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gmma\Documents\emgueye\Documents\BDRU\Productions\publications\Badis_VF\2014-2018\tableaux excel - Copie\"/>
    </mc:Choice>
  </mc:AlternateContent>
  <bookViews>
    <workbookView xWindow="0" yWindow="0" windowWidth="14130" windowHeight="7035" tabRatio="808"/>
  </bookViews>
  <sheets>
    <sheet name="G0201" sheetId="1" r:id="rId1"/>
    <sheet name="G0202" sheetId="2" r:id="rId2"/>
    <sheet name="G0203" sheetId="3" r:id="rId3"/>
    <sheet name="G0204" sheetId="4" r:id="rId4"/>
    <sheet name="G0205" sheetId="5" r:id="rId5"/>
    <sheet name="G0206" sheetId="6" r:id="rId6"/>
    <sheet name="G0207" sheetId="7" r:id="rId7"/>
    <sheet name="G0208" sheetId="8" r:id="rId8"/>
    <sheet name="G0209" sheetId="9" r:id="rId9"/>
    <sheet name="G0210" sheetId="10" r:id="rId10"/>
    <sheet name="G0211 " sheetId="26" r:id="rId11"/>
    <sheet name="G0212" sheetId="12" r:id="rId12"/>
    <sheet name="G0213 " sheetId="27" r:id="rId13"/>
    <sheet name="G0214 " sheetId="28" r:id="rId14"/>
    <sheet name="G0215" sheetId="15" r:id="rId15"/>
    <sheet name="G0216" sheetId="35" r:id="rId16"/>
    <sheet name="G0301" sheetId="16" r:id="rId17"/>
    <sheet name="GO302 " sheetId="30" r:id="rId18"/>
    <sheet name="G0303 " sheetId="31" r:id="rId19"/>
    <sheet name="GO401 " sheetId="32" r:id="rId20"/>
    <sheet name="G0402 " sheetId="33" r:id="rId21"/>
    <sheet name="G0403" sheetId="21" r:id="rId22"/>
    <sheet name="G0404" sheetId="22" r:id="rId23"/>
    <sheet name="G0405" sheetId="23" r:id="rId24"/>
    <sheet name="G0406" sheetId="25" r:id="rId25"/>
    <sheet name="G0501" sheetId="34" r:id="rId26"/>
  </sheets>
  <definedNames>
    <definedName name="______TAB69">#REF!</definedName>
    <definedName name="_____TAB69">'G0404'!$FL$7820:$GU$8120</definedName>
    <definedName name="____TAB69">#REF!</definedName>
    <definedName name="___TAB69">#REF!</definedName>
    <definedName name="__shared_1_0_0">#REF!+#REF!+#REF!+#REF!+#REF!</definedName>
    <definedName name="__shared_1_0_12">#REF!+#REF!+#REF!+#REF!+#REF!</definedName>
    <definedName name="__shared_1_0_13">#REF!+#REF!+#REF!+#REF!+#REF!</definedName>
    <definedName name="__shared_1_0_14">#N/A</definedName>
    <definedName name="__shared_1_0_15">#N/A</definedName>
    <definedName name="__shared_1_0_16">#REF!*#REF!/1000</definedName>
    <definedName name="__shared_1_0_17">#REF!*#REF!/1000</definedName>
    <definedName name="__shared_1_0_18">#REF!*#REF!/1000</definedName>
    <definedName name="__shared_1_0_19">#REF!*#REF!/1000</definedName>
    <definedName name="__shared_1_0_20">#N/A</definedName>
    <definedName name="__shared_1_0_4">#REF!+#REF!+#REF!+#REF!+#REF!</definedName>
    <definedName name="__shared_1_0_5">#REF!+#REF!+#REF!+#REF!+#REF!</definedName>
    <definedName name="__shared_1_0_9">#REF!+#REF!+#REF!+#REF!+#REF!</definedName>
    <definedName name="__shared_10_0_0">+#REF!*0.85</definedName>
    <definedName name="__shared_10_0_3">#REF!+#REF!</definedName>
    <definedName name="__shared_10_0_4">#REF!+#REF!</definedName>
    <definedName name="__shared_10_0_5">#REF!+#REF!</definedName>
    <definedName name="__shared_11_0_0">#REF!-#REF!</definedName>
    <definedName name="__shared_11_0_1">#REF!-#REF!</definedName>
    <definedName name="__shared_11_0_2">+#REF!-#REF!</definedName>
    <definedName name="__shared_11_0_3">#N/A</definedName>
    <definedName name="__shared_11_0_4">#N/A</definedName>
    <definedName name="__shared_11_0_5">#N/A</definedName>
    <definedName name="__shared_12_0_0">#REF!-#REF!-#REF!</definedName>
    <definedName name="__shared_12_0_1">185*#REF!/1000</definedName>
    <definedName name="__shared_12_0_2">#REF!-#REF!-#REF!</definedName>
    <definedName name="__shared_12_0_3">185*#REF!/1000</definedName>
    <definedName name="__shared_12_0_4">#REF!*170/1000</definedName>
    <definedName name="__shared_13_0_1">#REF!*1000/#REF!</definedName>
    <definedName name="__shared_13_0_10">#N/A</definedName>
    <definedName name="__shared_13_0_11">#N/A</definedName>
    <definedName name="__shared_13_0_12">#N/A</definedName>
    <definedName name="__shared_13_0_13">#N/A</definedName>
    <definedName name="__shared_13_0_14">#N/A</definedName>
    <definedName name="__shared_13_0_15">#N/A</definedName>
    <definedName name="__shared_13_0_16">#N/A</definedName>
    <definedName name="__shared_13_0_17">#N/A</definedName>
    <definedName name="__shared_13_0_18">#N/A</definedName>
    <definedName name="__shared_13_0_19">#N/A</definedName>
    <definedName name="__shared_13_0_2">#REF!*1000/#REF!</definedName>
    <definedName name="__shared_13_0_20">#N/A</definedName>
    <definedName name="__shared_13_0_21">#N/A</definedName>
    <definedName name="__shared_13_0_22">#N/A</definedName>
    <definedName name="__shared_13_0_23">#N/A</definedName>
    <definedName name="__shared_13_0_24">#N/A</definedName>
    <definedName name="__shared_13_0_25">#N/A</definedName>
    <definedName name="__shared_13_0_26">#N/A</definedName>
    <definedName name="__shared_13_0_27">#N/A</definedName>
    <definedName name="__shared_13_0_28">#N/A</definedName>
    <definedName name="__shared_13_0_29">#N/A</definedName>
    <definedName name="__shared_13_0_3">#REF!*1000/#REF!</definedName>
    <definedName name="__shared_13_0_30">#N/A</definedName>
    <definedName name="__shared_13_0_31">#N/A</definedName>
    <definedName name="__shared_13_0_32">#N/A</definedName>
    <definedName name="__shared_13_0_33">#N/A</definedName>
    <definedName name="__shared_13_0_34">#N/A</definedName>
    <definedName name="__shared_13_0_35">#N/A</definedName>
    <definedName name="__shared_13_0_36">#N/A</definedName>
    <definedName name="__shared_13_0_37">#N/A</definedName>
    <definedName name="__shared_13_0_38">#N/A</definedName>
    <definedName name="__shared_13_0_39">#N/A</definedName>
    <definedName name="__shared_13_0_4">#REF!*1000/#REF!</definedName>
    <definedName name="__shared_13_0_40">#N/A</definedName>
    <definedName name="__shared_13_0_41">#N/A</definedName>
    <definedName name="__shared_13_0_42">#N/A</definedName>
    <definedName name="__shared_13_0_43">#N/A</definedName>
    <definedName name="__shared_13_0_44">#N/A</definedName>
    <definedName name="__shared_13_0_45">#N/A</definedName>
    <definedName name="__shared_13_0_46">#N/A</definedName>
    <definedName name="__shared_13_0_47">#N/A</definedName>
    <definedName name="__shared_13_0_48">#N/A</definedName>
    <definedName name="__shared_13_0_5">#REF!*1000/#REF!</definedName>
    <definedName name="__shared_13_0_6">#REF!*1000/#REF!</definedName>
    <definedName name="__shared_13_0_7">#REF!*1000/#REF!</definedName>
    <definedName name="__shared_13_0_8">#REF!*1000/#REF!</definedName>
    <definedName name="__shared_13_0_9">#N/A</definedName>
    <definedName name="__shared_14_0_0">#REF!/#REF!</definedName>
    <definedName name="__shared_14_0_2">#REF!/#REF!</definedName>
    <definedName name="__shared_14_0_3">#REF!/#REF!</definedName>
    <definedName name="__shared_14_0_5">#REF!/#REF!*100</definedName>
    <definedName name="__shared_14_0_6">#REF!/#REF!*100</definedName>
    <definedName name="__shared_19_0_0">#REF!+#REF!+#REF!+#REF!+#REF!</definedName>
    <definedName name="__shared_2_0_0">0.78*#REF!</definedName>
    <definedName name="__shared_2_0_1">0.7*#REF!</definedName>
    <definedName name="__shared_2_0_10">#N/A</definedName>
    <definedName name="__shared_2_0_3">+#REF!*1</definedName>
    <definedName name="__shared_2_0_5">0.78*#REF!</definedName>
    <definedName name="__shared_2_0_6">0.78*#REF!</definedName>
    <definedName name="__shared_2_0_7">#N/A</definedName>
    <definedName name="__shared_2_0_8">#REF!*#REF!/1000</definedName>
    <definedName name="__shared_2_0_9">#REF!*#REF!/1000</definedName>
    <definedName name="__shared_20_0_0">#REF!+#REF!+#REF!+#REF!+#REF!</definedName>
    <definedName name="__shared_20_0_4">#REF!+#REF!+#REF!+#REF!+#REF!</definedName>
    <definedName name="__shared_20_0_5">#REF!+#REF!+#REF!+#REF!+#REF!</definedName>
    <definedName name="__shared_21_0_0">#REF!</definedName>
    <definedName name="__shared_22_0_5">#REF!*#REF!</definedName>
    <definedName name="__shared_22_0_6">#REF!*#REF!</definedName>
    <definedName name="__shared_22_0_7">#REF!*#REF!</definedName>
    <definedName name="__shared_22_0_9">#REF!</definedName>
    <definedName name="__shared_23_0_3">#REF!</definedName>
    <definedName name="__shared_24_0_3">#REF!</definedName>
    <definedName name="__shared_3_0_0">#REF!*1</definedName>
    <definedName name="__shared_3_0_1">#REF!+#REF!+#REF!+#REF!</definedName>
    <definedName name="__shared_3_0_2">#REF!+#REF!+#REF!+#REF!</definedName>
    <definedName name="__shared_3_0_3">#REF!*0.78</definedName>
    <definedName name="__shared_3_0_4">#N/A</definedName>
    <definedName name="__shared_3_0_5">#REF!*#REF!/1000</definedName>
    <definedName name="__shared_3_0_6">#REF!*#REF!/1000</definedName>
    <definedName name="__shared_3_0_7">#N/A</definedName>
    <definedName name="__shared_4_0_1">#REF!+#REF!+#REF!+#REF!+#REF!</definedName>
    <definedName name="__shared_4_0_10">#REF!*1000/#REF!</definedName>
    <definedName name="__shared_4_0_11">#REF!*1000/#REF!</definedName>
    <definedName name="__shared_4_0_12">#REF!*1000/#REF!</definedName>
    <definedName name="__shared_4_0_13">#REF!*1000/#REF!</definedName>
    <definedName name="__shared_4_0_14">#REF!*1000/#REF!</definedName>
    <definedName name="__shared_4_0_15">#REF!*1000/#REF!</definedName>
    <definedName name="__shared_4_0_16">#REF!*1000/#REF!</definedName>
    <definedName name="__shared_4_0_17">#REF!*1000/#REF!</definedName>
    <definedName name="__shared_4_0_18">#REF!*1000/#REF!</definedName>
    <definedName name="__shared_4_0_19">#REF!*1000/#REF!</definedName>
    <definedName name="__shared_4_0_20">#REF!*1000/#REF!</definedName>
    <definedName name="__shared_4_0_21">#REF!*1000/#REF!</definedName>
    <definedName name="__shared_4_0_22">#REF!*1000/#REF!</definedName>
    <definedName name="__shared_4_0_3">#REF!+#REF!+#REF!+#REF!+#REF!</definedName>
    <definedName name="__shared_4_0_4">#REF!+#REF!+#REF!+#REF!+#REF!</definedName>
    <definedName name="__shared_4_0_5">#REF!*1000/#REF!</definedName>
    <definedName name="__shared_4_0_6">#REF!*1000/#REF!</definedName>
    <definedName name="__shared_4_0_7">#REF!*1000/#REF!</definedName>
    <definedName name="__shared_4_0_8">#REF!*1000/#REF!</definedName>
    <definedName name="__shared_4_0_9">#REF!*1000/#REF!</definedName>
    <definedName name="__shared_5_0_1">0.78*#REF!</definedName>
    <definedName name="__shared_5_0_10">#REF!*1000/#REF!</definedName>
    <definedName name="__shared_5_0_11">#REF!*1000/#REF!</definedName>
    <definedName name="__shared_5_0_12">#REF!*1000/#REF!</definedName>
    <definedName name="__shared_5_0_13">#REF!*1000/#REF!</definedName>
    <definedName name="__shared_5_0_14">#REF!*1000/#REF!</definedName>
    <definedName name="__shared_5_0_15">#REF!*1000/#REF!</definedName>
    <definedName name="__shared_5_0_16">#N/A</definedName>
    <definedName name="__shared_5_0_17">#REF!*#REF!/1000</definedName>
    <definedName name="__shared_5_0_18">#REF!*#REF!/1000</definedName>
    <definedName name="__shared_5_0_19">#N/A</definedName>
    <definedName name="__shared_5_0_2">+#REF!*1</definedName>
    <definedName name="__shared_5_0_3">0.7*#REF!</definedName>
    <definedName name="__shared_5_0_5">0.78*#REF!</definedName>
    <definedName name="__shared_5_0_6">#REF!*1000/#REF!</definedName>
    <definedName name="__shared_5_0_7">#REF!*1000/#REF!</definedName>
    <definedName name="__shared_5_0_8">#REF!*1000/#REF!</definedName>
    <definedName name="__shared_5_0_9">#REF!*1000/#REF!</definedName>
    <definedName name="__shared_6_0_0">#REF!+#REF!+#REF!+#REF!</definedName>
    <definedName name="__shared_6_0_1">#REF!*1</definedName>
    <definedName name="__shared_6_0_10">#REF!*1000/#REF!</definedName>
    <definedName name="__shared_6_0_11">#REF!*1000/#REF!</definedName>
    <definedName name="__shared_6_0_12">#REF!*1000/#REF!</definedName>
    <definedName name="__shared_6_0_13">#REF!*1000/#REF!</definedName>
    <definedName name="__shared_6_0_2">#REF!+#REF!+#REF!+#REF!</definedName>
    <definedName name="__shared_6_0_3">#REF!*0.78</definedName>
    <definedName name="__shared_6_0_4">#REF!*1000/#REF!</definedName>
    <definedName name="__shared_6_0_5">#REF!*1000/#REF!</definedName>
    <definedName name="__shared_6_0_6">#REF!*1000/#REF!</definedName>
    <definedName name="__shared_6_0_7">#REF!*1000/#REF!</definedName>
    <definedName name="__shared_6_0_8">#REF!*1000/#REF!</definedName>
    <definedName name="__shared_6_0_9">#REF!*1000/#REF!</definedName>
    <definedName name="__shared_8_0_0">+#REF!*1000/#REF!</definedName>
    <definedName name="__shared_8_0_1">#REF!+#REF!+#REF!+#REF!+#REF!</definedName>
    <definedName name="__shared_8_0_2">#REF!+#REF!+#REF!+#REF!+#REF!</definedName>
    <definedName name="__shared_8_0_3">#REF!-#REF!</definedName>
    <definedName name="__shared_9_0_31">#REF!*1000/#REF!</definedName>
    <definedName name="__shared_9_0_32">#REF!*1000/#REF!</definedName>
    <definedName name="__shared_9_0_33">#REF!*1000/#REF!</definedName>
    <definedName name="__shared_9_0_34">#REF!*1000/#REF!</definedName>
    <definedName name="__shared_9_0_35">#REF!*1000/#REF!</definedName>
    <definedName name="__shared_9_0_36">#REF!*1000/#REF!</definedName>
    <definedName name="__shared_9_0_37">#REF!*1000/#REF!</definedName>
    <definedName name="__shared_9_0_38">#REF!*1000/#REF!</definedName>
    <definedName name="__shared_9_0_39">#REF!*1000/#REF!</definedName>
    <definedName name="__shared_9_0_40">#REF!*1000/#REF!</definedName>
    <definedName name="__shared_9_0_41">#REF!*1000/#REF!</definedName>
    <definedName name="__shared_9_0_42">#REF!*1000/#REF!</definedName>
    <definedName name="__shared_9_0_43">#REF!*1000/#REF!</definedName>
    <definedName name="__shared_9_0_44">#REF!*1000/#REF!</definedName>
    <definedName name="__shared_9_0_45">#REF!*1000/#REF!</definedName>
    <definedName name="__shared_9_0_46">#REF!*1000/#REF!</definedName>
    <definedName name="__shared_9_0_47">#REF!*1000/#REF!</definedName>
    <definedName name="__shared_9_0_48">#REF!*1000/#REF!</definedName>
    <definedName name="__shared_9_0_49">#REF!*1000/#REF!</definedName>
    <definedName name="__shared_9_0_50">#REF!*1000/#REF!</definedName>
    <definedName name="__shared_9_0_51">#REF!*1000/#REF!</definedName>
    <definedName name="__shared_9_0_52">#REF!*1000/#REF!</definedName>
    <definedName name="__shared_9_0_53">+#REF!*1000/#REF!</definedName>
    <definedName name="__TAB69">#REF!</definedName>
    <definedName name="_TAB69">'G0201'!$M$147:$HN$8208</definedName>
    <definedName name="_TAB69_10">NA()</definedName>
    <definedName name="_TAB69_11">#REF!</definedName>
    <definedName name="_TAB69_12">'G0212'!$ES$8013</definedName>
    <definedName name="_TAB69_2">'G0202'!$IE$8202</definedName>
    <definedName name="_TAB69_3">NA()</definedName>
    <definedName name="_TAB69_4">NA()</definedName>
    <definedName name="_TAB69_5">NA()</definedName>
    <definedName name="_TAB69_6">'G0206'!$FQ$8129</definedName>
    <definedName name="_TAB69_7">'G0207'!$HL$8105</definedName>
    <definedName name="_TAB69_8">NA()</definedName>
    <definedName name="_TAB69_9">'G0209'!$IK$8032</definedName>
    <definedName name="B0504_">'G0405'!$B$1:$S$30</definedName>
    <definedName name="Print_Area_1">'G0201'!$A$1:$S$57</definedName>
    <definedName name="Print_Area_10">'G0210'!$A$1:$N$49</definedName>
    <definedName name="Print_Area_11">#REF!</definedName>
    <definedName name="Print_Area_12">'G0212'!$A$1:$L$50</definedName>
    <definedName name="Print_Area_13">#REF!</definedName>
    <definedName name="Print_Area_14">#REF!</definedName>
    <definedName name="Print_Area_15">'G0215'!$A$1:$G$60</definedName>
    <definedName name="Print_Area_16">'G0301'!$B$1:$H$34</definedName>
    <definedName name="Print_Area_17">#REF!</definedName>
    <definedName name="Print_Area_18">#REF!</definedName>
    <definedName name="Print_Area_19">#REF!</definedName>
    <definedName name="Print_Area_2">'G0202'!$A$1:$L$75</definedName>
    <definedName name="Print_Area_20">#REF!</definedName>
    <definedName name="Print_Area_21">'G0403'!$A$1:$H$67</definedName>
    <definedName name="Print_Area_22">'G0404'!$A$1:$K$49</definedName>
    <definedName name="Print_Area_23">'G0405'!$A$1:$J$43</definedName>
    <definedName name="Print_Area_24">'G0406'!$A$1:$J$53</definedName>
    <definedName name="Print_Area_25">#REF!</definedName>
    <definedName name="Print_Area_3">'G0203'!$A$1:$K$54</definedName>
    <definedName name="Print_Area_4">'G0204'!$A$1:$U$60</definedName>
    <definedName name="Print_Area_5">'G0205'!$A$1:$L$57</definedName>
    <definedName name="Print_Area_6">'G0206'!$A$1:$K$56</definedName>
    <definedName name="Print_Area_7">'G0207'!$A$1:$L$51</definedName>
    <definedName name="Print_Area_8">'G0208'!$A$1:$N$55</definedName>
    <definedName name="Print_Area_9">'G0209'!$A$1:$N$63</definedName>
    <definedName name="PRIX">'G0405'!#REF!</definedName>
    <definedName name="PROD">'G0201'!$N$56:$HN$8208</definedName>
    <definedName name="PROD_10">'G0210'!$J$47:$GB$8080</definedName>
    <definedName name="PROD_11">#REF!</definedName>
    <definedName name="PROD_12">'G0212'!$G$38:$ES$8013</definedName>
    <definedName name="PROD_13">#REF!</definedName>
    <definedName name="PROD_14">#REF!</definedName>
    <definedName name="PROD_19">#REF!</definedName>
    <definedName name="PROD_2">'G0202'!$G$56:$IQ$8202</definedName>
    <definedName name="PROD_22">'G0404'!$B$6:$I$48</definedName>
    <definedName name="PROD_25">#REF!</definedName>
    <definedName name="PROD_3">NA()</definedName>
    <definedName name="PROD_4">NA()</definedName>
    <definedName name="PROD_5">NA()</definedName>
    <definedName name="PROD_6">'G0206'!$G$35:$FQ$8129</definedName>
    <definedName name="PROD_7">'G0207'!$G$48:$HL$8105</definedName>
    <definedName name="PROD_8">NA()</definedName>
    <definedName name="PROD_9">'G0209'!$F$46:$IV$8032</definedName>
    <definedName name="TOTAL">'G0404'!$K$19:$K$48</definedName>
    <definedName name="_xlnm.Print_Area" localSheetId="0">'G0201'!$A$1:$S$60</definedName>
    <definedName name="_xlnm.Print_Area" localSheetId="1">'G0202'!$A$1:$K$67</definedName>
    <definedName name="_xlnm.Print_Area" localSheetId="2">'G0203'!$A$1:$K$46</definedName>
    <definedName name="_xlnm.Print_Area" localSheetId="3">'G0204'!$A$1:$T$61</definedName>
    <definedName name="_xlnm.Print_Area" localSheetId="4">'G0205'!$A$1:$K$58</definedName>
    <definedName name="_xlnm.Print_Area" localSheetId="5">'G0206'!$A$1:$K$47</definedName>
    <definedName name="_xlnm.Print_Area" localSheetId="6">'G0207'!$A$1:$K$49</definedName>
    <definedName name="_xlnm.Print_Area" localSheetId="7">'G0208'!$A$1:$M$55</definedName>
    <definedName name="_xlnm.Print_Area" localSheetId="8">'G0209'!$A$1:$N$55</definedName>
    <definedName name="_xlnm.Print_Area" localSheetId="9">'G0210'!$A$1:$M$47</definedName>
    <definedName name="_xlnm.Print_Area" localSheetId="10">'G0211 '!$A$1:$I$45</definedName>
    <definedName name="_xlnm.Print_Area" localSheetId="11">'G0212'!$A$1:$K$38</definedName>
    <definedName name="_xlnm.Print_Area" localSheetId="12">'G0213 '!$A$1:$I$37</definedName>
    <definedName name="_xlnm.Print_Area" localSheetId="14">'G0215'!$A$1:$G$58</definedName>
    <definedName name="_xlnm.Print_Area" localSheetId="16">'G0301'!$A$1:$I$33</definedName>
    <definedName name="_xlnm.Print_Area" localSheetId="21">'G0403'!$A$1:$H$66</definedName>
    <definedName name="_xlnm.Print_Area" localSheetId="22">'G0404'!$A$1:$K$54</definedName>
    <definedName name="_xlnm.Print_Area" localSheetId="23">'G0405'!$A$1:$J$56</definedName>
    <definedName name="_xlnm.Print_Area" localSheetId="24">'G0406'!$A$1:$J$62</definedName>
    <definedName name="ZONE_IMPRES_MI">'G0207'!$A$1:$K$51</definedName>
    <definedName name="Zone_impres_MI_11">#REF!</definedName>
    <definedName name="Zone_impres_MI_12">'G0212'!$A$1:$H$40</definedName>
    <definedName name="Zone_impres_MI_13">#REF!</definedName>
    <definedName name="Zone_impres_MI_14">#REF!</definedName>
    <definedName name="Zone_impres_MI_19">#REF!</definedName>
    <definedName name="Zone_impres_MI_22">'G0404'!$A$1:$J$55</definedName>
    <definedName name="Zone_impres_MI_23">'G0405'!#REF!</definedName>
    <definedName name="Zone_impres_MI_25">#REF!</definedName>
    <definedName name="Zone_impres_MI_4">'G0204'!$A$1:$M$43</definedName>
    <definedName name="Zone_impres_MI_5">'G0205'!$A$1:$K$60</definedName>
    <definedName name="Zone_impres_MI_6">'G0206'!$A$1:$K$49</definedName>
    <definedName name="Zone_impres_MI_7">'G0207'!$A$1:$K$51</definedName>
    <definedName name="Zone_impres_MI_8">'G0208'!$A$1:$M$54</definedName>
    <definedName name="Zone_impres_MI_9">'G0209'!$A$1:$I$53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44" i="1" l="1"/>
  <c r="G45" i="1"/>
  <c r="G46" i="1"/>
  <c r="B127" i="1"/>
  <c r="D127" i="1"/>
  <c r="E127" i="1"/>
  <c r="G127" i="1"/>
  <c r="H127" i="1"/>
  <c r="J127" i="1"/>
  <c r="K127" i="1"/>
  <c r="B128" i="1"/>
  <c r="D128" i="1"/>
  <c r="E128" i="1"/>
  <c r="G128" i="1"/>
  <c r="H128" i="1"/>
  <c r="J128" i="1"/>
  <c r="K128" i="1"/>
  <c r="B129" i="1"/>
  <c r="D129" i="1"/>
  <c r="E129" i="1"/>
  <c r="G129" i="1"/>
  <c r="H129" i="1"/>
  <c r="J129" i="1"/>
  <c r="K129" i="1"/>
  <c r="B130" i="1"/>
  <c r="D130" i="1"/>
  <c r="E130" i="1"/>
  <c r="G130" i="1"/>
  <c r="H130" i="1"/>
  <c r="J130" i="1"/>
  <c r="K130" i="1"/>
  <c r="B131" i="1"/>
  <c r="D131" i="1"/>
  <c r="E131" i="1"/>
  <c r="G131" i="1"/>
  <c r="H131" i="1"/>
  <c r="J131" i="1"/>
  <c r="K131" i="1"/>
  <c r="B132" i="1"/>
  <c r="D132" i="1"/>
  <c r="E132" i="1"/>
  <c r="G132" i="1"/>
  <c r="H132" i="1"/>
  <c r="J132" i="1"/>
  <c r="K132" i="1"/>
  <c r="B133" i="1"/>
  <c r="D133" i="1"/>
  <c r="E133" i="1"/>
  <c r="G133" i="1"/>
  <c r="H133" i="1"/>
  <c r="J133" i="1"/>
  <c r="K133" i="1"/>
  <c r="B134" i="1"/>
  <c r="D134" i="1"/>
  <c r="E134" i="1"/>
  <c r="G134" i="1"/>
  <c r="H134" i="1"/>
  <c r="J134" i="1"/>
  <c r="K134" i="1"/>
  <c r="B135" i="1"/>
  <c r="D135" i="1"/>
  <c r="E135" i="1"/>
  <c r="G135" i="1"/>
  <c r="H135" i="1"/>
  <c r="J135" i="1"/>
  <c r="K135" i="1"/>
  <c r="B136" i="1"/>
  <c r="D136" i="1"/>
  <c r="E136" i="1"/>
  <c r="G136" i="1"/>
  <c r="H136" i="1"/>
  <c r="J136" i="1"/>
  <c r="K136" i="1"/>
  <c r="B137" i="1"/>
  <c r="D137" i="1"/>
  <c r="E137" i="1"/>
  <c r="G137" i="1"/>
  <c r="H137" i="1"/>
  <c r="J137" i="1"/>
  <c r="K137" i="1"/>
  <c r="B138" i="1"/>
  <c r="D138" i="1"/>
  <c r="E138" i="1"/>
  <c r="G138" i="1"/>
  <c r="H138" i="1"/>
  <c r="J138" i="1"/>
  <c r="K138" i="1"/>
  <c r="B139" i="1"/>
  <c r="D139" i="1"/>
  <c r="E139" i="1"/>
  <c r="G139" i="1"/>
  <c r="H139" i="1"/>
  <c r="J139" i="1"/>
  <c r="K139" i="1"/>
  <c r="B140" i="1"/>
  <c r="D140" i="1"/>
  <c r="E140" i="1"/>
  <c r="G140" i="1"/>
  <c r="H140" i="1"/>
  <c r="J140" i="1"/>
  <c r="K140" i="1"/>
  <c r="B141" i="1"/>
  <c r="D141" i="1"/>
  <c r="E141" i="1"/>
  <c r="G141" i="1"/>
  <c r="H141" i="1"/>
  <c r="J141" i="1"/>
  <c r="K141" i="1"/>
  <c r="B142" i="1"/>
  <c r="D142" i="1"/>
  <c r="E142" i="1"/>
  <c r="G142" i="1"/>
  <c r="H142" i="1"/>
  <c r="J142" i="1"/>
  <c r="K142" i="1"/>
  <c r="B143" i="1"/>
  <c r="D143" i="1"/>
  <c r="E143" i="1"/>
  <c r="G143" i="1"/>
  <c r="H143" i="1"/>
  <c r="J143" i="1"/>
  <c r="K143" i="1"/>
  <c r="B144" i="1"/>
  <c r="D144" i="1"/>
  <c r="E144" i="1"/>
  <c r="G144" i="1"/>
  <c r="H144" i="1"/>
  <c r="J144" i="1"/>
  <c r="K144" i="1"/>
  <c r="B145" i="1"/>
  <c r="D145" i="1"/>
  <c r="E145" i="1"/>
  <c r="G145" i="1"/>
  <c r="H145" i="1"/>
  <c r="J145" i="1"/>
  <c r="K145" i="1"/>
  <c r="I53" i="23" l="1"/>
  <c r="G53" i="23"/>
  <c r="F53" i="23"/>
  <c r="E53" i="23"/>
  <c r="D53" i="23"/>
  <c r="C53" i="23"/>
  <c r="I52" i="23"/>
  <c r="G52" i="23"/>
  <c r="F52" i="23"/>
  <c r="E52" i="23"/>
  <c r="D52" i="23"/>
  <c r="C52" i="23"/>
  <c r="I51" i="23"/>
  <c r="G51" i="23"/>
  <c r="F51" i="23"/>
  <c r="E51" i="23"/>
  <c r="D51" i="23"/>
  <c r="C51" i="23"/>
  <c r="I50" i="23"/>
  <c r="G50" i="23"/>
  <c r="F50" i="23"/>
  <c r="E50" i="23"/>
  <c r="D50" i="23"/>
  <c r="C50" i="23"/>
  <c r="S50" i="32" l="1"/>
  <c r="S51" i="32"/>
  <c r="S52" i="32"/>
  <c r="S53" i="32"/>
  <c r="R50" i="32"/>
  <c r="R51" i="32"/>
  <c r="R52" i="32"/>
  <c r="R53" i="32"/>
  <c r="D50" i="32"/>
  <c r="D51" i="32"/>
  <c r="D52" i="32"/>
  <c r="D53" i="32"/>
  <c r="S49" i="32"/>
  <c r="R49" i="32"/>
  <c r="D49" i="32"/>
  <c r="S48" i="32"/>
  <c r="R48" i="32"/>
  <c r="D48" i="32"/>
  <c r="S47" i="32"/>
  <c r="R47" i="32"/>
  <c r="D47" i="32"/>
  <c r="S46" i="32"/>
  <c r="R46" i="32"/>
  <c r="D46" i="32"/>
  <c r="S45" i="32"/>
  <c r="R45" i="32"/>
  <c r="S44" i="32"/>
  <c r="R44" i="32"/>
  <c r="S43" i="32"/>
  <c r="R43" i="32"/>
  <c r="S42" i="32"/>
  <c r="F36" i="26"/>
  <c r="F37" i="26"/>
  <c r="F38" i="26"/>
  <c r="F39" i="26"/>
  <c r="F40" i="26"/>
  <c r="G40" i="26" s="1"/>
  <c r="F41" i="26"/>
  <c r="F42" i="26"/>
  <c r="F35" i="26"/>
  <c r="E36" i="26"/>
  <c r="E37" i="26"/>
  <c r="E38" i="26"/>
  <c r="E39" i="26"/>
  <c r="E40" i="26"/>
  <c r="E41" i="26"/>
  <c r="E42" i="26"/>
  <c r="E35" i="26"/>
  <c r="D40" i="26"/>
  <c r="G33" i="26"/>
  <c r="D33" i="26"/>
  <c r="G32" i="26"/>
  <c r="D32" i="26"/>
  <c r="G31" i="26"/>
  <c r="D31" i="26"/>
  <c r="G30" i="26"/>
  <c r="D30" i="26"/>
  <c r="G29" i="26"/>
  <c r="D29" i="26"/>
  <c r="G28" i="26"/>
  <c r="D28" i="26"/>
  <c r="G27" i="26"/>
  <c r="D27" i="26"/>
  <c r="G26" i="26"/>
  <c r="D26" i="26"/>
  <c r="G25" i="26"/>
  <c r="D25" i="26"/>
  <c r="J52" i="2" l="1"/>
  <c r="I52" i="2"/>
  <c r="H52" i="2"/>
  <c r="G52" i="2"/>
  <c r="K52" i="2" s="1"/>
  <c r="F52" i="2"/>
  <c r="J51" i="2"/>
  <c r="I51" i="2"/>
  <c r="H51" i="2"/>
  <c r="G51" i="2"/>
  <c r="F51" i="2"/>
  <c r="J50" i="2"/>
  <c r="I50" i="2"/>
  <c r="H50" i="2"/>
  <c r="G50" i="2"/>
  <c r="F50" i="2"/>
  <c r="J49" i="2"/>
  <c r="I49" i="2"/>
  <c r="H49" i="2"/>
  <c r="G49" i="2"/>
  <c r="F49" i="2"/>
  <c r="J48" i="2"/>
  <c r="I48" i="2"/>
  <c r="H48" i="2"/>
  <c r="G48" i="2"/>
  <c r="K48" i="2" s="1"/>
  <c r="F48" i="2"/>
  <c r="J47" i="2"/>
  <c r="I47" i="2"/>
  <c r="H47" i="2"/>
  <c r="G47" i="2"/>
  <c r="F47" i="2"/>
  <c r="K49" i="2" l="1"/>
  <c r="K50" i="2"/>
  <c r="K47" i="2"/>
  <c r="K51" i="2"/>
  <c r="I49" i="23"/>
  <c r="G49" i="23"/>
  <c r="F49" i="23"/>
  <c r="E49" i="23"/>
  <c r="D49" i="23"/>
  <c r="C49" i="23"/>
  <c r="I48" i="23"/>
  <c r="G48" i="23"/>
  <c r="F48" i="23"/>
  <c r="E48" i="23"/>
  <c r="D48" i="23"/>
  <c r="C48" i="23"/>
  <c r="I47" i="23"/>
  <c r="G47" i="23"/>
  <c r="F47" i="23"/>
  <c r="E47" i="23"/>
  <c r="D47" i="23"/>
  <c r="C47" i="23"/>
  <c r="I46" i="23"/>
  <c r="G46" i="23"/>
  <c r="F46" i="23"/>
  <c r="E46" i="23"/>
  <c r="D46" i="23"/>
  <c r="C46" i="23"/>
  <c r="I45" i="23"/>
  <c r="G45" i="23"/>
  <c r="F45" i="23"/>
  <c r="E45" i="23"/>
  <c r="D45" i="23"/>
  <c r="C45" i="23"/>
  <c r="I44" i="23"/>
  <c r="G44" i="23"/>
  <c r="F44" i="23"/>
  <c r="E44" i="23"/>
  <c r="D44" i="23"/>
  <c r="C44" i="23"/>
  <c r="I43" i="23"/>
  <c r="G43" i="23"/>
  <c r="F43" i="23"/>
  <c r="E43" i="23"/>
  <c r="D43" i="23"/>
  <c r="C43" i="23"/>
  <c r="I42" i="23"/>
  <c r="G42" i="23"/>
  <c r="F42" i="23"/>
  <c r="E42" i="23"/>
  <c r="D42" i="23"/>
  <c r="C42" i="23"/>
  <c r="I41" i="23"/>
  <c r="G41" i="23"/>
  <c r="F41" i="23"/>
  <c r="E41" i="23"/>
  <c r="D41" i="23"/>
  <c r="C41" i="23"/>
  <c r="I40" i="23"/>
  <c r="G40" i="23"/>
  <c r="F40" i="23"/>
  <c r="E40" i="23"/>
  <c r="D40" i="23"/>
  <c r="C40" i="23"/>
  <c r="I39" i="23"/>
  <c r="G39" i="23"/>
  <c r="F39" i="23"/>
  <c r="E39" i="23"/>
  <c r="D39" i="23"/>
  <c r="C39" i="23"/>
  <c r="I38" i="23"/>
  <c r="G38" i="23"/>
  <c r="F38" i="23"/>
  <c r="E38" i="23"/>
  <c r="D38" i="23"/>
  <c r="C38" i="23"/>
  <c r="I37" i="23"/>
  <c r="G37" i="23"/>
  <c r="F37" i="23"/>
  <c r="E37" i="23"/>
  <c r="D37" i="23"/>
  <c r="C37" i="23"/>
  <c r="I36" i="23"/>
  <c r="G36" i="23"/>
  <c r="F36" i="23"/>
  <c r="E36" i="23"/>
  <c r="D36" i="23"/>
  <c r="C36" i="23"/>
  <c r="I35" i="23"/>
  <c r="G35" i="23"/>
  <c r="F35" i="23"/>
  <c r="E35" i="23"/>
  <c r="D35" i="23"/>
  <c r="C35" i="23"/>
  <c r="I34" i="23"/>
  <c r="G34" i="23"/>
  <c r="F34" i="23"/>
  <c r="E34" i="23"/>
  <c r="D34" i="23"/>
  <c r="C34" i="23"/>
  <c r="I33" i="23"/>
  <c r="G33" i="23"/>
  <c r="F33" i="23"/>
  <c r="E33" i="23"/>
  <c r="D33" i="23"/>
  <c r="C33" i="23"/>
  <c r="I32" i="23"/>
  <c r="G32" i="23"/>
  <c r="F32" i="23"/>
  <c r="E32" i="23"/>
  <c r="D32" i="23"/>
  <c r="C32" i="23"/>
  <c r="I31" i="23"/>
  <c r="G31" i="23"/>
  <c r="F31" i="23"/>
  <c r="E31" i="23"/>
  <c r="D31" i="23"/>
  <c r="C31" i="23"/>
  <c r="I30" i="23"/>
  <c r="G30" i="23"/>
  <c r="F30" i="23"/>
  <c r="E30" i="23"/>
  <c r="D30" i="23"/>
  <c r="C30" i="23"/>
  <c r="I29" i="23"/>
  <c r="G29" i="23"/>
  <c r="F29" i="23"/>
  <c r="E29" i="23"/>
  <c r="D29" i="23"/>
  <c r="C29" i="23"/>
  <c r="I28" i="23"/>
  <c r="G28" i="23"/>
  <c r="F28" i="23"/>
  <c r="E28" i="23"/>
  <c r="D28" i="23"/>
  <c r="C28" i="23"/>
  <c r="I27" i="23"/>
  <c r="G27" i="23"/>
  <c r="F27" i="23"/>
  <c r="E27" i="23"/>
  <c r="D27" i="23"/>
  <c r="C27" i="23"/>
  <c r="I26" i="23"/>
  <c r="G26" i="23"/>
  <c r="F26" i="23"/>
  <c r="E26" i="23"/>
  <c r="D26" i="23"/>
  <c r="C26" i="23"/>
  <c r="I25" i="23"/>
  <c r="G25" i="23"/>
  <c r="F25" i="23"/>
  <c r="E25" i="23"/>
  <c r="D25" i="23"/>
  <c r="C25" i="23"/>
  <c r="I24" i="23"/>
  <c r="G24" i="23"/>
  <c r="F24" i="23"/>
  <c r="E24" i="23"/>
  <c r="D24" i="23"/>
  <c r="C24" i="23"/>
  <c r="I23" i="23"/>
  <c r="G23" i="23"/>
  <c r="F23" i="23"/>
  <c r="E23" i="23"/>
  <c r="D23" i="23"/>
  <c r="C23" i="23"/>
  <c r="I22" i="23"/>
  <c r="G22" i="23"/>
  <c r="F22" i="23"/>
  <c r="E22" i="23"/>
  <c r="D22" i="23"/>
  <c r="C22" i="23"/>
  <c r="I21" i="23"/>
  <c r="G21" i="23"/>
  <c r="F21" i="23"/>
  <c r="E21" i="23"/>
  <c r="D21" i="23"/>
  <c r="C21" i="23"/>
  <c r="I20" i="23"/>
  <c r="G20" i="23"/>
  <c r="F20" i="23"/>
  <c r="E20" i="23"/>
  <c r="D20" i="23"/>
  <c r="C20" i="23"/>
  <c r="I19" i="23"/>
  <c r="G19" i="23"/>
  <c r="F19" i="23"/>
  <c r="E19" i="23"/>
  <c r="D19" i="23"/>
  <c r="C19" i="23"/>
  <c r="I18" i="23"/>
  <c r="G18" i="23"/>
  <c r="F18" i="23"/>
  <c r="E18" i="23"/>
  <c r="D18" i="23"/>
  <c r="C18" i="23"/>
  <c r="I17" i="23"/>
  <c r="G17" i="23"/>
  <c r="F17" i="23"/>
  <c r="E17" i="23"/>
  <c r="D17" i="23"/>
  <c r="C17" i="23"/>
  <c r="I16" i="23"/>
  <c r="G16" i="23"/>
  <c r="F16" i="23"/>
  <c r="E16" i="23"/>
  <c r="D16" i="23"/>
  <c r="C16" i="23"/>
  <c r="I15" i="23"/>
  <c r="G15" i="23"/>
  <c r="F15" i="23"/>
  <c r="E15" i="23"/>
  <c r="D15" i="23"/>
  <c r="C15" i="23"/>
  <c r="I14" i="23"/>
  <c r="G14" i="23"/>
  <c r="F14" i="23"/>
  <c r="E14" i="23"/>
  <c r="D14" i="23"/>
  <c r="C14" i="23"/>
  <c r="I13" i="23"/>
  <c r="G13" i="23"/>
  <c r="F13" i="23"/>
  <c r="E13" i="23"/>
  <c r="D13" i="23"/>
  <c r="C13" i="23"/>
  <c r="I12" i="23"/>
  <c r="G12" i="23"/>
  <c r="F12" i="23"/>
  <c r="E12" i="23"/>
  <c r="D12" i="23"/>
  <c r="C12" i="23"/>
  <c r="I11" i="23"/>
  <c r="G11" i="23"/>
  <c r="F11" i="23"/>
  <c r="E11" i="23"/>
  <c r="D11" i="23"/>
  <c r="C11" i="23"/>
  <c r="I10" i="23"/>
  <c r="G10" i="23"/>
  <c r="F10" i="23"/>
  <c r="E10" i="23"/>
  <c r="D10" i="23"/>
  <c r="C10" i="23"/>
  <c r="I9" i="23"/>
  <c r="G9" i="23"/>
  <c r="F9" i="23"/>
  <c r="E9" i="23"/>
  <c r="D9" i="23"/>
  <c r="C9" i="23"/>
  <c r="I8" i="23"/>
  <c r="G8" i="23"/>
  <c r="F8" i="23"/>
  <c r="E8" i="23"/>
  <c r="D8" i="23"/>
  <c r="C8" i="23"/>
  <c r="I7" i="23"/>
  <c r="G7" i="23"/>
  <c r="F7" i="23"/>
  <c r="E7" i="23"/>
  <c r="D7" i="23"/>
  <c r="C7" i="23"/>
  <c r="I6" i="23"/>
  <c r="G6" i="23"/>
  <c r="F6" i="23"/>
  <c r="E6" i="23"/>
  <c r="D6" i="23"/>
  <c r="C6" i="23"/>
  <c r="BC40" i="23"/>
  <c r="BC41" i="23" s="1"/>
  <c r="BC39" i="23"/>
  <c r="G50" i="21"/>
  <c r="G51" i="21" s="1"/>
  <c r="G52" i="21" s="1"/>
  <c r="G53" i="21" s="1"/>
  <c r="G54" i="21" s="1"/>
  <c r="G55" i="21" s="1"/>
  <c r="G56" i="21" s="1"/>
  <c r="P49" i="33"/>
  <c r="M49" i="33"/>
  <c r="J49" i="33"/>
  <c r="G49" i="33"/>
  <c r="D49" i="33"/>
  <c r="P48" i="33"/>
  <c r="M48" i="33"/>
  <c r="J48" i="33"/>
  <c r="G48" i="33"/>
  <c r="D48" i="33"/>
  <c r="P47" i="33"/>
  <c r="M47" i="33"/>
  <c r="J47" i="33"/>
  <c r="G47" i="33"/>
  <c r="D47" i="33"/>
  <c r="P46" i="33"/>
  <c r="M46" i="33"/>
  <c r="J46" i="33"/>
  <c r="G46" i="33"/>
  <c r="D46" i="33"/>
  <c r="S38" i="33"/>
  <c r="R38" i="33"/>
  <c r="P38" i="33"/>
  <c r="M38" i="33"/>
  <c r="J38" i="33"/>
  <c r="G38" i="33"/>
  <c r="D38" i="33"/>
  <c r="S37" i="33"/>
  <c r="R37" i="33"/>
  <c r="S36" i="33"/>
  <c r="R36" i="33"/>
  <c r="P36" i="33"/>
  <c r="M36" i="33"/>
  <c r="J36" i="33"/>
  <c r="G36" i="33"/>
  <c r="D36" i="33"/>
  <c r="S35" i="33"/>
  <c r="R35" i="33"/>
  <c r="P35" i="33"/>
  <c r="M35" i="33"/>
  <c r="J35" i="33"/>
  <c r="G35" i="33"/>
  <c r="D35" i="33"/>
  <c r="S34" i="33"/>
  <c r="R34" i="33"/>
  <c r="P34" i="33"/>
  <c r="M34" i="33"/>
  <c r="G34" i="33"/>
  <c r="D34" i="33"/>
  <c r="S33" i="33"/>
  <c r="R33" i="33"/>
  <c r="G33" i="33"/>
  <c r="S32" i="33"/>
  <c r="R32" i="33"/>
  <c r="P32" i="33"/>
  <c r="M32" i="33"/>
  <c r="J32" i="33"/>
  <c r="G32" i="33"/>
  <c r="D32" i="33"/>
  <c r="S31" i="33"/>
  <c r="R31" i="33"/>
  <c r="P31" i="33"/>
  <c r="M31" i="33"/>
  <c r="J31" i="33"/>
  <c r="G31" i="33"/>
  <c r="D31" i="33"/>
  <c r="S30" i="33"/>
  <c r="R30" i="33"/>
  <c r="P30" i="33"/>
  <c r="M30" i="33"/>
  <c r="J30" i="33"/>
  <c r="G30" i="33"/>
  <c r="D30" i="33"/>
  <c r="S29" i="33"/>
  <c r="R29" i="33"/>
  <c r="P29" i="33"/>
  <c r="M29" i="33"/>
  <c r="J29" i="33"/>
  <c r="G29" i="33"/>
  <c r="D29" i="33"/>
  <c r="S28" i="33"/>
  <c r="R28" i="33"/>
  <c r="P28" i="33"/>
  <c r="M28" i="33"/>
  <c r="J28" i="33"/>
  <c r="G28" i="33"/>
  <c r="D28" i="33"/>
  <c r="S27" i="33"/>
  <c r="R27" i="33"/>
  <c r="P27" i="33"/>
  <c r="M27" i="33"/>
  <c r="J27" i="33"/>
  <c r="G27" i="33"/>
  <c r="D27" i="33"/>
  <c r="S26" i="33"/>
  <c r="R26" i="33"/>
  <c r="P26" i="33"/>
  <c r="M26" i="33"/>
  <c r="J26" i="33"/>
  <c r="G26" i="33"/>
  <c r="D26" i="33"/>
  <c r="S25" i="33"/>
  <c r="R25" i="33"/>
  <c r="P25" i="33"/>
  <c r="M25" i="33"/>
  <c r="J25" i="33"/>
  <c r="G25" i="33"/>
  <c r="D25" i="33"/>
  <c r="S24" i="33"/>
  <c r="R24" i="33"/>
  <c r="P24" i="33"/>
  <c r="M24" i="33"/>
  <c r="J24" i="33"/>
  <c r="G24" i="33"/>
  <c r="D24" i="33"/>
  <c r="S23" i="33"/>
  <c r="R23" i="33"/>
  <c r="M23" i="33"/>
  <c r="J23" i="33"/>
  <c r="G23" i="33"/>
  <c r="D23" i="33"/>
  <c r="S22" i="33"/>
  <c r="R22" i="33"/>
  <c r="M22" i="33"/>
  <c r="J22" i="33"/>
  <c r="D22" i="33"/>
  <c r="S21" i="33"/>
  <c r="R21" i="33"/>
  <c r="M21" i="33"/>
  <c r="J21" i="33"/>
  <c r="D21" i="33"/>
  <c r="S20" i="33"/>
  <c r="R20" i="33"/>
  <c r="M20" i="33"/>
  <c r="J20" i="33"/>
  <c r="D20" i="33"/>
  <c r="S19" i="33"/>
  <c r="R19" i="33"/>
  <c r="M19" i="33"/>
  <c r="J19" i="33"/>
  <c r="D19" i="33"/>
  <c r="S18" i="33"/>
  <c r="R18" i="33"/>
  <c r="M18" i="33"/>
  <c r="J18" i="33"/>
  <c r="D18" i="33"/>
  <c r="S17" i="33"/>
  <c r="R17" i="33"/>
  <c r="M17" i="33"/>
  <c r="J17" i="33"/>
  <c r="D17" i="33"/>
  <c r="S16" i="33"/>
  <c r="S15" i="33"/>
  <c r="S14" i="33"/>
  <c r="S13" i="33"/>
  <c r="S12" i="33"/>
  <c r="S11" i="33"/>
  <c r="S10" i="33"/>
  <c r="S9" i="33"/>
  <c r="S8" i="33"/>
  <c r="S7" i="33"/>
  <c r="S6" i="33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S27" i="32"/>
  <c r="S26" i="32"/>
  <c r="S25" i="32"/>
  <c r="S24" i="32"/>
  <c r="S23" i="32"/>
  <c r="S22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S6" i="32"/>
  <c r="BC42" i="23" l="1"/>
  <c r="BC43" i="23" l="1"/>
  <c r="BC44" i="23" l="1"/>
  <c r="H51" i="23" l="1"/>
  <c r="J51" i="23" s="1"/>
  <c r="H52" i="23"/>
  <c r="J52" i="23" s="1"/>
  <c r="H50" i="23"/>
  <c r="J50" i="23" s="1"/>
  <c r="H53" i="23"/>
  <c r="J53" i="23" s="1"/>
  <c r="H47" i="23"/>
  <c r="J47" i="23" s="1"/>
  <c r="H38" i="23"/>
  <c r="J38" i="23" s="1"/>
  <c r="H33" i="23"/>
  <c r="J33" i="23" s="1"/>
  <c r="H29" i="23"/>
  <c r="J29" i="23" s="1"/>
  <c r="H25" i="23"/>
  <c r="J25" i="23" s="1"/>
  <c r="H21" i="23"/>
  <c r="J21" i="23" s="1"/>
  <c r="H20" i="23"/>
  <c r="J20" i="23" s="1"/>
  <c r="H15" i="23"/>
  <c r="J15" i="23" s="1"/>
  <c r="H11" i="23"/>
  <c r="J11" i="23" s="1"/>
  <c r="H10" i="23"/>
  <c r="J10" i="23" s="1"/>
  <c r="H37" i="23"/>
  <c r="J37" i="23" s="1"/>
  <c r="H32" i="23"/>
  <c r="J32" i="23" s="1"/>
  <c r="H14" i="23"/>
  <c r="J14" i="23" s="1"/>
  <c r="H48" i="23"/>
  <c r="J48" i="23" s="1"/>
  <c r="H35" i="23"/>
  <c r="J35" i="23" s="1"/>
  <c r="H34" i="23"/>
  <c r="J34" i="23" s="1"/>
  <c r="H30" i="23"/>
  <c r="J30" i="23" s="1"/>
  <c r="H26" i="23"/>
  <c r="J26" i="23" s="1"/>
  <c r="H22" i="23"/>
  <c r="J22" i="23" s="1"/>
  <c r="H16" i="23"/>
  <c r="J16" i="23" s="1"/>
  <c r="H12" i="23"/>
  <c r="J12" i="23" s="1"/>
  <c r="H6" i="23"/>
  <c r="J6" i="23" s="1"/>
  <c r="H46" i="23"/>
  <c r="J46" i="23" s="1"/>
  <c r="H28" i="23"/>
  <c r="J28" i="23" s="1"/>
  <c r="H19" i="23"/>
  <c r="J19" i="23" s="1"/>
  <c r="H49" i="23"/>
  <c r="J49" i="23" s="1"/>
  <c r="H44" i="23"/>
  <c r="J44" i="23" s="1"/>
  <c r="H36" i="23"/>
  <c r="J36" i="23" s="1"/>
  <c r="H31" i="23"/>
  <c r="J31" i="23" s="1"/>
  <c r="H27" i="23"/>
  <c r="J27" i="23" s="1"/>
  <c r="H23" i="23"/>
  <c r="J23" i="23" s="1"/>
  <c r="H18" i="23"/>
  <c r="J18" i="23" s="1"/>
  <c r="H17" i="23"/>
  <c r="J17" i="23" s="1"/>
  <c r="H13" i="23"/>
  <c r="J13" i="23" s="1"/>
  <c r="H8" i="23"/>
  <c r="J8" i="23" s="1"/>
  <c r="H7" i="23"/>
  <c r="J7" i="23" s="1"/>
  <c r="H24" i="23"/>
  <c r="J24" i="23" s="1"/>
  <c r="H9" i="23"/>
  <c r="J9" i="23" s="1"/>
  <c r="H41" i="23"/>
  <c r="J41" i="23" s="1"/>
  <c r="H39" i="23"/>
  <c r="J39" i="23" s="1"/>
  <c r="H40" i="23"/>
  <c r="J40" i="23" s="1"/>
  <c r="H42" i="23"/>
  <c r="J42" i="23" s="1"/>
  <c r="H43" i="23"/>
  <c r="J43" i="23" s="1"/>
  <c r="BC45" i="23"/>
  <c r="H45" i="23" s="1"/>
  <c r="J45" i="23" s="1"/>
  <c r="J47" i="4" l="1"/>
  <c r="I47" i="4"/>
  <c r="H47" i="4"/>
  <c r="G47" i="4"/>
  <c r="F47" i="4"/>
  <c r="E47" i="4"/>
  <c r="D47" i="4"/>
  <c r="C47" i="4"/>
  <c r="J57" i="2"/>
  <c r="I57" i="2"/>
  <c r="H57" i="2"/>
  <c r="G57" i="2"/>
  <c r="F57" i="2"/>
  <c r="J56" i="2"/>
  <c r="I56" i="2"/>
  <c r="H56" i="2"/>
  <c r="G56" i="2"/>
  <c r="F56" i="2"/>
  <c r="J55" i="2"/>
  <c r="I55" i="2"/>
  <c r="H55" i="2"/>
  <c r="G55" i="2"/>
  <c r="F55" i="2"/>
  <c r="J54" i="2"/>
  <c r="I54" i="2"/>
  <c r="H54" i="2"/>
  <c r="G54" i="2"/>
  <c r="F54" i="2"/>
  <c r="J53" i="2"/>
  <c r="I53" i="2"/>
  <c r="H53" i="2"/>
  <c r="G53" i="2"/>
  <c r="F53" i="2"/>
  <c r="J46" i="2"/>
  <c r="I46" i="2"/>
  <c r="H46" i="2"/>
  <c r="G46" i="2"/>
  <c r="F46" i="2"/>
  <c r="J45" i="2"/>
  <c r="I45" i="2"/>
  <c r="H45" i="2"/>
  <c r="G45" i="2"/>
  <c r="F45" i="2"/>
  <c r="J44" i="2"/>
  <c r="I44" i="2"/>
  <c r="H44" i="2"/>
  <c r="G44" i="2"/>
  <c r="F44" i="2"/>
  <c r="J43" i="2"/>
  <c r="I43" i="2"/>
  <c r="H43" i="2"/>
  <c r="G43" i="2"/>
  <c r="F43" i="2"/>
  <c r="J42" i="2"/>
  <c r="I42" i="2"/>
  <c r="H42" i="2"/>
  <c r="G42" i="2"/>
  <c r="F42" i="2"/>
  <c r="J41" i="2"/>
  <c r="I41" i="2"/>
  <c r="H41" i="2"/>
  <c r="G41" i="2"/>
  <c r="F41" i="2"/>
  <c r="J40" i="2"/>
  <c r="I40" i="2"/>
  <c r="H40" i="2"/>
  <c r="G40" i="2"/>
  <c r="F40" i="2"/>
  <c r="J39" i="2"/>
  <c r="I39" i="2"/>
  <c r="H39" i="2"/>
  <c r="G39" i="2"/>
  <c r="F39" i="2"/>
  <c r="J38" i="2"/>
  <c r="I38" i="2"/>
  <c r="H38" i="2"/>
  <c r="G38" i="2"/>
  <c r="F38" i="2"/>
  <c r="J37" i="2"/>
  <c r="I37" i="2"/>
  <c r="H37" i="2"/>
  <c r="G37" i="2"/>
  <c r="F37" i="2"/>
  <c r="J36" i="2"/>
  <c r="I36" i="2"/>
  <c r="H36" i="2"/>
  <c r="G36" i="2"/>
  <c r="F36" i="2"/>
  <c r="J35" i="2"/>
  <c r="I35" i="2"/>
  <c r="H35" i="2"/>
  <c r="G35" i="2"/>
  <c r="F35" i="2"/>
  <c r="J34" i="2"/>
  <c r="I34" i="2"/>
  <c r="H34" i="2"/>
  <c r="G34" i="2"/>
  <c r="F34" i="2"/>
  <c r="J33" i="2"/>
  <c r="I33" i="2"/>
  <c r="H33" i="2"/>
  <c r="G33" i="2"/>
  <c r="F33" i="2"/>
  <c r="J32" i="2"/>
  <c r="I32" i="2"/>
  <c r="H32" i="2"/>
  <c r="G32" i="2"/>
  <c r="F32" i="2"/>
  <c r="J31" i="2"/>
  <c r="I31" i="2"/>
  <c r="H31" i="2"/>
  <c r="G31" i="2"/>
  <c r="F31" i="2"/>
  <c r="J30" i="2"/>
  <c r="I30" i="2"/>
  <c r="H30" i="2"/>
  <c r="G30" i="2"/>
  <c r="F30" i="2"/>
  <c r="J29" i="2"/>
  <c r="I29" i="2"/>
  <c r="G29" i="2"/>
  <c r="F29" i="2"/>
  <c r="J28" i="2"/>
  <c r="I28" i="2"/>
  <c r="G28" i="2"/>
  <c r="F28" i="2"/>
  <c r="J27" i="2"/>
  <c r="I27" i="2"/>
  <c r="H27" i="2"/>
  <c r="G27" i="2"/>
  <c r="F27" i="2"/>
  <c r="J26" i="2"/>
  <c r="I26" i="2"/>
  <c r="H26" i="2"/>
  <c r="G26" i="2"/>
  <c r="F26" i="2"/>
  <c r="J25" i="2"/>
  <c r="I25" i="2"/>
  <c r="H25" i="2"/>
  <c r="G25" i="2"/>
  <c r="F25" i="2"/>
  <c r="J24" i="2"/>
  <c r="I24" i="2"/>
  <c r="H24" i="2"/>
  <c r="G24" i="2"/>
  <c r="F24" i="2"/>
  <c r="J23" i="2"/>
  <c r="I23" i="2"/>
  <c r="H23" i="2"/>
  <c r="G23" i="2"/>
  <c r="F23" i="2"/>
  <c r="J22" i="2"/>
  <c r="I22" i="2"/>
  <c r="H22" i="2"/>
  <c r="G22" i="2"/>
  <c r="F22" i="2"/>
  <c r="J21" i="2"/>
  <c r="I21" i="2"/>
  <c r="H21" i="2"/>
  <c r="G21" i="2"/>
  <c r="F21" i="2"/>
  <c r="J20" i="2"/>
  <c r="I20" i="2"/>
  <c r="H20" i="2"/>
  <c r="G20" i="2"/>
  <c r="F20" i="2"/>
  <c r="J19" i="2"/>
  <c r="I19" i="2"/>
  <c r="H19" i="2"/>
  <c r="G19" i="2"/>
  <c r="F19" i="2"/>
  <c r="J18" i="2"/>
  <c r="I18" i="2"/>
  <c r="H18" i="2"/>
  <c r="G18" i="2"/>
  <c r="F18" i="2"/>
  <c r="J17" i="2"/>
  <c r="I17" i="2"/>
  <c r="H17" i="2"/>
  <c r="G17" i="2"/>
  <c r="F17" i="2"/>
  <c r="J16" i="2"/>
  <c r="I16" i="2"/>
  <c r="H16" i="2"/>
  <c r="G16" i="2"/>
  <c r="F16" i="2"/>
  <c r="J15" i="2"/>
  <c r="I15" i="2"/>
  <c r="H15" i="2"/>
  <c r="G15" i="2"/>
  <c r="F15" i="2"/>
  <c r="J14" i="2"/>
  <c r="I14" i="2"/>
  <c r="H14" i="2"/>
  <c r="G14" i="2"/>
  <c r="F14" i="2"/>
  <c r="J13" i="2"/>
  <c r="I13" i="2"/>
  <c r="H13" i="2"/>
  <c r="G13" i="2"/>
  <c r="F13" i="2"/>
  <c r="J12" i="2"/>
  <c r="I12" i="2"/>
  <c r="H12" i="2"/>
  <c r="F12" i="2"/>
  <c r="J11" i="2"/>
  <c r="I11" i="2"/>
  <c r="H11" i="2"/>
  <c r="F11" i="2"/>
  <c r="J10" i="2"/>
  <c r="I10" i="2"/>
  <c r="H10" i="2"/>
  <c r="G10" i="2"/>
  <c r="F10" i="2"/>
  <c r="J9" i="2"/>
  <c r="I9" i="2"/>
  <c r="H9" i="2"/>
  <c r="G9" i="2"/>
  <c r="F9" i="2"/>
  <c r="K14" i="2" l="1"/>
  <c r="K18" i="2"/>
  <c r="K26" i="2"/>
  <c r="K22" i="2"/>
  <c r="K9" i="2"/>
  <c r="K29" i="2"/>
  <c r="K12" i="2"/>
  <c r="K31" i="2"/>
  <c r="K35" i="2"/>
  <c r="K39" i="2"/>
  <c r="K43" i="2"/>
  <c r="K13" i="2"/>
  <c r="K17" i="2"/>
  <c r="K21" i="2"/>
  <c r="K25" i="2"/>
  <c r="K30" i="2"/>
  <c r="K34" i="2"/>
  <c r="K38" i="2"/>
  <c r="K42" i="2"/>
  <c r="K46" i="2"/>
  <c r="K55" i="2"/>
  <c r="K11" i="2"/>
  <c r="K16" i="2"/>
  <c r="K20" i="2"/>
  <c r="K24" i="2"/>
  <c r="K28" i="2"/>
  <c r="K33" i="2"/>
  <c r="K37" i="2"/>
  <c r="K41" i="2"/>
  <c r="K45" i="2"/>
  <c r="K10" i="2"/>
  <c r="K15" i="2"/>
  <c r="K19" i="2"/>
  <c r="K23" i="2"/>
  <c r="K27" i="2"/>
  <c r="K32" i="2"/>
  <c r="K36" i="2"/>
  <c r="K40" i="2"/>
  <c r="K44" i="2"/>
  <c r="K53" i="2"/>
  <c r="K54" i="2"/>
  <c r="K56" i="2"/>
  <c r="K57" i="2"/>
  <c r="G121" i="26" l="1"/>
  <c r="F121" i="26"/>
  <c r="E121" i="26"/>
  <c r="D121" i="26"/>
  <c r="C121" i="26"/>
  <c r="B121" i="26"/>
  <c r="G120" i="26"/>
  <c r="F120" i="26"/>
  <c r="E120" i="26"/>
  <c r="D120" i="26"/>
  <c r="C120" i="26"/>
  <c r="B120" i="26"/>
  <c r="G119" i="26"/>
  <c r="F119" i="26"/>
  <c r="E119" i="26"/>
  <c r="D119" i="26"/>
  <c r="C119" i="26"/>
  <c r="B119" i="26"/>
  <c r="G118" i="26"/>
  <c r="F118" i="26"/>
  <c r="E118" i="26"/>
  <c r="D118" i="26"/>
  <c r="C118" i="26"/>
  <c r="B118" i="26"/>
  <c r="G117" i="26"/>
  <c r="F117" i="26"/>
  <c r="E117" i="26"/>
  <c r="D117" i="26"/>
  <c r="C117" i="26"/>
  <c r="B117" i="26"/>
  <c r="G116" i="26"/>
  <c r="F116" i="26"/>
  <c r="E116" i="26"/>
  <c r="D116" i="26"/>
  <c r="C116" i="26"/>
  <c r="B116" i="26"/>
  <c r="G115" i="26"/>
  <c r="F115" i="26"/>
  <c r="E115" i="26"/>
  <c r="D115" i="26"/>
  <c r="C115" i="26"/>
  <c r="B115" i="26"/>
  <c r="G114" i="26"/>
  <c r="F114" i="26"/>
  <c r="E114" i="26"/>
  <c r="D114" i="26"/>
  <c r="C114" i="26"/>
  <c r="B114" i="26"/>
  <c r="G113" i="26"/>
  <c r="F113" i="26"/>
  <c r="E113" i="26"/>
  <c r="D113" i="26"/>
  <c r="C113" i="26"/>
  <c r="B113" i="26"/>
  <c r="G112" i="26"/>
  <c r="F112" i="26"/>
  <c r="E112" i="26"/>
  <c r="D112" i="26"/>
  <c r="C112" i="26"/>
  <c r="B112" i="26"/>
  <c r="G111" i="26"/>
  <c r="F111" i="26"/>
  <c r="E111" i="26"/>
  <c r="D111" i="26"/>
  <c r="C111" i="26"/>
  <c r="B111" i="26"/>
  <c r="G110" i="26"/>
  <c r="F110" i="26"/>
  <c r="E110" i="26"/>
  <c r="D110" i="26"/>
  <c r="C110" i="26"/>
  <c r="B110" i="26"/>
  <c r="G109" i="26"/>
  <c r="F109" i="26"/>
  <c r="E109" i="26"/>
  <c r="D109" i="26"/>
  <c r="C109" i="26"/>
  <c r="B109" i="26"/>
  <c r="G108" i="26"/>
  <c r="F108" i="26"/>
  <c r="E108" i="26"/>
  <c r="D108" i="26"/>
  <c r="C108" i="26"/>
  <c r="B108" i="26"/>
  <c r="G107" i="26"/>
  <c r="F107" i="26"/>
  <c r="E107" i="26"/>
  <c r="D107" i="26"/>
  <c r="C107" i="26"/>
  <c r="B107" i="26"/>
  <c r="G106" i="26"/>
  <c r="F106" i="26"/>
  <c r="E106" i="26"/>
  <c r="D106" i="26"/>
  <c r="C106" i="26"/>
  <c r="B106" i="26"/>
  <c r="G105" i="26"/>
  <c r="F105" i="26"/>
  <c r="E105" i="26"/>
  <c r="D105" i="26"/>
  <c r="C105" i="26"/>
  <c r="B105" i="26"/>
  <c r="G104" i="26"/>
  <c r="F104" i="26"/>
  <c r="E104" i="26"/>
  <c r="D104" i="26"/>
  <c r="C104" i="26"/>
  <c r="B104" i="26"/>
  <c r="G103" i="26"/>
  <c r="F103" i="26"/>
  <c r="E103" i="26"/>
  <c r="D103" i="26"/>
  <c r="C103" i="26"/>
  <c r="B103" i="26"/>
  <c r="G42" i="26"/>
  <c r="D42" i="26"/>
  <c r="G41" i="26"/>
  <c r="D41" i="26"/>
  <c r="G39" i="26"/>
  <c r="D39" i="26"/>
  <c r="G38" i="26"/>
  <c r="D38" i="26"/>
  <c r="G37" i="26"/>
  <c r="D37" i="26"/>
  <c r="G36" i="26"/>
  <c r="D36" i="26"/>
  <c r="G35" i="26"/>
  <c r="D35" i="26"/>
  <c r="G34" i="26"/>
  <c r="D34" i="26"/>
  <c r="G24" i="26"/>
  <c r="D24" i="26"/>
  <c r="G23" i="26"/>
  <c r="D23" i="26"/>
  <c r="G22" i="26"/>
  <c r="D22" i="26"/>
  <c r="G21" i="26"/>
  <c r="D21" i="26"/>
  <c r="G20" i="26"/>
  <c r="D20" i="26"/>
  <c r="G19" i="26"/>
  <c r="B19" i="26"/>
  <c r="D19" i="26" s="1"/>
  <c r="G18" i="26"/>
  <c r="C18" i="26"/>
  <c r="B18" i="26"/>
  <c r="G17" i="26"/>
  <c r="E17" i="26"/>
  <c r="C17" i="26"/>
  <c r="B17" i="26"/>
  <c r="G16" i="26"/>
  <c r="D16" i="26"/>
  <c r="D18" i="26" l="1"/>
  <c r="D17" i="26"/>
  <c r="K45" i="22"/>
  <c r="M52" i="8"/>
  <c r="G52" i="8"/>
  <c r="M51" i="8"/>
  <c r="G51" i="8"/>
  <c r="M50" i="8"/>
  <c r="G50" i="8"/>
  <c r="M49" i="8"/>
  <c r="G49" i="8"/>
  <c r="M48" i="8"/>
  <c r="G48" i="8"/>
  <c r="M47" i="8"/>
  <c r="G47" i="8"/>
  <c r="M46" i="8"/>
  <c r="G46" i="8"/>
  <c r="M45" i="8"/>
  <c r="G45" i="8"/>
  <c r="G44" i="8"/>
  <c r="G43" i="8"/>
  <c r="F129" i="3"/>
  <c r="D129" i="3"/>
  <c r="C129" i="3"/>
  <c r="B129" i="3"/>
  <c r="F128" i="3"/>
  <c r="D128" i="3"/>
  <c r="C128" i="3"/>
  <c r="B128" i="3"/>
  <c r="F127" i="3"/>
  <c r="D127" i="3"/>
  <c r="C127" i="3"/>
  <c r="B127" i="3"/>
  <c r="F126" i="3"/>
  <c r="D126" i="3"/>
  <c r="C126" i="3"/>
  <c r="B126" i="3"/>
  <c r="F125" i="3"/>
  <c r="D125" i="3"/>
  <c r="C125" i="3"/>
  <c r="B125" i="3"/>
  <c r="F124" i="3"/>
  <c r="D124" i="3"/>
  <c r="C124" i="3"/>
  <c r="B124" i="3"/>
  <c r="F123" i="3"/>
  <c r="D123" i="3"/>
  <c r="C123" i="3"/>
  <c r="B123" i="3"/>
  <c r="F122" i="3"/>
  <c r="D122" i="3"/>
  <c r="C122" i="3"/>
  <c r="B122" i="3"/>
  <c r="F121" i="3"/>
  <c r="D121" i="3"/>
  <c r="C121" i="3"/>
  <c r="B121" i="3"/>
  <c r="F120" i="3"/>
  <c r="D120" i="3"/>
  <c r="C120" i="3"/>
  <c r="B120" i="3"/>
  <c r="F119" i="3"/>
  <c r="D119" i="3"/>
  <c r="C119" i="3"/>
  <c r="B119" i="3"/>
  <c r="F118" i="3"/>
  <c r="D118" i="3"/>
  <c r="C118" i="3"/>
  <c r="B118" i="3"/>
  <c r="F117" i="3"/>
  <c r="D117" i="3"/>
  <c r="C117" i="3"/>
  <c r="B117" i="3"/>
  <c r="F116" i="3"/>
  <c r="D116" i="3"/>
  <c r="C116" i="3"/>
  <c r="B116" i="3"/>
  <c r="F115" i="3"/>
  <c r="D115" i="3"/>
  <c r="C115" i="3"/>
  <c r="B115" i="3"/>
  <c r="F114" i="3"/>
  <c r="D114" i="3"/>
  <c r="C114" i="3"/>
  <c r="B114" i="3"/>
  <c r="F113" i="3"/>
  <c r="D113" i="3"/>
  <c r="C113" i="3"/>
  <c r="B113" i="3"/>
  <c r="F112" i="3"/>
  <c r="D112" i="3"/>
  <c r="C112" i="3"/>
  <c r="B112" i="3"/>
  <c r="F111" i="3"/>
  <c r="D111" i="3"/>
  <c r="C111" i="3"/>
  <c r="B111" i="3"/>
  <c r="J44" i="3"/>
  <c r="I44" i="3"/>
  <c r="H44" i="3"/>
  <c r="G44" i="3"/>
  <c r="F44" i="3"/>
  <c r="J43" i="3"/>
  <c r="I43" i="3"/>
  <c r="H43" i="3"/>
  <c r="G43" i="3"/>
  <c r="F43" i="3"/>
  <c r="J42" i="3"/>
  <c r="H42" i="3"/>
  <c r="G42" i="3"/>
  <c r="D42" i="3"/>
  <c r="I42" i="3" s="1"/>
  <c r="J41" i="3"/>
  <c r="I41" i="3"/>
  <c r="H41" i="3"/>
  <c r="G41" i="3"/>
  <c r="F41" i="3"/>
  <c r="I40" i="3"/>
  <c r="K40" i="3" s="1"/>
  <c r="F40" i="3"/>
  <c r="I39" i="3"/>
  <c r="K39" i="3" s="1"/>
  <c r="F39" i="3"/>
  <c r="I38" i="3"/>
  <c r="K38" i="3" s="1"/>
  <c r="F38" i="3"/>
  <c r="I37" i="3"/>
  <c r="K37" i="3" s="1"/>
  <c r="F37" i="3"/>
  <c r="I36" i="3"/>
  <c r="I35" i="3"/>
  <c r="F144" i="2"/>
  <c r="D144" i="2"/>
  <c r="C144" i="2"/>
  <c r="B144" i="2"/>
  <c r="F143" i="2"/>
  <c r="D143" i="2"/>
  <c r="C143" i="2"/>
  <c r="B143" i="2"/>
  <c r="F142" i="2"/>
  <c r="D142" i="2"/>
  <c r="C142" i="2"/>
  <c r="B142" i="2"/>
  <c r="F141" i="2"/>
  <c r="D141" i="2"/>
  <c r="C141" i="2"/>
  <c r="B141" i="2"/>
  <c r="F140" i="2"/>
  <c r="D140" i="2"/>
  <c r="C140" i="2"/>
  <c r="B140" i="2"/>
  <c r="F139" i="2"/>
  <c r="D139" i="2"/>
  <c r="C139" i="2"/>
  <c r="B139" i="2"/>
  <c r="F138" i="2"/>
  <c r="D138" i="2"/>
  <c r="C138" i="2"/>
  <c r="B138" i="2"/>
  <c r="F137" i="2"/>
  <c r="D137" i="2"/>
  <c r="C137" i="2"/>
  <c r="B137" i="2"/>
  <c r="F136" i="2"/>
  <c r="D136" i="2"/>
  <c r="C136" i="2"/>
  <c r="B136" i="2"/>
  <c r="F135" i="2"/>
  <c r="D135" i="2"/>
  <c r="C135" i="2"/>
  <c r="B135" i="2"/>
  <c r="F134" i="2"/>
  <c r="D134" i="2"/>
  <c r="C134" i="2"/>
  <c r="B134" i="2"/>
  <c r="F133" i="2"/>
  <c r="D133" i="2"/>
  <c r="C133" i="2"/>
  <c r="B133" i="2"/>
  <c r="F132" i="2"/>
  <c r="D132" i="2"/>
  <c r="C132" i="2"/>
  <c r="B132" i="2"/>
  <c r="F131" i="2"/>
  <c r="D131" i="2"/>
  <c r="C131" i="2"/>
  <c r="B131" i="2"/>
  <c r="F130" i="2"/>
  <c r="D130" i="2"/>
  <c r="C130" i="2"/>
  <c r="B130" i="2"/>
  <c r="F129" i="2"/>
  <c r="D129" i="2"/>
  <c r="C129" i="2"/>
  <c r="B129" i="2"/>
  <c r="F128" i="2"/>
  <c r="D128" i="2"/>
  <c r="C128" i="2"/>
  <c r="B128" i="2"/>
  <c r="F127" i="2"/>
  <c r="D127" i="2"/>
  <c r="C127" i="2"/>
  <c r="B127" i="2"/>
  <c r="F126" i="2"/>
  <c r="D126" i="2"/>
  <c r="C126" i="2"/>
  <c r="B126" i="2"/>
  <c r="K43" i="3" l="1"/>
  <c r="K41" i="3"/>
  <c r="K44" i="3"/>
  <c r="K42" i="3"/>
  <c r="F42" i="3"/>
</calcChain>
</file>

<file path=xl/sharedStrings.xml><?xml version="1.0" encoding="utf-8"?>
<sst xmlns="http://schemas.openxmlformats.org/spreadsheetml/2006/main" count="1596" uniqueCount="451">
  <si>
    <t>TABLEAU G.02.01     PRODUCTIONS BRUTE ET NETTE DE CEREALES, PRODUCTION EN EQUIVALENTS PRODUITS CONSOMMABLES,</t>
  </si>
  <si>
    <t>(tonnes)</t>
  </si>
  <si>
    <t>(ha, kg/ha, tonnes)</t>
  </si>
  <si>
    <t>Année</t>
  </si>
  <si>
    <t>MIL</t>
  </si>
  <si>
    <t>SORGHO</t>
  </si>
  <si>
    <t>MAÏS</t>
  </si>
  <si>
    <t>RIZ</t>
  </si>
  <si>
    <t>FONIO</t>
  </si>
  <si>
    <t>TOTAL CEREALES</t>
  </si>
  <si>
    <t>Campagne</t>
  </si>
  <si>
    <t>Production Nationale Brute hivernale ( a)</t>
  </si>
  <si>
    <t>Production hivernale Nette en Céréales entières</t>
  </si>
  <si>
    <t>Production en Equivalents Produits Consommables (EPC)</t>
  </si>
  <si>
    <t>civile</t>
  </si>
  <si>
    <t>SUP</t>
  </si>
  <si>
    <t>RENDT</t>
  </si>
  <si>
    <t>PROD (a)</t>
  </si>
  <si>
    <t>PROD</t>
  </si>
  <si>
    <t>agricole</t>
  </si>
  <si>
    <t>1969/70</t>
  </si>
  <si>
    <t>1970/71</t>
  </si>
  <si>
    <t>Mil</t>
  </si>
  <si>
    <t>Sorgho</t>
  </si>
  <si>
    <t>Maïs</t>
  </si>
  <si>
    <t>Riz</t>
  </si>
  <si>
    <t>fonio</t>
  </si>
  <si>
    <t>Total</t>
  </si>
  <si>
    <t>1971/72</t>
  </si>
  <si>
    <t>Paddy</t>
  </si>
  <si>
    <t>1972/73</t>
  </si>
  <si>
    <t>t-1 /t</t>
  </si>
  <si>
    <t>(b)</t>
  </si>
  <si>
    <t>( c 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</si>
  <si>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</si>
  <si>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</si>
  <si>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</si>
  <si>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</si>
  <si>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</si>
  <si>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</si>
  <si>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</si>
  <si>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</si>
  <si>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</si>
  <si>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</si>
  <si>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</si>
  <si>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</si>
  <si>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</si>
  <si>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</si>
  <si>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</si>
  <si>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</si>
  <si>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</si>
  <si>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</si>
  <si>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</si>
  <si>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</si>
  <si>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</si>
  <si>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</si>
  <si>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</si>
  <si>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</si>
  <si>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</si>
  <si>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</si>
  <si>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</si>
  <si>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</si>
  <si>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</si>
  <si>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</si>
  <si>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</si>
  <si>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</si>
  <si>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</si>
  <si>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</si>
  <si>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</si>
  <si>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</si>
  <si>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</si>
  <si>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</si>
  <si>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</si>
  <si>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2000/2001</t>
  </si>
  <si>
    <t>2001/2002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</si>
  <si>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</si>
  <si>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</si>
  <si>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</si>
  <si>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</si>
  <si>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</si>
  <si>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</si>
  <si>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</si>
  <si>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EPC = Equivalent Produit Consommable</t>
  </si>
  <si>
    <t>-</t>
  </si>
  <si>
    <t>Arachide</t>
  </si>
  <si>
    <t>Coton</t>
  </si>
  <si>
    <t>Mais</t>
  </si>
  <si>
    <t>Niébé</t>
  </si>
  <si>
    <t>Bouche</t>
  </si>
  <si>
    <t>( Paddy )</t>
  </si>
  <si>
    <t>: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</si>
  <si>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</si>
  <si>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</si>
  <si>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</si>
  <si>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</si>
  <si>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</si>
  <si>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</si>
  <si>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</si>
  <si>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</si>
  <si>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</si>
  <si>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</si>
  <si>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</si>
  <si>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</si>
  <si>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</si>
  <si>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</si>
  <si>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</si>
  <si>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</si>
  <si>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</si>
  <si>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</si>
  <si>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</si>
  <si>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(Tonnes)</t>
  </si>
  <si>
    <t>Importations de céréales entières (a)</t>
  </si>
  <si>
    <t>Importations en Equivalent Produits Cons.</t>
  </si>
  <si>
    <t>Blé</t>
  </si>
  <si>
    <t>t</t>
  </si>
  <si>
    <t>(c)</t>
  </si>
  <si>
    <t>1970</t>
  </si>
  <si>
    <t>1971</t>
  </si>
  <si>
    <t>1972</t>
  </si>
  <si>
    <t>ND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</si>
  <si>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</si>
  <si>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</si>
  <si>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</si>
  <si>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</si>
  <si>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</si>
  <si>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</si>
  <si>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</si>
  <si>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</si>
  <si>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</si>
  <si>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</si>
  <si>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</si>
  <si>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</si>
  <si>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</si>
  <si>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</si>
  <si>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</si>
  <si>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</si>
  <si>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</si>
  <si>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</si>
  <si>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</si>
  <si>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</si>
  <si>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</si>
  <si>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</si>
  <si>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</si>
  <si>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</si>
  <si>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</si>
  <si>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</si>
  <si>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</si>
  <si>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</si>
  <si>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1983 - 1987 : Importations sauf mil-sorgho, Situation Economique, Edition 1986 (p.410) et Edition 1988 (p.370).</t>
  </si>
  <si>
    <t>1983 - 1987 : Mil-sorgho : Direction de la Statistique, Notes d'analyse du commerce extérieur.</t>
  </si>
  <si>
    <t>1989-2002: Direction de l'Agriculture/ Bilans céréaliers ex-post</t>
  </si>
  <si>
    <t>(d) C'est la somme des colonnes 2 à 5.</t>
  </si>
  <si>
    <t>(e) Colonne 2 x 0,78 (coefficient EPC pour le mil-sorgho).</t>
  </si>
  <si>
    <t>(f) Colonne 3 x 0,78 (coefficient EPC pour le maïs).</t>
  </si>
  <si>
    <t>(g) Colonne 4 x 1 (coefficient EPC pour le riz).</t>
  </si>
  <si>
    <t>(h) Colonne 5 x 0,70 (coefficient EPC pour le blé).</t>
  </si>
  <si>
    <t>(i) C'est la somme des colonnes 7 à 10.</t>
  </si>
  <si>
    <t>TABLEAU G.02.03          AIDE ALIMENTAIRE EN CEREALES, 1974 A 2009 (en tonnes).</t>
  </si>
  <si>
    <t>Aide alimentaire en céréales entières (a)</t>
  </si>
  <si>
    <t>Aide alimentaire en EPC</t>
  </si>
  <si>
    <t>(Equivalent Produit Consommable)</t>
  </si>
  <si>
    <t>TABLEAU G.02.04   PRODUCTION BRUTE ET NETTE DE CEREALES PAR HABITANT SELON LE TYPE DE CEREALE, CAMPAGNES</t>
  </si>
  <si>
    <t>NOTE     :    (a) Non compris les cultures de décrue et celles de contre-saison et du fonio.</t>
  </si>
  <si>
    <t>(Kilogrammes par habitant)</t>
  </si>
  <si>
    <t>Importations de céréales entières</t>
  </si>
  <si>
    <t>Importations en Equivt Pdts Consommables</t>
  </si>
  <si>
    <t>TABLEAU G.02.06  AIDE ALIMENTAIRE EN CEREALES PAR HABITANT, 1974 A 2009</t>
  </si>
  <si>
    <t>Aide alimentaire en céréales entières</t>
  </si>
  <si>
    <t>Aide alimentaire en Equivalent</t>
  </si>
  <si>
    <t>Produits</t>
  </si>
  <si>
    <t>Consommables</t>
  </si>
  <si>
    <t>SOURCES  : Tableaux G.02.03 et A.01.01</t>
  </si>
  <si>
    <t>TABLEAU G.02.07:  APPROVISIONNEMENT** EN CEREALES PAR HABITANT SELON</t>
  </si>
  <si>
    <t>Approvisionnement en céréales</t>
  </si>
  <si>
    <t>Approvisionnement en Equivalent</t>
  </si>
  <si>
    <t>entières</t>
  </si>
  <si>
    <t>Produits Consommables par habitant</t>
  </si>
  <si>
    <t>SOURCE   : Tableaux G.02.01, G.02.02, G.02.03 et A.01.01</t>
  </si>
  <si>
    <t>TABLEAU G.02.08  TOTAL DES APPROVISIONNEMENTS EN CEREALES SELON  LA SOURCE D'APPROVISIONNEMENT  DE 1970 A 2009</t>
  </si>
  <si>
    <t>Approvisionnement en céréales entières</t>
  </si>
  <si>
    <t>Production</t>
  </si>
  <si>
    <t>Production nette</t>
  </si>
  <si>
    <t>Importations</t>
  </si>
  <si>
    <t>Aide alimen</t>
  </si>
  <si>
    <t>Différence</t>
  </si>
  <si>
    <t>hivernale   Nette</t>
  </si>
  <si>
    <t>de décrue, de contre</t>
  </si>
  <si>
    <t>-taire</t>
  </si>
  <si>
    <t>de stocks</t>
  </si>
  <si>
    <t>hivernale  Nette</t>
  </si>
  <si>
    <t>(a)</t>
  </si>
  <si>
    <t>saison et  du fonio (b)</t>
  </si>
  <si>
    <t>saison et  du fonio (h)</t>
  </si>
  <si>
    <t>SOURCES  : Tableaux G.02.01, G.02.02, G.02.03 et G.02.11</t>
  </si>
  <si>
    <t>TABLEAU G.02.09 APPROVISIONNEMENT (**) DE CEREALES EN KG PAR HABITANT SELON LA SOURCE D'APPROVISIONNEMENT</t>
  </si>
  <si>
    <t>SOURCES  : Tableau G.02.08 et A.01.01</t>
  </si>
  <si>
    <t>TABLEAU G.02.08  TOTAL DES APPROVISIONNEMENTS EN CEREALES SELON</t>
  </si>
  <si>
    <t>LA SOURCE D'APPROVISIONNEMENT  DE 1970 A 2006</t>
  </si>
  <si>
    <t>Production Brute</t>
  </si>
  <si>
    <t>Production Nette en Céréales Entières</t>
  </si>
  <si>
    <t>Production en E.P.C.</t>
  </si>
  <si>
    <t>Décrue :</t>
  </si>
  <si>
    <t>Contre</t>
  </si>
  <si>
    <t>Fonio</t>
  </si>
  <si>
    <t>Sorgho /</t>
  </si>
  <si>
    <t>saison:</t>
  </si>
  <si>
    <t>saison :</t>
  </si>
  <si>
    <t>maïs</t>
  </si>
  <si>
    <t>Riz et mais*</t>
  </si>
  <si>
    <t>1999/2000</t>
  </si>
  <si>
    <t>TABLEAU G.02.11    STOCKS DE CEREALES ET AUTRES CONSOMMATIONS DE CEREALES,</t>
  </si>
  <si>
    <t>Stocks en céréales entières</t>
  </si>
  <si>
    <t>Stocks en E.P.C.</t>
  </si>
  <si>
    <t>Autres</t>
  </si>
  <si>
    <t>consommations</t>
  </si>
  <si>
    <t>En début</t>
  </si>
  <si>
    <t>En fin</t>
  </si>
  <si>
    <t>Variation</t>
  </si>
  <si>
    <t>Céréales</t>
  </si>
  <si>
    <t>E.P.C</t>
  </si>
  <si>
    <t>campagne</t>
  </si>
  <si>
    <t>absolue (a)</t>
  </si>
  <si>
    <t>absolue(b)</t>
  </si>
  <si>
    <t>2002/2003</t>
  </si>
  <si>
    <t>2003/2004</t>
  </si>
  <si>
    <t>2004/2005</t>
  </si>
  <si>
    <t>2005/2006</t>
  </si>
  <si>
    <t>2006/2007</t>
  </si>
  <si>
    <t>2007/2008</t>
  </si>
  <si>
    <t>2008/2009</t>
  </si>
  <si>
    <t>TABLEAU G.02.12: APPROVISIONNEMENTS,  CONSOMMATION HUMAINE EFFECTIVE DE CEREALES ET</t>
  </si>
  <si>
    <t>Céréales entières</t>
  </si>
  <si>
    <t>En EPC</t>
  </si>
  <si>
    <t>Approvi-</t>
  </si>
  <si>
    <t>Consomma</t>
  </si>
  <si>
    <t>Déficit (-)</t>
  </si>
  <si>
    <t>Consommation</t>
  </si>
  <si>
    <t>Civile</t>
  </si>
  <si>
    <t>sionnement</t>
  </si>
  <si>
    <t>consomma</t>
  </si>
  <si>
    <t>-tion</t>
  </si>
  <si>
    <t>ou</t>
  </si>
  <si>
    <t>humaine</t>
  </si>
  <si>
    <t>-tions</t>
  </si>
  <si>
    <t>surplus (+)</t>
  </si>
  <si>
    <t>effective</t>
  </si>
  <si>
    <t>céréalier</t>
  </si>
  <si>
    <t>TABLEAU: G.0.2.14 QUELQUES INDICATEURS SUR LA SECURITE ALIMENTAIRE,</t>
  </si>
  <si>
    <t>1974 A 2009</t>
  </si>
  <si>
    <t>Aide alimen-</t>
  </si>
  <si>
    <t>Coefficient de</t>
  </si>
  <si>
    <t>(Aide alimentaire +</t>
  </si>
  <si>
    <t>Taux</t>
  </si>
  <si>
    <t>Part du</t>
  </si>
  <si>
    <t>taire en</t>
  </si>
  <si>
    <t>dépendance</t>
  </si>
  <si>
    <t>importations de</t>
  </si>
  <si>
    <t>d'autosuffisance</t>
  </si>
  <si>
    <t>riz dans</t>
  </si>
  <si>
    <t>céréales</t>
  </si>
  <si>
    <t>alimentaire en céréales</t>
  </si>
  <si>
    <t>alimentaire</t>
  </si>
  <si>
    <t>l'approvisionnement</t>
  </si>
  <si>
    <t>en % des</t>
  </si>
  <si>
    <t>(importations</t>
  </si>
  <si>
    <t>de céréales</t>
  </si>
  <si>
    <t>en %</t>
  </si>
  <si>
    <t>importations</t>
  </si>
  <si>
    <t>/approvisionnements)</t>
  </si>
  <si>
    <t>céréaliers</t>
  </si>
  <si>
    <t>(Production/</t>
  </si>
  <si>
    <t>approvisionnnements)</t>
  </si>
  <si>
    <t>SOURCES  :  Tableaux G.02.01, G.02.02, G.02.03, G.02.08</t>
  </si>
  <si>
    <t>Moyenne des principaux postes pluviométriques des différentes zones agroécologiques</t>
  </si>
  <si>
    <t>(Hauteur des pluies en millimètres)</t>
  </si>
  <si>
    <t>Casamance</t>
  </si>
  <si>
    <t>Diourbel-Dakar</t>
  </si>
  <si>
    <t>Louga-St-Louis</t>
  </si>
  <si>
    <t>Sine Saloum</t>
  </si>
  <si>
    <t>Moyenne</t>
  </si>
  <si>
    <t>1960/61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</si>
  <si>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</si>
  <si>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</si>
  <si>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</si>
  <si>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</si>
  <si>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</si>
  <si>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</si>
  <si>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</si>
  <si>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</si>
  <si>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1972/72</t>
  </si>
  <si>
    <t>2002/03</t>
  </si>
  <si>
    <t>2003/04</t>
  </si>
  <si>
    <t>2004/05</t>
  </si>
  <si>
    <t>2005/06</t>
  </si>
  <si>
    <t>2006/07</t>
  </si>
  <si>
    <t>2007/08</t>
  </si>
  <si>
    <t>2008/09</t>
  </si>
  <si>
    <t>Le niveau des pluies se rapporte à la période de mai à octobre de la premiére année de campagne</t>
  </si>
  <si>
    <t>SEXE ET LA ZONE DE RESIDENCE D'APRES ENQUETES</t>
  </si>
  <si>
    <t>ENSEMBLE</t>
  </si>
  <si>
    <t>ENQUETES</t>
  </si>
  <si>
    <t>ZONE URBAINE</t>
  </si>
  <si>
    <t>ZONE RURALE</t>
  </si>
  <si>
    <t>GARCONS</t>
  </si>
  <si>
    <t>FILLES</t>
  </si>
  <si>
    <t>TOTAL</t>
  </si>
  <si>
    <t>EDS-I 1986</t>
  </si>
  <si>
    <t>EDS-II 1992</t>
  </si>
  <si>
    <t>MICS-I  1996</t>
  </si>
  <si>
    <t>MICS-II 2000</t>
  </si>
  <si>
    <t>QUID  2001</t>
  </si>
  <si>
    <t>EDS IV 2005</t>
  </si>
  <si>
    <t>EDS IV 2005*</t>
  </si>
  <si>
    <t>(ha, kg/ha; tonnes)</t>
  </si>
  <si>
    <t>ARACHIDE  HUILERIE</t>
  </si>
  <si>
    <t>ARACHIDE BOUCHE</t>
  </si>
  <si>
    <t>COTON</t>
  </si>
  <si>
    <t>NIEBE</t>
  </si>
  <si>
    <t>MANIOC</t>
  </si>
  <si>
    <t>SUP.</t>
  </si>
  <si>
    <t>PROD.</t>
  </si>
  <si>
    <t>Les cases vides correspondent à des données non disponibles</t>
  </si>
  <si>
    <t>SOURCE:</t>
  </si>
  <si>
    <t>Agence Nationale de la Statistique et de la Démographie</t>
  </si>
  <si>
    <t>Années</t>
  </si>
  <si>
    <t>Mil-sorgho</t>
  </si>
  <si>
    <t>Manioc</t>
  </si>
  <si>
    <t>(milliers de  F.CFA courants)</t>
  </si>
  <si>
    <t>ANNEES</t>
  </si>
  <si>
    <t>Arach. Huil</t>
  </si>
  <si>
    <t>Arach bouc</t>
  </si>
  <si>
    <t>Mil-sor</t>
  </si>
  <si>
    <t>TABLEAU  G.04.05     INDICE DES PRIX AUX PRODUCTEURS POUR LES PRINCIPALES CULTURES,</t>
  </si>
  <si>
    <t>TABLEAU  C.02.02  :     PRIX AUX PRODUCTEURS POUR LES PRINCIPALES CULTURES</t>
  </si>
  <si>
    <t>PRIX DEFLATEUR</t>
  </si>
  <si>
    <t>TABLEAU B.01.02</t>
  </si>
  <si>
    <t>t-1/t</t>
  </si>
  <si>
    <t>Mil-sorg</t>
  </si>
  <si>
    <t>huilerie</t>
  </si>
  <si>
    <t>bouche</t>
  </si>
  <si>
    <t>2. Les productions d'arachide de bouche et d'arachide d'huile sont évaluée s sur la base d'un même prix</t>
  </si>
  <si>
    <t>3. La valeur de la production de manioc de 1969 est évaluée sur la base des prix de 1970</t>
  </si>
  <si>
    <t>SOURCES:  Ministère de l'Agriculture, Direction de l'Analyse, de la prévention et des Statistiques (DASP)</t>
  </si>
  <si>
    <t>DEFICIT CERALIERS (EN TONNES)</t>
  </si>
  <si>
    <t>DEFICITS CERALIERS PAR HABITANTS (KG/HBTS)</t>
  </si>
  <si>
    <t>Source: Agence Nationale de la Météorologie du Sénégal (ANAMS)</t>
  </si>
  <si>
    <t>247,3**</t>
  </si>
  <si>
    <t>1180,15(*)</t>
  </si>
  <si>
    <t>(*) sauf Cap Skiring       (**) sauf Louga</t>
  </si>
  <si>
    <t>SOURCE :  Agence Nationale de la Statistique et de la Démographie (ANSD)</t>
  </si>
  <si>
    <t>Notes: SUP= superficie  PROD: Production   RENDT: Rendement</t>
  </si>
  <si>
    <t xml:space="preserve">par l'indice des prix aux producteurs </t>
  </si>
  <si>
    <t>4. Les valeurs de la production en francs constants ont été obtenus en multipliant les volumeS</t>
  </si>
  <si>
    <t>SOURCES:  Ministère de l'Agriculture, Direction de l'Analyse, de la prévision et des Statistiques (DASP)</t>
  </si>
  <si>
    <t>Produits Consommables</t>
  </si>
  <si>
    <t>entières par habitant</t>
  </si>
  <si>
    <t>Nette (a)</t>
  </si>
  <si>
    <t>(**) Différence de stocks (début de campagne-fin de campagne) et production de décrue, de contre saison et de fonio non comprises</t>
  </si>
  <si>
    <t xml:space="preserve">Hivernale </t>
  </si>
  <si>
    <t xml:space="preserve">Hivernale   </t>
  </si>
  <si>
    <t>Nette (g)</t>
  </si>
  <si>
    <t xml:space="preserve">Hivernale  </t>
  </si>
  <si>
    <t>Aide ali-</t>
  </si>
  <si>
    <t>mentaire</t>
  </si>
  <si>
    <t>tions</t>
  </si>
  <si>
    <t>Importa-</t>
  </si>
  <si>
    <t>1985/86 A 2007/2009 (Tonnes)</t>
  </si>
  <si>
    <t>TABLEAU G.02.13: APPROVISIONNEMENTS PAR HABITANTS, CONSOMMATION HUMAINE EFFECTIVE</t>
  </si>
  <si>
    <t>céréales) en % des</t>
  </si>
  <si>
    <t xml:space="preserve"> approvisionnements</t>
  </si>
  <si>
    <r>
      <t>TABLEAU G.02.15:</t>
    </r>
    <r>
      <rPr>
        <sz val="16"/>
        <rFont val="Times New Roman"/>
        <family val="1"/>
      </rPr>
      <t xml:space="preserve"> NIVEAU DES PRECIPITATIONS </t>
    </r>
  </si>
  <si>
    <t>Sénégal Oriental</t>
  </si>
  <si>
    <r>
      <t>SOURCES</t>
    </r>
    <r>
      <rPr>
        <sz val="14"/>
        <rFont val="Times New Roman"/>
        <family val="1"/>
      </rPr>
      <t>: MEFP/ANSD</t>
    </r>
  </si>
  <si>
    <r>
      <t>SOURCE</t>
    </r>
    <r>
      <rPr>
        <sz val="14"/>
        <rFont val="Times New Roman"/>
        <family val="1"/>
      </rPr>
      <t>: MEFP/ANSD</t>
    </r>
  </si>
  <si>
    <t>TABLEAU: G.03.03 MALNUTRITION AIGUE DES ENFANTS  ( RAPPORT POIDS/TAILLE) en %</t>
  </si>
  <si>
    <t>TABLEAU: G.03.02 MALNUTRITION SEVERE DES ENFANTS  ( RAPPORT TAILLE/AGE) en %</t>
  </si>
  <si>
    <t>TABLEAU: G.03.01 INSUFFISANCE PONDERALE DES ENFANTS  ( RAPPORT POIDS/AGE) en %</t>
  </si>
  <si>
    <t>NOTE:        (a) 1969/70 à 1979/80: Il s'agit de la somme des productions de mil et de sorgho</t>
  </si>
  <si>
    <t>Sources :Agence Nationale de la Statistique et de la démographie</t>
  </si>
  <si>
    <t>TABLEAU  G.04.03  :     PRIX AUX PRODUCTEURS POUR LES PRINCIPALES CULTURES</t>
  </si>
  <si>
    <r>
      <t>NOTES   :</t>
    </r>
    <r>
      <rPr>
        <b/>
        <sz val="14"/>
        <rFont val="Calibri"/>
        <family val="2"/>
        <scheme val="minor"/>
      </rPr>
      <t xml:space="preserve"> 1. La valeur de la production de Mil/Sorgho est évaluée à partir des prix du mil  </t>
    </r>
  </si>
  <si>
    <t>TABLEAU   G.04.06 : VALEUR DE LA PRODUCTION DES PRINCIPALES CULTURES EN FRANCS CONSTANTS de 1996</t>
  </si>
  <si>
    <t>LE TYPE DE CEREALE, 1974 A 2009 (Kilogrammes par habitant)</t>
  </si>
  <si>
    <t>2009/10</t>
  </si>
  <si>
    <t>2010/11</t>
  </si>
  <si>
    <t>2011/12</t>
  </si>
  <si>
    <t>2012/13</t>
  </si>
  <si>
    <t>SOURCES:  Ministère de l'Agriculture, Direction de l'Analyse, de la Prévision et des Statistiques Agricoles (DAPSA)</t>
  </si>
  <si>
    <t>SOURCES:  Ministère de l'Agriculture, Direction de l'Analyse, de la prévision et des Statistiques Agricoles (DAPSA), ANSD</t>
  </si>
  <si>
    <t>SOURCES: ANSD, Calculs faits à partir des Tableaux G.02.01 et A.01.01</t>
  </si>
  <si>
    <t>SOURCE: ANSD, calculs faits à partir des Tableaux G.02.02 et A.01.01</t>
  </si>
  <si>
    <t>EDS-MICS 2010-2011</t>
  </si>
  <si>
    <t>EDS-Continue 2012-2013</t>
  </si>
  <si>
    <t>EDS 1986, EDS 1992, MICS-I et II, QUID 2001, EDS IV 2005, EDS-MICS 2010, EDS-Continue 2012/2013</t>
  </si>
  <si>
    <t>EDS 1986, EDS 1992, MICS-I et II, QUID 2001, EDS IV 2005, EDS-MICS 2010, EDS-Continue</t>
  </si>
  <si>
    <t>Sources :Agence Nationale de la Statistique et de la Démographie</t>
  </si>
  <si>
    <t>TABLEAU  G.04.04 : VALEUR DE LA PRODUCTION DES PRINCIPALES CULTURES, CAMPAGNES 1969/70 A 2012/13</t>
  </si>
  <si>
    <t>CAMPAGNES 1969/70  A  2012/13 (F.CFA courants par Kg)</t>
  </si>
  <si>
    <t>2009-2010</t>
  </si>
  <si>
    <t>2010-2011</t>
  </si>
  <si>
    <t>2011-2012</t>
  </si>
  <si>
    <t>2012-2013</t>
  </si>
  <si>
    <t>2009/2010</t>
  </si>
  <si>
    <t>2010/2011</t>
  </si>
  <si>
    <t>2011/2012</t>
  </si>
  <si>
    <t>2012/2013</t>
  </si>
  <si>
    <t xml:space="preserve">  huile brute</t>
  </si>
  <si>
    <t xml:space="preserve">  huile raffinée</t>
  </si>
  <si>
    <t xml:space="preserve">  tourteaux</t>
  </si>
  <si>
    <t>2013/14</t>
  </si>
  <si>
    <t>2014/15</t>
  </si>
  <si>
    <t>2015/16</t>
  </si>
  <si>
    <t>2016/17</t>
  </si>
  <si>
    <t>2017/18</t>
  </si>
  <si>
    <t>Campagne 1969/70 A 2017/2018 (tonnes)</t>
  </si>
  <si>
    <t>1969/70 A 2017/2018 (Kilogrammes par habitant)</t>
  </si>
  <si>
    <t>TABLEAU G.02.02  IMPORTATIONS DE CEREALES, 1970 A 2018</t>
  </si>
  <si>
    <t>TABLEAU G.02.05  IMPORTATIONS DE CEREALES PAR HABITANT, 1970 A 2018</t>
  </si>
  <si>
    <t>2013/2014</t>
  </si>
  <si>
    <t>2014/2015</t>
  </si>
  <si>
    <t>2015/2016</t>
  </si>
  <si>
    <t>2016/2017</t>
  </si>
  <si>
    <t>2017/2018</t>
  </si>
  <si>
    <t>TABLEAU G.04.01  :   PRODUCTION DES PRINCIPALES CULTURES, CAMPAGNES 1969/70 A 2016/17</t>
  </si>
  <si>
    <t>TABLEAU G.04.02:   PRODUCTION DES PRINCIPALES CEREALES, CAMPAGNES 1969/70 A 2017/18</t>
  </si>
  <si>
    <t>CAMPAGNES 1960/61  A  2016/17 (F.CFA courants par Kg)</t>
  </si>
  <si>
    <t>CAMPAGNES 1969/70 A 2016/17 (F.CFA constants de 2008 par Kg)</t>
  </si>
  <si>
    <t>2013-2014</t>
  </si>
  <si>
    <t>2014-2015</t>
  </si>
  <si>
    <t>2015-2016</t>
  </si>
  <si>
    <t>2016-2017</t>
  </si>
  <si>
    <t>2017-2018</t>
  </si>
  <si>
    <t>TABLEAU G.02.10  PRODUCTION DES CULTURES DE DECRUE, CONTRE SAISON ET DU FONIO, 1985/86 A 2017/2018</t>
  </si>
  <si>
    <t>EDS-Continue 2014</t>
  </si>
  <si>
    <t>EDS-Continue 2015</t>
  </si>
  <si>
    <t>EDS-Continue 2016</t>
  </si>
  <si>
    <t>EDS-Continue 2017</t>
  </si>
  <si>
    <t xml:space="preserve">EDS 1986, EDS 1992, MICS-I et II, QUID 2001, EDS IV 2005, EDS-MICS 2010, EDS C 2012-2013, </t>
  </si>
  <si>
    <t>EDS C 2014, EDS C 2015, EDS C 2016, EDS C 2017</t>
  </si>
  <si>
    <t>Produits arachidiers (PRODUCTION) (1000 tonnes)</t>
  </si>
  <si>
    <t>Source : DPEE</t>
  </si>
  <si>
    <t>CAMPAGNES DE 1969/70 à 2016/17 (en milliers de FCFA)</t>
  </si>
  <si>
    <t xml:space="preserve">TABLEAU G.05.01     PRODUCTIONS PRODUITS ARACHIDIERS </t>
  </si>
  <si>
    <t>2014 A 2018</t>
  </si>
  <si>
    <t>SOURCE  :  Secrétariat Exécutif du Conseil National de Sécurité Alimentaire (SECNSA)</t>
  </si>
  <si>
    <t>Légumineuses</t>
  </si>
  <si>
    <t>Huiles végétales</t>
  </si>
  <si>
    <t>Taux d'Autosuffisance Alimentaire (TAS)</t>
  </si>
  <si>
    <t>Année civile</t>
  </si>
  <si>
    <t>Taux de dépendance des importations (TDI)</t>
  </si>
  <si>
    <t>TABLEAU: G.0.2.16 AUTRES INDICATEURS SUR LA SECURITE ALIMENTAIRE,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</si>
</sst>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_)"/>
    <numFmt numFmtId="165" formatCode="0_)"/>
    <numFmt numFmtId="166" formatCode="_-* #,##0.00\ _€_-;\-* #,##0.00\ _€_-;_-* \-??\ _€_-;_-@_-"/>
    <numFmt numFmtId="168" formatCode="0.0"/>
    <numFmt numFmtId="170" formatCode="0.0%"/>
    <numFmt numFmtId="171" formatCode="_-* #,##0\ _F_-;\-* #,##0\ _F_-;_-* \-??\ _F_-;_-@_-"/>
    <numFmt numFmtId="172" formatCode="_-* #,##0.0\ _€_-;\-* #,##0.0\ _€_-;_-* &quot;-&quot;??\ _€_-;_-@_-"/>
  </numFmts>
  <fonts count="45" x14ac:knownFonts="1">
    <font>
      <sz val="10"/>
      <name val="Courier New"/>
      <family val="3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ourier New"/>
      <family val="3"/>
    </font>
    <font>
      <b/>
      <sz val="12"/>
      <name val="Times New Roman"/>
      <family val="1"/>
    </font>
    <font>
      <sz val="14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0"/>
      <name val="Courier New"/>
      <family val="3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sz val="20"/>
      <name val="Times New Roman"/>
      <family val="1"/>
    </font>
    <font>
      <b/>
      <sz val="20"/>
      <name val="Times New Roman"/>
      <family val="1"/>
    </font>
    <font>
      <sz val="22"/>
      <name val="Calibri"/>
      <family val="2"/>
      <scheme val="minor"/>
    </font>
    <font>
      <sz val="18"/>
      <name val="Times New Roman"/>
      <family val="1"/>
    </font>
    <font>
      <sz val="18"/>
      <name val="Courier New"/>
      <family val="3"/>
    </font>
    <font>
      <sz val="20"/>
      <name val="Courier New"/>
      <family val="3"/>
    </font>
    <font>
      <sz val="14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name val="Courier New"/>
      <family val="3"/>
    </font>
    <font>
      <b/>
      <sz val="16"/>
      <color rgb="FFFF0000"/>
      <name val="Calibri"/>
      <family val="2"/>
      <scheme val="minor"/>
    </font>
    <font>
      <sz val="14"/>
      <name val="Arial"/>
      <family val="2"/>
    </font>
    <font>
      <sz val="20"/>
      <name val="Arial"/>
      <family val="2"/>
    </font>
    <font>
      <sz val="16"/>
      <name val="Arial"/>
      <family val="2"/>
    </font>
    <font>
      <sz val="16"/>
      <color rgb="FFFF0000"/>
      <name val="Calibri"/>
      <family val="2"/>
      <scheme val="minor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22"/>
      <name val="Calibri"/>
      <family val="2"/>
      <scheme val="minor"/>
    </font>
    <font>
      <sz val="14"/>
      <color rgb="FF333399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double">
        <color rgb="FF3A3935"/>
      </bottom>
      <diagonal/>
    </border>
    <border>
      <left style="double">
        <color rgb="FF3A3935"/>
      </left>
      <right/>
      <top style="double">
        <color rgb="FF3A3935"/>
      </top>
      <bottom/>
      <diagonal/>
    </border>
    <border>
      <left/>
      <right/>
      <top style="double">
        <color rgb="FF3A3935"/>
      </top>
      <bottom/>
      <diagonal/>
    </border>
    <border>
      <left/>
      <right style="double">
        <color rgb="FF3A3935"/>
      </right>
      <top style="double">
        <color rgb="FF3A3935"/>
      </top>
      <bottom/>
      <diagonal/>
    </border>
    <border>
      <left style="medium">
        <color rgb="FF3A3935"/>
      </left>
      <right style="thin">
        <color rgb="FF3A3935"/>
      </right>
      <top style="medium">
        <color rgb="FF3A3935"/>
      </top>
      <bottom/>
      <diagonal/>
    </border>
    <border>
      <left style="thin">
        <color rgb="FF3A3935"/>
      </left>
      <right style="thin">
        <color rgb="FF3A3935"/>
      </right>
      <top style="medium">
        <color rgb="FF3A3935"/>
      </top>
      <bottom/>
      <diagonal/>
    </border>
    <border>
      <left style="double">
        <color rgb="FF3A3935"/>
      </left>
      <right style="double">
        <color rgb="FF3A3935"/>
      </right>
      <top style="double">
        <color rgb="FF3A3935"/>
      </top>
      <bottom/>
      <diagonal/>
    </border>
    <border>
      <left style="double">
        <color rgb="FF3A3935"/>
      </left>
      <right style="double">
        <color rgb="FF3A3935"/>
      </right>
      <top style="double">
        <color rgb="FF3A3935"/>
      </top>
      <bottom style="double">
        <color rgb="FF3A3935"/>
      </bottom>
      <diagonal/>
    </border>
    <border>
      <left/>
      <right/>
      <top style="medium">
        <color rgb="FF3A3935"/>
      </top>
      <bottom/>
      <diagonal/>
    </border>
    <border>
      <left/>
      <right style="medium">
        <color rgb="FF3A3935"/>
      </right>
      <top/>
      <bottom/>
      <diagonal/>
    </border>
    <border>
      <left style="double">
        <color rgb="FF3A3935"/>
      </left>
      <right style="double">
        <color rgb="FF3A3935"/>
      </right>
      <top/>
      <bottom/>
      <diagonal/>
    </border>
    <border>
      <left style="medium">
        <color rgb="FF3A3935"/>
      </left>
      <right style="thin">
        <color rgb="FF3A3935"/>
      </right>
      <top/>
      <bottom/>
      <diagonal/>
    </border>
    <border>
      <left/>
      <right style="thin">
        <color rgb="FF3A3935"/>
      </right>
      <top/>
      <bottom/>
      <diagonal/>
    </border>
    <border>
      <left style="thin">
        <color rgb="FF3A3935"/>
      </left>
      <right style="thin">
        <color rgb="FF3A3935"/>
      </right>
      <top/>
      <bottom/>
      <diagonal/>
    </border>
    <border>
      <left style="thin">
        <color rgb="FF3A3935"/>
      </left>
      <right style="medium">
        <color rgb="FF3A3935"/>
      </right>
      <top style="medium">
        <color rgb="FF3A3935"/>
      </top>
      <bottom/>
      <diagonal/>
    </border>
    <border>
      <left style="thin">
        <color rgb="FF3A3935"/>
      </left>
      <right style="medium">
        <color rgb="FF3A3935"/>
      </right>
      <top/>
      <bottom/>
      <diagonal/>
    </border>
    <border>
      <left/>
      <right style="double">
        <color rgb="FF3A3935"/>
      </right>
      <top/>
      <bottom/>
      <diagonal/>
    </border>
    <border>
      <left style="double">
        <color rgb="FF3A3935"/>
      </left>
      <right style="double">
        <color rgb="FF3A3935"/>
      </right>
      <top/>
      <bottom style="double">
        <color rgb="FF3A3935"/>
      </bottom>
      <diagonal/>
    </border>
    <border>
      <left/>
      <right style="double">
        <color rgb="FF3A3935"/>
      </right>
      <top/>
      <bottom style="double">
        <color rgb="FF3A3935"/>
      </bottom>
      <diagonal/>
    </border>
    <border>
      <left style="double">
        <color rgb="FF3A3935"/>
      </left>
      <right/>
      <top/>
      <bottom style="double">
        <color rgb="FF3A3935"/>
      </bottom>
      <diagonal/>
    </border>
    <border>
      <left style="double">
        <color rgb="FF3A3935"/>
      </left>
      <right/>
      <top/>
      <bottom/>
      <diagonal/>
    </border>
    <border>
      <left style="double">
        <color rgb="FF3A3935"/>
      </left>
      <right style="double">
        <color rgb="FF3A3935"/>
      </right>
      <top style="medium">
        <color rgb="FF3A3935"/>
      </top>
      <bottom/>
      <diagonal/>
    </border>
    <border>
      <left/>
      <right style="thin">
        <color rgb="FF3A3935"/>
      </right>
      <top style="double">
        <color rgb="FF3A3935"/>
      </top>
      <bottom/>
      <diagonal/>
    </border>
    <border>
      <left style="thin">
        <color rgb="FF3A3935"/>
      </left>
      <right style="thin">
        <color rgb="FF3A3935"/>
      </right>
      <top style="double">
        <color rgb="FF3A3935"/>
      </top>
      <bottom/>
      <diagonal/>
    </border>
    <border>
      <left style="thin">
        <color rgb="FF3A3935"/>
      </left>
      <right/>
      <top style="double">
        <color rgb="FF3A3935"/>
      </top>
      <bottom/>
      <diagonal/>
    </border>
    <border>
      <left/>
      <right/>
      <top style="double">
        <color rgb="FF3A3935"/>
      </top>
      <bottom style="double">
        <color rgb="FF3A3935"/>
      </bottom>
      <diagonal/>
    </border>
    <border>
      <left style="thin">
        <color rgb="FF3A3935"/>
      </left>
      <right/>
      <top/>
      <bottom/>
      <diagonal/>
    </border>
    <border>
      <left/>
      <right style="double">
        <color rgb="FF3A3935"/>
      </right>
      <top style="double">
        <color rgb="FF3A3935"/>
      </top>
      <bottom style="double">
        <color rgb="FF3A3935"/>
      </bottom>
      <diagonal/>
    </border>
    <border>
      <left style="thin">
        <color rgb="FF3A3935"/>
      </left>
      <right style="double">
        <color rgb="FF3A3935"/>
      </right>
      <top style="double">
        <color rgb="FF3A3935"/>
      </top>
      <bottom/>
      <diagonal/>
    </border>
    <border>
      <left style="medium">
        <color rgb="FF3A3935"/>
      </left>
      <right/>
      <top/>
      <bottom/>
      <diagonal/>
    </border>
    <border>
      <left/>
      <right style="double">
        <color rgb="FF3A3935"/>
      </right>
      <top/>
      <bottom style="medium">
        <color rgb="FF3A3935"/>
      </bottom>
      <diagonal/>
    </border>
    <border>
      <left style="thin">
        <color rgb="FF3A3935"/>
      </left>
      <right/>
      <top/>
      <bottom style="thin">
        <color rgb="FF3A3935"/>
      </bottom>
      <diagonal/>
    </border>
    <border>
      <left/>
      <right/>
      <top/>
      <bottom style="thin">
        <color rgb="FF3A3935"/>
      </bottom>
      <diagonal/>
    </border>
    <border>
      <left/>
      <right style="thin">
        <color rgb="FF3A3935"/>
      </right>
      <top/>
      <bottom style="thin">
        <color rgb="FF3A3935"/>
      </bottom>
      <diagonal/>
    </border>
    <border>
      <left/>
      <right style="medium">
        <color rgb="FF3A3935"/>
      </right>
      <top/>
      <bottom style="thin">
        <color rgb="FF3A3935"/>
      </bottom>
      <diagonal/>
    </border>
    <border>
      <left style="thin">
        <color rgb="FF3A3935"/>
      </left>
      <right style="thin">
        <color rgb="FF3A3935"/>
      </right>
      <top/>
      <bottom style="double">
        <color rgb="FF3A3935"/>
      </bottom>
      <diagonal/>
    </border>
    <border>
      <left style="medium">
        <color rgb="FF3A3935"/>
      </left>
      <right style="medium">
        <color rgb="FF3A3935"/>
      </right>
      <top style="medium">
        <color rgb="FF3A3935"/>
      </top>
      <bottom/>
      <diagonal/>
    </border>
    <border>
      <left/>
      <right style="medium">
        <color rgb="FF3A3935"/>
      </right>
      <top style="medium">
        <color rgb="FF3A3935"/>
      </top>
      <bottom/>
      <diagonal/>
    </border>
    <border>
      <left style="medium">
        <color rgb="FF3A3935"/>
      </left>
      <right style="medium">
        <color rgb="FF3A3935"/>
      </right>
      <top/>
      <bottom/>
      <diagonal/>
    </border>
    <border>
      <left style="medium">
        <color rgb="FF3A3935"/>
      </left>
      <right style="medium">
        <color rgb="FF3A3935"/>
      </right>
      <top/>
      <bottom style="medium">
        <color rgb="FF3A3935"/>
      </bottom>
      <diagonal/>
    </border>
    <border>
      <left/>
      <right style="medium">
        <color rgb="FF3A3935"/>
      </right>
      <top/>
      <bottom style="medium">
        <color rgb="FF3A3935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medium">
        <color rgb="FF3A3935"/>
      </left>
      <right/>
      <top style="medium">
        <color rgb="FF3A3935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rgb="FF3A3935"/>
      </left>
      <right/>
      <top style="double">
        <color rgb="FF3A3935"/>
      </top>
      <bottom style="double">
        <color rgb="FF3A3935"/>
      </bottom>
      <diagonal/>
    </border>
    <border>
      <left style="double">
        <color rgb="FF3A3935"/>
      </left>
      <right style="double">
        <color rgb="FF3A3935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/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double">
        <color rgb="FF3A3935"/>
      </left>
      <right style="thick">
        <color indexed="64"/>
      </right>
      <top/>
      <bottom/>
      <diagonal/>
    </border>
    <border>
      <left style="double">
        <color rgb="FF3A3935"/>
      </left>
      <right style="double">
        <color rgb="FF3A3935"/>
      </right>
      <top/>
      <bottom style="thick">
        <color indexed="64"/>
      </bottom>
      <diagonal/>
    </border>
    <border>
      <left style="double">
        <color rgb="FF3A3935"/>
      </left>
      <right style="thick">
        <color indexed="64"/>
      </right>
      <top/>
      <bottom style="thick">
        <color indexed="64"/>
      </bottom>
      <diagonal/>
    </border>
    <border>
      <left style="double">
        <color rgb="FF3A3935"/>
      </left>
      <right style="double">
        <color rgb="FF3A3935"/>
      </right>
      <top style="thick">
        <color indexed="64"/>
      </top>
      <bottom style="thick">
        <color indexed="64"/>
      </bottom>
      <diagonal/>
    </border>
    <border>
      <left style="double">
        <color rgb="FF3A3935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double">
        <color rgb="FF3A3935"/>
      </right>
      <top/>
      <bottom style="thick">
        <color indexed="64"/>
      </bottom>
      <diagonal/>
    </border>
    <border>
      <left/>
      <right style="double">
        <color rgb="FF3A3935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166" fontId="12" fillId="0" borderId="0"/>
    <xf numFmtId="9" fontId="1" fillId="0" borderId="0"/>
  </cellStyleXfs>
  <cellXfs count="85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 applyProtection="1">
      <alignment horizontal="left"/>
    </xf>
    <xf numFmtId="0" fontId="4" fillId="0" borderId="0" xfId="0" applyFont="1"/>
    <xf numFmtId="0" fontId="5" fillId="0" borderId="0" xfId="0" applyFont="1"/>
    <xf numFmtId="0" fontId="4" fillId="0" borderId="2" xfId="0" applyFont="1" applyBorder="1" applyAlignment="1" applyProtection="1">
      <alignment horizontal="left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left"/>
    </xf>
    <xf numFmtId="0" fontId="3" fillId="0" borderId="0" xfId="0" applyFont="1" applyBorder="1"/>
    <xf numFmtId="0" fontId="4" fillId="0" borderId="21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horizontal="center"/>
    </xf>
    <xf numFmtId="1" fontId="4" fillId="0" borderId="0" xfId="0" applyNumberFormat="1" applyFont="1" applyBorder="1" applyAlignment="1" applyProtection="1">
      <alignment horizontal="center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left"/>
    </xf>
    <xf numFmtId="0" fontId="2" fillId="0" borderId="0" xfId="0" applyFont="1" applyBorder="1" applyAlignment="1" applyProtection="1">
      <alignment horizontal="fill"/>
    </xf>
    <xf numFmtId="0" fontId="2" fillId="0" borderId="0" xfId="0" applyFont="1" applyAlignment="1" applyProtection="1">
      <alignment horizontal="fill"/>
    </xf>
    <xf numFmtId="165" fontId="2" fillId="0" borderId="0" xfId="0" applyNumberFormat="1" applyFont="1" applyProtection="1"/>
    <xf numFmtId="165" fontId="2" fillId="0" borderId="0" xfId="0" applyNumberFormat="1" applyFont="1" applyAlignment="1" applyProtection="1">
      <alignment horizontal="fill"/>
    </xf>
    <xf numFmtId="0" fontId="8" fillId="0" borderId="0" xfId="0" applyFont="1" applyAlignment="1" applyProtection="1">
      <alignment horizontal="left"/>
    </xf>
    <xf numFmtId="0" fontId="2" fillId="0" borderId="11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center"/>
    </xf>
    <xf numFmtId="0" fontId="2" fillId="0" borderId="0" xfId="0" applyFont="1" applyProtection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11" xfId="0" applyFont="1" applyBorder="1"/>
    <xf numFmtId="0" fontId="2" fillId="0" borderId="18" xfId="0" applyFont="1" applyBorder="1" applyAlignment="1" applyProtection="1">
      <alignment horizontal="left"/>
    </xf>
    <xf numFmtId="3" fontId="2" fillId="0" borderId="0" xfId="0" applyNumberFormat="1" applyFont="1"/>
    <xf numFmtId="164" fontId="2" fillId="0" borderId="0" xfId="0" applyNumberFormat="1" applyFont="1" applyProtection="1"/>
    <xf numFmtId="1" fontId="2" fillId="0" borderId="0" xfId="0" applyNumberFormat="1" applyFont="1" applyBorder="1"/>
    <xf numFmtId="0" fontId="2" fillId="0" borderId="3" xfId="0" applyFont="1" applyBorder="1"/>
    <xf numFmtId="0" fontId="2" fillId="0" borderId="0" xfId="0" applyFont="1" applyAlignment="1">
      <alignment horizontal="center"/>
    </xf>
    <xf numFmtId="0" fontId="8" fillId="0" borderId="0" xfId="0" applyFont="1"/>
    <xf numFmtId="0" fontId="4" fillId="0" borderId="0" xfId="0" applyFont="1" applyAlignment="1" applyProtection="1">
      <alignment horizontal="fill"/>
    </xf>
    <xf numFmtId="0" fontId="4" fillId="0" borderId="21" xfId="0" applyFont="1" applyBorder="1" applyAlignment="1" applyProtection="1">
      <alignment horizontal="fill"/>
    </xf>
    <xf numFmtId="0" fontId="4" fillId="0" borderId="2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/>
    </xf>
    <xf numFmtId="0" fontId="2" fillId="0" borderId="11" xfId="0" applyFont="1" applyBorder="1" applyAlignment="1" applyProtection="1">
      <alignment horizontal="fill"/>
    </xf>
    <xf numFmtId="2" fontId="2" fillId="0" borderId="0" xfId="0" applyNumberFormat="1" applyFont="1" applyBorder="1" applyAlignment="1" applyProtection="1">
      <alignment horizontal="center"/>
    </xf>
    <xf numFmtId="1" fontId="2" fillId="0" borderId="0" xfId="0" applyNumberFormat="1" applyFont="1"/>
    <xf numFmtId="168" fontId="2" fillId="0" borderId="0" xfId="0" applyNumberFormat="1" applyFont="1" applyBorder="1" applyAlignment="1" applyProtection="1">
      <alignment horizontal="center"/>
    </xf>
    <xf numFmtId="168" fontId="2" fillId="0" borderId="0" xfId="0" applyNumberFormat="1" applyFont="1"/>
    <xf numFmtId="164" fontId="2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Alignment="1" applyProtection="1">
      <alignment horizontal="fill"/>
    </xf>
    <xf numFmtId="1" fontId="2" fillId="0" borderId="0" xfId="0" applyNumberFormat="1" applyFont="1" applyBorder="1" applyAlignment="1" applyProtection="1">
      <alignment horizontal="fill"/>
    </xf>
    <xf numFmtId="0" fontId="2" fillId="0" borderId="0" xfId="0" applyFont="1" applyBorder="1" applyAlignment="1" applyProtection="1">
      <alignment horizontal="right"/>
    </xf>
    <xf numFmtId="1" fontId="2" fillId="0" borderId="0" xfId="0" applyNumberFormat="1" applyFont="1" applyBorder="1" applyAlignment="1" applyProtection="1">
      <alignment horizontal="right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0" fontId="9" fillId="0" borderId="0" xfId="0" applyFont="1"/>
    <xf numFmtId="0" fontId="9" fillId="0" borderId="0" xfId="0" applyFont="1"/>
    <xf numFmtId="0" fontId="9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1" fontId="2" fillId="0" borderId="0" xfId="0" applyNumberFormat="1" applyFont="1"/>
    <xf numFmtId="0" fontId="2" fillId="0" borderId="0" xfId="0" applyFont="1" applyAlignment="1" applyProtection="1">
      <alignment horizontal="fill"/>
    </xf>
    <xf numFmtId="0" fontId="2" fillId="0" borderId="17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9" fillId="0" borderId="11" xfId="0" applyFont="1" applyBorder="1" applyProtection="1"/>
    <xf numFmtId="1" fontId="9" fillId="0" borderId="11" xfId="0" applyNumberFormat="1" applyFont="1" applyBorder="1" applyAlignment="1" applyProtection="1">
      <alignment horizontal="center"/>
    </xf>
    <xf numFmtId="0" fontId="9" fillId="0" borderId="18" xfId="0" applyFont="1" applyBorder="1" applyProtection="1"/>
    <xf numFmtId="1" fontId="9" fillId="0" borderId="18" xfId="0" applyNumberFormat="1" applyFont="1" applyBorder="1" applyAlignment="1" applyProtection="1">
      <alignment horizontal="center"/>
    </xf>
    <xf numFmtId="1" fontId="9" fillId="0" borderId="3" xfId="0" applyNumberFormat="1" applyFont="1" applyBorder="1" applyAlignment="1" applyProtection="1">
      <alignment horizontal="center"/>
    </xf>
    <xf numFmtId="3" fontId="2" fillId="0" borderId="0" xfId="0" applyNumberFormat="1" applyFont="1" applyAlignment="1">
      <alignment horizontal="center"/>
    </xf>
    <xf numFmtId="0" fontId="1" fillId="0" borderId="0" xfId="2" applyNumberFormat="1" applyFont="1"/>
    <xf numFmtId="1" fontId="1" fillId="0" borderId="0" xfId="2" applyNumberFormat="1" applyFont="1"/>
    <xf numFmtId="1" fontId="11" fillId="0" borderId="0" xfId="2" applyNumberFormat="1" applyFont="1" applyBorder="1" applyAlignment="1">
      <alignment horizontal="center"/>
    </xf>
    <xf numFmtId="14" fontId="10" fillId="0" borderId="0" xfId="2" applyNumberFormat="1" applyFont="1" applyBorder="1"/>
    <xf numFmtId="1" fontId="10" fillId="0" borderId="0" xfId="2" applyNumberFormat="1" applyFont="1" applyBorder="1" applyAlignment="1">
      <alignment horizontal="center"/>
    </xf>
    <xf numFmtId="0" fontId="1" fillId="2" borderId="0" xfId="2" applyNumberFormat="1" applyFont="1" applyFill="1"/>
    <xf numFmtId="0" fontId="4" fillId="2" borderId="0" xfId="2" applyNumberFormat="1" applyFont="1" applyFill="1"/>
    <xf numFmtId="0" fontId="13" fillId="0" borderId="0" xfId="0" applyFont="1" applyAlignment="1" applyProtection="1">
      <alignment horizontal="left"/>
    </xf>
    <xf numFmtId="0" fontId="14" fillId="0" borderId="0" xfId="0" applyFont="1"/>
    <xf numFmtId="0" fontId="13" fillId="0" borderId="7" xfId="0" applyFont="1" applyBorder="1" applyAlignment="1" applyProtection="1">
      <alignment horizontal="left"/>
    </xf>
    <xf numFmtId="0" fontId="13" fillId="0" borderId="11" xfId="0" applyFont="1" applyBorder="1" applyAlignment="1" applyProtection="1">
      <alignment horizontal="left"/>
    </xf>
    <xf numFmtId="0" fontId="13" fillId="0" borderId="0" xfId="0" applyFont="1" applyBorder="1" applyAlignment="1" applyProtection="1">
      <alignment horizontal="center"/>
    </xf>
    <xf numFmtId="0" fontId="13" fillId="0" borderId="0" xfId="0" applyFont="1" applyBorder="1" applyAlignment="1" applyProtection="1">
      <alignment horizontal="left"/>
    </xf>
    <xf numFmtId="0" fontId="13" fillId="0" borderId="17" xfId="0" applyFont="1" applyBorder="1" applyAlignment="1" applyProtection="1">
      <alignment horizontal="left"/>
    </xf>
    <xf numFmtId="0" fontId="13" fillId="0" borderId="11" xfId="0" applyFont="1" applyBorder="1" applyAlignment="1">
      <alignment horizontal="center"/>
    </xf>
    <xf numFmtId="0" fontId="13" fillId="0" borderId="11" xfId="0" applyFont="1" applyBorder="1"/>
    <xf numFmtId="0" fontId="13" fillId="0" borderId="0" xfId="0" applyFont="1" applyBorder="1"/>
    <xf numFmtId="0" fontId="13" fillId="0" borderId="18" xfId="0" applyFont="1" applyBorder="1" applyAlignment="1" applyProtection="1">
      <alignment horizontal="left"/>
    </xf>
    <xf numFmtId="0" fontId="13" fillId="0" borderId="18" xfId="0" applyFont="1" applyBorder="1" applyAlignment="1" applyProtection="1">
      <alignment horizontal="center"/>
    </xf>
    <xf numFmtId="0" fontId="13" fillId="0" borderId="20" xfId="0" applyFont="1" applyBorder="1" applyAlignment="1" applyProtection="1">
      <alignment horizontal="center"/>
    </xf>
    <xf numFmtId="0" fontId="13" fillId="0" borderId="1" xfId="0" applyFont="1" applyBorder="1" applyAlignment="1" applyProtection="1">
      <alignment horizontal="center"/>
    </xf>
    <xf numFmtId="0" fontId="13" fillId="0" borderId="19" xfId="0" applyFont="1" applyBorder="1" applyAlignment="1" applyProtection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 applyProtection="1">
      <alignment horizontal="left"/>
    </xf>
    <xf numFmtId="0" fontId="14" fillId="0" borderId="0" xfId="0" applyFont="1" applyAlignment="1" applyProtection="1">
      <alignment horizontal="fill"/>
    </xf>
    <xf numFmtId="0" fontId="13" fillId="0" borderId="1" xfId="0" applyFont="1" applyBorder="1" applyAlignment="1" applyProtection="1">
      <alignment horizontal="fill"/>
    </xf>
    <xf numFmtId="0" fontId="13" fillId="0" borderId="21" xfId="0" applyFont="1" applyBorder="1"/>
    <xf numFmtId="0" fontId="13" fillId="0" borderId="4" xfId="0" applyFont="1" applyBorder="1" applyAlignment="1" applyProtection="1">
      <alignment horizontal="left"/>
    </xf>
    <xf numFmtId="0" fontId="13" fillId="0" borderId="17" xfId="0" applyFont="1" applyBorder="1"/>
    <xf numFmtId="0" fontId="13" fillId="0" borderId="19" xfId="0" applyFont="1" applyBorder="1" applyAlignment="1" applyProtection="1">
      <alignment horizontal="left"/>
    </xf>
    <xf numFmtId="0" fontId="14" fillId="0" borderId="21" xfId="0" applyFont="1" applyBorder="1" applyAlignment="1" applyProtection="1">
      <alignment horizontal="fill"/>
    </xf>
    <xf numFmtId="0" fontId="14" fillId="0" borderId="0" xfId="0" applyFont="1" applyBorder="1"/>
    <xf numFmtId="0" fontId="14" fillId="0" borderId="11" xfId="0" applyFont="1" applyBorder="1"/>
    <xf numFmtId="0" fontId="14" fillId="0" borderId="3" xfId="0" applyFont="1" applyBorder="1"/>
    <xf numFmtId="0" fontId="2" fillId="0" borderId="3" xfId="0" applyFont="1" applyBorder="1" applyProtection="1"/>
    <xf numFmtId="165" fontId="2" fillId="0" borderId="3" xfId="0" applyNumberFormat="1" applyFont="1" applyBorder="1" applyProtection="1"/>
    <xf numFmtId="165" fontId="2" fillId="0" borderId="3" xfId="0" applyNumberFormat="1" applyFont="1" applyBorder="1" applyAlignment="1"/>
    <xf numFmtId="165" fontId="2" fillId="0" borderId="3" xfId="0" applyNumberFormat="1" applyFont="1" applyBorder="1" applyAlignment="1" applyProtection="1">
      <alignment horizontal="center"/>
    </xf>
    <xf numFmtId="1" fontId="2" fillId="0" borderId="3" xfId="0" applyNumberFormat="1" applyFont="1" applyBorder="1"/>
    <xf numFmtId="0" fontId="15" fillId="0" borderId="0" xfId="0" applyFont="1"/>
    <xf numFmtId="0" fontId="16" fillId="0" borderId="4" xfId="0" applyFont="1" applyBorder="1" applyAlignment="1" applyProtection="1">
      <alignment horizontal="left"/>
    </xf>
    <xf numFmtId="0" fontId="16" fillId="0" borderId="7" xfId="0" applyFont="1" applyBorder="1" applyAlignment="1" applyProtection="1">
      <alignment horizontal="left"/>
    </xf>
    <xf numFmtId="0" fontId="16" fillId="0" borderId="18" xfId="0" applyFont="1" applyBorder="1" applyAlignment="1" applyProtection="1">
      <alignment horizontal="left"/>
    </xf>
    <xf numFmtId="0" fontId="16" fillId="0" borderId="19" xfId="0" applyFont="1" applyBorder="1" applyAlignment="1" applyProtection="1">
      <alignment horizontal="left"/>
    </xf>
    <xf numFmtId="0" fontId="13" fillId="0" borderId="14" xfId="0" applyFont="1" applyBorder="1"/>
    <xf numFmtId="0" fontId="17" fillId="0" borderId="0" xfId="0" applyFont="1"/>
    <xf numFmtId="0" fontId="17" fillId="0" borderId="0" xfId="0" applyFont="1" applyBorder="1"/>
    <xf numFmtId="0" fontId="17" fillId="0" borderId="0" xfId="0" applyFont="1" applyAlignment="1" applyProtection="1">
      <alignment horizontal="fill"/>
    </xf>
    <xf numFmtId="0" fontId="17" fillId="0" borderId="1" xfId="0" applyFont="1" applyBorder="1" applyAlignment="1" applyProtection="1">
      <alignment horizontal="fill"/>
    </xf>
    <xf numFmtId="0" fontId="18" fillId="0" borderId="25" xfId="0" applyFont="1" applyBorder="1"/>
    <xf numFmtId="0" fontId="18" fillId="0" borderId="4" xfId="0" applyFont="1" applyBorder="1" applyAlignment="1" applyProtection="1">
      <alignment horizontal="left"/>
    </xf>
    <xf numFmtId="0" fontId="18" fillId="0" borderId="17" xfId="0" applyFont="1" applyBorder="1"/>
    <xf numFmtId="0" fontId="18" fillId="0" borderId="20" xfId="0" applyFont="1" applyBorder="1" applyAlignment="1" applyProtection="1">
      <alignment horizontal="fill"/>
    </xf>
    <xf numFmtId="0" fontId="18" fillId="0" borderId="1" xfId="0" applyFont="1" applyBorder="1" applyAlignment="1" applyProtection="1">
      <alignment horizontal="fill"/>
    </xf>
    <xf numFmtId="0" fontId="18" fillId="0" borderId="19" xfId="0" applyFont="1" applyBorder="1" applyAlignment="1" applyProtection="1">
      <alignment horizontal="fill"/>
    </xf>
    <xf numFmtId="0" fontId="18" fillId="0" borderId="2" xfId="0" applyFont="1" applyBorder="1" applyAlignment="1" applyProtection="1">
      <alignment horizontal="left"/>
    </xf>
    <xf numFmtId="0" fontId="18" fillId="0" borderId="7" xfId="0" applyFont="1" applyBorder="1" applyAlignment="1" applyProtection="1">
      <alignment horizontal="left"/>
    </xf>
    <xf numFmtId="0" fontId="18" fillId="0" borderId="21" xfId="0" applyFont="1" applyBorder="1" applyAlignment="1" applyProtection="1">
      <alignment horizontal="right"/>
    </xf>
    <xf numFmtId="0" fontId="18" fillId="0" borderId="11" xfId="0" applyFont="1" applyBorder="1"/>
    <xf numFmtId="0" fontId="18" fillId="0" borderId="21" xfId="0" applyFont="1" applyBorder="1"/>
    <xf numFmtId="0" fontId="18" fillId="0" borderId="11" xfId="0" applyFont="1" applyBorder="1" applyAlignment="1" applyProtection="1">
      <alignment horizontal="right"/>
    </xf>
    <xf numFmtId="0" fontId="18" fillId="0" borderId="20" xfId="0" applyFont="1" applyBorder="1" applyAlignment="1" applyProtection="1">
      <alignment horizontal="left"/>
    </xf>
    <xf numFmtId="0" fontId="18" fillId="0" borderId="18" xfId="0" applyFont="1" applyBorder="1" applyAlignment="1" applyProtection="1">
      <alignment horizontal="left"/>
    </xf>
    <xf numFmtId="0" fontId="18" fillId="0" borderId="19" xfId="0" applyFont="1" applyBorder="1"/>
    <xf numFmtId="0" fontId="18" fillId="0" borderId="18" xfId="0" applyFont="1" applyBorder="1"/>
    <xf numFmtId="0" fontId="18" fillId="0" borderId="19" xfId="0" applyFont="1" applyBorder="1" applyAlignment="1" applyProtection="1">
      <alignment horizontal="left"/>
    </xf>
    <xf numFmtId="0" fontId="16" fillId="0" borderId="11" xfId="0" applyFont="1" applyBorder="1" applyAlignment="1" applyProtection="1">
      <alignment horizontal="left"/>
    </xf>
    <xf numFmtId="0" fontId="18" fillId="0" borderId="11" xfId="0" applyFont="1" applyBorder="1" applyAlignment="1" applyProtection="1">
      <alignment horizontal="left"/>
    </xf>
    <xf numFmtId="0" fontId="18" fillId="0" borderId="0" xfId="0" applyFont="1" applyBorder="1"/>
    <xf numFmtId="0" fontId="16" fillId="0" borderId="11" xfId="0" applyFont="1" applyBorder="1" applyAlignment="1">
      <alignment horizontal="left"/>
    </xf>
    <xf numFmtId="0" fontId="16" fillId="0" borderId="0" xfId="0" applyFont="1" applyBorder="1" applyAlignment="1" applyProtection="1">
      <alignment horizontal="left"/>
    </xf>
    <xf numFmtId="0" fontId="16" fillId="0" borderId="17" xfId="0" applyFont="1" applyBorder="1" applyAlignment="1" applyProtection="1">
      <alignment horizontal="left"/>
    </xf>
    <xf numFmtId="0" fontId="15" fillId="0" borderId="0" xfId="0" applyFont="1" applyBorder="1" applyAlignment="1" applyProtection="1">
      <alignment horizontal="center"/>
    </xf>
    <xf numFmtId="168" fontId="14" fillId="0" borderId="0" xfId="0" applyNumberFormat="1" applyFont="1" applyBorder="1" applyAlignment="1" applyProtection="1">
      <alignment horizontal="center"/>
    </xf>
    <xf numFmtId="0" fontId="20" fillId="0" borderId="0" xfId="0" applyFont="1"/>
    <xf numFmtId="0" fontId="19" fillId="0" borderId="7" xfId="0" applyFont="1" applyBorder="1" applyAlignment="1" applyProtection="1">
      <alignment horizontal="left"/>
    </xf>
    <xf numFmtId="0" fontId="19" fillId="0" borderId="0" xfId="0" applyFont="1" applyBorder="1"/>
    <xf numFmtId="0" fontId="19" fillId="0" borderId="18" xfId="0" applyFont="1" applyBorder="1" applyAlignment="1" applyProtection="1">
      <alignment horizontal="left"/>
    </xf>
    <xf numFmtId="0" fontId="19" fillId="0" borderId="18" xfId="0" applyFont="1" applyBorder="1"/>
    <xf numFmtId="0" fontId="19" fillId="0" borderId="17" xfId="0" applyFont="1" applyBorder="1"/>
    <xf numFmtId="0" fontId="19" fillId="0" borderId="1" xfId="0" applyFont="1" applyBorder="1"/>
    <xf numFmtId="1" fontId="20" fillId="0" borderId="11" xfId="0" applyNumberFormat="1" applyFont="1" applyBorder="1" applyAlignment="1" applyProtection="1">
      <alignment horizontal="center"/>
    </xf>
    <xf numFmtId="1" fontId="20" fillId="0" borderId="0" xfId="0" applyNumberFormat="1" applyFont="1" applyBorder="1" applyAlignment="1" applyProtection="1">
      <alignment horizontal="center"/>
    </xf>
    <xf numFmtId="1" fontId="20" fillId="0" borderId="18" xfId="0" applyNumberFormat="1" applyFont="1" applyBorder="1" applyAlignment="1" applyProtection="1">
      <alignment horizontal="center"/>
    </xf>
    <xf numFmtId="0" fontId="21" fillId="0" borderId="0" xfId="0" applyFont="1" applyAlignment="1" applyProtection="1">
      <alignment horizontal="left"/>
    </xf>
    <xf numFmtId="0" fontId="22" fillId="0" borderId="0" xfId="0" applyFont="1"/>
    <xf numFmtId="0" fontId="22" fillId="0" borderId="0" xfId="0" applyFont="1" applyAlignment="1" applyProtection="1">
      <alignment horizontal="left"/>
    </xf>
    <xf numFmtId="0" fontId="22" fillId="0" borderId="0" xfId="0" applyFont="1" applyAlignment="1" applyProtection="1">
      <alignment horizontal="fill"/>
    </xf>
    <xf numFmtId="0" fontId="21" fillId="0" borderId="7" xfId="0" applyFont="1" applyBorder="1" applyAlignment="1" applyProtection="1">
      <alignment horizontal="left"/>
    </xf>
    <xf numFmtId="0" fontId="21" fillId="0" borderId="11" xfId="0" applyFont="1" applyBorder="1" applyAlignment="1" applyProtection="1">
      <alignment horizontal="left"/>
    </xf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 applyProtection="1">
      <alignment horizontal="left"/>
    </xf>
    <xf numFmtId="0" fontId="21" fillId="0" borderId="0" xfId="0" applyFont="1" applyBorder="1" applyAlignment="1" applyProtection="1">
      <alignment horizontal="center"/>
    </xf>
    <xf numFmtId="0" fontId="21" fillId="0" borderId="17" xfId="0" applyFont="1" applyBorder="1" applyAlignment="1" applyProtection="1">
      <alignment horizontal="left"/>
    </xf>
    <xf numFmtId="0" fontId="21" fillId="0" borderId="0" xfId="0" applyFont="1" applyBorder="1"/>
    <xf numFmtId="0" fontId="21" fillId="0" borderId="11" xfId="0" applyFont="1" applyBorder="1"/>
    <xf numFmtId="0" fontId="21" fillId="0" borderId="18" xfId="0" applyFont="1" applyBorder="1" applyAlignment="1" applyProtection="1">
      <alignment horizontal="left"/>
    </xf>
    <xf numFmtId="0" fontId="21" fillId="0" borderId="18" xfId="0" applyFont="1" applyBorder="1"/>
    <xf numFmtId="0" fontId="21" fillId="0" borderId="17" xfId="0" applyFont="1" applyBorder="1"/>
    <xf numFmtId="0" fontId="21" fillId="0" borderId="1" xfId="0" applyFont="1" applyBorder="1"/>
    <xf numFmtId="0" fontId="21" fillId="0" borderId="18" xfId="0" applyFont="1" applyBorder="1" applyAlignment="1" applyProtection="1">
      <alignment horizontal="center"/>
    </xf>
    <xf numFmtId="0" fontId="21" fillId="0" borderId="1" xfId="0" applyFont="1" applyBorder="1" applyAlignment="1" applyProtection="1">
      <alignment horizontal="center"/>
    </xf>
    <xf numFmtId="0" fontId="22" fillId="0" borderId="11" xfId="0" applyFont="1" applyBorder="1" applyAlignment="1" applyProtection="1">
      <alignment horizontal="center"/>
    </xf>
    <xf numFmtId="0" fontId="22" fillId="0" borderId="0" xfId="0" applyFont="1" applyBorder="1" applyAlignment="1" applyProtection="1">
      <alignment horizontal="center"/>
    </xf>
    <xf numFmtId="1" fontId="22" fillId="0" borderId="11" xfId="0" applyNumberFormat="1" applyFont="1" applyBorder="1" applyAlignment="1" applyProtection="1">
      <alignment horizontal="center"/>
    </xf>
    <xf numFmtId="168" fontId="22" fillId="0" borderId="11" xfId="0" applyNumberFormat="1" applyFont="1" applyBorder="1" applyAlignment="1" applyProtection="1">
      <alignment horizontal="center"/>
    </xf>
    <xf numFmtId="168" fontId="22" fillId="0" borderId="0" xfId="0" applyNumberFormat="1" applyFont="1" applyBorder="1" applyAlignment="1" applyProtection="1">
      <alignment horizontal="center"/>
    </xf>
    <xf numFmtId="168" fontId="22" fillId="0" borderId="21" xfId="0" applyNumberFormat="1" applyFont="1" applyBorder="1" applyAlignment="1" applyProtection="1">
      <alignment horizontal="center"/>
    </xf>
    <xf numFmtId="1" fontId="22" fillId="0" borderId="0" xfId="0" applyNumberFormat="1" applyFont="1" applyBorder="1" applyAlignment="1" applyProtection="1">
      <alignment horizontal="center"/>
    </xf>
    <xf numFmtId="1" fontId="22" fillId="0" borderId="18" xfId="0" applyNumberFormat="1" applyFont="1" applyBorder="1" applyAlignment="1" applyProtection="1">
      <alignment horizontal="center"/>
    </xf>
    <xf numFmtId="168" fontId="22" fillId="0" borderId="18" xfId="0" applyNumberFormat="1" applyFont="1" applyBorder="1" applyAlignment="1" applyProtection="1">
      <alignment horizontal="center"/>
    </xf>
    <xf numFmtId="0" fontId="23" fillId="0" borderId="0" xfId="0" applyFont="1"/>
    <xf numFmtId="0" fontId="23" fillId="0" borderId="3" xfId="0" applyFont="1" applyBorder="1"/>
    <xf numFmtId="168" fontId="23" fillId="0" borderId="0" xfId="0" applyNumberFormat="1" applyFont="1"/>
    <xf numFmtId="0" fontId="24" fillId="0" borderId="0" xfId="0" applyFont="1"/>
    <xf numFmtId="1" fontId="23" fillId="0" borderId="0" xfId="0" applyNumberFormat="1" applyFont="1" applyAlignment="1">
      <alignment horizontal="left"/>
    </xf>
    <xf numFmtId="1" fontId="23" fillId="0" borderId="0" xfId="0" applyNumberFormat="1" applyFont="1" applyAlignment="1" applyProtection="1">
      <alignment horizontal="left"/>
    </xf>
    <xf numFmtId="164" fontId="23" fillId="0" borderId="0" xfId="0" applyNumberFormat="1" applyFont="1" applyProtection="1"/>
    <xf numFmtId="0" fontId="23" fillId="0" borderId="0" xfId="0" applyFont="1" applyAlignment="1" applyProtection="1">
      <alignment horizontal="fill"/>
    </xf>
    <xf numFmtId="0" fontId="23" fillId="0" borderId="0" xfId="0" applyFont="1" applyAlignment="1" applyProtection="1">
      <alignment horizontal="left"/>
    </xf>
    <xf numFmtId="0" fontId="16" fillId="0" borderId="3" xfId="0" applyFont="1" applyBorder="1" applyAlignment="1" applyProtection="1">
      <alignment horizontal="left"/>
    </xf>
    <xf numFmtId="0" fontId="16" fillId="0" borderId="1" xfId="0" applyFont="1" applyBorder="1" applyAlignment="1" applyProtection="1">
      <alignment horizontal="left"/>
    </xf>
    <xf numFmtId="0" fontId="13" fillId="0" borderId="0" xfId="0" applyFont="1" applyBorder="1" applyAlignment="1" applyProtection="1">
      <alignment horizontal="fill"/>
    </xf>
    <xf numFmtId="0" fontId="13" fillId="0" borderId="17" xfId="0" applyFont="1" applyBorder="1" applyAlignment="1" applyProtection="1">
      <alignment horizontal="fill"/>
    </xf>
    <xf numFmtId="0" fontId="13" fillId="0" borderId="1" xfId="0" applyFont="1" applyBorder="1" applyAlignment="1" applyProtection="1">
      <alignment horizontal="left"/>
    </xf>
    <xf numFmtId="0" fontId="14" fillId="0" borderId="11" xfId="0" applyFont="1" applyBorder="1" applyAlignment="1" applyProtection="1">
      <alignment horizontal="fill"/>
    </xf>
    <xf numFmtId="0" fontId="14" fillId="0" borderId="0" xfId="0" applyFont="1" applyBorder="1" applyAlignment="1" applyProtection="1">
      <alignment horizontal="fill"/>
    </xf>
    <xf numFmtId="0" fontId="14" fillId="0" borderId="17" xfId="0" applyFont="1" applyBorder="1" applyAlignment="1" applyProtection="1">
      <alignment horizontal="fill"/>
    </xf>
    <xf numFmtId="0" fontId="19" fillId="0" borderId="0" xfId="0" applyFont="1" applyBorder="1" applyAlignment="1" applyProtection="1">
      <alignment horizontal="fill"/>
    </xf>
    <xf numFmtId="0" fontId="19" fillId="0" borderId="17" xfId="0" applyFont="1" applyBorder="1" applyAlignment="1" applyProtection="1">
      <alignment horizontal="fill"/>
    </xf>
    <xf numFmtId="0" fontId="19" fillId="0" borderId="3" xfId="0" applyFont="1" applyBorder="1" applyAlignment="1" applyProtection="1">
      <alignment horizontal="left"/>
    </xf>
    <xf numFmtId="0" fontId="19" fillId="0" borderId="1" xfId="0" applyFont="1" applyBorder="1" applyAlignment="1" applyProtection="1">
      <alignment horizontal="left"/>
    </xf>
    <xf numFmtId="0" fontId="19" fillId="0" borderId="19" xfId="0" applyFont="1" applyBorder="1"/>
    <xf numFmtId="0" fontId="21" fillId="0" borderId="7" xfId="0" applyFont="1" applyBorder="1" applyAlignment="1" applyProtection="1">
      <alignment horizontal="center"/>
    </xf>
    <xf numFmtId="0" fontId="21" fillId="0" borderId="23" xfId="0" applyFont="1" applyBorder="1" applyAlignment="1" applyProtection="1">
      <alignment horizontal="left"/>
    </xf>
    <xf numFmtId="0" fontId="21" fillId="0" borderId="24" xfId="0" applyFont="1" applyBorder="1"/>
    <xf numFmtId="0" fontId="21" fillId="0" borderId="29" xfId="0" applyFont="1" applyBorder="1"/>
    <xf numFmtId="0" fontId="21" fillId="0" borderId="11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fill"/>
    </xf>
    <xf numFmtId="0" fontId="21" fillId="0" borderId="17" xfId="0" applyFont="1" applyBorder="1" applyAlignment="1" applyProtection="1">
      <alignment horizontal="fill"/>
    </xf>
    <xf numFmtId="0" fontId="21" fillId="0" borderId="2" xfId="0" applyFont="1" applyBorder="1" applyAlignment="1">
      <alignment horizontal="center"/>
    </xf>
    <xf numFmtId="0" fontId="21" fillId="0" borderId="20" xfId="0" applyFont="1" applyBorder="1" applyAlignment="1" applyProtection="1">
      <alignment horizontal="center"/>
    </xf>
    <xf numFmtId="0" fontId="22" fillId="0" borderId="21" xfId="0" applyFont="1" applyBorder="1" applyAlignment="1" applyProtection="1">
      <alignment horizontal="fill"/>
    </xf>
    <xf numFmtId="0" fontId="22" fillId="0" borderId="11" xfId="0" applyFont="1" applyBorder="1" applyAlignment="1" applyProtection="1">
      <alignment horizontal="fill"/>
    </xf>
    <xf numFmtId="0" fontId="22" fillId="0" borderId="0" xfId="0" applyFont="1" applyBorder="1" applyAlignment="1" applyProtection="1">
      <alignment horizontal="fill"/>
    </xf>
    <xf numFmtId="2" fontId="22" fillId="0" borderId="11" xfId="0" applyNumberFormat="1" applyFont="1" applyBorder="1" applyAlignment="1" applyProtection="1">
      <alignment horizontal="center"/>
    </xf>
    <xf numFmtId="2" fontId="22" fillId="0" borderId="0" xfId="0" applyNumberFormat="1" applyFont="1" applyBorder="1" applyAlignment="1" applyProtection="1">
      <alignment horizontal="center"/>
    </xf>
    <xf numFmtId="2" fontId="22" fillId="0" borderId="18" xfId="0" applyNumberFormat="1" applyFont="1" applyBorder="1" applyAlignment="1" applyProtection="1">
      <alignment horizontal="center"/>
    </xf>
    <xf numFmtId="164" fontId="22" fillId="0" borderId="0" xfId="0" applyNumberFormat="1" applyFont="1" applyBorder="1" applyAlignment="1" applyProtection="1">
      <alignment horizontal="center"/>
    </xf>
    <xf numFmtId="0" fontId="25" fillId="0" borderId="21" xfId="0" applyFont="1" applyBorder="1" applyAlignment="1" applyProtection="1">
      <alignment horizontal="center"/>
    </xf>
    <xf numFmtId="2" fontId="25" fillId="0" borderId="11" xfId="0" applyNumberFormat="1" applyFont="1" applyBorder="1" applyAlignment="1" applyProtection="1">
      <alignment horizontal="center"/>
    </xf>
    <xf numFmtId="2" fontId="25" fillId="0" borderId="0" xfId="0" applyNumberFormat="1" applyFont="1" applyBorder="1" applyAlignment="1" applyProtection="1">
      <alignment horizontal="center"/>
    </xf>
    <xf numFmtId="2" fontId="25" fillId="0" borderId="17" xfId="0" applyNumberFormat="1" applyFont="1" applyBorder="1" applyAlignment="1" applyProtection="1">
      <alignment horizontal="center"/>
    </xf>
    <xf numFmtId="1" fontId="25" fillId="0" borderId="21" xfId="0" applyNumberFormat="1" applyFont="1" applyBorder="1" applyAlignment="1" applyProtection="1">
      <alignment horizontal="center"/>
    </xf>
    <xf numFmtId="1" fontId="25" fillId="0" borderId="20" xfId="0" applyNumberFormat="1" applyFont="1" applyBorder="1" applyAlignment="1" applyProtection="1">
      <alignment horizontal="center"/>
    </xf>
    <xf numFmtId="2" fontId="25" fillId="0" borderId="18" xfId="0" applyNumberFormat="1" applyFont="1" applyBorder="1" applyAlignment="1" applyProtection="1">
      <alignment horizontal="center"/>
    </xf>
    <xf numFmtId="2" fontId="25" fillId="0" borderId="1" xfId="0" applyNumberFormat="1" applyFont="1" applyBorder="1" applyAlignment="1" applyProtection="1">
      <alignment horizontal="center"/>
    </xf>
    <xf numFmtId="2" fontId="25" fillId="0" borderId="19" xfId="0" applyNumberFormat="1" applyFont="1" applyBorder="1" applyAlignment="1" applyProtection="1">
      <alignment horizontal="center"/>
    </xf>
    <xf numFmtId="0" fontId="16" fillId="0" borderId="0" xfId="0" applyFont="1" applyBorder="1" applyAlignment="1">
      <alignment horizontal="left"/>
    </xf>
    <xf numFmtId="164" fontId="25" fillId="0" borderId="11" xfId="0" applyNumberFormat="1" applyFont="1" applyBorder="1" applyAlignment="1" applyProtection="1">
      <alignment horizontal="center"/>
    </xf>
    <xf numFmtId="164" fontId="25" fillId="0" borderId="0" xfId="0" applyNumberFormat="1" applyFont="1" applyBorder="1" applyAlignment="1" applyProtection="1">
      <alignment horizontal="center"/>
    </xf>
    <xf numFmtId="164" fontId="25" fillId="0" borderId="17" xfId="0" applyNumberFormat="1" applyFont="1" applyBorder="1" applyAlignment="1" applyProtection="1">
      <alignment horizontal="center"/>
    </xf>
    <xf numFmtId="1" fontId="25" fillId="0" borderId="11" xfId="0" applyNumberFormat="1" applyFont="1" applyBorder="1" applyAlignment="1" applyProtection="1">
      <alignment horizontal="center"/>
    </xf>
    <xf numFmtId="164" fontId="25" fillId="0" borderId="18" xfId="0" applyNumberFormat="1" applyFont="1" applyBorder="1" applyAlignment="1" applyProtection="1">
      <alignment horizontal="center"/>
    </xf>
    <xf numFmtId="164" fontId="25" fillId="0" borderId="1" xfId="0" applyNumberFormat="1" applyFont="1" applyBorder="1" applyAlignment="1" applyProtection="1">
      <alignment horizontal="center"/>
    </xf>
    <xf numFmtId="164" fontId="25" fillId="0" borderId="19" xfId="0" applyNumberFormat="1" applyFont="1" applyBorder="1" applyAlignment="1" applyProtection="1">
      <alignment horizontal="center"/>
    </xf>
    <xf numFmtId="0" fontId="19" fillId="0" borderId="19" xfId="0" applyFont="1" applyBorder="1" applyAlignment="1" applyProtection="1">
      <alignment horizontal="fill"/>
    </xf>
    <xf numFmtId="0" fontId="19" fillId="0" borderId="21" xfId="0" applyFont="1" applyBorder="1" applyAlignment="1" applyProtection="1">
      <alignment horizontal="fill"/>
    </xf>
    <xf numFmtId="0" fontId="19" fillId="0" borderId="4" xfId="0" applyFont="1" applyBorder="1" applyAlignment="1" applyProtection="1">
      <alignment horizontal="left"/>
    </xf>
    <xf numFmtId="0" fontId="14" fillId="0" borderId="0" xfId="0" applyFont="1" applyBorder="1" applyProtection="1"/>
    <xf numFmtId="0" fontId="20" fillId="0" borderId="11" xfId="0" applyFont="1" applyBorder="1" applyProtection="1"/>
    <xf numFmtId="0" fontId="20" fillId="0" borderId="18" xfId="0" applyFont="1" applyBorder="1" applyProtection="1"/>
    <xf numFmtId="0" fontId="21" fillId="0" borderId="21" xfId="0" applyFont="1" applyBorder="1"/>
    <xf numFmtId="0" fontId="21" fillId="0" borderId="20" xfId="0" applyFont="1" applyBorder="1" applyAlignment="1" applyProtection="1">
      <alignment horizontal="fill"/>
    </xf>
    <xf numFmtId="0" fontId="21" fillId="0" borderId="1" xfId="0" applyFont="1" applyBorder="1" applyAlignment="1" applyProtection="1">
      <alignment horizontal="fill"/>
    </xf>
    <xf numFmtId="0" fontId="21" fillId="0" borderId="19" xfId="0" applyFont="1" applyBorder="1" applyAlignment="1" applyProtection="1">
      <alignment horizontal="fill"/>
    </xf>
    <xf numFmtId="2" fontId="22" fillId="0" borderId="20" xfId="0" applyNumberFormat="1" applyFont="1" applyBorder="1" applyAlignment="1" applyProtection="1">
      <alignment horizontal="center"/>
    </xf>
    <xf numFmtId="0" fontId="22" fillId="0" borderId="0" xfId="0" applyFont="1" applyBorder="1" applyProtection="1"/>
    <xf numFmtId="1" fontId="20" fillId="0" borderId="17" xfId="0" applyNumberFormat="1" applyFont="1" applyBorder="1" applyAlignment="1" applyProtection="1">
      <alignment horizontal="center"/>
    </xf>
    <xf numFmtId="165" fontId="20" fillId="0" borderId="11" xfId="0" applyNumberFormat="1" applyFont="1" applyBorder="1" applyAlignment="1" applyProtection="1">
      <alignment horizontal="right"/>
    </xf>
    <xf numFmtId="0" fontId="14" fillId="0" borderId="39" xfId="0" applyFont="1" applyBorder="1" applyProtection="1"/>
    <xf numFmtId="1" fontId="14" fillId="0" borderId="10" xfId="0" applyNumberFormat="1" applyFont="1" applyBorder="1" applyAlignment="1" applyProtection="1">
      <alignment horizontal="center"/>
    </xf>
    <xf numFmtId="1" fontId="14" fillId="0" borderId="39" xfId="0" applyNumberFormat="1" applyFont="1" applyBorder="1" applyAlignment="1" applyProtection="1">
      <alignment horizontal="center"/>
    </xf>
    <xf numFmtId="165" fontId="14" fillId="0" borderId="39" xfId="0" applyNumberFormat="1" applyFont="1" applyBorder="1" applyAlignment="1" applyProtection="1">
      <alignment horizontal="right"/>
    </xf>
    <xf numFmtId="0" fontId="14" fillId="0" borderId="40" xfId="0" applyFont="1" applyBorder="1" applyProtection="1"/>
    <xf numFmtId="1" fontId="14" fillId="0" borderId="41" xfId="0" applyNumberFormat="1" applyFont="1" applyBorder="1" applyAlignment="1" applyProtection="1">
      <alignment horizontal="center"/>
    </xf>
    <xf numFmtId="1" fontId="14" fillId="0" borderId="40" xfId="0" applyNumberFormat="1" applyFont="1" applyBorder="1" applyAlignment="1" applyProtection="1">
      <alignment horizontal="center"/>
    </xf>
    <xf numFmtId="1" fontId="14" fillId="0" borderId="0" xfId="0" applyNumberFormat="1" applyFont="1"/>
    <xf numFmtId="0" fontId="13" fillId="0" borderId="5" xfId="0" applyFont="1" applyBorder="1" applyAlignment="1" applyProtection="1">
      <alignment horizontal="left"/>
    </xf>
    <xf numFmtId="0" fontId="13" fillId="0" borderId="12" xfId="0" applyFont="1" applyBorder="1" applyAlignment="1" applyProtection="1">
      <alignment horizontal="left"/>
    </xf>
    <xf numFmtId="0" fontId="13" fillId="0" borderId="27" xfId="0" applyFont="1" applyBorder="1" applyAlignment="1" applyProtection="1">
      <alignment horizontal="left"/>
    </xf>
    <xf numFmtId="0" fontId="13" fillId="0" borderId="13" xfId="0" applyFont="1" applyBorder="1"/>
    <xf numFmtId="0" fontId="13" fillId="0" borderId="10" xfId="0" applyFont="1" applyBorder="1"/>
    <xf numFmtId="0" fontId="13" fillId="0" borderId="12" xfId="0" applyFont="1" applyBorder="1"/>
    <xf numFmtId="0" fontId="13" fillId="0" borderId="32" xfId="0" applyFont="1" applyBorder="1" applyAlignment="1" applyProtection="1">
      <alignment horizontal="fill"/>
    </xf>
    <xf numFmtId="0" fontId="13" fillId="0" borderId="33" xfId="0" applyFont="1" applyBorder="1" applyAlignment="1" applyProtection="1">
      <alignment horizontal="fill"/>
    </xf>
    <xf numFmtId="0" fontId="13" fillId="0" borderId="34" xfId="0" applyFont="1" applyBorder="1" applyAlignment="1" applyProtection="1">
      <alignment horizontal="fill"/>
    </xf>
    <xf numFmtId="0" fontId="13" fillId="0" borderId="35" xfId="0" applyFont="1" applyBorder="1" applyAlignment="1" applyProtection="1">
      <alignment horizontal="fill"/>
    </xf>
    <xf numFmtId="0" fontId="13" fillId="0" borderId="14" xfId="0" applyFont="1" applyBorder="1" applyAlignment="1" applyProtection="1">
      <alignment horizontal="left"/>
    </xf>
    <xf numFmtId="0" fontId="13" fillId="0" borderId="16" xfId="0" applyFont="1" applyBorder="1" applyAlignment="1" applyProtection="1">
      <alignment horizontal="left"/>
    </xf>
    <xf numFmtId="0" fontId="13" fillId="0" borderId="14" xfId="0" applyFont="1" applyBorder="1" applyAlignment="1" applyProtection="1">
      <alignment horizontal="center"/>
    </xf>
    <xf numFmtId="0" fontId="13" fillId="0" borderId="16" xfId="0" applyFont="1" applyBorder="1"/>
    <xf numFmtId="0" fontId="13" fillId="0" borderId="36" xfId="0" applyFont="1" applyBorder="1" applyAlignment="1" applyProtection="1">
      <alignment horizontal="left"/>
    </xf>
    <xf numFmtId="0" fontId="13" fillId="0" borderId="36" xfId="0" applyFont="1" applyBorder="1" applyAlignment="1" applyProtection="1">
      <alignment horizontal="center"/>
    </xf>
    <xf numFmtId="0" fontId="14" fillId="0" borderId="37" xfId="0" applyFont="1" applyBorder="1" applyAlignment="1" applyProtection="1">
      <alignment horizontal="fill"/>
    </xf>
    <xf numFmtId="0" fontId="14" fillId="0" borderId="38" xfId="0" applyFont="1" applyBorder="1" applyAlignment="1" applyProtection="1">
      <alignment horizontal="center"/>
    </xf>
    <xf numFmtId="0" fontId="14" fillId="0" borderId="37" xfId="0" applyFont="1" applyBorder="1" applyAlignment="1" applyProtection="1">
      <alignment horizontal="center"/>
    </xf>
    <xf numFmtId="0" fontId="16" fillId="0" borderId="2" xfId="0" applyFont="1" applyBorder="1" applyAlignment="1" applyProtection="1">
      <alignment horizontal="center" wrapText="1"/>
    </xf>
    <xf numFmtId="0" fontId="16" fillId="0" borderId="20" xfId="0" applyFont="1" applyBorder="1" applyAlignment="1" applyProtection="1">
      <alignment horizontal="center" wrapText="1"/>
    </xf>
    <xf numFmtId="0" fontId="16" fillId="0" borderId="7" xfId="0" applyFont="1" applyBorder="1" applyAlignment="1" applyProtection="1">
      <alignment horizontal="center" wrapText="1"/>
    </xf>
    <xf numFmtId="0" fontId="16" fillId="0" borderId="11" xfId="0" applyFont="1" applyBorder="1" applyAlignment="1" applyProtection="1">
      <alignment horizontal="center" wrapText="1"/>
    </xf>
    <xf numFmtId="0" fontId="16" fillId="0" borderId="17" xfId="0" applyFont="1" applyBorder="1" applyAlignment="1">
      <alignment horizontal="left"/>
    </xf>
    <xf numFmtId="0" fontId="16" fillId="0" borderId="31" xfId="0" applyFont="1" applyBorder="1" applyAlignment="1" applyProtection="1">
      <alignment horizontal="left"/>
    </xf>
    <xf numFmtId="0" fontId="16" fillId="0" borderId="18" xfId="0" applyFont="1" applyBorder="1" applyAlignment="1" applyProtection="1">
      <alignment horizontal="center" wrapText="1"/>
    </xf>
    <xf numFmtId="1" fontId="15" fillId="0" borderId="0" xfId="0" applyNumberFormat="1" applyFont="1" applyBorder="1" applyAlignment="1" applyProtection="1">
      <alignment horizontal="right"/>
    </xf>
    <xf numFmtId="0" fontId="13" fillId="0" borderId="0" xfId="0" applyFont="1"/>
    <xf numFmtId="165" fontId="14" fillId="0" borderId="0" xfId="0" applyNumberFormat="1" applyFont="1"/>
    <xf numFmtId="165" fontId="14" fillId="0" borderId="0" xfId="0" applyNumberFormat="1" applyFont="1" applyAlignment="1" applyProtection="1">
      <alignment horizontal="fill"/>
    </xf>
    <xf numFmtId="0" fontId="7" fillId="0" borderId="0" xfId="0" applyFont="1"/>
    <xf numFmtId="0" fontId="20" fillId="0" borderId="11" xfId="0" applyFont="1" applyBorder="1" applyAlignment="1" applyProtection="1">
      <alignment horizontal="fill"/>
    </xf>
    <xf numFmtId="0" fontId="20" fillId="0" borderId="11" xfId="0" applyFont="1" applyBorder="1" applyAlignment="1" applyProtection="1">
      <alignment horizontal="center"/>
    </xf>
    <xf numFmtId="0" fontId="20" fillId="0" borderId="0" xfId="0" applyFont="1" applyBorder="1" applyAlignment="1" applyProtection="1">
      <alignment horizontal="center"/>
    </xf>
    <xf numFmtId="0" fontId="26" fillId="0" borderId="0" xfId="0" applyFont="1"/>
    <xf numFmtId="0" fontId="27" fillId="0" borderId="0" xfId="0" applyFont="1"/>
    <xf numFmtId="165" fontId="20" fillId="0" borderId="11" xfId="0" applyNumberFormat="1" applyFont="1" applyBorder="1" applyAlignment="1" applyProtection="1">
      <alignment horizontal="center"/>
    </xf>
    <xf numFmtId="0" fontId="26" fillId="0" borderId="0" xfId="0" applyFont="1" applyBorder="1"/>
    <xf numFmtId="0" fontId="26" fillId="0" borderId="1" xfId="0" applyFont="1" applyBorder="1"/>
    <xf numFmtId="0" fontId="20" fillId="0" borderId="18" xfId="0" applyFont="1" applyBorder="1" applyAlignment="1" applyProtection="1">
      <alignment horizontal="center"/>
    </xf>
    <xf numFmtId="0" fontId="22" fillId="0" borderId="22" xfId="0" applyFont="1" applyBorder="1" applyAlignment="1" applyProtection="1">
      <alignment horizontal="center"/>
    </xf>
    <xf numFmtId="0" fontId="22" fillId="0" borderId="17" xfId="0" applyFont="1" applyBorder="1" applyAlignment="1" applyProtection="1">
      <alignment horizontal="center"/>
    </xf>
    <xf numFmtId="165" fontId="23" fillId="0" borderId="0" xfId="0" applyNumberFormat="1" applyFont="1" applyAlignment="1" applyProtection="1">
      <alignment horizontal="fill"/>
    </xf>
    <xf numFmtId="165" fontId="23" fillId="0" borderId="0" xfId="0" applyNumberFormat="1" applyFont="1" applyProtection="1"/>
    <xf numFmtId="0" fontId="28" fillId="0" borderId="0" xfId="0" applyFont="1"/>
    <xf numFmtId="0" fontId="22" fillId="0" borderId="21" xfId="0" applyFont="1" applyBorder="1" applyProtection="1"/>
    <xf numFmtId="168" fontId="22" fillId="0" borderId="17" xfId="0" applyNumberFormat="1" applyFont="1" applyBorder="1" applyAlignment="1" applyProtection="1">
      <alignment horizontal="center"/>
    </xf>
    <xf numFmtId="0" fontId="23" fillId="0" borderId="0" xfId="0" applyFont="1" applyAlignment="1" applyProtection="1">
      <alignment horizontal="right"/>
    </xf>
    <xf numFmtId="0" fontId="23" fillId="0" borderId="0" xfId="0" applyFont="1" applyProtection="1"/>
    <xf numFmtId="165" fontId="23" fillId="0" borderId="0" xfId="0" applyNumberFormat="1" applyFont="1"/>
    <xf numFmtId="165" fontId="22" fillId="0" borderId="21" xfId="0" applyNumberFormat="1" applyFont="1" applyBorder="1" applyAlignment="1" applyProtection="1">
      <alignment horizontal="right"/>
    </xf>
    <xf numFmtId="165" fontId="23" fillId="0" borderId="0" xfId="0" applyNumberFormat="1" applyFont="1" applyAlignment="1" applyProtection="1">
      <alignment horizontal="left"/>
    </xf>
    <xf numFmtId="0" fontId="22" fillId="0" borderId="20" xfId="0" applyFont="1" applyBorder="1" applyProtection="1"/>
    <xf numFmtId="168" fontId="22" fillId="0" borderId="1" xfId="0" applyNumberFormat="1" applyFont="1" applyBorder="1" applyAlignment="1" applyProtection="1">
      <alignment horizontal="center"/>
    </xf>
    <xf numFmtId="168" fontId="22" fillId="0" borderId="19" xfId="0" applyNumberFormat="1" applyFont="1" applyBorder="1" applyAlignment="1" applyProtection="1">
      <alignment horizontal="center"/>
    </xf>
    <xf numFmtId="0" fontId="16" fillId="0" borderId="21" xfId="0" applyFont="1" applyBorder="1" applyAlignment="1" applyProtection="1">
      <alignment horizontal="center" vertical="center" wrapText="1"/>
    </xf>
    <xf numFmtId="165" fontId="14" fillId="0" borderId="0" xfId="0" applyNumberFormat="1" applyFont="1" applyBorder="1" applyAlignment="1" applyProtection="1">
      <alignment horizontal="fill"/>
    </xf>
    <xf numFmtId="0" fontId="14" fillId="0" borderId="7" xfId="0" applyFont="1" applyBorder="1" applyAlignment="1" applyProtection="1">
      <alignment horizontal="left"/>
    </xf>
    <xf numFmtId="0" fontId="20" fillId="0" borderId="11" xfId="0" applyFont="1" applyBorder="1" applyAlignment="1">
      <alignment horizontal="center"/>
    </xf>
    <xf numFmtId="164" fontId="22" fillId="0" borderId="11" xfId="0" applyNumberFormat="1" applyFont="1" applyBorder="1" applyAlignment="1" applyProtection="1">
      <alignment horizontal="center"/>
    </xf>
    <xf numFmtId="165" fontId="22" fillId="0" borderId="11" xfId="0" applyNumberFormat="1" applyFont="1" applyBorder="1" applyAlignment="1" applyProtection="1">
      <alignment horizontal="center"/>
    </xf>
    <xf numFmtId="0" fontId="23" fillId="0" borderId="0" xfId="0" applyFont="1" applyBorder="1"/>
    <xf numFmtId="0" fontId="23" fillId="0" borderId="0" xfId="0" applyFont="1" applyAlignment="1" applyProtection="1">
      <alignment horizontal="center"/>
    </xf>
    <xf numFmtId="1" fontId="23" fillId="0" borderId="0" xfId="0" applyNumberFormat="1" applyFont="1" applyBorder="1"/>
    <xf numFmtId="0" fontId="22" fillId="0" borderId="11" xfId="0" applyFont="1" applyBorder="1" applyAlignment="1">
      <alignment horizontal="center"/>
    </xf>
    <xf numFmtId="165" fontId="22" fillId="0" borderId="11" xfId="0" applyNumberFormat="1" applyFont="1" applyBorder="1" applyAlignment="1">
      <alignment horizontal="center"/>
    </xf>
    <xf numFmtId="168" fontId="22" fillId="0" borderId="11" xfId="0" applyNumberFormat="1" applyFont="1" applyBorder="1" applyAlignment="1">
      <alignment horizontal="center"/>
    </xf>
    <xf numFmtId="0" fontId="22" fillId="0" borderId="18" xfId="0" applyFont="1" applyBorder="1" applyAlignment="1" applyProtection="1">
      <alignment horizontal="center"/>
    </xf>
    <xf numFmtId="164" fontId="22" fillId="0" borderId="18" xfId="0" applyNumberFormat="1" applyFont="1" applyBorder="1" applyAlignment="1" applyProtection="1">
      <alignment horizontal="center"/>
    </xf>
    <xf numFmtId="165" fontId="22" fillId="0" borderId="18" xfId="0" applyNumberFormat="1" applyFont="1" applyBorder="1" applyAlignment="1" applyProtection="1">
      <alignment horizontal="center"/>
    </xf>
    <xf numFmtId="170" fontId="14" fillId="0" borderId="0" xfId="2" applyNumberFormat="1" applyFont="1" applyBorder="1" applyAlignment="1" applyProtection="1">
      <alignment horizontal="center"/>
    </xf>
    <xf numFmtId="170" fontId="22" fillId="0" borderId="11" xfId="2" applyNumberFormat="1" applyFont="1" applyBorder="1" applyAlignment="1" applyProtection="1">
      <alignment horizontal="center"/>
    </xf>
    <xf numFmtId="170" fontId="22" fillId="0" borderId="0" xfId="2" applyNumberFormat="1" applyFont="1" applyBorder="1" applyAlignment="1" applyProtection="1">
      <alignment horizontal="center"/>
    </xf>
    <xf numFmtId="170" fontId="22" fillId="0" borderId="17" xfId="2" applyNumberFormat="1" applyFont="1" applyBorder="1" applyAlignment="1" applyProtection="1">
      <alignment horizontal="center"/>
    </xf>
    <xf numFmtId="170" fontId="22" fillId="0" borderId="18" xfId="2" applyNumberFormat="1" applyFont="1" applyBorder="1" applyAlignment="1" applyProtection="1">
      <alignment horizontal="center"/>
    </xf>
    <xf numFmtId="0" fontId="14" fillId="0" borderId="0" xfId="2" applyNumberFormat="1" applyFont="1"/>
    <xf numFmtId="0" fontId="13" fillId="2" borderId="0" xfId="2" applyNumberFormat="1" applyFont="1" applyFill="1"/>
    <xf numFmtId="0" fontId="14" fillId="2" borderId="0" xfId="2" applyNumberFormat="1" applyFont="1" applyFill="1"/>
    <xf numFmtId="0" fontId="14" fillId="2" borderId="11" xfId="2" applyNumberFormat="1" applyFont="1" applyFill="1" applyBorder="1"/>
    <xf numFmtId="0" fontId="14" fillId="2" borderId="17" xfId="2" applyNumberFormat="1" applyFont="1" applyFill="1" applyBorder="1"/>
    <xf numFmtId="0" fontId="14" fillId="2" borderId="0" xfId="2" applyNumberFormat="1" applyFont="1" applyFill="1" applyBorder="1"/>
    <xf numFmtId="0" fontId="14" fillId="2" borderId="11" xfId="2" applyNumberFormat="1" applyFont="1" applyFill="1" applyBorder="1" applyAlignment="1">
      <alignment horizontal="center"/>
    </xf>
    <xf numFmtId="0" fontId="14" fillId="2" borderId="0" xfId="2" applyNumberFormat="1" applyFont="1" applyFill="1" applyBorder="1" applyAlignment="1">
      <alignment horizontal="center"/>
    </xf>
    <xf numFmtId="168" fontId="14" fillId="2" borderId="0" xfId="2" applyNumberFormat="1" applyFont="1" applyFill="1"/>
    <xf numFmtId="0" fontId="19" fillId="2" borderId="11" xfId="2" applyNumberFormat="1" applyFont="1" applyFill="1" applyBorder="1" applyAlignment="1">
      <alignment horizontal="left"/>
    </xf>
    <xf numFmtId="0" fontId="20" fillId="2" borderId="11" xfId="2" applyNumberFormat="1" applyFont="1" applyFill="1" applyBorder="1"/>
    <xf numFmtId="0" fontId="20" fillId="2" borderId="17" xfId="2" applyNumberFormat="1" applyFont="1" applyFill="1" applyBorder="1"/>
    <xf numFmtId="0" fontId="20" fillId="2" borderId="0" xfId="2" applyNumberFormat="1" applyFont="1" applyFill="1" applyBorder="1"/>
    <xf numFmtId="0" fontId="20" fillId="2" borderId="0" xfId="2" applyNumberFormat="1" applyFont="1" applyFill="1"/>
    <xf numFmtId="0" fontId="20" fillId="2" borderId="11" xfId="2" applyNumberFormat="1" applyFont="1" applyFill="1" applyBorder="1" applyAlignment="1">
      <alignment horizontal="center"/>
    </xf>
    <xf numFmtId="0" fontId="20" fillId="2" borderId="0" xfId="2" applyNumberFormat="1" applyFont="1" applyFill="1" applyBorder="1" applyAlignment="1">
      <alignment horizontal="center"/>
    </xf>
    <xf numFmtId="0" fontId="19" fillId="2" borderId="18" xfId="2" applyNumberFormat="1" applyFont="1" applyFill="1" applyBorder="1"/>
    <xf numFmtId="0" fontId="14" fillId="0" borderId="0" xfId="0" applyFont="1" applyBorder="1" applyAlignment="1" applyProtection="1">
      <alignment horizontal="left"/>
    </xf>
    <xf numFmtId="0" fontId="20" fillId="0" borderId="18" xfId="0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0" fontId="13" fillId="2" borderId="0" xfId="2" applyNumberFormat="1" applyFont="1" applyFill="1" applyAlignment="1" applyProtection="1">
      <alignment horizontal="left"/>
    </xf>
    <xf numFmtId="3" fontId="29" fillId="2" borderId="0" xfId="2" applyNumberFormat="1" applyFont="1" applyFill="1" applyBorder="1" applyAlignment="1">
      <alignment horizontal="center"/>
    </xf>
    <xf numFmtId="1" fontId="20" fillId="2" borderId="11" xfId="2" applyNumberFormat="1" applyFont="1" applyFill="1" applyBorder="1" applyAlignment="1">
      <alignment horizontal="center"/>
    </xf>
    <xf numFmtId="1" fontId="20" fillId="2" borderId="0" xfId="2" applyNumberFormat="1" applyFont="1" applyFill="1" applyBorder="1" applyAlignment="1">
      <alignment horizontal="center"/>
    </xf>
    <xf numFmtId="1" fontId="20" fillId="2" borderId="17" xfId="2" applyNumberFormat="1" applyFont="1" applyFill="1" applyBorder="1" applyAlignment="1">
      <alignment horizontal="center"/>
    </xf>
    <xf numFmtId="0" fontId="30" fillId="2" borderId="0" xfId="2" applyNumberFormat="1" applyFont="1" applyFill="1"/>
    <xf numFmtId="0" fontId="14" fillId="2" borderId="18" xfId="2" applyNumberFormat="1" applyFont="1" applyFill="1" applyBorder="1" applyAlignment="1">
      <alignment horizontal="center"/>
    </xf>
    <xf numFmtId="1" fontId="14" fillId="2" borderId="18" xfId="2" applyNumberFormat="1" applyFont="1" applyFill="1" applyBorder="1" applyAlignment="1">
      <alignment horizontal="center"/>
    </xf>
    <xf numFmtId="165" fontId="14" fillId="0" borderId="0" xfId="0" applyNumberFormat="1" applyFont="1" applyBorder="1" applyProtection="1"/>
    <xf numFmtId="0" fontId="20" fillId="0" borderId="0" xfId="0" applyFont="1" applyBorder="1" applyAlignment="1">
      <alignment horizontal="center"/>
    </xf>
    <xf numFmtId="0" fontId="20" fillId="0" borderId="0" xfId="0" applyFont="1" applyBorder="1"/>
    <xf numFmtId="165" fontId="20" fillId="0" borderId="0" xfId="0" applyNumberFormat="1" applyFont="1" applyBorder="1" applyProtection="1"/>
    <xf numFmtId="0" fontId="20" fillId="0" borderId="0" xfId="0" applyFont="1" applyBorder="1" applyAlignment="1" applyProtection="1">
      <alignment horizontal="left"/>
    </xf>
    <xf numFmtId="165" fontId="30" fillId="0" borderId="0" xfId="0" applyNumberFormat="1" applyFont="1" applyBorder="1" applyProtection="1"/>
    <xf numFmtId="0" fontId="30" fillId="0" borderId="0" xfId="0" applyFont="1" applyBorder="1"/>
    <xf numFmtId="0" fontId="30" fillId="0" borderId="0" xfId="0" applyFont="1" applyBorder="1" applyAlignment="1" applyProtection="1">
      <alignment horizontal="left"/>
    </xf>
    <xf numFmtId="0" fontId="30" fillId="0" borderId="0" xfId="0" applyFont="1"/>
    <xf numFmtId="1" fontId="30" fillId="0" borderId="1" xfId="0" applyNumberFormat="1" applyFont="1" applyBorder="1" applyAlignment="1">
      <alignment horizontal="center"/>
    </xf>
    <xf numFmtId="1" fontId="14" fillId="3" borderId="11" xfId="2" applyNumberFormat="1" applyFont="1" applyFill="1" applyBorder="1" applyAlignment="1">
      <alignment horizontal="center"/>
    </xf>
    <xf numFmtId="1" fontId="20" fillId="2" borderId="11" xfId="2" applyNumberFormat="1" applyFont="1" applyFill="1" applyBorder="1" applyAlignment="1" applyProtection="1">
      <alignment horizontal="center"/>
    </xf>
    <xf numFmtId="1" fontId="20" fillId="2" borderId="0" xfId="2" applyNumberFormat="1" applyFont="1" applyFill="1" applyBorder="1" applyAlignment="1" applyProtection="1">
      <alignment horizontal="center"/>
    </xf>
    <xf numFmtId="171" fontId="20" fillId="2" borderId="0" xfId="2" applyNumberFormat="1" applyFont="1" applyFill="1"/>
    <xf numFmtId="171" fontId="30" fillId="2" borderId="0" xfId="2" applyNumberFormat="1" applyFont="1" applyFill="1" applyBorder="1" applyAlignment="1" applyProtection="1"/>
    <xf numFmtId="0" fontId="20" fillId="2" borderId="18" xfId="2" applyNumberFormat="1" applyFont="1" applyFill="1" applyBorder="1"/>
    <xf numFmtId="1" fontId="20" fillId="2" borderId="18" xfId="2" applyNumberFormat="1" applyFont="1" applyFill="1" applyBorder="1" applyAlignment="1" applyProtection="1">
      <alignment horizontal="center"/>
    </xf>
    <xf numFmtId="0" fontId="18" fillId="0" borderId="1" xfId="0" applyFont="1" applyBorder="1"/>
    <xf numFmtId="0" fontId="18" fillId="0" borderId="18" xfId="0" applyFont="1" applyBorder="1" applyAlignment="1" applyProtection="1">
      <alignment horizontal="center"/>
    </xf>
    <xf numFmtId="0" fontId="18" fillId="0" borderId="20" xfId="0" applyFont="1" applyBorder="1" applyAlignment="1" applyProtection="1">
      <alignment horizontal="center"/>
    </xf>
    <xf numFmtId="0" fontId="18" fillId="0" borderId="1" xfId="0" applyFont="1" applyBorder="1" applyAlignment="1" applyProtection="1">
      <alignment horizontal="center"/>
    </xf>
    <xf numFmtId="0" fontId="17" fillId="0" borderId="21" xfId="0" applyFont="1" applyBorder="1" applyAlignment="1" applyProtection="1">
      <alignment horizontal="left"/>
    </xf>
    <xf numFmtId="0" fontId="19" fillId="0" borderId="20" xfId="0" applyFont="1" applyBorder="1" applyAlignment="1" applyProtection="1">
      <alignment horizontal="center"/>
    </xf>
    <xf numFmtId="0" fontId="26" fillId="0" borderId="0" xfId="0" applyFont="1" applyAlignment="1" applyProtection="1">
      <alignment horizontal="left"/>
    </xf>
    <xf numFmtId="0" fontId="26" fillId="0" borderId="0" xfId="0" applyFont="1" applyAlignment="1" applyProtection="1">
      <alignment horizontal="center"/>
    </xf>
    <xf numFmtId="0" fontId="17" fillId="0" borderId="0" xfId="0" applyFont="1" applyAlignment="1" applyProtection="1">
      <alignment horizontal="left"/>
    </xf>
    <xf numFmtId="0" fontId="18" fillId="0" borderId="23" xfId="0" applyFont="1" applyBorder="1" applyAlignment="1" applyProtection="1">
      <alignment horizontal="left"/>
    </xf>
    <xf numFmtId="0" fontId="18" fillId="0" borderId="24" xfId="0" applyFont="1" applyBorder="1"/>
    <xf numFmtId="0" fontId="18" fillId="0" borderId="4" xfId="0" applyFont="1" applyBorder="1"/>
    <xf numFmtId="0" fontId="20" fillId="0" borderId="21" xfId="0" applyFont="1" applyBorder="1" applyAlignment="1" applyProtection="1">
      <alignment horizontal="center"/>
    </xf>
    <xf numFmtId="0" fontId="20" fillId="0" borderId="0" xfId="0" applyFont="1" applyAlignment="1" applyProtection="1">
      <alignment horizontal="right"/>
    </xf>
    <xf numFmtId="0" fontId="26" fillId="0" borderId="0" xfId="0" applyFont="1" applyProtection="1"/>
    <xf numFmtId="0" fontId="23" fillId="0" borderId="1" xfId="0" applyFont="1" applyBorder="1"/>
    <xf numFmtId="165" fontId="20" fillId="0" borderId="0" xfId="0" applyNumberFormat="1" applyFont="1" applyBorder="1" applyAlignment="1" applyProtection="1">
      <alignment horizontal="center"/>
    </xf>
    <xf numFmtId="165" fontId="26" fillId="0" borderId="0" xfId="0" applyNumberFormat="1" applyFont="1" applyProtection="1"/>
    <xf numFmtId="165" fontId="22" fillId="0" borderId="4" xfId="0" applyNumberFormat="1" applyFont="1" applyBorder="1" applyAlignment="1" applyProtection="1">
      <alignment horizontal="center"/>
    </xf>
    <xf numFmtId="165" fontId="22" fillId="0" borderId="0" xfId="0" applyNumberFormat="1" applyFont="1" applyBorder="1" applyAlignment="1" applyProtection="1">
      <alignment horizontal="center"/>
    </xf>
    <xf numFmtId="165" fontId="22" fillId="0" borderId="7" xfId="0" applyNumberFormat="1" applyFont="1" applyBorder="1" applyAlignment="1" applyProtection="1">
      <alignment horizontal="center"/>
    </xf>
    <xf numFmtId="165" fontId="22" fillId="0" borderId="17" xfId="0" applyNumberFormat="1" applyFont="1" applyBorder="1" applyAlignment="1" applyProtection="1">
      <alignment horizontal="center"/>
    </xf>
    <xf numFmtId="0" fontId="23" fillId="0" borderId="0" xfId="0" applyFont="1" applyBorder="1" applyAlignment="1">
      <alignment horizontal="center"/>
    </xf>
    <xf numFmtId="3" fontId="22" fillId="0" borderId="11" xfId="0" applyNumberFormat="1" applyFont="1" applyBorder="1" applyAlignment="1">
      <alignment horizontal="center"/>
    </xf>
    <xf numFmtId="0" fontId="18" fillId="0" borderId="0" xfId="0" applyFont="1"/>
    <xf numFmtId="0" fontId="18" fillId="0" borderId="21" xfId="0" applyFont="1" applyBorder="1" applyAlignment="1" applyProtection="1">
      <alignment horizontal="left"/>
    </xf>
    <xf numFmtId="0" fontId="18" fillId="0" borderId="0" xfId="0" applyFont="1" applyBorder="1" applyAlignment="1" applyProtection="1">
      <alignment horizontal="fill"/>
    </xf>
    <xf numFmtId="0" fontId="18" fillId="0" borderId="0" xfId="0" applyFont="1" applyBorder="1" applyAlignment="1" applyProtection="1">
      <alignment horizontal="left"/>
    </xf>
    <xf numFmtId="0" fontId="18" fillId="0" borderId="0" xfId="0" applyFont="1" applyBorder="1" applyAlignment="1" applyProtection="1">
      <alignment horizontal="right"/>
    </xf>
    <xf numFmtId="1" fontId="23" fillId="0" borderId="0" xfId="0" applyNumberFormat="1" applyFont="1"/>
    <xf numFmtId="0" fontId="31" fillId="0" borderId="0" xfId="0" applyFont="1"/>
    <xf numFmtId="0" fontId="18" fillId="0" borderId="17" xfId="0" applyFont="1" applyBorder="1" applyAlignment="1" applyProtection="1">
      <alignment horizontal="fill"/>
    </xf>
    <xf numFmtId="0" fontId="18" fillId="0" borderId="1" xfId="0" applyFont="1" applyBorder="1" applyAlignment="1" applyProtection="1">
      <alignment horizontal="left"/>
    </xf>
    <xf numFmtId="165" fontId="20" fillId="0" borderId="18" xfId="0" applyNumberFormat="1" applyFont="1" applyBorder="1" applyAlignment="1" applyProtection="1">
      <alignment horizontal="center"/>
    </xf>
    <xf numFmtId="0" fontId="17" fillId="0" borderId="2" xfId="0" applyFont="1" applyBorder="1" applyAlignment="1" applyProtection="1">
      <alignment horizontal="left"/>
    </xf>
    <xf numFmtId="0" fontId="18" fillId="0" borderId="3" xfId="0" applyFont="1" applyBorder="1" applyAlignment="1">
      <alignment horizontal="center"/>
    </xf>
    <xf numFmtId="0" fontId="17" fillId="0" borderId="21" xfId="0" applyFont="1" applyBorder="1"/>
    <xf numFmtId="0" fontId="17" fillId="0" borderId="20" xfId="0" applyFont="1" applyBorder="1" applyAlignment="1" applyProtection="1">
      <alignment horizontal="left"/>
    </xf>
    <xf numFmtId="0" fontId="14" fillId="0" borderId="0" xfId="2" applyNumberFormat="1" applyFont="1" applyAlignment="1">
      <alignment horizontal="center"/>
    </xf>
    <xf numFmtId="0" fontId="33" fillId="0" borderId="0" xfId="2" applyNumberFormat="1" applyFont="1" applyAlignment="1">
      <alignment horizontal="center"/>
    </xf>
    <xf numFmtId="1" fontId="33" fillId="0" borderId="0" xfId="2" applyNumberFormat="1" applyFont="1"/>
    <xf numFmtId="0" fontId="33" fillId="0" borderId="0" xfId="2" applyNumberFormat="1" applyFont="1"/>
    <xf numFmtId="0" fontId="34" fillId="0" borderId="0" xfId="2" applyNumberFormat="1" applyFont="1"/>
    <xf numFmtId="0" fontId="34" fillId="0" borderId="0" xfId="2" applyNumberFormat="1" applyFont="1" applyBorder="1"/>
    <xf numFmtId="0" fontId="22" fillId="0" borderId="11" xfId="2" applyNumberFormat="1" applyFont="1" applyBorder="1" applyAlignment="1">
      <alignment horizontal="center"/>
    </xf>
    <xf numFmtId="0" fontId="22" fillId="0" borderId="0" xfId="2" applyNumberFormat="1" applyFont="1" applyBorder="1" applyAlignment="1">
      <alignment horizontal="center"/>
    </xf>
    <xf numFmtId="1" fontId="22" fillId="0" borderId="17" xfId="2" applyNumberFormat="1" applyFont="1" applyBorder="1" applyAlignment="1">
      <alignment horizontal="center"/>
    </xf>
    <xf numFmtId="1" fontId="34" fillId="0" borderId="0" xfId="2" applyNumberFormat="1" applyFont="1"/>
    <xf numFmtId="2" fontId="34" fillId="0" borderId="0" xfId="2" applyNumberFormat="1" applyFont="1"/>
    <xf numFmtId="1" fontId="22" fillId="0" borderId="11" xfId="2" applyNumberFormat="1" applyFont="1" applyBorder="1" applyAlignment="1">
      <alignment horizontal="center"/>
    </xf>
    <xf numFmtId="1" fontId="22" fillId="0" borderId="0" xfId="2" applyNumberFormat="1" applyFont="1" applyBorder="1" applyAlignment="1">
      <alignment horizontal="center"/>
    </xf>
    <xf numFmtId="1" fontId="34" fillId="0" borderId="0" xfId="2" applyNumberFormat="1" applyFont="1" applyBorder="1"/>
    <xf numFmtId="1" fontId="22" fillId="0" borderId="42" xfId="2" applyNumberFormat="1" applyFont="1" applyBorder="1" applyAlignment="1">
      <alignment horizontal="center"/>
    </xf>
    <xf numFmtId="1" fontId="22" fillId="0" borderId="44" xfId="2" applyNumberFormat="1" applyFont="1" applyBorder="1" applyAlignment="1">
      <alignment horizontal="center"/>
    </xf>
    <xf numFmtId="0" fontId="17" fillId="0" borderId="0" xfId="2" applyNumberFormat="1" applyFont="1" applyBorder="1" applyAlignment="1">
      <alignment horizontal="center"/>
    </xf>
    <xf numFmtId="0" fontId="35" fillId="0" borderId="0" xfId="2" applyNumberFormat="1" applyFont="1"/>
    <xf numFmtId="0" fontId="22" fillId="0" borderId="11" xfId="0" applyFont="1" applyBorder="1"/>
    <xf numFmtId="1" fontId="22" fillId="0" borderId="0" xfId="0" applyNumberFormat="1" applyFont="1" applyBorder="1" applyAlignment="1">
      <alignment horizontal="center"/>
    </xf>
    <xf numFmtId="1" fontId="22" fillId="0" borderId="11" xfId="0" applyNumberFormat="1" applyFon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22" fillId="0" borderId="11" xfId="0" applyNumberFormat="1" applyFont="1" applyBorder="1"/>
    <xf numFmtId="0" fontId="17" fillId="2" borderId="0" xfId="2" applyNumberFormat="1" applyFont="1" applyFill="1"/>
    <xf numFmtId="1" fontId="17" fillId="2" borderId="11" xfId="2" applyNumberFormat="1" applyFont="1" applyFill="1" applyBorder="1" applyAlignment="1">
      <alignment horizontal="center"/>
    </xf>
    <xf numFmtId="1" fontId="17" fillId="2" borderId="0" xfId="2" applyNumberFormat="1" applyFont="1" applyFill="1" applyBorder="1" applyAlignment="1">
      <alignment horizontal="center"/>
    </xf>
    <xf numFmtId="1" fontId="17" fillId="2" borderId="17" xfId="2" applyNumberFormat="1" applyFont="1" applyFill="1" applyBorder="1" applyAlignment="1">
      <alignment horizontal="center"/>
    </xf>
    <xf numFmtId="0" fontId="17" fillId="2" borderId="11" xfId="2" applyNumberFormat="1" applyFont="1" applyFill="1" applyBorder="1" applyAlignment="1">
      <alignment horizontal="center"/>
    </xf>
    <xf numFmtId="0" fontId="17" fillId="2" borderId="0" xfId="2" applyNumberFormat="1" applyFont="1" applyFill="1" applyBorder="1" applyAlignment="1">
      <alignment horizontal="center"/>
    </xf>
    <xf numFmtId="3" fontId="17" fillId="2" borderId="11" xfId="2" applyNumberFormat="1" applyFont="1" applyFill="1" applyBorder="1" applyAlignment="1">
      <alignment horizontal="center"/>
    </xf>
    <xf numFmtId="3" fontId="17" fillId="2" borderId="0" xfId="2" applyNumberFormat="1" applyFont="1" applyFill="1" applyBorder="1" applyAlignment="1">
      <alignment horizontal="center"/>
    </xf>
    <xf numFmtId="0" fontId="17" fillId="2" borderId="17" xfId="2" applyNumberFormat="1" applyFont="1" applyFill="1" applyBorder="1" applyAlignment="1">
      <alignment horizontal="center"/>
    </xf>
    <xf numFmtId="1" fontId="17" fillId="0" borderId="11" xfId="2" applyNumberFormat="1" applyFont="1" applyBorder="1" applyAlignment="1">
      <alignment horizontal="center"/>
    </xf>
    <xf numFmtId="1" fontId="17" fillId="0" borderId="0" xfId="2" applyNumberFormat="1" applyFont="1" applyBorder="1" applyAlignment="1">
      <alignment horizontal="center"/>
    </xf>
    <xf numFmtId="1" fontId="17" fillId="0" borderId="17" xfId="2" applyNumberFormat="1" applyFont="1" applyBorder="1" applyAlignment="1">
      <alignment horizontal="center"/>
    </xf>
    <xf numFmtId="0" fontId="17" fillId="0" borderId="18" xfId="2" applyNumberFormat="1" applyFont="1" applyBorder="1" applyAlignment="1">
      <alignment horizontal="center"/>
    </xf>
    <xf numFmtId="1" fontId="17" fillId="0" borderId="18" xfId="2" applyNumberFormat="1" applyFont="1" applyBorder="1" applyAlignment="1">
      <alignment horizontal="center"/>
    </xf>
    <xf numFmtId="0" fontId="22" fillId="2" borderId="11" xfId="2" applyNumberFormat="1" applyFont="1" applyFill="1" applyBorder="1" applyAlignment="1">
      <alignment horizontal="center"/>
    </xf>
    <xf numFmtId="0" fontId="22" fillId="2" borderId="0" xfId="2" applyNumberFormat="1" applyFont="1" applyFill="1" applyBorder="1" applyAlignment="1">
      <alignment horizontal="center"/>
    </xf>
    <xf numFmtId="1" fontId="22" fillId="2" borderId="11" xfId="2" applyNumberFormat="1" applyFont="1" applyFill="1" applyBorder="1" applyAlignment="1">
      <alignment horizontal="center"/>
    </xf>
    <xf numFmtId="1" fontId="22" fillId="2" borderId="0" xfId="2" applyNumberFormat="1" applyFont="1" applyFill="1" applyBorder="1" applyAlignment="1">
      <alignment horizontal="center"/>
    </xf>
    <xf numFmtId="1" fontId="22" fillId="2" borderId="17" xfId="2" applyNumberFormat="1" applyFont="1" applyFill="1" applyBorder="1" applyAlignment="1">
      <alignment horizontal="center"/>
    </xf>
    <xf numFmtId="0" fontId="22" fillId="2" borderId="0" xfId="2" applyNumberFormat="1" applyFont="1" applyFill="1"/>
    <xf numFmtId="0" fontId="22" fillId="2" borderId="18" xfId="2" applyNumberFormat="1" applyFont="1" applyFill="1" applyBorder="1" applyAlignment="1">
      <alignment horizontal="center"/>
    </xf>
    <xf numFmtId="1" fontId="22" fillId="2" borderId="18" xfId="2" applyNumberFormat="1" applyFont="1" applyFill="1" applyBorder="1" applyAlignment="1">
      <alignment horizontal="center"/>
    </xf>
    <xf numFmtId="0" fontId="17" fillId="2" borderId="0" xfId="2" applyNumberFormat="1" applyFont="1" applyFill="1" applyAlignment="1" applyProtection="1">
      <alignment horizontal="left"/>
    </xf>
    <xf numFmtId="0" fontId="17" fillId="2" borderId="0" xfId="2" applyNumberFormat="1" applyFont="1" applyFill="1" applyBorder="1"/>
    <xf numFmtId="0" fontId="18" fillId="2" borderId="11" xfId="2" applyNumberFormat="1" applyFont="1" applyFill="1" applyBorder="1" applyAlignment="1">
      <alignment horizontal="center"/>
    </xf>
    <xf numFmtId="0" fontId="18" fillId="2" borderId="0" xfId="2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2" borderId="0" xfId="0" applyFont="1" applyFill="1" applyAlignment="1" applyProtection="1">
      <alignment horizontal="left"/>
    </xf>
    <xf numFmtId="0" fontId="17" fillId="2" borderId="0" xfId="0" applyFont="1" applyFill="1"/>
    <xf numFmtId="0" fontId="17" fillId="0" borderId="0" xfId="0" applyFont="1" applyBorder="1" applyAlignment="1" applyProtection="1">
      <alignment horizontal="left"/>
    </xf>
    <xf numFmtId="0" fontId="17" fillId="2" borderId="37" xfId="0" applyFont="1" applyFill="1" applyBorder="1"/>
    <xf numFmtId="0" fontId="17" fillId="2" borderId="38" xfId="0" applyFont="1" applyFill="1" applyBorder="1"/>
    <xf numFmtId="0" fontId="36" fillId="0" borderId="0" xfId="0" applyFont="1"/>
    <xf numFmtId="168" fontId="20" fillId="0" borderId="11" xfId="0" applyNumberFormat="1" applyFont="1" applyBorder="1" applyAlignment="1" applyProtection="1">
      <alignment horizontal="center"/>
    </xf>
    <xf numFmtId="168" fontId="20" fillId="0" borderId="17" xfId="0" applyNumberFormat="1" applyFont="1" applyBorder="1" applyAlignment="1" applyProtection="1">
      <alignment horizontal="center"/>
    </xf>
    <xf numFmtId="168" fontId="30" fillId="0" borderId="0" xfId="0" applyNumberFormat="1" applyFont="1"/>
    <xf numFmtId="168" fontId="20" fillId="0" borderId="0" xfId="0" applyNumberFormat="1" applyFont="1"/>
    <xf numFmtId="0" fontId="20" fillId="0" borderId="37" xfId="0" applyFont="1" applyBorder="1" applyAlignment="1" applyProtection="1">
      <alignment horizontal="center"/>
    </xf>
    <xf numFmtId="0" fontId="20" fillId="0" borderId="38" xfId="0" applyFont="1" applyBorder="1" applyAlignment="1" applyProtection="1">
      <alignment horizontal="center"/>
    </xf>
    <xf numFmtId="0" fontId="20" fillId="0" borderId="39" xfId="0" applyFont="1" applyBorder="1" applyAlignment="1" applyProtection="1">
      <alignment horizontal="center"/>
    </xf>
    <xf numFmtId="0" fontId="20" fillId="0" borderId="10" xfId="0" applyFont="1" applyBorder="1" applyAlignment="1" applyProtection="1">
      <alignment horizontal="center"/>
    </xf>
    <xf numFmtId="17" fontId="20" fillId="0" borderId="11" xfId="0" applyNumberFormat="1" applyFont="1" applyBorder="1" applyAlignment="1" applyProtection="1">
      <alignment horizontal="center"/>
    </xf>
    <xf numFmtId="1" fontId="20" fillId="3" borderId="11" xfId="2" applyNumberFormat="1" applyFont="1" applyFill="1" applyBorder="1" applyAlignment="1">
      <alignment horizontal="center"/>
    </xf>
    <xf numFmtId="0" fontId="17" fillId="2" borderId="0" xfId="0" applyFont="1" applyFill="1" applyAlignment="1" applyProtection="1">
      <alignment horizontal="left"/>
    </xf>
    <xf numFmtId="0" fontId="18" fillId="0" borderId="7" xfId="0" applyFont="1" applyBorder="1" applyAlignment="1">
      <alignment horizontal="center"/>
    </xf>
    <xf numFmtId="0" fontId="17" fillId="2" borderId="43" xfId="0" applyFont="1" applyFill="1" applyBorder="1"/>
    <xf numFmtId="0" fontId="18" fillId="0" borderId="18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18" fillId="3" borderId="11" xfId="2" applyNumberFormat="1" applyFont="1" applyFill="1" applyBorder="1" applyAlignment="1">
      <alignment horizontal="center"/>
    </xf>
    <xf numFmtId="0" fontId="18" fillId="3" borderId="0" xfId="2" applyNumberFormat="1" applyFont="1" applyFill="1" applyBorder="1" applyAlignment="1">
      <alignment horizontal="center"/>
    </xf>
    <xf numFmtId="0" fontId="18" fillId="3" borderId="17" xfId="2" applyNumberFormat="1" applyFont="1" applyFill="1" applyBorder="1" applyAlignment="1">
      <alignment horizontal="center"/>
    </xf>
    <xf numFmtId="0" fontId="18" fillId="2" borderId="0" xfId="2" applyNumberFormat="1" applyFont="1" applyFill="1" applyBorder="1"/>
    <xf numFmtId="0" fontId="18" fillId="0" borderId="4" xfId="0" applyFont="1" applyBorder="1" applyAlignment="1" applyProtection="1">
      <alignment horizontal="center"/>
    </xf>
    <xf numFmtId="0" fontId="17" fillId="0" borderId="0" xfId="2" applyNumberFormat="1" applyFont="1" applyBorder="1" applyAlignment="1">
      <alignment horizontal="center"/>
    </xf>
    <xf numFmtId="0" fontId="6" fillId="0" borderId="0" xfId="0" applyFont="1" applyAlignment="1" applyProtection="1">
      <alignment horizontal="left"/>
    </xf>
    <xf numFmtId="0" fontId="37" fillId="0" borderId="0" xfId="0" applyFont="1" applyAlignment="1" applyProtection="1">
      <alignment horizontal="left"/>
    </xf>
    <xf numFmtId="0" fontId="18" fillId="0" borderId="7" xfId="0" applyFont="1" applyBorder="1" applyAlignment="1" applyProtection="1">
      <alignment horizontal="center"/>
    </xf>
    <xf numFmtId="0" fontId="18" fillId="0" borderId="2" xfId="0" applyFont="1" applyBorder="1" applyAlignment="1" applyProtection="1">
      <alignment horizontal="center"/>
    </xf>
    <xf numFmtId="0" fontId="18" fillId="0" borderId="11" xfId="0" applyFont="1" applyBorder="1" applyAlignment="1" applyProtection="1">
      <alignment horizontal="center"/>
    </xf>
    <xf numFmtId="0" fontId="18" fillId="0" borderId="11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2" xfId="0" applyFont="1" applyBorder="1" applyAlignment="1" applyProtection="1">
      <alignment horizontal="center"/>
    </xf>
    <xf numFmtId="0" fontId="18" fillId="0" borderId="0" xfId="0" applyFont="1" applyBorder="1" applyAlignment="1">
      <alignment horizontal="center"/>
    </xf>
    <xf numFmtId="0" fontId="18" fillId="0" borderId="17" xfId="0" applyFont="1" applyBorder="1" applyAlignment="1" applyProtection="1">
      <alignment horizontal="center"/>
    </xf>
    <xf numFmtId="0" fontId="38" fillId="0" borderId="0" xfId="0" applyFont="1" applyAlignment="1" applyProtection="1">
      <alignment horizontal="left"/>
    </xf>
    <xf numFmtId="0" fontId="21" fillId="0" borderId="3" xfId="0" applyFont="1" applyBorder="1" applyAlignment="1" applyProtection="1">
      <alignment horizontal="center"/>
    </xf>
    <xf numFmtId="0" fontId="21" fillId="0" borderId="1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9" fillId="0" borderId="7" xfId="0" applyFont="1" applyBorder="1" applyAlignment="1" applyProtection="1">
      <alignment horizontal="center"/>
    </xf>
    <xf numFmtId="0" fontId="19" fillId="0" borderId="11" xfId="0" applyFont="1" applyBorder="1" applyAlignment="1" applyProtection="1">
      <alignment horizontal="center"/>
    </xf>
    <xf numFmtId="0" fontId="19" fillId="0" borderId="11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21" fillId="0" borderId="0" xfId="0" applyFont="1" applyBorder="1" applyAlignment="1"/>
    <xf numFmtId="0" fontId="18" fillId="0" borderId="7" xfId="0" applyFont="1" applyBorder="1" applyAlignment="1" applyProtection="1">
      <alignment horizontal="center"/>
    </xf>
    <xf numFmtId="0" fontId="18" fillId="0" borderId="0" xfId="0" applyFont="1" applyBorder="1" applyAlignment="1" applyProtection="1">
      <alignment horizontal="center"/>
    </xf>
    <xf numFmtId="0" fontId="18" fillId="0" borderId="21" xfId="0" applyFont="1" applyBorder="1" applyAlignment="1" applyProtection="1">
      <alignment horizontal="center"/>
    </xf>
    <xf numFmtId="0" fontId="18" fillId="0" borderId="3" xfId="0" applyFont="1" applyBorder="1" applyAlignment="1" applyProtection="1">
      <alignment horizontal="center"/>
    </xf>
    <xf numFmtId="0" fontId="18" fillId="0" borderId="19" xfId="0" applyFont="1" applyBorder="1" applyAlignment="1" applyProtection="1">
      <alignment horizontal="center"/>
    </xf>
    <xf numFmtId="0" fontId="32" fillId="0" borderId="21" xfId="0" applyFont="1" applyBorder="1" applyAlignment="1">
      <alignment horizontal="center"/>
    </xf>
    <xf numFmtId="0" fontId="6" fillId="0" borderId="0" xfId="0" applyFont="1" applyAlignment="1" applyProtection="1"/>
    <xf numFmtId="0" fontId="14" fillId="0" borderId="1" xfId="0" applyFont="1" applyBorder="1" applyAlignment="1" applyProtection="1">
      <alignment horizontal="fill"/>
    </xf>
    <xf numFmtId="165" fontId="14" fillId="0" borderId="1" xfId="0" applyNumberFormat="1" applyFont="1" applyBorder="1" applyAlignment="1">
      <alignment horizontal="center"/>
    </xf>
    <xf numFmtId="165" fontId="22" fillId="0" borderId="21" xfId="0" applyNumberFormat="1" applyFont="1" applyBorder="1" applyAlignment="1" applyProtection="1">
      <alignment horizontal="center"/>
    </xf>
    <xf numFmtId="0" fontId="32" fillId="0" borderId="17" xfId="0" applyFont="1" applyBorder="1" applyAlignment="1">
      <alignment horizontal="center"/>
    </xf>
    <xf numFmtId="0" fontId="18" fillId="0" borderId="20" xfId="0" applyFont="1" applyBorder="1"/>
    <xf numFmtId="0" fontId="6" fillId="2" borderId="0" xfId="2" applyNumberFormat="1" applyFont="1" applyFill="1" applyAlignment="1">
      <alignment horizontal="left"/>
    </xf>
    <xf numFmtId="0" fontId="22" fillId="0" borderId="21" xfId="2" applyNumberFormat="1" applyFont="1" applyBorder="1" applyAlignment="1">
      <alignment horizontal="center"/>
    </xf>
    <xf numFmtId="1" fontId="22" fillId="0" borderId="21" xfId="2" applyNumberFormat="1" applyFont="1" applyBorder="1" applyAlignment="1">
      <alignment horizontal="center"/>
    </xf>
    <xf numFmtId="14" fontId="22" fillId="0" borderId="42" xfId="2" applyNumberFormat="1" applyFont="1" applyBorder="1" applyAlignment="1">
      <alignment horizontal="center"/>
    </xf>
    <xf numFmtId="14" fontId="22" fillId="0" borderId="44" xfId="2" applyNumberFormat="1" applyFont="1" applyBorder="1" applyAlignment="1">
      <alignment horizontal="center"/>
    </xf>
    <xf numFmtId="0" fontId="19" fillId="0" borderId="8" xfId="2" applyNumberFormat="1" applyFont="1" applyBorder="1" applyAlignment="1">
      <alignment horizontal="center" vertical="center" wrapText="1"/>
    </xf>
    <xf numFmtId="0" fontId="37" fillId="2" borderId="0" xfId="2" applyNumberFormat="1" applyFont="1" applyFill="1"/>
    <xf numFmtId="0" fontId="37" fillId="0" borderId="0" xfId="2" applyNumberFormat="1" applyFont="1"/>
    <xf numFmtId="0" fontId="6" fillId="2" borderId="0" xfId="2" applyNumberFormat="1" applyFont="1" applyFill="1"/>
    <xf numFmtId="0" fontId="21" fillId="2" borderId="7" xfId="2" applyNumberFormat="1" applyFont="1" applyFill="1" applyBorder="1" applyAlignment="1">
      <alignment horizontal="center"/>
    </xf>
    <xf numFmtId="0" fontId="21" fillId="2" borderId="4" xfId="2" applyNumberFormat="1" applyFont="1" applyFill="1" applyBorder="1" applyAlignment="1">
      <alignment horizontal="center"/>
    </xf>
    <xf numFmtId="0" fontId="21" fillId="2" borderId="18" xfId="2" applyNumberFormat="1" applyFont="1" applyFill="1" applyBorder="1" applyAlignment="1">
      <alignment horizontal="center" vertical="center"/>
    </xf>
    <xf numFmtId="0" fontId="21" fillId="2" borderId="19" xfId="2" applyNumberFormat="1" applyFont="1" applyFill="1" applyBorder="1" applyAlignment="1">
      <alignment horizontal="center"/>
    </xf>
    <xf numFmtId="0" fontId="21" fillId="2" borderId="1" xfId="2" applyNumberFormat="1" applyFont="1" applyFill="1" applyBorder="1" applyAlignment="1">
      <alignment horizontal="center"/>
    </xf>
    <xf numFmtId="0" fontId="21" fillId="2" borderId="19" xfId="2" applyNumberFormat="1" applyFont="1" applyFill="1" applyBorder="1" applyAlignment="1">
      <alignment horizontal="center" vertical="center"/>
    </xf>
    <xf numFmtId="0" fontId="39" fillId="2" borderId="11" xfId="2" applyNumberFormat="1" applyFont="1" applyFill="1" applyBorder="1" applyAlignment="1">
      <alignment horizontal="left"/>
    </xf>
    <xf numFmtId="0" fontId="25" fillId="2" borderId="11" xfId="2" applyNumberFormat="1" applyFont="1" applyFill="1" applyBorder="1" applyAlignment="1">
      <alignment horizontal="center"/>
    </xf>
    <xf numFmtId="0" fontId="25" fillId="2" borderId="17" xfId="2" applyNumberFormat="1" applyFont="1" applyFill="1" applyBorder="1" applyAlignment="1">
      <alignment horizontal="center"/>
    </xf>
    <xf numFmtId="0" fontId="25" fillId="2" borderId="0" xfId="2" applyNumberFormat="1" applyFont="1" applyFill="1" applyBorder="1" applyAlignment="1">
      <alignment horizontal="center"/>
    </xf>
    <xf numFmtId="168" fontId="39" fillId="2" borderId="11" xfId="2" applyNumberFormat="1" applyFont="1" applyFill="1" applyBorder="1" applyAlignment="1">
      <alignment horizontal="left"/>
    </xf>
    <xf numFmtId="168" fontId="25" fillId="2" borderId="11" xfId="2" applyNumberFormat="1" applyFont="1" applyFill="1" applyBorder="1" applyAlignment="1">
      <alignment horizontal="center"/>
    </xf>
    <xf numFmtId="168" fontId="25" fillId="2" borderId="17" xfId="2" applyNumberFormat="1" applyFont="1" applyFill="1" applyBorder="1" applyAlignment="1">
      <alignment horizontal="center"/>
    </xf>
    <xf numFmtId="168" fontId="25" fillId="2" borderId="0" xfId="2" applyNumberFormat="1" applyFont="1" applyFill="1" applyBorder="1" applyAlignment="1">
      <alignment horizontal="center"/>
    </xf>
    <xf numFmtId="168" fontId="25" fillId="2" borderId="19" xfId="2" applyNumberFormat="1" applyFont="1" applyFill="1" applyBorder="1" applyAlignment="1">
      <alignment horizontal="center"/>
    </xf>
    <xf numFmtId="0" fontId="21" fillId="2" borderId="7" xfId="2" applyNumberFormat="1" applyFont="1" applyFill="1" applyBorder="1"/>
    <xf numFmtId="0" fontId="39" fillId="2" borderId="11" xfId="2" applyNumberFormat="1" applyFont="1" applyFill="1" applyBorder="1"/>
    <xf numFmtId="0" fontId="39" fillId="2" borderId="18" xfId="2" applyNumberFormat="1" applyFont="1" applyFill="1" applyBorder="1"/>
    <xf numFmtId="0" fontId="19" fillId="2" borderId="0" xfId="2" applyNumberFormat="1" applyFont="1" applyFill="1" applyBorder="1" applyAlignment="1">
      <alignment horizontal="center"/>
    </xf>
    <xf numFmtId="0" fontId="19" fillId="2" borderId="4" xfId="2" applyNumberFormat="1" applyFont="1" applyFill="1" applyBorder="1" applyAlignment="1">
      <alignment horizontal="center"/>
    </xf>
    <xf numFmtId="0" fontId="21" fillId="2" borderId="3" xfId="2" applyNumberFormat="1" applyFont="1" applyFill="1" applyBorder="1"/>
    <xf numFmtId="0" fontId="5" fillId="2" borderId="0" xfId="2" applyNumberFormat="1" applyFont="1" applyFill="1"/>
    <xf numFmtId="0" fontId="37" fillId="0" borderId="0" xfId="0" applyFont="1" applyBorder="1" applyAlignment="1" applyProtection="1">
      <alignment horizontal="left"/>
    </xf>
    <xf numFmtId="0" fontId="19" fillId="0" borderId="0" xfId="0" applyFont="1"/>
    <xf numFmtId="0" fontId="37" fillId="2" borderId="0" xfId="2" applyNumberFormat="1" applyFont="1" applyFill="1" applyAlignment="1" applyProtection="1">
      <alignment horizontal="left"/>
    </xf>
    <xf numFmtId="0" fontId="6" fillId="2" borderId="0" xfId="2" applyNumberFormat="1" applyFont="1" applyFill="1" applyAlignment="1" applyProtection="1">
      <alignment horizontal="left"/>
    </xf>
    <xf numFmtId="0" fontId="18" fillId="2" borderId="26" xfId="2" applyNumberFormat="1" applyFont="1" applyFill="1" applyBorder="1" applyAlignment="1">
      <alignment horizontal="center" vertical="center"/>
    </xf>
    <xf numFmtId="0" fontId="18" fillId="2" borderId="28" xfId="2" applyNumberFormat="1" applyFont="1" applyFill="1" applyBorder="1" applyAlignment="1">
      <alignment horizontal="center" vertical="center"/>
    </xf>
    <xf numFmtId="0" fontId="17" fillId="2" borderId="7" xfId="2" applyNumberFormat="1" applyFont="1" applyFill="1" applyBorder="1" applyAlignment="1">
      <alignment horizontal="center"/>
    </xf>
    <xf numFmtId="0" fontId="17" fillId="0" borderId="11" xfId="2" applyNumberFormat="1" applyFont="1" applyBorder="1" applyAlignment="1">
      <alignment horizontal="center"/>
    </xf>
    <xf numFmtId="0" fontId="18" fillId="2" borderId="18" xfId="2" applyNumberFormat="1" applyFont="1" applyFill="1" applyBorder="1" applyAlignment="1">
      <alignment horizontal="center" vertical="center"/>
    </xf>
    <xf numFmtId="0" fontId="37" fillId="2" borderId="0" xfId="2" applyNumberFormat="1" applyFont="1" applyFill="1" applyBorder="1"/>
    <xf numFmtId="0" fontId="20" fillId="2" borderId="7" xfId="2" applyNumberFormat="1" applyFont="1" applyFill="1" applyBorder="1" applyAlignment="1">
      <alignment horizontal="center" vertical="center"/>
    </xf>
    <xf numFmtId="0" fontId="20" fillId="2" borderId="3" xfId="2" applyNumberFormat="1" applyFont="1" applyFill="1" applyBorder="1" applyAlignment="1">
      <alignment horizontal="center" vertical="center"/>
    </xf>
    <xf numFmtId="0" fontId="20" fillId="2" borderId="4" xfId="2" applyNumberFormat="1" applyFont="1" applyFill="1" applyBorder="1" applyAlignment="1">
      <alignment horizontal="center" vertical="center"/>
    </xf>
    <xf numFmtId="0" fontId="19" fillId="2" borderId="11" xfId="2" applyNumberFormat="1" applyFont="1" applyFill="1" applyBorder="1" applyAlignment="1">
      <alignment horizontal="center" vertical="center"/>
    </xf>
    <xf numFmtId="0" fontId="19" fillId="2" borderId="0" xfId="2" applyNumberFormat="1" applyFont="1" applyFill="1" applyBorder="1" applyAlignment="1">
      <alignment horizontal="center" vertical="center"/>
    </xf>
    <xf numFmtId="0" fontId="19" fillId="0" borderId="11" xfId="2" applyNumberFormat="1" applyFont="1" applyBorder="1" applyAlignment="1">
      <alignment horizontal="center" vertical="center"/>
    </xf>
    <xf numFmtId="0" fontId="19" fillId="0" borderId="0" xfId="2" applyNumberFormat="1" applyFont="1" applyBorder="1" applyAlignment="1">
      <alignment horizontal="center" vertical="center"/>
    </xf>
    <xf numFmtId="0" fontId="19" fillId="0" borderId="17" xfId="2" applyNumberFormat="1" applyFont="1" applyBorder="1" applyAlignment="1">
      <alignment horizontal="center" vertical="center"/>
    </xf>
    <xf numFmtId="0" fontId="19" fillId="2" borderId="18" xfId="2" applyNumberFormat="1" applyFont="1" applyFill="1" applyBorder="1" applyAlignment="1">
      <alignment horizontal="center" vertical="center"/>
    </xf>
    <xf numFmtId="0" fontId="20" fillId="2" borderId="1" xfId="2" applyNumberFormat="1" applyFont="1" applyFill="1" applyBorder="1" applyAlignment="1">
      <alignment horizontal="center" vertical="center"/>
    </xf>
    <xf numFmtId="0" fontId="20" fillId="2" borderId="18" xfId="2" applyNumberFormat="1" applyFont="1" applyFill="1" applyBorder="1" applyAlignment="1">
      <alignment horizontal="center" vertical="center"/>
    </xf>
    <xf numFmtId="0" fontId="20" fillId="0" borderId="18" xfId="2" applyNumberFormat="1" applyFont="1" applyBorder="1" applyAlignment="1">
      <alignment horizontal="center" vertical="center"/>
    </xf>
    <xf numFmtId="0" fontId="20" fillId="0" borderId="1" xfId="2" applyNumberFormat="1" applyFont="1" applyBorder="1" applyAlignment="1">
      <alignment horizontal="center" vertical="center"/>
    </xf>
    <xf numFmtId="0" fontId="20" fillId="0" borderId="19" xfId="2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2" borderId="7" xfId="2" applyNumberFormat="1" applyFont="1" applyFill="1" applyBorder="1" applyAlignment="1">
      <alignment horizontal="center"/>
    </xf>
    <xf numFmtId="0" fontId="19" fillId="2" borderId="3" xfId="2" applyNumberFormat="1" applyFont="1" applyFill="1" applyBorder="1" applyAlignment="1">
      <alignment horizontal="center"/>
    </xf>
    <xf numFmtId="0" fontId="19" fillId="2" borderId="1" xfId="2" applyNumberFormat="1" applyFont="1" applyFill="1" applyBorder="1" applyAlignment="1">
      <alignment horizontal="center"/>
    </xf>
    <xf numFmtId="0" fontId="19" fillId="2" borderId="18" xfId="2" applyNumberFormat="1" applyFont="1" applyFill="1" applyBorder="1" applyAlignment="1">
      <alignment horizontal="center"/>
    </xf>
    <xf numFmtId="0" fontId="19" fillId="2" borderId="1" xfId="2" applyNumberFormat="1" applyFont="1" applyFill="1" applyBorder="1"/>
    <xf numFmtId="0" fontId="19" fillId="2" borderId="19" xfId="2" applyNumberFormat="1" applyFont="1" applyFill="1" applyBorder="1"/>
    <xf numFmtId="0" fontId="19" fillId="2" borderId="0" xfId="2" applyNumberFormat="1" applyFont="1" applyFill="1" applyBorder="1"/>
    <xf numFmtId="0" fontId="18" fillId="0" borderId="4" xfId="0" applyFont="1" applyBorder="1" applyAlignment="1" applyProtection="1">
      <alignment horizontal="center"/>
    </xf>
    <xf numFmtId="0" fontId="18" fillId="0" borderId="2" xfId="0" applyFont="1" applyBorder="1" applyAlignment="1" applyProtection="1">
      <alignment horizontal="center"/>
    </xf>
    <xf numFmtId="0" fontId="18" fillId="0" borderId="17" xfId="0" applyFont="1" applyBorder="1" applyAlignment="1" applyProtection="1">
      <alignment horizontal="center"/>
    </xf>
    <xf numFmtId="0" fontId="21" fillId="0" borderId="8" xfId="0" applyFont="1" applyBorder="1" applyAlignment="1" applyProtection="1">
      <alignment horizontal="center"/>
    </xf>
    <xf numFmtId="0" fontId="21" fillId="0" borderId="3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center"/>
    </xf>
    <xf numFmtId="0" fontId="18" fillId="0" borderId="7" xfId="0" applyFont="1" applyBorder="1" applyAlignment="1" applyProtection="1">
      <alignment horizontal="center"/>
    </xf>
    <xf numFmtId="0" fontId="6" fillId="0" borderId="0" xfId="0" applyFont="1" applyAlignment="1" applyProtection="1">
      <alignment horizontal="left"/>
    </xf>
    <xf numFmtId="0" fontId="18" fillId="0" borderId="7" xfId="0" applyFont="1" applyBorder="1" applyAlignment="1" applyProtection="1">
      <alignment horizont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6" fillId="0" borderId="0" xfId="0" applyFont="1" applyAlignment="1" applyProtection="1">
      <alignment horizontal="left"/>
    </xf>
    <xf numFmtId="0" fontId="21" fillId="2" borderId="8" xfId="2" applyNumberFormat="1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2" borderId="7" xfId="2" applyNumberFormat="1" applyFont="1" applyFill="1" applyBorder="1" applyAlignment="1">
      <alignment horizontal="center" vertical="center"/>
    </xf>
    <xf numFmtId="0" fontId="18" fillId="2" borderId="8" xfId="2" applyNumberFormat="1" applyFont="1" applyFill="1" applyBorder="1" applyAlignment="1">
      <alignment horizontal="center" vertical="center"/>
    </xf>
    <xf numFmtId="0" fontId="40" fillId="0" borderId="0" xfId="0" applyFont="1"/>
    <xf numFmtId="0" fontId="9" fillId="0" borderId="0" xfId="0" applyFont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 applyProtection="1">
      <alignment horizontal="left"/>
    </xf>
    <xf numFmtId="0" fontId="9" fillId="0" borderId="2" xfId="0" applyFont="1" applyBorder="1" applyAlignment="1" applyProtection="1">
      <alignment horizontal="left"/>
    </xf>
    <xf numFmtId="0" fontId="9" fillId="0" borderId="3" xfId="0" applyFont="1" applyBorder="1" applyAlignment="1" applyProtection="1">
      <alignment horizontal="fill"/>
    </xf>
    <xf numFmtId="0" fontId="9" fillId="0" borderId="4" xfId="0" applyFont="1" applyBorder="1" applyAlignment="1" applyProtection="1">
      <alignment horizontal="fill"/>
    </xf>
    <xf numFmtId="0" fontId="37" fillId="0" borderId="7" xfId="0" applyFont="1" applyBorder="1" applyAlignment="1" applyProtection="1">
      <alignment horizontal="left"/>
    </xf>
    <xf numFmtId="0" fontId="37" fillId="0" borderId="11" xfId="0" applyFont="1" applyBorder="1" applyAlignment="1" applyProtection="1">
      <alignment horizontal="left"/>
    </xf>
    <xf numFmtId="0" fontId="37" fillId="0" borderId="11" xfId="0" applyFont="1" applyBorder="1" applyAlignment="1">
      <alignment horizontal="left"/>
    </xf>
    <xf numFmtId="0" fontId="37" fillId="0" borderId="11" xfId="0" applyFont="1" applyBorder="1" applyAlignment="1" applyProtection="1">
      <alignment horizontal="center"/>
    </xf>
    <xf numFmtId="0" fontId="37" fillId="0" borderId="0" xfId="0" applyFont="1" applyBorder="1" applyAlignment="1" applyProtection="1">
      <alignment horizontal="center"/>
    </xf>
    <xf numFmtId="0" fontId="37" fillId="0" borderId="17" xfId="0" applyFont="1" applyBorder="1" applyAlignment="1" applyProtection="1">
      <alignment horizontal="left"/>
    </xf>
    <xf numFmtId="0" fontId="37" fillId="0" borderId="11" xfId="0" applyFont="1" applyBorder="1" applyAlignment="1">
      <alignment horizontal="center"/>
    </xf>
    <xf numFmtId="0" fontId="37" fillId="0" borderId="0" xfId="0" applyFont="1" applyBorder="1" applyAlignment="1">
      <alignment horizontal="center"/>
    </xf>
    <xf numFmtId="0" fontId="37" fillId="0" borderId="11" xfId="0" applyFont="1" applyBorder="1"/>
    <xf numFmtId="0" fontId="37" fillId="0" borderId="0" xfId="0" applyFont="1" applyBorder="1"/>
    <xf numFmtId="0" fontId="37" fillId="0" borderId="18" xfId="0" applyFont="1" applyBorder="1" applyAlignment="1" applyProtection="1">
      <alignment horizontal="left"/>
    </xf>
    <xf numFmtId="0" fontId="37" fillId="0" borderId="18" xfId="0" applyFont="1" applyBorder="1"/>
    <xf numFmtId="0" fontId="37" fillId="0" borderId="1" xfId="0" applyFont="1" applyBorder="1"/>
    <xf numFmtId="0" fontId="37" fillId="0" borderId="19" xfId="0" applyFont="1" applyBorder="1"/>
    <xf numFmtId="0" fontId="37" fillId="0" borderId="18" xfId="0" applyFont="1" applyBorder="1" applyAlignment="1" applyProtection="1">
      <alignment horizontal="center"/>
    </xf>
    <xf numFmtId="0" fontId="37" fillId="0" borderId="20" xfId="0" applyFont="1" applyBorder="1" applyAlignment="1" applyProtection="1">
      <alignment horizontal="center"/>
    </xf>
    <xf numFmtId="0" fontId="37" fillId="0" borderId="1" xfId="0" applyFont="1" applyBorder="1" applyAlignment="1" applyProtection="1">
      <alignment horizontal="center"/>
    </xf>
    <xf numFmtId="0" fontId="37" fillId="0" borderId="19" xfId="0" applyFont="1" applyBorder="1" applyAlignment="1" applyProtection="1">
      <alignment horizontal="center"/>
    </xf>
    <xf numFmtId="1" fontId="9" fillId="0" borderId="21" xfId="0" applyNumberFormat="1" applyFont="1" applyBorder="1" applyAlignment="1" applyProtection="1">
      <alignment horizontal="center"/>
    </xf>
    <xf numFmtId="1" fontId="9" fillId="4" borderId="0" xfId="0" applyNumberFormat="1" applyFont="1" applyFill="1" applyBorder="1" applyAlignment="1" applyProtection="1">
      <alignment horizontal="center"/>
    </xf>
    <xf numFmtId="1" fontId="9" fillId="0" borderId="0" xfId="0" applyNumberFormat="1" applyFont="1" applyBorder="1" applyAlignment="1" applyProtection="1">
      <alignment horizontal="center"/>
    </xf>
    <xf numFmtId="1" fontId="9" fillId="4" borderId="11" xfId="0" applyNumberFormat="1" applyFont="1" applyFill="1" applyBorder="1" applyAlignment="1" applyProtection="1">
      <alignment horizontal="center"/>
    </xf>
    <xf numFmtId="1" fontId="9" fillId="0" borderId="17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1" fontId="9" fillId="0" borderId="21" xfId="0" quotePrefix="1" applyNumberFormat="1" applyFont="1" applyBorder="1" applyAlignment="1" applyProtection="1">
      <alignment horizontal="center"/>
    </xf>
    <xf numFmtId="1" fontId="9" fillId="0" borderId="11" xfId="0" quotePrefix="1" applyNumberFormat="1" applyFont="1" applyBorder="1" applyAlignment="1" applyProtection="1">
      <alignment horizontal="center"/>
    </xf>
    <xf numFmtId="1" fontId="9" fillId="0" borderId="18" xfId="0" quotePrefix="1" applyNumberFormat="1" applyFont="1" applyBorder="1" applyAlignment="1" applyProtection="1">
      <alignment horizontal="center"/>
    </xf>
    <xf numFmtId="3" fontId="9" fillId="0" borderId="18" xfId="0" applyNumberFormat="1" applyFont="1" applyFill="1" applyBorder="1" applyAlignment="1">
      <alignment horizontal="center"/>
    </xf>
    <xf numFmtId="1" fontId="9" fillId="0" borderId="46" xfId="0" applyNumberFormat="1" applyFont="1" applyBorder="1" applyAlignment="1" applyProtection="1">
      <alignment horizontal="center"/>
    </xf>
    <xf numFmtId="3" fontId="9" fillId="0" borderId="18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0" applyNumberFormat="1" applyFont="1"/>
    <xf numFmtId="164" fontId="9" fillId="0" borderId="0" xfId="0" applyNumberFormat="1" applyFont="1" applyProtection="1"/>
    <xf numFmtId="0" fontId="9" fillId="0" borderId="0" xfId="0" applyFont="1" applyAlignment="1" applyProtection="1">
      <alignment horizontal="fill"/>
    </xf>
    <xf numFmtId="165" fontId="9" fillId="0" borderId="0" xfId="0" applyNumberFormat="1" applyFont="1" applyProtection="1"/>
    <xf numFmtId="165" fontId="9" fillId="0" borderId="0" xfId="0" applyNumberFormat="1" applyFont="1" applyAlignment="1" applyProtection="1">
      <alignment horizontal="fill"/>
    </xf>
    <xf numFmtId="168" fontId="39" fillId="2" borderId="11" xfId="2" applyNumberFormat="1" applyFont="1" applyFill="1" applyBorder="1" applyAlignment="1">
      <alignment horizontal="left" wrapText="1"/>
    </xf>
    <xf numFmtId="168" fontId="39" fillId="2" borderId="18" xfId="2" applyNumberFormat="1" applyFont="1" applyFill="1" applyBorder="1" applyAlignment="1">
      <alignment horizontal="left" wrapText="1"/>
    </xf>
    <xf numFmtId="1" fontId="22" fillId="4" borderId="11" xfId="0" applyNumberFormat="1" applyFont="1" applyFill="1" applyBorder="1" applyAlignment="1">
      <alignment horizontal="center"/>
    </xf>
    <xf numFmtId="1" fontId="22" fillId="4" borderId="0" xfId="0" applyNumberFormat="1" applyFont="1" applyFill="1" applyBorder="1" applyAlignment="1">
      <alignment horizontal="center"/>
    </xf>
    <xf numFmtId="1" fontId="22" fillId="0" borderId="42" xfId="2" quotePrefix="1" applyNumberFormat="1" applyFont="1" applyBorder="1" applyAlignment="1">
      <alignment horizontal="center"/>
    </xf>
    <xf numFmtId="1" fontId="22" fillId="0" borderId="42" xfId="0" applyNumberFormat="1" applyFont="1" applyBorder="1" applyAlignment="1">
      <alignment horizontal="center"/>
    </xf>
    <xf numFmtId="1" fontId="22" fillId="4" borderId="42" xfId="0" applyNumberFormat="1" applyFont="1" applyFill="1" applyBorder="1" applyAlignment="1">
      <alignment horizontal="center"/>
    </xf>
    <xf numFmtId="1" fontId="22" fillId="4" borderId="17" xfId="0" applyNumberFormat="1" applyFont="1" applyFill="1" applyBorder="1" applyAlignment="1">
      <alignment horizontal="center"/>
    </xf>
    <xf numFmtId="1" fontId="22" fillId="0" borderId="44" xfId="0" applyNumberFormat="1" applyFont="1" applyBorder="1" applyAlignment="1">
      <alignment horizontal="center"/>
    </xf>
    <xf numFmtId="1" fontId="22" fillId="4" borderId="44" xfId="0" applyNumberFormat="1" applyFont="1" applyFill="1" applyBorder="1" applyAlignment="1">
      <alignment horizontal="center"/>
    </xf>
    <xf numFmtId="0" fontId="17" fillId="0" borderId="11" xfId="2" quotePrefix="1" applyNumberFormat="1" applyFont="1" applyBorder="1" applyAlignment="1">
      <alignment horizontal="center"/>
    </xf>
    <xf numFmtId="0" fontId="17" fillId="2" borderId="11" xfId="2" quotePrefix="1" applyNumberFormat="1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Border="1" applyAlignment="1" applyProtection="1">
      <alignment horizontal="fill"/>
    </xf>
    <xf numFmtId="0" fontId="15" fillId="0" borderId="0" xfId="0" applyFont="1" applyBorder="1"/>
    <xf numFmtId="0" fontId="8" fillId="2" borderId="0" xfId="2" applyNumberFormat="1" applyFont="1" applyFill="1" applyBorder="1"/>
    <xf numFmtId="0" fontId="9" fillId="0" borderId="11" xfId="0" applyFont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1" fontId="9" fillId="4" borderId="11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168" fontId="20" fillId="0" borderId="4" xfId="0" applyNumberFormat="1" applyFont="1" applyBorder="1" applyAlignment="1" applyProtection="1">
      <alignment horizontal="center"/>
    </xf>
    <xf numFmtId="168" fontId="20" fillId="0" borderId="7" xfId="0" applyNumberFormat="1" applyFont="1" applyBorder="1" applyAlignment="1" applyProtection="1">
      <alignment horizontal="center"/>
    </xf>
    <xf numFmtId="168" fontId="19" fillId="0" borderId="7" xfId="0" applyNumberFormat="1" applyFont="1" applyBorder="1" applyAlignment="1">
      <alignment horizontal="center"/>
    </xf>
    <xf numFmtId="168" fontId="19" fillId="0" borderId="11" xfId="0" applyNumberFormat="1" applyFont="1" applyBorder="1" applyAlignment="1">
      <alignment horizontal="center"/>
    </xf>
    <xf numFmtId="0" fontId="17" fillId="0" borderId="0" xfId="0" applyFont="1" applyAlignment="1" applyProtection="1">
      <alignment horizontal="center"/>
    </xf>
    <xf numFmtId="0" fontId="18" fillId="0" borderId="0" xfId="0" applyFont="1" applyAlignment="1">
      <alignment horizontal="center"/>
    </xf>
    <xf numFmtId="0" fontId="17" fillId="0" borderId="43" xfId="0" applyFont="1" applyBorder="1" applyAlignment="1" applyProtection="1">
      <alignment horizontal="center"/>
    </xf>
    <xf numFmtId="0" fontId="17" fillId="0" borderId="38" xfId="0" applyFont="1" applyBorder="1" applyAlignment="1">
      <alignment horizontal="center"/>
    </xf>
    <xf numFmtId="0" fontId="17" fillId="0" borderId="47" xfId="0" applyFont="1" applyBorder="1" applyAlignment="1" applyProtection="1">
      <alignment horizontal="center"/>
    </xf>
    <xf numFmtId="164" fontId="17" fillId="0" borderId="47" xfId="0" applyNumberFormat="1" applyFont="1" applyBorder="1" applyAlignment="1" applyProtection="1">
      <alignment horizontal="center"/>
    </xf>
    <xf numFmtId="0" fontId="17" fillId="0" borderId="47" xfId="0" applyFont="1" applyBorder="1" applyAlignment="1">
      <alignment horizontal="center"/>
    </xf>
    <xf numFmtId="0" fontId="20" fillId="0" borderId="42" xfId="0" applyFont="1" applyBorder="1" applyAlignment="1" applyProtection="1">
      <alignment horizontal="center"/>
    </xf>
    <xf numFmtId="164" fontId="20" fillId="0" borderId="42" xfId="0" applyNumberFormat="1" applyFont="1" applyBorder="1" applyAlignment="1" applyProtection="1">
      <alignment horizontal="center"/>
    </xf>
    <xf numFmtId="0" fontId="20" fillId="0" borderId="42" xfId="0" applyFont="1" applyBorder="1" applyAlignment="1">
      <alignment horizontal="center"/>
    </xf>
    <xf numFmtId="17" fontId="20" fillId="0" borderId="42" xfId="0" applyNumberFormat="1" applyFont="1" applyBorder="1" applyAlignment="1" applyProtection="1">
      <alignment horizontal="center"/>
    </xf>
    <xf numFmtId="0" fontId="30" fillId="0" borderId="42" xfId="0" applyFont="1" applyBorder="1" applyAlignment="1">
      <alignment horizontal="center"/>
    </xf>
    <xf numFmtId="164" fontId="30" fillId="0" borderId="42" xfId="0" applyNumberFormat="1" applyFont="1" applyBorder="1" applyAlignment="1" applyProtection="1">
      <alignment horizontal="center"/>
    </xf>
    <xf numFmtId="0" fontId="20" fillId="0" borderId="44" xfId="0" applyFont="1" applyBorder="1" applyAlignment="1" applyProtection="1">
      <alignment horizontal="center"/>
    </xf>
    <xf numFmtId="0" fontId="20" fillId="0" borderId="44" xfId="0" applyFont="1" applyBorder="1" applyAlignment="1">
      <alignment horizontal="center"/>
    </xf>
    <xf numFmtId="1" fontId="20" fillId="5" borderId="11" xfId="2" applyNumberFormat="1" applyFont="1" applyFill="1" applyBorder="1" applyAlignment="1" applyProtection="1">
      <alignment horizontal="center"/>
    </xf>
    <xf numFmtId="1" fontId="20" fillId="5" borderId="0" xfId="2" applyNumberFormat="1" applyFont="1" applyFill="1" applyBorder="1" applyAlignment="1" applyProtection="1">
      <alignment horizontal="center"/>
    </xf>
    <xf numFmtId="1" fontId="20" fillId="5" borderId="18" xfId="2" applyNumberFormat="1" applyFont="1" applyFill="1" applyBorder="1" applyAlignment="1" applyProtection="1">
      <alignment horizontal="center"/>
    </xf>
    <xf numFmtId="0" fontId="37" fillId="2" borderId="0" xfId="2" applyNumberFormat="1" applyFont="1" applyFill="1" applyBorder="1" applyAlignment="1">
      <alignment horizontal="center"/>
    </xf>
    <xf numFmtId="172" fontId="43" fillId="0" borderId="0" xfId="1" applyNumberFormat="1" applyFont="1" applyFill="1" applyBorder="1" applyAlignment="1">
      <alignment horizontal="center"/>
    </xf>
    <xf numFmtId="172" fontId="41" fillId="0" borderId="0" xfId="1" applyNumberFormat="1" applyFont="1" applyAlignment="1">
      <alignment horizontal="center" vertical="center"/>
    </xf>
    <xf numFmtId="168" fontId="28" fillId="0" borderId="0" xfId="0" applyNumberFormat="1" applyFont="1"/>
    <xf numFmtId="2" fontId="28" fillId="0" borderId="0" xfId="0" applyNumberFormat="1" applyFont="1"/>
    <xf numFmtId="1" fontId="17" fillId="2" borderId="0" xfId="2" applyNumberFormat="1" applyFont="1" applyFill="1" applyAlignment="1">
      <alignment horizontal="center"/>
    </xf>
    <xf numFmtId="0" fontId="22" fillId="2" borderId="0" xfId="2" applyNumberFormat="1" applyFont="1" applyFill="1" applyAlignment="1">
      <alignment horizontal="center"/>
    </xf>
    <xf numFmtId="1" fontId="22" fillId="2" borderId="0" xfId="2" applyNumberFormat="1" applyFont="1" applyFill="1" applyAlignment="1">
      <alignment horizontal="center"/>
    </xf>
    <xf numFmtId="168" fontId="20" fillId="0" borderId="18" xfId="0" applyNumberFormat="1" applyFont="1" applyBorder="1" applyAlignment="1" applyProtection="1">
      <alignment horizontal="center"/>
    </xf>
    <xf numFmtId="168" fontId="19" fillId="0" borderId="18" xfId="0" applyNumberFormat="1" applyFont="1" applyBorder="1" applyAlignment="1" applyProtection="1">
      <alignment horizontal="center"/>
    </xf>
    <xf numFmtId="0" fontId="13" fillId="2" borderId="7" xfId="2" applyNumberFormat="1" applyFont="1" applyFill="1" applyBorder="1"/>
    <xf numFmtId="0" fontId="13" fillId="2" borderId="4" xfId="2" applyNumberFormat="1" applyFont="1" applyFill="1" applyBorder="1"/>
    <xf numFmtId="0" fontId="13" fillId="2" borderId="18" xfId="2" applyNumberFormat="1" applyFont="1" applyFill="1" applyBorder="1" applyAlignment="1"/>
    <xf numFmtId="0" fontId="13" fillId="2" borderId="19" xfId="2" applyNumberFormat="1" applyFont="1" applyFill="1" applyBorder="1" applyAlignment="1"/>
    <xf numFmtId="0" fontId="13" fillId="2" borderId="8" xfId="2" applyNumberFormat="1" applyFont="1" applyFill="1" applyBorder="1" applyAlignment="1">
      <alignment horizontal="center"/>
    </xf>
    <xf numFmtId="0" fontId="13" fillId="2" borderId="45" xfId="2" applyNumberFormat="1" applyFont="1" applyFill="1" applyBorder="1" applyAlignment="1">
      <alignment horizontal="center"/>
    </xf>
    <xf numFmtId="168" fontId="14" fillId="2" borderId="7" xfId="2" applyNumberFormat="1" applyFont="1" applyFill="1" applyBorder="1" applyAlignment="1">
      <alignment horizontal="center"/>
    </xf>
    <xf numFmtId="168" fontId="14" fillId="2" borderId="0" xfId="2" applyNumberFormat="1" applyFont="1" applyFill="1" applyBorder="1" applyAlignment="1">
      <alignment horizontal="center"/>
    </xf>
    <xf numFmtId="168" fontId="14" fillId="2" borderId="11" xfId="2" applyNumberFormat="1" applyFont="1" applyFill="1" applyBorder="1" applyAlignment="1">
      <alignment horizontal="center"/>
    </xf>
    <xf numFmtId="168" fontId="14" fillId="2" borderId="17" xfId="2" applyNumberFormat="1" applyFont="1" applyFill="1" applyBorder="1" applyAlignment="1">
      <alignment horizontal="center"/>
    </xf>
    <xf numFmtId="0" fontId="13" fillId="2" borderId="11" xfId="2" applyNumberFormat="1" applyFont="1" applyFill="1" applyBorder="1"/>
    <xf numFmtId="0" fontId="31" fillId="0" borderId="0" xfId="0" applyFont="1" applyAlignment="1">
      <alignment vertical="center"/>
    </xf>
    <xf numFmtId="168" fontId="14" fillId="2" borderId="19" xfId="2" applyNumberFormat="1" applyFont="1" applyFill="1" applyBorder="1" applyAlignment="1">
      <alignment horizontal="center"/>
    </xf>
    <xf numFmtId="168" fontId="13" fillId="2" borderId="11" xfId="2" applyNumberFormat="1" applyFont="1" applyFill="1" applyBorder="1" applyAlignment="1">
      <alignment horizontal="left" wrapText="1"/>
    </xf>
    <xf numFmtId="0" fontId="14" fillId="2" borderId="17" xfId="2" applyNumberFormat="1" applyFont="1" applyFill="1" applyBorder="1" applyAlignment="1">
      <alignment horizontal="center"/>
    </xf>
    <xf numFmtId="168" fontId="13" fillId="2" borderId="18" xfId="2" applyNumberFormat="1" applyFont="1" applyFill="1" applyBorder="1" applyAlignment="1">
      <alignment horizontal="left" wrapText="1"/>
    </xf>
    <xf numFmtId="0" fontId="25" fillId="2" borderId="18" xfId="2" applyNumberFormat="1" applyFont="1" applyFill="1" applyBorder="1" applyAlignment="1">
      <alignment horizontal="center"/>
    </xf>
    <xf numFmtId="0" fontId="41" fillId="0" borderId="49" xfId="0" applyFont="1" applyBorder="1"/>
    <xf numFmtId="1" fontId="41" fillId="0" borderId="42" xfId="0" applyNumberFormat="1" applyFont="1" applyBorder="1" applyAlignment="1">
      <alignment horizontal="center" vertical="center"/>
    </xf>
    <xf numFmtId="1" fontId="41" fillId="0" borderId="44" xfId="0" applyNumberFormat="1" applyFont="1" applyBorder="1" applyAlignment="1">
      <alignment horizontal="center" vertical="center"/>
    </xf>
    <xf numFmtId="172" fontId="43" fillId="0" borderId="53" xfId="1" applyNumberFormat="1" applyFont="1" applyFill="1" applyBorder="1" applyAlignment="1">
      <alignment horizontal="center"/>
    </xf>
    <xf numFmtId="0" fontId="41" fillId="0" borderId="49" xfId="0" applyFont="1" applyBorder="1" applyAlignment="1">
      <alignment wrapText="1"/>
    </xf>
    <xf numFmtId="0" fontId="41" fillId="0" borderId="51" xfId="0" applyFont="1" applyBorder="1" applyAlignment="1">
      <alignment wrapText="1"/>
    </xf>
    <xf numFmtId="168" fontId="41" fillId="0" borderId="49" xfId="0" applyNumberFormat="1" applyFont="1" applyBorder="1" applyAlignment="1">
      <alignment horizontal="center" vertical="center" wrapText="1"/>
    </xf>
    <xf numFmtId="168" fontId="41" fillId="0" borderId="51" xfId="0" applyNumberFormat="1" applyFont="1" applyBorder="1" applyAlignment="1">
      <alignment horizontal="center" vertical="center" wrapText="1"/>
    </xf>
    <xf numFmtId="172" fontId="1" fillId="0" borderId="42" xfId="1" applyNumberFormat="1" applyFont="1" applyFill="1" applyBorder="1" applyAlignment="1">
      <alignment horizontal="center"/>
    </xf>
    <xf numFmtId="172" fontId="1" fillId="0" borderId="0" xfId="1" applyNumberFormat="1" applyFont="1" applyFill="1" applyBorder="1" applyAlignment="1">
      <alignment horizontal="center"/>
    </xf>
    <xf numFmtId="172" fontId="1" fillId="0" borderId="44" xfId="1" applyNumberFormat="1" applyFont="1" applyFill="1" applyBorder="1" applyAlignment="1">
      <alignment horizontal="center"/>
    </xf>
    <xf numFmtId="172" fontId="1" fillId="0" borderId="48" xfId="1" applyNumberFormat="1" applyFont="1" applyFill="1" applyBorder="1" applyAlignment="1">
      <alignment horizontal="center"/>
    </xf>
    <xf numFmtId="17" fontId="44" fillId="0" borderId="0" xfId="0" applyNumberFormat="1" applyFont="1" applyAlignment="1">
      <alignment horizontal="center" vertical="center"/>
    </xf>
    <xf numFmtId="0" fontId="6" fillId="0" borderId="0" xfId="0" applyFont="1" applyAlignment="1" applyProtection="1">
      <alignment horizontal="left"/>
    </xf>
    <xf numFmtId="0" fontId="0" fillId="0" borderId="0" xfId="0" applyAlignment="1">
      <alignment vertical="center"/>
    </xf>
    <xf numFmtId="170" fontId="22" fillId="0" borderId="58" xfId="2" applyNumberFormat="1" applyFont="1" applyBorder="1" applyAlignment="1" applyProtection="1">
      <alignment horizontal="center"/>
    </xf>
    <xf numFmtId="170" fontId="22" fillId="0" borderId="59" xfId="2" applyNumberFormat="1" applyFont="1" applyBorder="1" applyAlignment="1" applyProtection="1">
      <alignment horizontal="center"/>
    </xf>
    <xf numFmtId="170" fontId="22" fillId="0" borderId="60" xfId="2" applyNumberFormat="1" applyFont="1" applyBorder="1" applyAlignment="1" applyProtection="1">
      <alignment horizontal="center"/>
    </xf>
    <xf numFmtId="165" fontId="20" fillId="0" borderId="61" xfId="0" applyNumberFormat="1" applyFont="1" applyBorder="1" applyAlignment="1" applyProtection="1">
      <alignment horizontal="center"/>
    </xf>
    <xf numFmtId="165" fontId="20" fillId="0" borderId="62" xfId="0" applyNumberFormat="1" applyFont="1" applyBorder="1" applyAlignment="1" applyProtection="1">
      <alignment horizontal="center"/>
    </xf>
    <xf numFmtId="170" fontId="22" fillId="0" borderId="63" xfId="2" applyNumberFormat="1" applyFont="1" applyBorder="1" applyAlignment="1" applyProtection="1">
      <alignment horizontal="center"/>
    </xf>
    <xf numFmtId="165" fontId="20" fillId="0" borderId="64" xfId="0" applyNumberFormat="1" applyFont="1" applyBorder="1" applyAlignment="1" applyProtection="1">
      <alignment horizontal="center"/>
    </xf>
    <xf numFmtId="165" fontId="22" fillId="0" borderId="65" xfId="0" applyNumberFormat="1" applyFont="1" applyBorder="1" applyAlignment="1" applyProtection="1">
      <alignment horizontal="center"/>
    </xf>
    <xf numFmtId="165" fontId="22" fillId="0" borderId="66" xfId="0" applyNumberFormat="1" applyFont="1" applyBorder="1" applyAlignment="1" applyProtection="1">
      <alignment horizontal="center"/>
    </xf>
    <xf numFmtId="165" fontId="22" fillId="0" borderId="67" xfId="0" applyNumberFormat="1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left"/>
    </xf>
    <xf numFmtId="0" fontId="9" fillId="0" borderId="0" xfId="0" applyFont="1" applyFill="1"/>
    <xf numFmtId="0" fontId="9" fillId="0" borderId="1" xfId="0" applyFont="1" applyFill="1" applyBorder="1"/>
    <xf numFmtId="0" fontId="9" fillId="0" borderId="3" xfId="0" applyFont="1" applyFill="1" applyBorder="1" applyAlignment="1" applyProtection="1">
      <alignment horizontal="fill"/>
    </xf>
    <xf numFmtId="0" fontId="37" fillId="0" borderId="7" xfId="0" applyFont="1" applyFill="1" applyBorder="1" applyAlignment="1" applyProtection="1">
      <alignment horizontal="left"/>
    </xf>
    <xf numFmtId="0" fontId="37" fillId="0" borderId="0" xfId="0" applyFont="1" applyFill="1" applyBorder="1" applyAlignment="1" applyProtection="1">
      <alignment horizontal="left"/>
    </xf>
    <xf numFmtId="0" fontId="37" fillId="0" borderId="1" xfId="0" applyFont="1" applyFill="1" applyBorder="1" applyAlignment="1" applyProtection="1">
      <alignment horizontal="center"/>
    </xf>
    <xf numFmtId="1" fontId="9" fillId="0" borderId="0" xfId="0" applyNumberFormat="1" applyFont="1" applyFill="1"/>
    <xf numFmtId="1" fontId="9" fillId="0" borderId="3" xfId="0" applyNumberFormat="1" applyFont="1" applyFill="1" applyBorder="1" applyAlignment="1" applyProtection="1">
      <alignment horizontal="center"/>
    </xf>
    <xf numFmtId="0" fontId="31" fillId="0" borderId="0" xfId="0" applyFont="1" applyFill="1"/>
    <xf numFmtId="165" fontId="9" fillId="0" borderId="0" xfId="0" applyNumberFormat="1" applyFont="1" applyFill="1" applyProtection="1"/>
    <xf numFmtId="1" fontId="22" fillId="0" borderId="0" xfId="0" applyNumberFormat="1" applyFont="1" applyFill="1" applyBorder="1" applyAlignment="1">
      <alignment horizontal="center"/>
    </xf>
    <xf numFmtId="0" fontId="37" fillId="0" borderId="8" xfId="0" applyFont="1" applyBorder="1" applyAlignment="1" applyProtection="1">
      <alignment horizontal="center"/>
    </xf>
    <xf numFmtId="0" fontId="37" fillId="0" borderId="9" xfId="0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fill"/>
    </xf>
    <xf numFmtId="165" fontId="9" fillId="0" borderId="0" xfId="0" applyNumberFormat="1" applyFont="1" applyBorder="1" applyAlignment="1" applyProtection="1">
      <alignment horizontal="fill"/>
    </xf>
    <xf numFmtId="0" fontId="18" fillId="0" borderId="4" xfId="0" applyFont="1" applyBorder="1" applyAlignment="1" applyProtection="1">
      <alignment horizontal="center"/>
    </xf>
    <xf numFmtId="0" fontId="18" fillId="0" borderId="2" xfId="0" applyFont="1" applyBorder="1" applyAlignment="1" applyProtection="1">
      <alignment horizontal="center" vertical="center"/>
    </xf>
    <xf numFmtId="0" fontId="18" fillId="0" borderId="3" xfId="0" applyFont="1" applyBorder="1" applyAlignment="1" applyProtection="1">
      <alignment horizontal="center" vertical="center"/>
    </xf>
    <xf numFmtId="0" fontId="18" fillId="0" borderId="4" xfId="0" applyFont="1" applyBorder="1" applyAlignment="1" applyProtection="1">
      <alignment horizontal="center" vertical="center"/>
    </xf>
    <xf numFmtId="0" fontId="18" fillId="0" borderId="21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8" fillId="0" borderId="17" xfId="0" applyFont="1" applyBorder="1" applyAlignment="1" applyProtection="1">
      <alignment horizontal="center" vertical="center"/>
    </xf>
    <xf numFmtId="0" fontId="18" fillId="0" borderId="20" xfId="0" applyFont="1" applyBorder="1" applyAlignment="1" applyProtection="1">
      <alignment horizontal="center" vertical="center"/>
    </xf>
    <xf numFmtId="0" fontId="18" fillId="0" borderId="1" xfId="0" applyFont="1" applyBorder="1" applyAlignment="1" applyProtection="1">
      <alignment horizontal="center" vertical="center"/>
    </xf>
    <xf numFmtId="0" fontId="18" fillId="0" borderId="19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fill"/>
    </xf>
    <xf numFmtId="165" fontId="2" fillId="0" borderId="0" xfId="0" applyNumberFormat="1" applyFont="1" applyBorder="1" applyAlignment="1" applyProtection="1">
      <alignment horizontal="fill"/>
    </xf>
    <xf numFmtId="0" fontId="18" fillId="0" borderId="2" xfId="0" applyFont="1" applyBorder="1" applyAlignment="1" applyProtection="1">
      <alignment horizontal="center"/>
    </xf>
    <xf numFmtId="0" fontId="18" fillId="0" borderId="3" xfId="0" applyFont="1" applyBorder="1" applyAlignment="1" applyProtection="1">
      <alignment horizontal="center"/>
    </xf>
    <xf numFmtId="0" fontId="18" fillId="0" borderId="21" xfId="0" applyFont="1" applyBorder="1" applyAlignment="1" applyProtection="1">
      <alignment horizontal="center"/>
    </xf>
    <xf numFmtId="0" fontId="18" fillId="0" borderId="0" xfId="0" applyFont="1" applyBorder="1" applyAlignment="1" applyProtection="1">
      <alignment horizontal="center"/>
    </xf>
    <xf numFmtId="0" fontId="18" fillId="0" borderId="17" xfId="0" applyFont="1" applyBorder="1" applyAlignment="1" applyProtection="1">
      <alignment horizontal="center"/>
    </xf>
    <xf numFmtId="0" fontId="21" fillId="0" borderId="8" xfId="0" applyFont="1" applyBorder="1" applyAlignment="1" applyProtection="1">
      <alignment horizontal="center"/>
    </xf>
    <xf numFmtId="0" fontId="21" fillId="0" borderId="28" xfId="0" applyFont="1" applyBorder="1" applyAlignment="1" applyProtection="1">
      <alignment horizontal="center"/>
    </xf>
    <xf numFmtId="0" fontId="21" fillId="0" borderId="4" xfId="0" applyFont="1" applyBorder="1" applyAlignment="1" applyProtection="1">
      <alignment horizontal="center"/>
    </xf>
    <xf numFmtId="0" fontId="19" fillId="0" borderId="2" xfId="0" applyFont="1" applyBorder="1" applyAlignment="1" applyProtection="1">
      <alignment horizontal="center"/>
    </xf>
    <xf numFmtId="0" fontId="19" fillId="0" borderId="3" xfId="0" applyFont="1" applyBorder="1" applyAlignment="1" applyProtection="1">
      <alignment horizontal="center"/>
    </xf>
    <xf numFmtId="0" fontId="19" fillId="0" borderId="4" xfId="0" applyFont="1" applyBorder="1" applyAlignment="1" applyProtection="1">
      <alignment horizontal="center"/>
    </xf>
    <xf numFmtId="0" fontId="19" fillId="0" borderId="21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/>
    </xf>
    <xf numFmtId="0" fontId="19" fillId="0" borderId="17" xfId="0" applyFont="1" applyBorder="1" applyAlignment="1" applyProtection="1">
      <alignment horizontal="center"/>
    </xf>
    <xf numFmtId="0" fontId="21" fillId="0" borderId="2" xfId="0" applyFont="1" applyBorder="1" applyAlignment="1" applyProtection="1">
      <alignment horizontal="center"/>
    </xf>
    <xf numFmtId="0" fontId="21" fillId="0" borderId="3" xfId="0" applyFont="1" applyBorder="1" applyAlignment="1" applyProtection="1">
      <alignment horizontal="center"/>
    </xf>
    <xf numFmtId="0" fontId="21" fillId="0" borderId="21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center"/>
    </xf>
    <xf numFmtId="0" fontId="21" fillId="0" borderId="17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/>
    </xf>
    <xf numFmtId="0" fontId="13" fillId="0" borderId="21" xfId="0" applyFont="1" applyBorder="1" applyAlignment="1" applyProtection="1">
      <alignment horizontal="center"/>
    </xf>
    <xf numFmtId="0" fontId="13" fillId="0" borderId="0" xfId="0" applyFont="1" applyBorder="1" applyAlignment="1" applyProtection="1">
      <alignment horizontal="center"/>
    </xf>
    <xf numFmtId="0" fontId="13" fillId="0" borderId="17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 vertical="center"/>
    </xf>
    <xf numFmtId="0" fontId="13" fillId="0" borderId="3" xfId="0" applyFont="1" applyBorder="1" applyAlignment="1" applyProtection="1">
      <alignment horizontal="center" vertical="center"/>
    </xf>
    <xf numFmtId="0" fontId="13" fillId="0" borderId="4" xfId="0" applyFont="1" applyBorder="1" applyAlignment="1" applyProtection="1">
      <alignment horizontal="center" vertical="center"/>
    </xf>
    <xf numFmtId="0" fontId="13" fillId="0" borderId="21" xfId="0" applyFont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horizontal="center" vertical="center"/>
    </xf>
    <xf numFmtId="0" fontId="13" fillId="0" borderId="17" xfId="0" applyFont="1" applyBorder="1" applyAlignment="1" applyProtection="1">
      <alignment horizontal="center" vertical="center"/>
    </xf>
    <xf numFmtId="0" fontId="13" fillId="0" borderId="20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3" fillId="0" borderId="19" xfId="0" applyFont="1" applyBorder="1" applyAlignment="1" applyProtection="1">
      <alignment horizontal="center" vertical="center"/>
    </xf>
    <xf numFmtId="0" fontId="18" fillId="0" borderId="7" xfId="0" applyFont="1" applyBorder="1" applyAlignment="1" applyProtection="1">
      <alignment horizontal="center"/>
    </xf>
    <xf numFmtId="0" fontId="13" fillId="0" borderId="6" xfId="0" applyFont="1" applyBorder="1" applyAlignment="1" applyProtection="1">
      <alignment horizontal="center"/>
    </xf>
    <xf numFmtId="0" fontId="13" fillId="0" borderId="15" xfId="0" applyFont="1" applyBorder="1" applyAlignment="1" applyProtection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6" fillId="0" borderId="0" xfId="0" applyFont="1" applyAlignment="1" applyProtection="1">
      <alignment horizontal="left"/>
    </xf>
    <xf numFmtId="0" fontId="6" fillId="2" borderId="0" xfId="2" applyNumberFormat="1" applyFont="1" applyFill="1" applyAlignment="1">
      <alignment horizontal="left"/>
    </xf>
    <xf numFmtId="0" fontId="18" fillId="0" borderId="54" xfId="0" applyFont="1" applyBorder="1" applyAlignment="1" applyProtection="1">
      <alignment horizontal="center" vertical="center"/>
    </xf>
    <xf numFmtId="0" fontId="18" fillId="0" borderId="55" xfId="0" applyFont="1" applyBorder="1" applyAlignment="1" applyProtection="1">
      <alignment horizontal="center" vertical="center"/>
    </xf>
    <xf numFmtId="0" fontId="18" fillId="0" borderId="56" xfId="0" applyFont="1" applyBorder="1" applyAlignment="1" applyProtection="1">
      <alignment horizontal="center" vertical="center"/>
    </xf>
    <xf numFmtId="0" fontId="18" fillId="0" borderId="68" xfId="0" applyFont="1" applyBorder="1" applyAlignment="1" applyProtection="1">
      <alignment horizontal="center" vertical="center"/>
    </xf>
    <xf numFmtId="0" fontId="18" fillId="0" borderId="69" xfId="0" applyFont="1" applyBorder="1" applyAlignment="1" applyProtection="1">
      <alignment horizontal="center" vertical="center"/>
    </xf>
    <xf numFmtId="0" fontId="18" fillId="0" borderId="65" xfId="0" applyFont="1" applyBorder="1" applyAlignment="1" applyProtection="1">
      <alignment horizontal="center" vertical="center"/>
    </xf>
    <xf numFmtId="0" fontId="18" fillId="0" borderId="66" xfId="0" applyFont="1" applyBorder="1" applyAlignment="1" applyProtection="1">
      <alignment horizontal="center" vertical="center"/>
    </xf>
    <xf numFmtId="0" fontId="18" fillId="0" borderId="67" xfId="0" applyFont="1" applyBorder="1" applyAlignment="1" applyProtection="1">
      <alignment horizontal="center" vertical="center"/>
    </xf>
    <xf numFmtId="0" fontId="21" fillId="2" borderId="8" xfId="2" applyNumberFormat="1" applyFont="1" applyFill="1" applyBorder="1" applyAlignment="1">
      <alignment horizontal="center"/>
    </xf>
    <xf numFmtId="0" fontId="13" fillId="2" borderId="4" xfId="2" applyNumberFormat="1" applyFont="1" applyFill="1" applyBorder="1" applyAlignment="1">
      <alignment horizontal="center"/>
    </xf>
    <xf numFmtId="0" fontId="21" fillId="2" borderId="45" xfId="2" applyNumberFormat="1" applyFont="1" applyFill="1" applyBorder="1" applyAlignment="1">
      <alignment horizontal="center"/>
    </xf>
    <xf numFmtId="0" fontId="21" fillId="2" borderId="26" xfId="2" applyNumberFormat="1" applyFont="1" applyFill="1" applyBorder="1" applyAlignment="1">
      <alignment horizontal="center"/>
    </xf>
    <xf numFmtId="0" fontId="21" fillId="2" borderId="28" xfId="2" applyNumberFormat="1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2" borderId="7" xfId="2" applyNumberFormat="1" applyFont="1" applyFill="1" applyBorder="1" applyAlignment="1">
      <alignment horizontal="center" vertical="center"/>
    </xf>
    <xf numFmtId="0" fontId="18" fillId="2" borderId="8" xfId="2" applyNumberFormat="1" applyFont="1" applyFill="1" applyBorder="1" applyAlignment="1">
      <alignment horizontal="center" vertical="center"/>
    </xf>
    <xf numFmtId="0" fontId="18" fillId="2" borderId="4" xfId="2" applyNumberFormat="1" applyFont="1" applyFill="1" applyBorder="1" applyAlignment="1">
      <alignment horizontal="center" vertical="center"/>
    </xf>
    <xf numFmtId="0" fontId="42" fillId="6" borderId="50" xfId="0" applyFont="1" applyFill="1" applyBorder="1" applyAlignment="1">
      <alignment horizontal="left"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2" xfId="0" applyFont="1" applyFill="1" applyBorder="1" applyAlignment="1">
      <alignment horizontal="left" vertical="center"/>
    </xf>
  </cellXfs>
  <cellStyles count="3">
    <cellStyle name="Milliers" xfId="1" builtinId="3"/>
    <cellStyle name="Normal" xfId="0" builtinId="0"/>
    <cellStyle name="TableStyleLight1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A39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ALC147"/>
  <sheetViews>
    <sheetView tabSelected="1" view="pageBreakPreview" topLeftCell="A4" zoomScale="60" zoomScaleNormal="60" zoomScalePageLayoutView="60" workbookViewId="0">
      <pane xSplit="1" ySplit="6" topLeftCell="B33" activePane="bottomRight" state="frozen"/>
      <selection activeCell="G9" sqref="G9"/>
      <selection pane="topRight" activeCell="G9" sqref="G9"/>
      <selection pane="bottomLeft" activeCell="G9" sqref="G9"/>
      <selection pane="bottomRight" activeCell="F68" sqref="F68"/>
    </sheetView>
  </sheetViews>
  <sheetFormatPr baseColWidth="10" defaultRowHeight="18" x14ac:dyDescent="0.55000000000000004"/>
  <cols>
    <col min="1" max="1" width="12.875" style="608" customWidth="1"/>
    <col min="2" max="6" width="11" style="52"/>
    <col min="7" max="7" width="12.625" style="52" customWidth="1"/>
    <col min="8" max="10" width="11" style="52"/>
    <col min="11" max="11" width="11" style="753"/>
    <col min="12" max="12" width="11" style="52"/>
    <col min="13" max="13" width="12.5" style="52" customWidth="1"/>
    <col min="14" max="18" width="11" style="52"/>
    <col min="19" max="19" width="12.5" style="52" customWidth="1"/>
    <col min="20" max="991" width="11" style="52"/>
    <col min="992" max="16384" width="11" style="404"/>
  </cols>
  <sheetData>
    <row r="1" spans="1:991" s="52" customFormat="1" ht="32.25" customHeight="1" x14ac:dyDescent="0.5">
      <c r="A1" s="492" t="s">
        <v>0</v>
      </c>
      <c r="K1" s="753"/>
      <c r="R1" s="607"/>
    </row>
    <row r="2" spans="1:991" s="52" customFormat="1" ht="26.25" customHeight="1" thickBot="1" x14ac:dyDescent="0.55000000000000004">
      <c r="A2" s="608"/>
      <c r="E2" s="492" t="s">
        <v>414</v>
      </c>
      <c r="H2" s="609"/>
      <c r="I2" s="610"/>
      <c r="J2" s="609"/>
      <c r="K2" s="754"/>
      <c r="L2" s="609"/>
      <c r="M2" s="609"/>
      <c r="N2" s="609"/>
      <c r="O2" s="609"/>
    </row>
    <row r="3" spans="1:991" s="52" customFormat="1" ht="20.25" hidden="1" customHeight="1" x14ac:dyDescent="0.55000000000000004">
      <c r="A3" s="611"/>
      <c r="B3" s="612"/>
      <c r="C3" s="612"/>
      <c r="D3" s="612"/>
      <c r="E3" s="612"/>
      <c r="F3" s="612"/>
      <c r="G3" s="612"/>
      <c r="H3" s="612"/>
      <c r="I3" s="612"/>
      <c r="J3" s="612"/>
      <c r="K3" s="755"/>
      <c r="L3" s="612"/>
      <c r="M3" s="612"/>
      <c r="N3" s="612"/>
      <c r="O3" s="612"/>
      <c r="P3" s="612"/>
      <c r="Q3" s="612"/>
      <c r="R3" s="612"/>
      <c r="S3" s="613"/>
    </row>
    <row r="4" spans="1:991" s="52" customFormat="1" ht="18.399999999999999" thickTop="1" thickBot="1" x14ac:dyDescent="0.55000000000000004">
      <c r="A4" s="614" t="s">
        <v>10</v>
      </c>
      <c r="B4" s="764" t="s">
        <v>11</v>
      </c>
      <c r="C4" s="764"/>
      <c r="D4" s="764"/>
      <c r="E4" s="764"/>
      <c r="F4" s="764"/>
      <c r="G4" s="764"/>
      <c r="H4" s="765" t="s">
        <v>12</v>
      </c>
      <c r="I4" s="765"/>
      <c r="J4" s="765"/>
      <c r="K4" s="765"/>
      <c r="L4" s="765"/>
      <c r="M4" s="765"/>
      <c r="N4" s="764" t="s">
        <v>13</v>
      </c>
      <c r="O4" s="764"/>
      <c r="P4" s="764"/>
      <c r="Q4" s="764"/>
      <c r="R4" s="764"/>
      <c r="S4" s="764"/>
    </row>
    <row r="5" spans="1:991" s="52" customFormat="1" ht="18.399999999999999" thickTop="1" thickBot="1" x14ac:dyDescent="0.55000000000000004">
      <c r="A5" s="615" t="s">
        <v>19</v>
      </c>
      <c r="B5" s="764"/>
      <c r="C5" s="764"/>
      <c r="D5" s="764"/>
      <c r="E5" s="764"/>
      <c r="F5" s="764"/>
      <c r="G5" s="764"/>
      <c r="H5" s="765"/>
      <c r="I5" s="765"/>
      <c r="J5" s="765"/>
      <c r="K5" s="765"/>
      <c r="L5" s="765"/>
      <c r="M5" s="765"/>
      <c r="N5" s="764"/>
      <c r="O5" s="764"/>
      <c r="P5" s="764"/>
      <c r="Q5" s="764"/>
      <c r="R5" s="764"/>
      <c r="S5" s="764"/>
    </row>
    <row r="6" spans="1:991" s="52" customFormat="1" ht="18.399999999999999" thickTop="1" thickBot="1" x14ac:dyDescent="0.55000000000000004">
      <c r="A6" s="616"/>
      <c r="B6" s="764"/>
      <c r="C6" s="764"/>
      <c r="D6" s="764"/>
      <c r="E6" s="764"/>
      <c r="F6" s="764"/>
      <c r="G6" s="764"/>
      <c r="H6" s="765"/>
      <c r="I6" s="765"/>
      <c r="J6" s="765"/>
      <c r="K6" s="765"/>
      <c r="L6" s="765"/>
      <c r="M6" s="765"/>
      <c r="N6" s="764"/>
      <c r="O6" s="764"/>
      <c r="P6" s="764"/>
      <c r="Q6" s="764"/>
      <c r="R6" s="764"/>
      <c r="S6" s="764"/>
    </row>
    <row r="7" spans="1:991" s="52" customFormat="1" thickTop="1" x14ac:dyDescent="0.5">
      <c r="A7" s="616"/>
      <c r="B7" s="617" t="s">
        <v>22</v>
      </c>
      <c r="C7" s="618" t="s">
        <v>23</v>
      </c>
      <c r="D7" s="617" t="s">
        <v>24</v>
      </c>
      <c r="E7" s="618" t="s">
        <v>25</v>
      </c>
      <c r="F7" s="617" t="s">
        <v>26</v>
      </c>
      <c r="G7" s="618" t="s">
        <v>27</v>
      </c>
      <c r="H7" s="614" t="s">
        <v>22</v>
      </c>
      <c r="I7" s="614" t="s">
        <v>23</v>
      </c>
      <c r="J7" s="614" t="s">
        <v>24</v>
      </c>
      <c r="K7" s="756" t="s">
        <v>25</v>
      </c>
      <c r="L7" s="614" t="s">
        <v>26</v>
      </c>
      <c r="M7" s="614" t="s">
        <v>27</v>
      </c>
      <c r="N7" s="615" t="s">
        <v>22</v>
      </c>
      <c r="O7" s="555" t="s">
        <v>23</v>
      </c>
      <c r="P7" s="615" t="s">
        <v>24</v>
      </c>
      <c r="Q7" s="615" t="s">
        <v>25</v>
      </c>
      <c r="R7" s="615" t="s">
        <v>26</v>
      </c>
      <c r="S7" s="619" t="s">
        <v>27</v>
      </c>
    </row>
    <row r="8" spans="1:991" s="52" customFormat="1" thickBot="1" x14ac:dyDescent="0.55000000000000004">
      <c r="A8" s="616"/>
      <c r="B8" s="617"/>
      <c r="C8" s="618"/>
      <c r="D8" s="620"/>
      <c r="E8" s="618" t="s">
        <v>29</v>
      </c>
      <c r="F8" s="617"/>
      <c r="G8" s="621"/>
      <c r="H8" s="615"/>
      <c r="I8" s="555"/>
      <c r="J8" s="622"/>
      <c r="K8" s="757" t="s">
        <v>29</v>
      </c>
      <c r="L8" s="615"/>
      <c r="M8" s="623"/>
      <c r="N8" s="624"/>
      <c r="O8" s="624"/>
      <c r="P8" s="625"/>
      <c r="Q8" s="624" t="s">
        <v>29</v>
      </c>
      <c r="R8" s="624"/>
      <c r="S8" s="625"/>
    </row>
    <row r="9" spans="1:991" s="52" customFormat="1" ht="18.399999999999999" thickTop="1" thickBot="1" x14ac:dyDescent="0.55000000000000004">
      <c r="A9" s="624" t="s">
        <v>31</v>
      </c>
      <c r="B9" s="625"/>
      <c r="C9" s="626"/>
      <c r="D9" s="625"/>
      <c r="E9" s="626"/>
      <c r="F9" s="625"/>
      <c r="G9" s="627"/>
      <c r="H9" s="628" t="s">
        <v>32</v>
      </c>
      <c r="I9" s="629" t="s">
        <v>33</v>
      </c>
      <c r="J9" s="628" t="s">
        <v>34</v>
      </c>
      <c r="K9" s="758" t="s">
        <v>35</v>
      </c>
      <c r="L9" s="628" t="s">
        <v>36</v>
      </c>
      <c r="M9" s="628" t="s">
        <v>37</v>
      </c>
      <c r="N9" s="628" t="s">
        <v>38</v>
      </c>
      <c r="O9" s="630" t="s">
        <v>39</v>
      </c>
      <c r="P9" s="628" t="s">
        <v>40</v>
      </c>
      <c r="Q9" s="630" t="s">
        <v>41</v>
      </c>
      <c r="R9" s="628" t="s">
        <v>42</v>
      </c>
      <c r="S9" s="631" t="s">
        <v>43</v>
      </c>
    </row>
    <row r="10" spans="1:991" ht="32.25" customHeight="1" thickTop="1" x14ac:dyDescent="0.55000000000000004">
      <c r="A10" s="632" t="s">
        <v>20</v>
      </c>
      <c r="B10" s="61">
        <v>634643</v>
      </c>
      <c r="C10" s="633"/>
      <c r="D10" s="61">
        <v>48842</v>
      </c>
      <c r="E10" s="634">
        <v>140874</v>
      </c>
      <c r="F10" s="635"/>
      <c r="G10" s="634">
        <v>824359</v>
      </c>
      <c r="H10" s="61">
        <v>539446.54999999993</v>
      </c>
      <c r="I10" s="633"/>
      <c r="J10" s="61">
        <v>41515.699999999997</v>
      </c>
      <c r="K10" s="759">
        <v>83820.03</v>
      </c>
      <c r="L10" s="635"/>
      <c r="M10" s="61">
        <v>664782.27999999991</v>
      </c>
      <c r="N10" s="645">
        <v>420768.30899999995</v>
      </c>
      <c r="O10" s="635"/>
      <c r="P10" s="61">
        <v>32382.245999999999</v>
      </c>
      <c r="Q10" s="634">
        <v>83820.03</v>
      </c>
      <c r="R10" s="635"/>
      <c r="S10" s="636">
        <v>536970.58499999996</v>
      </c>
      <c r="W10" s="404"/>
      <c r="X10" s="404"/>
      <c r="Y10" s="404"/>
      <c r="Z10" s="404"/>
      <c r="AA10" s="404"/>
      <c r="AB10" s="404"/>
      <c r="AC10" s="404"/>
      <c r="AD10" s="404"/>
      <c r="AE10" s="404"/>
      <c r="AF10" s="404"/>
      <c r="AG10" s="404"/>
      <c r="AH10" s="404"/>
      <c r="AI10" s="404"/>
      <c r="AJ10" s="404"/>
      <c r="AK10" s="404"/>
      <c r="AL10" s="404"/>
      <c r="AM10" s="404"/>
      <c r="AN10" s="404"/>
      <c r="AO10" s="404"/>
      <c r="AP10" s="404"/>
      <c r="AQ10" s="404"/>
      <c r="AR10" s="404"/>
      <c r="AS10" s="404"/>
      <c r="AT10" s="404"/>
      <c r="AU10" s="404"/>
      <c r="AV10" s="404"/>
      <c r="AW10" s="404"/>
      <c r="AX10" s="404"/>
      <c r="AY10" s="404"/>
      <c r="AZ10" s="404"/>
      <c r="BA10" s="404"/>
      <c r="BB10" s="404"/>
      <c r="BC10" s="404"/>
      <c r="BD10" s="404"/>
      <c r="BE10" s="404"/>
      <c r="BF10" s="404"/>
      <c r="BG10" s="404"/>
      <c r="BH10" s="404"/>
      <c r="BI10" s="404"/>
      <c r="BJ10" s="404"/>
      <c r="BK10" s="404"/>
      <c r="BL10" s="404"/>
      <c r="BM10" s="404"/>
      <c r="BN10" s="404"/>
      <c r="BO10" s="404"/>
      <c r="BP10" s="404"/>
      <c r="BQ10" s="404"/>
      <c r="BR10" s="404"/>
      <c r="BS10" s="404"/>
      <c r="BT10" s="404"/>
      <c r="BU10" s="404"/>
      <c r="BV10" s="404"/>
      <c r="BW10" s="404"/>
      <c r="BX10" s="404"/>
      <c r="BY10" s="404"/>
      <c r="BZ10" s="404"/>
      <c r="CA10" s="404"/>
      <c r="CB10" s="404"/>
      <c r="CC10" s="404"/>
      <c r="CD10" s="404"/>
      <c r="CE10" s="404"/>
      <c r="CF10" s="404"/>
      <c r="CG10" s="404"/>
      <c r="CH10" s="404"/>
      <c r="CI10" s="404"/>
      <c r="CJ10" s="404"/>
      <c r="CK10" s="404"/>
      <c r="CL10" s="404"/>
      <c r="CM10" s="404"/>
      <c r="CN10" s="404"/>
      <c r="CO10" s="404"/>
      <c r="CP10" s="404"/>
      <c r="CQ10" s="404"/>
      <c r="CR10" s="404"/>
      <c r="CS10" s="404"/>
      <c r="CT10" s="404"/>
      <c r="CU10" s="404"/>
      <c r="CV10" s="404"/>
      <c r="CW10" s="404"/>
      <c r="CX10" s="404"/>
      <c r="CY10" s="404"/>
      <c r="CZ10" s="404"/>
      <c r="DA10" s="404"/>
      <c r="DB10" s="404"/>
      <c r="DC10" s="404"/>
      <c r="DD10" s="404"/>
      <c r="DE10" s="404"/>
      <c r="DF10" s="404"/>
      <c r="DG10" s="404"/>
      <c r="DH10" s="404"/>
      <c r="DI10" s="404"/>
      <c r="DJ10" s="404"/>
      <c r="DK10" s="404"/>
      <c r="DL10" s="404"/>
      <c r="DM10" s="404"/>
      <c r="DN10" s="404"/>
      <c r="DO10" s="404"/>
      <c r="DP10" s="404"/>
      <c r="DQ10" s="404"/>
      <c r="DR10" s="404"/>
      <c r="DS10" s="404"/>
      <c r="DT10" s="404"/>
      <c r="DU10" s="404"/>
      <c r="DV10" s="404"/>
      <c r="DW10" s="404"/>
      <c r="DX10" s="404"/>
      <c r="DY10" s="404"/>
      <c r="DZ10" s="404"/>
      <c r="EA10" s="404"/>
      <c r="EB10" s="404"/>
      <c r="EC10" s="404"/>
      <c r="ED10" s="404"/>
      <c r="EE10" s="404"/>
      <c r="EF10" s="404"/>
      <c r="EG10" s="404"/>
      <c r="EH10" s="404"/>
      <c r="EI10" s="404"/>
      <c r="EJ10" s="404"/>
      <c r="EK10" s="404"/>
      <c r="EL10" s="404"/>
      <c r="EM10" s="404"/>
      <c r="EN10" s="404"/>
      <c r="EO10" s="404"/>
      <c r="EP10" s="404"/>
      <c r="EQ10" s="404"/>
      <c r="ER10" s="404"/>
      <c r="ES10" s="404"/>
      <c r="ET10" s="404"/>
      <c r="EU10" s="404"/>
      <c r="EV10" s="404"/>
      <c r="EW10" s="404"/>
      <c r="EX10" s="404"/>
      <c r="EY10" s="404"/>
      <c r="EZ10" s="404"/>
      <c r="FA10" s="404"/>
      <c r="FB10" s="404"/>
      <c r="FC10" s="404"/>
      <c r="FD10" s="404"/>
      <c r="FE10" s="404"/>
      <c r="FF10" s="404"/>
      <c r="FG10" s="404"/>
      <c r="FH10" s="404"/>
      <c r="FI10" s="404"/>
      <c r="FJ10" s="404"/>
      <c r="FK10" s="404"/>
      <c r="FL10" s="404"/>
      <c r="FM10" s="404"/>
      <c r="FN10" s="404"/>
      <c r="FO10" s="404"/>
      <c r="FP10" s="404"/>
      <c r="FQ10" s="404"/>
      <c r="FR10" s="404"/>
      <c r="FS10" s="404"/>
      <c r="FT10" s="404"/>
      <c r="FU10" s="404"/>
      <c r="FV10" s="404"/>
      <c r="FW10" s="404"/>
      <c r="FX10" s="404"/>
      <c r="FY10" s="404"/>
      <c r="FZ10" s="404"/>
      <c r="GA10" s="404"/>
      <c r="GB10" s="404"/>
      <c r="GC10" s="404"/>
      <c r="GD10" s="404"/>
      <c r="GE10" s="404"/>
      <c r="GF10" s="404"/>
      <c r="GG10" s="404"/>
      <c r="GH10" s="404"/>
      <c r="GI10" s="404"/>
      <c r="GJ10" s="404"/>
      <c r="GK10" s="404"/>
      <c r="GL10" s="404"/>
      <c r="GM10" s="404"/>
      <c r="GN10" s="404"/>
      <c r="GO10" s="404"/>
      <c r="GP10" s="404"/>
      <c r="GQ10" s="404"/>
      <c r="GR10" s="404"/>
      <c r="GS10" s="404"/>
      <c r="GT10" s="404"/>
      <c r="GU10" s="404"/>
      <c r="GV10" s="404"/>
      <c r="GW10" s="404"/>
      <c r="GX10" s="404"/>
      <c r="GY10" s="404"/>
      <c r="GZ10" s="404"/>
      <c r="HA10" s="404"/>
      <c r="HB10" s="404"/>
      <c r="HC10" s="404"/>
      <c r="HD10" s="404"/>
      <c r="HE10" s="404"/>
      <c r="HF10" s="404"/>
      <c r="HG10" s="404"/>
      <c r="HH10" s="404"/>
      <c r="HI10" s="404"/>
      <c r="HJ10" s="404"/>
      <c r="HK10" s="404"/>
      <c r="HL10" s="404"/>
      <c r="HM10" s="404"/>
      <c r="HN10" s="404"/>
      <c r="HO10" s="404"/>
      <c r="HP10" s="404"/>
      <c r="HQ10" s="404"/>
      <c r="HR10" s="404"/>
      <c r="HS10" s="404"/>
      <c r="HT10" s="404"/>
      <c r="HU10" s="404"/>
      <c r="HV10" s="404"/>
      <c r="HW10" s="404"/>
      <c r="HX10" s="404"/>
      <c r="HY10" s="404"/>
      <c r="HZ10" s="404"/>
      <c r="IA10" s="404"/>
      <c r="IB10" s="404"/>
      <c r="IC10" s="404"/>
      <c r="ID10" s="404"/>
      <c r="IE10" s="404"/>
      <c r="IF10" s="404"/>
      <c r="IG10" s="404"/>
      <c r="IH10" s="404"/>
      <c r="II10" s="404"/>
      <c r="IJ10" s="404"/>
      <c r="IK10" s="404"/>
      <c r="IL10" s="404"/>
      <c r="IM10" s="404"/>
      <c r="IN10" s="404"/>
      <c r="IO10" s="404"/>
      <c r="IP10" s="404"/>
      <c r="IQ10" s="404"/>
      <c r="IR10" s="404"/>
      <c r="IS10" s="404"/>
      <c r="IT10" s="404"/>
      <c r="IU10" s="404"/>
      <c r="IV10" s="404"/>
      <c r="IW10" s="404"/>
      <c r="IX10" s="404"/>
      <c r="IY10" s="404"/>
      <c r="IZ10" s="404"/>
      <c r="JA10" s="404"/>
      <c r="JB10" s="404"/>
      <c r="JC10" s="404"/>
      <c r="JD10" s="404"/>
      <c r="JE10" s="404"/>
      <c r="JF10" s="404"/>
      <c r="JG10" s="404"/>
      <c r="JH10" s="404"/>
      <c r="JI10" s="404"/>
      <c r="JJ10" s="404"/>
      <c r="JK10" s="404"/>
      <c r="JL10" s="404"/>
      <c r="JM10" s="404"/>
      <c r="JN10" s="404"/>
      <c r="JO10" s="404"/>
      <c r="JP10" s="404"/>
      <c r="JQ10" s="404"/>
      <c r="JR10" s="404"/>
      <c r="JS10" s="404"/>
      <c r="JT10" s="404"/>
      <c r="JU10" s="404"/>
      <c r="JV10" s="404"/>
      <c r="JW10" s="404"/>
      <c r="JX10" s="404"/>
      <c r="JY10" s="404"/>
      <c r="JZ10" s="404"/>
      <c r="KA10" s="404"/>
      <c r="KB10" s="404"/>
      <c r="KC10" s="404"/>
      <c r="KD10" s="404"/>
      <c r="KE10" s="404"/>
      <c r="KF10" s="404"/>
      <c r="KG10" s="404"/>
      <c r="KH10" s="404"/>
      <c r="KI10" s="404"/>
      <c r="KJ10" s="404"/>
      <c r="KK10" s="404"/>
      <c r="KL10" s="404"/>
      <c r="KM10" s="404"/>
      <c r="KN10" s="404"/>
      <c r="KO10" s="404"/>
      <c r="KP10" s="404"/>
      <c r="KQ10" s="404"/>
      <c r="KR10" s="404"/>
      <c r="KS10" s="404"/>
      <c r="KT10" s="404"/>
      <c r="KU10" s="404"/>
      <c r="KV10" s="404"/>
      <c r="KW10" s="404"/>
      <c r="KX10" s="404"/>
      <c r="KY10" s="404"/>
      <c r="KZ10" s="404"/>
      <c r="LA10" s="404"/>
      <c r="LB10" s="404"/>
      <c r="LC10" s="404"/>
      <c r="LD10" s="404"/>
      <c r="LE10" s="404"/>
      <c r="LF10" s="404"/>
      <c r="LG10" s="404"/>
      <c r="LH10" s="404"/>
      <c r="LI10" s="404"/>
      <c r="LJ10" s="404"/>
      <c r="LK10" s="404"/>
      <c r="LL10" s="404"/>
      <c r="LM10" s="404"/>
      <c r="LN10" s="404"/>
      <c r="LO10" s="404"/>
      <c r="LP10" s="404"/>
      <c r="LQ10" s="404"/>
      <c r="LR10" s="404"/>
      <c r="LS10" s="404"/>
      <c r="LT10" s="404"/>
      <c r="LU10" s="404"/>
      <c r="LV10" s="404"/>
      <c r="LW10" s="404"/>
      <c r="LX10" s="404"/>
      <c r="LY10" s="404"/>
      <c r="LZ10" s="404"/>
      <c r="MA10" s="404"/>
      <c r="MB10" s="404"/>
      <c r="MC10" s="404"/>
      <c r="MD10" s="404"/>
      <c r="ME10" s="404"/>
      <c r="MF10" s="404"/>
      <c r="MG10" s="404"/>
      <c r="MH10" s="404"/>
      <c r="MI10" s="404"/>
      <c r="MJ10" s="404"/>
      <c r="MK10" s="404"/>
      <c r="ML10" s="404"/>
      <c r="MM10" s="404"/>
      <c r="MN10" s="404"/>
      <c r="MO10" s="404"/>
      <c r="MP10" s="404"/>
      <c r="MQ10" s="404"/>
      <c r="MR10" s="404"/>
      <c r="MS10" s="404"/>
      <c r="MT10" s="404"/>
      <c r="MU10" s="404"/>
      <c r="MV10" s="404"/>
      <c r="MW10" s="404"/>
      <c r="MX10" s="404"/>
      <c r="MY10" s="404"/>
      <c r="MZ10" s="404"/>
      <c r="NA10" s="404"/>
      <c r="NB10" s="404"/>
      <c r="NC10" s="404"/>
      <c r="ND10" s="404"/>
      <c r="NE10" s="404"/>
      <c r="NF10" s="404"/>
      <c r="NG10" s="404"/>
      <c r="NH10" s="404"/>
      <c r="NI10" s="404"/>
      <c r="NJ10" s="404"/>
      <c r="NK10" s="404"/>
      <c r="NL10" s="404"/>
      <c r="NM10" s="404"/>
      <c r="NN10" s="404"/>
      <c r="NO10" s="404"/>
      <c r="NP10" s="404"/>
      <c r="NQ10" s="404"/>
      <c r="NR10" s="404"/>
      <c r="NS10" s="404"/>
      <c r="NT10" s="404"/>
      <c r="NU10" s="404"/>
      <c r="NV10" s="404"/>
      <c r="NW10" s="404"/>
      <c r="NX10" s="404"/>
      <c r="NY10" s="404"/>
      <c r="NZ10" s="404"/>
      <c r="OA10" s="404"/>
      <c r="OB10" s="404"/>
      <c r="OC10" s="404"/>
      <c r="OD10" s="404"/>
      <c r="OE10" s="404"/>
      <c r="OF10" s="404"/>
      <c r="OG10" s="404"/>
      <c r="OH10" s="404"/>
      <c r="OI10" s="404"/>
      <c r="OJ10" s="404"/>
      <c r="OK10" s="404"/>
      <c r="OL10" s="404"/>
      <c r="OM10" s="404"/>
      <c r="ON10" s="404"/>
      <c r="OO10" s="404"/>
      <c r="OP10" s="404"/>
      <c r="OQ10" s="404"/>
      <c r="OR10" s="404"/>
      <c r="OS10" s="404"/>
      <c r="OT10" s="404"/>
      <c r="OU10" s="404"/>
      <c r="OV10" s="404"/>
      <c r="OW10" s="404"/>
      <c r="OX10" s="404"/>
      <c r="OY10" s="404"/>
      <c r="OZ10" s="404"/>
      <c r="PA10" s="404"/>
      <c r="PB10" s="404"/>
      <c r="PC10" s="404"/>
      <c r="PD10" s="404"/>
      <c r="PE10" s="404"/>
      <c r="PF10" s="404"/>
      <c r="PG10" s="404"/>
      <c r="PH10" s="404"/>
      <c r="PI10" s="404"/>
      <c r="PJ10" s="404"/>
      <c r="PK10" s="404"/>
      <c r="PL10" s="404"/>
      <c r="PM10" s="404"/>
      <c r="PN10" s="404"/>
      <c r="PO10" s="404"/>
      <c r="PP10" s="404"/>
      <c r="PQ10" s="404"/>
      <c r="PR10" s="404"/>
      <c r="PS10" s="404"/>
      <c r="PT10" s="404"/>
      <c r="PU10" s="404"/>
      <c r="PV10" s="404"/>
      <c r="PW10" s="404"/>
      <c r="PX10" s="404"/>
      <c r="PY10" s="404"/>
      <c r="PZ10" s="404"/>
      <c r="QA10" s="404"/>
      <c r="QB10" s="404"/>
      <c r="QC10" s="404"/>
      <c r="QD10" s="404"/>
      <c r="QE10" s="404"/>
      <c r="QF10" s="404"/>
      <c r="QG10" s="404"/>
      <c r="QH10" s="404"/>
      <c r="QI10" s="404"/>
      <c r="QJ10" s="404"/>
      <c r="QK10" s="404"/>
      <c r="QL10" s="404"/>
      <c r="QM10" s="404"/>
      <c r="QN10" s="404"/>
      <c r="QO10" s="404"/>
      <c r="QP10" s="404"/>
      <c r="QQ10" s="404"/>
      <c r="QR10" s="404"/>
      <c r="QS10" s="404"/>
      <c r="QT10" s="404"/>
      <c r="QU10" s="404"/>
      <c r="QV10" s="404"/>
      <c r="QW10" s="404"/>
      <c r="QX10" s="404"/>
      <c r="QY10" s="404"/>
      <c r="QZ10" s="404"/>
      <c r="RA10" s="404"/>
      <c r="RB10" s="404"/>
      <c r="RC10" s="404"/>
      <c r="RD10" s="404"/>
      <c r="RE10" s="404"/>
      <c r="RF10" s="404"/>
      <c r="RG10" s="404"/>
      <c r="RH10" s="404"/>
      <c r="RI10" s="404"/>
      <c r="RJ10" s="404"/>
      <c r="RK10" s="404"/>
      <c r="RL10" s="404"/>
      <c r="RM10" s="404"/>
      <c r="RN10" s="404"/>
      <c r="RO10" s="404"/>
      <c r="RP10" s="404"/>
      <c r="RQ10" s="404"/>
      <c r="RR10" s="404"/>
      <c r="RS10" s="404"/>
      <c r="RT10" s="404"/>
      <c r="RU10" s="404"/>
      <c r="RV10" s="404"/>
      <c r="RW10" s="404"/>
      <c r="RX10" s="404"/>
      <c r="RY10" s="404"/>
      <c r="RZ10" s="404"/>
      <c r="SA10" s="404"/>
      <c r="SB10" s="404"/>
      <c r="SC10" s="404"/>
      <c r="SD10" s="404"/>
      <c r="SE10" s="404"/>
      <c r="SF10" s="404"/>
      <c r="SG10" s="404"/>
      <c r="SH10" s="404"/>
      <c r="SI10" s="404"/>
      <c r="SJ10" s="404"/>
      <c r="SK10" s="404"/>
      <c r="SL10" s="404"/>
      <c r="SM10" s="404"/>
      <c r="SN10" s="404"/>
      <c r="SO10" s="404"/>
      <c r="SP10" s="404"/>
      <c r="SQ10" s="404"/>
      <c r="SR10" s="404"/>
      <c r="SS10" s="404"/>
      <c r="ST10" s="404"/>
      <c r="SU10" s="404"/>
      <c r="SV10" s="404"/>
      <c r="SW10" s="404"/>
      <c r="SX10" s="404"/>
      <c r="SY10" s="404"/>
      <c r="SZ10" s="404"/>
      <c r="TA10" s="404"/>
      <c r="TB10" s="404"/>
      <c r="TC10" s="404"/>
      <c r="TD10" s="404"/>
      <c r="TE10" s="404"/>
      <c r="TF10" s="404"/>
      <c r="TG10" s="404"/>
      <c r="TH10" s="404"/>
      <c r="TI10" s="404"/>
      <c r="TJ10" s="404"/>
      <c r="TK10" s="404"/>
      <c r="TL10" s="404"/>
      <c r="TM10" s="404"/>
      <c r="TN10" s="404"/>
      <c r="TO10" s="404"/>
      <c r="TP10" s="404"/>
      <c r="TQ10" s="404"/>
      <c r="TR10" s="404"/>
      <c r="TS10" s="404"/>
      <c r="TT10" s="404"/>
      <c r="TU10" s="404"/>
      <c r="TV10" s="404"/>
      <c r="TW10" s="404"/>
      <c r="TX10" s="404"/>
      <c r="TY10" s="404"/>
      <c r="TZ10" s="404"/>
      <c r="UA10" s="404"/>
      <c r="UB10" s="404"/>
      <c r="UC10" s="404"/>
      <c r="UD10" s="404"/>
      <c r="UE10" s="404"/>
      <c r="UF10" s="404"/>
      <c r="UG10" s="404"/>
      <c r="UH10" s="404"/>
      <c r="UI10" s="404"/>
      <c r="UJ10" s="404"/>
      <c r="UK10" s="404"/>
      <c r="UL10" s="404"/>
      <c r="UM10" s="404"/>
      <c r="UN10" s="404"/>
      <c r="UO10" s="404"/>
      <c r="UP10" s="404"/>
      <c r="UQ10" s="404"/>
      <c r="UR10" s="404"/>
      <c r="US10" s="404"/>
      <c r="UT10" s="404"/>
      <c r="UU10" s="404"/>
      <c r="UV10" s="404"/>
      <c r="UW10" s="404"/>
      <c r="UX10" s="404"/>
      <c r="UY10" s="404"/>
      <c r="UZ10" s="404"/>
      <c r="VA10" s="404"/>
      <c r="VB10" s="404"/>
      <c r="VC10" s="404"/>
      <c r="VD10" s="404"/>
      <c r="VE10" s="404"/>
      <c r="VF10" s="404"/>
      <c r="VG10" s="404"/>
      <c r="VH10" s="404"/>
      <c r="VI10" s="404"/>
      <c r="VJ10" s="404"/>
      <c r="VK10" s="404"/>
      <c r="VL10" s="404"/>
      <c r="VM10" s="404"/>
      <c r="VN10" s="404"/>
      <c r="VO10" s="404"/>
      <c r="VP10" s="404"/>
      <c r="VQ10" s="404"/>
      <c r="VR10" s="404"/>
      <c r="VS10" s="404"/>
      <c r="VT10" s="404"/>
      <c r="VU10" s="404"/>
      <c r="VV10" s="404"/>
      <c r="VW10" s="404"/>
      <c r="VX10" s="404"/>
      <c r="VY10" s="404"/>
      <c r="VZ10" s="404"/>
      <c r="WA10" s="404"/>
      <c r="WB10" s="404"/>
      <c r="WC10" s="404"/>
      <c r="WD10" s="404"/>
      <c r="WE10" s="404"/>
      <c r="WF10" s="404"/>
      <c r="WG10" s="404"/>
      <c r="WH10" s="404"/>
      <c r="WI10" s="404"/>
      <c r="WJ10" s="404"/>
      <c r="WK10" s="404"/>
      <c r="WL10" s="404"/>
      <c r="WM10" s="404"/>
      <c r="WN10" s="404"/>
      <c r="WO10" s="404"/>
      <c r="WP10" s="404"/>
      <c r="WQ10" s="404"/>
      <c r="WR10" s="404"/>
      <c r="WS10" s="404"/>
      <c r="WT10" s="404"/>
      <c r="WU10" s="404"/>
      <c r="WV10" s="404"/>
      <c r="WW10" s="404"/>
      <c r="WX10" s="404"/>
      <c r="WY10" s="404"/>
      <c r="WZ10" s="404"/>
      <c r="XA10" s="404"/>
      <c r="XB10" s="404"/>
      <c r="XC10" s="404"/>
      <c r="XD10" s="404"/>
      <c r="XE10" s="404"/>
      <c r="XF10" s="404"/>
      <c r="XG10" s="404"/>
      <c r="XH10" s="404"/>
      <c r="XI10" s="404"/>
      <c r="XJ10" s="404"/>
      <c r="XK10" s="404"/>
      <c r="XL10" s="404"/>
      <c r="XM10" s="404"/>
      <c r="XN10" s="404"/>
      <c r="XO10" s="404"/>
      <c r="XP10" s="404"/>
      <c r="XQ10" s="404"/>
      <c r="XR10" s="404"/>
      <c r="XS10" s="404"/>
      <c r="XT10" s="404"/>
      <c r="XU10" s="404"/>
      <c r="XV10" s="404"/>
      <c r="XW10" s="404"/>
      <c r="XX10" s="404"/>
      <c r="XY10" s="404"/>
      <c r="XZ10" s="404"/>
      <c r="YA10" s="404"/>
      <c r="YB10" s="404"/>
      <c r="YC10" s="404"/>
      <c r="YD10" s="404"/>
      <c r="YE10" s="404"/>
      <c r="YF10" s="404"/>
      <c r="YG10" s="404"/>
      <c r="YH10" s="404"/>
      <c r="YI10" s="404"/>
      <c r="YJ10" s="404"/>
      <c r="YK10" s="404"/>
      <c r="YL10" s="404"/>
      <c r="YM10" s="404"/>
      <c r="YN10" s="404"/>
      <c r="YO10" s="404"/>
      <c r="YP10" s="404"/>
      <c r="YQ10" s="404"/>
      <c r="YR10" s="404"/>
      <c r="YS10" s="404"/>
      <c r="YT10" s="404"/>
      <c r="YU10" s="404"/>
      <c r="YV10" s="404"/>
      <c r="YW10" s="404"/>
      <c r="YX10" s="404"/>
      <c r="YY10" s="404"/>
      <c r="YZ10" s="404"/>
      <c r="ZA10" s="404"/>
      <c r="ZB10" s="404"/>
      <c r="ZC10" s="404"/>
      <c r="ZD10" s="404"/>
      <c r="ZE10" s="404"/>
      <c r="ZF10" s="404"/>
      <c r="ZG10" s="404"/>
      <c r="ZH10" s="404"/>
      <c r="ZI10" s="404"/>
      <c r="ZJ10" s="404"/>
      <c r="ZK10" s="404"/>
      <c r="ZL10" s="404"/>
      <c r="ZM10" s="404"/>
      <c r="ZN10" s="404"/>
      <c r="ZO10" s="404"/>
      <c r="ZP10" s="404"/>
      <c r="ZQ10" s="404"/>
      <c r="ZR10" s="404"/>
      <c r="ZS10" s="404"/>
      <c r="ZT10" s="404"/>
      <c r="ZU10" s="404"/>
      <c r="ZV10" s="404"/>
      <c r="ZW10" s="404"/>
      <c r="ZX10" s="404"/>
      <c r="ZY10" s="404"/>
      <c r="ZZ10" s="404"/>
      <c r="AAA10" s="404"/>
      <c r="AAB10" s="404"/>
      <c r="AAC10" s="404"/>
      <c r="AAD10" s="404"/>
      <c r="AAE10" s="404"/>
      <c r="AAF10" s="404"/>
      <c r="AAG10" s="404"/>
      <c r="AAH10" s="404"/>
      <c r="AAI10" s="404"/>
      <c r="AAJ10" s="404"/>
      <c r="AAK10" s="404"/>
      <c r="AAL10" s="404"/>
      <c r="AAM10" s="404"/>
      <c r="AAN10" s="404"/>
      <c r="AAO10" s="404"/>
      <c r="AAP10" s="404"/>
      <c r="AAQ10" s="404"/>
      <c r="AAR10" s="404"/>
      <c r="AAS10" s="404"/>
      <c r="AAT10" s="404"/>
      <c r="AAU10" s="404"/>
      <c r="AAV10" s="404"/>
      <c r="AAW10" s="404"/>
      <c r="AAX10" s="404"/>
      <c r="AAY10" s="404"/>
      <c r="AAZ10" s="404"/>
      <c r="ABA10" s="404"/>
      <c r="ABB10" s="404"/>
      <c r="ABC10" s="404"/>
      <c r="ABD10" s="404"/>
      <c r="ABE10" s="404"/>
      <c r="ABF10" s="404"/>
      <c r="ABG10" s="404"/>
      <c r="ABH10" s="404"/>
      <c r="ABI10" s="404"/>
      <c r="ABJ10" s="404"/>
      <c r="ABK10" s="404"/>
      <c r="ABL10" s="404"/>
      <c r="ABM10" s="404"/>
      <c r="ABN10" s="404"/>
      <c r="ABO10" s="404"/>
      <c r="ABP10" s="404"/>
      <c r="ABQ10" s="404"/>
      <c r="ABR10" s="404"/>
      <c r="ABS10" s="404"/>
      <c r="ABT10" s="404"/>
      <c r="ABU10" s="404"/>
      <c r="ABV10" s="404"/>
      <c r="ABW10" s="404"/>
      <c r="ABX10" s="404"/>
      <c r="ABY10" s="404"/>
      <c r="ABZ10" s="404"/>
      <c r="ACA10" s="404"/>
      <c r="ACB10" s="404"/>
      <c r="ACC10" s="404"/>
      <c r="ACD10" s="404"/>
      <c r="ACE10" s="404"/>
      <c r="ACF10" s="404"/>
      <c r="ACG10" s="404"/>
      <c r="ACH10" s="404"/>
      <c r="ACI10" s="404"/>
      <c r="ACJ10" s="404"/>
      <c r="ACK10" s="404"/>
      <c r="ACL10" s="404"/>
      <c r="ACM10" s="404"/>
      <c r="ACN10" s="404"/>
      <c r="ACO10" s="404"/>
      <c r="ACP10" s="404"/>
      <c r="ACQ10" s="404"/>
      <c r="ACR10" s="404"/>
      <c r="ACS10" s="404"/>
      <c r="ACT10" s="404"/>
      <c r="ACU10" s="404"/>
      <c r="ACV10" s="404"/>
      <c r="ACW10" s="404"/>
      <c r="ACX10" s="404"/>
      <c r="ACY10" s="404"/>
      <c r="ACZ10" s="404"/>
      <c r="ADA10" s="404"/>
      <c r="ADB10" s="404"/>
      <c r="ADC10" s="404"/>
      <c r="ADD10" s="404"/>
      <c r="ADE10" s="404"/>
      <c r="ADF10" s="404"/>
      <c r="ADG10" s="404"/>
      <c r="ADH10" s="404"/>
      <c r="ADI10" s="404"/>
      <c r="ADJ10" s="404"/>
      <c r="ADK10" s="404"/>
      <c r="ADL10" s="404"/>
      <c r="ADM10" s="404"/>
      <c r="ADN10" s="404"/>
      <c r="ADO10" s="404"/>
      <c r="ADP10" s="404"/>
      <c r="ADQ10" s="404"/>
      <c r="ADR10" s="404"/>
      <c r="ADS10" s="404"/>
      <c r="ADT10" s="404"/>
      <c r="ADU10" s="404"/>
      <c r="ADV10" s="404"/>
      <c r="ADW10" s="404"/>
      <c r="ADX10" s="404"/>
      <c r="ADY10" s="404"/>
      <c r="ADZ10" s="404"/>
      <c r="AEA10" s="404"/>
      <c r="AEB10" s="404"/>
      <c r="AEC10" s="404"/>
      <c r="AED10" s="404"/>
      <c r="AEE10" s="404"/>
      <c r="AEF10" s="404"/>
      <c r="AEG10" s="404"/>
      <c r="AEH10" s="404"/>
      <c r="AEI10" s="404"/>
      <c r="AEJ10" s="404"/>
      <c r="AEK10" s="404"/>
      <c r="AEL10" s="404"/>
      <c r="AEM10" s="404"/>
      <c r="AEN10" s="404"/>
      <c r="AEO10" s="404"/>
      <c r="AEP10" s="404"/>
      <c r="AEQ10" s="404"/>
      <c r="AER10" s="404"/>
      <c r="AES10" s="404"/>
      <c r="AET10" s="404"/>
      <c r="AEU10" s="404"/>
      <c r="AEV10" s="404"/>
      <c r="AEW10" s="404"/>
      <c r="AEX10" s="404"/>
      <c r="AEY10" s="404"/>
      <c r="AEZ10" s="404"/>
      <c r="AFA10" s="404"/>
      <c r="AFB10" s="404"/>
      <c r="AFC10" s="404"/>
      <c r="AFD10" s="404"/>
      <c r="AFE10" s="404"/>
      <c r="AFF10" s="404"/>
      <c r="AFG10" s="404"/>
      <c r="AFH10" s="404"/>
      <c r="AFI10" s="404"/>
      <c r="AFJ10" s="404"/>
      <c r="AFK10" s="404"/>
      <c r="AFL10" s="404"/>
      <c r="AFM10" s="404"/>
      <c r="AFN10" s="404"/>
      <c r="AFO10" s="404"/>
      <c r="AFP10" s="404"/>
      <c r="AFQ10" s="404"/>
      <c r="AFR10" s="404"/>
      <c r="AFS10" s="404"/>
      <c r="AFT10" s="404"/>
      <c r="AFU10" s="404"/>
      <c r="AFV10" s="404"/>
      <c r="AFW10" s="404"/>
      <c r="AFX10" s="404"/>
      <c r="AFY10" s="404"/>
      <c r="AFZ10" s="404"/>
      <c r="AGA10" s="404"/>
      <c r="AGB10" s="404"/>
      <c r="AGC10" s="404"/>
      <c r="AGD10" s="404"/>
      <c r="AGE10" s="404"/>
      <c r="AGF10" s="404"/>
      <c r="AGG10" s="404"/>
      <c r="AGH10" s="404"/>
      <c r="AGI10" s="404"/>
      <c r="AGJ10" s="404"/>
      <c r="AGK10" s="404"/>
      <c r="AGL10" s="404"/>
      <c r="AGM10" s="404"/>
      <c r="AGN10" s="404"/>
      <c r="AGO10" s="404"/>
      <c r="AGP10" s="404"/>
      <c r="AGQ10" s="404"/>
      <c r="AGR10" s="404"/>
      <c r="AGS10" s="404"/>
      <c r="AGT10" s="404"/>
      <c r="AGU10" s="404"/>
      <c r="AGV10" s="404"/>
      <c r="AGW10" s="404"/>
      <c r="AGX10" s="404"/>
      <c r="AGY10" s="404"/>
      <c r="AGZ10" s="404"/>
      <c r="AHA10" s="404"/>
      <c r="AHB10" s="404"/>
      <c r="AHC10" s="404"/>
      <c r="AHD10" s="404"/>
      <c r="AHE10" s="404"/>
      <c r="AHF10" s="404"/>
      <c r="AHG10" s="404"/>
      <c r="AHH10" s="404"/>
      <c r="AHI10" s="404"/>
      <c r="AHJ10" s="404"/>
      <c r="AHK10" s="404"/>
      <c r="AHL10" s="404"/>
      <c r="AHM10" s="404"/>
      <c r="AHN10" s="404"/>
      <c r="AHO10" s="404"/>
      <c r="AHP10" s="404"/>
      <c r="AHQ10" s="404"/>
      <c r="AHR10" s="404"/>
      <c r="AHS10" s="404"/>
      <c r="AHT10" s="404"/>
      <c r="AHU10" s="404"/>
      <c r="AHV10" s="404"/>
      <c r="AHW10" s="404"/>
      <c r="AHX10" s="404"/>
      <c r="AHY10" s="404"/>
      <c r="AHZ10" s="404"/>
      <c r="AIA10" s="404"/>
      <c r="AIB10" s="404"/>
      <c r="AIC10" s="404"/>
      <c r="AID10" s="404"/>
      <c r="AIE10" s="404"/>
      <c r="AIF10" s="404"/>
      <c r="AIG10" s="404"/>
      <c r="AIH10" s="404"/>
      <c r="AII10" s="404"/>
      <c r="AIJ10" s="404"/>
      <c r="AIK10" s="404"/>
      <c r="AIL10" s="404"/>
      <c r="AIM10" s="404"/>
      <c r="AIN10" s="404"/>
      <c r="AIO10" s="404"/>
      <c r="AIP10" s="404"/>
      <c r="AIQ10" s="404"/>
      <c r="AIR10" s="404"/>
      <c r="AIS10" s="404"/>
      <c r="AIT10" s="404"/>
      <c r="AIU10" s="404"/>
      <c r="AIV10" s="404"/>
      <c r="AIW10" s="404"/>
      <c r="AIX10" s="404"/>
      <c r="AIY10" s="404"/>
      <c r="AIZ10" s="404"/>
      <c r="AJA10" s="404"/>
      <c r="AJB10" s="404"/>
      <c r="AJC10" s="404"/>
      <c r="AJD10" s="404"/>
      <c r="AJE10" s="404"/>
      <c r="AJF10" s="404"/>
      <c r="AJG10" s="404"/>
      <c r="AJH10" s="404"/>
      <c r="AJI10" s="404"/>
      <c r="AJJ10" s="404"/>
      <c r="AJK10" s="404"/>
      <c r="AJL10" s="404"/>
      <c r="AJM10" s="404"/>
      <c r="AJN10" s="404"/>
      <c r="AJO10" s="404"/>
      <c r="AJP10" s="404"/>
      <c r="AJQ10" s="404"/>
      <c r="AJR10" s="404"/>
      <c r="AJS10" s="404"/>
      <c r="AJT10" s="404"/>
      <c r="AJU10" s="404"/>
      <c r="AJV10" s="404"/>
      <c r="AJW10" s="404"/>
      <c r="AJX10" s="404"/>
      <c r="AJY10" s="404"/>
      <c r="AJZ10" s="404"/>
      <c r="AKA10" s="404"/>
      <c r="AKB10" s="404"/>
      <c r="AKC10" s="404"/>
      <c r="AKD10" s="404"/>
      <c r="AKE10" s="404"/>
      <c r="AKF10" s="404"/>
      <c r="AKG10" s="404"/>
      <c r="AKH10" s="404"/>
      <c r="AKI10" s="404"/>
      <c r="AKJ10" s="404"/>
      <c r="AKK10" s="404"/>
      <c r="AKL10" s="404"/>
      <c r="AKM10" s="404"/>
      <c r="AKN10" s="404"/>
      <c r="AKO10" s="404"/>
      <c r="AKP10" s="404"/>
      <c r="AKQ10" s="404"/>
      <c r="AKR10" s="404"/>
      <c r="AKS10" s="404"/>
      <c r="AKT10" s="404"/>
      <c r="AKU10" s="404"/>
      <c r="AKV10" s="404"/>
      <c r="AKW10" s="404"/>
      <c r="AKX10" s="404"/>
      <c r="AKY10" s="404"/>
      <c r="AKZ10" s="404"/>
      <c r="ALA10" s="404"/>
      <c r="ALB10" s="404"/>
      <c r="ALC10" s="404"/>
    </row>
    <row r="11" spans="1:991" ht="39.75" customHeight="1" x14ac:dyDescent="0.55000000000000004">
      <c r="A11" s="632" t="s">
        <v>21</v>
      </c>
      <c r="B11" s="61">
        <v>384111</v>
      </c>
      <c r="C11" s="633"/>
      <c r="D11" s="61">
        <v>33075</v>
      </c>
      <c r="E11" s="634">
        <v>93547</v>
      </c>
      <c r="F11" s="635"/>
      <c r="G11" s="634">
        <v>510733</v>
      </c>
      <c r="H11" s="61">
        <v>326494.34999999998</v>
      </c>
      <c r="I11" s="633"/>
      <c r="J11" s="61">
        <v>28113.75</v>
      </c>
      <c r="K11" s="759">
        <v>55660.464999999997</v>
      </c>
      <c r="L11" s="635"/>
      <c r="M11" s="61">
        <v>410268.56499999994</v>
      </c>
      <c r="N11" s="645">
        <v>254665.59299999999</v>
      </c>
      <c r="O11" s="635"/>
      <c r="P11" s="61">
        <v>21928.725000000002</v>
      </c>
      <c r="Q11" s="634">
        <v>55660.464999999997</v>
      </c>
      <c r="R11" s="635"/>
      <c r="S11" s="636">
        <v>332254.78299999994</v>
      </c>
      <c r="U11" s="53"/>
      <c r="V11" s="53"/>
      <c r="W11" s="404"/>
      <c r="X11" s="404"/>
      <c r="Y11" s="404"/>
      <c r="Z11" s="404"/>
      <c r="AA11" s="404"/>
      <c r="AB11" s="404"/>
      <c r="AC11" s="404"/>
      <c r="AD11" s="404"/>
      <c r="AE11" s="404"/>
      <c r="AF11" s="404"/>
      <c r="AG11" s="404"/>
      <c r="AH11" s="404"/>
      <c r="AI11" s="404"/>
      <c r="AJ11" s="404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  <c r="AU11" s="404"/>
      <c r="AV11" s="404"/>
      <c r="AW11" s="404"/>
      <c r="AX11" s="404"/>
      <c r="AY11" s="404"/>
      <c r="AZ11" s="404"/>
      <c r="BA11" s="404"/>
      <c r="BB11" s="404"/>
      <c r="BC11" s="404"/>
      <c r="BD11" s="404"/>
      <c r="BE11" s="404"/>
      <c r="BF11" s="404"/>
      <c r="BG11" s="404"/>
      <c r="BH11" s="404"/>
      <c r="BI11" s="404"/>
      <c r="BJ11" s="404"/>
      <c r="BK11" s="404"/>
      <c r="BL11" s="404"/>
      <c r="BM11" s="404"/>
      <c r="BN11" s="404"/>
      <c r="BO11" s="404"/>
      <c r="BP11" s="404"/>
      <c r="BQ11" s="404"/>
      <c r="BR11" s="404"/>
      <c r="BS11" s="404"/>
      <c r="BT11" s="404"/>
      <c r="BU11" s="404"/>
      <c r="BV11" s="404"/>
      <c r="BW11" s="404"/>
      <c r="BX11" s="404"/>
      <c r="BY11" s="404"/>
      <c r="BZ11" s="404"/>
      <c r="CA11" s="404"/>
      <c r="CB11" s="404"/>
      <c r="CC11" s="404"/>
      <c r="CD11" s="404"/>
      <c r="CE11" s="404"/>
      <c r="CF11" s="404"/>
      <c r="CG11" s="404"/>
      <c r="CH11" s="404"/>
      <c r="CI11" s="404"/>
      <c r="CJ11" s="404"/>
      <c r="CK11" s="404"/>
      <c r="CL11" s="404"/>
      <c r="CM11" s="404"/>
      <c r="CN11" s="404"/>
      <c r="CO11" s="404"/>
      <c r="CP11" s="404"/>
      <c r="CQ11" s="404"/>
      <c r="CR11" s="404"/>
      <c r="CS11" s="404"/>
      <c r="CT11" s="404"/>
      <c r="CU11" s="404"/>
      <c r="CV11" s="404"/>
      <c r="CW11" s="404"/>
      <c r="CX11" s="404"/>
      <c r="CY11" s="404"/>
      <c r="CZ11" s="404"/>
      <c r="DA11" s="404"/>
      <c r="DB11" s="404"/>
      <c r="DC11" s="404"/>
      <c r="DD11" s="404"/>
      <c r="DE11" s="404"/>
      <c r="DF11" s="404"/>
      <c r="DG11" s="404"/>
      <c r="DH11" s="404"/>
      <c r="DI11" s="404"/>
      <c r="DJ11" s="404"/>
      <c r="DK11" s="404"/>
      <c r="DL11" s="404"/>
      <c r="DM11" s="404"/>
      <c r="DN11" s="404"/>
      <c r="DO11" s="404"/>
      <c r="DP11" s="404"/>
      <c r="DQ11" s="404"/>
      <c r="DR11" s="404"/>
      <c r="DS11" s="404"/>
      <c r="DT11" s="404"/>
      <c r="DU11" s="404"/>
      <c r="DV11" s="404"/>
      <c r="DW11" s="404"/>
      <c r="DX11" s="404"/>
      <c r="DY11" s="404"/>
      <c r="DZ11" s="404"/>
      <c r="EA11" s="404"/>
      <c r="EB11" s="404"/>
      <c r="EC11" s="404"/>
      <c r="ED11" s="404"/>
      <c r="EE11" s="404"/>
      <c r="EF11" s="404"/>
      <c r="EG11" s="404"/>
      <c r="EH11" s="404"/>
      <c r="EI11" s="404"/>
      <c r="EJ11" s="404"/>
      <c r="EK11" s="404"/>
      <c r="EL11" s="404"/>
      <c r="EM11" s="404"/>
      <c r="EN11" s="404"/>
      <c r="EO11" s="404"/>
      <c r="EP11" s="404"/>
      <c r="EQ11" s="404"/>
      <c r="ER11" s="404"/>
      <c r="ES11" s="404"/>
      <c r="ET11" s="404"/>
      <c r="EU11" s="404"/>
      <c r="EV11" s="404"/>
      <c r="EW11" s="404"/>
      <c r="EX11" s="404"/>
      <c r="EY11" s="404"/>
      <c r="EZ11" s="404"/>
      <c r="FA11" s="404"/>
      <c r="FB11" s="404"/>
      <c r="FC11" s="404"/>
      <c r="FD11" s="404"/>
      <c r="FE11" s="404"/>
      <c r="FF11" s="404"/>
      <c r="FG11" s="404"/>
      <c r="FH11" s="404"/>
      <c r="FI11" s="404"/>
      <c r="FJ11" s="404"/>
      <c r="FK11" s="404"/>
      <c r="FL11" s="404"/>
      <c r="FM11" s="404"/>
      <c r="FN11" s="404"/>
      <c r="FO11" s="404"/>
      <c r="FP11" s="404"/>
      <c r="FQ11" s="404"/>
      <c r="FR11" s="404"/>
      <c r="FS11" s="404"/>
      <c r="FT11" s="404"/>
      <c r="FU11" s="404"/>
      <c r="FV11" s="404"/>
      <c r="FW11" s="404"/>
      <c r="FX11" s="404"/>
      <c r="FY11" s="404"/>
      <c r="FZ11" s="404"/>
      <c r="GA11" s="404"/>
      <c r="GB11" s="404"/>
      <c r="GC11" s="404"/>
      <c r="GD11" s="404"/>
      <c r="GE11" s="404"/>
      <c r="GF11" s="404"/>
      <c r="GG11" s="404"/>
      <c r="GH11" s="404"/>
      <c r="GI11" s="404"/>
      <c r="GJ11" s="404"/>
      <c r="GK11" s="404"/>
      <c r="GL11" s="404"/>
      <c r="GM11" s="404"/>
      <c r="GN11" s="404"/>
      <c r="GO11" s="404"/>
      <c r="GP11" s="404"/>
      <c r="GQ11" s="404"/>
      <c r="GR11" s="404"/>
      <c r="GS11" s="404"/>
      <c r="GT11" s="404"/>
      <c r="GU11" s="404"/>
      <c r="GV11" s="404"/>
      <c r="GW11" s="404"/>
      <c r="GX11" s="404"/>
      <c r="GY11" s="404"/>
      <c r="GZ11" s="404"/>
      <c r="HA11" s="404"/>
      <c r="HB11" s="404"/>
      <c r="HC11" s="404"/>
      <c r="HD11" s="404"/>
      <c r="HE11" s="404"/>
      <c r="HF11" s="404"/>
      <c r="HG11" s="404"/>
      <c r="HH11" s="404"/>
      <c r="HI11" s="404"/>
      <c r="HJ11" s="404"/>
      <c r="HK11" s="404"/>
      <c r="HL11" s="404"/>
      <c r="HM11" s="404"/>
      <c r="HN11" s="404"/>
      <c r="HO11" s="404"/>
      <c r="HP11" s="404"/>
      <c r="HQ11" s="404"/>
      <c r="HR11" s="404"/>
      <c r="HS11" s="404"/>
      <c r="HT11" s="404"/>
      <c r="HU11" s="404"/>
      <c r="HV11" s="404"/>
      <c r="HW11" s="404"/>
      <c r="HX11" s="404"/>
      <c r="HY11" s="404"/>
      <c r="HZ11" s="404"/>
      <c r="IA11" s="404"/>
      <c r="IB11" s="404"/>
      <c r="IC11" s="404"/>
      <c r="ID11" s="404"/>
      <c r="IE11" s="404"/>
      <c r="IF11" s="404"/>
      <c r="IG11" s="404"/>
      <c r="IH11" s="404"/>
      <c r="II11" s="404"/>
      <c r="IJ11" s="404"/>
      <c r="IK11" s="404"/>
      <c r="IL11" s="404"/>
      <c r="IM11" s="404"/>
      <c r="IN11" s="404"/>
      <c r="IO11" s="404"/>
      <c r="IP11" s="404"/>
      <c r="IQ11" s="404"/>
      <c r="IR11" s="404"/>
      <c r="IS11" s="404"/>
      <c r="IT11" s="404"/>
      <c r="IU11" s="404"/>
      <c r="IV11" s="404"/>
      <c r="IW11" s="404"/>
      <c r="IX11" s="404"/>
      <c r="IY11" s="404"/>
      <c r="IZ11" s="404"/>
      <c r="JA11" s="404"/>
      <c r="JB11" s="404"/>
      <c r="JC11" s="404"/>
      <c r="JD11" s="404"/>
      <c r="JE11" s="404"/>
      <c r="JF11" s="404"/>
      <c r="JG11" s="404"/>
      <c r="JH11" s="404"/>
      <c r="JI11" s="404"/>
      <c r="JJ11" s="404"/>
      <c r="JK11" s="404"/>
      <c r="JL11" s="404"/>
      <c r="JM11" s="404"/>
      <c r="JN11" s="404"/>
      <c r="JO11" s="404"/>
      <c r="JP11" s="404"/>
      <c r="JQ11" s="404"/>
      <c r="JR11" s="404"/>
      <c r="JS11" s="404"/>
      <c r="JT11" s="404"/>
      <c r="JU11" s="404"/>
      <c r="JV11" s="404"/>
      <c r="JW11" s="404"/>
      <c r="JX11" s="404"/>
      <c r="JY11" s="404"/>
      <c r="JZ11" s="404"/>
      <c r="KA11" s="404"/>
      <c r="KB11" s="404"/>
      <c r="KC11" s="404"/>
      <c r="KD11" s="404"/>
      <c r="KE11" s="404"/>
      <c r="KF11" s="404"/>
      <c r="KG11" s="404"/>
      <c r="KH11" s="404"/>
      <c r="KI11" s="404"/>
      <c r="KJ11" s="404"/>
      <c r="KK11" s="404"/>
      <c r="KL11" s="404"/>
      <c r="KM11" s="404"/>
      <c r="KN11" s="404"/>
      <c r="KO11" s="404"/>
      <c r="KP11" s="404"/>
      <c r="KQ11" s="404"/>
      <c r="KR11" s="404"/>
      <c r="KS11" s="404"/>
      <c r="KT11" s="404"/>
      <c r="KU11" s="404"/>
      <c r="KV11" s="404"/>
      <c r="KW11" s="404"/>
      <c r="KX11" s="404"/>
      <c r="KY11" s="404"/>
      <c r="KZ11" s="404"/>
      <c r="LA11" s="404"/>
      <c r="LB11" s="404"/>
      <c r="LC11" s="404"/>
      <c r="LD11" s="404"/>
      <c r="LE11" s="404"/>
      <c r="LF11" s="404"/>
      <c r="LG11" s="404"/>
      <c r="LH11" s="404"/>
      <c r="LI11" s="404"/>
      <c r="LJ11" s="404"/>
      <c r="LK11" s="404"/>
      <c r="LL11" s="404"/>
      <c r="LM11" s="404"/>
      <c r="LN11" s="404"/>
      <c r="LO11" s="404"/>
      <c r="LP11" s="404"/>
      <c r="LQ11" s="404"/>
      <c r="LR11" s="404"/>
      <c r="LS11" s="404"/>
      <c r="LT11" s="404"/>
      <c r="LU11" s="404"/>
      <c r="LV11" s="404"/>
      <c r="LW11" s="404"/>
      <c r="LX11" s="404"/>
      <c r="LY11" s="404"/>
      <c r="LZ11" s="404"/>
      <c r="MA11" s="404"/>
      <c r="MB11" s="404"/>
      <c r="MC11" s="404"/>
      <c r="MD11" s="404"/>
      <c r="ME11" s="404"/>
      <c r="MF11" s="404"/>
      <c r="MG11" s="404"/>
      <c r="MH11" s="404"/>
      <c r="MI11" s="404"/>
      <c r="MJ11" s="404"/>
      <c r="MK11" s="404"/>
      <c r="ML11" s="404"/>
      <c r="MM11" s="404"/>
      <c r="MN11" s="404"/>
      <c r="MO11" s="404"/>
      <c r="MP11" s="404"/>
      <c r="MQ11" s="404"/>
      <c r="MR11" s="404"/>
      <c r="MS11" s="404"/>
      <c r="MT11" s="404"/>
      <c r="MU11" s="404"/>
      <c r="MV11" s="404"/>
      <c r="MW11" s="404"/>
      <c r="MX11" s="404"/>
      <c r="MY11" s="404"/>
      <c r="MZ11" s="404"/>
      <c r="NA11" s="404"/>
      <c r="NB11" s="404"/>
      <c r="NC11" s="404"/>
      <c r="ND11" s="404"/>
      <c r="NE11" s="404"/>
      <c r="NF11" s="404"/>
      <c r="NG11" s="404"/>
      <c r="NH11" s="404"/>
      <c r="NI11" s="404"/>
      <c r="NJ11" s="404"/>
      <c r="NK11" s="404"/>
      <c r="NL11" s="404"/>
      <c r="NM11" s="404"/>
      <c r="NN11" s="404"/>
      <c r="NO11" s="404"/>
      <c r="NP11" s="404"/>
      <c r="NQ11" s="404"/>
      <c r="NR11" s="404"/>
      <c r="NS11" s="404"/>
      <c r="NT11" s="404"/>
      <c r="NU11" s="404"/>
      <c r="NV11" s="404"/>
      <c r="NW11" s="404"/>
      <c r="NX11" s="404"/>
      <c r="NY11" s="404"/>
      <c r="NZ11" s="404"/>
      <c r="OA11" s="404"/>
      <c r="OB11" s="404"/>
      <c r="OC11" s="404"/>
      <c r="OD11" s="404"/>
      <c r="OE11" s="404"/>
      <c r="OF11" s="404"/>
      <c r="OG11" s="404"/>
      <c r="OH11" s="404"/>
      <c r="OI11" s="404"/>
      <c r="OJ11" s="404"/>
      <c r="OK11" s="404"/>
      <c r="OL11" s="404"/>
      <c r="OM11" s="404"/>
      <c r="ON11" s="404"/>
      <c r="OO11" s="404"/>
      <c r="OP11" s="404"/>
      <c r="OQ11" s="404"/>
      <c r="OR11" s="404"/>
      <c r="OS11" s="404"/>
      <c r="OT11" s="404"/>
      <c r="OU11" s="404"/>
      <c r="OV11" s="404"/>
      <c r="OW11" s="404"/>
      <c r="OX11" s="404"/>
      <c r="OY11" s="404"/>
      <c r="OZ11" s="404"/>
      <c r="PA11" s="404"/>
      <c r="PB11" s="404"/>
      <c r="PC11" s="404"/>
      <c r="PD11" s="404"/>
      <c r="PE11" s="404"/>
      <c r="PF11" s="404"/>
      <c r="PG11" s="404"/>
      <c r="PH11" s="404"/>
      <c r="PI11" s="404"/>
      <c r="PJ11" s="404"/>
      <c r="PK11" s="404"/>
      <c r="PL11" s="404"/>
      <c r="PM11" s="404"/>
      <c r="PN11" s="404"/>
      <c r="PO11" s="404"/>
      <c r="PP11" s="404"/>
      <c r="PQ11" s="404"/>
      <c r="PR11" s="404"/>
      <c r="PS11" s="404"/>
      <c r="PT11" s="404"/>
      <c r="PU11" s="404"/>
      <c r="PV11" s="404"/>
      <c r="PW11" s="404"/>
      <c r="PX11" s="404"/>
      <c r="PY11" s="404"/>
      <c r="PZ11" s="404"/>
      <c r="QA11" s="404"/>
      <c r="QB11" s="404"/>
      <c r="QC11" s="404"/>
      <c r="QD11" s="404"/>
      <c r="QE11" s="404"/>
      <c r="QF11" s="404"/>
      <c r="QG11" s="404"/>
      <c r="QH11" s="404"/>
      <c r="QI11" s="404"/>
      <c r="QJ11" s="404"/>
      <c r="QK11" s="404"/>
      <c r="QL11" s="404"/>
      <c r="QM11" s="404"/>
      <c r="QN11" s="404"/>
      <c r="QO11" s="404"/>
      <c r="QP11" s="404"/>
      <c r="QQ11" s="404"/>
      <c r="QR11" s="404"/>
      <c r="QS11" s="404"/>
      <c r="QT11" s="404"/>
      <c r="QU11" s="404"/>
      <c r="QV11" s="404"/>
      <c r="QW11" s="404"/>
      <c r="QX11" s="404"/>
      <c r="QY11" s="404"/>
      <c r="QZ11" s="404"/>
      <c r="RA11" s="404"/>
      <c r="RB11" s="404"/>
      <c r="RC11" s="404"/>
      <c r="RD11" s="404"/>
      <c r="RE11" s="404"/>
      <c r="RF11" s="404"/>
      <c r="RG11" s="404"/>
      <c r="RH11" s="404"/>
      <c r="RI11" s="404"/>
      <c r="RJ11" s="404"/>
      <c r="RK11" s="404"/>
      <c r="RL11" s="404"/>
      <c r="RM11" s="404"/>
      <c r="RN11" s="404"/>
      <c r="RO11" s="404"/>
      <c r="RP11" s="404"/>
      <c r="RQ11" s="404"/>
      <c r="RR11" s="404"/>
      <c r="RS11" s="404"/>
      <c r="RT11" s="404"/>
      <c r="RU11" s="404"/>
      <c r="RV11" s="404"/>
      <c r="RW11" s="404"/>
      <c r="RX11" s="404"/>
      <c r="RY11" s="404"/>
      <c r="RZ11" s="404"/>
      <c r="SA11" s="404"/>
      <c r="SB11" s="404"/>
      <c r="SC11" s="404"/>
      <c r="SD11" s="404"/>
      <c r="SE11" s="404"/>
      <c r="SF11" s="404"/>
      <c r="SG11" s="404"/>
      <c r="SH11" s="404"/>
      <c r="SI11" s="404"/>
      <c r="SJ11" s="404"/>
      <c r="SK11" s="404"/>
      <c r="SL11" s="404"/>
      <c r="SM11" s="404"/>
      <c r="SN11" s="404"/>
      <c r="SO11" s="404"/>
      <c r="SP11" s="404"/>
      <c r="SQ11" s="404"/>
      <c r="SR11" s="404"/>
      <c r="SS11" s="404"/>
      <c r="ST11" s="404"/>
      <c r="SU11" s="404"/>
      <c r="SV11" s="404"/>
      <c r="SW11" s="404"/>
      <c r="SX11" s="404"/>
      <c r="SY11" s="404"/>
      <c r="SZ11" s="404"/>
      <c r="TA11" s="404"/>
      <c r="TB11" s="404"/>
      <c r="TC11" s="404"/>
      <c r="TD11" s="404"/>
      <c r="TE11" s="404"/>
      <c r="TF11" s="404"/>
      <c r="TG11" s="404"/>
      <c r="TH11" s="404"/>
      <c r="TI11" s="404"/>
      <c r="TJ11" s="404"/>
      <c r="TK11" s="404"/>
      <c r="TL11" s="404"/>
      <c r="TM11" s="404"/>
      <c r="TN11" s="404"/>
      <c r="TO11" s="404"/>
      <c r="TP11" s="404"/>
      <c r="TQ11" s="404"/>
      <c r="TR11" s="404"/>
      <c r="TS11" s="404"/>
      <c r="TT11" s="404"/>
      <c r="TU11" s="404"/>
      <c r="TV11" s="404"/>
      <c r="TW11" s="404"/>
      <c r="TX11" s="404"/>
      <c r="TY11" s="404"/>
      <c r="TZ11" s="404"/>
      <c r="UA11" s="404"/>
      <c r="UB11" s="404"/>
      <c r="UC11" s="404"/>
      <c r="UD11" s="404"/>
      <c r="UE11" s="404"/>
      <c r="UF11" s="404"/>
      <c r="UG11" s="404"/>
      <c r="UH11" s="404"/>
      <c r="UI11" s="404"/>
      <c r="UJ11" s="404"/>
      <c r="UK11" s="404"/>
      <c r="UL11" s="404"/>
      <c r="UM11" s="404"/>
      <c r="UN11" s="404"/>
      <c r="UO11" s="404"/>
      <c r="UP11" s="404"/>
      <c r="UQ11" s="404"/>
      <c r="UR11" s="404"/>
      <c r="US11" s="404"/>
      <c r="UT11" s="404"/>
      <c r="UU11" s="404"/>
      <c r="UV11" s="404"/>
      <c r="UW11" s="404"/>
      <c r="UX11" s="404"/>
      <c r="UY11" s="404"/>
      <c r="UZ11" s="404"/>
      <c r="VA11" s="404"/>
      <c r="VB11" s="404"/>
      <c r="VC11" s="404"/>
      <c r="VD11" s="404"/>
      <c r="VE11" s="404"/>
      <c r="VF11" s="404"/>
      <c r="VG11" s="404"/>
      <c r="VH11" s="404"/>
      <c r="VI11" s="404"/>
      <c r="VJ11" s="404"/>
      <c r="VK11" s="404"/>
      <c r="VL11" s="404"/>
      <c r="VM11" s="404"/>
      <c r="VN11" s="404"/>
      <c r="VO11" s="404"/>
      <c r="VP11" s="404"/>
      <c r="VQ11" s="404"/>
      <c r="VR11" s="404"/>
      <c r="VS11" s="404"/>
      <c r="VT11" s="404"/>
      <c r="VU11" s="404"/>
      <c r="VV11" s="404"/>
      <c r="VW11" s="404"/>
      <c r="VX11" s="404"/>
      <c r="VY11" s="404"/>
      <c r="VZ11" s="404"/>
      <c r="WA11" s="404"/>
      <c r="WB11" s="404"/>
      <c r="WC11" s="404"/>
      <c r="WD11" s="404"/>
      <c r="WE11" s="404"/>
      <c r="WF11" s="404"/>
      <c r="WG11" s="404"/>
      <c r="WH11" s="404"/>
      <c r="WI11" s="404"/>
      <c r="WJ11" s="404"/>
      <c r="WK11" s="404"/>
      <c r="WL11" s="404"/>
      <c r="WM11" s="404"/>
      <c r="WN11" s="404"/>
      <c r="WO11" s="404"/>
      <c r="WP11" s="404"/>
      <c r="WQ11" s="404"/>
      <c r="WR11" s="404"/>
      <c r="WS11" s="404"/>
      <c r="WT11" s="404"/>
      <c r="WU11" s="404"/>
      <c r="WV11" s="404"/>
      <c r="WW11" s="404"/>
      <c r="WX11" s="404"/>
      <c r="WY11" s="404"/>
      <c r="WZ11" s="404"/>
      <c r="XA11" s="404"/>
      <c r="XB11" s="404"/>
      <c r="XC11" s="404"/>
      <c r="XD11" s="404"/>
      <c r="XE11" s="404"/>
      <c r="XF11" s="404"/>
      <c r="XG11" s="404"/>
      <c r="XH11" s="404"/>
      <c r="XI11" s="404"/>
      <c r="XJ11" s="404"/>
      <c r="XK11" s="404"/>
      <c r="XL11" s="404"/>
      <c r="XM11" s="404"/>
      <c r="XN11" s="404"/>
      <c r="XO11" s="404"/>
      <c r="XP11" s="404"/>
      <c r="XQ11" s="404"/>
      <c r="XR11" s="404"/>
      <c r="XS11" s="404"/>
      <c r="XT11" s="404"/>
      <c r="XU11" s="404"/>
      <c r="XV11" s="404"/>
      <c r="XW11" s="404"/>
      <c r="XX11" s="404"/>
      <c r="XY11" s="404"/>
      <c r="XZ11" s="404"/>
      <c r="YA11" s="404"/>
      <c r="YB11" s="404"/>
      <c r="YC11" s="404"/>
      <c r="YD11" s="404"/>
      <c r="YE11" s="404"/>
      <c r="YF11" s="404"/>
      <c r="YG11" s="404"/>
      <c r="YH11" s="404"/>
      <c r="YI11" s="404"/>
      <c r="YJ11" s="404"/>
      <c r="YK11" s="404"/>
      <c r="YL11" s="404"/>
      <c r="YM11" s="404"/>
      <c r="YN11" s="404"/>
      <c r="YO11" s="404"/>
      <c r="YP11" s="404"/>
      <c r="YQ11" s="404"/>
      <c r="YR11" s="404"/>
      <c r="YS11" s="404"/>
      <c r="YT11" s="404"/>
      <c r="YU11" s="404"/>
      <c r="YV11" s="404"/>
      <c r="YW11" s="404"/>
      <c r="YX11" s="404"/>
      <c r="YY11" s="404"/>
      <c r="YZ11" s="404"/>
      <c r="ZA11" s="404"/>
      <c r="ZB11" s="404"/>
      <c r="ZC11" s="404"/>
      <c r="ZD11" s="404"/>
      <c r="ZE11" s="404"/>
      <c r="ZF11" s="404"/>
      <c r="ZG11" s="404"/>
      <c r="ZH11" s="404"/>
      <c r="ZI11" s="404"/>
      <c r="ZJ11" s="404"/>
      <c r="ZK11" s="404"/>
      <c r="ZL11" s="404"/>
      <c r="ZM11" s="404"/>
      <c r="ZN11" s="404"/>
      <c r="ZO11" s="404"/>
      <c r="ZP11" s="404"/>
      <c r="ZQ11" s="404"/>
      <c r="ZR11" s="404"/>
      <c r="ZS11" s="404"/>
      <c r="ZT11" s="404"/>
      <c r="ZU11" s="404"/>
      <c r="ZV11" s="404"/>
      <c r="ZW11" s="404"/>
      <c r="ZX11" s="404"/>
      <c r="ZY11" s="404"/>
      <c r="ZZ11" s="404"/>
      <c r="AAA11" s="404"/>
      <c r="AAB11" s="404"/>
      <c r="AAC11" s="404"/>
      <c r="AAD11" s="404"/>
      <c r="AAE11" s="404"/>
      <c r="AAF11" s="404"/>
      <c r="AAG11" s="404"/>
      <c r="AAH11" s="404"/>
      <c r="AAI11" s="404"/>
      <c r="AAJ11" s="404"/>
      <c r="AAK11" s="404"/>
      <c r="AAL11" s="404"/>
      <c r="AAM11" s="404"/>
      <c r="AAN11" s="404"/>
      <c r="AAO11" s="404"/>
      <c r="AAP11" s="404"/>
      <c r="AAQ11" s="404"/>
      <c r="AAR11" s="404"/>
      <c r="AAS11" s="404"/>
      <c r="AAT11" s="404"/>
      <c r="AAU11" s="404"/>
      <c r="AAV11" s="404"/>
      <c r="AAW11" s="404"/>
      <c r="AAX11" s="404"/>
      <c r="AAY11" s="404"/>
      <c r="AAZ11" s="404"/>
      <c r="ABA11" s="404"/>
      <c r="ABB11" s="404"/>
      <c r="ABC11" s="404"/>
      <c r="ABD11" s="404"/>
      <c r="ABE11" s="404"/>
      <c r="ABF11" s="404"/>
      <c r="ABG11" s="404"/>
      <c r="ABH11" s="404"/>
      <c r="ABI11" s="404"/>
      <c r="ABJ11" s="404"/>
      <c r="ABK11" s="404"/>
      <c r="ABL11" s="404"/>
      <c r="ABM11" s="404"/>
      <c r="ABN11" s="404"/>
      <c r="ABO11" s="404"/>
      <c r="ABP11" s="404"/>
      <c r="ABQ11" s="404"/>
      <c r="ABR11" s="404"/>
      <c r="ABS11" s="404"/>
      <c r="ABT11" s="404"/>
      <c r="ABU11" s="404"/>
      <c r="ABV11" s="404"/>
      <c r="ABW11" s="404"/>
      <c r="ABX11" s="404"/>
      <c r="ABY11" s="404"/>
      <c r="ABZ11" s="404"/>
      <c r="ACA11" s="404"/>
      <c r="ACB11" s="404"/>
      <c r="ACC11" s="404"/>
      <c r="ACD11" s="404"/>
      <c r="ACE11" s="404"/>
      <c r="ACF11" s="404"/>
      <c r="ACG11" s="404"/>
      <c r="ACH11" s="404"/>
      <c r="ACI11" s="404"/>
      <c r="ACJ11" s="404"/>
      <c r="ACK11" s="404"/>
      <c r="ACL11" s="404"/>
      <c r="ACM11" s="404"/>
      <c r="ACN11" s="404"/>
      <c r="ACO11" s="404"/>
      <c r="ACP11" s="404"/>
      <c r="ACQ11" s="404"/>
      <c r="ACR11" s="404"/>
      <c r="ACS11" s="404"/>
      <c r="ACT11" s="404"/>
      <c r="ACU11" s="404"/>
      <c r="ACV11" s="404"/>
      <c r="ACW11" s="404"/>
      <c r="ACX11" s="404"/>
      <c r="ACY11" s="404"/>
      <c r="ACZ11" s="404"/>
      <c r="ADA11" s="404"/>
      <c r="ADB11" s="404"/>
      <c r="ADC11" s="404"/>
      <c r="ADD11" s="404"/>
      <c r="ADE11" s="404"/>
      <c r="ADF11" s="404"/>
      <c r="ADG11" s="404"/>
      <c r="ADH11" s="404"/>
      <c r="ADI11" s="404"/>
      <c r="ADJ11" s="404"/>
      <c r="ADK11" s="404"/>
      <c r="ADL11" s="404"/>
      <c r="ADM11" s="404"/>
      <c r="ADN11" s="404"/>
      <c r="ADO11" s="404"/>
      <c r="ADP11" s="404"/>
      <c r="ADQ11" s="404"/>
      <c r="ADR11" s="404"/>
      <c r="ADS11" s="404"/>
      <c r="ADT11" s="404"/>
      <c r="ADU11" s="404"/>
      <c r="ADV11" s="404"/>
      <c r="ADW11" s="404"/>
      <c r="ADX11" s="404"/>
      <c r="ADY11" s="404"/>
      <c r="ADZ11" s="404"/>
      <c r="AEA11" s="404"/>
      <c r="AEB11" s="404"/>
      <c r="AEC11" s="404"/>
      <c r="AED11" s="404"/>
      <c r="AEE11" s="404"/>
      <c r="AEF11" s="404"/>
      <c r="AEG11" s="404"/>
      <c r="AEH11" s="404"/>
      <c r="AEI11" s="404"/>
      <c r="AEJ11" s="404"/>
      <c r="AEK11" s="404"/>
      <c r="AEL11" s="404"/>
      <c r="AEM11" s="404"/>
      <c r="AEN11" s="404"/>
      <c r="AEO11" s="404"/>
      <c r="AEP11" s="404"/>
      <c r="AEQ11" s="404"/>
      <c r="AER11" s="404"/>
      <c r="AES11" s="404"/>
      <c r="AET11" s="404"/>
      <c r="AEU11" s="404"/>
      <c r="AEV11" s="404"/>
      <c r="AEW11" s="404"/>
      <c r="AEX11" s="404"/>
      <c r="AEY11" s="404"/>
      <c r="AEZ11" s="404"/>
      <c r="AFA11" s="404"/>
      <c r="AFB11" s="404"/>
      <c r="AFC11" s="404"/>
      <c r="AFD11" s="404"/>
      <c r="AFE11" s="404"/>
      <c r="AFF11" s="404"/>
      <c r="AFG11" s="404"/>
      <c r="AFH11" s="404"/>
      <c r="AFI11" s="404"/>
      <c r="AFJ11" s="404"/>
      <c r="AFK11" s="404"/>
      <c r="AFL11" s="404"/>
      <c r="AFM11" s="404"/>
      <c r="AFN11" s="404"/>
      <c r="AFO11" s="404"/>
      <c r="AFP11" s="404"/>
      <c r="AFQ11" s="404"/>
      <c r="AFR11" s="404"/>
      <c r="AFS11" s="404"/>
      <c r="AFT11" s="404"/>
      <c r="AFU11" s="404"/>
      <c r="AFV11" s="404"/>
      <c r="AFW11" s="404"/>
      <c r="AFX11" s="404"/>
      <c r="AFY11" s="404"/>
      <c r="AFZ11" s="404"/>
      <c r="AGA11" s="404"/>
      <c r="AGB11" s="404"/>
      <c r="AGC11" s="404"/>
      <c r="AGD11" s="404"/>
      <c r="AGE11" s="404"/>
      <c r="AGF11" s="404"/>
      <c r="AGG11" s="404"/>
      <c r="AGH11" s="404"/>
      <c r="AGI11" s="404"/>
      <c r="AGJ11" s="404"/>
      <c r="AGK11" s="404"/>
      <c r="AGL11" s="404"/>
      <c r="AGM11" s="404"/>
      <c r="AGN11" s="404"/>
      <c r="AGO11" s="404"/>
      <c r="AGP11" s="404"/>
      <c r="AGQ11" s="404"/>
      <c r="AGR11" s="404"/>
      <c r="AGS11" s="404"/>
      <c r="AGT11" s="404"/>
      <c r="AGU11" s="404"/>
      <c r="AGV11" s="404"/>
      <c r="AGW11" s="404"/>
      <c r="AGX11" s="404"/>
      <c r="AGY11" s="404"/>
      <c r="AGZ11" s="404"/>
      <c r="AHA11" s="404"/>
      <c r="AHB11" s="404"/>
      <c r="AHC11" s="404"/>
      <c r="AHD11" s="404"/>
      <c r="AHE11" s="404"/>
      <c r="AHF11" s="404"/>
      <c r="AHG11" s="404"/>
      <c r="AHH11" s="404"/>
      <c r="AHI11" s="404"/>
      <c r="AHJ11" s="404"/>
      <c r="AHK11" s="404"/>
      <c r="AHL11" s="404"/>
      <c r="AHM11" s="404"/>
      <c r="AHN11" s="404"/>
      <c r="AHO11" s="404"/>
      <c r="AHP11" s="404"/>
      <c r="AHQ11" s="404"/>
      <c r="AHR11" s="404"/>
      <c r="AHS11" s="404"/>
      <c r="AHT11" s="404"/>
      <c r="AHU11" s="404"/>
      <c r="AHV11" s="404"/>
      <c r="AHW11" s="404"/>
      <c r="AHX11" s="404"/>
      <c r="AHY11" s="404"/>
      <c r="AHZ11" s="404"/>
      <c r="AIA11" s="404"/>
      <c r="AIB11" s="404"/>
      <c r="AIC11" s="404"/>
      <c r="AID11" s="404"/>
      <c r="AIE11" s="404"/>
      <c r="AIF11" s="404"/>
      <c r="AIG11" s="404"/>
      <c r="AIH11" s="404"/>
      <c r="AII11" s="404"/>
      <c r="AIJ11" s="404"/>
      <c r="AIK11" s="404"/>
      <c r="AIL11" s="404"/>
      <c r="AIM11" s="404"/>
      <c r="AIN11" s="404"/>
      <c r="AIO11" s="404"/>
      <c r="AIP11" s="404"/>
      <c r="AIQ11" s="404"/>
      <c r="AIR11" s="404"/>
      <c r="AIS11" s="404"/>
      <c r="AIT11" s="404"/>
      <c r="AIU11" s="404"/>
      <c r="AIV11" s="404"/>
      <c r="AIW11" s="404"/>
      <c r="AIX11" s="404"/>
      <c r="AIY11" s="404"/>
      <c r="AIZ11" s="404"/>
      <c r="AJA11" s="404"/>
      <c r="AJB11" s="404"/>
      <c r="AJC11" s="404"/>
      <c r="AJD11" s="404"/>
      <c r="AJE11" s="404"/>
      <c r="AJF11" s="404"/>
      <c r="AJG11" s="404"/>
      <c r="AJH11" s="404"/>
      <c r="AJI11" s="404"/>
      <c r="AJJ11" s="404"/>
      <c r="AJK11" s="404"/>
      <c r="AJL11" s="404"/>
      <c r="AJM11" s="404"/>
      <c r="AJN11" s="404"/>
      <c r="AJO11" s="404"/>
      <c r="AJP11" s="404"/>
      <c r="AJQ11" s="404"/>
      <c r="AJR11" s="404"/>
      <c r="AJS11" s="404"/>
      <c r="AJT11" s="404"/>
      <c r="AJU11" s="404"/>
      <c r="AJV11" s="404"/>
      <c r="AJW11" s="404"/>
      <c r="AJX11" s="404"/>
      <c r="AJY11" s="404"/>
      <c r="AJZ11" s="404"/>
      <c r="AKA11" s="404"/>
      <c r="AKB11" s="404"/>
      <c r="AKC11" s="404"/>
      <c r="AKD11" s="404"/>
      <c r="AKE11" s="404"/>
      <c r="AKF11" s="404"/>
      <c r="AKG11" s="404"/>
      <c r="AKH11" s="404"/>
      <c r="AKI11" s="404"/>
      <c r="AKJ11" s="404"/>
      <c r="AKK11" s="404"/>
      <c r="AKL11" s="404"/>
      <c r="AKM11" s="404"/>
      <c r="AKN11" s="404"/>
      <c r="AKO11" s="404"/>
      <c r="AKP11" s="404"/>
      <c r="AKQ11" s="404"/>
      <c r="AKR11" s="404"/>
      <c r="AKS11" s="404"/>
      <c r="AKT11" s="404"/>
      <c r="AKU11" s="404"/>
      <c r="AKV11" s="404"/>
      <c r="AKW11" s="404"/>
      <c r="AKX11" s="404"/>
      <c r="AKY11" s="404"/>
      <c r="AKZ11" s="404"/>
      <c r="ALA11" s="404"/>
      <c r="ALB11" s="404"/>
      <c r="ALC11" s="404"/>
    </row>
    <row r="12" spans="1:991" ht="39.75" customHeight="1" x14ac:dyDescent="0.55000000000000004">
      <c r="A12" s="632" t="s">
        <v>28</v>
      </c>
      <c r="B12" s="61">
        <v>583132</v>
      </c>
      <c r="C12" s="633"/>
      <c r="D12" s="61">
        <v>37602</v>
      </c>
      <c r="E12" s="634">
        <v>107957</v>
      </c>
      <c r="F12" s="635"/>
      <c r="G12" s="634">
        <v>728691</v>
      </c>
      <c r="H12" s="61">
        <v>495662.2</v>
      </c>
      <c r="I12" s="633"/>
      <c r="J12" s="61">
        <v>31961.7</v>
      </c>
      <c r="K12" s="759">
        <v>64234.414999999994</v>
      </c>
      <c r="L12" s="635"/>
      <c r="M12" s="634">
        <v>591858.31500000006</v>
      </c>
      <c r="N12" s="61">
        <v>386616.516</v>
      </c>
      <c r="O12" s="635"/>
      <c r="P12" s="61">
        <v>24930.126</v>
      </c>
      <c r="Q12" s="634">
        <v>64234.414999999994</v>
      </c>
      <c r="R12" s="635"/>
      <c r="S12" s="636">
        <v>475781.05699999997</v>
      </c>
      <c r="U12" s="637"/>
      <c r="W12" s="404"/>
      <c r="X12" s="404"/>
      <c r="Y12" s="404"/>
      <c r="Z12" s="404"/>
      <c r="AA12" s="404"/>
      <c r="AB12" s="404"/>
      <c r="AC12" s="404"/>
      <c r="AD12" s="404"/>
      <c r="AE12" s="404"/>
      <c r="AF12" s="404"/>
      <c r="AG12" s="404"/>
      <c r="AH12" s="404"/>
      <c r="AI12" s="404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  <c r="AU12" s="404"/>
      <c r="AV12" s="404"/>
      <c r="AW12" s="404"/>
      <c r="AX12" s="404"/>
      <c r="AY12" s="404"/>
      <c r="AZ12" s="404"/>
      <c r="BA12" s="404"/>
      <c r="BB12" s="404"/>
      <c r="BC12" s="404"/>
      <c r="BD12" s="404"/>
      <c r="BE12" s="404"/>
      <c r="BF12" s="404"/>
      <c r="BG12" s="404"/>
      <c r="BH12" s="404"/>
      <c r="BI12" s="404"/>
      <c r="BJ12" s="404"/>
      <c r="BK12" s="404"/>
      <c r="BL12" s="404"/>
      <c r="BM12" s="404"/>
      <c r="BN12" s="404"/>
      <c r="BO12" s="404"/>
      <c r="BP12" s="404"/>
      <c r="BQ12" s="404"/>
      <c r="BR12" s="404"/>
      <c r="BS12" s="404"/>
      <c r="BT12" s="404"/>
      <c r="BU12" s="404"/>
      <c r="BV12" s="404"/>
      <c r="BW12" s="404"/>
      <c r="BX12" s="404"/>
      <c r="BY12" s="404"/>
      <c r="BZ12" s="404"/>
      <c r="CA12" s="404"/>
      <c r="CB12" s="404"/>
      <c r="CC12" s="404"/>
      <c r="CD12" s="404"/>
      <c r="CE12" s="404"/>
      <c r="CF12" s="404"/>
      <c r="CG12" s="404"/>
      <c r="CH12" s="404"/>
      <c r="CI12" s="404"/>
      <c r="CJ12" s="404"/>
      <c r="CK12" s="404"/>
      <c r="CL12" s="404"/>
      <c r="CM12" s="404"/>
      <c r="CN12" s="404"/>
      <c r="CO12" s="404"/>
      <c r="CP12" s="404"/>
      <c r="CQ12" s="404"/>
      <c r="CR12" s="404"/>
      <c r="CS12" s="404"/>
      <c r="CT12" s="404"/>
      <c r="CU12" s="404"/>
      <c r="CV12" s="404"/>
      <c r="CW12" s="404"/>
      <c r="CX12" s="404"/>
      <c r="CY12" s="404"/>
      <c r="CZ12" s="404"/>
      <c r="DA12" s="404"/>
      <c r="DB12" s="404"/>
      <c r="DC12" s="404"/>
      <c r="DD12" s="404"/>
      <c r="DE12" s="404"/>
      <c r="DF12" s="404"/>
      <c r="DG12" s="404"/>
      <c r="DH12" s="404"/>
      <c r="DI12" s="404"/>
      <c r="DJ12" s="404"/>
      <c r="DK12" s="404"/>
      <c r="DL12" s="404"/>
      <c r="DM12" s="404"/>
      <c r="DN12" s="404"/>
      <c r="DO12" s="404"/>
      <c r="DP12" s="404"/>
      <c r="DQ12" s="404"/>
      <c r="DR12" s="404"/>
      <c r="DS12" s="404"/>
      <c r="DT12" s="404"/>
      <c r="DU12" s="404"/>
      <c r="DV12" s="404"/>
      <c r="DW12" s="404"/>
      <c r="DX12" s="404"/>
      <c r="DY12" s="404"/>
      <c r="DZ12" s="404"/>
      <c r="EA12" s="404"/>
      <c r="EB12" s="404"/>
      <c r="EC12" s="404"/>
      <c r="ED12" s="404"/>
      <c r="EE12" s="404"/>
      <c r="EF12" s="404"/>
      <c r="EG12" s="404"/>
      <c r="EH12" s="404"/>
      <c r="EI12" s="404"/>
      <c r="EJ12" s="404"/>
      <c r="EK12" s="404"/>
      <c r="EL12" s="404"/>
      <c r="EM12" s="404"/>
      <c r="EN12" s="404"/>
      <c r="EO12" s="404"/>
      <c r="EP12" s="404"/>
      <c r="EQ12" s="404"/>
      <c r="ER12" s="404"/>
      <c r="ES12" s="404"/>
      <c r="ET12" s="404"/>
      <c r="EU12" s="404"/>
      <c r="EV12" s="404"/>
      <c r="EW12" s="404"/>
      <c r="EX12" s="404"/>
      <c r="EY12" s="404"/>
      <c r="EZ12" s="404"/>
      <c r="FA12" s="404"/>
      <c r="FB12" s="404"/>
      <c r="FC12" s="404"/>
      <c r="FD12" s="404"/>
      <c r="FE12" s="404"/>
      <c r="FF12" s="404"/>
      <c r="FG12" s="404"/>
      <c r="FH12" s="404"/>
      <c r="FI12" s="404"/>
      <c r="FJ12" s="404"/>
      <c r="FK12" s="404"/>
      <c r="FL12" s="404"/>
      <c r="FM12" s="404"/>
      <c r="FN12" s="404"/>
      <c r="FO12" s="404"/>
      <c r="FP12" s="404"/>
      <c r="FQ12" s="404"/>
      <c r="FR12" s="404"/>
      <c r="FS12" s="404"/>
      <c r="FT12" s="404"/>
      <c r="FU12" s="404"/>
      <c r="FV12" s="404"/>
      <c r="FW12" s="404"/>
      <c r="FX12" s="404"/>
      <c r="FY12" s="404"/>
      <c r="FZ12" s="404"/>
      <c r="GA12" s="404"/>
      <c r="GB12" s="404"/>
      <c r="GC12" s="404"/>
      <c r="GD12" s="404"/>
      <c r="GE12" s="404"/>
      <c r="GF12" s="404"/>
      <c r="GG12" s="404"/>
      <c r="GH12" s="404"/>
      <c r="GI12" s="404"/>
      <c r="GJ12" s="404"/>
      <c r="GK12" s="404"/>
      <c r="GL12" s="404"/>
      <c r="GM12" s="404"/>
      <c r="GN12" s="404"/>
      <c r="GO12" s="404"/>
      <c r="GP12" s="404"/>
      <c r="GQ12" s="404"/>
      <c r="GR12" s="404"/>
      <c r="GS12" s="404"/>
      <c r="GT12" s="404"/>
      <c r="GU12" s="404"/>
      <c r="GV12" s="404"/>
      <c r="GW12" s="404"/>
      <c r="GX12" s="404"/>
      <c r="GY12" s="404"/>
      <c r="GZ12" s="404"/>
      <c r="HA12" s="404"/>
      <c r="HB12" s="404"/>
      <c r="HC12" s="404"/>
      <c r="HD12" s="404"/>
      <c r="HE12" s="404"/>
      <c r="HF12" s="404"/>
      <c r="HG12" s="404"/>
      <c r="HH12" s="404"/>
      <c r="HI12" s="404"/>
      <c r="HJ12" s="404"/>
      <c r="HK12" s="404"/>
      <c r="HL12" s="404"/>
      <c r="HM12" s="404"/>
      <c r="HN12" s="404"/>
      <c r="HO12" s="404"/>
      <c r="HP12" s="404"/>
      <c r="HQ12" s="404"/>
      <c r="HR12" s="404"/>
      <c r="HS12" s="404"/>
      <c r="HT12" s="404"/>
      <c r="HU12" s="404"/>
      <c r="HV12" s="404"/>
      <c r="HW12" s="404"/>
      <c r="HX12" s="404"/>
      <c r="HY12" s="404"/>
      <c r="HZ12" s="404"/>
      <c r="IA12" s="404"/>
      <c r="IB12" s="404"/>
      <c r="IC12" s="404"/>
      <c r="ID12" s="404"/>
      <c r="IE12" s="404"/>
      <c r="IF12" s="404"/>
      <c r="IG12" s="404"/>
      <c r="IH12" s="404"/>
      <c r="II12" s="404"/>
      <c r="IJ12" s="404"/>
      <c r="IK12" s="404"/>
      <c r="IL12" s="404"/>
      <c r="IM12" s="404"/>
      <c r="IN12" s="404"/>
      <c r="IO12" s="404"/>
      <c r="IP12" s="404"/>
      <c r="IQ12" s="404"/>
      <c r="IR12" s="404"/>
      <c r="IS12" s="404"/>
      <c r="IT12" s="404"/>
      <c r="IU12" s="404"/>
      <c r="IV12" s="404"/>
      <c r="IW12" s="404"/>
      <c r="IX12" s="404"/>
      <c r="IY12" s="404"/>
      <c r="IZ12" s="404"/>
      <c r="JA12" s="404"/>
      <c r="JB12" s="404"/>
      <c r="JC12" s="404"/>
      <c r="JD12" s="404"/>
      <c r="JE12" s="404"/>
      <c r="JF12" s="404"/>
      <c r="JG12" s="404"/>
      <c r="JH12" s="404"/>
      <c r="JI12" s="404"/>
      <c r="JJ12" s="404"/>
      <c r="JK12" s="404"/>
      <c r="JL12" s="404"/>
      <c r="JM12" s="404"/>
      <c r="JN12" s="404"/>
      <c r="JO12" s="404"/>
      <c r="JP12" s="404"/>
      <c r="JQ12" s="404"/>
      <c r="JR12" s="404"/>
      <c r="JS12" s="404"/>
      <c r="JT12" s="404"/>
      <c r="JU12" s="404"/>
      <c r="JV12" s="404"/>
      <c r="JW12" s="404"/>
      <c r="JX12" s="404"/>
      <c r="JY12" s="404"/>
      <c r="JZ12" s="404"/>
      <c r="KA12" s="404"/>
      <c r="KB12" s="404"/>
      <c r="KC12" s="404"/>
      <c r="KD12" s="404"/>
      <c r="KE12" s="404"/>
      <c r="KF12" s="404"/>
      <c r="KG12" s="404"/>
      <c r="KH12" s="404"/>
      <c r="KI12" s="404"/>
      <c r="KJ12" s="404"/>
      <c r="KK12" s="404"/>
      <c r="KL12" s="404"/>
      <c r="KM12" s="404"/>
      <c r="KN12" s="404"/>
      <c r="KO12" s="404"/>
      <c r="KP12" s="404"/>
      <c r="KQ12" s="404"/>
      <c r="KR12" s="404"/>
      <c r="KS12" s="404"/>
      <c r="KT12" s="404"/>
      <c r="KU12" s="404"/>
      <c r="KV12" s="404"/>
      <c r="KW12" s="404"/>
      <c r="KX12" s="404"/>
      <c r="KY12" s="404"/>
      <c r="KZ12" s="404"/>
      <c r="LA12" s="404"/>
      <c r="LB12" s="404"/>
      <c r="LC12" s="404"/>
      <c r="LD12" s="404"/>
      <c r="LE12" s="404"/>
      <c r="LF12" s="404"/>
      <c r="LG12" s="404"/>
      <c r="LH12" s="404"/>
      <c r="LI12" s="404"/>
      <c r="LJ12" s="404"/>
      <c r="LK12" s="404"/>
      <c r="LL12" s="404"/>
      <c r="LM12" s="404"/>
      <c r="LN12" s="404"/>
      <c r="LO12" s="404"/>
      <c r="LP12" s="404"/>
      <c r="LQ12" s="404"/>
      <c r="LR12" s="404"/>
      <c r="LS12" s="404"/>
      <c r="LT12" s="404"/>
      <c r="LU12" s="404"/>
      <c r="LV12" s="404"/>
      <c r="LW12" s="404"/>
      <c r="LX12" s="404"/>
      <c r="LY12" s="404"/>
      <c r="LZ12" s="404"/>
      <c r="MA12" s="404"/>
      <c r="MB12" s="404"/>
      <c r="MC12" s="404"/>
      <c r="MD12" s="404"/>
      <c r="ME12" s="404"/>
      <c r="MF12" s="404"/>
      <c r="MG12" s="404"/>
      <c r="MH12" s="404"/>
      <c r="MI12" s="404"/>
      <c r="MJ12" s="404"/>
      <c r="MK12" s="404"/>
      <c r="ML12" s="404"/>
      <c r="MM12" s="404"/>
      <c r="MN12" s="404"/>
      <c r="MO12" s="404"/>
      <c r="MP12" s="404"/>
      <c r="MQ12" s="404"/>
      <c r="MR12" s="404"/>
      <c r="MS12" s="404"/>
      <c r="MT12" s="404"/>
      <c r="MU12" s="404"/>
      <c r="MV12" s="404"/>
      <c r="MW12" s="404"/>
      <c r="MX12" s="404"/>
      <c r="MY12" s="404"/>
      <c r="MZ12" s="404"/>
      <c r="NA12" s="404"/>
      <c r="NB12" s="404"/>
      <c r="NC12" s="404"/>
      <c r="ND12" s="404"/>
      <c r="NE12" s="404"/>
      <c r="NF12" s="404"/>
      <c r="NG12" s="404"/>
      <c r="NH12" s="404"/>
      <c r="NI12" s="404"/>
      <c r="NJ12" s="404"/>
      <c r="NK12" s="404"/>
      <c r="NL12" s="404"/>
      <c r="NM12" s="404"/>
      <c r="NN12" s="404"/>
      <c r="NO12" s="404"/>
      <c r="NP12" s="404"/>
      <c r="NQ12" s="404"/>
      <c r="NR12" s="404"/>
      <c r="NS12" s="404"/>
      <c r="NT12" s="404"/>
      <c r="NU12" s="404"/>
      <c r="NV12" s="404"/>
      <c r="NW12" s="404"/>
      <c r="NX12" s="404"/>
      <c r="NY12" s="404"/>
      <c r="NZ12" s="404"/>
      <c r="OA12" s="404"/>
      <c r="OB12" s="404"/>
      <c r="OC12" s="404"/>
      <c r="OD12" s="404"/>
      <c r="OE12" s="404"/>
      <c r="OF12" s="404"/>
      <c r="OG12" s="404"/>
      <c r="OH12" s="404"/>
      <c r="OI12" s="404"/>
      <c r="OJ12" s="404"/>
      <c r="OK12" s="404"/>
      <c r="OL12" s="404"/>
      <c r="OM12" s="404"/>
      <c r="ON12" s="404"/>
      <c r="OO12" s="404"/>
      <c r="OP12" s="404"/>
      <c r="OQ12" s="404"/>
      <c r="OR12" s="404"/>
      <c r="OS12" s="404"/>
      <c r="OT12" s="404"/>
      <c r="OU12" s="404"/>
      <c r="OV12" s="404"/>
      <c r="OW12" s="404"/>
      <c r="OX12" s="404"/>
      <c r="OY12" s="404"/>
      <c r="OZ12" s="404"/>
      <c r="PA12" s="404"/>
      <c r="PB12" s="404"/>
      <c r="PC12" s="404"/>
      <c r="PD12" s="404"/>
      <c r="PE12" s="404"/>
      <c r="PF12" s="404"/>
      <c r="PG12" s="404"/>
      <c r="PH12" s="404"/>
      <c r="PI12" s="404"/>
      <c r="PJ12" s="404"/>
      <c r="PK12" s="404"/>
      <c r="PL12" s="404"/>
      <c r="PM12" s="404"/>
      <c r="PN12" s="404"/>
      <c r="PO12" s="404"/>
      <c r="PP12" s="404"/>
      <c r="PQ12" s="404"/>
      <c r="PR12" s="404"/>
      <c r="PS12" s="404"/>
      <c r="PT12" s="404"/>
      <c r="PU12" s="404"/>
      <c r="PV12" s="404"/>
      <c r="PW12" s="404"/>
      <c r="PX12" s="404"/>
      <c r="PY12" s="404"/>
      <c r="PZ12" s="404"/>
      <c r="QA12" s="404"/>
      <c r="QB12" s="404"/>
      <c r="QC12" s="404"/>
      <c r="QD12" s="404"/>
      <c r="QE12" s="404"/>
      <c r="QF12" s="404"/>
      <c r="QG12" s="404"/>
      <c r="QH12" s="404"/>
      <c r="QI12" s="404"/>
      <c r="QJ12" s="404"/>
      <c r="QK12" s="404"/>
      <c r="QL12" s="404"/>
      <c r="QM12" s="404"/>
      <c r="QN12" s="404"/>
      <c r="QO12" s="404"/>
      <c r="QP12" s="404"/>
      <c r="QQ12" s="404"/>
      <c r="QR12" s="404"/>
      <c r="QS12" s="404"/>
      <c r="QT12" s="404"/>
      <c r="QU12" s="404"/>
      <c r="QV12" s="404"/>
      <c r="QW12" s="404"/>
      <c r="QX12" s="404"/>
      <c r="QY12" s="404"/>
      <c r="QZ12" s="404"/>
      <c r="RA12" s="404"/>
      <c r="RB12" s="404"/>
      <c r="RC12" s="404"/>
      <c r="RD12" s="404"/>
      <c r="RE12" s="404"/>
      <c r="RF12" s="404"/>
      <c r="RG12" s="404"/>
      <c r="RH12" s="404"/>
      <c r="RI12" s="404"/>
      <c r="RJ12" s="404"/>
      <c r="RK12" s="404"/>
      <c r="RL12" s="404"/>
      <c r="RM12" s="404"/>
      <c r="RN12" s="404"/>
      <c r="RO12" s="404"/>
      <c r="RP12" s="404"/>
      <c r="RQ12" s="404"/>
      <c r="RR12" s="404"/>
      <c r="RS12" s="404"/>
      <c r="RT12" s="404"/>
      <c r="RU12" s="404"/>
      <c r="RV12" s="404"/>
      <c r="RW12" s="404"/>
      <c r="RX12" s="404"/>
      <c r="RY12" s="404"/>
      <c r="RZ12" s="404"/>
      <c r="SA12" s="404"/>
      <c r="SB12" s="404"/>
      <c r="SC12" s="404"/>
      <c r="SD12" s="404"/>
      <c r="SE12" s="404"/>
      <c r="SF12" s="404"/>
      <c r="SG12" s="404"/>
      <c r="SH12" s="404"/>
      <c r="SI12" s="404"/>
      <c r="SJ12" s="404"/>
      <c r="SK12" s="404"/>
      <c r="SL12" s="404"/>
      <c r="SM12" s="404"/>
      <c r="SN12" s="404"/>
      <c r="SO12" s="404"/>
      <c r="SP12" s="404"/>
      <c r="SQ12" s="404"/>
      <c r="SR12" s="404"/>
      <c r="SS12" s="404"/>
      <c r="ST12" s="404"/>
      <c r="SU12" s="404"/>
      <c r="SV12" s="404"/>
      <c r="SW12" s="404"/>
      <c r="SX12" s="404"/>
      <c r="SY12" s="404"/>
      <c r="SZ12" s="404"/>
      <c r="TA12" s="404"/>
      <c r="TB12" s="404"/>
      <c r="TC12" s="404"/>
      <c r="TD12" s="404"/>
      <c r="TE12" s="404"/>
      <c r="TF12" s="404"/>
      <c r="TG12" s="404"/>
      <c r="TH12" s="404"/>
      <c r="TI12" s="404"/>
      <c r="TJ12" s="404"/>
      <c r="TK12" s="404"/>
      <c r="TL12" s="404"/>
      <c r="TM12" s="404"/>
      <c r="TN12" s="404"/>
      <c r="TO12" s="404"/>
      <c r="TP12" s="404"/>
      <c r="TQ12" s="404"/>
      <c r="TR12" s="404"/>
      <c r="TS12" s="404"/>
      <c r="TT12" s="404"/>
      <c r="TU12" s="404"/>
      <c r="TV12" s="404"/>
      <c r="TW12" s="404"/>
      <c r="TX12" s="404"/>
      <c r="TY12" s="404"/>
      <c r="TZ12" s="404"/>
      <c r="UA12" s="404"/>
      <c r="UB12" s="404"/>
      <c r="UC12" s="404"/>
      <c r="UD12" s="404"/>
      <c r="UE12" s="404"/>
      <c r="UF12" s="404"/>
      <c r="UG12" s="404"/>
      <c r="UH12" s="404"/>
      <c r="UI12" s="404"/>
      <c r="UJ12" s="404"/>
      <c r="UK12" s="404"/>
      <c r="UL12" s="404"/>
      <c r="UM12" s="404"/>
      <c r="UN12" s="404"/>
      <c r="UO12" s="404"/>
      <c r="UP12" s="404"/>
      <c r="UQ12" s="404"/>
      <c r="UR12" s="404"/>
      <c r="US12" s="404"/>
      <c r="UT12" s="404"/>
      <c r="UU12" s="404"/>
      <c r="UV12" s="404"/>
      <c r="UW12" s="404"/>
      <c r="UX12" s="404"/>
      <c r="UY12" s="404"/>
      <c r="UZ12" s="404"/>
      <c r="VA12" s="404"/>
      <c r="VB12" s="404"/>
      <c r="VC12" s="404"/>
      <c r="VD12" s="404"/>
      <c r="VE12" s="404"/>
      <c r="VF12" s="404"/>
      <c r="VG12" s="404"/>
      <c r="VH12" s="404"/>
      <c r="VI12" s="404"/>
      <c r="VJ12" s="404"/>
      <c r="VK12" s="404"/>
      <c r="VL12" s="404"/>
      <c r="VM12" s="404"/>
      <c r="VN12" s="404"/>
      <c r="VO12" s="404"/>
      <c r="VP12" s="404"/>
      <c r="VQ12" s="404"/>
      <c r="VR12" s="404"/>
      <c r="VS12" s="404"/>
      <c r="VT12" s="404"/>
      <c r="VU12" s="404"/>
      <c r="VV12" s="404"/>
      <c r="VW12" s="404"/>
      <c r="VX12" s="404"/>
      <c r="VY12" s="404"/>
      <c r="VZ12" s="404"/>
      <c r="WA12" s="404"/>
      <c r="WB12" s="404"/>
      <c r="WC12" s="404"/>
      <c r="WD12" s="404"/>
      <c r="WE12" s="404"/>
      <c r="WF12" s="404"/>
      <c r="WG12" s="404"/>
      <c r="WH12" s="404"/>
      <c r="WI12" s="404"/>
      <c r="WJ12" s="404"/>
      <c r="WK12" s="404"/>
      <c r="WL12" s="404"/>
      <c r="WM12" s="404"/>
      <c r="WN12" s="404"/>
      <c r="WO12" s="404"/>
      <c r="WP12" s="404"/>
      <c r="WQ12" s="404"/>
      <c r="WR12" s="404"/>
      <c r="WS12" s="404"/>
      <c r="WT12" s="404"/>
      <c r="WU12" s="404"/>
      <c r="WV12" s="404"/>
      <c r="WW12" s="404"/>
      <c r="WX12" s="404"/>
      <c r="WY12" s="404"/>
      <c r="WZ12" s="404"/>
      <c r="XA12" s="404"/>
      <c r="XB12" s="404"/>
      <c r="XC12" s="404"/>
      <c r="XD12" s="404"/>
      <c r="XE12" s="404"/>
      <c r="XF12" s="404"/>
      <c r="XG12" s="404"/>
      <c r="XH12" s="404"/>
      <c r="XI12" s="404"/>
      <c r="XJ12" s="404"/>
      <c r="XK12" s="404"/>
      <c r="XL12" s="404"/>
      <c r="XM12" s="404"/>
      <c r="XN12" s="404"/>
      <c r="XO12" s="404"/>
      <c r="XP12" s="404"/>
      <c r="XQ12" s="404"/>
      <c r="XR12" s="404"/>
      <c r="XS12" s="404"/>
      <c r="XT12" s="404"/>
      <c r="XU12" s="404"/>
      <c r="XV12" s="404"/>
      <c r="XW12" s="404"/>
      <c r="XX12" s="404"/>
      <c r="XY12" s="404"/>
      <c r="XZ12" s="404"/>
      <c r="YA12" s="404"/>
      <c r="YB12" s="404"/>
      <c r="YC12" s="404"/>
      <c r="YD12" s="404"/>
      <c r="YE12" s="404"/>
      <c r="YF12" s="404"/>
      <c r="YG12" s="404"/>
      <c r="YH12" s="404"/>
      <c r="YI12" s="404"/>
      <c r="YJ12" s="404"/>
      <c r="YK12" s="404"/>
      <c r="YL12" s="404"/>
      <c r="YM12" s="404"/>
      <c r="YN12" s="404"/>
      <c r="YO12" s="404"/>
      <c r="YP12" s="404"/>
      <c r="YQ12" s="404"/>
      <c r="YR12" s="404"/>
      <c r="YS12" s="404"/>
      <c r="YT12" s="404"/>
      <c r="YU12" s="404"/>
      <c r="YV12" s="404"/>
      <c r="YW12" s="404"/>
      <c r="YX12" s="404"/>
      <c r="YY12" s="404"/>
      <c r="YZ12" s="404"/>
      <c r="ZA12" s="404"/>
      <c r="ZB12" s="404"/>
      <c r="ZC12" s="404"/>
      <c r="ZD12" s="404"/>
      <c r="ZE12" s="404"/>
      <c r="ZF12" s="404"/>
      <c r="ZG12" s="404"/>
      <c r="ZH12" s="404"/>
      <c r="ZI12" s="404"/>
      <c r="ZJ12" s="404"/>
      <c r="ZK12" s="404"/>
      <c r="ZL12" s="404"/>
      <c r="ZM12" s="404"/>
      <c r="ZN12" s="404"/>
      <c r="ZO12" s="404"/>
      <c r="ZP12" s="404"/>
      <c r="ZQ12" s="404"/>
      <c r="ZR12" s="404"/>
      <c r="ZS12" s="404"/>
      <c r="ZT12" s="404"/>
      <c r="ZU12" s="404"/>
      <c r="ZV12" s="404"/>
      <c r="ZW12" s="404"/>
      <c r="ZX12" s="404"/>
      <c r="ZY12" s="404"/>
      <c r="ZZ12" s="404"/>
      <c r="AAA12" s="404"/>
      <c r="AAB12" s="404"/>
      <c r="AAC12" s="404"/>
      <c r="AAD12" s="404"/>
      <c r="AAE12" s="404"/>
      <c r="AAF12" s="404"/>
      <c r="AAG12" s="404"/>
      <c r="AAH12" s="404"/>
      <c r="AAI12" s="404"/>
      <c r="AAJ12" s="404"/>
      <c r="AAK12" s="404"/>
      <c r="AAL12" s="404"/>
      <c r="AAM12" s="404"/>
      <c r="AAN12" s="404"/>
      <c r="AAO12" s="404"/>
      <c r="AAP12" s="404"/>
      <c r="AAQ12" s="404"/>
      <c r="AAR12" s="404"/>
      <c r="AAS12" s="404"/>
      <c r="AAT12" s="404"/>
      <c r="AAU12" s="404"/>
      <c r="AAV12" s="404"/>
      <c r="AAW12" s="404"/>
      <c r="AAX12" s="404"/>
      <c r="AAY12" s="404"/>
      <c r="AAZ12" s="404"/>
      <c r="ABA12" s="404"/>
      <c r="ABB12" s="404"/>
      <c r="ABC12" s="404"/>
      <c r="ABD12" s="404"/>
      <c r="ABE12" s="404"/>
      <c r="ABF12" s="404"/>
      <c r="ABG12" s="404"/>
      <c r="ABH12" s="404"/>
      <c r="ABI12" s="404"/>
      <c r="ABJ12" s="404"/>
      <c r="ABK12" s="404"/>
      <c r="ABL12" s="404"/>
      <c r="ABM12" s="404"/>
      <c r="ABN12" s="404"/>
      <c r="ABO12" s="404"/>
      <c r="ABP12" s="404"/>
      <c r="ABQ12" s="404"/>
      <c r="ABR12" s="404"/>
      <c r="ABS12" s="404"/>
      <c r="ABT12" s="404"/>
      <c r="ABU12" s="404"/>
      <c r="ABV12" s="404"/>
      <c r="ABW12" s="404"/>
      <c r="ABX12" s="404"/>
      <c r="ABY12" s="404"/>
      <c r="ABZ12" s="404"/>
      <c r="ACA12" s="404"/>
      <c r="ACB12" s="404"/>
      <c r="ACC12" s="404"/>
      <c r="ACD12" s="404"/>
      <c r="ACE12" s="404"/>
      <c r="ACF12" s="404"/>
      <c r="ACG12" s="404"/>
      <c r="ACH12" s="404"/>
      <c r="ACI12" s="404"/>
      <c r="ACJ12" s="404"/>
      <c r="ACK12" s="404"/>
      <c r="ACL12" s="404"/>
      <c r="ACM12" s="404"/>
      <c r="ACN12" s="404"/>
      <c r="ACO12" s="404"/>
      <c r="ACP12" s="404"/>
      <c r="ACQ12" s="404"/>
      <c r="ACR12" s="404"/>
      <c r="ACS12" s="404"/>
      <c r="ACT12" s="404"/>
      <c r="ACU12" s="404"/>
      <c r="ACV12" s="404"/>
      <c r="ACW12" s="404"/>
      <c r="ACX12" s="404"/>
      <c r="ACY12" s="404"/>
      <c r="ACZ12" s="404"/>
      <c r="ADA12" s="404"/>
      <c r="ADB12" s="404"/>
      <c r="ADC12" s="404"/>
      <c r="ADD12" s="404"/>
      <c r="ADE12" s="404"/>
      <c r="ADF12" s="404"/>
      <c r="ADG12" s="404"/>
      <c r="ADH12" s="404"/>
      <c r="ADI12" s="404"/>
      <c r="ADJ12" s="404"/>
      <c r="ADK12" s="404"/>
      <c r="ADL12" s="404"/>
      <c r="ADM12" s="404"/>
      <c r="ADN12" s="404"/>
      <c r="ADO12" s="404"/>
      <c r="ADP12" s="404"/>
      <c r="ADQ12" s="404"/>
      <c r="ADR12" s="404"/>
      <c r="ADS12" s="404"/>
      <c r="ADT12" s="404"/>
      <c r="ADU12" s="404"/>
      <c r="ADV12" s="404"/>
      <c r="ADW12" s="404"/>
      <c r="ADX12" s="404"/>
      <c r="ADY12" s="404"/>
      <c r="ADZ12" s="404"/>
      <c r="AEA12" s="404"/>
      <c r="AEB12" s="404"/>
      <c r="AEC12" s="404"/>
      <c r="AED12" s="404"/>
      <c r="AEE12" s="404"/>
      <c r="AEF12" s="404"/>
      <c r="AEG12" s="404"/>
      <c r="AEH12" s="404"/>
      <c r="AEI12" s="404"/>
      <c r="AEJ12" s="404"/>
      <c r="AEK12" s="404"/>
      <c r="AEL12" s="404"/>
      <c r="AEM12" s="404"/>
      <c r="AEN12" s="404"/>
      <c r="AEO12" s="404"/>
      <c r="AEP12" s="404"/>
      <c r="AEQ12" s="404"/>
      <c r="AER12" s="404"/>
      <c r="AES12" s="404"/>
      <c r="AET12" s="404"/>
      <c r="AEU12" s="404"/>
      <c r="AEV12" s="404"/>
      <c r="AEW12" s="404"/>
      <c r="AEX12" s="404"/>
      <c r="AEY12" s="404"/>
      <c r="AEZ12" s="404"/>
      <c r="AFA12" s="404"/>
      <c r="AFB12" s="404"/>
      <c r="AFC12" s="404"/>
      <c r="AFD12" s="404"/>
      <c r="AFE12" s="404"/>
      <c r="AFF12" s="404"/>
      <c r="AFG12" s="404"/>
      <c r="AFH12" s="404"/>
      <c r="AFI12" s="404"/>
      <c r="AFJ12" s="404"/>
      <c r="AFK12" s="404"/>
      <c r="AFL12" s="404"/>
      <c r="AFM12" s="404"/>
      <c r="AFN12" s="404"/>
      <c r="AFO12" s="404"/>
      <c r="AFP12" s="404"/>
      <c r="AFQ12" s="404"/>
      <c r="AFR12" s="404"/>
      <c r="AFS12" s="404"/>
      <c r="AFT12" s="404"/>
      <c r="AFU12" s="404"/>
      <c r="AFV12" s="404"/>
      <c r="AFW12" s="404"/>
      <c r="AFX12" s="404"/>
      <c r="AFY12" s="404"/>
      <c r="AFZ12" s="404"/>
      <c r="AGA12" s="404"/>
      <c r="AGB12" s="404"/>
      <c r="AGC12" s="404"/>
      <c r="AGD12" s="404"/>
      <c r="AGE12" s="404"/>
      <c r="AGF12" s="404"/>
      <c r="AGG12" s="404"/>
      <c r="AGH12" s="404"/>
      <c r="AGI12" s="404"/>
      <c r="AGJ12" s="404"/>
      <c r="AGK12" s="404"/>
      <c r="AGL12" s="404"/>
      <c r="AGM12" s="404"/>
      <c r="AGN12" s="404"/>
      <c r="AGO12" s="404"/>
      <c r="AGP12" s="404"/>
      <c r="AGQ12" s="404"/>
      <c r="AGR12" s="404"/>
      <c r="AGS12" s="404"/>
      <c r="AGT12" s="404"/>
      <c r="AGU12" s="404"/>
      <c r="AGV12" s="404"/>
      <c r="AGW12" s="404"/>
      <c r="AGX12" s="404"/>
      <c r="AGY12" s="404"/>
      <c r="AGZ12" s="404"/>
      <c r="AHA12" s="404"/>
      <c r="AHB12" s="404"/>
      <c r="AHC12" s="404"/>
      <c r="AHD12" s="404"/>
      <c r="AHE12" s="404"/>
      <c r="AHF12" s="404"/>
      <c r="AHG12" s="404"/>
      <c r="AHH12" s="404"/>
      <c r="AHI12" s="404"/>
      <c r="AHJ12" s="404"/>
      <c r="AHK12" s="404"/>
      <c r="AHL12" s="404"/>
      <c r="AHM12" s="404"/>
      <c r="AHN12" s="404"/>
      <c r="AHO12" s="404"/>
      <c r="AHP12" s="404"/>
      <c r="AHQ12" s="404"/>
      <c r="AHR12" s="404"/>
      <c r="AHS12" s="404"/>
      <c r="AHT12" s="404"/>
      <c r="AHU12" s="404"/>
      <c r="AHV12" s="404"/>
      <c r="AHW12" s="404"/>
      <c r="AHX12" s="404"/>
      <c r="AHY12" s="404"/>
      <c r="AHZ12" s="404"/>
      <c r="AIA12" s="404"/>
      <c r="AIB12" s="404"/>
      <c r="AIC12" s="404"/>
      <c r="AID12" s="404"/>
      <c r="AIE12" s="404"/>
      <c r="AIF12" s="404"/>
      <c r="AIG12" s="404"/>
      <c r="AIH12" s="404"/>
      <c r="AII12" s="404"/>
      <c r="AIJ12" s="404"/>
      <c r="AIK12" s="404"/>
      <c r="AIL12" s="404"/>
      <c r="AIM12" s="404"/>
      <c r="AIN12" s="404"/>
      <c r="AIO12" s="404"/>
      <c r="AIP12" s="404"/>
      <c r="AIQ12" s="404"/>
      <c r="AIR12" s="404"/>
      <c r="AIS12" s="404"/>
      <c r="AIT12" s="404"/>
      <c r="AIU12" s="404"/>
      <c r="AIV12" s="404"/>
      <c r="AIW12" s="404"/>
      <c r="AIX12" s="404"/>
      <c r="AIY12" s="404"/>
      <c r="AIZ12" s="404"/>
      <c r="AJA12" s="404"/>
      <c r="AJB12" s="404"/>
      <c r="AJC12" s="404"/>
      <c r="AJD12" s="404"/>
      <c r="AJE12" s="404"/>
      <c r="AJF12" s="404"/>
      <c r="AJG12" s="404"/>
      <c r="AJH12" s="404"/>
      <c r="AJI12" s="404"/>
      <c r="AJJ12" s="404"/>
      <c r="AJK12" s="404"/>
      <c r="AJL12" s="404"/>
      <c r="AJM12" s="404"/>
      <c r="AJN12" s="404"/>
      <c r="AJO12" s="404"/>
      <c r="AJP12" s="404"/>
      <c r="AJQ12" s="404"/>
      <c r="AJR12" s="404"/>
      <c r="AJS12" s="404"/>
      <c r="AJT12" s="404"/>
      <c r="AJU12" s="404"/>
      <c r="AJV12" s="404"/>
      <c r="AJW12" s="404"/>
      <c r="AJX12" s="404"/>
      <c r="AJY12" s="404"/>
      <c r="AJZ12" s="404"/>
      <c r="AKA12" s="404"/>
      <c r="AKB12" s="404"/>
      <c r="AKC12" s="404"/>
      <c r="AKD12" s="404"/>
      <c r="AKE12" s="404"/>
      <c r="AKF12" s="404"/>
      <c r="AKG12" s="404"/>
      <c r="AKH12" s="404"/>
      <c r="AKI12" s="404"/>
      <c r="AKJ12" s="404"/>
      <c r="AKK12" s="404"/>
      <c r="AKL12" s="404"/>
      <c r="AKM12" s="404"/>
      <c r="AKN12" s="404"/>
      <c r="AKO12" s="404"/>
      <c r="AKP12" s="404"/>
      <c r="AKQ12" s="404"/>
      <c r="AKR12" s="404"/>
      <c r="AKS12" s="404"/>
      <c r="AKT12" s="404"/>
      <c r="AKU12" s="404"/>
      <c r="AKV12" s="404"/>
      <c r="AKW12" s="404"/>
      <c r="AKX12" s="404"/>
      <c r="AKY12" s="404"/>
      <c r="AKZ12" s="404"/>
      <c r="ALA12" s="404"/>
      <c r="ALB12" s="404"/>
      <c r="ALC12" s="404"/>
    </row>
    <row r="13" spans="1:991" ht="39.75" customHeight="1" x14ac:dyDescent="0.55000000000000004">
      <c r="A13" s="632" t="s">
        <v>30</v>
      </c>
      <c r="B13" s="61">
        <v>321885</v>
      </c>
      <c r="C13" s="633"/>
      <c r="D13" s="61">
        <v>20210</v>
      </c>
      <c r="E13" s="634">
        <v>37989</v>
      </c>
      <c r="F13" s="635"/>
      <c r="G13" s="634">
        <v>380084</v>
      </c>
      <c r="H13" s="61">
        <v>273602.25</v>
      </c>
      <c r="I13" s="633"/>
      <c r="J13" s="61">
        <v>17178.5</v>
      </c>
      <c r="K13" s="759">
        <v>22603.454999999998</v>
      </c>
      <c r="L13" s="635"/>
      <c r="M13" s="634">
        <v>313384.20500000002</v>
      </c>
      <c r="N13" s="61">
        <v>213409.755</v>
      </c>
      <c r="O13" s="635"/>
      <c r="P13" s="61">
        <v>13399.23</v>
      </c>
      <c r="Q13" s="634">
        <v>22603.454999999998</v>
      </c>
      <c r="R13" s="635"/>
      <c r="S13" s="636">
        <v>249412.44</v>
      </c>
      <c r="U13" s="637"/>
      <c r="W13" s="404"/>
      <c r="X13" s="404"/>
      <c r="Y13" s="404"/>
      <c r="Z13" s="404"/>
      <c r="AA13" s="404"/>
      <c r="AB13" s="404"/>
      <c r="AC13" s="404"/>
      <c r="AD13" s="404"/>
      <c r="AE13" s="404"/>
      <c r="AF13" s="404"/>
      <c r="AG13" s="404"/>
      <c r="AH13" s="404"/>
      <c r="AI13" s="404"/>
      <c r="AJ13" s="404"/>
      <c r="AK13" s="404"/>
      <c r="AL13" s="404"/>
      <c r="AM13" s="404"/>
      <c r="AN13" s="404"/>
      <c r="AO13" s="404"/>
      <c r="AP13" s="404"/>
      <c r="AQ13" s="404"/>
      <c r="AR13" s="404"/>
      <c r="AS13" s="404"/>
      <c r="AT13" s="404"/>
      <c r="AU13" s="404"/>
      <c r="AV13" s="404"/>
      <c r="AW13" s="404"/>
      <c r="AX13" s="404"/>
      <c r="AY13" s="404"/>
      <c r="AZ13" s="404"/>
      <c r="BA13" s="404"/>
      <c r="BB13" s="404"/>
      <c r="BC13" s="404"/>
      <c r="BD13" s="404"/>
      <c r="BE13" s="404"/>
      <c r="BF13" s="404"/>
      <c r="BG13" s="404"/>
      <c r="BH13" s="404"/>
      <c r="BI13" s="404"/>
      <c r="BJ13" s="404"/>
      <c r="BK13" s="404"/>
      <c r="BL13" s="404"/>
      <c r="BM13" s="404"/>
      <c r="BN13" s="404"/>
      <c r="BO13" s="404"/>
      <c r="BP13" s="404"/>
      <c r="BQ13" s="404"/>
      <c r="BR13" s="404"/>
      <c r="BS13" s="404"/>
      <c r="BT13" s="404"/>
      <c r="BU13" s="404"/>
      <c r="BV13" s="404"/>
      <c r="BW13" s="404"/>
      <c r="BX13" s="404"/>
      <c r="BY13" s="404"/>
      <c r="BZ13" s="404"/>
      <c r="CA13" s="404"/>
      <c r="CB13" s="404"/>
      <c r="CC13" s="404"/>
      <c r="CD13" s="404"/>
      <c r="CE13" s="404"/>
      <c r="CF13" s="404"/>
      <c r="CG13" s="404"/>
      <c r="CH13" s="404"/>
      <c r="CI13" s="404"/>
      <c r="CJ13" s="404"/>
      <c r="CK13" s="404"/>
      <c r="CL13" s="404"/>
      <c r="CM13" s="404"/>
      <c r="CN13" s="404"/>
      <c r="CO13" s="404"/>
      <c r="CP13" s="404"/>
      <c r="CQ13" s="404"/>
      <c r="CR13" s="404"/>
      <c r="CS13" s="404"/>
      <c r="CT13" s="404"/>
      <c r="CU13" s="404"/>
      <c r="CV13" s="404"/>
      <c r="CW13" s="404"/>
      <c r="CX13" s="404"/>
      <c r="CY13" s="404"/>
      <c r="CZ13" s="404"/>
      <c r="DA13" s="404"/>
      <c r="DB13" s="404"/>
      <c r="DC13" s="404"/>
      <c r="DD13" s="404"/>
      <c r="DE13" s="404"/>
      <c r="DF13" s="404"/>
      <c r="DG13" s="404"/>
      <c r="DH13" s="404"/>
      <c r="DI13" s="404"/>
      <c r="DJ13" s="404"/>
      <c r="DK13" s="404"/>
      <c r="DL13" s="404"/>
      <c r="DM13" s="404"/>
      <c r="DN13" s="404"/>
      <c r="DO13" s="404"/>
      <c r="DP13" s="404"/>
      <c r="DQ13" s="404"/>
      <c r="DR13" s="404"/>
      <c r="DS13" s="404"/>
      <c r="DT13" s="404"/>
      <c r="DU13" s="404"/>
      <c r="DV13" s="404"/>
      <c r="DW13" s="404"/>
      <c r="DX13" s="404"/>
      <c r="DY13" s="404"/>
      <c r="DZ13" s="404"/>
      <c r="EA13" s="404"/>
      <c r="EB13" s="404"/>
      <c r="EC13" s="404"/>
      <c r="ED13" s="404"/>
      <c r="EE13" s="404"/>
      <c r="EF13" s="404"/>
      <c r="EG13" s="404"/>
      <c r="EH13" s="404"/>
      <c r="EI13" s="404"/>
      <c r="EJ13" s="404"/>
      <c r="EK13" s="404"/>
      <c r="EL13" s="404"/>
      <c r="EM13" s="404"/>
      <c r="EN13" s="404"/>
      <c r="EO13" s="404"/>
      <c r="EP13" s="404"/>
      <c r="EQ13" s="404"/>
      <c r="ER13" s="404"/>
      <c r="ES13" s="404"/>
      <c r="ET13" s="404"/>
      <c r="EU13" s="404"/>
      <c r="EV13" s="404"/>
      <c r="EW13" s="404"/>
      <c r="EX13" s="404"/>
      <c r="EY13" s="404"/>
      <c r="EZ13" s="404"/>
      <c r="FA13" s="404"/>
      <c r="FB13" s="404"/>
      <c r="FC13" s="404"/>
      <c r="FD13" s="404"/>
      <c r="FE13" s="404"/>
      <c r="FF13" s="404"/>
      <c r="FG13" s="404"/>
      <c r="FH13" s="404"/>
      <c r="FI13" s="404"/>
      <c r="FJ13" s="404"/>
      <c r="FK13" s="404"/>
      <c r="FL13" s="404"/>
      <c r="FM13" s="404"/>
      <c r="FN13" s="404"/>
      <c r="FO13" s="404"/>
      <c r="FP13" s="404"/>
      <c r="FQ13" s="404"/>
      <c r="FR13" s="404"/>
      <c r="FS13" s="404"/>
      <c r="FT13" s="404"/>
      <c r="FU13" s="404"/>
      <c r="FV13" s="404"/>
      <c r="FW13" s="404"/>
      <c r="FX13" s="404"/>
      <c r="FY13" s="404"/>
      <c r="FZ13" s="404"/>
      <c r="GA13" s="404"/>
      <c r="GB13" s="404"/>
      <c r="GC13" s="404"/>
      <c r="GD13" s="404"/>
      <c r="GE13" s="404"/>
      <c r="GF13" s="404"/>
      <c r="GG13" s="404"/>
      <c r="GH13" s="404"/>
      <c r="GI13" s="404"/>
      <c r="GJ13" s="404"/>
      <c r="GK13" s="404"/>
      <c r="GL13" s="404"/>
      <c r="GM13" s="404"/>
      <c r="GN13" s="404"/>
      <c r="GO13" s="404"/>
      <c r="GP13" s="404"/>
      <c r="GQ13" s="404"/>
      <c r="GR13" s="404"/>
      <c r="GS13" s="404"/>
      <c r="GT13" s="404"/>
      <c r="GU13" s="404"/>
      <c r="GV13" s="404"/>
      <c r="GW13" s="404"/>
      <c r="GX13" s="404"/>
      <c r="GY13" s="404"/>
      <c r="GZ13" s="404"/>
      <c r="HA13" s="404"/>
      <c r="HB13" s="404"/>
      <c r="HC13" s="404"/>
      <c r="HD13" s="404"/>
      <c r="HE13" s="404"/>
      <c r="HF13" s="404"/>
      <c r="HG13" s="404"/>
      <c r="HH13" s="404"/>
      <c r="HI13" s="404"/>
      <c r="HJ13" s="404"/>
      <c r="HK13" s="404"/>
      <c r="HL13" s="404"/>
      <c r="HM13" s="404"/>
      <c r="HN13" s="404"/>
      <c r="HO13" s="404"/>
      <c r="HP13" s="404"/>
      <c r="HQ13" s="404"/>
      <c r="HR13" s="404"/>
      <c r="HS13" s="404"/>
      <c r="HT13" s="404"/>
      <c r="HU13" s="404"/>
      <c r="HV13" s="404"/>
      <c r="HW13" s="404"/>
      <c r="HX13" s="404"/>
      <c r="HY13" s="404"/>
      <c r="HZ13" s="404"/>
      <c r="IA13" s="404"/>
      <c r="IB13" s="404"/>
      <c r="IC13" s="404"/>
      <c r="ID13" s="404"/>
      <c r="IE13" s="404"/>
      <c r="IF13" s="404"/>
      <c r="IG13" s="404"/>
      <c r="IH13" s="404"/>
      <c r="II13" s="404"/>
      <c r="IJ13" s="404"/>
      <c r="IK13" s="404"/>
      <c r="IL13" s="404"/>
      <c r="IM13" s="404"/>
      <c r="IN13" s="404"/>
      <c r="IO13" s="404"/>
      <c r="IP13" s="404"/>
      <c r="IQ13" s="404"/>
      <c r="IR13" s="404"/>
      <c r="IS13" s="404"/>
      <c r="IT13" s="404"/>
      <c r="IU13" s="404"/>
      <c r="IV13" s="404"/>
      <c r="IW13" s="404"/>
      <c r="IX13" s="404"/>
      <c r="IY13" s="404"/>
      <c r="IZ13" s="404"/>
      <c r="JA13" s="404"/>
      <c r="JB13" s="404"/>
      <c r="JC13" s="404"/>
      <c r="JD13" s="404"/>
      <c r="JE13" s="404"/>
      <c r="JF13" s="404"/>
      <c r="JG13" s="404"/>
      <c r="JH13" s="404"/>
      <c r="JI13" s="404"/>
      <c r="JJ13" s="404"/>
      <c r="JK13" s="404"/>
      <c r="JL13" s="404"/>
      <c r="JM13" s="404"/>
      <c r="JN13" s="404"/>
      <c r="JO13" s="404"/>
      <c r="JP13" s="404"/>
      <c r="JQ13" s="404"/>
      <c r="JR13" s="404"/>
      <c r="JS13" s="404"/>
      <c r="JT13" s="404"/>
      <c r="JU13" s="404"/>
      <c r="JV13" s="404"/>
      <c r="JW13" s="404"/>
      <c r="JX13" s="404"/>
      <c r="JY13" s="404"/>
      <c r="JZ13" s="404"/>
      <c r="KA13" s="404"/>
      <c r="KB13" s="404"/>
      <c r="KC13" s="404"/>
      <c r="KD13" s="404"/>
      <c r="KE13" s="404"/>
      <c r="KF13" s="404"/>
      <c r="KG13" s="404"/>
      <c r="KH13" s="404"/>
      <c r="KI13" s="404"/>
      <c r="KJ13" s="404"/>
      <c r="KK13" s="404"/>
      <c r="KL13" s="404"/>
      <c r="KM13" s="404"/>
      <c r="KN13" s="404"/>
      <c r="KO13" s="404"/>
      <c r="KP13" s="404"/>
      <c r="KQ13" s="404"/>
      <c r="KR13" s="404"/>
      <c r="KS13" s="404"/>
      <c r="KT13" s="404"/>
      <c r="KU13" s="404"/>
      <c r="KV13" s="404"/>
      <c r="KW13" s="404"/>
      <c r="KX13" s="404"/>
      <c r="KY13" s="404"/>
      <c r="KZ13" s="404"/>
      <c r="LA13" s="404"/>
      <c r="LB13" s="404"/>
      <c r="LC13" s="404"/>
      <c r="LD13" s="404"/>
      <c r="LE13" s="404"/>
      <c r="LF13" s="404"/>
      <c r="LG13" s="404"/>
      <c r="LH13" s="404"/>
      <c r="LI13" s="404"/>
      <c r="LJ13" s="404"/>
      <c r="LK13" s="404"/>
      <c r="LL13" s="404"/>
      <c r="LM13" s="404"/>
      <c r="LN13" s="404"/>
      <c r="LO13" s="404"/>
      <c r="LP13" s="404"/>
      <c r="LQ13" s="404"/>
      <c r="LR13" s="404"/>
      <c r="LS13" s="404"/>
      <c r="LT13" s="404"/>
      <c r="LU13" s="404"/>
      <c r="LV13" s="404"/>
      <c r="LW13" s="404"/>
      <c r="LX13" s="404"/>
      <c r="LY13" s="404"/>
      <c r="LZ13" s="404"/>
      <c r="MA13" s="404"/>
      <c r="MB13" s="404"/>
      <c r="MC13" s="404"/>
      <c r="MD13" s="404"/>
      <c r="ME13" s="404"/>
      <c r="MF13" s="404"/>
      <c r="MG13" s="404"/>
      <c r="MH13" s="404"/>
      <c r="MI13" s="404"/>
      <c r="MJ13" s="404"/>
      <c r="MK13" s="404"/>
      <c r="ML13" s="404"/>
      <c r="MM13" s="404"/>
      <c r="MN13" s="404"/>
      <c r="MO13" s="404"/>
      <c r="MP13" s="404"/>
      <c r="MQ13" s="404"/>
      <c r="MR13" s="404"/>
      <c r="MS13" s="404"/>
      <c r="MT13" s="404"/>
      <c r="MU13" s="404"/>
      <c r="MV13" s="404"/>
      <c r="MW13" s="404"/>
      <c r="MX13" s="404"/>
      <c r="MY13" s="404"/>
      <c r="MZ13" s="404"/>
      <c r="NA13" s="404"/>
      <c r="NB13" s="404"/>
      <c r="NC13" s="404"/>
      <c r="ND13" s="404"/>
      <c r="NE13" s="404"/>
      <c r="NF13" s="404"/>
      <c r="NG13" s="404"/>
      <c r="NH13" s="404"/>
      <c r="NI13" s="404"/>
      <c r="NJ13" s="404"/>
      <c r="NK13" s="404"/>
      <c r="NL13" s="404"/>
      <c r="NM13" s="404"/>
      <c r="NN13" s="404"/>
      <c r="NO13" s="404"/>
      <c r="NP13" s="404"/>
      <c r="NQ13" s="404"/>
      <c r="NR13" s="404"/>
      <c r="NS13" s="404"/>
      <c r="NT13" s="404"/>
      <c r="NU13" s="404"/>
      <c r="NV13" s="404"/>
      <c r="NW13" s="404"/>
      <c r="NX13" s="404"/>
      <c r="NY13" s="404"/>
      <c r="NZ13" s="404"/>
      <c r="OA13" s="404"/>
      <c r="OB13" s="404"/>
      <c r="OC13" s="404"/>
      <c r="OD13" s="404"/>
      <c r="OE13" s="404"/>
      <c r="OF13" s="404"/>
      <c r="OG13" s="404"/>
      <c r="OH13" s="404"/>
      <c r="OI13" s="404"/>
      <c r="OJ13" s="404"/>
      <c r="OK13" s="404"/>
      <c r="OL13" s="404"/>
      <c r="OM13" s="404"/>
      <c r="ON13" s="404"/>
      <c r="OO13" s="404"/>
      <c r="OP13" s="404"/>
      <c r="OQ13" s="404"/>
      <c r="OR13" s="404"/>
      <c r="OS13" s="404"/>
      <c r="OT13" s="404"/>
      <c r="OU13" s="404"/>
      <c r="OV13" s="404"/>
      <c r="OW13" s="404"/>
      <c r="OX13" s="404"/>
      <c r="OY13" s="404"/>
      <c r="OZ13" s="404"/>
      <c r="PA13" s="404"/>
      <c r="PB13" s="404"/>
      <c r="PC13" s="404"/>
      <c r="PD13" s="404"/>
      <c r="PE13" s="404"/>
      <c r="PF13" s="404"/>
      <c r="PG13" s="404"/>
      <c r="PH13" s="404"/>
      <c r="PI13" s="404"/>
      <c r="PJ13" s="404"/>
      <c r="PK13" s="404"/>
      <c r="PL13" s="404"/>
      <c r="PM13" s="404"/>
      <c r="PN13" s="404"/>
      <c r="PO13" s="404"/>
      <c r="PP13" s="404"/>
      <c r="PQ13" s="404"/>
      <c r="PR13" s="404"/>
      <c r="PS13" s="404"/>
      <c r="PT13" s="404"/>
      <c r="PU13" s="404"/>
      <c r="PV13" s="404"/>
      <c r="PW13" s="404"/>
      <c r="PX13" s="404"/>
      <c r="PY13" s="404"/>
      <c r="PZ13" s="404"/>
      <c r="QA13" s="404"/>
      <c r="QB13" s="404"/>
      <c r="QC13" s="404"/>
      <c r="QD13" s="404"/>
      <c r="QE13" s="404"/>
      <c r="QF13" s="404"/>
      <c r="QG13" s="404"/>
      <c r="QH13" s="404"/>
      <c r="QI13" s="404"/>
      <c r="QJ13" s="404"/>
      <c r="QK13" s="404"/>
      <c r="QL13" s="404"/>
      <c r="QM13" s="404"/>
      <c r="QN13" s="404"/>
      <c r="QO13" s="404"/>
      <c r="QP13" s="404"/>
      <c r="QQ13" s="404"/>
      <c r="QR13" s="404"/>
      <c r="QS13" s="404"/>
      <c r="QT13" s="404"/>
      <c r="QU13" s="404"/>
      <c r="QV13" s="404"/>
      <c r="QW13" s="404"/>
      <c r="QX13" s="404"/>
      <c r="QY13" s="404"/>
      <c r="QZ13" s="404"/>
      <c r="RA13" s="404"/>
      <c r="RB13" s="404"/>
      <c r="RC13" s="404"/>
      <c r="RD13" s="404"/>
      <c r="RE13" s="404"/>
      <c r="RF13" s="404"/>
      <c r="RG13" s="404"/>
      <c r="RH13" s="404"/>
      <c r="RI13" s="404"/>
      <c r="RJ13" s="404"/>
      <c r="RK13" s="404"/>
      <c r="RL13" s="404"/>
      <c r="RM13" s="404"/>
      <c r="RN13" s="404"/>
      <c r="RO13" s="404"/>
      <c r="RP13" s="404"/>
      <c r="RQ13" s="404"/>
      <c r="RR13" s="404"/>
      <c r="RS13" s="404"/>
      <c r="RT13" s="404"/>
      <c r="RU13" s="404"/>
      <c r="RV13" s="404"/>
      <c r="RW13" s="404"/>
      <c r="RX13" s="404"/>
      <c r="RY13" s="404"/>
      <c r="RZ13" s="404"/>
      <c r="SA13" s="404"/>
      <c r="SB13" s="404"/>
      <c r="SC13" s="404"/>
      <c r="SD13" s="404"/>
      <c r="SE13" s="404"/>
      <c r="SF13" s="404"/>
      <c r="SG13" s="404"/>
      <c r="SH13" s="404"/>
      <c r="SI13" s="404"/>
      <c r="SJ13" s="404"/>
      <c r="SK13" s="404"/>
      <c r="SL13" s="404"/>
      <c r="SM13" s="404"/>
      <c r="SN13" s="404"/>
      <c r="SO13" s="404"/>
      <c r="SP13" s="404"/>
      <c r="SQ13" s="404"/>
      <c r="SR13" s="404"/>
      <c r="SS13" s="404"/>
      <c r="ST13" s="404"/>
      <c r="SU13" s="404"/>
      <c r="SV13" s="404"/>
      <c r="SW13" s="404"/>
      <c r="SX13" s="404"/>
      <c r="SY13" s="404"/>
      <c r="SZ13" s="404"/>
      <c r="TA13" s="404"/>
      <c r="TB13" s="404"/>
      <c r="TC13" s="404"/>
      <c r="TD13" s="404"/>
      <c r="TE13" s="404"/>
      <c r="TF13" s="404"/>
      <c r="TG13" s="404"/>
      <c r="TH13" s="404"/>
      <c r="TI13" s="404"/>
      <c r="TJ13" s="404"/>
      <c r="TK13" s="404"/>
      <c r="TL13" s="404"/>
      <c r="TM13" s="404"/>
      <c r="TN13" s="404"/>
      <c r="TO13" s="404"/>
      <c r="TP13" s="404"/>
      <c r="TQ13" s="404"/>
      <c r="TR13" s="404"/>
      <c r="TS13" s="404"/>
      <c r="TT13" s="404"/>
      <c r="TU13" s="404"/>
      <c r="TV13" s="404"/>
      <c r="TW13" s="404"/>
      <c r="TX13" s="404"/>
      <c r="TY13" s="404"/>
      <c r="TZ13" s="404"/>
      <c r="UA13" s="404"/>
      <c r="UB13" s="404"/>
      <c r="UC13" s="404"/>
      <c r="UD13" s="404"/>
      <c r="UE13" s="404"/>
      <c r="UF13" s="404"/>
      <c r="UG13" s="404"/>
      <c r="UH13" s="404"/>
      <c r="UI13" s="404"/>
      <c r="UJ13" s="404"/>
      <c r="UK13" s="404"/>
      <c r="UL13" s="404"/>
      <c r="UM13" s="404"/>
      <c r="UN13" s="404"/>
      <c r="UO13" s="404"/>
      <c r="UP13" s="404"/>
      <c r="UQ13" s="404"/>
      <c r="UR13" s="404"/>
      <c r="US13" s="404"/>
      <c r="UT13" s="404"/>
      <c r="UU13" s="404"/>
      <c r="UV13" s="404"/>
      <c r="UW13" s="404"/>
      <c r="UX13" s="404"/>
      <c r="UY13" s="404"/>
      <c r="UZ13" s="404"/>
      <c r="VA13" s="404"/>
      <c r="VB13" s="404"/>
      <c r="VC13" s="404"/>
      <c r="VD13" s="404"/>
      <c r="VE13" s="404"/>
      <c r="VF13" s="404"/>
      <c r="VG13" s="404"/>
      <c r="VH13" s="404"/>
      <c r="VI13" s="404"/>
      <c r="VJ13" s="404"/>
      <c r="VK13" s="404"/>
      <c r="VL13" s="404"/>
      <c r="VM13" s="404"/>
      <c r="VN13" s="404"/>
      <c r="VO13" s="404"/>
      <c r="VP13" s="404"/>
      <c r="VQ13" s="404"/>
      <c r="VR13" s="404"/>
      <c r="VS13" s="404"/>
      <c r="VT13" s="404"/>
      <c r="VU13" s="404"/>
      <c r="VV13" s="404"/>
      <c r="VW13" s="404"/>
      <c r="VX13" s="404"/>
      <c r="VY13" s="404"/>
      <c r="VZ13" s="404"/>
      <c r="WA13" s="404"/>
      <c r="WB13" s="404"/>
      <c r="WC13" s="404"/>
      <c r="WD13" s="404"/>
      <c r="WE13" s="404"/>
      <c r="WF13" s="404"/>
      <c r="WG13" s="404"/>
      <c r="WH13" s="404"/>
      <c r="WI13" s="404"/>
      <c r="WJ13" s="404"/>
      <c r="WK13" s="404"/>
      <c r="WL13" s="404"/>
      <c r="WM13" s="404"/>
      <c r="WN13" s="404"/>
      <c r="WO13" s="404"/>
      <c r="WP13" s="404"/>
      <c r="WQ13" s="404"/>
      <c r="WR13" s="404"/>
      <c r="WS13" s="404"/>
      <c r="WT13" s="404"/>
      <c r="WU13" s="404"/>
      <c r="WV13" s="404"/>
      <c r="WW13" s="404"/>
      <c r="WX13" s="404"/>
      <c r="WY13" s="404"/>
      <c r="WZ13" s="404"/>
      <c r="XA13" s="404"/>
      <c r="XB13" s="404"/>
      <c r="XC13" s="404"/>
      <c r="XD13" s="404"/>
      <c r="XE13" s="404"/>
      <c r="XF13" s="404"/>
      <c r="XG13" s="404"/>
      <c r="XH13" s="404"/>
      <c r="XI13" s="404"/>
      <c r="XJ13" s="404"/>
      <c r="XK13" s="404"/>
      <c r="XL13" s="404"/>
      <c r="XM13" s="404"/>
      <c r="XN13" s="404"/>
      <c r="XO13" s="404"/>
      <c r="XP13" s="404"/>
      <c r="XQ13" s="404"/>
      <c r="XR13" s="404"/>
      <c r="XS13" s="404"/>
      <c r="XT13" s="404"/>
      <c r="XU13" s="404"/>
      <c r="XV13" s="404"/>
      <c r="XW13" s="404"/>
      <c r="XX13" s="404"/>
      <c r="XY13" s="404"/>
      <c r="XZ13" s="404"/>
      <c r="YA13" s="404"/>
      <c r="YB13" s="404"/>
      <c r="YC13" s="404"/>
      <c r="YD13" s="404"/>
      <c r="YE13" s="404"/>
      <c r="YF13" s="404"/>
      <c r="YG13" s="404"/>
      <c r="YH13" s="404"/>
      <c r="YI13" s="404"/>
      <c r="YJ13" s="404"/>
      <c r="YK13" s="404"/>
      <c r="YL13" s="404"/>
      <c r="YM13" s="404"/>
      <c r="YN13" s="404"/>
      <c r="YO13" s="404"/>
      <c r="YP13" s="404"/>
      <c r="YQ13" s="404"/>
      <c r="YR13" s="404"/>
      <c r="YS13" s="404"/>
      <c r="YT13" s="404"/>
      <c r="YU13" s="404"/>
      <c r="YV13" s="404"/>
      <c r="YW13" s="404"/>
      <c r="YX13" s="404"/>
      <c r="YY13" s="404"/>
      <c r="YZ13" s="404"/>
      <c r="ZA13" s="404"/>
      <c r="ZB13" s="404"/>
      <c r="ZC13" s="404"/>
      <c r="ZD13" s="404"/>
      <c r="ZE13" s="404"/>
      <c r="ZF13" s="404"/>
      <c r="ZG13" s="404"/>
      <c r="ZH13" s="404"/>
      <c r="ZI13" s="404"/>
      <c r="ZJ13" s="404"/>
      <c r="ZK13" s="404"/>
      <c r="ZL13" s="404"/>
      <c r="ZM13" s="404"/>
      <c r="ZN13" s="404"/>
      <c r="ZO13" s="404"/>
      <c r="ZP13" s="404"/>
      <c r="ZQ13" s="404"/>
      <c r="ZR13" s="404"/>
      <c r="ZS13" s="404"/>
      <c r="ZT13" s="404"/>
      <c r="ZU13" s="404"/>
      <c r="ZV13" s="404"/>
      <c r="ZW13" s="404"/>
      <c r="ZX13" s="404"/>
      <c r="ZY13" s="404"/>
      <c r="ZZ13" s="404"/>
      <c r="AAA13" s="404"/>
      <c r="AAB13" s="404"/>
      <c r="AAC13" s="404"/>
      <c r="AAD13" s="404"/>
      <c r="AAE13" s="404"/>
      <c r="AAF13" s="404"/>
      <c r="AAG13" s="404"/>
      <c r="AAH13" s="404"/>
      <c r="AAI13" s="404"/>
      <c r="AAJ13" s="404"/>
      <c r="AAK13" s="404"/>
      <c r="AAL13" s="404"/>
      <c r="AAM13" s="404"/>
      <c r="AAN13" s="404"/>
      <c r="AAO13" s="404"/>
      <c r="AAP13" s="404"/>
      <c r="AAQ13" s="404"/>
      <c r="AAR13" s="404"/>
      <c r="AAS13" s="404"/>
      <c r="AAT13" s="404"/>
      <c r="AAU13" s="404"/>
      <c r="AAV13" s="404"/>
      <c r="AAW13" s="404"/>
      <c r="AAX13" s="404"/>
      <c r="AAY13" s="404"/>
      <c r="AAZ13" s="404"/>
      <c r="ABA13" s="404"/>
      <c r="ABB13" s="404"/>
      <c r="ABC13" s="404"/>
      <c r="ABD13" s="404"/>
      <c r="ABE13" s="404"/>
      <c r="ABF13" s="404"/>
      <c r="ABG13" s="404"/>
      <c r="ABH13" s="404"/>
      <c r="ABI13" s="404"/>
      <c r="ABJ13" s="404"/>
      <c r="ABK13" s="404"/>
      <c r="ABL13" s="404"/>
      <c r="ABM13" s="404"/>
      <c r="ABN13" s="404"/>
      <c r="ABO13" s="404"/>
      <c r="ABP13" s="404"/>
      <c r="ABQ13" s="404"/>
      <c r="ABR13" s="404"/>
      <c r="ABS13" s="404"/>
      <c r="ABT13" s="404"/>
      <c r="ABU13" s="404"/>
      <c r="ABV13" s="404"/>
      <c r="ABW13" s="404"/>
      <c r="ABX13" s="404"/>
      <c r="ABY13" s="404"/>
      <c r="ABZ13" s="404"/>
      <c r="ACA13" s="404"/>
      <c r="ACB13" s="404"/>
      <c r="ACC13" s="404"/>
      <c r="ACD13" s="404"/>
      <c r="ACE13" s="404"/>
      <c r="ACF13" s="404"/>
      <c r="ACG13" s="404"/>
      <c r="ACH13" s="404"/>
      <c r="ACI13" s="404"/>
      <c r="ACJ13" s="404"/>
      <c r="ACK13" s="404"/>
      <c r="ACL13" s="404"/>
      <c r="ACM13" s="404"/>
      <c r="ACN13" s="404"/>
      <c r="ACO13" s="404"/>
      <c r="ACP13" s="404"/>
      <c r="ACQ13" s="404"/>
      <c r="ACR13" s="404"/>
      <c r="ACS13" s="404"/>
      <c r="ACT13" s="404"/>
      <c r="ACU13" s="404"/>
      <c r="ACV13" s="404"/>
      <c r="ACW13" s="404"/>
      <c r="ACX13" s="404"/>
      <c r="ACY13" s="404"/>
      <c r="ACZ13" s="404"/>
      <c r="ADA13" s="404"/>
      <c r="ADB13" s="404"/>
      <c r="ADC13" s="404"/>
      <c r="ADD13" s="404"/>
      <c r="ADE13" s="404"/>
      <c r="ADF13" s="404"/>
      <c r="ADG13" s="404"/>
      <c r="ADH13" s="404"/>
      <c r="ADI13" s="404"/>
      <c r="ADJ13" s="404"/>
      <c r="ADK13" s="404"/>
      <c r="ADL13" s="404"/>
      <c r="ADM13" s="404"/>
      <c r="ADN13" s="404"/>
      <c r="ADO13" s="404"/>
      <c r="ADP13" s="404"/>
      <c r="ADQ13" s="404"/>
      <c r="ADR13" s="404"/>
      <c r="ADS13" s="404"/>
      <c r="ADT13" s="404"/>
      <c r="ADU13" s="404"/>
      <c r="ADV13" s="404"/>
      <c r="ADW13" s="404"/>
      <c r="ADX13" s="404"/>
      <c r="ADY13" s="404"/>
      <c r="ADZ13" s="404"/>
      <c r="AEA13" s="404"/>
      <c r="AEB13" s="404"/>
      <c r="AEC13" s="404"/>
      <c r="AED13" s="404"/>
      <c r="AEE13" s="404"/>
      <c r="AEF13" s="404"/>
      <c r="AEG13" s="404"/>
      <c r="AEH13" s="404"/>
      <c r="AEI13" s="404"/>
      <c r="AEJ13" s="404"/>
      <c r="AEK13" s="404"/>
      <c r="AEL13" s="404"/>
      <c r="AEM13" s="404"/>
      <c r="AEN13" s="404"/>
      <c r="AEO13" s="404"/>
      <c r="AEP13" s="404"/>
      <c r="AEQ13" s="404"/>
      <c r="AER13" s="404"/>
      <c r="AES13" s="404"/>
      <c r="AET13" s="404"/>
      <c r="AEU13" s="404"/>
      <c r="AEV13" s="404"/>
      <c r="AEW13" s="404"/>
      <c r="AEX13" s="404"/>
      <c r="AEY13" s="404"/>
      <c r="AEZ13" s="404"/>
      <c r="AFA13" s="404"/>
      <c r="AFB13" s="404"/>
      <c r="AFC13" s="404"/>
      <c r="AFD13" s="404"/>
      <c r="AFE13" s="404"/>
      <c r="AFF13" s="404"/>
      <c r="AFG13" s="404"/>
      <c r="AFH13" s="404"/>
      <c r="AFI13" s="404"/>
      <c r="AFJ13" s="404"/>
      <c r="AFK13" s="404"/>
      <c r="AFL13" s="404"/>
      <c r="AFM13" s="404"/>
      <c r="AFN13" s="404"/>
      <c r="AFO13" s="404"/>
      <c r="AFP13" s="404"/>
      <c r="AFQ13" s="404"/>
      <c r="AFR13" s="404"/>
      <c r="AFS13" s="404"/>
      <c r="AFT13" s="404"/>
      <c r="AFU13" s="404"/>
      <c r="AFV13" s="404"/>
      <c r="AFW13" s="404"/>
      <c r="AFX13" s="404"/>
      <c r="AFY13" s="404"/>
      <c r="AFZ13" s="404"/>
      <c r="AGA13" s="404"/>
      <c r="AGB13" s="404"/>
      <c r="AGC13" s="404"/>
      <c r="AGD13" s="404"/>
      <c r="AGE13" s="404"/>
      <c r="AGF13" s="404"/>
      <c r="AGG13" s="404"/>
      <c r="AGH13" s="404"/>
      <c r="AGI13" s="404"/>
      <c r="AGJ13" s="404"/>
      <c r="AGK13" s="404"/>
      <c r="AGL13" s="404"/>
      <c r="AGM13" s="404"/>
      <c r="AGN13" s="404"/>
      <c r="AGO13" s="404"/>
      <c r="AGP13" s="404"/>
      <c r="AGQ13" s="404"/>
      <c r="AGR13" s="404"/>
      <c r="AGS13" s="404"/>
      <c r="AGT13" s="404"/>
      <c r="AGU13" s="404"/>
      <c r="AGV13" s="404"/>
      <c r="AGW13" s="404"/>
      <c r="AGX13" s="404"/>
      <c r="AGY13" s="404"/>
      <c r="AGZ13" s="404"/>
      <c r="AHA13" s="404"/>
      <c r="AHB13" s="404"/>
      <c r="AHC13" s="404"/>
      <c r="AHD13" s="404"/>
      <c r="AHE13" s="404"/>
      <c r="AHF13" s="404"/>
      <c r="AHG13" s="404"/>
      <c r="AHH13" s="404"/>
      <c r="AHI13" s="404"/>
      <c r="AHJ13" s="404"/>
      <c r="AHK13" s="404"/>
      <c r="AHL13" s="404"/>
      <c r="AHM13" s="404"/>
      <c r="AHN13" s="404"/>
      <c r="AHO13" s="404"/>
      <c r="AHP13" s="404"/>
      <c r="AHQ13" s="404"/>
      <c r="AHR13" s="404"/>
      <c r="AHS13" s="404"/>
      <c r="AHT13" s="404"/>
      <c r="AHU13" s="404"/>
      <c r="AHV13" s="404"/>
      <c r="AHW13" s="404"/>
      <c r="AHX13" s="404"/>
      <c r="AHY13" s="404"/>
      <c r="AHZ13" s="404"/>
      <c r="AIA13" s="404"/>
      <c r="AIB13" s="404"/>
      <c r="AIC13" s="404"/>
      <c r="AID13" s="404"/>
      <c r="AIE13" s="404"/>
      <c r="AIF13" s="404"/>
      <c r="AIG13" s="404"/>
      <c r="AIH13" s="404"/>
      <c r="AII13" s="404"/>
      <c r="AIJ13" s="404"/>
      <c r="AIK13" s="404"/>
      <c r="AIL13" s="404"/>
      <c r="AIM13" s="404"/>
      <c r="AIN13" s="404"/>
      <c r="AIO13" s="404"/>
      <c r="AIP13" s="404"/>
      <c r="AIQ13" s="404"/>
      <c r="AIR13" s="404"/>
      <c r="AIS13" s="404"/>
      <c r="AIT13" s="404"/>
      <c r="AIU13" s="404"/>
      <c r="AIV13" s="404"/>
      <c r="AIW13" s="404"/>
      <c r="AIX13" s="404"/>
      <c r="AIY13" s="404"/>
      <c r="AIZ13" s="404"/>
      <c r="AJA13" s="404"/>
      <c r="AJB13" s="404"/>
      <c r="AJC13" s="404"/>
      <c r="AJD13" s="404"/>
      <c r="AJE13" s="404"/>
      <c r="AJF13" s="404"/>
      <c r="AJG13" s="404"/>
      <c r="AJH13" s="404"/>
      <c r="AJI13" s="404"/>
      <c r="AJJ13" s="404"/>
      <c r="AJK13" s="404"/>
      <c r="AJL13" s="404"/>
      <c r="AJM13" s="404"/>
      <c r="AJN13" s="404"/>
      <c r="AJO13" s="404"/>
      <c r="AJP13" s="404"/>
      <c r="AJQ13" s="404"/>
      <c r="AJR13" s="404"/>
      <c r="AJS13" s="404"/>
      <c r="AJT13" s="404"/>
      <c r="AJU13" s="404"/>
      <c r="AJV13" s="404"/>
      <c r="AJW13" s="404"/>
      <c r="AJX13" s="404"/>
      <c r="AJY13" s="404"/>
      <c r="AJZ13" s="404"/>
      <c r="AKA13" s="404"/>
      <c r="AKB13" s="404"/>
      <c r="AKC13" s="404"/>
      <c r="AKD13" s="404"/>
      <c r="AKE13" s="404"/>
      <c r="AKF13" s="404"/>
      <c r="AKG13" s="404"/>
      <c r="AKH13" s="404"/>
      <c r="AKI13" s="404"/>
      <c r="AKJ13" s="404"/>
      <c r="AKK13" s="404"/>
      <c r="AKL13" s="404"/>
      <c r="AKM13" s="404"/>
      <c r="AKN13" s="404"/>
      <c r="AKO13" s="404"/>
      <c r="AKP13" s="404"/>
      <c r="AKQ13" s="404"/>
      <c r="AKR13" s="404"/>
      <c r="AKS13" s="404"/>
      <c r="AKT13" s="404"/>
      <c r="AKU13" s="404"/>
      <c r="AKV13" s="404"/>
      <c r="AKW13" s="404"/>
      <c r="AKX13" s="404"/>
      <c r="AKY13" s="404"/>
      <c r="AKZ13" s="404"/>
      <c r="ALA13" s="404"/>
      <c r="ALB13" s="404"/>
      <c r="ALC13" s="404"/>
    </row>
    <row r="14" spans="1:991" ht="39.75" customHeight="1" x14ac:dyDescent="0.55000000000000004">
      <c r="A14" s="632" t="s">
        <v>44</v>
      </c>
      <c r="B14" s="61">
        <v>510186</v>
      </c>
      <c r="C14" s="633"/>
      <c r="D14" s="61">
        <v>33881</v>
      </c>
      <c r="E14" s="634">
        <v>65581</v>
      </c>
      <c r="F14" s="635"/>
      <c r="G14" s="634">
        <v>609648</v>
      </c>
      <c r="H14" s="61">
        <v>433658.1</v>
      </c>
      <c r="I14" s="633"/>
      <c r="J14" s="61">
        <v>28798.85</v>
      </c>
      <c r="K14" s="759">
        <v>39020.695</v>
      </c>
      <c r="L14" s="635"/>
      <c r="M14" s="634">
        <v>501477.64499999996</v>
      </c>
      <c r="N14" s="61">
        <v>338253.31799999997</v>
      </c>
      <c r="O14" s="635"/>
      <c r="P14" s="61">
        <v>22463.102999999999</v>
      </c>
      <c r="Q14" s="634">
        <v>39020.695</v>
      </c>
      <c r="R14" s="635"/>
      <c r="S14" s="636">
        <v>399737.11599999998</v>
      </c>
      <c r="U14" s="637"/>
      <c r="W14" s="404"/>
      <c r="X14" s="404"/>
      <c r="Y14" s="404"/>
      <c r="Z14" s="404"/>
      <c r="AA14" s="404"/>
      <c r="AB14" s="404"/>
      <c r="AC14" s="404"/>
      <c r="AD14" s="404"/>
      <c r="AE14" s="404"/>
      <c r="AF14" s="404"/>
      <c r="AG14" s="404"/>
      <c r="AH14" s="404"/>
      <c r="AI14" s="404"/>
      <c r="AJ14" s="404"/>
      <c r="AK14" s="404"/>
      <c r="AL14" s="404"/>
      <c r="AM14" s="404"/>
      <c r="AN14" s="404"/>
      <c r="AO14" s="404"/>
      <c r="AP14" s="404"/>
      <c r="AQ14" s="404"/>
      <c r="AR14" s="404"/>
      <c r="AS14" s="404"/>
      <c r="AT14" s="404"/>
      <c r="AU14" s="404"/>
      <c r="AV14" s="404"/>
      <c r="AW14" s="404"/>
      <c r="AX14" s="404"/>
      <c r="AY14" s="404"/>
      <c r="AZ14" s="404"/>
      <c r="BA14" s="404"/>
      <c r="BB14" s="404"/>
      <c r="BC14" s="404"/>
      <c r="BD14" s="404"/>
      <c r="BE14" s="404"/>
      <c r="BF14" s="404"/>
      <c r="BG14" s="404"/>
      <c r="BH14" s="404"/>
      <c r="BI14" s="404"/>
      <c r="BJ14" s="404"/>
      <c r="BK14" s="404"/>
      <c r="BL14" s="404"/>
      <c r="BM14" s="404"/>
      <c r="BN14" s="404"/>
      <c r="BO14" s="404"/>
      <c r="BP14" s="404"/>
      <c r="BQ14" s="404"/>
      <c r="BR14" s="404"/>
      <c r="BS14" s="404"/>
      <c r="BT14" s="404"/>
      <c r="BU14" s="404"/>
      <c r="BV14" s="404"/>
      <c r="BW14" s="404"/>
      <c r="BX14" s="404"/>
      <c r="BY14" s="404"/>
      <c r="BZ14" s="404"/>
      <c r="CA14" s="404"/>
      <c r="CB14" s="404"/>
      <c r="CC14" s="404"/>
      <c r="CD14" s="404"/>
      <c r="CE14" s="404"/>
      <c r="CF14" s="404"/>
      <c r="CG14" s="404"/>
      <c r="CH14" s="404"/>
      <c r="CI14" s="404"/>
      <c r="CJ14" s="404"/>
      <c r="CK14" s="404"/>
      <c r="CL14" s="404"/>
      <c r="CM14" s="404"/>
      <c r="CN14" s="404"/>
      <c r="CO14" s="404"/>
      <c r="CP14" s="404"/>
      <c r="CQ14" s="404"/>
      <c r="CR14" s="404"/>
      <c r="CS14" s="404"/>
      <c r="CT14" s="404"/>
      <c r="CU14" s="404"/>
      <c r="CV14" s="404"/>
      <c r="CW14" s="404"/>
      <c r="CX14" s="404"/>
      <c r="CY14" s="404"/>
      <c r="CZ14" s="404"/>
      <c r="DA14" s="404"/>
      <c r="DB14" s="404"/>
      <c r="DC14" s="404"/>
      <c r="DD14" s="404"/>
      <c r="DE14" s="404"/>
      <c r="DF14" s="404"/>
      <c r="DG14" s="404"/>
      <c r="DH14" s="404"/>
      <c r="DI14" s="404"/>
      <c r="DJ14" s="404"/>
      <c r="DK14" s="404"/>
      <c r="DL14" s="404"/>
      <c r="DM14" s="404"/>
      <c r="DN14" s="404"/>
      <c r="DO14" s="404"/>
      <c r="DP14" s="404"/>
      <c r="DQ14" s="404"/>
      <c r="DR14" s="404"/>
      <c r="DS14" s="404"/>
      <c r="DT14" s="404"/>
      <c r="DU14" s="404"/>
      <c r="DV14" s="404"/>
      <c r="DW14" s="404"/>
      <c r="DX14" s="404"/>
      <c r="DY14" s="404"/>
      <c r="DZ14" s="404"/>
      <c r="EA14" s="404"/>
      <c r="EB14" s="404"/>
      <c r="EC14" s="404"/>
      <c r="ED14" s="404"/>
      <c r="EE14" s="404"/>
      <c r="EF14" s="404"/>
      <c r="EG14" s="404"/>
      <c r="EH14" s="404"/>
      <c r="EI14" s="404"/>
      <c r="EJ14" s="404"/>
      <c r="EK14" s="404"/>
      <c r="EL14" s="404"/>
      <c r="EM14" s="404"/>
      <c r="EN14" s="404"/>
      <c r="EO14" s="404"/>
      <c r="EP14" s="404"/>
      <c r="EQ14" s="404"/>
      <c r="ER14" s="404"/>
      <c r="ES14" s="404"/>
      <c r="ET14" s="404"/>
      <c r="EU14" s="404"/>
      <c r="EV14" s="404"/>
      <c r="EW14" s="404"/>
      <c r="EX14" s="404"/>
      <c r="EY14" s="404"/>
      <c r="EZ14" s="404"/>
      <c r="FA14" s="404"/>
      <c r="FB14" s="404"/>
      <c r="FC14" s="404"/>
      <c r="FD14" s="404"/>
      <c r="FE14" s="404"/>
      <c r="FF14" s="404"/>
      <c r="FG14" s="404"/>
      <c r="FH14" s="404"/>
      <c r="FI14" s="404"/>
      <c r="FJ14" s="404"/>
      <c r="FK14" s="404"/>
      <c r="FL14" s="404"/>
      <c r="FM14" s="404"/>
      <c r="FN14" s="404"/>
      <c r="FO14" s="404"/>
      <c r="FP14" s="404"/>
      <c r="FQ14" s="404"/>
      <c r="FR14" s="404"/>
      <c r="FS14" s="404"/>
      <c r="FT14" s="404"/>
      <c r="FU14" s="404"/>
      <c r="FV14" s="404"/>
      <c r="FW14" s="404"/>
      <c r="FX14" s="404"/>
      <c r="FY14" s="404"/>
      <c r="FZ14" s="404"/>
      <c r="GA14" s="404"/>
      <c r="GB14" s="404"/>
      <c r="GC14" s="404"/>
      <c r="GD14" s="404"/>
      <c r="GE14" s="404"/>
      <c r="GF14" s="404"/>
      <c r="GG14" s="404"/>
      <c r="GH14" s="404"/>
      <c r="GI14" s="404"/>
      <c r="GJ14" s="404"/>
      <c r="GK14" s="404"/>
      <c r="GL14" s="404"/>
      <c r="GM14" s="404"/>
      <c r="GN14" s="404"/>
      <c r="GO14" s="404"/>
      <c r="GP14" s="404"/>
      <c r="GQ14" s="404"/>
      <c r="GR14" s="404"/>
      <c r="GS14" s="404"/>
      <c r="GT14" s="404"/>
      <c r="GU14" s="404"/>
      <c r="GV14" s="404"/>
      <c r="GW14" s="404"/>
      <c r="GX14" s="404"/>
      <c r="GY14" s="404"/>
      <c r="GZ14" s="404"/>
      <c r="HA14" s="404"/>
      <c r="HB14" s="404"/>
      <c r="HC14" s="404"/>
      <c r="HD14" s="404"/>
      <c r="HE14" s="404"/>
      <c r="HF14" s="404"/>
      <c r="HG14" s="404"/>
      <c r="HH14" s="404"/>
      <c r="HI14" s="404"/>
      <c r="HJ14" s="404"/>
      <c r="HK14" s="404"/>
      <c r="HL14" s="404"/>
      <c r="HM14" s="404"/>
      <c r="HN14" s="404"/>
      <c r="HO14" s="404"/>
      <c r="HP14" s="404"/>
      <c r="HQ14" s="404"/>
      <c r="HR14" s="404"/>
      <c r="HS14" s="404"/>
      <c r="HT14" s="404"/>
      <c r="HU14" s="404"/>
      <c r="HV14" s="404"/>
      <c r="HW14" s="404"/>
      <c r="HX14" s="404"/>
      <c r="HY14" s="404"/>
      <c r="HZ14" s="404"/>
      <c r="IA14" s="404"/>
      <c r="IB14" s="404"/>
      <c r="IC14" s="404"/>
      <c r="ID14" s="404"/>
      <c r="IE14" s="404"/>
      <c r="IF14" s="404"/>
      <c r="IG14" s="404"/>
      <c r="IH14" s="404"/>
      <c r="II14" s="404"/>
      <c r="IJ14" s="404"/>
      <c r="IK14" s="404"/>
      <c r="IL14" s="404"/>
      <c r="IM14" s="404"/>
      <c r="IN14" s="404"/>
      <c r="IO14" s="404"/>
      <c r="IP14" s="404"/>
      <c r="IQ14" s="404"/>
      <c r="IR14" s="404"/>
      <c r="IS14" s="404"/>
      <c r="IT14" s="404"/>
      <c r="IU14" s="404"/>
      <c r="IV14" s="404"/>
      <c r="IW14" s="404"/>
      <c r="IX14" s="404"/>
      <c r="IY14" s="404"/>
      <c r="IZ14" s="404"/>
      <c r="JA14" s="404"/>
      <c r="JB14" s="404"/>
      <c r="JC14" s="404"/>
      <c r="JD14" s="404"/>
      <c r="JE14" s="404"/>
      <c r="JF14" s="404"/>
      <c r="JG14" s="404"/>
      <c r="JH14" s="404"/>
      <c r="JI14" s="404"/>
      <c r="JJ14" s="404"/>
      <c r="JK14" s="404"/>
      <c r="JL14" s="404"/>
      <c r="JM14" s="404"/>
      <c r="JN14" s="404"/>
      <c r="JO14" s="404"/>
      <c r="JP14" s="404"/>
      <c r="JQ14" s="404"/>
      <c r="JR14" s="404"/>
      <c r="JS14" s="404"/>
      <c r="JT14" s="404"/>
      <c r="JU14" s="404"/>
      <c r="JV14" s="404"/>
      <c r="JW14" s="404"/>
      <c r="JX14" s="404"/>
      <c r="JY14" s="404"/>
      <c r="JZ14" s="404"/>
      <c r="KA14" s="404"/>
      <c r="KB14" s="404"/>
      <c r="KC14" s="404"/>
      <c r="KD14" s="404"/>
      <c r="KE14" s="404"/>
      <c r="KF14" s="404"/>
      <c r="KG14" s="404"/>
      <c r="KH14" s="404"/>
      <c r="KI14" s="404"/>
      <c r="KJ14" s="404"/>
      <c r="KK14" s="404"/>
      <c r="KL14" s="404"/>
      <c r="KM14" s="404"/>
      <c r="KN14" s="404"/>
      <c r="KO14" s="404"/>
      <c r="KP14" s="404"/>
      <c r="KQ14" s="404"/>
      <c r="KR14" s="404"/>
      <c r="KS14" s="404"/>
      <c r="KT14" s="404"/>
      <c r="KU14" s="404"/>
      <c r="KV14" s="404"/>
      <c r="KW14" s="404"/>
      <c r="KX14" s="404"/>
      <c r="KY14" s="404"/>
      <c r="KZ14" s="404"/>
      <c r="LA14" s="404"/>
      <c r="LB14" s="404"/>
      <c r="LC14" s="404"/>
      <c r="LD14" s="404"/>
      <c r="LE14" s="404"/>
      <c r="LF14" s="404"/>
      <c r="LG14" s="404"/>
      <c r="LH14" s="404"/>
      <c r="LI14" s="404"/>
      <c r="LJ14" s="404"/>
      <c r="LK14" s="404"/>
      <c r="LL14" s="404"/>
      <c r="LM14" s="404"/>
      <c r="LN14" s="404"/>
      <c r="LO14" s="404"/>
      <c r="LP14" s="404"/>
      <c r="LQ14" s="404"/>
      <c r="LR14" s="404"/>
      <c r="LS14" s="404"/>
      <c r="LT14" s="404"/>
      <c r="LU14" s="404"/>
      <c r="LV14" s="404"/>
      <c r="LW14" s="404"/>
      <c r="LX14" s="404"/>
      <c r="LY14" s="404"/>
      <c r="LZ14" s="404"/>
      <c r="MA14" s="404"/>
      <c r="MB14" s="404"/>
      <c r="MC14" s="404"/>
      <c r="MD14" s="404"/>
      <c r="ME14" s="404"/>
      <c r="MF14" s="404"/>
      <c r="MG14" s="404"/>
      <c r="MH14" s="404"/>
      <c r="MI14" s="404"/>
      <c r="MJ14" s="404"/>
      <c r="MK14" s="404"/>
      <c r="ML14" s="404"/>
      <c r="MM14" s="404"/>
      <c r="MN14" s="404"/>
      <c r="MO14" s="404"/>
      <c r="MP14" s="404"/>
      <c r="MQ14" s="404"/>
      <c r="MR14" s="404"/>
      <c r="MS14" s="404"/>
      <c r="MT14" s="404"/>
      <c r="MU14" s="404"/>
      <c r="MV14" s="404"/>
      <c r="MW14" s="404"/>
      <c r="MX14" s="404"/>
      <c r="MY14" s="404"/>
      <c r="MZ14" s="404"/>
      <c r="NA14" s="404"/>
      <c r="NB14" s="404"/>
      <c r="NC14" s="404"/>
      <c r="ND14" s="404"/>
      <c r="NE14" s="404"/>
      <c r="NF14" s="404"/>
      <c r="NG14" s="404"/>
      <c r="NH14" s="404"/>
      <c r="NI14" s="404"/>
      <c r="NJ14" s="404"/>
      <c r="NK14" s="404"/>
      <c r="NL14" s="404"/>
      <c r="NM14" s="404"/>
      <c r="NN14" s="404"/>
      <c r="NO14" s="404"/>
      <c r="NP14" s="404"/>
      <c r="NQ14" s="404"/>
      <c r="NR14" s="404"/>
      <c r="NS14" s="404"/>
      <c r="NT14" s="404"/>
      <c r="NU14" s="404"/>
      <c r="NV14" s="404"/>
      <c r="NW14" s="404"/>
      <c r="NX14" s="404"/>
      <c r="NY14" s="404"/>
      <c r="NZ14" s="404"/>
      <c r="OA14" s="404"/>
      <c r="OB14" s="404"/>
      <c r="OC14" s="404"/>
      <c r="OD14" s="404"/>
      <c r="OE14" s="404"/>
      <c r="OF14" s="404"/>
      <c r="OG14" s="404"/>
      <c r="OH14" s="404"/>
      <c r="OI14" s="404"/>
      <c r="OJ14" s="404"/>
      <c r="OK14" s="404"/>
      <c r="OL14" s="404"/>
      <c r="OM14" s="404"/>
      <c r="ON14" s="404"/>
      <c r="OO14" s="404"/>
      <c r="OP14" s="404"/>
      <c r="OQ14" s="404"/>
      <c r="OR14" s="404"/>
      <c r="OS14" s="404"/>
      <c r="OT14" s="404"/>
      <c r="OU14" s="404"/>
      <c r="OV14" s="404"/>
      <c r="OW14" s="404"/>
      <c r="OX14" s="404"/>
      <c r="OY14" s="404"/>
      <c r="OZ14" s="404"/>
      <c r="PA14" s="404"/>
      <c r="PB14" s="404"/>
      <c r="PC14" s="404"/>
      <c r="PD14" s="404"/>
      <c r="PE14" s="404"/>
      <c r="PF14" s="404"/>
      <c r="PG14" s="404"/>
      <c r="PH14" s="404"/>
      <c r="PI14" s="404"/>
      <c r="PJ14" s="404"/>
      <c r="PK14" s="404"/>
      <c r="PL14" s="404"/>
      <c r="PM14" s="404"/>
      <c r="PN14" s="404"/>
      <c r="PO14" s="404"/>
      <c r="PP14" s="404"/>
      <c r="PQ14" s="404"/>
      <c r="PR14" s="404"/>
      <c r="PS14" s="404"/>
      <c r="PT14" s="404"/>
      <c r="PU14" s="404"/>
      <c r="PV14" s="404"/>
      <c r="PW14" s="404"/>
      <c r="PX14" s="404"/>
      <c r="PY14" s="404"/>
      <c r="PZ14" s="404"/>
      <c r="QA14" s="404"/>
      <c r="QB14" s="404"/>
      <c r="QC14" s="404"/>
      <c r="QD14" s="404"/>
      <c r="QE14" s="404"/>
      <c r="QF14" s="404"/>
      <c r="QG14" s="404"/>
      <c r="QH14" s="404"/>
      <c r="QI14" s="404"/>
      <c r="QJ14" s="404"/>
      <c r="QK14" s="404"/>
      <c r="QL14" s="404"/>
      <c r="QM14" s="404"/>
      <c r="QN14" s="404"/>
      <c r="QO14" s="404"/>
      <c r="QP14" s="404"/>
      <c r="QQ14" s="404"/>
      <c r="QR14" s="404"/>
      <c r="QS14" s="404"/>
      <c r="QT14" s="404"/>
      <c r="QU14" s="404"/>
      <c r="QV14" s="404"/>
      <c r="QW14" s="404"/>
      <c r="QX14" s="404"/>
      <c r="QY14" s="404"/>
      <c r="QZ14" s="404"/>
      <c r="RA14" s="404"/>
      <c r="RB14" s="404"/>
      <c r="RC14" s="404"/>
      <c r="RD14" s="404"/>
      <c r="RE14" s="404"/>
      <c r="RF14" s="404"/>
      <c r="RG14" s="404"/>
      <c r="RH14" s="404"/>
      <c r="RI14" s="404"/>
      <c r="RJ14" s="404"/>
      <c r="RK14" s="404"/>
      <c r="RL14" s="404"/>
      <c r="RM14" s="404"/>
      <c r="RN14" s="404"/>
      <c r="RO14" s="404"/>
      <c r="RP14" s="404"/>
      <c r="RQ14" s="404"/>
      <c r="RR14" s="404"/>
      <c r="RS14" s="404"/>
      <c r="RT14" s="404"/>
      <c r="RU14" s="404"/>
      <c r="RV14" s="404"/>
      <c r="RW14" s="404"/>
      <c r="RX14" s="404"/>
      <c r="RY14" s="404"/>
      <c r="RZ14" s="404"/>
      <c r="SA14" s="404"/>
      <c r="SB14" s="404"/>
      <c r="SC14" s="404"/>
      <c r="SD14" s="404"/>
      <c r="SE14" s="404"/>
      <c r="SF14" s="404"/>
      <c r="SG14" s="404"/>
      <c r="SH14" s="404"/>
      <c r="SI14" s="404"/>
      <c r="SJ14" s="404"/>
      <c r="SK14" s="404"/>
      <c r="SL14" s="404"/>
      <c r="SM14" s="404"/>
      <c r="SN14" s="404"/>
      <c r="SO14" s="404"/>
      <c r="SP14" s="404"/>
      <c r="SQ14" s="404"/>
      <c r="SR14" s="404"/>
      <c r="SS14" s="404"/>
      <c r="ST14" s="404"/>
      <c r="SU14" s="404"/>
      <c r="SV14" s="404"/>
      <c r="SW14" s="404"/>
      <c r="SX14" s="404"/>
      <c r="SY14" s="404"/>
      <c r="SZ14" s="404"/>
      <c r="TA14" s="404"/>
      <c r="TB14" s="404"/>
      <c r="TC14" s="404"/>
      <c r="TD14" s="404"/>
      <c r="TE14" s="404"/>
      <c r="TF14" s="404"/>
      <c r="TG14" s="404"/>
      <c r="TH14" s="404"/>
      <c r="TI14" s="404"/>
      <c r="TJ14" s="404"/>
      <c r="TK14" s="404"/>
      <c r="TL14" s="404"/>
      <c r="TM14" s="404"/>
      <c r="TN14" s="404"/>
      <c r="TO14" s="404"/>
      <c r="TP14" s="404"/>
      <c r="TQ14" s="404"/>
      <c r="TR14" s="404"/>
      <c r="TS14" s="404"/>
      <c r="TT14" s="404"/>
      <c r="TU14" s="404"/>
      <c r="TV14" s="404"/>
      <c r="TW14" s="404"/>
      <c r="TX14" s="404"/>
      <c r="TY14" s="404"/>
      <c r="TZ14" s="404"/>
      <c r="UA14" s="404"/>
      <c r="UB14" s="404"/>
      <c r="UC14" s="404"/>
      <c r="UD14" s="404"/>
      <c r="UE14" s="404"/>
      <c r="UF14" s="404"/>
      <c r="UG14" s="404"/>
      <c r="UH14" s="404"/>
      <c r="UI14" s="404"/>
      <c r="UJ14" s="404"/>
      <c r="UK14" s="404"/>
      <c r="UL14" s="404"/>
      <c r="UM14" s="404"/>
      <c r="UN14" s="404"/>
      <c r="UO14" s="404"/>
      <c r="UP14" s="404"/>
      <c r="UQ14" s="404"/>
      <c r="UR14" s="404"/>
      <c r="US14" s="404"/>
      <c r="UT14" s="404"/>
      <c r="UU14" s="404"/>
      <c r="UV14" s="404"/>
      <c r="UW14" s="404"/>
      <c r="UX14" s="404"/>
      <c r="UY14" s="404"/>
      <c r="UZ14" s="404"/>
      <c r="VA14" s="404"/>
      <c r="VB14" s="404"/>
      <c r="VC14" s="404"/>
      <c r="VD14" s="404"/>
      <c r="VE14" s="404"/>
      <c r="VF14" s="404"/>
      <c r="VG14" s="404"/>
      <c r="VH14" s="404"/>
      <c r="VI14" s="404"/>
      <c r="VJ14" s="404"/>
      <c r="VK14" s="404"/>
      <c r="VL14" s="404"/>
      <c r="VM14" s="404"/>
      <c r="VN14" s="404"/>
      <c r="VO14" s="404"/>
      <c r="VP14" s="404"/>
      <c r="VQ14" s="404"/>
      <c r="VR14" s="404"/>
      <c r="VS14" s="404"/>
      <c r="VT14" s="404"/>
      <c r="VU14" s="404"/>
      <c r="VV14" s="404"/>
      <c r="VW14" s="404"/>
      <c r="VX14" s="404"/>
      <c r="VY14" s="404"/>
      <c r="VZ14" s="404"/>
      <c r="WA14" s="404"/>
      <c r="WB14" s="404"/>
      <c r="WC14" s="404"/>
      <c r="WD14" s="404"/>
      <c r="WE14" s="404"/>
      <c r="WF14" s="404"/>
      <c r="WG14" s="404"/>
      <c r="WH14" s="404"/>
      <c r="WI14" s="404"/>
      <c r="WJ14" s="404"/>
      <c r="WK14" s="404"/>
      <c r="WL14" s="404"/>
      <c r="WM14" s="404"/>
      <c r="WN14" s="404"/>
      <c r="WO14" s="404"/>
      <c r="WP14" s="404"/>
      <c r="WQ14" s="404"/>
      <c r="WR14" s="404"/>
      <c r="WS14" s="404"/>
      <c r="WT14" s="404"/>
      <c r="WU14" s="404"/>
      <c r="WV14" s="404"/>
      <c r="WW14" s="404"/>
      <c r="WX14" s="404"/>
      <c r="WY14" s="404"/>
      <c r="WZ14" s="404"/>
      <c r="XA14" s="404"/>
      <c r="XB14" s="404"/>
      <c r="XC14" s="404"/>
      <c r="XD14" s="404"/>
      <c r="XE14" s="404"/>
      <c r="XF14" s="404"/>
      <c r="XG14" s="404"/>
      <c r="XH14" s="404"/>
      <c r="XI14" s="404"/>
      <c r="XJ14" s="404"/>
      <c r="XK14" s="404"/>
      <c r="XL14" s="404"/>
      <c r="XM14" s="404"/>
      <c r="XN14" s="404"/>
      <c r="XO14" s="404"/>
      <c r="XP14" s="404"/>
      <c r="XQ14" s="404"/>
      <c r="XR14" s="404"/>
      <c r="XS14" s="404"/>
      <c r="XT14" s="404"/>
      <c r="XU14" s="404"/>
      <c r="XV14" s="404"/>
      <c r="XW14" s="404"/>
      <c r="XX14" s="404"/>
      <c r="XY14" s="404"/>
      <c r="XZ14" s="404"/>
      <c r="YA14" s="404"/>
      <c r="YB14" s="404"/>
      <c r="YC14" s="404"/>
      <c r="YD14" s="404"/>
      <c r="YE14" s="404"/>
      <c r="YF14" s="404"/>
      <c r="YG14" s="404"/>
      <c r="YH14" s="404"/>
      <c r="YI14" s="404"/>
      <c r="YJ14" s="404"/>
      <c r="YK14" s="404"/>
      <c r="YL14" s="404"/>
      <c r="YM14" s="404"/>
      <c r="YN14" s="404"/>
      <c r="YO14" s="404"/>
      <c r="YP14" s="404"/>
      <c r="YQ14" s="404"/>
      <c r="YR14" s="404"/>
      <c r="YS14" s="404"/>
      <c r="YT14" s="404"/>
      <c r="YU14" s="404"/>
      <c r="YV14" s="404"/>
      <c r="YW14" s="404"/>
      <c r="YX14" s="404"/>
      <c r="YY14" s="404"/>
      <c r="YZ14" s="404"/>
      <c r="ZA14" s="404"/>
      <c r="ZB14" s="404"/>
      <c r="ZC14" s="404"/>
      <c r="ZD14" s="404"/>
      <c r="ZE14" s="404"/>
      <c r="ZF14" s="404"/>
      <c r="ZG14" s="404"/>
      <c r="ZH14" s="404"/>
      <c r="ZI14" s="404"/>
      <c r="ZJ14" s="404"/>
      <c r="ZK14" s="404"/>
      <c r="ZL14" s="404"/>
      <c r="ZM14" s="404"/>
      <c r="ZN14" s="404"/>
      <c r="ZO14" s="404"/>
      <c r="ZP14" s="404"/>
      <c r="ZQ14" s="404"/>
      <c r="ZR14" s="404"/>
      <c r="ZS14" s="404"/>
      <c r="ZT14" s="404"/>
      <c r="ZU14" s="404"/>
      <c r="ZV14" s="404"/>
      <c r="ZW14" s="404"/>
      <c r="ZX14" s="404"/>
      <c r="ZY14" s="404"/>
      <c r="ZZ14" s="404"/>
      <c r="AAA14" s="404"/>
      <c r="AAB14" s="404"/>
      <c r="AAC14" s="404"/>
      <c r="AAD14" s="404"/>
      <c r="AAE14" s="404"/>
      <c r="AAF14" s="404"/>
      <c r="AAG14" s="404"/>
      <c r="AAH14" s="404"/>
      <c r="AAI14" s="404"/>
      <c r="AAJ14" s="404"/>
      <c r="AAK14" s="404"/>
      <c r="AAL14" s="404"/>
      <c r="AAM14" s="404"/>
      <c r="AAN14" s="404"/>
      <c r="AAO14" s="404"/>
      <c r="AAP14" s="404"/>
      <c r="AAQ14" s="404"/>
      <c r="AAR14" s="404"/>
      <c r="AAS14" s="404"/>
      <c r="AAT14" s="404"/>
      <c r="AAU14" s="404"/>
      <c r="AAV14" s="404"/>
      <c r="AAW14" s="404"/>
      <c r="AAX14" s="404"/>
      <c r="AAY14" s="404"/>
      <c r="AAZ14" s="404"/>
      <c r="ABA14" s="404"/>
      <c r="ABB14" s="404"/>
      <c r="ABC14" s="404"/>
      <c r="ABD14" s="404"/>
      <c r="ABE14" s="404"/>
      <c r="ABF14" s="404"/>
      <c r="ABG14" s="404"/>
      <c r="ABH14" s="404"/>
      <c r="ABI14" s="404"/>
      <c r="ABJ14" s="404"/>
      <c r="ABK14" s="404"/>
      <c r="ABL14" s="404"/>
      <c r="ABM14" s="404"/>
      <c r="ABN14" s="404"/>
      <c r="ABO14" s="404"/>
      <c r="ABP14" s="404"/>
      <c r="ABQ14" s="404"/>
      <c r="ABR14" s="404"/>
      <c r="ABS14" s="404"/>
      <c r="ABT14" s="404"/>
      <c r="ABU14" s="404"/>
      <c r="ABV14" s="404"/>
      <c r="ABW14" s="404"/>
      <c r="ABX14" s="404"/>
      <c r="ABY14" s="404"/>
      <c r="ABZ14" s="404"/>
      <c r="ACA14" s="404"/>
      <c r="ACB14" s="404"/>
      <c r="ACC14" s="404"/>
      <c r="ACD14" s="404"/>
      <c r="ACE14" s="404"/>
      <c r="ACF14" s="404"/>
      <c r="ACG14" s="404"/>
      <c r="ACH14" s="404"/>
      <c r="ACI14" s="404"/>
      <c r="ACJ14" s="404"/>
      <c r="ACK14" s="404"/>
      <c r="ACL14" s="404"/>
      <c r="ACM14" s="404"/>
      <c r="ACN14" s="404"/>
      <c r="ACO14" s="404"/>
      <c r="ACP14" s="404"/>
      <c r="ACQ14" s="404"/>
      <c r="ACR14" s="404"/>
      <c r="ACS14" s="404"/>
      <c r="ACT14" s="404"/>
      <c r="ACU14" s="404"/>
      <c r="ACV14" s="404"/>
      <c r="ACW14" s="404"/>
      <c r="ACX14" s="404"/>
      <c r="ACY14" s="404"/>
      <c r="ACZ14" s="404"/>
      <c r="ADA14" s="404"/>
      <c r="ADB14" s="404"/>
      <c r="ADC14" s="404"/>
      <c r="ADD14" s="404"/>
      <c r="ADE14" s="404"/>
      <c r="ADF14" s="404"/>
      <c r="ADG14" s="404"/>
      <c r="ADH14" s="404"/>
      <c r="ADI14" s="404"/>
      <c r="ADJ14" s="404"/>
      <c r="ADK14" s="404"/>
      <c r="ADL14" s="404"/>
      <c r="ADM14" s="404"/>
      <c r="ADN14" s="404"/>
      <c r="ADO14" s="404"/>
      <c r="ADP14" s="404"/>
      <c r="ADQ14" s="404"/>
      <c r="ADR14" s="404"/>
      <c r="ADS14" s="404"/>
      <c r="ADT14" s="404"/>
      <c r="ADU14" s="404"/>
      <c r="ADV14" s="404"/>
      <c r="ADW14" s="404"/>
      <c r="ADX14" s="404"/>
      <c r="ADY14" s="404"/>
      <c r="ADZ14" s="404"/>
      <c r="AEA14" s="404"/>
      <c r="AEB14" s="404"/>
      <c r="AEC14" s="404"/>
      <c r="AED14" s="404"/>
      <c r="AEE14" s="404"/>
      <c r="AEF14" s="404"/>
      <c r="AEG14" s="404"/>
      <c r="AEH14" s="404"/>
      <c r="AEI14" s="404"/>
      <c r="AEJ14" s="404"/>
      <c r="AEK14" s="404"/>
      <c r="AEL14" s="404"/>
      <c r="AEM14" s="404"/>
      <c r="AEN14" s="404"/>
      <c r="AEO14" s="404"/>
      <c r="AEP14" s="404"/>
      <c r="AEQ14" s="404"/>
      <c r="AER14" s="404"/>
      <c r="AES14" s="404"/>
      <c r="AET14" s="404"/>
      <c r="AEU14" s="404"/>
      <c r="AEV14" s="404"/>
      <c r="AEW14" s="404"/>
      <c r="AEX14" s="404"/>
      <c r="AEY14" s="404"/>
      <c r="AEZ14" s="404"/>
      <c r="AFA14" s="404"/>
      <c r="AFB14" s="404"/>
      <c r="AFC14" s="404"/>
      <c r="AFD14" s="404"/>
      <c r="AFE14" s="404"/>
      <c r="AFF14" s="404"/>
      <c r="AFG14" s="404"/>
      <c r="AFH14" s="404"/>
      <c r="AFI14" s="404"/>
      <c r="AFJ14" s="404"/>
      <c r="AFK14" s="404"/>
      <c r="AFL14" s="404"/>
      <c r="AFM14" s="404"/>
      <c r="AFN14" s="404"/>
      <c r="AFO14" s="404"/>
      <c r="AFP14" s="404"/>
      <c r="AFQ14" s="404"/>
      <c r="AFR14" s="404"/>
      <c r="AFS14" s="404"/>
      <c r="AFT14" s="404"/>
      <c r="AFU14" s="404"/>
      <c r="AFV14" s="404"/>
      <c r="AFW14" s="404"/>
      <c r="AFX14" s="404"/>
      <c r="AFY14" s="404"/>
      <c r="AFZ14" s="404"/>
      <c r="AGA14" s="404"/>
      <c r="AGB14" s="404"/>
      <c r="AGC14" s="404"/>
      <c r="AGD14" s="404"/>
      <c r="AGE14" s="404"/>
      <c r="AGF14" s="404"/>
      <c r="AGG14" s="404"/>
      <c r="AGH14" s="404"/>
      <c r="AGI14" s="404"/>
      <c r="AGJ14" s="404"/>
      <c r="AGK14" s="404"/>
      <c r="AGL14" s="404"/>
      <c r="AGM14" s="404"/>
      <c r="AGN14" s="404"/>
      <c r="AGO14" s="404"/>
      <c r="AGP14" s="404"/>
      <c r="AGQ14" s="404"/>
      <c r="AGR14" s="404"/>
      <c r="AGS14" s="404"/>
      <c r="AGT14" s="404"/>
      <c r="AGU14" s="404"/>
      <c r="AGV14" s="404"/>
      <c r="AGW14" s="404"/>
      <c r="AGX14" s="404"/>
      <c r="AGY14" s="404"/>
      <c r="AGZ14" s="404"/>
      <c r="AHA14" s="404"/>
      <c r="AHB14" s="404"/>
      <c r="AHC14" s="404"/>
      <c r="AHD14" s="404"/>
      <c r="AHE14" s="404"/>
      <c r="AHF14" s="404"/>
      <c r="AHG14" s="404"/>
      <c r="AHH14" s="404"/>
      <c r="AHI14" s="404"/>
      <c r="AHJ14" s="404"/>
      <c r="AHK14" s="404"/>
      <c r="AHL14" s="404"/>
      <c r="AHM14" s="404"/>
      <c r="AHN14" s="404"/>
      <c r="AHO14" s="404"/>
      <c r="AHP14" s="404"/>
      <c r="AHQ14" s="404"/>
      <c r="AHR14" s="404"/>
      <c r="AHS14" s="404"/>
      <c r="AHT14" s="404"/>
      <c r="AHU14" s="404"/>
      <c r="AHV14" s="404"/>
      <c r="AHW14" s="404"/>
      <c r="AHX14" s="404"/>
      <c r="AHY14" s="404"/>
      <c r="AHZ14" s="404"/>
      <c r="AIA14" s="404"/>
      <c r="AIB14" s="404"/>
      <c r="AIC14" s="404"/>
      <c r="AID14" s="404"/>
      <c r="AIE14" s="404"/>
      <c r="AIF14" s="404"/>
      <c r="AIG14" s="404"/>
      <c r="AIH14" s="404"/>
      <c r="AII14" s="404"/>
      <c r="AIJ14" s="404"/>
      <c r="AIK14" s="404"/>
      <c r="AIL14" s="404"/>
      <c r="AIM14" s="404"/>
      <c r="AIN14" s="404"/>
      <c r="AIO14" s="404"/>
      <c r="AIP14" s="404"/>
      <c r="AIQ14" s="404"/>
      <c r="AIR14" s="404"/>
      <c r="AIS14" s="404"/>
      <c r="AIT14" s="404"/>
      <c r="AIU14" s="404"/>
      <c r="AIV14" s="404"/>
      <c r="AIW14" s="404"/>
      <c r="AIX14" s="404"/>
      <c r="AIY14" s="404"/>
      <c r="AIZ14" s="404"/>
      <c r="AJA14" s="404"/>
      <c r="AJB14" s="404"/>
      <c r="AJC14" s="404"/>
      <c r="AJD14" s="404"/>
      <c r="AJE14" s="404"/>
      <c r="AJF14" s="404"/>
      <c r="AJG14" s="404"/>
      <c r="AJH14" s="404"/>
      <c r="AJI14" s="404"/>
      <c r="AJJ14" s="404"/>
      <c r="AJK14" s="404"/>
      <c r="AJL14" s="404"/>
      <c r="AJM14" s="404"/>
      <c r="AJN14" s="404"/>
      <c r="AJO14" s="404"/>
      <c r="AJP14" s="404"/>
      <c r="AJQ14" s="404"/>
      <c r="AJR14" s="404"/>
      <c r="AJS14" s="404"/>
      <c r="AJT14" s="404"/>
      <c r="AJU14" s="404"/>
      <c r="AJV14" s="404"/>
      <c r="AJW14" s="404"/>
      <c r="AJX14" s="404"/>
      <c r="AJY14" s="404"/>
      <c r="AJZ14" s="404"/>
      <c r="AKA14" s="404"/>
      <c r="AKB14" s="404"/>
      <c r="AKC14" s="404"/>
      <c r="AKD14" s="404"/>
      <c r="AKE14" s="404"/>
      <c r="AKF14" s="404"/>
      <c r="AKG14" s="404"/>
      <c r="AKH14" s="404"/>
      <c r="AKI14" s="404"/>
      <c r="AKJ14" s="404"/>
      <c r="AKK14" s="404"/>
      <c r="AKL14" s="404"/>
      <c r="AKM14" s="404"/>
      <c r="AKN14" s="404"/>
      <c r="AKO14" s="404"/>
      <c r="AKP14" s="404"/>
      <c r="AKQ14" s="404"/>
      <c r="AKR14" s="404"/>
      <c r="AKS14" s="404"/>
      <c r="AKT14" s="404"/>
      <c r="AKU14" s="404"/>
      <c r="AKV14" s="404"/>
      <c r="AKW14" s="404"/>
      <c r="AKX14" s="404"/>
      <c r="AKY14" s="404"/>
      <c r="AKZ14" s="404"/>
      <c r="ALA14" s="404"/>
      <c r="ALB14" s="404"/>
      <c r="ALC14" s="404"/>
    </row>
    <row r="15" spans="1:991" ht="39.75" customHeight="1" x14ac:dyDescent="0.55000000000000004">
      <c r="A15" s="632" t="s">
        <v>45</v>
      </c>
      <c r="B15" s="61">
        <v>800288</v>
      </c>
      <c r="C15" s="633"/>
      <c r="D15" s="61">
        <v>43257</v>
      </c>
      <c r="E15" s="634">
        <v>120562</v>
      </c>
      <c r="F15" s="635"/>
      <c r="G15" s="634">
        <v>964107</v>
      </c>
      <c r="H15" s="61">
        <v>680244.79999999993</v>
      </c>
      <c r="I15" s="633"/>
      <c r="J15" s="61">
        <v>36768.449999999997</v>
      </c>
      <c r="K15" s="759">
        <v>71734.39</v>
      </c>
      <c r="L15" s="635"/>
      <c r="M15" s="634">
        <v>788747.6399999999</v>
      </c>
      <c r="N15" s="61">
        <v>530590.94400000002</v>
      </c>
      <c r="O15" s="635"/>
      <c r="P15" s="61">
        <v>28679.391</v>
      </c>
      <c r="Q15" s="634">
        <v>71734.39</v>
      </c>
      <c r="R15" s="635"/>
      <c r="S15" s="636">
        <v>631004.72499999998</v>
      </c>
      <c r="U15" s="637"/>
      <c r="W15" s="404"/>
      <c r="X15" s="404"/>
      <c r="Y15" s="404"/>
      <c r="Z15" s="404"/>
      <c r="AA15" s="404"/>
      <c r="AB15" s="404"/>
      <c r="AC15" s="404"/>
      <c r="AD15" s="404"/>
      <c r="AE15" s="404"/>
      <c r="AF15" s="404"/>
      <c r="AG15" s="404"/>
      <c r="AH15" s="404"/>
      <c r="AI15" s="404"/>
      <c r="AJ15" s="404"/>
      <c r="AK15" s="404"/>
      <c r="AL15" s="404"/>
      <c r="AM15" s="404"/>
      <c r="AN15" s="404"/>
      <c r="AO15" s="404"/>
      <c r="AP15" s="404"/>
      <c r="AQ15" s="404"/>
      <c r="AR15" s="404"/>
      <c r="AS15" s="404"/>
      <c r="AT15" s="404"/>
      <c r="AU15" s="404"/>
      <c r="AV15" s="404"/>
      <c r="AW15" s="404"/>
      <c r="AX15" s="404"/>
      <c r="AY15" s="404"/>
      <c r="AZ15" s="404"/>
      <c r="BA15" s="404"/>
      <c r="BB15" s="404"/>
      <c r="BC15" s="404"/>
      <c r="BD15" s="404"/>
      <c r="BE15" s="404"/>
      <c r="BF15" s="404"/>
      <c r="BG15" s="404"/>
      <c r="BH15" s="404"/>
      <c r="BI15" s="404"/>
      <c r="BJ15" s="404"/>
      <c r="BK15" s="404"/>
      <c r="BL15" s="404"/>
      <c r="BM15" s="404"/>
      <c r="BN15" s="404"/>
      <c r="BO15" s="404"/>
      <c r="BP15" s="404"/>
      <c r="BQ15" s="404"/>
      <c r="BR15" s="404"/>
      <c r="BS15" s="404"/>
      <c r="BT15" s="404"/>
      <c r="BU15" s="404"/>
      <c r="BV15" s="404"/>
      <c r="BW15" s="404"/>
      <c r="BX15" s="404"/>
      <c r="BY15" s="404"/>
      <c r="BZ15" s="404"/>
      <c r="CA15" s="404"/>
      <c r="CB15" s="404"/>
      <c r="CC15" s="404"/>
      <c r="CD15" s="404"/>
      <c r="CE15" s="404"/>
      <c r="CF15" s="404"/>
      <c r="CG15" s="404"/>
      <c r="CH15" s="404"/>
      <c r="CI15" s="404"/>
      <c r="CJ15" s="404"/>
      <c r="CK15" s="404"/>
      <c r="CL15" s="404"/>
      <c r="CM15" s="404"/>
      <c r="CN15" s="404"/>
      <c r="CO15" s="404"/>
      <c r="CP15" s="404"/>
      <c r="CQ15" s="404"/>
      <c r="CR15" s="404"/>
      <c r="CS15" s="404"/>
      <c r="CT15" s="404"/>
      <c r="CU15" s="404"/>
      <c r="CV15" s="404"/>
      <c r="CW15" s="404"/>
      <c r="CX15" s="404"/>
      <c r="CY15" s="404"/>
      <c r="CZ15" s="404"/>
      <c r="DA15" s="404"/>
      <c r="DB15" s="404"/>
      <c r="DC15" s="404"/>
      <c r="DD15" s="404"/>
      <c r="DE15" s="404"/>
      <c r="DF15" s="404"/>
      <c r="DG15" s="404"/>
      <c r="DH15" s="404"/>
      <c r="DI15" s="404"/>
      <c r="DJ15" s="404"/>
      <c r="DK15" s="404"/>
      <c r="DL15" s="404"/>
      <c r="DM15" s="404"/>
      <c r="DN15" s="404"/>
      <c r="DO15" s="404"/>
      <c r="DP15" s="404"/>
      <c r="DQ15" s="404"/>
      <c r="DR15" s="404"/>
      <c r="DS15" s="404"/>
      <c r="DT15" s="404"/>
      <c r="DU15" s="404"/>
      <c r="DV15" s="404"/>
      <c r="DW15" s="404"/>
      <c r="DX15" s="404"/>
      <c r="DY15" s="404"/>
      <c r="DZ15" s="404"/>
      <c r="EA15" s="404"/>
      <c r="EB15" s="404"/>
      <c r="EC15" s="404"/>
      <c r="ED15" s="404"/>
      <c r="EE15" s="404"/>
      <c r="EF15" s="404"/>
      <c r="EG15" s="404"/>
      <c r="EH15" s="404"/>
      <c r="EI15" s="404"/>
      <c r="EJ15" s="404"/>
      <c r="EK15" s="404"/>
      <c r="EL15" s="404"/>
      <c r="EM15" s="404"/>
      <c r="EN15" s="404"/>
      <c r="EO15" s="404"/>
      <c r="EP15" s="404"/>
      <c r="EQ15" s="404"/>
      <c r="ER15" s="404"/>
      <c r="ES15" s="404"/>
      <c r="ET15" s="404"/>
      <c r="EU15" s="404"/>
      <c r="EV15" s="404"/>
      <c r="EW15" s="404"/>
      <c r="EX15" s="404"/>
      <c r="EY15" s="404"/>
      <c r="EZ15" s="404"/>
      <c r="FA15" s="404"/>
      <c r="FB15" s="404"/>
      <c r="FC15" s="404"/>
      <c r="FD15" s="404"/>
      <c r="FE15" s="404"/>
      <c r="FF15" s="404"/>
      <c r="FG15" s="404"/>
      <c r="FH15" s="404"/>
      <c r="FI15" s="404"/>
      <c r="FJ15" s="404"/>
      <c r="FK15" s="404"/>
      <c r="FL15" s="404"/>
      <c r="FM15" s="404"/>
      <c r="FN15" s="404"/>
      <c r="FO15" s="404"/>
      <c r="FP15" s="404"/>
      <c r="FQ15" s="404"/>
      <c r="FR15" s="404"/>
      <c r="FS15" s="404"/>
      <c r="FT15" s="404"/>
      <c r="FU15" s="404"/>
      <c r="FV15" s="404"/>
      <c r="FW15" s="404"/>
      <c r="FX15" s="404"/>
      <c r="FY15" s="404"/>
      <c r="FZ15" s="404"/>
      <c r="GA15" s="404"/>
      <c r="GB15" s="404"/>
      <c r="GC15" s="404"/>
      <c r="GD15" s="404"/>
      <c r="GE15" s="404"/>
      <c r="GF15" s="404"/>
      <c r="GG15" s="404"/>
      <c r="GH15" s="404"/>
      <c r="GI15" s="404"/>
      <c r="GJ15" s="404"/>
      <c r="GK15" s="404"/>
      <c r="GL15" s="404"/>
      <c r="GM15" s="404"/>
      <c r="GN15" s="404"/>
      <c r="GO15" s="404"/>
      <c r="GP15" s="404"/>
      <c r="GQ15" s="404"/>
      <c r="GR15" s="404"/>
      <c r="GS15" s="404"/>
      <c r="GT15" s="404"/>
      <c r="GU15" s="404"/>
      <c r="GV15" s="404"/>
      <c r="GW15" s="404"/>
      <c r="GX15" s="404"/>
      <c r="GY15" s="404"/>
      <c r="GZ15" s="404"/>
      <c r="HA15" s="404"/>
      <c r="HB15" s="404"/>
      <c r="HC15" s="404"/>
      <c r="HD15" s="404"/>
      <c r="HE15" s="404"/>
      <c r="HF15" s="404"/>
      <c r="HG15" s="404"/>
      <c r="HH15" s="404"/>
      <c r="HI15" s="404"/>
      <c r="HJ15" s="404"/>
      <c r="HK15" s="404"/>
      <c r="HL15" s="404"/>
      <c r="HM15" s="404"/>
      <c r="HN15" s="404"/>
      <c r="HO15" s="404"/>
      <c r="HP15" s="404"/>
      <c r="HQ15" s="404"/>
      <c r="HR15" s="404"/>
      <c r="HS15" s="404"/>
      <c r="HT15" s="404"/>
      <c r="HU15" s="404"/>
      <c r="HV15" s="404"/>
      <c r="HW15" s="404"/>
      <c r="HX15" s="404"/>
      <c r="HY15" s="404"/>
      <c r="HZ15" s="404"/>
      <c r="IA15" s="404"/>
      <c r="IB15" s="404"/>
      <c r="IC15" s="404"/>
      <c r="ID15" s="404"/>
      <c r="IE15" s="404"/>
      <c r="IF15" s="404"/>
      <c r="IG15" s="404"/>
      <c r="IH15" s="404"/>
      <c r="II15" s="404"/>
      <c r="IJ15" s="404"/>
      <c r="IK15" s="404"/>
      <c r="IL15" s="404"/>
      <c r="IM15" s="404"/>
      <c r="IN15" s="404"/>
      <c r="IO15" s="404"/>
      <c r="IP15" s="404"/>
      <c r="IQ15" s="404"/>
      <c r="IR15" s="404"/>
      <c r="IS15" s="404"/>
      <c r="IT15" s="404"/>
      <c r="IU15" s="404"/>
      <c r="IV15" s="404"/>
      <c r="IW15" s="404"/>
      <c r="IX15" s="404"/>
      <c r="IY15" s="404"/>
      <c r="IZ15" s="404"/>
      <c r="JA15" s="404"/>
      <c r="JB15" s="404"/>
      <c r="JC15" s="404"/>
      <c r="JD15" s="404"/>
      <c r="JE15" s="404"/>
      <c r="JF15" s="404"/>
      <c r="JG15" s="404"/>
      <c r="JH15" s="404"/>
      <c r="JI15" s="404"/>
      <c r="JJ15" s="404"/>
      <c r="JK15" s="404"/>
      <c r="JL15" s="404"/>
      <c r="JM15" s="404"/>
      <c r="JN15" s="404"/>
      <c r="JO15" s="404"/>
      <c r="JP15" s="404"/>
      <c r="JQ15" s="404"/>
      <c r="JR15" s="404"/>
      <c r="JS15" s="404"/>
      <c r="JT15" s="404"/>
      <c r="JU15" s="404"/>
      <c r="JV15" s="404"/>
      <c r="JW15" s="404"/>
      <c r="JX15" s="404"/>
      <c r="JY15" s="404"/>
      <c r="JZ15" s="404"/>
      <c r="KA15" s="404"/>
      <c r="KB15" s="404"/>
      <c r="KC15" s="404"/>
      <c r="KD15" s="404"/>
      <c r="KE15" s="404"/>
      <c r="KF15" s="404"/>
      <c r="KG15" s="404"/>
      <c r="KH15" s="404"/>
      <c r="KI15" s="404"/>
      <c r="KJ15" s="404"/>
      <c r="KK15" s="404"/>
      <c r="KL15" s="404"/>
      <c r="KM15" s="404"/>
      <c r="KN15" s="404"/>
      <c r="KO15" s="404"/>
      <c r="KP15" s="404"/>
      <c r="KQ15" s="404"/>
      <c r="KR15" s="404"/>
      <c r="KS15" s="404"/>
      <c r="KT15" s="404"/>
      <c r="KU15" s="404"/>
      <c r="KV15" s="404"/>
      <c r="KW15" s="404"/>
      <c r="KX15" s="404"/>
      <c r="KY15" s="404"/>
      <c r="KZ15" s="404"/>
      <c r="LA15" s="404"/>
      <c r="LB15" s="404"/>
      <c r="LC15" s="404"/>
      <c r="LD15" s="404"/>
      <c r="LE15" s="404"/>
      <c r="LF15" s="404"/>
      <c r="LG15" s="404"/>
      <c r="LH15" s="404"/>
      <c r="LI15" s="404"/>
      <c r="LJ15" s="404"/>
      <c r="LK15" s="404"/>
      <c r="LL15" s="404"/>
      <c r="LM15" s="404"/>
      <c r="LN15" s="404"/>
      <c r="LO15" s="404"/>
      <c r="LP15" s="404"/>
      <c r="LQ15" s="404"/>
      <c r="LR15" s="404"/>
      <c r="LS15" s="404"/>
      <c r="LT15" s="404"/>
      <c r="LU15" s="404"/>
      <c r="LV15" s="404"/>
      <c r="LW15" s="404"/>
      <c r="LX15" s="404"/>
      <c r="LY15" s="404"/>
      <c r="LZ15" s="404"/>
      <c r="MA15" s="404"/>
      <c r="MB15" s="404"/>
      <c r="MC15" s="404"/>
      <c r="MD15" s="404"/>
      <c r="ME15" s="404"/>
      <c r="MF15" s="404"/>
      <c r="MG15" s="404"/>
      <c r="MH15" s="404"/>
      <c r="MI15" s="404"/>
      <c r="MJ15" s="404"/>
      <c r="MK15" s="404"/>
      <c r="ML15" s="404"/>
      <c r="MM15" s="404"/>
      <c r="MN15" s="404"/>
      <c r="MO15" s="404"/>
      <c r="MP15" s="404"/>
      <c r="MQ15" s="404"/>
      <c r="MR15" s="404"/>
      <c r="MS15" s="404"/>
      <c r="MT15" s="404"/>
      <c r="MU15" s="404"/>
      <c r="MV15" s="404"/>
      <c r="MW15" s="404"/>
      <c r="MX15" s="404"/>
      <c r="MY15" s="404"/>
      <c r="MZ15" s="404"/>
      <c r="NA15" s="404"/>
      <c r="NB15" s="404"/>
      <c r="NC15" s="404"/>
      <c r="ND15" s="404"/>
      <c r="NE15" s="404"/>
      <c r="NF15" s="404"/>
      <c r="NG15" s="404"/>
      <c r="NH15" s="404"/>
      <c r="NI15" s="404"/>
      <c r="NJ15" s="404"/>
      <c r="NK15" s="404"/>
      <c r="NL15" s="404"/>
      <c r="NM15" s="404"/>
      <c r="NN15" s="404"/>
      <c r="NO15" s="404"/>
      <c r="NP15" s="404"/>
      <c r="NQ15" s="404"/>
      <c r="NR15" s="404"/>
      <c r="NS15" s="404"/>
      <c r="NT15" s="404"/>
      <c r="NU15" s="404"/>
      <c r="NV15" s="404"/>
      <c r="NW15" s="404"/>
      <c r="NX15" s="404"/>
      <c r="NY15" s="404"/>
      <c r="NZ15" s="404"/>
      <c r="OA15" s="404"/>
      <c r="OB15" s="404"/>
      <c r="OC15" s="404"/>
      <c r="OD15" s="404"/>
      <c r="OE15" s="404"/>
      <c r="OF15" s="404"/>
      <c r="OG15" s="404"/>
      <c r="OH15" s="404"/>
      <c r="OI15" s="404"/>
      <c r="OJ15" s="404"/>
      <c r="OK15" s="404"/>
      <c r="OL15" s="404"/>
      <c r="OM15" s="404"/>
      <c r="ON15" s="404"/>
      <c r="OO15" s="404"/>
      <c r="OP15" s="404"/>
      <c r="OQ15" s="404"/>
      <c r="OR15" s="404"/>
      <c r="OS15" s="404"/>
      <c r="OT15" s="404"/>
      <c r="OU15" s="404"/>
      <c r="OV15" s="404"/>
      <c r="OW15" s="404"/>
      <c r="OX15" s="404"/>
      <c r="OY15" s="404"/>
      <c r="OZ15" s="404"/>
      <c r="PA15" s="404"/>
      <c r="PB15" s="404"/>
      <c r="PC15" s="404"/>
      <c r="PD15" s="404"/>
      <c r="PE15" s="404"/>
      <c r="PF15" s="404"/>
      <c r="PG15" s="404"/>
      <c r="PH15" s="404"/>
      <c r="PI15" s="404"/>
      <c r="PJ15" s="404"/>
      <c r="PK15" s="404"/>
      <c r="PL15" s="404"/>
      <c r="PM15" s="404"/>
      <c r="PN15" s="404"/>
      <c r="PO15" s="404"/>
      <c r="PP15" s="404"/>
      <c r="PQ15" s="404"/>
      <c r="PR15" s="404"/>
      <c r="PS15" s="404"/>
      <c r="PT15" s="404"/>
      <c r="PU15" s="404"/>
      <c r="PV15" s="404"/>
      <c r="PW15" s="404"/>
      <c r="PX15" s="404"/>
      <c r="PY15" s="404"/>
      <c r="PZ15" s="404"/>
      <c r="QA15" s="404"/>
      <c r="QB15" s="404"/>
      <c r="QC15" s="404"/>
      <c r="QD15" s="404"/>
      <c r="QE15" s="404"/>
      <c r="QF15" s="404"/>
      <c r="QG15" s="404"/>
      <c r="QH15" s="404"/>
      <c r="QI15" s="404"/>
      <c r="QJ15" s="404"/>
      <c r="QK15" s="404"/>
      <c r="QL15" s="404"/>
      <c r="QM15" s="404"/>
      <c r="QN15" s="404"/>
      <c r="QO15" s="404"/>
      <c r="QP15" s="404"/>
      <c r="QQ15" s="404"/>
      <c r="QR15" s="404"/>
      <c r="QS15" s="404"/>
      <c r="QT15" s="404"/>
      <c r="QU15" s="404"/>
      <c r="QV15" s="404"/>
      <c r="QW15" s="404"/>
      <c r="QX15" s="404"/>
      <c r="QY15" s="404"/>
      <c r="QZ15" s="404"/>
      <c r="RA15" s="404"/>
      <c r="RB15" s="404"/>
      <c r="RC15" s="404"/>
      <c r="RD15" s="404"/>
      <c r="RE15" s="404"/>
      <c r="RF15" s="404"/>
      <c r="RG15" s="404"/>
      <c r="RH15" s="404"/>
      <c r="RI15" s="404"/>
      <c r="RJ15" s="404"/>
      <c r="RK15" s="404"/>
      <c r="RL15" s="404"/>
      <c r="RM15" s="404"/>
      <c r="RN15" s="404"/>
      <c r="RO15" s="404"/>
      <c r="RP15" s="404"/>
      <c r="RQ15" s="404"/>
      <c r="RR15" s="404"/>
      <c r="RS15" s="404"/>
      <c r="RT15" s="404"/>
      <c r="RU15" s="404"/>
      <c r="RV15" s="404"/>
      <c r="RW15" s="404"/>
      <c r="RX15" s="404"/>
      <c r="RY15" s="404"/>
      <c r="RZ15" s="404"/>
      <c r="SA15" s="404"/>
      <c r="SB15" s="404"/>
      <c r="SC15" s="404"/>
      <c r="SD15" s="404"/>
      <c r="SE15" s="404"/>
      <c r="SF15" s="404"/>
      <c r="SG15" s="404"/>
      <c r="SH15" s="404"/>
      <c r="SI15" s="404"/>
      <c r="SJ15" s="404"/>
      <c r="SK15" s="404"/>
      <c r="SL15" s="404"/>
      <c r="SM15" s="404"/>
      <c r="SN15" s="404"/>
      <c r="SO15" s="404"/>
      <c r="SP15" s="404"/>
      <c r="SQ15" s="404"/>
      <c r="SR15" s="404"/>
      <c r="SS15" s="404"/>
      <c r="ST15" s="404"/>
      <c r="SU15" s="404"/>
      <c r="SV15" s="404"/>
      <c r="SW15" s="404"/>
      <c r="SX15" s="404"/>
      <c r="SY15" s="404"/>
      <c r="SZ15" s="404"/>
      <c r="TA15" s="404"/>
      <c r="TB15" s="404"/>
      <c r="TC15" s="404"/>
      <c r="TD15" s="404"/>
      <c r="TE15" s="404"/>
      <c r="TF15" s="404"/>
      <c r="TG15" s="404"/>
      <c r="TH15" s="404"/>
      <c r="TI15" s="404"/>
      <c r="TJ15" s="404"/>
      <c r="TK15" s="404"/>
      <c r="TL15" s="404"/>
      <c r="TM15" s="404"/>
      <c r="TN15" s="404"/>
      <c r="TO15" s="404"/>
      <c r="TP15" s="404"/>
      <c r="TQ15" s="404"/>
      <c r="TR15" s="404"/>
      <c r="TS15" s="404"/>
      <c r="TT15" s="404"/>
      <c r="TU15" s="404"/>
      <c r="TV15" s="404"/>
      <c r="TW15" s="404"/>
      <c r="TX15" s="404"/>
      <c r="TY15" s="404"/>
      <c r="TZ15" s="404"/>
      <c r="UA15" s="404"/>
      <c r="UB15" s="404"/>
      <c r="UC15" s="404"/>
      <c r="UD15" s="404"/>
      <c r="UE15" s="404"/>
      <c r="UF15" s="404"/>
      <c r="UG15" s="404"/>
      <c r="UH15" s="404"/>
      <c r="UI15" s="404"/>
      <c r="UJ15" s="404"/>
      <c r="UK15" s="404"/>
      <c r="UL15" s="404"/>
      <c r="UM15" s="404"/>
      <c r="UN15" s="404"/>
      <c r="UO15" s="404"/>
      <c r="UP15" s="404"/>
      <c r="UQ15" s="404"/>
      <c r="UR15" s="404"/>
      <c r="US15" s="404"/>
      <c r="UT15" s="404"/>
      <c r="UU15" s="404"/>
      <c r="UV15" s="404"/>
      <c r="UW15" s="404"/>
      <c r="UX15" s="404"/>
      <c r="UY15" s="404"/>
      <c r="UZ15" s="404"/>
      <c r="VA15" s="404"/>
      <c r="VB15" s="404"/>
      <c r="VC15" s="404"/>
      <c r="VD15" s="404"/>
      <c r="VE15" s="404"/>
      <c r="VF15" s="404"/>
      <c r="VG15" s="404"/>
      <c r="VH15" s="404"/>
      <c r="VI15" s="404"/>
      <c r="VJ15" s="404"/>
      <c r="VK15" s="404"/>
      <c r="VL15" s="404"/>
      <c r="VM15" s="404"/>
      <c r="VN15" s="404"/>
      <c r="VO15" s="404"/>
      <c r="VP15" s="404"/>
      <c r="VQ15" s="404"/>
      <c r="VR15" s="404"/>
      <c r="VS15" s="404"/>
      <c r="VT15" s="404"/>
      <c r="VU15" s="404"/>
      <c r="VV15" s="404"/>
      <c r="VW15" s="404"/>
      <c r="VX15" s="404"/>
      <c r="VY15" s="404"/>
      <c r="VZ15" s="404"/>
      <c r="WA15" s="404"/>
      <c r="WB15" s="404"/>
      <c r="WC15" s="404"/>
      <c r="WD15" s="404"/>
      <c r="WE15" s="404"/>
      <c r="WF15" s="404"/>
      <c r="WG15" s="404"/>
      <c r="WH15" s="404"/>
      <c r="WI15" s="404"/>
      <c r="WJ15" s="404"/>
      <c r="WK15" s="404"/>
      <c r="WL15" s="404"/>
      <c r="WM15" s="404"/>
      <c r="WN15" s="404"/>
      <c r="WO15" s="404"/>
      <c r="WP15" s="404"/>
      <c r="WQ15" s="404"/>
      <c r="WR15" s="404"/>
      <c r="WS15" s="404"/>
      <c r="WT15" s="404"/>
      <c r="WU15" s="404"/>
      <c r="WV15" s="404"/>
      <c r="WW15" s="404"/>
      <c r="WX15" s="404"/>
      <c r="WY15" s="404"/>
      <c r="WZ15" s="404"/>
      <c r="XA15" s="404"/>
      <c r="XB15" s="404"/>
      <c r="XC15" s="404"/>
      <c r="XD15" s="404"/>
      <c r="XE15" s="404"/>
      <c r="XF15" s="404"/>
      <c r="XG15" s="404"/>
      <c r="XH15" s="404"/>
      <c r="XI15" s="404"/>
      <c r="XJ15" s="404"/>
      <c r="XK15" s="404"/>
      <c r="XL15" s="404"/>
      <c r="XM15" s="404"/>
      <c r="XN15" s="404"/>
      <c r="XO15" s="404"/>
      <c r="XP15" s="404"/>
      <c r="XQ15" s="404"/>
      <c r="XR15" s="404"/>
      <c r="XS15" s="404"/>
      <c r="XT15" s="404"/>
      <c r="XU15" s="404"/>
      <c r="XV15" s="404"/>
      <c r="XW15" s="404"/>
      <c r="XX15" s="404"/>
      <c r="XY15" s="404"/>
      <c r="XZ15" s="404"/>
      <c r="YA15" s="404"/>
      <c r="YB15" s="404"/>
      <c r="YC15" s="404"/>
      <c r="YD15" s="404"/>
      <c r="YE15" s="404"/>
      <c r="YF15" s="404"/>
      <c r="YG15" s="404"/>
      <c r="YH15" s="404"/>
      <c r="YI15" s="404"/>
      <c r="YJ15" s="404"/>
      <c r="YK15" s="404"/>
      <c r="YL15" s="404"/>
      <c r="YM15" s="404"/>
      <c r="YN15" s="404"/>
      <c r="YO15" s="404"/>
      <c r="YP15" s="404"/>
      <c r="YQ15" s="404"/>
      <c r="YR15" s="404"/>
      <c r="YS15" s="404"/>
      <c r="YT15" s="404"/>
      <c r="YU15" s="404"/>
      <c r="YV15" s="404"/>
      <c r="YW15" s="404"/>
      <c r="YX15" s="404"/>
      <c r="YY15" s="404"/>
      <c r="YZ15" s="404"/>
      <c r="ZA15" s="404"/>
      <c r="ZB15" s="404"/>
      <c r="ZC15" s="404"/>
      <c r="ZD15" s="404"/>
      <c r="ZE15" s="404"/>
      <c r="ZF15" s="404"/>
      <c r="ZG15" s="404"/>
      <c r="ZH15" s="404"/>
      <c r="ZI15" s="404"/>
      <c r="ZJ15" s="404"/>
      <c r="ZK15" s="404"/>
      <c r="ZL15" s="404"/>
      <c r="ZM15" s="404"/>
      <c r="ZN15" s="404"/>
      <c r="ZO15" s="404"/>
      <c r="ZP15" s="404"/>
      <c r="ZQ15" s="404"/>
      <c r="ZR15" s="404"/>
      <c r="ZS15" s="404"/>
      <c r="ZT15" s="404"/>
      <c r="ZU15" s="404"/>
      <c r="ZV15" s="404"/>
      <c r="ZW15" s="404"/>
      <c r="ZX15" s="404"/>
      <c r="ZY15" s="404"/>
      <c r="ZZ15" s="404"/>
      <c r="AAA15" s="404"/>
      <c r="AAB15" s="404"/>
      <c r="AAC15" s="404"/>
      <c r="AAD15" s="404"/>
      <c r="AAE15" s="404"/>
      <c r="AAF15" s="404"/>
      <c r="AAG15" s="404"/>
      <c r="AAH15" s="404"/>
      <c r="AAI15" s="404"/>
      <c r="AAJ15" s="404"/>
      <c r="AAK15" s="404"/>
      <c r="AAL15" s="404"/>
      <c r="AAM15" s="404"/>
      <c r="AAN15" s="404"/>
      <c r="AAO15" s="404"/>
      <c r="AAP15" s="404"/>
      <c r="AAQ15" s="404"/>
      <c r="AAR15" s="404"/>
      <c r="AAS15" s="404"/>
      <c r="AAT15" s="404"/>
      <c r="AAU15" s="404"/>
      <c r="AAV15" s="404"/>
      <c r="AAW15" s="404"/>
      <c r="AAX15" s="404"/>
      <c r="AAY15" s="404"/>
      <c r="AAZ15" s="404"/>
      <c r="ABA15" s="404"/>
      <c r="ABB15" s="404"/>
      <c r="ABC15" s="404"/>
      <c r="ABD15" s="404"/>
      <c r="ABE15" s="404"/>
      <c r="ABF15" s="404"/>
      <c r="ABG15" s="404"/>
      <c r="ABH15" s="404"/>
      <c r="ABI15" s="404"/>
      <c r="ABJ15" s="404"/>
      <c r="ABK15" s="404"/>
      <c r="ABL15" s="404"/>
      <c r="ABM15" s="404"/>
      <c r="ABN15" s="404"/>
      <c r="ABO15" s="404"/>
      <c r="ABP15" s="404"/>
      <c r="ABQ15" s="404"/>
      <c r="ABR15" s="404"/>
      <c r="ABS15" s="404"/>
      <c r="ABT15" s="404"/>
      <c r="ABU15" s="404"/>
      <c r="ABV15" s="404"/>
      <c r="ABW15" s="404"/>
      <c r="ABX15" s="404"/>
      <c r="ABY15" s="404"/>
      <c r="ABZ15" s="404"/>
      <c r="ACA15" s="404"/>
      <c r="ACB15" s="404"/>
      <c r="ACC15" s="404"/>
      <c r="ACD15" s="404"/>
      <c r="ACE15" s="404"/>
      <c r="ACF15" s="404"/>
      <c r="ACG15" s="404"/>
      <c r="ACH15" s="404"/>
      <c r="ACI15" s="404"/>
      <c r="ACJ15" s="404"/>
      <c r="ACK15" s="404"/>
      <c r="ACL15" s="404"/>
      <c r="ACM15" s="404"/>
      <c r="ACN15" s="404"/>
      <c r="ACO15" s="404"/>
      <c r="ACP15" s="404"/>
      <c r="ACQ15" s="404"/>
      <c r="ACR15" s="404"/>
      <c r="ACS15" s="404"/>
      <c r="ACT15" s="404"/>
      <c r="ACU15" s="404"/>
      <c r="ACV15" s="404"/>
      <c r="ACW15" s="404"/>
      <c r="ACX15" s="404"/>
      <c r="ACY15" s="404"/>
      <c r="ACZ15" s="404"/>
      <c r="ADA15" s="404"/>
      <c r="ADB15" s="404"/>
      <c r="ADC15" s="404"/>
      <c r="ADD15" s="404"/>
      <c r="ADE15" s="404"/>
      <c r="ADF15" s="404"/>
      <c r="ADG15" s="404"/>
      <c r="ADH15" s="404"/>
      <c r="ADI15" s="404"/>
      <c r="ADJ15" s="404"/>
      <c r="ADK15" s="404"/>
      <c r="ADL15" s="404"/>
      <c r="ADM15" s="404"/>
      <c r="ADN15" s="404"/>
      <c r="ADO15" s="404"/>
      <c r="ADP15" s="404"/>
      <c r="ADQ15" s="404"/>
      <c r="ADR15" s="404"/>
      <c r="ADS15" s="404"/>
      <c r="ADT15" s="404"/>
      <c r="ADU15" s="404"/>
      <c r="ADV15" s="404"/>
      <c r="ADW15" s="404"/>
      <c r="ADX15" s="404"/>
      <c r="ADY15" s="404"/>
      <c r="ADZ15" s="404"/>
      <c r="AEA15" s="404"/>
      <c r="AEB15" s="404"/>
      <c r="AEC15" s="404"/>
      <c r="AED15" s="404"/>
      <c r="AEE15" s="404"/>
      <c r="AEF15" s="404"/>
      <c r="AEG15" s="404"/>
      <c r="AEH15" s="404"/>
      <c r="AEI15" s="404"/>
      <c r="AEJ15" s="404"/>
      <c r="AEK15" s="404"/>
      <c r="AEL15" s="404"/>
      <c r="AEM15" s="404"/>
      <c r="AEN15" s="404"/>
      <c r="AEO15" s="404"/>
      <c r="AEP15" s="404"/>
      <c r="AEQ15" s="404"/>
      <c r="AER15" s="404"/>
      <c r="AES15" s="404"/>
      <c r="AET15" s="404"/>
      <c r="AEU15" s="404"/>
      <c r="AEV15" s="404"/>
      <c r="AEW15" s="404"/>
      <c r="AEX15" s="404"/>
      <c r="AEY15" s="404"/>
      <c r="AEZ15" s="404"/>
      <c r="AFA15" s="404"/>
      <c r="AFB15" s="404"/>
      <c r="AFC15" s="404"/>
      <c r="AFD15" s="404"/>
      <c r="AFE15" s="404"/>
      <c r="AFF15" s="404"/>
      <c r="AFG15" s="404"/>
      <c r="AFH15" s="404"/>
      <c r="AFI15" s="404"/>
      <c r="AFJ15" s="404"/>
      <c r="AFK15" s="404"/>
      <c r="AFL15" s="404"/>
      <c r="AFM15" s="404"/>
      <c r="AFN15" s="404"/>
      <c r="AFO15" s="404"/>
      <c r="AFP15" s="404"/>
      <c r="AFQ15" s="404"/>
      <c r="AFR15" s="404"/>
      <c r="AFS15" s="404"/>
      <c r="AFT15" s="404"/>
      <c r="AFU15" s="404"/>
      <c r="AFV15" s="404"/>
      <c r="AFW15" s="404"/>
      <c r="AFX15" s="404"/>
      <c r="AFY15" s="404"/>
      <c r="AFZ15" s="404"/>
      <c r="AGA15" s="404"/>
      <c r="AGB15" s="404"/>
      <c r="AGC15" s="404"/>
      <c r="AGD15" s="404"/>
      <c r="AGE15" s="404"/>
      <c r="AGF15" s="404"/>
      <c r="AGG15" s="404"/>
      <c r="AGH15" s="404"/>
      <c r="AGI15" s="404"/>
      <c r="AGJ15" s="404"/>
      <c r="AGK15" s="404"/>
      <c r="AGL15" s="404"/>
      <c r="AGM15" s="404"/>
      <c r="AGN15" s="404"/>
      <c r="AGO15" s="404"/>
      <c r="AGP15" s="404"/>
      <c r="AGQ15" s="404"/>
      <c r="AGR15" s="404"/>
      <c r="AGS15" s="404"/>
      <c r="AGT15" s="404"/>
      <c r="AGU15" s="404"/>
      <c r="AGV15" s="404"/>
      <c r="AGW15" s="404"/>
      <c r="AGX15" s="404"/>
      <c r="AGY15" s="404"/>
      <c r="AGZ15" s="404"/>
      <c r="AHA15" s="404"/>
      <c r="AHB15" s="404"/>
      <c r="AHC15" s="404"/>
      <c r="AHD15" s="404"/>
      <c r="AHE15" s="404"/>
      <c r="AHF15" s="404"/>
      <c r="AHG15" s="404"/>
      <c r="AHH15" s="404"/>
      <c r="AHI15" s="404"/>
      <c r="AHJ15" s="404"/>
      <c r="AHK15" s="404"/>
      <c r="AHL15" s="404"/>
      <c r="AHM15" s="404"/>
      <c r="AHN15" s="404"/>
      <c r="AHO15" s="404"/>
      <c r="AHP15" s="404"/>
      <c r="AHQ15" s="404"/>
      <c r="AHR15" s="404"/>
      <c r="AHS15" s="404"/>
      <c r="AHT15" s="404"/>
      <c r="AHU15" s="404"/>
      <c r="AHV15" s="404"/>
      <c r="AHW15" s="404"/>
      <c r="AHX15" s="404"/>
      <c r="AHY15" s="404"/>
      <c r="AHZ15" s="404"/>
      <c r="AIA15" s="404"/>
      <c r="AIB15" s="404"/>
      <c r="AIC15" s="404"/>
      <c r="AID15" s="404"/>
      <c r="AIE15" s="404"/>
      <c r="AIF15" s="404"/>
      <c r="AIG15" s="404"/>
      <c r="AIH15" s="404"/>
      <c r="AII15" s="404"/>
      <c r="AIJ15" s="404"/>
      <c r="AIK15" s="404"/>
      <c r="AIL15" s="404"/>
      <c r="AIM15" s="404"/>
      <c r="AIN15" s="404"/>
      <c r="AIO15" s="404"/>
      <c r="AIP15" s="404"/>
      <c r="AIQ15" s="404"/>
      <c r="AIR15" s="404"/>
      <c r="AIS15" s="404"/>
      <c r="AIT15" s="404"/>
      <c r="AIU15" s="404"/>
      <c r="AIV15" s="404"/>
      <c r="AIW15" s="404"/>
      <c r="AIX15" s="404"/>
      <c r="AIY15" s="404"/>
      <c r="AIZ15" s="404"/>
      <c r="AJA15" s="404"/>
      <c r="AJB15" s="404"/>
      <c r="AJC15" s="404"/>
      <c r="AJD15" s="404"/>
      <c r="AJE15" s="404"/>
      <c r="AJF15" s="404"/>
      <c r="AJG15" s="404"/>
      <c r="AJH15" s="404"/>
      <c r="AJI15" s="404"/>
      <c r="AJJ15" s="404"/>
      <c r="AJK15" s="404"/>
      <c r="AJL15" s="404"/>
      <c r="AJM15" s="404"/>
      <c r="AJN15" s="404"/>
      <c r="AJO15" s="404"/>
      <c r="AJP15" s="404"/>
      <c r="AJQ15" s="404"/>
      <c r="AJR15" s="404"/>
      <c r="AJS15" s="404"/>
      <c r="AJT15" s="404"/>
      <c r="AJU15" s="404"/>
      <c r="AJV15" s="404"/>
      <c r="AJW15" s="404"/>
      <c r="AJX15" s="404"/>
      <c r="AJY15" s="404"/>
      <c r="AJZ15" s="404"/>
      <c r="AKA15" s="404"/>
      <c r="AKB15" s="404"/>
      <c r="AKC15" s="404"/>
      <c r="AKD15" s="404"/>
      <c r="AKE15" s="404"/>
      <c r="AKF15" s="404"/>
      <c r="AKG15" s="404"/>
      <c r="AKH15" s="404"/>
      <c r="AKI15" s="404"/>
      <c r="AKJ15" s="404"/>
      <c r="AKK15" s="404"/>
      <c r="AKL15" s="404"/>
      <c r="AKM15" s="404"/>
      <c r="AKN15" s="404"/>
      <c r="AKO15" s="404"/>
      <c r="AKP15" s="404"/>
      <c r="AKQ15" s="404"/>
      <c r="AKR15" s="404"/>
      <c r="AKS15" s="404"/>
      <c r="AKT15" s="404"/>
      <c r="AKU15" s="404"/>
      <c r="AKV15" s="404"/>
      <c r="AKW15" s="404"/>
      <c r="AKX15" s="404"/>
      <c r="AKY15" s="404"/>
      <c r="AKZ15" s="404"/>
      <c r="ALA15" s="404"/>
      <c r="ALB15" s="404"/>
      <c r="ALC15" s="404"/>
    </row>
    <row r="16" spans="1:991" ht="39.75" customHeight="1" x14ac:dyDescent="0.55000000000000004">
      <c r="A16" s="632" t="s">
        <v>46</v>
      </c>
      <c r="B16" s="61">
        <v>616383</v>
      </c>
      <c r="C16" s="633"/>
      <c r="D16" s="61">
        <v>44256</v>
      </c>
      <c r="E16" s="634">
        <v>130517</v>
      </c>
      <c r="F16" s="635"/>
      <c r="G16" s="634">
        <v>791156</v>
      </c>
      <c r="H16" s="61">
        <v>523925.55</v>
      </c>
      <c r="I16" s="633"/>
      <c r="J16" s="61">
        <v>37617.599999999999</v>
      </c>
      <c r="K16" s="759">
        <v>77657.614999999991</v>
      </c>
      <c r="L16" s="635"/>
      <c r="M16" s="634">
        <v>639200.76500000001</v>
      </c>
      <c r="N16" s="61">
        <v>408661.929</v>
      </c>
      <c r="O16" s="635"/>
      <c r="P16" s="61">
        <v>29341.727999999999</v>
      </c>
      <c r="Q16" s="634">
        <v>77657.614999999991</v>
      </c>
      <c r="R16" s="635"/>
      <c r="S16" s="636">
        <v>515661.272</v>
      </c>
      <c r="U16" s="637"/>
      <c r="W16" s="404"/>
      <c r="X16" s="404"/>
      <c r="Y16" s="404"/>
      <c r="Z16" s="404"/>
      <c r="AA16" s="404"/>
      <c r="AB16" s="404"/>
      <c r="AC16" s="404"/>
      <c r="AD16" s="404"/>
      <c r="AE16" s="404"/>
      <c r="AF16" s="404"/>
      <c r="AG16" s="404"/>
      <c r="AH16" s="404"/>
      <c r="AI16" s="404"/>
      <c r="AJ16" s="404"/>
      <c r="AK16" s="404"/>
      <c r="AL16" s="404"/>
      <c r="AM16" s="404"/>
      <c r="AN16" s="404"/>
      <c r="AO16" s="404"/>
      <c r="AP16" s="404"/>
      <c r="AQ16" s="404"/>
      <c r="AR16" s="404"/>
      <c r="AS16" s="404"/>
      <c r="AT16" s="404"/>
      <c r="AU16" s="404"/>
      <c r="AV16" s="404"/>
      <c r="AW16" s="404"/>
      <c r="AX16" s="404"/>
      <c r="AY16" s="404"/>
      <c r="AZ16" s="404"/>
      <c r="BA16" s="404"/>
      <c r="BB16" s="404"/>
      <c r="BC16" s="404"/>
      <c r="BD16" s="404"/>
      <c r="BE16" s="404"/>
      <c r="BF16" s="404"/>
      <c r="BG16" s="404"/>
      <c r="BH16" s="404"/>
      <c r="BI16" s="404"/>
      <c r="BJ16" s="404"/>
      <c r="BK16" s="404"/>
      <c r="BL16" s="404"/>
      <c r="BM16" s="404"/>
      <c r="BN16" s="404"/>
      <c r="BO16" s="404"/>
      <c r="BP16" s="404"/>
      <c r="BQ16" s="404"/>
      <c r="BR16" s="404"/>
      <c r="BS16" s="404"/>
      <c r="BT16" s="404"/>
      <c r="BU16" s="404"/>
      <c r="BV16" s="404"/>
      <c r="BW16" s="404"/>
      <c r="BX16" s="404"/>
      <c r="BY16" s="404"/>
      <c r="BZ16" s="404"/>
      <c r="CA16" s="404"/>
      <c r="CB16" s="404"/>
      <c r="CC16" s="404"/>
      <c r="CD16" s="404"/>
      <c r="CE16" s="404"/>
      <c r="CF16" s="404"/>
      <c r="CG16" s="404"/>
      <c r="CH16" s="404"/>
      <c r="CI16" s="404"/>
      <c r="CJ16" s="404"/>
      <c r="CK16" s="404"/>
      <c r="CL16" s="404"/>
      <c r="CM16" s="404"/>
      <c r="CN16" s="404"/>
      <c r="CO16" s="404"/>
      <c r="CP16" s="404"/>
      <c r="CQ16" s="404"/>
      <c r="CR16" s="404"/>
      <c r="CS16" s="404"/>
      <c r="CT16" s="404"/>
      <c r="CU16" s="404"/>
      <c r="CV16" s="404"/>
      <c r="CW16" s="404"/>
      <c r="CX16" s="404"/>
      <c r="CY16" s="404"/>
      <c r="CZ16" s="404"/>
      <c r="DA16" s="404"/>
      <c r="DB16" s="404"/>
      <c r="DC16" s="404"/>
      <c r="DD16" s="404"/>
      <c r="DE16" s="404"/>
      <c r="DF16" s="404"/>
      <c r="DG16" s="404"/>
      <c r="DH16" s="404"/>
      <c r="DI16" s="404"/>
      <c r="DJ16" s="404"/>
      <c r="DK16" s="404"/>
      <c r="DL16" s="404"/>
      <c r="DM16" s="404"/>
      <c r="DN16" s="404"/>
      <c r="DO16" s="404"/>
      <c r="DP16" s="404"/>
      <c r="DQ16" s="404"/>
      <c r="DR16" s="404"/>
      <c r="DS16" s="404"/>
      <c r="DT16" s="404"/>
      <c r="DU16" s="404"/>
      <c r="DV16" s="404"/>
      <c r="DW16" s="404"/>
      <c r="DX16" s="404"/>
      <c r="DY16" s="404"/>
      <c r="DZ16" s="404"/>
      <c r="EA16" s="404"/>
      <c r="EB16" s="404"/>
      <c r="EC16" s="404"/>
      <c r="ED16" s="404"/>
      <c r="EE16" s="404"/>
      <c r="EF16" s="404"/>
      <c r="EG16" s="404"/>
      <c r="EH16" s="404"/>
      <c r="EI16" s="404"/>
      <c r="EJ16" s="404"/>
      <c r="EK16" s="404"/>
      <c r="EL16" s="404"/>
      <c r="EM16" s="404"/>
      <c r="EN16" s="404"/>
      <c r="EO16" s="404"/>
      <c r="EP16" s="404"/>
      <c r="EQ16" s="404"/>
      <c r="ER16" s="404"/>
      <c r="ES16" s="404"/>
      <c r="ET16" s="404"/>
      <c r="EU16" s="404"/>
      <c r="EV16" s="404"/>
      <c r="EW16" s="404"/>
      <c r="EX16" s="404"/>
      <c r="EY16" s="404"/>
      <c r="EZ16" s="404"/>
      <c r="FA16" s="404"/>
      <c r="FB16" s="404"/>
      <c r="FC16" s="404"/>
      <c r="FD16" s="404"/>
      <c r="FE16" s="404"/>
      <c r="FF16" s="404"/>
      <c r="FG16" s="404"/>
      <c r="FH16" s="404"/>
      <c r="FI16" s="404"/>
      <c r="FJ16" s="404"/>
      <c r="FK16" s="404"/>
      <c r="FL16" s="404"/>
      <c r="FM16" s="404"/>
      <c r="FN16" s="404"/>
      <c r="FO16" s="404"/>
      <c r="FP16" s="404"/>
      <c r="FQ16" s="404"/>
      <c r="FR16" s="404"/>
      <c r="FS16" s="404"/>
      <c r="FT16" s="404"/>
      <c r="FU16" s="404"/>
      <c r="FV16" s="404"/>
      <c r="FW16" s="404"/>
      <c r="FX16" s="404"/>
      <c r="FY16" s="404"/>
      <c r="FZ16" s="404"/>
      <c r="GA16" s="404"/>
      <c r="GB16" s="404"/>
      <c r="GC16" s="404"/>
      <c r="GD16" s="404"/>
      <c r="GE16" s="404"/>
      <c r="GF16" s="404"/>
      <c r="GG16" s="404"/>
      <c r="GH16" s="404"/>
      <c r="GI16" s="404"/>
      <c r="GJ16" s="404"/>
      <c r="GK16" s="404"/>
      <c r="GL16" s="404"/>
      <c r="GM16" s="404"/>
      <c r="GN16" s="404"/>
      <c r="GO16" s="404"/>
      <c r="GP16" s="404"/>
      <c r="GQ16" s="404"/>
      <c r="GR16" s="404"/>
      <c r="GS16" s="404"/>
      <c r="GT16" s="404"/>
      <c r="GU16" s="404"/>
      <c r="GV16" s="404"/>
      <c r="GW16" s="404"/>
      <c r="GX16" s="404"/>
      <c r="GY16" s="404"/>
      <c r="GZ16" s="404"/>
      <c r="HA16" s="404"/>
      <c r="HB16" s="404"/>
      <c r="HC16" s="404"/>
      <c r="HD16" s="404"/>
      <c r="HE16" s="404"/>
      <c r="HF16" s="404"/>
      <c r="HG16" s="404"/>
      <c r="HH16" s="404"/>
      <c r="HI16" s="404"/>
      <c r="HJ16" s="404"/>
      <c r="HK16" s="404"/>
      <c r="HL16" s="404"/>
      <c r="HM16" s="404"/>
      <c r="HN16" s="404"/>
      <c r="HO16" s="404"/>
      <c r="HP16" s="404"/>
      <c r="HQ16" s="404"/>
      <c r="HR16" s="404"/>
      <c r="HS16" s="404"/>
      <c r="HT16" s="404"/>
      <c r="HU16" s="404"/>
      <c r="HV16" s="404"/>
      <c r="HW16" s="404"/>
      <c r="HX16" s="404"/>
      <c r="HY16" s="404"/>
      <c r="HZ16" s="404"/>
      <c r="IA16" s="404"/>
      <c r="IB16" s="404"/>
      <c r="IC16" s="404"/>
      <c r="ID16" s="404"/>
      <c r="IE16" s="404"/>
      <c r="IF16" s="404"/>
      <c r="IG16" s="404"/>
      <c r="IH16" s="404"/>
      <c r="II16" s="404"/>
      <c r="IJ16" s="404"/>
      <c r="IK16" s="404"/>
      <c r="IL16" s="404"/>
      <c r="IM16" s="404"/>
      <c r="IN16" s="404"/>
      <c r="IO16" s="404"/>
      <c r="IP16" s="404"/>
      <c r="IQ16" s="404"/>
      <c r="IR16" s="404"/>
      <c r="IS16" s="404"/>
      <c r="IT16" s="404"/>
      <c r="IU16" s="404"/>
      <c r="IV16" s="404"/>
      <c r="IW16" s="404"/>
      <c r="IX16" s="404"/>
      <c r="IY16" s="404"/>
      <c r="IZ16" s="404"/>
      <c r="JA16" s="404"/>
      <c r="JB16" s="404"/>
      <c r="JC16" s="404"/>
      <c r="JD16" s="404"/>
      <c r="JE16" s="404"/>
      <c r="JF16" s="404"/>
      <c r="JG16" s="404"/>
      <c r="JH16" s="404"/>
      <c r="JI16" s="404"/>
      <c r="JJ16" s="404"/>
      <c r="JK16" s="404"/>
      <c r="JL16" s="404"/>
      <c r="JM16" s="404"/>
      <c r="JN16" s="404"/>
      <c r="JO16" s="404"/>
      <c r="JP16" s="404"/>
      <c r="JQ16" s="404"/>
      <c r="JR16" s="404"/>
      <c r="JS16" s="404"/>
      <c r="JT16" s="404"/>
      <c r="JU16" s="404"/>
      <c r="JV16" s="404"/>
      <c r="JW16" s="404"/>
      <c r="JX16" s="404"/>
      <c r="JY16" s="404"/>
      <c r="JZ16" s="404"/>
      <c r="KA16" s="404"/>
      <c r="KB16" s="404"/>
      <c r="KC16" s="404"/>
      <c r="KD16" s="404"/>
      <c r="KE16" s="404"/>
      <c r="KF16" s="404"/>
      <c r="KG16" s="404"/>
      <c r="KH16" s="404"/>
      <c r="KI16" s="404"/>
      <c r="KJ16" s="404"/>
      <c r="KK16" s="404"/>
      <c r="KL16" s="404"/>
      <c r="KM16" s="404"/>
      <c r="KN16" s="404"/>
      <c r="KO16" s="404"/>
      <c r="KP16" s="404"/>
      <c r="KQ16" s="404"/>
      <c r="KR16" s="404"/>
      <c r="KS16" s="404"/>
      <c r="KT16" s="404"/>
      <c r="KU16" s="404"/>
      <c r="KV16" s="404"/>
      <c r="KW16" s="404"/>
      <c r="KX16" s="404"/>
      <c r="KY16" s="404"/>
      <c r="KZ16" s="404"/>
      <c r="LA16" s="404"/>
      <c r="LB16" s="404"/>
      <c r="LC16" s="404"/>
      <c r="LD16" s="404"/>
      <c r="LE16" s="404"/>
      <c r="LF16" s="404"/>
      <c r="LG16" s="404"/>
      <c r="LH16" s="404"/>
      <c r="LI16" s="404"/>
      <c r="LJ16" s="404"/>
      <c r="LK16" s="404"/>
      <c r="LL16" s="404"/>
      <c r="LM16" s="404"/>
      <c r="LN16" s="404"/>
      <c r="LO16" s="404"/>
      <c r="LP16" s="404"/>
      <c r="LQ16" s="404"/>
      <c r="LR16" s="404"/>
      <c r="LS16" s="404"/>
      <c r="LT16" s="404"/>
      <c r="LU16" s="404"/>
      <c r="LV16" s="404"/>
      <c r="LW16" s="404"/>
      <c r="LX16" s="404"/>
      <c r="LY16" s="404"/>
      <c r="LZ16" s="404"/>
      <c r="MA16" s="404"/>
      <c r="MB16" s="404"/>
      <c r="MC16" s="404"/>
      <c r="MD16" s="404"/>
      <c r="ME16" s="404"/>
      <c r="MF16" s="404"/>
      <c r="MG16" s="404"/>
      <c r="MH16" s="404"/>
      <c r="MI16" s="404"/>
      <c r="MJ16" s="404"/>
      <c r="MK16" s="404"/>
      <c r="ML16" s="404"/>
      <c r="MM16" s="404"/>
      <c r="MN16" s="404"/>
      <c r="MO16" s="404"/>
      <c r="MP16" s="404"/>
      <c r="MQ16" s="404"/>
      <c r="MR16" s="404"/>
      <c r="MS16" s="404"/>
      <c r="MT16" s="404"/>
      <c r="MU16" s="404"/>
      <c r="MV16" s="404"/>
      <c r="MW16" s="404"/>
      <c r="MX16" s="404"/>
      <c r="MY16" s="404"/>
      <c r="MZ16" s="404"/>
      <c r="NA16" s="404"/>
      <c r="NB16" s="404"/>
      <c r="NC16" s="404"/>
      <c r="ND16" s="404"/>
      <c r="NE16" s="404"/>
      <c r="NF16" s="404"/>
      <c r="NG16" s="404"/>
      <c r="NH16" s="404"/>
      <c r="NI16" s="404"/>
      <c r="NJ16" s="404"/>
      <c r="NK16" s="404"/>
      <c r="NL16" s="404"/>
      <c r="NM16" s="404"/>
      <c r="NN16" s="404"/>
      <c r="NO16" s="404"/>
      <c r="NP16" s="404"/>
      <c r="NQ16" s="404"/>
      <c r="NR16" s="404"/>
      <c r="NS16" s="404"/>
      <c r="NT16" s="404"/>
      <c r="NU16" s="404"/>
      <c r="NV16" s="404"/>
      <c r="NW16" s="404"/>
      <c r="NX16" s="404"/>
      <c r="NY16" s="404"/>
      <c r="NZ16" s="404"/>
      <c r="OA16" s="404"/>
      <c r="OB16" s="404"/>
      <c r="OC16" s="404"/>
      <c r="OD16" s="404"/>
      <c r="OE16" s="404"/>
      <c r="OF16" s="404"/>
      <c r="OG16" s="404"/>
      <c r="OH16" s="404"/>
      <c r="OI16" s="404"/>
      <c r="OJ16" s="404"/>
      <c r="OK16" s="404"/>
      <c r="OL16" s="404"/>
      <c r="OM16" s="404"/>
      <c r="ON16" s="404"/>
      <c r="OO16" s="404"/>
      <c r="OP16" s="404"/>
      <c r="OQ16" s="404"/>
      <c r="OR16" s="404"/>
      <c r="OS16" s="404"/>
      <c r="OT16" s="404"/>
      <c r="OU16" s="404"/>
      <c r="OV16" s="404"/>
      <c r="OW16" s="404"/>
      <c r="OX16" s="404"/>
      <c r="OY16" s="404"/>
      <c r="OZ16" s="404"/>
      <c r="PA16" s="404"/>
      <c r="PB16" s="404"/>
      <c r="PC16" s="404"/>
      <c r="PD16" s="404"/>
      <c r="PE16" s="404"/>
      <c r="PF16" s="404"/>
      <c r="PG16" s="404"/>
      <c r="PH16" s="404"/>
      <c r="PI16" s="404"/>
      <c r="PJ16" s="404"/>
      <c r="PK16" s="404"/>
      <c r="PL16" s="404"/>
      <c r="PM16" s="404"/>
      <c r="PN16" s="404"/>
      <c r="PO16" s="404"/>
      <c r="PP16" s="404"/>
      <c r="PQ16" s="404"/>
      <c r="PR16" s="404"/>
      <c r="PS16" s="404"/>
      <c r="PT16" s="404"/>
      <c r="PU16" s="404"/>
      <c r="PV16" s="404"/>
      <c r="PW16" s="404"/>
      <c r="PX16" s="404"/>
      <c r="PY16" s="404"/>
      <c r="PZ16" s="404"/>
      <c r="QA16" s="404"/>
      <c r="QB16" s="404"/>
      <c r="QC16" s="404"/>
      <c r="QD16" s="404"/>
      <c r="QE16" s="404"/>
      <c r="QF16" s="404"/>
      <c r="QG16" s="404"/>
      <c r="QH16" s="404"/>
      <c r="QI16" s="404"/>
      <c r="QJ16" s="404"/>
      <c r="QK16" s="404"/>
      <c r="QL16" s="404"/>
      <c r="QM16" s="404"/>
      <c r="QN16" s="404"/>
      <c r="QO16" s="404"/>
      <c r="QP16" s="404"/>
      <c r="QQ16" s="404"/>
      <c r="QR16" s="404"/>
      <c r="QS16" s="404"/>
      <c r="QT16" s="404"/>
      <c r="QU16" s="404"/>
      <c r="QV16" s="404"/>
      <c r="QW16" s="404"/>
      <c r="QX16" s="404"/>
      <c r="QY16" s="404"/>
      <c r="QZ16" s="404"/>
      <c r="RA16" s="404"/>
      <c r="RB16" s="404"/>
      <c r="RC16" s="404"/>
      <c r="RD16" s="404"/>
      <c r="RE16" s="404"/>
      <c r="RF16" s="404"/>
      <c r="RG16" s="404"/>
      <c r="RH16" s="404"/>
      <c r="RI16" s="404"/>
      <c r="RJ16" s="404"/>
      <c r="RK16" s="404"/>
      <c r="RL16" s="404"/>
      <c r="RM16" s="404"/>
      <c r="RN16" s="404"/>
      <c r="RO16" s="404"/>
      <c r="RP16" s="404"/>
      <c r="RQ16" s="404"/>
      <c r="RR16" s="404"/>
      <c r="RS16" s="404"/>
      <c r="RT16" s="404"/>
      <c r="RU16" s="404"/>
      <c r="RV16" s="404"/>
      <c r="RW16" s="404"/>
      <c r="RX16" s="404"/>
      <c r="RY16" s="404"/>
      <c r="RZ16" s="404"/>
      <c r="SA16" s="404"/>
      <c r="SB16" s="404"/>
      <c r="SC16" s="404"/>
      <c r="SD16" s="404"/>
      <c r="SE16" s="404"/>
      <c r="SF16" s="404"/>
      <c r="SG16" s="404"/>
      <c r="SH16" s="404"/>
      <c r="SI16" s="404"/>
      <c r="SJ16" s="404"/>
      <c r="SK16" s="404"/>
      <c r="SL16" s="404"/>
      <c r="SM16" s="404"/>
      <c r="SN16" s="404"/>
      <c r="SO16" s="404"/>
      <c r="SP16" s="404"/>
      <c r="SQ16" s="404"/>
      <c r="SR16" s="404"/>
      <c r="SS16" s="404"/>
      <c r="ST16" s="404"/>
      <c r="SU16" s="404"/>
      <c r="SV16" s="404"/>
      <c r="SW16" s="404"/>
      <c r="SX16" s="404"/>
      <c r="SY16" s="404"/>
      <c r="SZ16" s="404"/>
      <c r="TA16" s="404"/>
      <c r="TB16" s="404"/>
      <c r="TC16" s="404"/>
      <c r="TD16" s="404"/>
      <c r="TE16" s="404"/>
      <c r="TF16" s="404"/>
      <c r="TG16" s="404"/>
      <c r="TH16" s="404"/>
      <c r="TI16" s="404"/>
      <c r="TJ16" s="404"/>
      <c r="TK16" s="404"/>
      <c r="TL16" s="404"/>
      <c r="TM16" s="404"/>
      <c r="TN16" s="404"/>
      <c r="TO16" s="404"/>
      <c r="TP16" s="404"/>
      <c r="TQ16" s="404"/>
      <c r="TR16" s="404"/>
      <c r="TS16" s="404"/>
      <c r="TT16" s="404"/>
      <c r="TU16" s="404"/>
      <c r="TV16" s="404"/>
      <c r="TW16" s="404"/>
      <c r="TX16" s="404"/>
      <c r="TY16" s="404"/>
      <c r="TZ16" s="404"/>
      <c r="UA16" s="404"/>
      <c r="UB16" s="404"/>
      <c r="UC16" s="404"/>
      <c r="UD16" s="404"/>
      <c r="UE16" s="404"/>
      <c r="UF16" s="404"/>
      <c r="UG16" s="404"/>
      <c r="UH16" s="404"/>
      <c r="UI16" s="404"/>
      <c r="UJ16" s="404"/>
      <c r="UK16" s="404"/>
      <c r="UL16" s="404"/>
      <c r="UM16" s="404"/>
      <c r="UN16" s="404"/>
      <c r="UO16" s="404"/>
      <c r="UP16" s="404"/>
      <c r="UQ16" s="404"/>
      <c r="UR16" s="404"/>
      <c r="US16" s="404"/>
      <c r="UT16" s="404"/>
      <c r="UU16" s="404"/>
      <c r="UV16" s="404"/>
      <c r="UW16" s="404"/>
      <c r="UX16" s="404"/>
      <c r="UY16" s="404"/>
      <c r="UZ16" s="404"/>
      <c r="VA16" s="404"/>
      <c r="VB16" s="404"/>
      <c r="VC16" s="404"/>
      <c r="VD16" s="404"/>
      <c r="VE16" s="404"/>
      <c r="VF16" s="404"/>
      <c r="VG16" s="404"/>
      <c r="VH16" s="404"/>
      <c r="VI16" s="404"/>
      <c r="VJ16" s="404"/>
      <c r="VK16" s="404"/>
      <c r="VL16" s="404"/>
      <c r="VM16" s="404"/>
      <c r="VN16" s="404"/>
      <c r="VO16" s="404"/>
      <c r="VP16" s="404"/>
      <c r="VQ16" s="404"/>
      <c r="VR16" s="404"/>
      <c r="VS16" s="404"/>
      <c r="VT16" s="404"/>
      <c r="VU16" s="404"/>
      <c r="VV16" s="404"/>
      <c r="VW16" s="404"/>
      <c r="VX16" s="404"/>
      <c r="VY16" s="404"/>
      <c r="VZ16" s="404"/>
      <c r="WA16" s="404"/>
      <c r="WB16" s="404"/>
      <c r="WC16" s="404"/>
      <c r="WD16" s="404"/>
      <c r="WE16" s="404"/>
      <c r="WF16" s="404"/>
      <c r="WG16" s="404"/>
      <c r="WH16" s="404"/>
      <c r="WI16" s="404"/>
      <c r="WJ16" s="404"/>
      <c r="WK16" s="404"/>
      <c r="WL16" s="404"/>
      <c r="WM16" s="404"/>
      <c r="WN16" s="404"/>
      <c r="WO16" s="404"/>
      <c r="WP16" s="404"/>
      <c r="WQ16" s="404"/>
      <c r="WR16" s="404"/>
      <c r="WS16" s="404"/>
      <c r="WT16" s="404"/>
      <c r="WU16" s="404"/>
      <c r="WV16" s="404"/>
      <c r="WW16" s="404"/>
      <c r="WX16" s="404"/>
      <c r="WY16" s="404"/>
      <c r="WZ16" s="404"/>
      <c r="XA16" s="404"/>
      <c r="XB16" s="404"/>
      <c r="XC16" s="404"/>
      <c r="XD16" s="404"/>
      <c r="XE16" s="404"/>
      <c r="XF16" s="404"/>
      <c r="XG16" s="404"/>
      <c r="XH16" s="404"/>
      <c r="XI16" s="404"/>
      <c r="XJ16" s="404"/>
      <c r="XK16" s="404"/>
      <c r="XL16" s="404"/>
      <c r="XM16" s="404"/>
      <c r="XN16" s="404"/>
      <c r="XO16" s="404"/>
      <c r="XP16" s="404"/>
      <c r="XQ16" s="404"/>
      <c r="XR16" s="404"/>
      <c r="XS16" s="404"/>
      <c r="XT16" s="404"/>
      <c r="XU16" s="404"/>
      <c r="XV16" s="404"/>
      <c r="XW16" s="404"/>
      <c r="XX16" s="404"/>
      <c r="XY16" s="404"/>
      <c r="XZ16" s="404"/>
      <c r="YA16" s="404"/>
      <c r="YB16" s="404"/>
      <c r="YC16" s="404"/>
      <c r="YD16" s="404"/>
      <c r="YE16" s="404"/>
      <c r="YF16" s="404"/>
      <c r="YG16" s="404"/>
      <c r="YH16" s="404"/>
      <c r="YI16" s="404"/>
      <c r="YJ16" s="404"/>
      <c r="YK16" s="404"/>
      <c r="YL16" s="404"/>
      <c r="YM16" s="404"/>
      <c r="YN16" s="404"/>
      <c r="YO16" s="404"/>
      <c r="YP16" s="404"/>
      <c r="YQ16" s="404"/>
      <c r="YR16" s="404"/>
      <c r="YS16" s="404"/>
      <c r="YT16" s="404"/>
      <c r="YU16" s="404"/>
      <c r="YV16" s="404"/>
      <c r="YW16" s="404"/>
      <c r="YX16" s="404"/>
      <c r="YY16" s="404"/>
      <c r="YZ16" s="404"/>
      <c r="ZA16" s="404"/>
      <c r="ZB16" s="404"/>
      <c r="ZC16" s="404"/>
      <c r="ZD16" s="404"/>
      <c r="ZE16" s="404"/>
      <c r="ZF16" s="404"/>
      <c r="ZG16" s="404"/>
      <c r="ZH16" s="404"/>
      <c r="ZI16" s="404"/>
      <c r="ZJ16" s="404"/>
      <c r="ZK16" s="404"/>
      <c r="ZL16" s="404"/>
      <c r="ZM16" s="404"/>
      <c r="ZN16" s="404"/>
      <c r="ZO16" s="404"/>
      <c r="ZP16" s="404"/>
      <c r="ZQ16" s="404"/>
      <c r="ZR16" s="404"/>
      <c r="ZS16" s="404"/>
      <c r="ZT16" s="404"/>
      <c r="ZU16" s="404"/>
      <c r="ZV16" s="404"/>
      <c r="ZW16" s="404"/>
      <c r="ZX16" s="404"/>
      <c r="ZY16" s="404"/>
      <c r="ZZ16" s="404"/>
      <c r="AAA16" s="404"/>
      <c r="AAB16" s="404"/>
      <c r="AAC16" s="404"/>
      <c r="AAD16" s="404"/>
      <c r="AAE16" s="404"/>
      <c r="AAF16" s="404"/>
      <c r="AAG16" s="404"/>
      <c r="AAH16" s="404"/>
      <c r="AAI16" s="404"/>
      <c r="AAJ16" s="404"/>
      <c r="AAK16" s="404"/>
      <c r="AAL16" s="404"/>
      <c r="AAM16" s="404"/>
      <c r="AAN16" s="404"/>
      <c r="AAO16" s="404"/>
      <c r="AAP16" s="404"/>
      <c r="AAQ16" s="404"/>
      <c r="AAR16" s="404"/>
      <c r="AAS16" s="404"/>
      <c r="AAT16" s="404"/>
      <c r="AAU16" s="404"/>
      <c r="AAV16" s="404"/>
      <c r="AAW16" s="404"/>
      <c r="AAX16" s="404"/>
      <c r="AAY16" s="404"/>
      <c r="AAZ16" s="404"/>
      <c r="ABA16" s="404"/>
      <c r="ABB16" s="404"/>
      <c r="ABC16" s="404"/>
      <c r="ABD16" s="404"/>
      <c r="ABE16" s="404"/>
      <c r="ABF16" s="404"/>
      <c r="ABG16" s="404"/>
      <c r="ABH16" s="404"/>
      <c r="ABI16" s="404"/>
      <c r="ABJ16" s="404"/>
      <c r="ABK16" s="404"/>
      <c r="ABL16" s="404"/>
      <c r="ABM16" s="404"/>
      <c r="ABN16" s="404"/>
      <c r="ABO16" s="404"/>
      <c r="ABP16" s="404"/>
      <c r="ABQ16" s="404"/>
      <c r="ABR16" s="404"/>
      <c r="ABS16" s="404"/>
      <c r="ABT16" s="404"/>
      <c r="ABU16" s="404"/>
      <c r="ABV16" s="404"/>
      <c r="ABW16" s="404"/>
      <c r="ABX16" s="404"/>
      <c r="ABY16" s="404"/>
      <c r="ABZ16" s="404"/>
      <c r="ACA16" s="404"/>
      <c r="ACB16" s="404"/>
      <c r="ACC16" s="404"/>
      <c r="ACD16" s="404"/>
      <c r="ACE16" s="404"/>
      <c r="ACF16" s="404"/>
      <c r="ACG16" s="404"/>
      <c r="ACH16" s="404"/>
      <c r="ACI16" s="404"/>
      <c r="ACJ16" s="404"/>
      <c r="ACK16" s="404"/>
      <c r="ACL16" s="404"/>
      <c r="ACM16" s="404"/>
      <c r="ACN16" s="404"/>
      <c r="ACO16" s="404"/>
      <c r="ACP16" s="404"/>
      <c r="ACQ16" s="404"/>
      <c r="ACR16" s="404"/>
      <c r="ACS16" s="404"/>
      <c r="ACT16" s="404"/>
      <c r="ACU16" s="404"/>
      <c r="ACV16" s="404"/>
      <c r="ACW16" s="404"/>
      <c r="ACX16" s="404"/>
      <c r="ACY16" s="404"/>
      <c r="ACZ16" s="404"/>
      <c r="ADA16" s="404"/>
      <c r="ADB16" s="404"/>
      <c r="ADC16" s="404"/>
      <c r="ADD16" s="404"/>
      <c r="ADE16" s="404"/>
      <c r="ADF16" s="404"/>
      <c r="ADG16" s="404"/>
      <c r="ADH16" s="404"/>
      <c r="ADI16" s="404"/>
      <c r="ADJ16" s="404"/>
      <c r="ADK16" s="404"/>
      <c r="ADL16" s="404"/>
      <c r="ADM16" s="404"/>
      <c r="ADN16" s="404"/>
      <c r="ADO16" s="404"/>
      <c r="ADP16" s="404"/>
      <c r="ADQ16" s="404"/>
      <c r="ADR16" s="404"/>
      <c r="ADS16" s="404"/>
      <c r="ADT16" s="404"/>
      <c r="ADU16" s="404"/>
      <c r="ADV16" s="404"/>
      <c r="ADW16" s="404"/>
      <c r="ADX16" s="404"/>
      <c r="ADY16" s="404"/>
      <c r="ADZ16" s="404"/>
      <c r="AEA16" s="404"/>
      <c r="AEB16" s="404"/>
      <c r="AEC16" s="404"/>
      <c r="AED16" s="404"/>
      <c r="AEE16" s="404"/>
      <c r="AEF16" s="404"/>
      <c r="AEG16" s="404"/>
      <c r="AEH16" s="404"/>
      <c r="AEI16" s="404"/>
      <c r="AEJ16" s="404"/>
      <c r="AEK16" s="404"/>
      <c r="AEL16" s="404"/>
      <c r="AEM16" s="404"/>
      <c r="AEN16" s="404"/>
      <c r="AEO16" s="404"/>
      <c r="AEP16" s="404"/>
      <c r="AEQ16" s="404"/>
      <c r="AER16" s="404"/>
      <c r="AES16" s="404"/>
      <c r="AET16" s="404"/>
      <c r="AEU16" s="404"/>
      <c r="AEV16" s="404"/>
      <c r="AEW16" s="404"/>
      <c r="AEX16" s="404"/>
      <c r="AEY16" s="404"/>
      <c r="AEZ16" s="404"/>
      <c r="AFA16" s="404"/>
      <c r="AFB16" s="404"/>
      <c r="AFC16" s="404"/>
      <c r="AFD16" s="404"/>
      <c r="AFE16" s="404"/>
      <c r="AFF16" s="404"/>
      <c r="AFG16" s="404"/>
      <c r="AFH16" s="404"/>
      <c r="AFI16" s="404"/>
      <c r="AFJ16" s="404"/>
      <c r="AFK16" s="404"/>
      <c r="AFL16" s="404"/>
      <c r="AFM16" s="404"/>
      <c r="AFN16" s="404"/>
      <c r="AFO16" s="404"/>
      <c r="AFP16" s="404"/>
      <c r="AFQ16" s="404"/>
      <c r="AFR16" s="404"/>
      <c r="AFS16" s="404"/>
      <c r="AFT16" s="404"/>
      <c r="AFU16" s="404"/>
      <c r="AFV16" s="404"/>
      <c r="AFW16" s="404"/>
      <c r="AFX16" s="404"/>
      <c r="AFY16" s="404"/>
      <c r="AFZ16" s="404"/>
      <c r="AGA16" s="404"/>
      <c r="AGB16" s="404"/>
      <c r="AGC16" s="404"/>
      <c r="AGD16" s="404"/>
      <c r="AGE16" s="404"/>
      <c r="AGF16" s="404"/>
      <c r="AGG16" s="404"/>
      <c r="AGH16" s="404"/>
      <c r="AGI16" s="404"/>
      <c r="AGJ16" s="404"/>
      <c r="AGK16" s="404"/>
      <c r="AGL16" s="404"/>
      <c r="AGM16" s="404"/>
      <c r="AGN16" s="404"/>
      <c r="AGO16" s="404"/>
      <c r="AGP16" s="404"/>
      <c r="AGQ16" s="404"/>
      <c r="AGR16" s="404"/>
      <c r="AGS16" s="404"/>
      <c r="AGT16" s="404"/>
      <c r="AGU16" s="404"/>
      <c r="AGV16" s="404"/>
      <c r="AGW16" s="404"/>
      <c r="AGX16" s="404"/>
      <c r="AGY16" s="404"/>
      <c r="AGZ16" s="404"/>
      <c r="AHA16" s="404"/>
      <c r="AHB16" s="404"/>
      <c r="AHC16" s="404"/>
      <c r="AHD16" s="404"/>
      <c r="AHE16" s="404"/>
      <c r="AHF16" s="404"/>
      <c r="AHG16" s="404"/>
      <c r="AHH16" s="404"/>
      <c r="AHI16" s="404"/>
      <c r="AHJ16" s="404"/>
      <c r="AHK16" s="404"/>
      <c r="AHL16" s="404"/>
      <c r="AHM16" s="404"/>
      <c r="AHN16" s="404"/>
      <c r="AHO16" s="404"/>
      <c r="AHP16" s="404"/>
      <c r="AHQ16" s="404"/>
      <c r="AHR16" s="404"/>
      <c r="AHS16" s="404"/>
      <c r="AHT16" s="404"/>
      <c r="AHU16" s="404"/>
      <c r="AHV16" s="404"/>
      <c r="AHW16" s="404"/>
      <c r="AHX16" s="404"/>
      <c r="AHY16" s="404"/>
      <c r="AHZ16" s="404"/>
      <c r="AIA16" s="404"/>
      <c r="AIB16" s="404"/>
      <c r="AIC16" s="404"/>
      <c r="AID16" s="404"/>
      <c r="AIE16" s="404"/>
      <c r="AIF16" s="404"/>
      <c r="AIG16" s="404"/>
      <c r="AIH16" s="404"/>
      <c r="AII16" s="404"/>
      <c r="AIJ16" s="404"/>
      <c r="AIK16" s="404"/>
      <c r="AIL16" s="404"/>
      <c r="AIM16" s="404"/>
      <c r="AIN16" s="404"/>
      <c r="AIO16" s="404"/>
      <c r="AIP16" s="404"/>
      <c r="AIQ16" s="404"/>
      <c r="AIR16" s="404"/>
      <c r="AIS16" s="404"/>
      <c r="AIT16" s="404"/>
      <c r="AIU16" s="404"/>
      <c r="AIV16" s="404"/>
      <c r="AIW16" s="404"/>
      <c r="AIX16" s="404"/>
      <c r="AIY16" s="404"/>
      <c r="AIZ16" s="404"/>
      <c r="AJA16" s="404"/>
      <c r="AJB16" s="404"/>
      <c r="AJC16" s="404"/>
      <c r="AJD16" s="404"/>
      <c r="AJE16" s="404"/>
      <c r="AJF16" s="404"/>
      <c r="AJG16" s="404"/>
      <c r="AJH16" s="404"/>
      <c r="AJI16" s="404"/>
      <c r="AJJ16" s="404"/>
      <c r="AJK16" s="404"/>
      <c r="AJL16" s="404"/>
      <c r="AJM16" s="404"/>
      <c r="AJN16" s="404"/>
      <c r="AJO16" s="404"/>
      <c r="AJP16" s="404"/>
      <c r="AJQ16" s="404"/>
      <c r="AJR16" s="404"/>
      <c r="AJS16" s="404"/>
      <c r="AJT16" s="404"/>
      <c r="AJU16" s="404"/>
      <c r="AJV16" s="404"/>
      <c r="AJW16" s="404"/>
      <c r="AJX16" s="404"/>
      <c r="AJY16" s="404"/>
      <c r="AJZ16" s="404"/>
      <c r="AKA16" s="404"/>
      <c r="AKB16" s="404"/>
      <c r="AKC16" s="404"/>
      <c r="AKD16" s="404"/>
      <c r="AKE16" s="404"/>
      <c r="AKF16" s="404"/>
      <c r="AKG16" s="404"/>
      <c r="AKH16" s="404"/>
      <c r="AKI16" s="404"/>
      <c r="AKJ16" s="404"/>
      <c r="AKK16" s="404"/>
      <c r="AKL16" s="404"/>
      <c r="AKM16" s="404"/>
      <c r="AKN16" s="404"/>
      <c r="AKO16" s="404"/>
      <c r="AKP16" s="404"/>
      <c r="AKQ16" s="404"/>
      <c r="AKR16" s="404"/>
      <c r="AKS16" s="404"/>
      <c r="AKT16" s="404"/>
      <c r="AKU16" s="404"/>
      <c r="AKV16" s="404"/>
      <c r="AKW16" s="404"/>
      <c r="AKX16" s="404"/>
      <c r="AKY16" s="404"/>
      <c r="AKZ16" s="404"/>
      <c r="ALA16" s="404"/>
      <c r="ALB16" s="404"/>
      <c r="ALC16" s="404"/>
    </row>
    <row r="17" spans="1:991" ht="39.75" customHeight="1" x14ac:dyDescent="0.55000000000000004">
      <c r="A17" s="632" t="s">
        <v>47</v>
      </c>
      <c r="B17" s="61">
        <v>507275</v>
      </c>
      <c r="C17" s="633"/>
      <c r="D17" s="61">
        <v>43307</v>
      </c>
      <c r="E17" s="634">
        <v>126419</v>
      </c>
      <c r="F17" s="635"/>
      <c r="G17" s="634">
        <v>677001</v>
      </c>
      <c r="H17" s="61">
        <v>431183.75</v>
      </c>
      <c r="I17" s="633"/>
      <c r="J17" s="61">
        <v>36810.949999999997</v>
      </c>
      <c r="K17" s="759">
        <v>75219.304999999993</v>
      </c>
      <c r="L17" s="635"/>
      <c r="M17" s="634">
        <v>543214.005</v>
      </c>
      <c r="N17" s="61">
        <v>336323.32500000001</v>
      </c>
      <c r="O17" s="635"/>
      <c r="P17" s="61">
        <v>28712.540999999997</v>
      </c>
      <c r="Q17" s="634">
        <v>75219.304999999993</v>
      </c>
      <c r="R17" s="635"/>
      <c r="S17" s="636">
        <v>440255.17100000003</v>
      </c>
      <c r="U17" s="637"/>
      <c r="W17" s="404"/>
      <c r="X17" s="404"/>
      <c r="Y17" s="404"/>
      <c r="Z17" s="404"/>
      <c r="AA17" s="404"/>
      <c r="AB17" s="404"/>
      <c r="AC17" s="404"/>
      <c r="AD17" s="404"/>
      <c r="AE17" s="404"/>
      <c r="AF17" s="404"/>
      <c r="AG17" s="404"/>
      <c r="AH17" s="404"/>
      <c r="AI17" s="404"/>
      <c r="AJ17" s="404"/>
      <c r="AK17" s="404"/>
      <c r="AL17" s="404"/>
      <c r="AM17" s="404"/>
      <c r="AN17" s="404"/>
      <c r="AO17" s="404"/>
      <c r="AP17" s="404"/>
      <c r="AQ17" s="404"/>
      <c r="AR17" s="404"/>
      <c r="AS17" s="404"/>
      <c r="AT17" s="404"/>
      <c r="AU17" s="404"/>
      <c r="AV17" s="404"/>
      <c r="AW17" s="404"/>
      <c r="AX17" s="404"/>
      <c r="AY17" s="404"/>
      <c r="AZ17" s="404"/>
      <c r="BA17" s="404"/>
      <c r="BB17" s="404"/>
      <c r="BC17" s="404"/>
      <c r="BD17" s="404"/>
      <c r="BE17" s="404"/>
      <c r="BF17" s="404"/>
      <c r="BG17" s="404"/>
      <c r="BH17" s="404"/>
      <c r="BI17" s="404"/>
      <c r="BJ17" s="404"/>
      <c r="BK17" s="404"/>
      <c r="BL17" s="404"/>
      <c r="BM17" s="404"/>
      <c r="BN17" s="404"/>
      <c r="BO17" s="404"/>
      <c r="BP17" s="404"/>
      <c r="BQ17" s="404"/>
      <c r="BR17" s="404"/>
      <c r="BS17" s="404"/>
      <c r="BT17" s="404"/>
      <c r="BU17" s="404"/>
      <c r="BV17" s="404"/>
      <c r="BW17" s="404"/>
      <c r="BX17" s="404"/>
      <c r="BY17" s="404"/>
      <c r="BZ17" s="404"/>
      <c r="CA17" s="404"/>
      <c r="CB17" s="404"/>
      <c r="CC17" s="404"/>
      <c r="CD17" s="404"/>
      <c r="CE17" s="404"/>
      <c r="CF17" s="404"/>
      <c r="CG17" s="404"/>
      <c r="CH17" s="404"/>
      <c r="CI17" s="404"/>
      <c r="CJ17" s="404"/>
      <c r="CK17" s="404"/>
      <c r="CL17" s="404"/>
      <c r="CM17" s="404"/>
      <c r="CN17" s="404"/>
      <c r="CO17" s="404"/>
      <c r="CP17" s="404"/>
      <c r="CQ17" s="404"/>
      <c r="CR17" s="404"/>
      <c r="CS17" s="404"/>
      <c r="CT17" s="404"/>
      <c r="CU17" s="404"/>
      <c r="CV17" s="404"/>
      <c r="CW17" s="404"/>
      <c r="CX17" s="404"/>
      <c r="CY17" s="404"/>
      <c r="CZ17" s="404"/>
      <c r="DA17" s="404"/>
      <c r="DB17" s="404"/>
      <c r="DC17" s="404"/>
      <c r="DD17" s="404"/>
      <c r="DE17" s="404"/>
      <c r="DF17" s="404"/>
      <c r="DG17" s="404"/>
      <c r="DH17" s="404"/>
      <c r="DI17" s="404"/>
      <c r="DJ17" s="404"/>
      <c r="DK17" s="404"/>
      <c r="DL17" s="404"/>
      <c r="DM17" s="404"/>
      <c r="DN17" s="404"/>
      <c r="DO17" s="404"/>
      <c r="DP17" s="404"/>
      <c r="DQ17" s="404"/>
      <c r="DR17" s="404"/>
      <c r="DS17" s="404"/>
      <c r="DT17" s="404"/>
      <c r="DU17" s="404"/>
      <c r="DV17" s="404"/>
      <c r="DW17" s="404"/>
      <c r="DX17" s="404"/>
      <c r="DY17" s="404"/>
      <c r="DZ17" s="404"/>
      <c r="EA17" s="404"/>
      <c r="EB17" s="404"/>
      <c r="EC17" s="404"/>
      <c r="ED17" s="404"/>
      <c r="EE17" s="404"/>
      <c r="EF17" s="404"/>
      <c r="EG17" s="404"/>
      <c r="EH17" s="404"/>
      <c r="EI17" s="404"/>
      <c r="EJ17" s="404"/>
      <c r="EK17" s="404"/>
      <c r="EL17" s="404"/>
      <c r="EM17" s="404"/>
      <c r="EN17" s="404"/>
      <c r="EO17" s="404"/>
      <c r="EP17" s="404"/>
      <c r="EQ17" s="404"/>
      <c r="ER17" s="404"/>
      <c r="ES17" s="404"/>
      <c r="ET17" s="404"/>
      <c r="EU17" s="404"/>
      <c r="EV17" s="404"/>
      <c r="EW17" s="404"/>
      <c r="EX17" s="404"/>
      <c r="EY17" s="404"/>
      <c r="EZ17" s="404"/>
      <c r="FA17" s="404"/>
      <c r="FB17" s="404"/>
      <c r="FC17" s="404"/>
      <c r="FD17" s="404"/>
      <c r="FE17" s="404"/>
      <c r="FF17" s="404"/>
      <c r="FG17" s="404"/>
      <c r="FH17" s="404"/>
      <c r="FI17" s="404"/>
      <c r="FJ17" s="404"/>
      <c r="FK17" s="404"/>
      <c r="FL17" s="404"/>
      <c r="FM17" s="404"/>
      <c r="FN17" s="404"/>
      <c r="FO17" s="404"/>
      <c r="FP17" s="404"/>
      <c r="FQ17" s="404"/>
      <c r="FR17" s="404"/>
      <c r="FS17" s="404"/>
      <c r="FT17" s="404"/>
      <c r="FU17" s="404"/>
      <c r="FV17" s="404"/>
      <c r="FW17" s="404"/>
      <c r="FX17" s="404"/>
      <c r="FY17" s="404"/>
      <c r="FZ17" s="404"/>
      <c r="GA17" s="404"/>
      <c r="GB17" s="404"/>
      <c r="GC17" s="404"/>
      <c r="GD17" s="404"/>
      <c r="GE17" s="404"/>
      <c r="GF17" s="404"/>
      <c r="GG17" s="404"/>
      <c r="GH17" s="404"/>
      <c r="GI17" s="404"/>
      <c r="GJ17" s="404"/>
      <c r="GK17" s="404"/>
      <c r="GL17" s="404"/>
      <c r="GM17" s="404"/>
      <c r="GN17" s="404"/>
      <c r="GO17" s="404"/>
      <c r="GP17" s="404"/>
      <c r="GQ17" s="404"/>
      <c r="GR17" s="404"/>
      <c r="GS17" s="404"/>
      <c r="GT17" s="404"/>
      <c r="GU17" s="404"/>
      <c r="GV17" s="404"/>
      <c r="GW17" s="404"/>
      <c r="GX17" s="404"/>
      <c r="GY17" s="404"/>
      <c r="GZ17" s="404"/>
      <c r="HA17" s="404"/>
      <c r="HB17" s="404"/>
      <c r="HC17" s="404"/>
      <c r="HD17" s="404"/>
      <c r="HE17" s="404"/>
      <c r="HF17" s="404"/>
      <c r="HG17" s="404"/>
      <c r="HH17" s="404"/>
      <c r="HI17" s="404"/>
      <c r="HJ17" s="404"/>
      <c r="HK17" s="404"/>
      <c r="HL17" s="404"/>
      <c r="HM17" s="404"/>
      <c r="HN17" s="404"/>
      <c r="HO17" s="404"/>
      <c r="HP17" s="404"/>
      <c r="HQ17" s="404"/>
      <c r="HR17" s="404"/>
      <c r="HS17" s="404"/>
      <c r="HT17" s="404"/>
      <c r="HU17" s="404"/>
      <c r="HV17" s="404"/>
      <c r="HW17" s="404"/>
      <c r="HX17" s="404"/>
      <c r="HY17" s="404"/>
      <c r="HZ17" s="404"/>
      <c r="IA17" s="404"/>
      <c r="IB17" s="404"/>
      <c r="IC17" s="404"/>
      <c r="ID17" s="404"/>
      <c r="IE17" s="404"/>
      <c r="IF17" s="404"/>
      <c r="IG17" s="404"/>
      <c r="IH17" s="404"/>
      <c r="II17" s="404"/>
      <c r="IJ17" s="404"/>
      <c r="IK17" s="404"/>
      <c r="IL17" s="404"/>
      <c r="IM17" s="404"/>
      <c r="IN17" s="404"/>
      <c r="IO17" s="404"/>
      <c r="IP17" s="404"/>
      <c r="IQ17" s="404"/>
      <c r="IR17" s="404"/>
      <c r="IS17" s="404"/>
      <c r="IT17" s="404"/>
      <c r="IU17" s="404"/>
      <c r="IV17" s="404"/>
      <c r="IW17" s="404"/>
      <c r="IX17" s="404"/>
      <c r="IY17" s="404"/>
      <c r="IZ17" s="404"/>
      <c r="JA17" s="404"/>
      <c r="JB17" s="404"/>
      <c r="JC17" s="404"/>
      <c r="JD17" s="404"/>
      <c r="JE17" s="404"/>
      <c r="JF17" s="404"/>
      <c r="JG17" s="404"/>
      <c r="JH17" s="404"/>
      <c r="JI17" s="404"/>
      <c r="JJ17" s="404"/>
      <c r="JK17" s="404"/>
      <c r="JL17" s="404"/>
      <c r="JM17" s="404"/>
      <c r="JN17" s="404"/>
      <c r="JO17" s="404"/>
      <c r="JP17" s="404"/>
      <c r="JQ17" s="404"/>
      <c r="JR17" s="404"/>
      <c r="JS17" s="404"/>
      <c r="JT17" s="404"/>
      <c r="JU17" s="404"/>
      <c r="JV17" s="404"/>
      <c r="JW17" s="404"/>
      <c r="JX17" s="404"/>
      <c r="JY17" s="404"/>
      <c r="JZ17" s="404"/>
      <c r="KA17" s="404"/>
      <c r="KB17" s="404"/>
      <c r="KC17" s="404"/>
      <c r="KD17" s="404"/>
      <c r="KE17" s="404"/>
      <c r="KF17" s="404"/>
      <c r="KG17" s="404"/>
      <c r="KH17" s="404"/>
      <c r="KI17" s="404"/>
      <c r="KJ17" s="404"/>
      <c r="KK17" s="404"/>
      <c r="KL17" s="404"/>
      <c r="KM17" s="404"/>
      <c r="KN17" s="404"/>
      <c r="KO17" s="404"/>
      <c r="KP17" s="404"/>
      <c r="KQ17" s="404"/>
      <c r="KR17" s="404"/>
      <c r="KS17" s="404"/>
      <c r="KT17" s="404"/>
      <c r="KU17" s="404"/>
      <c r="KV17" s="404"/>
      <c r="KW17" s="404"/>
      <c r="KX17" s="404"/>
      <c r="KY17" s="404"/>
      <c r="KZ17" s="404"/>
      <c r="LA17" s="404"/>
      <c r="LB17" s="404"/>
      <c r="LC17" s="404"/>
      <c r="LD17" s="404"/>
      <c r="LE17" s="404"/>
      <c r="LF17" s="404"/>
      <c r="LG17" s="404"/>
      <c r="LH17" s="404"/>
      <c r="LI17" s="404"/>
      <c r="LJ17" s="404"/>
      <c r="LK17" s="404"/>
      <c r="LL17" s="404"/>
      <c r="LM17" s="404"/>
      <c r="LN17" s="404"/>
      <c r="LO17" s="404"/>
      <c r="LP17" s="404"/>
      <c r="LQ17" s="404"/>
      <c r="LR17" s="404"/>
      <c r="LS17" s="404"/>
      <c r="LT17" s="404"/>
      <c r="LU17" s="404"/>
      <c r="LV17" s="404"/>
      <c r="LW17" s="404"/>
      <c r="LX17" s="404"/>
      <c r="LY17" s="404"/>
      <c r="LZ17" s="404"/>
      <c r="MA17" s="404"/>
      <c r="MB17" s="404"/>
      <c r="MC17" s="404"/>
      <c r="MD17" s="404"/>
      <c r="ME17" s="404"/>
      <c r="MF17" s="404"/>
      <c r="MG17" s="404"/>
      <c r="MH17" s="404"/>
      <c r="MI17" s="404"/>
      <c r="MJ17" s="404"/>
      <c r="MK17" s="404"/>
      <c r="ML17" s="404"/>
      <c r="MM17" s="404"/>
      <c r="MN17" s="404"/>
      <c r="MO17" s="404"/>
      <c r="MP17" s="404"/>
      <c r="MQ17" s="404"/>
      <c r="MR17" s="404"/>
      <c r="MS17" s="404"/>
      <c r="MT17" s="404"/>
      <c r="MU17" s="404"/>
      <c r="MV17" s="404"/>
      <c r="MW17" s="404"/>
      <c r="MX17" s="404"/>
      <c r="MY17" s="404"/>
      <c r="MZ17" s="404"/>
      <c r="NA17" s="404"/>
      <c r="NB17" s="404"/>
      <c r="NC17" s="404"/>
      <c r="ND17" s="404"/>
      <c r="NE17" s="404"/>
      <c r="NF17" s="404"/>
      <c r="NG17" s="404"/>
      <c r="NH17" s="404"/>
      <c r="NI17" s="404"/>
      <c r="NJ17" s="404"/>
      <c r="NK17" s="404"/>
      <c r="NL17" s="404"/>
      <c r="NM17" s="404"/>
      <c r="NN17" s="404"/>
      <c r="NO17" s="404"/>
      <c r="NP17" s="404"/>
      <c r="NQ17" s="404"/>
      <c r="NR17" s="404"/>
      <c r="NS17" s="404"/>
      <c r="NT17" s="404"/>
      <c r="NU17" s="404"/>
      <c r="NV17" s="404"/>
      <c r="NW17" s="404"/>
      <c r="NX17" s="404"/>
      <c r="NY17" s="404"/>
      <c r="NZ17" s="404"/>
      <c r="OA17" s="404"/>
      <c r="OB17" s="404"/>
      <c r="OC17" s="404"/>
      <c r="OD17" s="404"/>
      <c r="OE17" s="404"/>
      <c r="OF17" s="404"/>
      <c r="OG17" s="404"/>
      <c r="OH17" s="404"/>
      <c r="OI17" s="404"/>
      <c r="OJ17" s="404"/>
      <c r="OK17" s="404"/>
      <c r="OL17" s="404"/>
      <c r="OM17" s="404"/>
      <c r="ON17" s="404"/>
      <c r="OO17" s="404"/>
      <c r="OP17" s="404"/>
      <c r="OQ17" s="404"/>
      <c r="OR17" s="404"/>
      <c r="OS17" s="404"/>
      <c r="OT17" s="404"/>
      <c r="OU17" s="404"/>
      <c r="OV17" s="404"/>
      <c r="OW17" s="404"/>
      <c r="OX17" s="404"/>
      <c r="OY17" s="404"/>
      <c r="OZ17" s="404"/>
      <c r="PA17" s="404"/>
      <c r="PB17" s="404"/>
      <c r="PC17" s="404"/>
      <c r="PD17" s="404"/>
      <c r="PE17" s="404"/>
      <c r="PF17" s="404"/>
      <c r="PG17" s="404"/>
      <c r="PH17" s="404"/>
      <c r="PI17" s="404"/>
      <c r="PJ17" s="404"/>
      <c r="PK17" s="404"/>
      <c r="PL17" s="404"/>
      <c r="PM17" s="404"/>
      <c r="PN17" s="404"/>
      <c r="PO17" s="404"/>
      <c r="PP17" s="404"/>
      <c r="PQ17" s="404"/>
      <c r="PR17" s="404"/>
      <c r="PS17" s="404"/>
      <c r="PT17" s="404"/>
      <c r="PU17" s="404"/>
      <c r="PV17" s="404"/>
      <c r="PW17" s="404"/>
      <c r="PX17" s="404"/>
      <c r="PY17" s="404"/>
      <c r="PZ17" s="404"/>
      <c r="QA17" s="404"/>
      <c r="QB17" s="404"/>
      <c r="QC17" s="404"/>
      <c r="QD17" s="404"/>
      <c r="QE17" s="404"/>
      <c r="QF17" s="404"/>
      <c r="QG17" s="404"/>
      <c r="QH17" s="404"/>
      <c r="QI17" s="404"/>
      <c r="QJ17" s="404"/>
      <c r="QK17" s="404"/>
      <c r="QL17" s="404"/>
      <c r="QM17" s="404"/>
      <c r="QN17" s="404"/>
      <c r="QO17" s="404"/>
      <c r="QP17" s="404"/>
      <c r="QQ17" s="404"/>
      <c r="QR17" s="404"/>
      <c r="QS17" s="404"/>
      <c r="QT17" s="404"/>
      <c r="QU17" s="404"/>
      <c r="QV17" s="404"/>
      <c r="QW17" s="404"/>
      <c r="QX17" s="404"/>
      <c r="QY17" s="404"/>
      <c r="QZ17" s="404"/>
      <c r="RA17" s="404"/>
      <c r="RB17" s="404"/>
      <c r="RC17" s="404"/>
      <c r="RD17" s="404"/>
      <c r="RE17" s="404"/>
      <c r="RF17" s="404"/>
      <c r="RG17" s="404"/>
      <c r="RH17" s="404"/>
      <c r="RI17" s="404"/>
      <c r="RJ17" s="404"/>
      <c r="RK17" s="404"/>
      <c r="RL17" s="404"/>
      <c r="RM17" s="404"/>
      <c r="RN17" s="404"/>
      <c r="RO17" s="404"/>
      <c r="RP17" s="404"/>
      <c r="RQ17" s="404"/>
      <c r="RR17" s="404"/>
      <c r="RS17" s="404"/>
      <c r="RT17" s="404"/>
      <c r="RU17" s="404"/>
      <c r="RV17" s="404"/>
      <c r="RW17" s="404"/>
      <c r="RX17" s="404"/>
      <c r="RY17" s="404"/>
      <c r="RZ17" s="404"/>
      <c r="SA17" s="404"/>
      <c r="SB17" s="404"/>
      <c r="SC17" s="404"/>
      <c r="SD17" s="404"/>
      <c r="SE17" s="404"/>
      <c r="SF17" s="404"/>
      <c r="SG17" s="404"/>
      <c r="SH17" s="404"/>
      <c r="SI17" s="404"/>
      <c r="SJ17" s="404"/>
      <c r="SK17" s="404"/>
      <c r="SL17" s="404"/>
      <c r="SM17" s="404"/>
      <c r="SN17" s="404"/>
      <c r="SO17" s="404"/>
      <c r="SP17" s="404"/>
      <c r="SQ17" s="404"/>
      <c r="SR17" s="404"/>
      <c r="SS17" s="404"/>
      <c r="ST17" s="404"/>
      <c r="SU17" s="404"/>
      <c r="SV17" s="404"/>
      <c r="SW17" s="404"/>
      <c r="SX17" s="404"/>
      <c r="SY17" s="404"/>
      <c r="SZ17" s="404"/>
      <c r="TA17" s="404"/>
      <c r="TB17" s="404"/>
      <c r="TC17" s="404"/>
      <c r="TD17" s="404"/>
      <c r="TE17" s="404"/>
      <c r="TF17" s="404"/>
      <c r="TG17" s="404"/>
      <c r="TH17" s="404"/>
      <c r="TI17" s="404"/>
      <c r="TJ17" s="404"/>
      <c r="TK17" s="404"/>
      <c r="TL17" s="404"/>
      <c r="TM17" s="404"/>
      <c r="TN17" s="404"/>
      <c r="TO17" s="404"/>
      <c r="TP17" s="404"/>
      <c r="TQ17" s="404"/>
      <c r="TR17" s="404"/>
      <c r="TS17" s="404"/>
      <c r="TT17" s="404"/>
      <c r="TU17" s="404"/>
      <c r="TV17" s="404"/>
      <c r="TW17" s="404"/>
      <c r="TX17" s="404"/>
      <c r="TY17" s="404"/>
      <c r="TZ17" s="404"/>
      <c r="UA17" s="404"/>
      <c r="UB17" s="404"/>
      <c r="UC17" s="404"/>
      <c r="UD17" s="404"/>
      <c r="UE17" s="404"/>
      <c r="UF17" s="404"/>
      <c r="UG17" s="404"/>
      <c r="UH17" s="404"/>
      <c r="UI17" s="404"/>
      <c r="UJ17" s="404"/>
      <c r="UK17" s="404"/>
      <c r="UL17" s="404"/>
      <c r="UM17" s="404"/>
      <c r="UN17" s="404"/>
      <c r="UO17" s="404"/>
      <c r="UP17" s="404"/>
      <c r="UQ17" s="404"/>
      <c r="UR17" s="404"/>
      <c r="US17" s="404"/>
      <c r="UT17" s="404"/>
      <c r="UU17" s="404"/>
      <c r="UV17" s="404"/>
      <c r="UW17" s="404"/>
      <c r="UX17" s="404"/>
      <c r="UY17" s="404"/>
      <c r="UZ17" s="404"/>
      <c r="VA17" s="404"/>
      <c r="VB17" s="404"/>
      <c r="VC17" s="404"/>
      <c r="VD17" s="404"/>
      <c r="VE17" s="404"/>
      <c r="VF17" s="404"/>
      <c r="VG17" s="404"/>
      <c r="VH17" s="404"/>
      <c r="VI17" s="404"/>
      <c r="VJ17" s="404"/>
      <c r="VK17" s="404"/>
      <c r="VL17" s="404"/>
      <c r="VM17" s="404"/>
      <c r="VN17" s="404"/>
      <c r="VO17" s="404"/>
      <c r="VP17" s="404"/>
      <c r="VQ17" s="404"/>
      <c r="VR17" s="404"/>
      <c r="VS17" s="404"/>
      <c r="VT17" s="404"/>
      <c r="VU17" s="404"/>
      <c r="VV17" s="404"/>
      <c r="VW17" s="404"/>
      <c r="VX17" s="404"/>
      <c r="VY17" s="404"/>
      <c r="VZ17" s="404"/>
      <c r="WA17" s="404"/>
      <c r="WB17" s="404"/>
      <c r="WC17" s="404"/>
      <c r="WD17" s="404"/>
      <c r="WE17" s="404"/>
      <c r="WF17" s="404"/>
      <c r="WG17" s="404"/>
      <c r="WH17" s="404"/>
      <c r="WI17" s="404"/>
      <c r="WJ17" s="404"/>
      <c r="WK17" s="404"/>
      <c r="WL17" s="404"/>
      <c r="WM17" s="404"/>
      <c r="WN17" s="404"/>
      <c r="WO17" s="404"/>
      <c r="WP17" s="404"/>
      <c r="WQ17" s="404"/>
      <c r="WR17" s="404"/>
      <c r="WS17" s="404"/>
      <c r="WT17" s="404"/>
      <c r="WU17" s="404"/>
      <c r="WV17" s="404"/>
      <c r="WW17" s="404"/>
      <c r="WX17" s="404"/>
      <c r="WY17" s="404"/>
      <c r="WZ17" s="404"/>
      <c r="XA17" s="404"/>
      <c r="XB17" s="404"/>
      <c r="XC17" s="404"/>
      <c r="XD17" s="404"/>
      <c r="XE17" s="404"/>
      <c r="XF17" s="404"/>
      <c r="XG17" s="404"/>
      <c r="XH17" s="404"/>
      <c r="XI17" s="404"/>
      <c r="XJ17" s="404"/>
      <c r="XK17" s="404"/>
      <c r="XL17" s="404"/>
      <c r="XM17" s="404"/>
      <c r="XN17" s="404"/>
      <c r="XO17" s="404"/>
      <c r="XP17" s="404"/>
      <c r="XQ17" s="404"/>
      <c r="XR17" s="404"/>
      <c r="XS17" s="404"/>
      <c r="XT17" s="404"/>
      <c r="XU17" s="404"/>
      <c r="XV17" s="404"/>
      <c r="XW17" s="404"/>
      <c r="XX17" s="404"/>
      <c r="XY17" s="404"/>
      <c r="XZ17" s="404"/>
      <c r="YA17" s="404"/>
      <c r="YB17" s="404"/>
      <c r="YC17" s="404"/>
      <c r="YD17" s="404"/>
      <c r="YE17" s="404"/>
      <c r="YF17" s="404"/>
      <c r="YG17" s="404"/>
      <c r="YH17" s="404"/>
      <c r="YI17" s="404"/>
      <c r="YJ17" s="404"/>
      <c r="YK17" s="404"/>
      <c r="YL17" s="404"/>
      <c r="YM17" s="404"/>
      <c r="YN17" s="404"/>
      <c r="YO17" s="404"/>
      <c r="YP17" s="404"/>
      <c r="YQ17" s="404"/>
      <c r="YR17" s="404"/>
      <c r="YS17" s="404"/>
      <c r="YT17" s="404"/>
      <c r="YU17" s="404"/>
      <c r="YV17" s="404"/>
      <c r="YW17" s="404"/>
      <c r="YX17" s="404"/>
      <c r="YY17" s="404"/>
      <c r="YZ17" s="404"/>
      <c r="ZA17" s="404"/>
      <c r="ZB17" s="404"/>
      <c r="ZC17" s="404"/>
      <c r="ZD17" s="404"/>
      <c r="ZE17" s="404"/>
      <c r="ZF17" s="404"/>
      <c r="ZG17" s="404"/>
      <c r="ZH17" s="404"/>
      <c r="ZI17" s="404"/>
      <c r="ZJ17" s="404"/>
      <c r="ZK17" s="404"/>
      <c r="ZL17" s="404"/>
      <c r="ZM17" s="404"/>
      <c r="ZN17" s="404"/>
      <c r="ZO17" s="404"/>
      <c r="ZP17" s="404"/>
      <c r="ZQ17" s="404"/>
      <c r="ZR17" s="404"/>
      <c r="ZS17" s="404"/>
      <c r="ZT17" s="404"/>
      <c r="ZU17" s="404"/>
      <c r="ZV17" s="404"/>
      <c r="ZW17" s="404"/>
      <c r="ZX17" s="404"/>
      <c r="ZY17" s="404"/>
      <c r="ZZ17" s="404"/>
      <c r="AAA17" s="404"/>
      <c r="AAB17" s="404"/>
      <c r="AAC17" s="404"/>
      <c r="AAD17" s="404"/>
      <c r="AAE17" s="404"/>
      <c r="AAF17" s="404"/>
      <c r="AAG17" s="404"/>
      <c r="AAH17" s="404"/>
      <c r="AAI17" s="404"/>
      <c r="AAJ17" s="404"/>
      <c r="AAK17" s="404"/>
      <c r="AAL17" s="404"/>
      <c r="AAM17" s="404"/>
      <c r="AAN17" s="404"/>
      <c r="AAO17" s="404"/>
      <c r="AAP17" s="404"/>
      <c r="AAQ17" s="404"/>
      <c r="AAR17" s="404"/>
      <c r="AAS17" s="404"/>
      <c r="AAT17" s="404"/>
      <c r="AAU17" s="404"/>
      <c r="AAV17" s="404"/>
      <c r="AAW17" s="404"/>
      <c r="AAX17" s="404"/>
      <c r="AAY17" s="404"/>
      <c r="AAZ17" s="404"/>
      <c r="ABA17" s="404"/>
      <c r="ABB17" s="404"/>
      <c r="ABC17" s="404"/>
      <c r="ABD17" s="404"/>
      <c r="ABE17" s="404"/>
      <c r="ABF17" s="404"/>
      <c r="ABG17" s="404"/>
      <c r="ABH17" s="404"/>
      <c r="ABI17" s="404"/>
      <c r="ABJ17" s="404"/>
      <c r="ABK17" s="404"/>
      <c r="ABL17" s="404"/>
      <c r="ABM17" s="404"/>
      <c r="ABN17" s="404"/>
      <c r="ABO17" s="404"/>
      <c r="ABP17" s="404"/>
      <c r="ABQ17" s="404"/>
      <c r="ABR17" s="404"/>
      <c r="ABS17" s="404"/>
      <c r="ABT17" s="404"/>
      <c r="ABU17" s="404"/>
      <c r="ABV17" s="404"/>
      <c r="ABW17" s="404"/>
      <c r="ABX17" s="404"/>
      <c r="ABY17" s="404"/>
      <c r="ABZ17" s="404"/>
      <c r="ACA17" s="404"/>
      <c r="ACB17" s="404"/>
      <c r="ACC17" s="404"/>
      <c r="ACD17" s="404"/>
      <c r="ACE17" s="404"/>
      <c r="ACF17" s="404"/>
      <c r="ACG17" s="404"/>
      <c r="ACH17" s="404"/>
      <c r="ACI17" s="404"/>
      <c r="ACJ17" s="404"/>
      <c r="ACK17" s="404"/>
      <c r="ACL17" s="404"/>
      <c r="ACM17" s="404"/>
      <c r="ACN17" s="404"/>
      <c r="ACO17" s="404"/>
      <c r="ACP17" s="404"/>
      <c r="ACQ17" s="404"/>
      <c r="ACR17" s="404"/>
      <c r="ACS17" s="404"/>
      <c r="ACT17" s="404"/>
      <c r="ACU17" s="404"/>
      <c r="ACV17" s="404"/>
      <c r="ACW17" s="404"/>
      <c r="ACX17" s="404"/>
      <c r="ACY17" s="404"/>
      <c r="ACZ17" s="404"/>
      <c r="ADA17" s="404"/>
      <c r="ADB17" s="404"/>
      <c r="ADC17" s="404"/>
      <c r="ADD17" s="404"/>
      <c r="ADE17" s="404"/>
      <c r="ADF17" s="404"/>
      <c r="ADG17" s="404"/>
      <c r="ADH17" s="404"/>
      <c r="ADI17" s="404"/>
      <c r="ADJ17" s="404"/>
      <c r="ADK17" s="404"/>
      <c r="ADL17" s="404"/>
      <c r="ADM17" s="404"/>
      <c r="ADN17" s="404"/>
      <c r="ADO17" s="404"/>
      <c r="ADP17" s="404"/>
      <c r="ADQ17" s="404"/>
      <c r="ADR17" s="404"/>
      <c r="ADS17" s="404"/>
      <c r="ADT17" s="404"/>
      <c r="ADU17" s="404"/>
      <c r="ADV17" s="404"/>
      <c r="ADW17" s="404"/>
      <c r="ADX17" s="404"/>
      <c r="ADY17" s="404"/>
      <c r="ADZ17" s="404"/>
      <c r="AEA17" s="404"/>
      <c r="AEB17" s="404"/>
      <c r="AEC17" s="404"/>
      <c r="AED17" s="404"/>
      <c r="AEE17" s="404"/>
      <c r="AEF17" s="404"/>
      <c r="AEG17" s="404"/>
      <c r="AEH17" s="404"/>
      <c r="AEI17" s="404"/>
      <c r="AEJ17" s="404"/>
      <c r="AEK17" s="404"/>
      <c r="AEL17" s="404"/>
      <c r="AEM17" s="404"/>
      <c r="AEN17" s="404"/>
      <c r="AEO17" s="404"/>
      <c r="AEP17" s="404"/>
      <c r="AEQ17" s="404"/>
      <c r="AER17" s="404"/>
      <c r="AES17" s="404"/>
      <c r="AET17" s="404"/>
      <c r="AEU17" s="404"/>
      <c r="AEV17" s="404"/>
      <c r="AEW17" s="404"/>
      <c r="AEX17" s="404"/>
      <c r="AEY17" s="404"/>
      <c r="AEZ17" s="404"/>
      <c r="AFA17" s="404"/>
      <c r="AFB17" s="404"/>
      <c r="AFC17" s="404"/>
      <c r="AFD17" s="404"/>
      <c r="AFE17" s="404"/>
      <c r="AFF17" s="404"/>
      <c r="AFG17" s="404"/>
      <c r="AFH17" s="404"/>
      <c r="AFI17" s="404"/>
      <c r="AFJ17" s="404"/>
      <c r="AFK17" s="404"/>
      <c r="AFL17" s="404"/>
      <c r="AFM17" s="404"/>
      <c r="AFN17" s="404"/>
      <c r="AFO17" s="404"/>
      <c r="AFP17" s="404"/>
      <c r="AFQ17" s="404"/>
      <c r="AFR17" s="404"/>
      <c r="AFS17" s="404"/>
      <c r="AFT17" s="404"/>
      <c r="AFU17" s="404"/>
      <c r="AFV17" s="404"/>
      <c r="AFW17" s="404"/>
      <c r="AFX17" s="404"/>
      <c r="AFY17" s="404"/>
      <c r="AFZ17" s="404"/>
      <c r="AGA17" s="404"/>
      <c r="AGB17" s="404"/>
      <c r="AGC17" s="404"/>
      <c r="AGD17" s="404"/>
      <c r="AGE17" s="404"/>
      <c r="AGF17" s="404"/>
      <c r="AGG17" s="404"/>
      <c r="AGH17" s="404"/>
      <c r="AGI17" s="404"/>
      <c r="AGJ17" s="404"/>
      <c r="AGK17" s="404"/>
      <c r="AGL17" s="404"/>
      <c r="AGM17" s="404"/>
      <c r="AGN17" s="404"/>
      <c r="AGO17" s="404"/>
      <c r="AGP17" s="404"/>
      <c r="AGQ17" s="404"/>
      <c r="AGR17" s="404"/>
      <c r="AGS17" s="404"/>
      <c r="AGT17" s="404"/>
      <c r="AGU17" s="404"/>
      <c r="AGV17" s="404"/>
      <c r="AGW17" s="404"/>
      <c r="AGX17" s="404"/>
      <c r="AGY17" s="404"/>
      <c r="AGZ17" s="404"/>
      <c r="AHA17" s="404"/>
      <c r="AHB17" s="404"/>
      <c r="AHC17" s="404"/>
      <c r="AHD17" s="404"/>
      <c r="AHE17" s="404"/>
      <c r="AHF17" s="404"/>
      <c r="AHG17" s="404"/>
      <c r="AHH17" s="404"/>
      <c r="AHI17" s="404"/>
      <c r="AHJ17" s="404"/>
      <c r="AHK17" s="404"/>
      <c r="AHL17" s="404"/>
      <c r="AHM17" s="404"/>
      <c r="AHN17" s="404"/>
      <c r="AHO17" s="404"/>
      <c r="AHP17" s="404"/>
      <c r="AHQ17" s="404"/>
      <c r="AHR17" s="404"/>
      <c r="AHS17" s="404"/>
      <c r="AHT17" s="404"/>
      <c r="AHU17" s="404"/>
      <c r="AHV17" s="404"/>
      <c r="AHW17" s="404"/>
      <c r="AHX17" s="404"/>
      <c r="AHY17" s="404"/>
      <c r="AHZ17" s="404"/>
      <c r="AIA17" s="404"/>
      <c r="AIB17" s="404"/>
      <c r="AIC17" s="404"/>
      <c r="AID17" s="404"/>
      <c r="AIE17" s="404"/>
      <c r="AIF17" s="404"/>
      <c r="AIG17" s="404"/>
      <c r="AIH17" s="404"/>
      <c r="AII17" s="404"/>
      <c r="AIJ17" s="404"/>
      <c r="AIK17" s="404"/>
      <c r="AIL17" s="404"/>
      <c r="AIM17" s="404"/>
      <c r="AIN17" s="404"/>
      <c r="AIO17" s="404"/>
      <c r="AIP17" s="404"/>
      <c r="AIQ17" s="404"/>
      <c r="AIR17" s="404"/>
      <c r="AIS17" s="404"/>
      <c r="AIT17" s="404"/>
      <c r="AIU17" s="404"/>
      <c r="AIV17" s="404"/>
      <c r="AIW17" s="404"/>
      <c r="AIX17" s="404"/>
      <c r="AIY17" s="404"/>
      <c r="AIZ17" s="404"/>
      <c r="AJA17" s="404"/>
      <c r="AJB17" s="404"/>
      <c r="AJC17" s="404"/>
      <c r="AJD17" s="404"/>
      <c r="AJE17" s="404"/>
      <c r="AJF17" s="404"/>
      <c r="AJG17" s="404"/>
      <c r="AJH17" s="404"/>
      <c r="AJI17" s="404"/>
      <c r="AJJ17" s="404"/>
      <c r="AJK17" s="404"/>
      <c r="AJL17" s="404"/>
      <c r="AJM17" s="404"/>
      <c r="AJN17" s="404"/>
      <c r="AJO17" s="404"/>
      <c r="AJP17" s="404"/>
      <c r="AJQ17" s="404"/>
      <c r="AJR17" s="404"/>
      <c r="AJS17" s="404"/>
      <c r="AJT17" s="404"/>
      <c r="AJU17" s="404"/>
      <c r="AJV17" s="404"/>
      <c r="AJW17" s="404"/>
      <c r="AJX17" s="404"/>
      <c r="AJY17" s="404"/>
      <c r="AJZ17" s="404"/>
      <c r="AKA17" s="404"/>
      <c r="AKB17" s="404"/>
      <c r="AKC17" s="404"/>
      <c r="AKD17" s="404"/>
      <c r="AKE17" s="404"/>
      <c r="AKF17" s="404"/>
      <c r="AKG17" s="404"/>
      <c r="AKH17" s="404"/>
      <c r="AKI17" s="404"/>
      <c r="AKJ17" s="404"/>
      <c r="AKK17" s="404"/>
      <c r="AKL17" s="404"/>
      <c r="AKM17" s="404"/>
      <c r="AKN17" s="404"/>
      <c r="AKO17" s="404"/>
      <c r="AKP17" s="404"/>
      <c r="AKQ17" s="404"/>
      <c r="AKR17" s="404"/>
      <c r="AKS17" s="404"/>
      <c r="AKT17" s="404"/>
      <c r="AKU17" s="404"/>
      <c r="AKV17" s="404"/>
      <c r="AKW17" s="404"/>
      <c r="AKX17" s="404"/>
      <c r="AKY17" s="404"/>
      <c r="AKZ17" s="404"/>
      <c r="ALA17" s="404"/>
      <c r="ALB17" s="404"/>
      <c r="ALC17" s="404"/>
    </row>
    <row r="18" spans="1:991" ht="39.75" customHeight="1" x14ac:dyDescent="0.55000000000000004">
      <c r="A18" s="632" t="s">
        <v>48</v>
      </c>
      <c r="B18" s="61">
        <v>410017</v>
      </c>
      <c r="C18" s="633"/>
      <c r="D18" s="61">
        <v>33107</v>
      </c>
      <c r="E18" s="634">
        <v>62918</v>
      </c>
      <c r="F18" s="635"/>
      <c r="G18" s="634">
        <v>506042</v>
      </c>
      <c r="H18" s="61">
        <v>348514.45</v>
      </c>
      <c r="I18" s="633"/>
      <c r="J18" s="61">
        <v>28140.95</v>
      </c>
      <c r="K18" s="759">
        <v>37436.21</v>
      </c>
      <c r="L18" s="635"/>
      <c r="M18" s="634">
        <v>414091.61000000004</v>
      </c>
      <c r="N18" s="61">
        <v>271841.27100000001</v>
      </c>
      <c r="O18" s="635"/>
      <c r="P18" s="61">
        <v>21949.941000000003</v>
      </c>
      <c r="Q18" s="634">
        <v>37436.21</v>
      </c>
      <c r="R18" s="635"/>
      <c r="S18" s="636">
        <v>331227.42200000002</v>
      </c>
      <c r="U18" s="637"/>
      <c r="W18" s="404"/>
      <c r="X18" s="404"/>
      <c r="Y18" s="404"/>
      <c r="Z18" s="404"/>
      <c r="AA18" s="404"/>
      <c r="AB18" s="404"/>
      <c r="AC18" s="404"/>
      <c r="AD18" s="404"/>
      <c r="AE18" s="404"/>
      <c r="AF18" s="404"/>
      <c r="AG18" s="404"/>
      <c r="AH18" s="404"/>
      <c r="AI18" s="404"/>
      <c r="AJ18" s="404"/>
      <c r="AK18" s="404"/>
      <c r="AL18" s="404"/>
      <c r="AM18" s="404"/>
      <c r="AN18" s="404"/>
      <c r="AO18" s="404"/>
      <c r="AP18" s="404"/>
      <c r="AQ18" s="404"/>
      <c r="AR18" s="404"/>
      <c r="AS18" s="404"/>
      <c r="AT18" s="404"/>
      <c r="AU18" s="404"/>
      <c r="AV18" s="404"/>
      <c r="AW18" s="404"/>
      <c r="AX18" s="404"/>
      <c r="AY18" s="404"/>
      <c r="AZ18" s="404"/>
      <c r="BA18" s="404"/>
      <c r="BB18" s="404"/>
      <c r="BC18" s="404"/>
      <c r="BD18" s="404"/>
      <c r="BE18" s="404"/>
      <c r="BF18" s="404"/>
      <c r="BG18" s="404"/>
      <c r="BH18" s="404"/>
      <c r="BI18" s="404"/>
      <c r="BJ18" s="404"/>
      <c r="BK18" s="404"/>
      <c r="BL18" s="404"/>
      <c r="BM18" s="404"/>
      <c r="BN18" s="404"/>
      <c r="BO18" s="404"/>
      <c r="BP18" s="404"/>
      <c r="BQ18" s="404"/>
      <c r="BR18" s="404"/>
      <c r="BS18" s="404"/>
      <c r="BT18" s="404"/>
      <c r="BU18" s="404"/>
      <c r="BV18" s="404"/>
      <c r="BW18" s="404"/>
      <c r="BX18" s="404"/>
      <c r="BY18" s="404"/>
      <c r="BZ18" s="404"/>
      <c r="CA18" s="404"/>
      <c r="CB18" s="404"/>
      <c r="CC18" s="404"/>
      <c r="CD18" s="404"/>
      <c r="CE18" s="404"/>
      <c r="CF18" s="404"/>
      <c r="CG18" s="404"/>
      <c r="CH18" s="404"/>
      <c r="CI18" s="404"/>
      <c r="CJ18" s="404"/>
      <c r="CK18" s="404"/>
      <c r="CL18" s="404"/>
      <c r="CM18" s="404"/>
      <c r="CN18" s="404"/>
      <c r="CO18" s="404"/>
      <c r="CP18" s="404"/>
      <c r="CQ18" s="404"/>
      <c r="CR18" s="404"/>
      <c r="CS18" s="404"/>
      <c r="CT18" s="404"/>
      <c r="CU18" s="404"/>
      <c r="CV18" s="404"/>
      <c r="CW18" s="404"/>
      <c r="CX18" s="404"/>
      <c r="CY18" s="404"/>
      <c r="CZ18" s="404"/>
      <c r="DA18" s="404"/>
      <c r="DB18" s="404"/>
      <c r="DC18" s="404"/>
      <c r="DD18" s="404"/>
      <c r="DE18" s="404"/>
      <c r="DF18" s="404"/>
      <c r="DG18" s="404"/>
      <c r="DH18" s="404"/>
      <c r="DI18" s="404"/>
      <c r="DJ18" s="404"/>
      <c r="DK18" s="404"/>
      <c r="DL18" s="404"/>
      <c r="DM18" s="404"/>
      <c r="DN18" s="404"/>
      <c r="DO18" s="404"/>
      <c r="DP18" s="404"/>
      <c r="DQ18" s="404"/>
      <c r="DR18" s="404"/>
      <c r="DS18" s="404"/>
      <c r="DT18" s="404"/>
      <c r="DU18" s="404"/>
      <c r="DV18" s="404"/>
      <c r="DW18" s="404"/>
      <c r="DX18" s="404"/>
      <c r="DY18" s="404"/>
      <c r="DZ18" s="404"/>
      <c r="EA18" s="404"/>
      <c r="EB18" s="404"/>
      <c r="EC18" s="404"/>
      <c r="ED18" s="404"/>
      <c r="EE18" s="404"/>
      <c r="EF18" s="404"/>
      <c r="EG18" s="404"/>
      <c r="EH18" s="404"/>
      <c r="EI18" s="404"/>
      <c r="EJ18" s="404"/>
      <c r="EK18" s="404"/>
      <c r="EL18" s="404"/>
      <c r="EM18" s="404"/>
      <c r="EN18" s="404"/>
      <c r="EO18" s="404"/>
      <c r="EP18" s="404"/>
      <c r="EQ18" s="404"/>
      <c r="ER18" s="404"/>
      <c r="ES18" s="404"/>
      <c r="ET18" s="404"/>
      <c r="EU18" s="404"/>
      <c r="EV18" s="404"/>
      <c r="EW18" s="404"/>
      <c r="EX18" s="404"/>
      <c r="EY18" s="404"/>
      <c r="EZ18" s="404"/>
      <c r="FA18" s="404"/>
      <c r="FB18" s="404"/>
      <c r="FC18" s="404"/>
      <c r="FD18" s="404"/>
      <c r="FE18" s="404"/>
      <c r="FF18" s="404"/>
      <c r="FG18" s="404"/>
      <c r="FH18" s="404"/>
      <c r="FI18" s="404"/>
      <c r="FJ18" s="404"/>
      <c r="FK18" s="404"/>
      <c r="FL18" s="404"/>
      <c r="FM18" s="404"/>
      <c r="FN18" s="404"/>
      <c r="FO18" s="404"/>
      <c r="FP18" s="404"/>
      <c r="FQ18" s="404"/>
      <c r="FR18" s="404"/>
      <c r="FS18" s="404"/>
      <c r="FT18" s="404"/>
      <c r="FU18" s="404"/>
      <c r="FV18" s="404"/>
      <c r="FW18" s="404"/>
      <c r="FX18" s="404"/>
      <c r="FY18" s="404"/>
      <c r="FZ18" s="404"/>
      <c r="GA18" s="404"/>
      <c r="GB18" s="404"/>
      <c r="GC18" s="404"/>
      <c r="GD18" s="404"/>
      <c r="GE18" s="404"/>
      <c r="GF18" s="404"/>
      <c r="GG18" s="404"/>
      <c r="GH18" s="404"/>
      <c r="GI18" s="404"/>
      <c r="GJ18" s="404"/>
      <c r="GK18" s="404"/>
      <c r="GL18" s="404"/>
      <c r="GM18" s="404"/>
      <c r="GN18" s="404"/>
      <c r="GO18" s="404"/>
      <c r="GP18" s="404"/>
      <c r="GQ18" s="404"/>
      <c r="GR18" s="404"/>
      <c r="GS18" s="404"/>
      <c r="GT18" s="404"/>
      <c r="GU18" s="404"/>
      <c r="GV18" s="404"/>
      <c r="GW18" s="404"/>
      <c r="GX18" s="404"/>
      <c r="GY18" s="404"/>
      <c r="GZ18" s="404"/>
      <c r="HA18" s="404"/>
      <c r="HB18" s="404"/>
      <c r="HC18" s="404"/>
      <c r="HD18" s="404"/>
      <c r="HE18" s="404"/>
      <c r="HF18" s="404"/>
      <c r="HG18" s="404"/>
      <c r="HH18" s="404"/>
      <c r="HI18" s="404"/>
      <c r="HJ18" s="404"/>
      <c r="HK18" s="404"/>
      <c r="HL18" s="404"/>
      <c r="HM18" s="404"/>
      <c r="HN18" s="404"/>
      <c r="HO18" s="404"/>
      <c r="HP18" s="404"/>
      <c r="HQ18" s="404"/>
      <c r="HR18" s="404"/>
      <c r="HS18" s="404"/>
      <c r="HT18" s="404"/>
      <c r="HU18" s="404"/>
      <c r="HV18" s="404"/>
      <c r="HW18" s="404"/>
      <c r="HX18" s="404"/>
      <c r="HY18" s="404"/>
      <c r="HZ18" s="404"/>
      <c r="IA18" s="404"/>
      <c r="IB18" s="404"/>
      <c r="IC18" s="404"/>
      <c r="ID18" s="404"/>
      <c r="IE18" s="404"/>
      <c r="IF18" s="404"/>
      <c r="IG18" s="404"/>
      <c r="IH18" s="404"/>
      <c r="II18" s="404"/>
      <c r="IJ18" s="404"/>
      <c r="IK18" s="404"/>
      <c r="IL18" s="404"/>
      <c r="IM18" s="404"/>
      <c r="IN18" s="404"/>
      <c r="IO18" s="404"/>
      <c r="IP18" s="404"/>
      <c r="IQ18" s="404"/>
      <c r="IR18" s="404"/>
      <c r="IS18" s="404"/>
      <c r="IT18" s="404"/>
      <c r="IU18" s="404"/>
      <c r="IV18" s="404"/>
      <c r="IW18" s="404"/>
      <c r="IX18" s="404"/>
      <c r="IY18" s="404"/>
      <c r="IZ18" s="404"/>
      <c r="JA18" s="404"/>
      <c r="JB18" s="404"/>
      <c r="JC18" s="404"/>
      <c r="JD18" s="404"/>
      <c r="JE18" s="404"/>
      <c r="JF18" s="404"/>
      <c r="JG18" s="404"/>
      <c r="JH18" s="404"/>
      <c r="JI18" s="404"/>
      <c r="JJ18" s="404"/>
      <c r="JK18" s="404"/>
      <c r="JL18" s="404"/>
      <c r="JM18" s="404"/>
      <c r="JN18" s="404"/>
      <c r="JO18" s="404"/>
      <c r="JP18" s="404"/>
      <c r="JQ18" s="404"/>
      <c r="JR18" s="404"/>
      <c r="JS18" s="404"/>
      <c r="JT18" s="404"/>
      <c r="JU18" s="404"/>
      <c r="JV18" s="404"/>
      <c r="JW18" s="404"/>
      <c r="JX18" s="404"/>
      <c r="JY18" s="404"/>
      <c r="JZ18" s="404"/>
      <c r="KA18" s="404"/>
      <c r="KB18" s="404"/>
      <c r="KC18" s="404"/>
      <c r="KD18" s="404"/>
      <c r="KE18" s="404"/>
      <c r="KF18" s="404"/>
      <c r="KG18" s="404"/>
      <c r="KH18" s="404"/>
      <c r="KI18" s="404"/>
      <c r="KJ18" s="404"/>
      <c r="KK18" s="404"/>
      <c r="KL18" s="404"/>
      <c r="KM18" s="404"/>
      <c r="KN18" s="404"/>
      <c r="KO18" s="404"/>
      <c r="KP18" s="404"/>
      <c r="KQ18" s="404"/>
      <c r="KR18" s="404"/>
      <c r="KS18" s="404"/>
      <c r="KT18" s="404"/>
      <c r="KU18" s="404"/>
      <c r="KV18" s="404"/>
      <c r="KW18" s="404"/>
      <c r="KX18" s="404"/>
      <c r="KY18" s="404"/>
      <c r="KZ18" s="404"/>
      <c r="LA18" s="404"/>
      <c r="LB18" s="404"/>
      <c r="LC18" s="404"/>
      <c r="LD18" s="404"/>
      <c r="LE18" s="404"/>
      <c r="LF18" s="404"/>
      <c r="LG18" s="404"/>
      <c r="LH18" s="404"/>
      <c r="LI18" s="404"/>
      <c r="LJ18" s="404"/>
      <c r="LK18" s="404"/>
      <c r="LL18" s="404"/>
      <c r="LM18" s="404"/>
      <c r="LN18" s="404"/>
      <c r="LO18" s="404"/>
      <c r="LP18" s="404"/>
      <c r="LQ18" s="404"/>
      <c r="LR18" s="404"/>
      <c r="LS18" s="404"/>
      <c r="LT18" s="404"/>
      <c r="LU18" s="404"/>
      <c r="LV18" s="404"/>
      <c r="LW18" s="404"/>
      <c r="LX18" s="404"/>
      <c r="LY18" s="404"/>
      <c r="LZ18" s="404"/>
      <c r="MA18" s="404"/>
      <c r="MB18" s="404"/>
      <c r="MC18" s="404"/>
      <c r="MD18" s="404"/>
      <c r="ME18" s="404"/>
      <c r="MF18" s="404"/>
      <c r="MG18" s="404"/>
      <c r="MH18" s="404"/>
      <c r="MI18" s="404"/>
      <c r="MJ18" s="404"/>
      <c r="MK18" s="404"/>
      <c r="ML18" s="404"/>
      <c r="MM18" s="404"/>
      <c r="MN18" s="404"/>
      <c r="MO18" s="404"/>
      <c r="MP18" s="404"/>
      <c r="MQ18" s="404"/>
      <c r="MR18" s="404"/>
      <c r="MS18" s="404"/>
      <c r="MT18" s="404"/>
      <c r="MU18" s="404"/>
      <c r="MV18" s="404"/>
      <c r="MW18" s="404"/>
      <c r="MX18" s="404"/>
      <c r="MY18" s="404"/>
      <c r="MZ18" s="404"/>
      <c r="NA18" s="404"/>
      <c r="NB18" s="404"/>
      <c r="NC18" s="404"/>
      <c r="ND18" s="404"/>
      <c r="NE18" s="404"/>
      <c r="NF18" s="404"/>
      <c r="NG18" s="404"/>
      <c r="NH18" s="404"/>
      <c r="NI18" s="404"/>
      <c r="NJ18" s="404"/>
      <c r="NK18" s="404"/>
      <c r="NL18" s="404"/>
      <c r="NM18" s="404"/>
      <c r="NN18" s="404"/>
      <c r="NO18" s="404"/>
      <c r="NP18" s="404"/>
      <c r="NQ18" s="404"/>
      <c r="NR18" s="404"/>
      <c r="NS18" s="404"/>
      <c r="NT18" s="404"/>
      <c r="NU18" s="404"/>
      <c r="NV18" s="404"/>
      <c r="NW18" s="404"/>
      <c r="NX18" s="404"/>
      <c r="NY18" s="404"/>
      <c r="NZ18" s="404"/>
      <c r="OA18" s="404"/>
      <c r="OB18" s="404"/>
      <c r="OC18" s="404"/>
      <c r="OD18" s="404"/>
      <c r="OE18" s="404"/>
      <c r="OF18" s="404"/>
      <c r="OG18" s="404"/>
      <c r="OH18" s="404"/>
      <c r="OI18" s="404"/>
      <c r="OJ18" s="404"/>
      <c r="OK18" s="404"/>
      <c r="OL18" s="404"/>
      <c r="OM18" s="404"/>
      <c r="ON18" s="404"/>
      <c r="OO18" s="404"/>
      <c r="OP18" s="404"/>
      <c r="OQ18" s="404"/>
      <c r="OR18" s="404"/>
      <c r="OS18" s="404"/>
      <c r="OT18" s="404"/>
      <c r="OU18" s="404"/>
      <c r="OV18" s="404"/>
      <c r="OW18" s="404"/>
      <c r="OX18" s="404"/>
      <c r="OY18" s="404"/>
      <c r="OZ18" s="404"/>
      <c r="PA18" s="404"/>
      <c r="PB18" s="404"/>
      <c r="PC18" s="404"/>
      <c r="PD18" s="404"/>
      <c r="PE18" s="404"/>
      <c r="PF18" s="404"/>
      <c r="PG18" s="404"/>
      <c r="PH18" s="404"/>
      <c r="PI18" s="404"/>
      <c r="PJ18" s="404"/>
      <c r="PK18" s="404"/>
      <c r="PL18" s="404"/>
      <c r="PM18" s="404"/>
      <c r="PN18" s="404"/>
      <c r="PO18" s="404"/>
      <c r="PP18" s="404"/>
      <c r="PQ18" s="404"/>
      <c r="PR18" s="404"/>
      <c r="PS18" s="404"/>
      <c r="PT18" s="404"/>
      <c r="PU18" s="404"/>
      <c r="PV18" s="404"/>
      <c r="PW18" s="404"/>
      <c r="PX18" s="404"/>
      <c r="PY18" s="404"/>
      <c r="PZ18" s="404"/>
      <c r="QA18" s="404"/>
      <c r="QB18" s="404"/>
      <c r="QC18" s="404"/>
      <c r="QD18" s="404"/>
      <c r="QE18" s="404"/>
      <c r="QF18" s="404"/>
      <c r="QG18" s="404"/>
      <c r="QH18" s="404"/>
      <c r="QI18" s="404"/>
      <c r="QJ18" s="404"/>
      <c r="QK18" s="404"/>
      <c r="QL18" s="404"/>
      <c r="QM18" s="404"/>
      <c r="QN18" s="404"/>
      <c r="QO18" s="404"/>
      <c r="QP18" s="404"/>
      <c r="QQ18" s="404"/>
      <c r="QR18" s="404"/>
      <c r="QS18" s="404"/>
      <c r="QT18" s="404"/>
      <c r="QU18" s="404"/>
      <c r="QV18" s="404"/>
      <c r="QW18" s="404"/>
      <c r="QX18" s="404"/>
      <c r="QY18" s="404"/>
      <c r="QZ18" s="404"/>
      <c r="RA18" s="404"/>
      <c r="RB18" s="404"/>
      <c r="RC18" s="404"/>
      <c r="RD18" s="404"/>
      <c r="RE18" s="404"/>
      <c r="RF18" s="404"/>
      <c r="RG18" s="404"/>
      <c r="RH18" s="404"/>
      <c r="RI18" s="404"/>
      <c r="RJ18" s="404"/>
      <c r="RK18" s="404"/>
      <c r="RL18" s="404"/>
      <c r="RM18" s="404"/>
      <c r="RN18" s="404"/>
      <c r="RO18" s="404"/>
      <c r="RP18" s="404"/>
      <c r="RQ18" s="404"/>
      <c r="RR18" s="404"/>
      <c r="RS18" s="404"/>
      <c r="RT18" s="404"/>
      <c r="RU18" s="404"/>
      <c r="RV18" s="404"/>
      <c r="RW18" s="404"/>
      <c r="RX18" s="404"/>
      <c r="RY18" s="404"/>
      <c r="RZ18" s="404"/>
      <c r="SA18" s="404"/>
      <c r="SB18" s="404"/>
      <c r="SC18" s="404"/>
      <c r="SD18" s="404"/>
      <c r="SE18" s="404"/>
      <c r="SF18" s="404"/>
      <c r="SG18" s="404"/>
      <c r="SH18" s="404"/>
      <c r="SI18" s="404"/>
      <c r="SJ18" s="404"/>
      <c r="SK18" s="404"/>
      <c r="SL18" s="404"/>
      <c r="SM18" s="404"/>
      <c r="SN18" s="404"/>
      <c r="SO18" s="404"/>
      <c r="SP18" s="404"/>
      <c r="SQ18" s="404"/>
      <c r="SR18" s="404"/>
      <c r="SS18" s="404"/>
      <c r="ST18" s="404"/>
      <c r="SU18" s="404"/>
      <c r="SV18" s="404"/>
      <c r="SW18" s="404"/>
      <c r="SX18" s="404"/>
      <c r="SY18" s="404"/>
      <c r="SZ18" s="404"/>
      <c r="TA18" s="404"/>
      <c r="TB18" s="404"/>
      <c r="TC18" s="404"/>
      <c r="TD18" s="404"/>
      <c r="TE18" s="404"/>
      <c r="TF18" s="404"/>
      <c r="TG18" s="404"/>
      <c r="TH18" s="404"/>
      <c r="TI18" s="404"/>
      <c r="TJ18" s="404"/>
      <c r="TK18" s="404"/>
      <c r="TL18" s="404"/>
      <c r="TM18" s="404"/>
      <c r="TN18" s="404"/>
      <c r="TO18" s="404"/>
      <c r="TP18" s="404"/>
      <c r="TQ18" s="404"/>
      <c r="TR18" s="404"/>
      <c r="TS18" s="404"/>
      <c r="TT18" s="404"/>
      <c r="TU18" s="404"/>
      <c r="TV18" s="404"/>
      <c r="TW18" s="404"/>
      <c r="TX18" s="404"/>
      <c r="TY18" s="404"/>
      <c r="TZ18" s="404"/>
      <c r="UA18" s="404"/>
      <c r="UB18" s="404"/>
      <c r="UC18" s="404"/>
      <c r="UD18" s="404"/>
      <c r="UE18" s="404"/>
      <c r="UF18" s="404"/>
      <c r="UG18" s="404"/>
      <c r="UH18" s="404"/>
      <c r="UI18" s="404"/>
      <c r="UJ18" s="404"/>
      <c r="UK18" s="404"/>
      <c r="UL18" s="404"/>
      <c r="UM18" s="404"/>
      <c r="UN18" s="404"/>
      <c r="UO18" s="404"/>
      <c r="UP18" s="404"/>
      <c r="UQ18" s="404"/>
      <c r="UR18" s="404"/>
      <c r="US18" s="404"/>
      <c r="UT18" s="404"/>
      <c r="UU18" s="404"/>
      <c r="UV18" s="404"/>
      <c r="UW18" s="404"/>
      <c r="UX18" s="404"/>
      <c r="UY18" s="404"/>
      <c r="UZ18" s="404"/>
      <c r="VA18" s="404"/>
      <c r="VB18" s="404"/>
      <c r="VC18" s="404"/>
      <c r="VD18" s="404"/>
      <c r="VE18" s="404"/>
      <c r="VF18" s="404"/>
      <c r="VG18" s="404"/>
      <c r="VH18" s="404"/>
      <c r="VI18" s="404"/>
      <c r="VJ18" s="404"/>
      <c r="VK18" s="404"/>
      <c r="VL18" s="404"/>
      <c r="VM18" s="404"/>
      <c r="VN18" s="404"/>
      <c r="VO18" s="404"/>
      <c r="VP18" s="404"/>
      <c r="VQ18" s="404"/>
      <c r="VR18" s="404"/>
      <c r="VS18" s="404"/>
      <c r="VT18" s="404"/>
      <c r="VU18" s="404"/>
      <c r="VV18" s="404"/>
      <c r="VW18" s="404"/>
      <c r="VX18" s="404"/>
      <c r="VY18" s="404"/>
      <c r="VZ18" s="404"/>
      <c r="WA18" s="404"/>
      <c r="WB18" s="404"/>
      <c r="WC18" s="404"/>
      <c r="WD18" s="404"/>
      <c r="WE18" s="404"/>
      <c r="WF18" s="404"/>
      <c r="WG18" s="404"/>
      <c r="WH18" s="404"/>
      <c r="WI18" s="404"/>
      <c r="WJ18" s="404"/>
      <c r="WK18" s="404"/>
      <c r="WL18" s="404"/>
      <c r="WM18" s="404"/>
      <c r="WN18" s="404"/>
      <c r="WO18" s="404"/>
      <c r="WP18" s="404"/>
      <c r="WQ18" s="404"/>
      <c r="WR18" s="404"/>
      <c r="WS18" s="404"/>
      <c r="WT18" s="404"/>
      <c r="WU18" s="404"/>
      <c r="WV18" s="404"/>
      <c r="WW18" s="404"/>
      <c r="WX18" s="404"/>
      <c r="WY18" s="404"/>
      <c r="WZ18" s="404"/>
      <c r="XA18" s="404"/>
      <c r="XB18" s="404"/>
      <c r="XC18" s="404"/>
      <c r="XD18" s="404"/>
      <c r="XE18" s="404"/>
      <c r="XF18" s="404"/>
      <c r="XG18" s="404"/>
      <c r="XH18" s="404"/>
      <c r="XI18" s="404"/>
      <c r="XJ18" s="404"/>
      <c r="XK18" s="404"/>
      <c r="XL18" s="404"/>
      <c r="XM18" s="404"/>
      <c r="XN18" s="404"/>
      <c r="XO18" s="404"/>
      <c r="XP18" s="404"/>
      <c r="XQ18" s="404"/>
      <c r="XR18" s="404"/>
      <c r="XS18" s="404"/>
      <c r="XT18" s="404"/>
      <c r="XU18" s="404"/>
      <c r="XV18" s="404"/>
      <c r="XW18" s="404"/>
      <c r="XX18" s="404"/>
      <c r="XY18" s="404"/>
      <c r="XZ18" s="404"/>
      <c r="YA18" s="404"/>
      <c r="YB18" s="404"/>
      <c r="YC18" s="404"/>
      <c r="YD18" s="404"/>
      <c r="YE18" s="404"/>
      <c r="YF18" s="404"/>
      <c r="YG18" s="404"/>
      <c r="YH18" s="404"/>
      <c r="YI18" s="404"/>
      <c r="YJ18" s="404"/>
      <c r="YK18" s="404"/>
      <c r="YL18" s="404"/>
      <c r="YM18" s="404"/>
      <c r="YN18" s="404"/>
      <c r="YO18" s="404"/>
      <c r="YP18" s="404"/>
      <c r="YQ18" s="404"/>
      <c r="YR18" s="404"/>
      <c r="YS18" s="404"/>
      <c r="YT18" s="404"/>
      <c r="YU18" s="404"/>
      <c r="YV18" s="404"/>
      <c r="YW18" s="404"/>
      <c r="YX18" s="404"/>
      <c r="YY18" s="404"/>
      <c r="YZ18" s="404"/>
      <c r="ZA18" s="404"/>
      <c r="ZB18" s="404"/>
      <c r="ZC18" s="404"/>
      <c r="ZD18" s="404"/>
      <c r="ZE18" s="404"/>
      <c r="ZF18" s="404"/>
      <c r="ZG18" s="404"/>
      <c r="ZH18" s="404"/>
      <c r="ZI18" s="404"/>
      <c r="ZJ18" s="404"/>
      <c r="ZK18" s="404"/>
      <c r="ZL18" s="404"/>
      <c r="ZM18" s="404"/>
      <c r="ZN18" s="404"/>
      <c r="ZO18" s="404"/>
      <c r="ZP18" s="404"/>
      <c r="ZQ18" s="404"/>
      <c r="ZR18" s="404"/>
      <c r="ZS18" s="404"/>
      <c r="ZT18" s="404"/>
      <c r="ZU18" s="404"/>
      <c r="ZV18" s="404"/>
      <c r="ZW18" s="404"/>
      <c r="ZX18" s="404"/>
      <c r="ZY18" s="404"/>
      <c r="ZZ18" s="404"/>
      <c r="AAA18" s="404"/>
      <c r="AAB18" s="404"/>
      <c r="AAC18" s="404"/>
      <c r="AAD18" s="404"/>
      <c r="AAE18" s="404"/>
      <c r="AAF18" s="404"/>
      <c r="AAG18" s="404"/>
      <c r="AAH18" s="404"/>
      <c r="AAI18" s="404"/>
      <c r="AAJ18" s="404"/>
      <c r="AAK18" s="404"/>
      <c r="AAL18" s="404"/>
      <c r="AAM18" s="404"/>
      <c r="AAN18" s="404"/>
      <c r="AAO18" s="404"/>
      <c r="AAP18" s="404"/>
      <c r="AAQ18" s="404"/>
      <c r="AAR18" s="404"/>
      <c r="AAS18" s="404"/>
      <c r="AAT18" s="404"/>
      <c r="AAU18" s="404"/>
      <c r="AAV18" s="404"/>
      <c r="AAW18" s="404"/>
      <c r="AAX18" s="404"/>
      <c r="AAY18" s="404"/>
      <c r="AAZ18" s="404"/>
      <c r="ABA18" s="404"/>
      <c r="ABB18" s="404"/>
      <c r="ABC18" s="404"/>
      <c r="ABD18" s="404"/>
      <c r="ABE18" s="404"/>
      <c r="ABF18" s="404"/>
      <c r="ABG18" s="404"/>
      <c r="ABH18" s="404"/>
      <c r="ABI18" s="404"/>
      <c r="ABJ18" s="404"/>
      <c r="ABK18" s="404"/>
      <c r="ABL18" s="404"/>
      <c r="ABM18" s="404"/>
      <c r="ABN18" s="404"/>
      <c r="ABO18" s="404"/>
      <c r="ABP18" s="404"/>
      <c r="ABQ18" s="404"/>
      <c r="ABR18" s="404"/>
      <c r="ABS18" s="404"/>
      <c r="ABT18" s="404"/>
      <c r="ABU18" s="404"/>
      <c r="ABV18" s="404"/>
      <c r="ABW18" s="404"/>
      <c r="ABX18" s="404"/>
      <c r="ABY18" s="404"/>
      <c r="ABZ18" s="404"/>
      <c r="ACA18" s="404"/>
      <c r="ACB18" s="404"/>
      <c r="ACC18" s="404"/>
      <c r="ACD18" s="404"/>
      <c r="ACE18" s="404"/>
      <c r="ACF18" s="404"/>
      <c r="ACG18" s="404"/>
      <c r="ACH18" s="404"/>
      <c r="ACI18" s="404"/>
      <c r="ACJ18" s="404"/>
      <c r="ACK18" s="404"/>
      <c r="ACL18" s="404"/>
      <c r="ACM18" s="404"/>
      <c r="ACN18" s="404"/>
      <c r="ACO18" s="404"/>
      <c r="ACP18" s="404"/>
      <c r="ACQ18" s="404"/>
      <c r="ACR18" s="404"/>
      <c r="ACS18" s="404"/>
      <c r="ACT18" s="404"/>
      <c r="ACU18" s="404"/>
      <c r="ACV18" s="404"/>
      <c r="ACW18" s="404"/>
      <c r="ACX18" s="404"/>
      <c r="ACY18" s="404"/>
      <c r="ACZ18" s="404"/>
      <c r="ADA18" s="404"/>
      <c r="ADB18" s="404"/>
      <c r="ADC18" s="404"/>
      <c r="ADD18" s="404"/>
      <c r="ADE18" s="404"/>
      <c r="ADF18" s="404"/>
      <c r="ADG18" s="404"/>
      <c r="ADH18" s="404"/>
      <c r="ADI18" s="404"/>
      <c r="ADJ18" s="404"/>
      <c r="ADK18" s="404"/>
      <c r="ADL18" s="404"/>
      <c r="ADM18" s="404"/>
      <c r="ADN18" s="404"/>
      <c r="ADO18" s="404"/>
      <c r="ADP18" s="404"/>
      <c r="ADQ18" s="404"/>
      <c r="ADR18" s="404"/>
      <c r="ADS18" s="404"/>
      <c r="ADT18" s="404"/>
      <c r="ADU18" s="404"/>
      <c r="ADV18" s="404"/>
      <c r="ADW18" s="404"/>
      <c r="ADX18" s="404"/>
      <c r="ADY18" s="404"/>
      <c r="ADZ18" s="404"/>
      <c r="AEA18" s="404"/>
      <c r="AEB18" s="404"/>
      <c r="AEC18" s="404"/>
      <c r="AED18" s="404"/>
      <c r="AEE18" s="404"/>
      <c r="AEF18" s="404"/>
      <c r="AEG18" s="404"/>
      <c r="AEH18" s="404"/>
      <c r="AEI18" s="404"/>
      <c r="AEJ18" s="404"/>
      <c r="AEK18" s="404"/>
      <c r="AEL18" s="404"/>
      <c r="AEM18" s="404"/>
      <c r="AEN18" s="404"/>
      <c r="AEO18" s="404"/>
      <c r="AEP18" s="404"/>
      <c r="AEQ18" s="404"/>
      <c r="AER18" s="404"/>
      <c r="AES18" s="404"/>
      <c r="AET18" s="404"/>
      <c r="AEU18" s="404"/>
      <c r="AEV18" s="404"/>
      <c r="AEW18" s="404"/>
      <c r="AEX18" s="404"/>
      <c r="AEY18" s="404"/>
      <c r="AEZ18" s="404"/>
      <c r="AFA18" s="404"/>
      <c r="AFB18" s="404"/>
      <c r="AFC18" s="404"/>
      <c r="AFD18" s="404"/>
      <c r="AFE18" s="404"/>
      <c r="AFF18" s="404"/>
      <c r="AFG18" s="404"/>
      <c r="AFH18" s="404"/>
      <c r="AFI18" s="404"/>
      <c r="AFJ18" s="404"/>
      <c r="AFK18" s="404"/>
      <c r="AFL18" s="404"/>
      <c r="AFM18" s="404"/>
      <c r="AFN18" s="404"/>
      <c r="AFO18" s="404"/>
      <c r="AFP18" s="404"/>
      <c r="AFQ18" s="404"/>
      <c r="AFR18" s="404"/>
      <c r="AFS18" s="404"/>
      <c r="AFT18" s="404"/>
      <c r="AFU18" s="404"/>
      <c r="AFV18" s="404"/>
      <c r="AFW18" s="404"/>
      <c r="AFX18" s="404"/>
      <c r="AFY18" s="404"/>
      <c r="AFZ18" s="404"/>
      <c r="AGA18" s="404"/>
      <c r="AGB18" s="404"/>
      <c r="AGC18" s="404"/>
      <c r="AGD18" s="404"/>
      <c r="AGE18" s="404"/>
      <c r="AGF18" s="404"/>
      <c r="AGG18" s="404"/>
      <c r="AGH18" s="404"/>
      <c r="AGI18" s="404"/>
      <c r="AGJ18" s="404"/>
      <c r="AGK18" s="404"/>
      <c r="AGL18" s="404"/>
      <c r="AGM18" s="404"/>
      <c r="AGN18" s="404"/>
      <c r="AGO18" s="404"/>
      <c r="AGP18" s="404"/>
      <c r="AGQ18" s="404"/>
      <c r="AGR18" s="404"/>
      <c r="AGS18" s="404"/>
      <c r="AGT18" s="404"/>
      <c r="AGU18" s="404"/>
      <c r="AGV18" s="404"/>
      <c r="AGW18" s="404"/>
      <c r="AGX18" s="404"/>
      <c r="AGY18" s="404"/>
      <c r="AGZ18" s="404"/>
      <c r="AHA18" s="404"/>
      <c r="AHB18" s="404"/>
      <c r="AHC18" s="404"/>
      <c r="AHD18" s="404"/>
      <c r="AHE18" s="404"/>
      <c r="AHF18" s="404"/>
      <c r="AHG18" s="404"/>
      <c r="AHH18" s="404"/>
      <c r="AHI18" s="404"/>
      <c r="AHJ18" s="404"/>
      <c r="AHK18" s="404"/>
      <c r="AHL18" s="404"/>
      <c r="AHM18" s="404"/>
      <c r="AHN18" s="404"/>
      <c r="AHO18" s="404"/>
      <c r="AHP18" s="404"/>
      <c r="AHQ18" s="404"/>
      <c r="AHR18" s="404"/>
      <c r="AHS18" s="404"/>
      <c r="AHT18" s="404"/>
      <c r="AHU18" s="404"/>
      <c r="AHV18" s="404"/>
      <c r="AHW18" s="404"/>
      <c r="AHX18" s="404"/>
      <c r="AHY18" s="404"/>
      <c r="AHZ18" s="404"/>
      <c r="AIA18" s="404"/>
      <c r="AIB18" s="404"/>
      <c r="AIC18" s="404"/>
      <c r="AID18" s="404"/>
      <c r="AIE18" s="404"/>
      <c r="AIF18" s="404"/>
      <c r="AIG18" s="404"/>
      <c r="AIH18" s="404"/>
      <c r="AII18" s="404"/>
      <c r="AIJ18" s="404"/>
      <c r="AIK18" s="404"/>
      <c r="AIL18" s="404"/>
      <c r="AIM18" s="404"/>
      <c r="AIN18" s="404"/>
      <c r="AIO18" s="404"/>
      <c r="AIP18" s="404"/>
      <c r="AIQ18" s="404"/>
      <c r="AIR18" s="404"/>
      <c r="AIS18" s="404"/>
      <c r="AIT18" s="404"/>
      <c r="AIU18" s="404"/>
      <c r="AIV18" s="404"/>
      <c r="AIW18" s="404"/>
      <c r="AIX18" s="404"/>
      <c r="AIY18" s="404"/>
      <c r="AIZ18" s="404"/>
      <c r="AJA18" s="404"/>
      <c r="AJB18" s="404"/>
      <c r="AJC18" s="404"/>
      <c r="AJD18" s="404"/>
      <c r="AJE18" s="404"/>
      <c r="AJF18" s="404"/>
      <c r="AJG18" s="404"/>
      <c r="AJH18" s="404"/>
      <c r="AJI18" s="404"/>
      <c r="AJJ18" s="404"/>
      <c r="AJK18" s="404"/>
      <c r="AJL18" s="404"/>
      <c r="AJM18" s="404"/>
      <c r="AJN18" s="404"/>
      <c r="AJO18" s="404"/>
      <c r="AJP18" s="404"/>
      <c r="AJQ18" s="404"/>
      <c r="AJR18" s="404"/>
      <c r="AJS18" s="404"/>
      <c r="AJT18" s="404"/>
      <c r="AJU18" s="404"/>
      <c r="AJV18" s="404"/>
      <c r="AJW18" s="404"/>
      <c r="AJX18" s="404"/>
      <c r="AJY18" s="404"/>
      <c r="AJZ18" s="404"/>
      <c r="AKA18" s="404"/>
      <c r="AKB18" s="404"/>
      <c r="AKC18" s="404"/>
      <c r="AKD18" s="404"/>
      <c r="AKE18" s="404"/>
      <c r="AKF18" s="404"/>
      <c r="AKG18" s="404"/>
      <c r="AKH18" s="404"/>
      <c r="AKI18" s="404"/>
      <c r="AKJ18" s="404"/>
      <c r="AKK18" s="404"/>
      <c r="AKL18" s="404"/>
      <c r="AKM18" s="404"/>
      <c r="AKN18" s="404"/>
      <c r="AKO18" s="404"/>
      <c r="AKP18" s="404"/>
      <c r="AKQ18" s="404"/>
      <c r="AKR18" s="404"/>
      <c r="AKS18" s="404"/>
      <c r="AKT18" s="404"/>
      <c r="AKU18" s="404"/>
      <c r="AKV18" s="404"/>
      <c r="AKW18" s="404"/>
      <c r="AKX18" s="404"/>
      <c r="AKY18" s="404"/>
      <c r="AKZ18" s="404"/>
      <c r="ALA18" s="404"/>
      <c r="ALB18" s="404"/>
      <c r="ALC18" s="404"/>
    </row>
    <row r="19" spans="1:991" ht="39.75" customHeight="1" x14ac:dyDescent="0.55000000000000004">
      <c r="A19" s="632" t="s">
        <v>49</v>
      </c>
      <c r="B19" s="61">
        <v>751990</v>
      </c>
      <c r="C19" s="633"/>
      <c r="D19" s="61">
        <v>54048</v>
      </c>
      <c r="E19" s="634">
        <v>146426</v>
      </c>
      <c r="F19" s="635"/>
      <c r="G19" s="634">
        <v>952464</v>
      </c>
      <c r="H19" s="61">
        <v>639191.5</v>
      </c>
      <c r="I19" s="633"/>
      <c r="J19" s="61">
        <v>45940.799999999996</v>
      </c>
      <c r="K19" s="759">
        <v>87123.47</v>
      </c>
      <c r="L19" s="635"/>
      <c r="M19" s="634">
        <v>772255.77</v>
      </c>
      <c r="N19" s="61">
        <v>498569.37</v>
      </c>
      <c r="O19" s="635"/>
      <c r="P19" s="61">
        <v>35833.824000000001</v>
      </c>
      <c r="Q19" s="634">
        <v>87123.47</v>
      </c>
      <c r="R19" s="635"/>
      <c r="S19" s="636">
        <v>621526.66399999999</v>
      </c>
      <c r="U19" s="637"/>
      <c r="W19" s="404"/>
      <c r="X19" s="404"/>
      <c r="Y19" s="404"/>
      <c r="Z19" s="404"/>
      <c r="AA19" s="404"/>
      <c r="AB19" s="404"/>
      <c r="AC19" s="404"/>
      <c r="AD19" s="404"/>
      <c r="AE19" s="404"/>
      <c r="AF19" s="404"/>
      <c r="AG19" s="404"/>
      <c r="AH19" s="404"/>
      <c r="AI19" s="404"/>
      <c r="AJ19" s="404"/>
      <c r="AK19" s="404"/>
      <c r="AL19" s="404"/>
      <c r="AM19" s="404"/>
      <c r="AN19" s="404"/>
      <c r="AO19" s="404"/>
      <c r="AP19" s="404"/>
      <c r="AQ19" s="404"/>
      <c r="AR19" s="404"/>
      <c r="AS19" s="404"/>
      <c r="AT19" s="404"/>
      <c r="AU19" s="404"/>
      <c r="AV19" s="404"/>
      <c r="AW19" s="404"/>
      <c r="AX19" s="404"/>
      <c r="AY19" s="404"/>
      <c r="AZ19" s="404"/>
      <c r="BA19" s="404"/>
      <c r="BB19" s="404"/>
      <c r="BC19" s="404"/>
      <c r="BD19" s="404"/>
      <c r="BE19" s="404"/>
      <c r="BF19" s="404"/>
      <c r="BG19" s="404"/>
      <c r="BH19" s="404"/>
      <c r="BI19" s="404"/>
      <c r="BJ19" s="404"/>
      <c r="BK19" s="404"/>
      <c r="BL19" s="404"/>
      <c r="BM19" s="404"/>
      <c r="BN19" s="404"/>
      <c r="BO19" s="404"/>
      <c r="BP19" s="404"/>
      <c r="BQ19" s="404"/>
      <c r="BR19" s="404"/>
      <c r="BS19" s="404"/>
      <c r="BT19" s="404"/>
      <c r="BU19" s="404"/>
      <c r="BV19" s="404"/>
      <c r="BW19" s="404"/>
      <c r="BX19" s="404"/>
      <c r="BY19" s="404"/>
      <c r="BZ19" s="404"/>
      <c r="CA19" s="404"/>
      <c r="CB19" s="404"/>
      <c r="CC19" s="404"/>
      <c r="CD19" s="404"/>
      <c r="CE19" s="404"/>
      <c r="CF19" s="404"/>
      <c r="CG19" s="404"/>
      <c r="CH19" s="404"/>
      <c r="CI19" s="404"/>
      <c r="CJ19" s="404"/>
      <c r="CK19" s="404"/>
      <c r="CL19" s="404"/>
      <c r="CM19" s="404"/>
      <c r="CN19" s="404"/>
      <c r="CO19" s="404"/>
      <c r="CP19" s="404"/>
      <c r="CQ19" s="404"/>
      <c r="CR19" s="404"/>
      <c r="CS19" s="404"/>
      <c r="CT19" s="404"/>
      <c r="CU19" s="404"/>
      <c r="CV19" s="404"/>
      <c r="CW19" s="404"/>
      <c r="CX19" s="404"/>
      <c r="CY19" s="404"/>
      <c r="CZ19" s="404"/>
      <c r="DA19" s="404"/>
      <c r="DB19" s="404"/>
      <c r="DC19" s="404"/>
      <c r="DD19" s="404"/>
      <c r="DE19" s="404"/>
      <c r="DF19" s="404"/>
      <c r="DG19" s="404"/>
      <c r="DH19" s="404"/>
      <c r="DI19" s="404"/>
      <c r="DJ19" s="404"/>
      <c r="DK19" s="404"/>
      <c r="DL19" s="404"/>
      <c r="DM19" s="404"/>
      <c r="DN19" s="404"/>
      <c r="DO19" s="404"/>
      <c r="DP19" s="404"/>
      <c r="DQ19" s="404"/>
      <c r="DR19" s="404"/>
      <c r="DS19" s="404"/>
      <c r="DT19" s="404"/>
      <c r="DU19" s="404"/>
      <c r="DV19" s="404"/>
      <c r="DW19" s="404"/>
      <c r="DX19" s="404"/>
      <c r="DY19" s="404"/>
      <c r="DZ19" s="404"/>
      <c r="EA19" s="404"/>
      <c r="EB19" s="404"/>
      <c r="EC19" s="404"/>
      <c r="ED19" s="404"/>
      <c r="EE19" s="404"/>
      <c r="EF19" s="404"/>
      <c r="EG19" s="404"/>
      <c r="EH19" s="404"/>
      <c r="EI19" s="404"/>
      <c r="EJ19" s="404"/>
      <c r="EK19" s="404"/>
      <c r="EL19" s="404"/>
      <c r="EM19" s="404"/>
      <c r="EN19" s="404"/>
      <c r="EO19" s="404"/>
      <c r="EP19" s="404"/>
      <c r="EQ19" s="404"/>
      <c r="ER19" s="404"/>
      <c r="ES19" s="404"/>
      <c r="ET19" s="404"/>
      <c r="EU19" s="404"/>
      <c r="EV19" s="404"/>
      <c r="EW19" s="404"/>
      <c r="EX19" s="404"/>
      <c r="EY19" s="404"/>
      <c r="EZ19" s="404"/>
      <c r="FA19" s="404"/>
      <c r="FB19" s="404"/>
      <c r="FC19" s="404"/>
      <c r="FD19" s="404"/>
      <c r="FE19" s="404"/>
      <c r="FF19" s="404"/>
      <c r="FG19" s="404"/>
      <c r="FH19" s="404"/>
      <c r="FI19" s="404"/>
      <c r="FJ19" s="404"/>
      <c r="FK19" s="404"/>
      <c r="FL19" s="404"/>
      <c r="FM19" s="404"/>
      <c r="FN19" s="404"/>
      <c r="FO19" s="404"/>
      <c r="FP19" s="404"/>
      <c r="FQ19" s="404"/>
      <c r="FR19" s="404"/>
      <c r="FS19" s="404"/>
      <c r="FT19" s="404"/>
      <c r="FU19" s="404"/>
      <c r="FV19" s="404"/>
      <c r="FW19" s="404"/>
      <c r="FX19" s="404"/>
      <c r="FY19" s="404"/>
      <c r="FZ19" s="404"/>
      <c r="GA19" s="404"/>
      <c r="GB19" s="404"/>
      <c r="GC19" s="404"/>
      <c r="GD19" s="404"/>
      <c r="GE19" s="404"/>
      <c r="GF19" s="404"/>
      <c r="GG19" s="404"/>
      <c r="GH19" s="404"/>
      <c r="GI19" s="404"/>
      <c r="GJ19" s="404"/>
      <c r="GK19" s="404"/>
      <c r="GL19" s="404"/>
      <c r="GM19" s="404"/>
      <c r="GN19" s="404"/>
      <c r="GO19" s="404"/>
      <c r="GP19" s="404"/>
      <c r="GQ19" s="404"/>
      <c r="GR19" s="404"/>
      <c r="GS19" s="404"/>
      <c r="GT19" s="404"/>
      <c r="GU19" s="404"/>
      <c r="GV19" s="404"/>
      <c r="GW19" s="404"/>
      <c r="GX19" s="404"/>
      <c r="GY19" s="404"/>
      <c r="GZ19" s="404"/>
      <c r="HA19" s="404"/>
      <c r="HB19" s="404"/>
      <c r="HC19" s="404"/>
      <c r="HD19" s="404"/>
      <c r="HE19" s="404"/>
      <c r="HF19" s="404"/>
      <c r="HG19" s="404"/>
      <c r="HH19" s="404"/>
      <c r="HI19" s="404"/>
      <c r="HJ19" s="404"/>
      <c r="HK19" s="404"/>
      <c r="HL19" s="404"/>
      <c r="HM19" s="404"/>
      <c r="HN19" s="404"/>
      <c r="HO19" s="404"/>
      <c r="HP19" s="404"/>
      <c r="HQ19" s="404"/>
      <c r="HR19" s="404"/>
      <c r="HS19" s="404"/>
      <c r="HT19" s="404"/>
      <c r="HU19" s="404"/>
      <c r="HV19" s="404"/>
      <c r="HW19" s="404"/>
      <c r="HX19" s="404"/>
      <c r="HY19" s="404"/>
      <c r="HZ19" s="404"/>
      <c r="IA19" s="404"/>
      <c r="IB19" s="404"/>
      <c r="IC19" s="404"/>
      <c r="ID19" s="404"/>
      <c r="IE19" s="404"/>
      <c r="IF19" s="404"/>
      <c r="IG19" s="404"/>
      <c r="IH19" s="404"/>
      <c r="II19" s="404"/>
      <c r="IJ19" s="404"/>
      <c r="IK19" s="404"/>
      <c r="IL19" s="404"/>
      <c r="IM19" s="404"/>
      <c r="IN19" s="404"/>
      <c r="IO19" s="404"/>
      <c r="IP19" s="404"/>
      <c r="IQ19" s="404"/>
      <c r="IR19" s="404"/>
      <c r="IS19" s="404"/>
      <c r="IT19" s="404"/>
      <c r="IU19" s="404"/>
      <c r="IV19" s="404"/>
      <c r="IW19" s="404"/>
      <c r="IX19" s="404"/>
      <c r="IY19" s="404"/>
      <c r="IZ19" s="404"/>
      <c r="JA19" s="404"/>
      <c r="JB19" s="404"/>
      <c r="JC19" s="404"/>
      <c r="JD19" s="404"/>
      <c r="JE19" s="404"/>
      <c r="JF19" s="404"/>
      <c r="JG19" s="404"/>
      <c r="JH19" s="404"/>
      <c r="JI19" s="404"/>
      <c r="JJ19" s="404"/>
      <c r="JK19" s="404"/>
      <c r="JL19" s="404"/>
      <c r="JM19" s="404"/>
      <c r="JN19" s="404"/>
      <c r="JO19" s="404"/>
      <c r="JP19" s="404"/>
      <c r="JQ19" s="404"/>
      <c r="JR19" s="404"/>
      <c r="JS19" s="404"/>
      <c r="JT19" s="404"/>
      <c r="JU19" s="404"/>
      <c r="JV19" s="404"/>
      <c r="JW19" s="404"/>
      <c r="JX19" s="404"/>
      <c r="JY19" s="404"/>
      <c r="JZ19" s="404"/>
      <c r="KA19" s="404"/>
      <c r="KB19" s="404"/>
      <c r="KC19" s="404"/>
      <c r="KD19" s="404"/>
      <c r="KE19" s="404"/>
      <c r="KF19" s="404"/>
      <c r="KG19" s="404"/>
      <c r="KH19" s="404"/>
      <c r="KI19" s="404"/>
      <c r="KJ19" s="404"/>
      <c r="KK19" s="404"/>
      <c r="KL19" s="404"/>
      <c r="KM19" s="404"/>
      <c r="KN19" s="404"/>
      <c r="KO19" s="404"/>
      <c r="KP19" s="404"/>
      <c r="KQ19" s="404"/>
      <c r="KR19" s="404"/>
      <c r="KS19" s="404"/>
      <c r="KT19" s="404"/>
      <c r="KU19" s="404"/>
      <c r="KV19" s="404"/>
      <c r="KW19" s="404"/>
      <c r="KX19" s="404"/>
      <c r="KY19" s="404"/>
      <c r="KZ19" s="404"/>
      <c r="LA19" s="404"/>
      <c r="LB19" s="404"/>
      <c r="LC19" s="404"/>
      <c r="LD19" s="404"/>
      <c r="LE19" s="404"/>
      <c r="LF19" s="404"/>
      <c r="LG19" s="404"/>
      <c r="LH19" s="404"/>
      <c r="LI19" s="404"/>
      <c r="LJ19" s="404"/>
      <c r="LK19" s="404"/>
      <c r="LL19" s="404"/>
      <c r="LM19" s="404"/>
      <c r="LN19" s="404"/>
      <c r="LO19" s="404"/>
      <c r="LP19" s="404"/>
      <c r="LQ19" s="404"/>
      <c r="LR19" s="404"/>
      <c r="LS19" s="404"/>
      <c r="LT19" s="404"/>
      <c r="LU19" s="404"/>
      <c r="LV19" s="404"/>
      <c r="LW19" s="404"/>
      <c r="LX19" s="404"/>
      <c r="LY19" s="404"/>
      <c r="LZ19" s="404"/>
      <c r="MA19" s="404"/>
      <c r="MB19" s="404"/>
      <c r="MC19" s="404"/>
      <c r="MD19" s="404"/>
      <c r="ME19" s="404"/>
      <c r="MF19" s="404"/>
      <c r="MG19" s="404"/>
      <c r="MH19" s="404"/>
      <c r="MI19" s="404"/>
      <c r="MJ19" s="404"/>
      <c r="MK19" s="404"/>
      <c r="ML19" s="404"/>
      <c r="MM19" s="404"/>
      <c r="MN19" s="404"/>
      <c r="MO19" s="404"/>
      <c r="MP19" s="404"/>
      <c r="MQ19" s="404"/>
      <c r="MR19" s="404"/>
      <c r="MS19" s="404"/>
      <c r="MT19" s="404"/>
      <c r="MU19" s="404"/>
      <c r="MV19" s="404"/>
      <c r="MW19" s="404"/>
      <c r="MX19" s="404"/>
      <c r="MY19" s="404"/>
      <c r="MZ19" s="404"/>
      <c r="NA19" s="404"/>
      <c r="NB19" s="404"/>
      <c r="NC19" s="404"/>
      <c r="ND19" s="404"/>
      <c r="NE19" s="404"/>
      <c r="NF19" s="404"/>
      <c r="NG19" s="404"/>
      <c r="NH19" s="404"/>
      <c r="NI19" s="404"/>
      <c r="NJ19" s="404"/>
      <c r="NK19" s="404"/>
      <c r="NL19" s="404"/>
      <c r="NM19" s="404"/>
      <c r="NN19" s="404"/>
      <c r="NO19" s="404"/>
      <c r="NP19" s="404"/>
      <c r="NQ19" s="404"/>
      <c r="NR19" s="404"/>
      <c r="NS19" s="404"/>
      <c r="NT19" s="404"/>
      <c r="NU19" s="404"/>
      <c r="NV19" s="404"/>
      <c r="NW19" s="404"/>
      <c r="NX19" s="404"/>
      <c r="NY19" s="404"/>
      <c r="NZ19" s="404"/>
      <c r="OA19" s="404"/>
      <c r="OB19" s="404"/>
      <c r="OC19" s="404"/>
      <c r="OD19" s="404"/>
      <c r="OE19" s="404"/>
      <c r="OF19" s="404"/>
      <c r="OG19" s="404"/>
      <c r="OH19" s="404"/>
      <c r="OI19" s="404"/>
      <c r="OJ19" s="404"/>
      <c r="OK19" s="404"/>
      <c r="OL19" s="404"/>
      <c r="OM19" s="404"/>
      <c r="ON19" s="404"/>
      <c r="OO19" s="404"/>
      <c r="OP19" s="404"/>
      <c r="OQ19" s="404"/>
      <c r="OR19" s="404"/>
      <c r="OS19" s="404"/>
      <c r="OT19" s="404"/>
      <c r="OU19" s="404"/>
      <c r="OV19" s="404"/>
      <c r="OW19" s="404"/>
      <c r="OX19" s="404"/>
      <c r="OY19" s="404"/>
      <c r="OZ19" s="404"/>
      <c r="PA19" s="404"/>
      <c r="PB19" s="404"/>
      <c r="PC19" s="404"/>
      <c r="PD19" s="404"/>
      <c r="PE19" s="404"/>
      <c r="PF19" s="404"/>
      <c r="PG19" s="404"/>
      <c r="PH19" s="404"/>
      <c r="PI19" s="404"/>
      <c r="PJ19" s="404"/>
      <c r="PK19" s="404"/>
      <c r="PL19" s="404"/>
      <c r="PM19" s="404"/>
      <c r="PN19" s="404"/>
      <c r="PO19" s="404"/>
      <c r="PP19" s="404"/>
      <c r="PQ19" s="404"/>
      <c r="PR19" s="404"/>
      <c r="PS19" s="404"/>
      <c r="PT19" s="404"/>
      <c r="PU19" s="404"/>
      <c r="PV19" s="404"/>
      <c r="PW19" s="404"/>
      <c r="PX19" s="404"/>
      <c r="PY19" s="404"/>
      <c r="PZ19" s="404"/>
      <c r="QA19" s="404"/>
      <c r="QB19" s="404"/>
      <c r="QC19" s="404"/>
      <c r="QD19" s="404"/>
      <c r="QE19" s="404"/>
      <c r="QF19" s="404"/>
      <c r="QG19" s="404"/>
      <c r="QH19" s="404"/>
      <c r="QI19" s="404"/>
      <c r="QJ19" s="404"/>
      <c r="QK19" s="404"/>
      <c r="QL19" s="404"/>
      <c r="QM19" s="404"/>
      <c r="QN19" s="404"/>
      <c r="QO19" s="404"/>
      <c r="QP19" s="404"/>
      <c r="QQ19" s="404"/>
      <c r="QR19" s="404"/>
      <c r="QS19" s="404"/>
      <c r="QT19" s="404"/>
      <c r="QU19" s="404"/>
      <c r="QV19" s="404"/>
      <c r="QW19" s="404"/>
      <c r="QX19" s="404"/>
      <c r="QY19" s="404"/>
      <c r="QZ19" s="404"/>
      <c r="RA19" s="404"/>
      <c r="RB19" s="404"/>
      <c r="RC19" s="404"/>
      <c r="RD19" s="404"/>
      <c r="RE19" s="404"/>
      <c r="RF19" s="404"/>
      <c r="RG19" s="404"/>
      <c r="RH19" s="404"/>
      <c r="RI19" s="404"/>
      <c r="RJ19" s="404"/>
      <c r="RK19" s="404"/>
      <c r="RL19" s="404"/>
      <c r="RM19" s="404"/>
      <c r="RN19" s="404"/>
      <c r="RO19" s="404"/>
      <c r="RP19" s="404"/>
      <c r="RQ19" s="404"/>
      <c r="RR19" s="404"/>
      <c r="RS19" s="404"/>
      <c r="RT19" s="404"/>
      <c r="RU19" s="404"/>
      <c r="RV19" s="404"/>
      <c r="RW19" s="404"/>
      <c r="RX19" s="404"/>
      <c r="RY19" s="404"/>
      <c r="RZ19" s="404"/>
      <c r="SA19" s="404"/>
      <c r="SB19" s="404"/>
      <c r="SC19" s="404"/>
      <c r="SD19" s="404"/>
      <c r="SE19" s="404"/>
      <c r="SF19" s="404"/>
      <c r="SG19" s="404"/>
      <c r="SH19" s="404"/>
      <c r="SI19" s="404"/>
      <c r="SJ19" s="404"/>
      <c r="SK19" s="404"/>
      <c r="SL19" s="404"/>
      <c r="SM19" s="404"/>
      <c r="SN19" s="404"/>
      <c r="SO19" s="404"/>
      <c r="SP19" s="404"/>
      <c r="SQ19" s="404"/>
      <c r="SR19" s="404"/>
      <c r="SS19" s="404"/>
      <c r="ST19" s="404"/>
      <c r="SU19" s="404"/>
      <c r="SV19" s="404"/>
      <c r="SW19" s="404"/>
      <c r="SX19" s="404"/>
      <c r="SY19" s="404"/>
      <c r="SZ19" s="404"/>
      <c r="TA19" s="404"/>
      <c r="TB19" s="404"/>
      <c r="TC19" s="404"/>
      <c r="TD19" s="404"/>
      <c r="TE19" s="404"/>
      <c r="TF19" s="404"/>
      <c r="TG19" s="404"/>
      <c r="TH19" s="404"/>
      <c r="TI19" s="404"/>
      <c r="TJ19" s="404"/>
      <c r="TK19" s="404"/>
      <c r="TL19" s="404"/>
      <c r="TM19" s="404"/>
      <c r="TN19" s="404"/>
      <c r="TO19" s="404"/>
      <c r="TP19" s="404"/>
      <c r="TQ19" s="404"/>
      <c r="TR19" s="404"/>
      <c r="TS19" s="404"/>
      <c r="TT19" s="404"/>
      <c r="TU19" s="404"/>
      <c r="TV19" s="404"/>
      <c r="TW19" s="404"/>
      <c r="TX19" s="404"/>
      <c r="TY19" s="404"/>
      <c r="TZ19" s="404"/>
      <c r="UA19" s="404"/>
      <c r="UB19" s="404"/>
      <c r="UC19" s="404"/>
      <c r="UD19" s="404"/>
      <c r="UE19" s="404"/>
      <c r="UF19" s="404"/>
      <c r="UG19" s="404"/>
      <c r="UH19" s="404"/>
      <c r="UI19" s="404"/>
      <c r="UJ19" s="404"/>
      <c r="UK19" s="404"/>
      <c r="UL19" s="404"/>
      <c r="UM19" s="404"/>
      <c r="UN19" s="404"/>
      <c r="UO19" s="404"/>
      <c r="UP19" s="404"/>
      <c r="UQ19" s="404"/>
      <c r="UR19" s="404"/>
      <c r="US19" s="404"/>
      <c r="UT19" s="404"/>
      <c r="UU19" s="404"/>
      <c r="UV19" s="404"/>
      <c r="UW19" s="404"/>
      <c r="UX19" s="404"/>
      <c r="UY19" s="404"/>
      <c r="UZ19" s="404"/>
      <c r="VA19" s="404"/>
      <c r="VB19" s="404"/>
      <c r="VC19" s="404"/>
      <c r="VD19" s="404"/>
      <c r="VE19" s="404"/>
      <c r="VF19" s="404"/>
      <c r="VG19" s="404"/>
      <c r="VH19" s="404"/>
      <c r="VI19" s="404"/>
      <c r="VJ19" s="404"/>
      <c r="VK19" s="404"/>
      <c r="VL19" s="404"/>
      <c r="VM19" s="404"/>
      <c r="VN19" s="404"/>
      <c r="VO19" s="404"/>
      <c r="VP19" s="404"/>
      <c r="VQ19" s="404"/>
      <c r="VR19" s="404"/>
      <c r="VS19" s="404"/>
      <c r="VT19" s="404"/>
      <c r="VU19" s="404"/>
      <c r="VV19" s="404"/>
      <c r="VW19" s="404"/>
      <c r="VX19" s="404"/>
      <c r="VY19" s="404"/>
      <c r="VZ19" s="404"/>
      <c r="WA19" s="404"/>
      <c r="WB19" s="404"/>
      <c r="WC19" s="404"/>
      <c r="WD19" s="404"/>
      <c r="WE19" s="404"/>
      <c r="WF19" s="404"/>
      <c r="WG19" s="404"/>
      <c r="WH19" s="404"/>
      <c r="WI19" s="404"/>
      <c r="WJ19" s="404"/>
      <c r="WK19" s="404"/>
      <c r="WL19" s="404"/>
      <c r="WM19" s="404"/>
      <c r="WN19" s="404"/>
      <c r="WO19" s="404"/>
      <c r="WP19" s="404"/>
      <c r="WQ19" s="404"/>
      <c r="WR19" s="404"/>
      <c r="WS19" s="404"/>
      <c r="WT19" s="404"/>
      <c r="WU19" s="404"/>
      <c r="WV19" s="404"/>
      <c r="WW19" s="404"/>
      <c r="WX19" s="404"/>
      <c r="WY19" s="404"/>
      <c r="WZ19" s="404"/>
      <c r="XA19" s="404"/>
      <c r="XB19" s="404"/>
      <c r="XC19" s="404"/>
      <c r="XD19" s="404"/>
      <c r="XE19" s="404"/>
      <c r="XF19" s="404"/>
      <c r="XG19" s="404"/>
      <c r="XH19" s="404"/>
      <c r="XI19" s="404"/>
      <c r="XJ19" s="404"/>
      <c r="XK19" s="404"/>
      <c r="XL19" s="404"/>
      <c r="XM19" s="404"/>
      <c r="XN19" s="404"/>
      <c r="XO19" s="404"/>
      <c r="XP19" s="404"/>
      <c r="XQ19" s="404"/>
      <c r="XR19" s="404"/>
      <c r="XS19" s="404"/>
      <c r="XT19" s="404"/>
      <c r="XU19" s="404"/>
      <c r="XV19" s="404"/>
      <c r="XW19" s="404"/>
      <c r="XX19" s="404"/>
      <c r="XY19" s="404"/>
      <c r="XZ19" s="404"/>
      <c r="YA19" s="404"/>
      <c r="YB19" s="404"/>
      <c r="YC19" s="404"/>
      <c r="YD19" s="404"/>
      <c r="YE19" s="404"/>
      <c r="YF19" s="404"/>
      <c r="YG19" s="404"/>
      <c r="YH19" s="404"/>
      <c r="YI19" s="404"/>
      <c r="YJ19" s="404"/>
      <c r="YK19" s="404"/>
      <c r="YL19" s="404"/>
      <c r="YM19" s="404"/>
      <c r="YN19" s="404"/>
      <c r="YO19" s="404"/>
      <c r="YP19" s="404"/>
      <c r="YQ19" s="404"/>
      <c r="YR19" s="404"/>
      <c r="YS19" s="404"/>
      <c r="YT19" s="404"/>
      <c r="YU19" s="404"/>
      <c r="YV19" s="404"/>
      <c r="YW19" s="404"/>
      <c r="YX19" s="404"/>
      <c r="YY19" s="404"/>
      <c r="YZ19" s="404"/>
      <c r="ZA19" s="404"/>
      <c r="ZB19" s="404"/>
      <c r="ZC19" s="404"/>
      <c r="ZD19" s="404"/>
      <c r="ZE19" s="404"/>
      <c r="ZF19" s="404"/>
      <c r="ZG19" s="404"/>
      <c r="ZH19" s="404"/>
      <c r="ZI19" s="404"/>
      <c r="ZJ19" s="404"/>
      <c r="ZK19" s="404"/>
      <c r="ZL19" s="404"/>
      <c r="ZM19" s="404"/>
      <c r="ZN19" s="404"/>
      <c r="ZO19" s="404"/>
      <c r="ZP19" s="404"/>
      <c r="ZQ19" s="404"/>
      <c r="ZR19" s="404"/>
      <c r="ZS19" s="404"/>
      <c r="ZT19" s="404"/>
      <c r="ZU19" s="404"/>
      <c r="ZV19" s="404"/>
      <c r="ZW19" s="404"/>
      <c r="ZX19" s="404"/>
      <c r="ZY19" s="404"/>
      <c r="ZZ19" s="404"/>
      <c r="AAA19" s="404"/>
      <c r="AAB19" s="404"/>
      <c r="AAC19" s="404"/>
      <c r="AAD19" s="404"/>
      <c r="AAE19" s="404"/>
      <c r="AAF19" s="404"/>
      <c r="AAG19" s="404"/>
      <c r="AAH19" s="404"/>
      <c r="AAI19" s="404"/>
      <c r="AAJ19" s="404"/>
      <c r="AAK19" s="404"/>
      <c r="AAL19" s="404"/>
      <c r="AAM19" s="404"/>
      <c r="AAN19" s="404"/>
      <c r="AAO19" s="404"/>
      <c r="AAP19" s="404"/>
      <c r="AAQ19" s="404"/>
      <c r="AAR19" s="404"/>
      <c r="AAS19" s="404"/>
      <c r="AAT19" s="404"/>
      <c r="AAU19" s="404"/>
      <c r="AAV19" s="404"/>
      <c r="AAW19" s="404"/>
      <c r="AAX19" s="404"/>
      <c r="AAY19" s="404"/>
      <c r="AAZ19" s="404"/>
      <c r="ABA19" s="404"/>
      <c r="ABB19" s="404"/>
      <c r="ABC19" s="404"/>
      <c r="ABD19" s="404"/>
      <c r="ABE19" s="404"/>
      <c r="ABF19" s="404"/>
      <c r="ABG19" s="404"/>
      <c r="ABH19" s="404"/>
      <c r="ABI19" s="404"/>
      <c r="ABJ19" s="404"/>
      <c r="ABK19" s="404"/>
      <c r="ABL19" s="404"/>
      <c r="ABM19" s="404"/>
      <c r="ABN19" s="404"/>
      <c r="ABO19" s="404"/>
      <c r="ABP19" s="404"/>
      <c r="ABQ19" s="404"/>
      <c r="ABR19" s="404"/>
      <c r="ABS19" s="404"/>
      <c r="ABT19" s="404"/>
      <c r="ABU19" s="404"/>
      <c r="ABV19" s="404"/>
      <c r="ABW19" s="404"/>
      <c r="ABX19" s="404"/>
      <c r="ABY19" s="404"/>
      <c r="ABZ19" s="404"/>
      <c r="ACA19" s="404"/>
      <c r="ACB19" s="404"/>
      <c r="ACC19" s="404"/>
      <c r="ACD19" s="404"/>
      <c r="ACE19" s="404"/>
      <c r="ACF19" s="404"/>
      <c r="ACG19" s="404"/>
      <c r="ACH19" s="404"/>
      <c r="ACI19" s="404"/>
      <c r="ACJ19" s="404"/>
      <c r="ACK19" s="404"/>
      <c r="ACL19" s="404"/>
      <c r="ACM19" s="404"/>
      <c r="ACN19" s="404"/>
      <c r="ACO19" s="404"/>
      <c r="ACP19" s="404"/>
      <c r="ACQ19" s="404"/>
      <c r="ACR19" s="404"/>
      <c r="ACS19" s="404"/>
      <c r="ACT19" s="404"/>
      <c r="ACU19" s="404"/>
      <c r="ACV19" s="404"/>
      <c r="ACW19" s="404"/>
      <c r="ACX19" s="404"/>
      <c r="ACY19" s="404"/>
      <c r="ACZ19" s="404"/>
      <c r="ADA19" s="404"/>
      <c r="ADB19" s="404"/>
      <c r="ADC19" s="404"/>
      <c r="ADD19" s="404"/>
      <c r="ADE19" s="404"/>
      <c r="ADF19" s="404"/>
      <c r="ADG19" s="404"/>
      <c r="ADH19" s="404"/>
      <c r="ADI19" s="404"/>
      <c r="ADJ19" s="404"/>
      <c r="ADK19" s="404"/>
      <c r="ADL19" s="404"/>
      <c r="ADM19" s="404"/>
      <c r="ADN19" s="404"/>
      <c r="ADO19" s="404"/>
      <c r="ADP19" s="404"/>
      <c r="ADQ19" s="404"/>
      <c r="ADR19" s="404"/>
      <c r="ADS19" s="404"/>
      <c r="ADT19" s="404"/>
      <c r="ADU19" s="404"/>
      <c r="ADV19" s="404"/>
      <c r="ADW19" s="404"/>
      <c r="ADX19" s="404"/>
      <c r="ADY19" s="404"/>
      <c r="ADZ19" s="404"/>
      <c r="AEA19" s="404"/>
      <c r="AEB19" s="404"/>
      <c r="AEC19" s="404"/>
      <c r="AED19" s="404"/>
      <c r="AEE19" s="404"/>
      <c r="AEF19" s="404"/>
      <c r="AEG19" s="404"/>
      <c r="AEH19" s="404"/>
      <c r="AEI19" s="404"/>
      <c r="AEJ19" s="404"/>
      <c r="AEK19" s="404"/>
      <c r="AEL19" s="404"/>
      <c r="AEM19" s="404"/>
      <c r="AEN19" s="404"/>
      <c r="AEO19" s="404"/>
      <c r="AEP19" s="404"/>
      <c r="AEQ19" s="404"/>
      <c r="AER19" s="404"/>
      <c r="AES19" s="404"/>
      <c r="AET19" s="404"/>
      <c r="AEU19" s="404"/>
      <c r="AEV19" s="404"/>
      <c r="AEW19" s="404"/>
      <c r="AEX19" s="404"/>
      <c r="AEY19" s="404"/>
      <c r="AEZ19" s="404"/>
      <c r="AFA19" s="404"/>
      <c r="AFB19" s="404"/>
      <c r="AFC19" s="404"/>
      <c r="AFD19" s="404"/>
      <c r="AFE19" s="404"/>
      <c r="AFF19" s="404"/>
      <c r="AFG19" s="404"/>
      <c r="AFH19" s="404"/>
      <c r="AFI19" s="404"/>
      <c r="AFJ19" s="404"/>
      <c r="AFK19" s="404"/>
      <c r="AFL19" s="404"/>
      <c r="AFM19" s="404"/>
      <c r="AFN19" s="404"/>
      <c r="AFO19" s="404"/>
      <c r="AFP19" s="404"/>
      <c r="AFQ19" s="404"/>
      <c r="AFR19" s="404"/>
      <c r="AFS19" s="404"/>
      <c r="AFT19" s="404"/>
      <c r="AFU19" s="404"/>
      <c r="AFV19" s="404"/>
      <c r="AFW19" s="404"/>
      <c r="AFX19" s="404"/>
      <c r="AFY19" s="404"/>
      <c r="AFZ19" s="404"/>
      <c r="AGA19" s="404"/>
      <c r="AGB19" s="404"/>
      <c r="AGC19" s="404"/>
      <c r="AGD19" s="404"/>
      <c r="AGE19" s="404"/>
      <c r="AGF19" s="404"/>
      <c r="AGG19" s="404"/>
      <c r="AGH19" s="404"/>
      <c r="AGI19" s="404"/>
      <c r="AGJ19" s="404"/>
      <c r="AGK19" s="404"/>
      <c r="AGL19" s="404"/>
      <c r="AGM19" s="404"/>
      <c r="AGN19" s="404"/>
      <c r="AGO19" s="404"/>
      <c r="AGP19" s="404"/>
      <c r="AGQ19" s="404"/>
      <c r="AGR19" s="404"/>
      <c r="AGS19" s="404"/>
      <c r="AGT19" s="404"/>
      <c r="AGU19" s="404"/>
      <c r="AGV19" s="404"/>
      <c r="AGW19" s="404"/>
      <c r="AGX19" s="404"/>
      <c r="AGY19" s="404"/>
      <c r="AGZ19" s="404"/>
      <c r="AHA19" s="404"/>
      <c r="AHB19" s="404"/>
      <c r="AHC19" s="404"/>
      <c r="AHD19" s="404"/>
      <c r="AHE19" s="404"/>
      <c r="AHF19" s="404"/>
      <c r="AHG19" s="404"/>
      <c r="AHH19" s="404"/>
      <c r="AHI19" s="404"/>
      <c r="AHJ19" s="404"/>
      <c r="AHK19" s="404"/>
      <c r="AHL19" s="404"/>
      <c r="AHM19" s="404"/>
      <c r="AHN19" s="404"/>
      <c r="AHO19" s="404"/>
      <c r="AHP19" s="404"/>
      <c r="AHQ19" s="404"/>
      <c r="AHR19" s="404"/>
      <c r="AHS19" s="404"/>
      <c r="AHT19" s="404"/>
      <c r="AHU19" s="404"/>
      <c r="AHV19" s="404"/>
      <c r="AHW19" s="404"/>
      <c r="AHX19" s="404"/>
      <c r="AHY19" s="404"/>
      <c r="AHZ19" s="404"/>
      <c r="AIA19" s="404"/>
      <c r="AIB19" s="404"/>
      <c r="AIC19" s="404"/>
      <c r="AID19" s="404"/>
      <c r="AIE19" s="404"/>
      <c r="AIF19" s="404"/>
      <c r="AIG19" s="404"/>
      <c r="AIH19" s="404"/>
      <c r="AII19" s="404"/>
      <c r="AIJ19" s="404"/>
      <c r="AIK19" s="404"/>
      <c r="AIL19" s="404"/>
      <c r="AIM19" s="404"/>
      <c r="AIN19" s="404"/>
      <c r="AIO19" s="404"/>
      <c r="AIP19" s="404"/>
      <c r="AIQ19" s="404"/>
      <c r="AIR19" s="404"/>
      <c r="AIS19" s="404"/>
      <c r="AIT19" s="404"/>
      <c r="AIU19" s="404"/>
      <c r="AIV19" s="404"/>
      <c r="AIW19" s="404"/>
      <c r="AIX19" s="404"/>
      <c r="AIY19" s="404"/>
      <c r="AIZ19" s="404"/>
      <c r="AJA19" s="404"/>
      <c r="AJB19" s="404"/>
      <c r="AJC19" s="404"/>
      <c r="AJD19" s="404"/>
      <c r="AJE19" s="404"/>
      <c r="AJF19" s="404"/>
      <c r="AJG19" s="404"/>
      <c r="AJH19" s="404"/>
      <c r="AJI19" s="404"/>
      <c r="AJJ19" s="404"/>
      <c r="AJK19" s="404"/>
      <c r="AJL19" s="404"/>
      <c r="AJM19" s="404"/>
      <c r="AJN19" s="404"/>
      <c r="AJO19" s="404"/>
      <c r="AJP19" s="404"/>
      <c r="AJQ19" s="404"/>
      <c r="AJR19" s="404"/>
      <c r="AJS19" s="404"/>
      <c r="AJT19" s="404"/>
      <c r="AJU19" s="404"/>
      <c r="AJV19" s="404"/>
      <c r="AJW19" s="404"/>
      <c r="AJX19" s="404"/>
      <c r="AJY19" s="404"/>
      <c r="AJZ19" s="404"/>
      <c r="AKA19" s="404"/>
      <c r="AKB19" s="404"/>
      <c r="AKC19" s="404"/>
      <c r="AKD19" s="404"/>
      <c r="AKE19" s="404"/>
      <c r="AKF19" s="404"/>
      <c r="AKG19" s="404"/>
      <c r="AKH19" s="404"/>
      <c r="AKI19" s="404"/>
      <c r="AKJ19" s="404"/>
      <c r="AKK19" s="404"/>
      <c r="AKL19" s="404"/>
      <c r="AKM19" s="404"/>
      <c r="AKN19" s="404"/>
      <c r="AKO19" s="404"/>
      <c r="AKP19" s="404"/>
      <c r="AKQ19" s="404"/>
      <c r="AKR19" s="404"/>
      <c r="AKS19" s="404"/>
      <c r="AKT19" s="404"/>
      <c r="AKU19" s="404"/>
      <c r="AKV19" s="404"/>
      <c r="AKW19" s="404"/>
      <c r="AKX19" s="404"/>
      <c r="AKY19" s="404"/>
      <c r="AKZ19" s="404"/>
      <c r="ALA19" s="404"/>
      <c r="ALB19" s="404"/>
      <c r="ALC19" s="404"/>
    </row>
    <row r="20" spans="1:991" ht="39.75" customHeight="1" x14ac:dyDescent="0.55000000000000004">
      <c r="A20" s="632" t="s">
        <v>50</v>
      </c>
      <c r="B20" s="61">
        <v>520593</v>
      </c>
      <c r="C20" s="633"/>
      <c r="D20" s="61">
        <v>46293</v>
      </c>
      <c r="E20" s="634">
        <v>96567</v>
      </c>
      <c r="F20" s="635"/>
      <c r="G20" s="634">
        <v>663453</v>
      </c>
      <c r="H20" s="61">
        <v>442504.05</v>
      </c>
      <c r="I20" s="633"/>
      <c r="J20" s="61">
        <v>39349.049999999996</v>
      </c>
      <c r="K20" s="759">
        <v>89815</v>
      </c>
      <c r="L20" s="635"/>
      <c r="M20" s="634">
        <v>539310.46499999997</v>
      </c>
      <c r="N20" s="61">
        <v>345153.15899999999</v>
      </c>
      <c r="O20" s="635"/>
      <c r="P20" s="61">
        <v>30692.258999999998</v>
      </c>
      <c r="Q20" s="634">
        <v>57457.364999999998</v>
      </c>
      <c r="R20" s="635"/>
      <c r="S20" s="636">
        <v>433302.783</v>
      </c>
      <c r="U20" s="637"/>
      <c r="W20" s="404"/>
      <c r="X20" s="404"/>
      <c r="Y20" s="404"/>
      <c r="Z20" s="404"/>
      <c r="AA20" s="404"/>
      <c r="AB20" s="404"/>
      <c r="AC20" s="404"/>
      <c r="AD20" s="404"/>
      <c r="AE20" s="404"/>
      <c r="AF20" s="404"/>
      <c r="AG20" s="404"/>
      <c r="AH20" s="404"/>
      <c r="AI20" s="404"/>
      <c r="AJ20" s="404"/>
      <c r="AK20" s="404"/>
      <c r="AL20" s="404"/>
      <c r="AM20" s="404"/>
      <c r="AN20" s="404"/>
      <c r="AO20" s="404"/>
      <c r="AP20" s="404"/>
      <c r="AQ20" s="404"/>
      <c r="AR20" s="404"/>
      <c r="AS20" s="404"/>
      <c r="AT20" s="404"/>
      <c r="AU20" s="404"/>
      <c r="AV20" s="404"/>
      <c r="AW20" s="404"/>
      <c r="AX20" s="404"/>
      <c r="AY20" s="404"/>
      <c r="AZ20" s="404"/>
      <c r="BA20" s="404"/>
      <c r="BB20" s="404"/>
      <c r="BC20" s="404"/>
      <c r="BD20" s="404"/>
      <c r="BE20" s="404"/>
      <c r="BF20" s="404"/>
      <c r="BG20" s="404"/>
      <c r="BH20" s="404"/>
      <c r="BI20" s="404"/>
      <c r="BJ20" s="404"/>
      <c r="BK20" s="404"/>
      <c r="BL20" s="404"/>
      <c r="BM20" s="404"/>
      <c r="BN20" s="404"/>
      <c r="BO20" s="404"/>
      <c r="BP20" s="404"/>
      <c r="BQ20" s="404"/>
      <c r="BR20" s="404"/>
      <c r="BS20" s="404"/>
      <c r="BT20" s="404"/>
      <c r="BU20" s="404"/>
      <c r="BV20" s="404"/>
      <c r="BW20" s="404"/>
      <c r="BX20" s="404"/>
      <c r="BY20" s="404"/>
      <c r="BZ20" s="404"/>
      <c r="CA20" s="404"/>
      <c r="CB20" s="404"/>
      <c r="CC20" s="404"/>
      <c r="CD20" s="404"/>
      <c r="CE20" s="404"/>
      <c r="CF20" s="404"/>
      <c r="CG20" s="404"/>
      <c r="CH20" s="404"/>
      <c r="CI20" s="404"/>
      <c r="CJ20" s="404"/>
      <c r="CK20" s="404"/>
      <c r="CL20" s="404"/>
      <c r="CM20" s="404"/>
      <c r="CN20" s="404"/>
      <c r="CO20" s="404"/>
      <c r="CP20" s="404"/>
      <c r="CQ20" s="404"/>
      <c r="CR20" s="404"/>
      <c r="CS20" s="404"/>
      <c r="CT20" s="404"/>
      <c r="CU20" s="404"/>
      <c r="CV20" s="404"/>
      <c r="CW20" s="404"/>
      <c r="CX20" s="404"/>
      <c r="CY20" s="404"/>
      <c r="CZ20" s="404"/>
      <c r="DA20" s="404"/>
      <c r="DB20" s="404"/>
      <c r="DC20" s="404"/>
      <c r="DD20" s="404"/>
      <c r="DE20" s="404"/>
      <c r="DF20" s="404"/>
      <c r="DG20" s="404"/>
      <c r="DH20" s="404"/>
      <c r="DI20" s="404"/>
      <c r="DJ20" s="404"/>
      <c r="DK20" s="404"/>
      <c r="DL20" s="404"/>
      <c r="DM20" s="404"/>
      <c r="DN20" s="404"/>
      <c r="DO20" s="404"/>
      <c r="DP20" s="404"/>
      <c r="DQ20" s="404"/>
      <c r="DR20" s="404"/>
      <c r="DS20" s="404"/>
      <c r="DT20" s="404"/>
      <c r="DU20" s="404"/>
      <c r="DV20" s="404"/>
      <c r="DW20" s="404"/>
      <c r="DX20" s="404"/>
      <c r="DY20" s="404"/>
      <c r="DZ20" s="404"/>
      <c r="EA20" s="404"/>
      <c r="EB20" s="404"/>
      <c r="EC20" s="404"/>
      <c r="ED20" s="404"/>
      <c r="EE20" s="404"/>
      <c r="EF20" s="404"/>
      <c r="EG20" s="404"/>
      <c r="EH20" s="404"/>
      <c r="EI20" s="404"/>
      <c r="EJ20" s="404"/>
      <c r="EK20" s="404"/>
      <c r="EL20" s="404"/>
      <c r="EM20" s="404"/>
      <c r="EN20" s="404"/>
      <c r="EO20" s="404"/>
      <c r="EP20" s="404"/>
      <c r="EQ20" s="404"/>
      <c r="ER20" s="404"/>
      <c r="ES20" s="404"/>
      <c r="ET20" s="404"/>
      <c r="EU20" s="404"/>
      <c r="EV20" s="404"/>
      <c r="EW20" s="404"/>
      <c r="EX20" s="404"/>
      <c r="EY20" s="404"/>
      <c r="EZ20" s="404"/>
      <c r="FA20" s="404"/>
      <c r="FB20" s="404"/>
      <c r="FC20" s="404"/>
      <c r="FD20" s="404"/>
      <c r="FE20" s="404"/>
      <c r="FF20" s="404"/>
      <c r="FG20" s="404"/>
      <c r="FH20" s="404"/>
      <c r="FI20" s="404"/>
      <c r="FJ20" s="404"/>
      <c r="FK20" s="404"/>
      <c r="FL20" s="404"/>
      <c r="FM20" s="404"/>
      <c r="FN20" s="404"/>
      <c r="FO20" s="404"/>
      <c r="FP20" s="404"/>
      <c r="FQ20" s="404"/>
      <c r="FR20" s="404"/>
      <c r="FS20" s="404"/>
      <c r="FT20" s="404"/>
      <c r="FU20" s="404"/>
      <c r="FV20" s="404"/>
      <c r="FW20" s="404"/>
      <c r="FX20" s="404"/>
      <c r="FY20" s="404"/>
      <c r="FZ20" s="404"/>
      <c r="GA20" s="404"/>
      <c r="GB20" s="404"/>
      <c r="GC20" s="404"/>
      <c r="GD20" s="404"/>
      <c r="GE20" s="404"/>
      <c r="GF20" s="404"/>
      <c r="GG20" s="404"/>
      <c r="GH20" s="404"/>
      <c r="GI20" s="404"/>
      <c r="GJ20" s="404"/>
      <c r="GK20" s="404"/>
      <c r="GL20" s="404"/>
      <c r="GM20" s="404"/>
      <c r="GN20" s="404"/>
      <c r="GO20" s="404"/>
      <c r="GP20" s="404"/>
      <c r="GQ20" s="404"/>
      <c r="GR20" s="404"/>
      <c r="GS20" s="404"/>
      <c r="GT20" s="404"/>
      <c r="GU20" s="404"/>
      <c r="GV20" s="404"/>
      <c r="GW20" s="404"/>
      <c r="GX20" s="404"/>
      <c r="GY20" s="404"/>
      <c r="GZ20" s="404"/>
      <c r="HA20" s="404"/>
      <c r="HB20" s="404"/>
      <c r="HC20" s="404"/>
      <c r="HD20" s="404"/>
      <c r="HE20" s="404"/>
      <c r="HF20" s="404"/>
      <c r="HG20" s="404"/>
      <c r="HH20" s="404"/>
      <c r="HI20" s="404"/>
      <c r="HJ20" s="404"/>
      <c r="HK20" s="404"/>
      <c r="HL20" s="404"/>
      <c r="HM20" s="404"/>
      <c r="HN20" s="404"/>
      <c r="HO20" s="404"/>
      <c r="HP20" s="404"/>
      <c r="HQ20" s="404"/>
      <c r="HR20" s="404"/>
      <c r="HS20" s="404"/>
      <c r="HT20" s="404"/>
      <c r="HU20" s="404"/>
      <c r="HV20" s="404"/>
      <c r="HW20" s="404"/>
      <c r="HX20" s="404"/>
      <c r="HY20" s="404"/>
      <c r="HZ20" s="404"/>
      <c r="IA20" s="404"/>
      <c r="IB20" s="404"/>
      <c r="IC20" s="404"/>
      <c r="ID20" s="404"/>
      <c r="IE20" s="404"/>
      <c r="IF20" s="404"/>
      <c r="IG20" s="404"/>
      <c r="IH20" s="404"/>
      <c r="II20" s="404"/>
      <c r="IJ20" s="404"/>
      <c r="IK20" s="404"/>
      <c r="IL20" s="404"/>
      <c r="IM20" s="404"/>
      <c r="IN20" s="404"/>
      <c r="IO20" s="404"/>
      <c r="IP20" s="404"/>
      <c r="IQ20" s="404"/>
      <c r="IR20" s="404"/>
      <c r="IS20" s="404"/>
      <c r="IT20" s="404"/>
      <c r="IU20" s="404"/>
      <c r="IV20" s="404"/>
      <c r="IW20" s="404"/>
      <c r="IX20" s="404"/>
      <c r="IY20" s="404"/>
      <c r="IZ20" s="404"/>
      <c r="JA20" s="404"/>
      <c r="JB20" s="404"/>
      <c r="JC20" s="404"/>
      <c r="JD20" s="404"/>
      <c r="JE20" s="404"/>
      <c r="JF20" s="404"/>
      <c r="JG20" s="404"/>
      <c r="JH20" s="404"/>
      <c r="JI20" s="404"/>
      <c r="JJ20" s="404"/>
      <c r="JK20" s="404"/>
      <c r="JL20" s="404"/>
      <c r="JM20" s="404"/>
      <c r="JN20" s="404"/>
      <c r="JO20" s="404"/>
      <c r="JP20" s="404"/>
      <c r="JQ20" s="404"/>
      <c r="JR20" s="404"/>
      <c r="JS20" s="404"/>
      <c r="JT20" s="404"/>
      <c r="JU20" s="404"/>
      <c r="JV20" s="404"/>
      <c r="JW20" s="404"/>
      <c r="JX20" s="404"/>
      <c r="JY20" s="404"/>
      <c r="JZ20" s="404"/>
      <c r="KA20" s="404"/>
      <c r="KB20" s="404"/>
      <c r="KC20" s="404"/>
      <c r="KD20" s="404"/>
      <c r="KE20" s="404"/>
      <c r="KF20" s="404"/>
      <c r="KG20" s="404"/>
      <c r="KH20" s="404"/>
      <c r="KI20" s="404"/>
      <c r="KJ20" s="404"/>
      <c r="KK20" s="404"/>
      <c r="KL20" s="404"/>
      <c r="KM20" s="404"/>
      <c r="KN20" s="404"/>
      <c r="KO20" s="404"/>
      <c r="KP20" s="404"/>
      <c r="KQ20" s="404"/>
      <c r="KR20" s="404"/>
      <c r="KS20" s="404"/>
      <c r="KT20" s="404"/>
      <c r="KU20" s="404"/>
      <c r="KV20" s="404"/>
      <c r="KW20" s="404"/>
      <c r="KX20" s="404"/>
      <c r="KY20" s="404"/>
      <c r="KZ20" s="404"/>
      <c r="LA20" s="404"/>
      <c r="LB20" s="404"/>
      <c r="LC20" s="404"/>
      <c r="LD20" s="404"/>
      <c r="LE20" s="404"/>
      <c r="LF20" s="404"/>
      <c r="LG20" s="404"/>
      <c r="LH20" s="404"/>
      <c r="LI20" s="404"/>
      <c r="LJ20" s="404"/>
      <c r="LK20" s="404"/>
      <c r="LL20" s="404"/>
      <c r="LM20" s="404"/>
      <c r="LN20" s="404"/>
      <c r="LO20" s="404"/>
      <c r="LP20" s="404"/>
      <c r="LQ20" s="404"/>
      <c r="LR20" s="404"/>
      <c r="LS20" s="404"/>
      <c r="LT20" s="404"/>
      <c r="LU20" s="404"/>
      <c r="LV20" s="404"/>
      <c r="LW20" s="404"/>
      <c r="LX20" s="404"/>
      <c r="LY20" s="404"/>
      <c r="LZ20" s="404"/>
      <c r="MA20" s="404"/>
      <c r="MB20" s="404"/>
      <c r="MC20" s="404"/>
      <c r="MD20" s="404"/>
      <c r="ME20" s="404"/>
      <c r="MF20" s="404"/>
      <c r="MG20" s="404"/>
      <c r="MH20" s="404"/>
      <c r="MI20" s="404"/>
      <c r="MJ20" s="404"/>
      <c r="MK20" s="404"/>
      <c r="ML20" s="404"/>
      <c r="MM20" s="404"/>
      <c r="MN20" s="404"/>
      <c r="MO20" s="404"/>
      <c r="MP20" s="404"/>
      <c r="MQ20" s="404"/>
      <c r="MR20" s="404"/>
      <c r="MS20" s="404"/>
      <c r="MT20" s="404"/>
      <c r="MU20" s="404"/>
      <c r="MV20" s="404"/>
      <c r="MW20" s="404"/>
      <c r="MX20" s="404"/>
      <c r="MY20" s="404"/>
      <c r="MZ20" s="404"/>
      <c r="NA20" s="404"/>
      <c r="NB20" s="404"/>
      <c r="NC20" s="404"/>
      <c r="ND20" s="404"/>
      <c r="NE20" s="404"/>
      <c r="NF20" s="404"/>
      <c r="NG20" s="404"/>
      <c r="NH20" s="404"/>
      <c r="NI20" s="404"/>
      <c r="NJ20" s="404"/>
      <c r="NK20" s="404"/>
      <c r="NL20" s="404"/>
      <c r="NM20" s="404"/>
      <c r="NN20" s="404"/>
      <c r="NO20" s="404"/>
      <c r="NP20" s="404"/>
      <c r="NQ20" s="404"/>
      <c r="NR20" s="404"/>
      <c r="NS20" s="404"/>
      <c r="NT20" s="404"/>
      <c r="NU20" s="404"/>
      <c r="NV20" s="404"/>
      <c r="NW20" s="404"/>
      <c r="NX20" s="404"/>
      <c r="NY20" s="404"/>
      <c r="NZ20" s="404"/>
      <c r="OA20" s="404"/>
      <c r="OB20" s="404"/>
      <c r="OC20" s="404"/>
      <c r="OD20" s="404"/>
      <c r="OE20" s="404"/>
      <c r="OF20" s="404"/>
      <c r="OG20" s="404"/>
      <c r="OH20" s="404"/>
      <c r="OI20" s="404"/>
      <c r="OJ20" s="404"/>
      <c r="OK20" s="404"/>
      <c r="OL20" s="404"/>
      <c r="OM20" s="404"/>
      <c r="ON20" s="404"/>
      <c r="OO20" s="404"/>
      <c r="OP20" s="404"/>
      <c r="OQ20" s="404"/>
      <c r="OR20" s="404"/>
      <c r="OS20" s="404"/>
      <c r="OT20" s="404"/>
      <c r="OU20" s="404"/>
      <c r="OV20" s="404"/>
      <c r="OW20" s="404"/>
      <c r="OX20" s="404"/>
      <c r="OY20" s="404"/>
      <c r="OZ20" s="404"/>
      <c r="PA20" s="404"/>
      <c r="PB20" s="404"/>
      <c r="PC20" s="404"/>
      <c r="PD20" s="404"/>
      <c r="PE20" s="404"/>
      <c r="PF20" s="404"/>
      <c r="PG20" s="404"/>
      <c r="PH20" s="404"/>
      <c r="PI20" s="404"/>
      <c r="PJ20" s="404"/>
      <c r="PK20" s="404"/>
      <c r="PL20" s="404"/>
      <c r="PM20" s="404"/>
      <c r="PN20" s="404"/>
      <c r="PO20" s="404"/>
      <c r="PP20" s="404"/>
      <c r="PQ20" s="404"/>
      <c r="PR20" s="404"/>
      <c r="PS20" s="404"/>
      <c r="PT20" s="404"/>
      <c r="PU20" s="404"/>
      <c r="PV20" s="404"/>
      <c r="PW20" s="404"/>
      <c r="PX20" s="404"/>
      <c r="PY20" s="404"/>
      <c r="PZ20" s="404"/>
      <c r="QA20" s="404"/>
      <c r="QB20" s="404"/>
      <c r="QC20" s="404"/>
      <c r="QD20" s="404"/>
      <c r="QE20" s="404"/>
      <c r="QF20" s="404"/>
      <c r="QG20" s="404"/>
      <c r="QH20" s="404"/>
      <c r="QI20" s="404"/>
      <c r="QJ20" s="404"/>
      <c r="QK20" s="404"/>
      <c r="QL20" s="404"/>
      <c r="QM20" s="404"/>
      <c r="QN20" s="404"/>
      <c r="QO20" s="404"/>
      <c r="QP20" s="404"/>
      <c r="QQ20" s="404"/>
      <c r="QR20" s="404"/>
      <c r="QS20" s="404"/>
      <c r="QT20" s="404"/>
      <c r="QU20" s="404"/>
      <c r="QV20" s="404"/>
      <c r="QW20" s="404"/>
      <c r="QX20" s="404"/>
      <c r="QY20" s="404"/>
      <c r="QZ20" s="404"/>
      <c r="RA20" s="404"/>
      <c r="RB20" s="404"/>
      <c r="RC20" s="404"/>
      <c r="RD20" s="404"/>
      <c r="RE20" s="404"/>
      <c r="RF20" s="404"/>
      <c r="RG20" s="404"/>
      <c r="RH20" s="404"/>
      <c r="RI20" s="404"/>
      <c r="RJ20" s="404"/>
      <c r="RK20" s="404"/>
      <c r="RL20" s="404"/>
      <c r="RM20" s="404"/>
      <c r="RN20" s="404"/>
      <c r="RO20" s="404"/>
      <c r="RP20" s="404"/>
      <c r="RQ20" s="404"/>
      <c r="RR20" s="404"/>
      <c r="RS20" s="404"/>
      <c r="RT20" s="404"/>
      <c r="RU20" s="404"/>
      <c r="RV20" s="404"/>
      <c r="RW20" s="404"/>
      <c r="RX20" s="404"/>
      <c r="RY20" s="404"/>
      <c r="RZ20" s="404"/>
      <c r="SA20" s="404"/>
      <c r="SB20" s="404"/>
      <c r="SC20" s="404"/>
      <c r="SD20" s="404"/>
      <c r="SE20" s="404"/>
      <c r="SF20" s="404"/>
      <c r="SG20" s="404"/>
      <c r="SH20" s="404"/>
      <c r="SI20" s="404"/>
      <c r="SJ20" s="404"/>
      <c r="SK20" s="404"/>
      <c r="SL20" s="404"/>
      <c r="SM20" s="404"/>
      <c r="SN20" s="404"/>
      <c r="SO20" s="404"/>
      <c r="SP20" s="404"/>
      <c r="SQ20" s="404"/>
      <c r="SR20" s="404"/>
      <c r="SS20" s="404"/>
      <c r="ST20" s="404"/>
      <c r="SU20" s="404"/>
      <c r="SV20" s="404"/>
      <c r="SW20" s="404"/>
      <c r="SX20" s="404"/>
      <c r="SY20" s="404"/>
      <c r="SZ20" s="404"/>
      <c r="TA20" s="404"/>
      <c r="TB20" s="404"/>
      <c r="TC20" s="404"/>
      <c r="TD20" s="404"/>
      <c r="TE20" s="404"/>
      <c r="TF20" s="404"/>
      <c r="TG20" s="404"/>
      <c r="TH20" s="404"/>
      <c r="TI20" s="404"/>
      <c r="TJ20" s="404"/>
      <c r="TK20" s="404"/>
      <c r="TL20" s="404"/>
      <c r="TM20" s="404"/>
      <c r="TN20" s="404"/>
      <c r="TO20" s="404"/>
      <c r="TP20" s="404"/>
      <c r="TQ20" s="404"/>
      <c r="TR20" s="404"/>
      <c r="TS20" s="404"/>
      <c r="TT20" s="404"/>
      <c r="TU20" s="404"/>
      <c r="TV20" s="404"/>
      <c r="TW20" s="404"/>
      <c r="TX20" s="404"/>
      <c r="TY20" s="404"/>
      <c r="TZ20" s="404"/>
      <c r="UA20" s="404"/>
      <c r="UB20" s="404"/>
      <c r="UC20" s="404"/>
      <c r="UD20" s="404"/>
      <c r="UE20" s="404"/>
      <c r="UF20" s="404"/>
      <c r="UG20" s="404"/>
      <c r="UH20" s="404"/>
      <c r="UI20" s="404"/>
      <c r="UJ20" s="404"/>
      <c r="UK20" s="404"/>
      <c r="UL20" s="404"/>
      <c r="UM20" s="404"/>
      <c r="UN20" s="404"/>
      <c r="UO20" s="404"/>
      <c r="UP20" s="404"/>
      <c r="UQ20" s="404"/>
      <c r="UR20" s="404"/>
      <c r="US20" s="404"/>
      <c r="UT20" s="404"/>
      <c r="UU20" s="404"/>
      <c r="UV20" s="404"/>
      <c r="UW20" s="404"/>
      <c r="UX20" s="404"/>
      <c r="UY20" s="404"/>
      <c r="UZ20" s="404"/>
      <c r="VA20" s="404"/>
      <c r="VB20" s="404"/>
      <c r="VC20" s="404"/>
      <c r="VD20" s="404"/>
      <c r="VE20" s="404"/>
      <c r="VF20" s="404"/>
      <c r="VG20" s="404"/>
      <c r="VH20" s="404"/>
      <c r="VI20" s="404"/>
      <c r="VJ20" s="404"/>
      <c r="VK20" s="404"/>
      <c r="VL20" s="404"/>
      <c r="VM20" s="404"/>
      <c r="VN20" s="404"/>
      <c r="VO20" s="404"/>
      <c r="VP20" s="404"/>
      <c r="VQ20" s="404"/>
      <c r="VR20" s="404"/>
      <c r="VS20" s="404"/>
      <c r="VT20" s="404"/>
      <c r="VU20" s="404"/>
      <c r="VV20" s="404"/>
      <c r="VW20" s="404"/>
      <c r="VX20" s="404"/>
      <c r="VY20" s="404"/>
      <c r="VZ20" s="404"/>
      <c r="WA20" s="404"/>
      <c r="WB20" s="404"/>
      <c r="WC20" s="404"/>
      <c r="WD20" s="404"/>
      <c r="WE20" s="404"/>
      <c r="WF20" s="404"/>
      <c r="WG20" s="404"/>
      <c r="WH20" s="404"/>
      <c r="WI20" s="404"/>
      <c r="WJ20" s="404"/>
      <c r="WK20" s="404"/>
      <c r="WL20" s="404"/>
      <c r="WM20" s="404"/>
      <c r="WN20" s="404"/>
      <c r="WO20" s="404"/>
      <c r="WP20" s="404"/>
      <c r="WQ20" s="404"/>
      <c r="WR20" s="404"/>
      <c r="WS20" s="404"/>
      <c r="WT20" s="404"/>
      <c r="WU20" s="404"/>
      <c r="WV20" s="404"/>
      <c r="WW20" s="404"/>
      <c r="WX20" s="404"/>
      <c r="WY20" s="404"/>
      <c r="WZ20" s="404"/>
      <c r="XA20" s="404"/>
      <c r="XB20" s="404"/>
      <c r="XC20" s="404"/>
      <c r="XD20" s="404"/>
      <c r="XE20" s="404"/>
      <c r="XF20" s="404"/>
      <c r="XG20" s="404"/>
      <c r="XH20" s="404"/>
      <c r="XI20" s="404"/>
      <c r="XJ20" s="404"/>
      <c r="XK20" s="404"/>
      <c r="XL20" s="404"/>
      <c r="XM20" s="404"/>
      <c r="XN20" s="404"/>
      <c r="XO20" s="404"/>
      <c r="XP20" s="404"/>
      <c r="XQ20" s="404"/>
      <c r="XR20" s="404"/>
      <c r="XS20" s="404"/>
      <c r="XT20" s="404"/>
      <c r="XU20" s="404"/>
      <c r="XV20" s="404"/>
      <c r="XW20" s="404"/>
      <c r="XX20" s="404"/>
      <c r="XY20" s="404"/>
      <c r="XZ20" s="404"/>
      <c r="YA20" s="404"/>
      <c r="YB20" s="404"/>
      <c r="YC20" s="404"/>
      <c r="YD20" s="404"/>
      <c r="YE20" s="404"/>
      <c r="YF20" s="404"/>
      <c r="YG20" s="404"/>
      <c r="YH20" s="404"/>
      <c r="YI20" s="404"/>
      <c r="YJ20" s="404"/>
      <c r="YK20" s="404"/>
      <c r="YL20" s="404"/>
      <c r="YM20" s="404"/>
      <c r="YN20" s="404"/>
      <c r="YO20" s="404"/>
      <c r="YP20" s="404"/>
      <c r="YQ20" s="404"/>
      <c r="YR20" s="404"/>
      <c r="YS20" s="404"/>
      <c r="YT20" s="404"/>
      <c r="YU20" s="404"/>
      <c r="YV20" s="404"/>
      <c r="YW20" s="404"/>
      <c r="YX20" s="404"/>
      <c r="YY20" s="404"/>
      <c r="YZ20" s="404"/>
      <c r="ZA20" s="404"/>
      <c r="ZB20" s="404"/>
      <c r="ZC20" s="404"/>
      <c r="ZD20" s="404"/>
      <c r="ZE20" s="404"/>
      <c r="ZF20" s="404"/>
      <c r="ZG20" s="404"/>
      <c r="ZH20" s="404"/>
      <c r="ZI20" s="404"/>
      <c r="ZJ20" s="404"/>
      <c r="ZK20" s="404"/>
      <c r="ZL20" s="404"/>
      <c r="ZM20" s="404"/>
      <c r="ZN20" s="404"/>
      <c r="ZO20" s="404"/>
      <c r="ZP20" s="404"/>
      <c r="ZQ20" s="404"/>
      <c r="ZR20" s="404"/>
      <c r="ZS20" s="404"/>
      <c r="ZT20" s="404"/>
      <c r="ZU20" s="404"/>
      <c r="ZV20" s="404"/>
      <c r="ZW20" s="404"/>
      <c r="ZX20" s="404"/>
      <c r="ZY20" s="404"/>
      <c r="ZZ20" s="404"/>
      <c r="AAA20" s="404"/>
      <c r="AAB20" s="404"/>
      <c r="AAC20" s="404"/>
      <c r="AAD20" s="404"/>
      <c r="AAE20" s="404"/>
      <c r="AAF20" s="404"/>
      <c r="AAG20" s="404"/>
      <c r="AAH20" s="404"/>
      <c r="AAI20" s="404"/>
      <c r="AAJ20" s="404"/>
      <c r="AAK20" s="404"/>
      <c r="AAL20" s="404"/>
      <c r="AAM20" s="404"/>
      <c r="AAN20" s="404"/>
      <c r="AAO20" s="404"/>
      <c r="AAP20" s="404"/>
      <c r="AAQ20" s="404"/>
      <c r="AAR20" s="404"/>
      <c r="AAS20" s="404"/>
      <c r="AAT20" s="404"/>
      <c r="AAU20" s="404"/>
      <c r="AAV20" s="404"/>
      <c r="AAW20" s="404"/>
      <c r="AAX20" s="404"/>
      <c r="AAY20" s="404"/>
      <c r="AAZ20" s="404"/>
      <c r="ABA20" s="404"/>
      <c r="ABB20" s="404"/>
      <c r="ABC20" s="404"/>
      <c r="ABD20" s="404"/>
      <c r="ABE20" s="404"/>
      <c r="ABF20" s="404"/>
      <c r="ABG20" s="404"/>
      <c r="ABH20" s="404"/>
      <c r="ABI20" s="404"/>
      <c r="ABJ20" s="404"/>
      <c r="ABK20" s="404"/>
      <c r="ABL20" s="404"/>
      <c r="ABM20" s="404"/>
      <c r="ABN20" s="404"/>
      <c r="ABO20" s="404"/>
      <c r="ABP20" s="404"/>
      <c r="ABQ20" s="404"/>
      <c r="ABR20" s="404"/>
      <c r="ABS20" s="404"/>
      <c r="ABT20" s="404"/>
      <c r="ABU20" s="404"/>
      <c r="ABV20" s="404"/>
      <c r="ABW20" s="404"/>
      <c r="ABX20" s="404"/>
      <c r="ABY20" s="404"/>
      <c r="ABZ20" s="404"/>
      <c r="ACA20" s="404"/>
      <c r="ACB20" s="404"/>
      <c r="ACC20" s="404"/>
      <c r="ACD20" s="404"/>
      <c r="ACE20" s="404"/>
      <c r="ACF20" s="404"/>
      <c r="ACG20" s="404"/>
      <c r="ACH20" s="404"/>
      <c r="ACI20" s="404"/>
      <c r="ACJ20" s="404"/>
      <c r="ACK20" s="404"/>
      <c r="ACL20" s="404"/>
      <c r="ACM20" s="404"/>
      <c r="ACN20" s="404"/>
      <c r="ACO20" s="404"/>
      <c r="ACP20" s="404"/>
      <c r="ACQ20" s="404"/>
      <c r="ACR20" s="404"/>
      <c r="ACS20" s="404"/>
      <c r="ACT20" s="404"/>
      <c r="ACU20" s="404"/>
      <c r="ACV20" s="404"/>
      <c r="ACW20" s="404"/>
      <c r="ACX20" s="404"/>
      <c r="ACY20" s="404"/>
      <c r="ACZ20" s="404"/>
      <c r="ADA20" s="404"/>
      <c r="ADB20" s="404"/>
      <c r="ADC20" s="404"/>
      <c r="ADD20" s="404"/>
      <c r="ADE20" s="404"/>
      <c r="ADF20" s="404"/>
      <c r="ADG20" s="404"/>
      <c r="ADH20" s="404"/>
      <c r="ADI20" s="404"/>
      <c r="ADJ20" s="404"/>
      <c r="ADK20" s="404"/>
      <c r="ADL20" s="404"/>
      <c r="ADM20" s="404"/>
      <c r="ADN20" s="404"/>
      <c r="ADO20" s="404"/>
      <c r="ADP20" s="404"/>
      <c r="ADQ20" s="404"/>
      <c r="ADR20" s="404"/>
      <c r="ADS20" s="404"/>
      <c r="ADT20" s="404"/>
      <c r="ADU20" s="404"/>
      <c r="ADV20" s="404"/>
      <c r="ADW20" s="404"/>
      <c r="ADX20" s="404"/>
      <c r="ADY20" s="404"/>
      <c r="ADZ20" s="404"/>
      <c r="AEA20" s="404"/>
      <c r="AEB20" s="404"/>
      <c r="AEC20" s="404"/>
      <c r="AED20" s="404"/>
      <c r="AEE20" s="404"/>
      <c r="AEF20" s="404"/>
      <c r="AEG20" s="404"/>
      <c r="AEH20" s="404"/>
      <c r="AEI20" s="404"/>
      <c r="AEJ20" s="404"/>
      <c r="AEK20" s="404"/>
      <c r="AEL20" s="404"/>
      <c r="AEM20" s="404"/>
      <c r="AEN20" s="404"/>
      <c r="AEO20" s="404"/>
      <c r="AEP20" s="404"/>
      <c r="AEQ20" s="404"/>
      <c r="AER20" s="404"/>
      <c r="AES20" s="404"/>
      <c r="AET20" s="404"/>
      <c r="AEU20" s="404"/>
      <c r="AEV20" s="404"/>
      <c r="AEW20" s="404"/>
      <c r="AEX20" s="404"/>
      <c r="AEY20" s="404"/>
      <c r="AEZ20" s="404"/>
      <c r="AFA20" s="404"/>
      <c r="AFB20" s="404"/>
      <c r="AFC20" s="404"/>
      <c r="AFD20" s="404"/>
      <c r="AFE20" s="404"/>
      <c r="AFF20" s="404"/>
      <c r="AFG20" s="404"/>
      <c r="AFH20" s="404"/>
      <c r="AFI20" s="404"/>
      <c r="AFJ20" s="404"/>
      <c r="AFK20" s="404"/>
      <c r="AFL20" s="404"/>
      <c r="AFM20" s="404"/>
      <c r="AFN20" s="404"/>
      <c r="AFO20" s="404"/>
      <c r="AFP20" s="404"/>
      <c r="AFQ20" s="404"/>
      <c r="AFR20" s="404"/>
      <c r="AFS20" s="404"/>
      <c r="AFT20" s="404"/>
      <c r="AFU20" s="404"/>
      <c r="AFV20" s="404"/>
      <c r="AFW20" s="404"/>
      <c r="AFX20" s="404"/>
      <c r="AFY20" s="404"/>
      <c r="AFZ20" s="404"/>
      <c r="AGA20" s="404"/>
      <c r="AGB20" s="404"/>
      <c r="AGC20" s="404"/>
      <c r="AGD20" s="404"/>
      <c r="AGE20" s="404"/>
      <c r="AGF20" s="404"/>
      <c r="AGG20" s="404"/>
      <c r="AGH20" s="404"/>
      <c r="AGI20" s="404"/>
      <c r="AGJ20" s="404"/>
      <c r="AGK20" s="404"/>
      <c r="AGL20" s="404"/>
      <c r="AGM20" s="404"/>
      <c r="AGN20" s="404"/>
      <c r="AGO20" s="404"/>
      <c r="AGP20" s="404"/>
      <c r="AGQ20" s="404"/>
      <c r="AGR20" s="404"/>
      <c r="AGS20" s="404"/>
      <c r="AGT20" s="404"/>
      <c r="AGU20" s="404"/>
      <c r="AGV20" s="404"/>
      <c r="AGW20" s="404"/>
      <c r="AGX20" s="404"/>
      <c r="AGY20" s="404"/>
      <c r="AGZ20" s="404"/>
      <c r="AHA20" s="404"/>
      <c r="AHB20" s="404"/>
      <c r="AHC20" s="404"/>
      <c r="AHD20" s="404"/>
      <c r="AHE20" s="404"/>
      <c r="AHF20" s="404"/>
      <c r="AHG20" s="404"/>
      <c r="AHH20" s="404"/>
      <c r="AHI20" s="404"/>
      <c r="AHJ20" s="404"/>
      <c r="AHK20" s="404"/>
      <c r="AHL20" s="404"/>
      <c r="AHM20" s="404"/>
      <c r="AHN20" s="404"/>
      <c r="AHO20" s="404"/>
      <c r="AHP20" s="404"/>
      <c r="AHQ20" s="404"/>
      <c r="AHR20" s="404"/>
      <c r="AHS20" s="404"/>
      <c r="AHT20" s="404"/>
      <c r="AHU20" s="404"/>
      <c r="AHV20" s="404"/>
      <c r="AHW20" s="404"/>
      <c r="AHX20" s="404"/>
      <c r="AHY20" s="404"/>
      <c r="AHZ20" s="404"/>
      <c r="AIA20" s="404"/>
      <c r="AIB20" s="404"/>
      <c r="AIC20" s="404"/>
      <c r="AID20" s="404"/>
      <c r="AIE20" s="404"/>
      <c r="AIF20" s="404"/>
      <c r="AIG20" s="404"/>
      <c r="AIH20" s="404"/>
      <c r="AII20" s="404"/>
      <c r="AIJ20" s="404"/>
      <c r="AIK20" s="404"/>
      <c r="AIL20" s="404"/>
      <c r="AIM20" s="404"/>
      <c r="AIN20" s="404"/>
      <c r="AIO20" s="404"/>
      <c r="AIP20" s="404"/>
      <c r="AIQ20" s="404"/>
      <c r="AIR20" s="404"/>
      <c r="AIS20" s="404"/>
      <c r="AIT20" s="404"/>
      <c r="AIU20" s="404"/>
      <c r="AIV20" s="404"/>
      <c r="AIW20" s="404"/>
      <c r="AIX20" s="404"/>
      <c r="AIY20" s="404"/>
      <c r="AIZ20" s="404"/>
      <c r="AJA20" s="404"/>
      <c r="AJB20" s="404"/>
      <c r="AJC20" s="404"/>
      <c r="AJD20" s="404"/>
      <c r="AJE20" s="404"/>
      <c r="AJF20" s="404"/>
      <c r="AJG20" s="404"/>
      <c r="AJH20" s="404"/>
      <c r="AJI20" s="404"/>
      <c r="AJJ20" s="404"/>
      <c r="AJK20" s="404"/>
      <c r="AJL20" s="404"/>
      <c r="AJM20" s="404"/>
      <c r="AJN20" s="404"/>
      <c r="AJO20" s="404"/>
      <c r="AJP20" s="404"/>
      <c r="AJQ20" s="404"/>
      <c r="AJR20" s="404"/>
      <c r="AJS20" s="404"/>
      <c r="AJT20" s="404"/>
      <c r="AJU20" s="404"/>
      <c r="AJV20" s="404"/>
      <c r="AJW20" s="404"/>
      <c r="AJX20" s="404"/>
      <c r="AJY20" s="404"/>
      <c r="AJZ20" s="404"/>
      <c r="AKA20" s="404"/>
      <c r="AKB20" s="404"/>
      <c r="AKC20" s="404"/>
      <c r="AKD20" s="404"/>
      <c r="AKE20" s="404"/>
      <c r="AKF20" s="404"/>
      <c r="AKG20" s="404"/>
      <c r="AKH20" s="404"/>
      <c r="AKI20" s="404"/>
      <c r="AKJ20" s="404"/>
      <c r="AKK20" s="404"/>
      <c r="AKL20" s="404"/>
      <c r="AKM20" s="404"/>
      <c r="AKN20" s="404"/>
      <c r="AKO20" s="404"/>
      <c r="AKP20" s="404"/>
      <c r="AKQ20" s="404"/>
      <c r="AKR20" s="404"/>
      <c r="AKS20" s="404"/>
      <c r="AKT20" s="404"/>
      <c r="AKU20" s="404"/>
      <c r="AKV20" s="404"/>
      <c r="AKW20" s="404"/>
      <c r="AKX20" s="404"/>
      <c r="AKY20" s="404"/>
      <c r="AKZ20" s="404"/>
      <c r="ALA20" s="404"/>
      <c r="ALB20" s="404"/>
      <c r="ALC20" s="404"/>
    </row>
    <row r="21" spans="1:991" ht="39.75" customHeight="1" x14ac:dyDescent="0.55000000000000004">
      <c r="A21" s="632" t="s">
        <v>51</v>
      </c>
      <c r="B21" s="61">
        <v>545072</v>
      </c>
      <c r="C21" s="633"/>
      <c r="D21" s="61">
        <v>57015</v>
      </c>
      <c r="E21" s="634">
        <v>64658</v>
      </c>
      <c r="F21" s="635"/>
      <c r="G21" s="634">
        <v>666745</v>
      </c>
      <c r="H21" s="61">
        <v>463311.2</v>
      </c>
      <c r="I21" s="633"/>
      <c r="J21" s="61">
        <v>48462.75</v>
      </c>
      <c r="K21" s="759">
        <v>64658</v>
      </c>
      <c r="L21" s="635"/>
      <c r="M21" s="634">
        <v>550245.46</v>
      </c>
      <c r="N21" s="61">
        <v>361382.73600000003</v>
      </c>
      <c r="O21" s="635"/>
      <c r="P21" s="61">
        <v>37800.945</v>
      </c>
      <c r="Q21" s="634">
        <v>38471.509999999995</v>
      </c>
      <c r="R21" s="635"/>
      <c r="S21" s="636">
        <v>437655.19100000005</v>
      </c>
      <c r="U21" s="637"/>
      <c r="W21" s="404"/>
      <c r="X21" s="404"/>
      <c r="Y21" s="404"/>
      <c r="Z21" s="404"/>
      <c r="AA21" s="404"/>
      <c r="AB21" s="404"/>
      <c r="AC21" s="404"/>
      <c r="AD21" s="404"/>
      <c r="AE21" s="404"/>
      <c r="AF21" s="404"/>
      <c r="AG21" s="404"/>
      <c r="AH21" s="404"/>
      <c r="AI21" s="404"/>
      <c r="AJ21" s="404"/>
      <c r="AK21" s="404"/>
      <c r="AL21" s="404"/>
      <c r="AM21" s="404"/>
      <c r="AN21" s="404"/>
      <c r="AO21" s="404"/>
      <c r="AP21" s="404"/>
      <c r="AQ21" s="404"/>
      <c r="AR21" s="404"/>
      <c r="AS21" s="404"/>
      <c r="AT21" s="404"/>
      <c r="AU21" s="404"/>
      <c r="AV21" s="404"/>
      <c r="AW21" s="404"/>
      <c r="AX21" s="404"/>
      <c r="AY21" s="404"/>
      <c r="AZ21" s="404"/>
      <c r="BA21" s="404"/>
      <c r="BB21" s="404"/>
      <c r="BC21" s="404"/>
      <c r="BD21" s="404"/>
      <c r="BE21" s="404"/>
      <c r="BF21" s="404"/>
      <c r="BG21" s="404"/>
      <c r="BH21" s="404"/>
      <c r="BI21" s="404"/>
      <c r="BJ21" s="404"/>
      <c r="BK21" s="404"/>
      <c r="BL21" s="404"/>
      <c r="BM21" s="404"/>
      <c r="BN21" s="404"/>
      <c r="BO21" s="404"/>
      <c r="BP21" s="404"/>
      <c r="BQ21" s="404"/>
      <c r="BR21" s="404"/>
      <c r="BS21" s="404"/>
      <c r="BT21" s="404"/>
      <c r="BU21" s="404"/>
      <c r="BV21" s="404"/>
      <c r="BW21" s="404"/>
      <c r="BX21" s="404"/>
      <c r="BY21" s="404"/>
      <c r="BZ21" s="404"/>
      <c r="CA21" s="404"/>
      <c r="CB21" s="404"/>
      <c r="CC21" s="404"/>
      <c r="CD21" s="404"/>
      <c r="CE21" s="404"/>
      <c r="CF21" s="404"/>
      <c r="CG21" s="404"/>
      <c r="CH21" s="404"/>
      <c r="CI21" s="404"/>
      <c r="CJ21" s="404"/>
      <c r="CK21" s="404"/>
      <c r="CL21" s="404"/>
      <c r="CM21" s="404"/>
      <c r="CN21" s="404"/>
      <c r="CO21" s="404"/>
      <c r="CP21" s="404"/>
      <c r="CQ21" s="404"/>
      <c r="CR21" s="404"/>
      <c r="CS21" s="404"/>
      <c r="CT21" s="404"/>
      <c r="CU21" s="404"/>
      <c r="CV21" s="404"/>
      <c r="CW21" s="404"/>
      <c r="CX21" s="404"/>
      <c r="CY21" s="404"/>
      <c r="CZ21" s="404"/>
      <c r="DA21" s="404"/>
      <c r="DB21" s="404"/>
      <c r="DC21" s="404"/>
      <c r="DD21" s="404"/>
      <c r="DE21" s="404"/>
      <c r="DF21" s="404"/>
      <c r="DG21" s="404"/>
      <c r="DH21" s="404"/>
      <c r="DI21" s="404"/>
      <c r="DJ21" s="404"/>
      <c r="DK21" s="404"/>
      <c r="DL21" s="404"/>
      <c r="DM21" s="404"/>
      <c r="DN21" s="404"/>
      <c r="DO21" s="404"/>
      <c r="DP21" s="404"/>
      <c r="DQ21" s="404"/>
      <c r="DR21" s="404"/>
      <c r="DS21" s="404"/>
      <c r="DT21" s="404"/>
      <c r="DU21" s="404"/>
      <c r="DV21" s="404"/>
      <c r="DW21" s="404"/>
      <c r="DX21" s="404"/>
      <c r="DY21" s="404"/>
      <c r="DZ21" s="404"/>
      <c r="EA21" s="404"/>
      <c r="EB21" s="404"/>
      <c r="EC21" s="404"/>
      <c r="ED21" s="404"/>
      <c r="EE21" s="404"/>
      <c r="EF21" s="404"/>
      <c r="EG21" s="404"/>
      <c r="EH21" s="404"/>
      <c r="EI21" s="404"/>
      <c r="EJ21" s="404"/>
      <c r="EK21" s="404"/>
      <c r="EL21" s="404"/>
      <c r="EM21" s="404"/>
      <c r="EN21" s="404"/>
      <c r="EO21" s="404"/>
      <c r="EP21" s="404"/>
      <c r="EQ21" s="404"/>
      <c r="ER21" s="404"/>
      <c r="ES21" s="404"/>
      <c r="ET21" s="404"/>
      <c r="EU21" s="404"/>
      <c r="EV21" s="404"/>
      <c r="EW21" s="404"/>
      <c r="EX21" s="404"/>
      <c r="EY21" s="404"/>
      <c r="EZ21" s="404"/>
      <c r="FA21" s="404"/>
      <c r="FB21" s="404"/>
      <c r="FC21" s="404"/>
      <c r="FD21" s="404"/>
      <c r="FE21" s="404"/>
      <c r="FF21" s="404"/>
      <c r="FG21" s="404"/>
      <c r="FH21" s="404"/>
      <c r="FI21" s="404"/>
      <c r="FJ21" s="404"/>
      <c r="FK21" s="404"/>
      <c r="FL21" s="404"/>
      <c r="FM21" s="404"/>
      <c r="FN21" s="404"/>
      <c r="FO21" s="404"/>
      <c r="FP21" s="404"/>
      <c r="FQ21" s="404"/>
      <c r="FR21" s="404"/>
      <c r="FS21" s="404"/>
      <c r="FT21" s="404"/>
      <c r="FU21" s="404"/>
      <c r="FV21" s="404"/>
      <c r="FW21" s="404"/>
      <c r="FX21" s="404"/>
      <c r="FY21" s="404"/>
      <c r="FZ21" s="404"/>
      <c r="GA21" s="404"/>
      <c r="GB21" s="404"/>
      <c r="GC21" s="404"/>
      <c r="GD21" s="404"/>
      <c r="GE21" s="404"/>
      <c r="GF21" s="404"/>
      <c r="GG21" s="404"/>
      <c r="GH21" s="404"/>
      <c r="GI21" s="404"/>
      <c r="GJ21" s="404"/>
      <c r="GK21" s="404"/>
      <c r="GL21" s="404"/>
      <c r="GM21" s="404"/>
      <c r="GN21" s="404"/>
      <c r="GO21" s="404"/>
      <c r="GP21" s="404"/>
      <c r="GQ21" s="404"/>
      <c r="GR21" s="404"/>
      <c r="GS21" s="404"/>
      <c r="GT21" s="404"/>
      <c r="GU21" s="404"/>
      <c r="GV21" s="404"/>
      <c r="GW21" s="404"/>
      <c r="GX21" s="404"/>
      <c r="GY21" s="404"/>
      <c r="GZ21" s="404"/>
      <c r="HA21" s="404"/>
      <c r="HB21" s="404"/>
      <c r="HC21" s="404"/>
      <c r="HD21" s="404"/>
      <c r="HE21" s="404"/>
      <c r="HF21" s="404"/>
      <c r="HG21" s="404"/>
      <c r="HH21" s="404"/>
      <c r="HI21" s="404"/>
      <c r="HJ21" s="404"/>
      <c r="HK21" s="404"/>
      <c r="HL21" s="404"/>
      <c r="HM21" s="404"/>
      <c r="HN21" s="404"/>
      <c r="HO21" s="404"/>
      <c r="HP21" s="404"/>
      <c r="HQ21" s="404"/>
      <c r="HR21" s="404"/>
      <c r="HS21" s="404"/>
      <c r="HT21" s="404"/>
      <c r="HU21" s="404"/>
      <c r="HV21" s="404"/>
      <c r="HW21" s="404"/>
      <c r="HX21" s="404"/>
      <c r="HY21" s="404"/>
      <c r="HZ21" s="404"/>
      <c r="IA21" s="404"/>
      <c r="IB21" s="404"/>
      <c r="IC21" s="404"/>
      <c r="ID21" s="404"/>
      <c r="IE21" s="404"/>
      <c r="IF21" s="404"/>
      <c r="IG21" s="404"/>
      <c r="IH21" s="404"/>
      <c r="II21" s="404"/>
      <c r="IJ21" s="404"/>
      <c r="IK21" s="404"/>
      <c r="IL21" s="404"/>
      <c r="IM21" s="404"/>
      <c r="IN21" s="404"/>
      <c r="IO21" s="404"/>
      <c r="IP21" s="404"/>
      <c r="IQ21" s="404"/>
      <c r="IR21" s="404"/>
      <c r="IS21" s="404"/>
      <c r="IT21" s="404"/>
      <c r="IU21" s="404"/>
      <c r="IV21" s="404"/>
      <c r="IW21" s="404"/>
      <c r="IX21" s="404"/>
      <c r="IY21" s="404"/>
      <c r="IZ21" s="404"/>
      <c r="JA21" s="404"/>
      <c r="JB21" s="404"/>
      <c r="JC21" s="404"/>
      <c r="JD21" s="404"/>
      <c r="JE21" s="404"/>
      <c r="JF21" s="404"/>
      <c r="JG21" s="404"/>
      <c r="JH21" s="404"/>
      <c r="JI21" s="404"/>
      <c r="JJ21" s="404"/>
      <c r="JK21" s="404"/>
      <c r="JL21" s="404"/>
      <c r="JM21" s="404"/>
      <c r="JN21" s="404"/>
      <c r="JO21" s="404"/>
      <c r="JP21" s="404"/>
      <c r="JQ21" s="404"/>
      <c r="JR21" s="404"/>
      <c r="JS21" s="404"/>
      <c r="JT21" s="404"/>
      <c r="JU21" s="404"/>
      <c r="JV21" s="404"/>
      <c r="JW21" s="404"/>
      <c r="JX21" s="404"/>
      <c r="JY21" s="404"/>
      <c r="JZ21" s="404"/>
      <c r="KA21" s="404"/>
      <c r="KB21" s="404"/>
      <c r="KC21" s="404"/>
      <c r="KD21" s="404"/>
      <c r="KE21" s="404"/>
      <c r="KF21" s="404"/>
      <c r="KG21" s="404"/>
      <c r="KH21" s="404"/>
      <c r="KI21" s="404"/>
      <c r="KJ21" s="404"/>
      <c r="KK21" s="404"/>
      <c r="KL21" s="404"/>
      <c r="KM21" s="404"/>
      <c r="KN21" s="404"/>
      <c r="KO21" s="404"/>
      <c r="KP21" s="404"/>
      <c r="KQ21" s="404"/>
      <c r="KR21" s="404"/>
      <c r="KS21" s="404"/>
      <c r="KT21" s="404"/>
      <c r="KU21" s="404"/>
      <c r="KV21" s="404"/>
      <c r="KW21" s="404"/>
      <c r="KX21" s="404"/>
      <c r="KY21" s="404"/>
      <c r="KZ21" s="404"/>
      <c r="LA21" s="404"/>
      <c r="LB21" s="404"/>
      <c r="LC21" s="404"/>
      <c r="LD21" s="404"/>
      <c r="LE21" s="404"/>
      <c r="LF21" s="404"/>
      <c r="LG21" s="404"/>
      <c r="LH21" s="404"/>
      <c r="LI21" s="404"/>
      <c r="LJ21" s="404"/>
      <c r="LK21" s="404"/>
      <c r="LL21" s="404"/>
      <c r="LM21" s="404"/>
      <c r="LN21" s="404"/>
      <c r="LO21" s="404"/>
      <c r="LP21" s="404"/>
      <c r="LQ21" s="404"/>
      <c r="LR21" s="404"/>
      <c r="LS21" s="404"/>
      <c r="LT21" s="404"/>
      <c r="LU21" s="404"/>
      <c r="LV21" s="404"/>
      <c r="LW21" s="404"/>
      <c r="LX21" s="404"/>
      <c r="LY21" s="404"/>
      <c r="LZ21" s="404"/>
      <c r="MA21" s="404"/>
      <c r="MB21" s="404"/>
      <c r="MC21" s="404"/>
      <c r="MD21" s="404"/>
      <c r="ME21" s="404"/>
      <c r="MF21" s="404"/>
      <c r="MG21" s="404"/>
      <c r="MH21" s="404"/>
      <c r="MI21" s="404"/>
      <c r="MJ21" s="404"/>
      <c r="MK21" s="404"/>
      <c r="ML21" s="404"/>
      <c r="MM21" s="404"/>
      <c r="MN21" s="404"/>
      <c r="MO21" s="404"/>
      <c r="MP21" s="404"/>
      <c r="MQ21" s="404"/>
      <c r="MR21" s="404"/>
      <c r="MS21" s="404"/>
      <c r="MT21" s="404"/>
      <c r="MU21" s="404"/>
      <c r="MV21" s="404"/>
      <c r="MW21" s="404"/>
      <c r="MX21" s="404"/>
      <c r="MY21" s="404"/>
      <c r="MZ21" s="404"/>
      <c r="NA21" s="404"/>
      <c r="NB21" s="404"/>
      <c r="NC21" s="404"/>
      <c r="ND21" s="404"/>
      <c r="NE21" s="404"/>
      <c r="NF21" s="404"/>
      <c r="NG21" s="404"/>
      <c r="NH21" s="404"/>
      <c r="NI21" s="404"/>
      <c r="NJ21" s="404"/>
      <c r="NK21" s="404"/>
      <c r="NL21" s="404"/>
      <c r="NM21" s="404"/>
      <c r="NN21" s="404"/>
      <c r="NO21" s="404"/>
      <c r="NP21" s="404"/>
      <c r="NQ21" s="404"/>
      <c r="NR21" s="404"/>
      <c r="NS21" s="404"/>
      <c r="NT21" s="404"/>
      <c r="NU21" s="404"/>
      <c r="NV21" s="404"/>
      <c r="NW21" s="404"/>
      <c r="NX21" s="404"/>
      <c r="NY21" s="404"/>
      <c r="NZ21" s="404"/>
      <c r="OA21" s="404"/>
      <c r="OB21" s="404"/>
      <c r="OC21" s="404"/>
      <c r="OD21" s="404"/>
      <c r="OE21" s="404"/>
      <c r="OF21" s="404"/>
      <c r="OG21" s="404"/>
      <c r="OH21" s="404"/>
      <c r="OI21" s="404"/>
      <c r="OJ21" s="404"/>
      <c r="OK21" s="404"/>
      <c r="OL21" s="404"/>
      <c r="OM21" s="404"/>
      <c r="ON21" s="404"/>
      <c r="OO21" s="404"/>
      <c r="OP21" s="404"/>
      <c r="OQ21" s="404"/>
      <c r="OR21" s="404"/>
      <c r="OS21" s="404"/>
      <c r="OT21" s="404"/>
      <c r="OU21" s="404"/>
      <c r="OV21" s="404"/>
      <c r="OW21" s="404"/>
      <c r="OX21" s="404"/>
      <c r="OY21" s="404"/>
      <c r="OZ21" s="404"/>
      <c r="PA21" s="404"/>
      <c r="PB21" s="404"/>
      <c r="PC21" s="404"/>
      <c r="PD21" s="404"/>
      <c r="PE21" s="404"/>
      <c r="PF21" s="404"/>
      <c r="PG21" s="404"/>
      <c r="PH21" s="404"/>
      <c r="PI21" s="404"/>
      <c r="PJ21" s="404"/>
      <c r="PK21" s="404"/>
      <c r="PL21" s="404"/>
      <c r="PM21" s="404"/>
      <c r="PN21" s="404"/>
      <c r="PO21" s="404"/>
      <c r="PP21" s="404"/>
      <c r="PQ21" s="404"/>
      <c r="PR21" s="404"/>
      <c r="PS21" s="404"/>
      <c r="PT21" s="404"/>
      <c r="PU21" s="404"/>
      <c r="PV21" s="404"/>
      <c r="PW21" s="404"/>
      <c r="PX21" s="404"/>
      <c r="PY21" s="404"/>
      <c r="PZ21" s="404"/>
      <c r="QA21" s="404"/>
      <c r="QB21" s="404"/>
      <c r="QC21" s="404"/>
      <c r="QD21" s="404"/>
      <c r="QE21" s="404"/>
      <c r="QF21" s="404"/>
      <c r="QG21" s="404"/>
      <c r="QH21" s="404"/>
      <c r="QI21" s="404"/>
      <c r="QJ21" s="404"/>
      <c r="QK21" s="404"/>
      <c r="QL21" s="404"/>
      <c r="QM21" s="404"/>
      <c r="QN21" s="404"/>
      <c r="QO21" s="404"/>
      <c r="QP21" s="404"/>
      <c r="QQ21" s="404"/>
      <c r="QR21" s="404"/>
      <c r="QS21" s="404"/>
      <c r="QT21" s="404"/>
      <c r="QU21" s="404"/>
      <c r="QV21" s="404"/>
      <c r="QW21" s="404"/>
      <c r="QX21" s="404"/>
      <c r="QY21" s="404"/>
      <c r="QZ21" s="404"/>
      <c r="RA21" s="404"/>
      <c r="RB21" s="404"/>
      <c r="RC21" s="404"/>
      <c r="RD21" s="404"/>
      <c r="RE21" s="404"/>
      <c r="RF21" s="404"/>
      <c r="RG21" s="404"/>
      <c r="RH21" s="404"/>
      <c r="RI21" s="404"/>
      <c r="RJ21" s="404"/>
      <c r="RK21" s="404"/>
      <c r="RL21" s="404"/>
      <c r="RM21" s="404"/>
      <c r="RN21" s="404"/>
      <c r="RO21" s="404"/>
      <c r="RP21" s="404"/>
      <c r="RQ21" s="404"/>
      <c r="RR21" s="404"/>
      <c r="RS21" s="404"/>
      <c r="RT21" s="404"/>
      <c r="RU21" s="404"/>
      <c r="RV21" s="404"/>
      <c r="RW21" s="404"/>
      <c r="RX21" s="404"/>
      <c r="RY21" s="404"/>
      <c r="RZ21" s="404"/>
      <c r="SA21" s="404"/>
      <c r="SB21" s="404"/>
      <c r="SC21" s="404"/>
      <c r="SD21" s="404"/>
      <c r="SE21" s="404"/>
      <c r="SF21" s="404"/>
      <c r="SG21" s="404"/>
      <c r="SH21" s="404"/>
      <c r="SI21" s="404"/>
      <c r="SJ21" s="404"/>
      <c r="SK21" s="404"/>
      <c r="SL21" s="404"/>
      <c r="SM21" s="404"/>
      <c r="SN21" s="404"/>
      <c r="SO21" s="404"/>
      <c r="SP21" s="404"/>
      <c r="SQ21" s="404"/>
      <c r="SR21" s="404"/>
      <c r="SS21" s="404"/>
      <c r="ST21" s="404"/>
      <c r="SU21" s="404"/>
      <c r="SV21" s="404"/>
      <c r="SW21" s="404"/>
      <c r="SX21" s="404"/>
      <c r="SY21" s="404"/>
      <c r="SZ21" s="404"/>
      <c r="TA21" s="404"/>
      <c r="TB21" s="404"/>
      <c r="TC21" s="404"/>
      <c r="TD21" s="404"/>
      <c r="TE21" s="404"/>
      <c r="TF21" s="404"/>
      <c r="TG21" s="404"/>
      <c r="TH21" s="404"/>
      <c r="TI21" s="404"/>
      <c r="TJ21" s="404"/>
      <c r="TK21" s="404"/>
      <c r="TL21" s="404"/>
      <c r="TM21" s="404"/>
      <c r="TN21" s="404"/>
      <c r="TO21" s="404"/>
      <c r="TP21" s="404"/>
      <c r="TQ21" s="404"/>
      <c r="TR21" s="404"/>
      <c r="TS21" s="404"/>
      <c r="TT21" s="404"/>
      <c r="TU21" s="404"/>
      <c r="TV21" s="404"/>
      <c r="TW21" s="404"/>
      <c r="TX21" s="404"/>
      <c r="TY21" s="404"/>
      <c r="TZ21" s="404"/>
      <c r="UA21" s="404"/>
      <c r="UB21" s="404"/>
      <c r="UC21" s="404"/>
      <c r="UD21" s="404"/>
      <c r="UE21" s="404"/>
      <c r="UF21" s="404"/>
      <c r="UG21" s="404"/>
      <c r="UH21" s="404"/>
      <c r="UI21" s="404"/>
      <c r="UJ21" s="404"/>
      <c r="UK21" s="404"/>
      <c r="UL21" s="404"/>
      <c r="UM21" s="404"/>
      <c r="UN21" s="404"/>
      <c r="UO21" s="404"/>
      <c r="UP21" s="404"/>
      <c r="UQ21" s="404"/>
      <c r="UR21" s="404"/>
      <c r="US21" s="404"/>
      <c r="UT21" s="404"/>
      <c r="UU21" s="404"/>
      <c r="UV21" s="404"/>
      <c r="UW21" s="404"/>
      <c r="UX21" s="404"/>
      <c r="UY21" s="404"/>
      <c r="UZ21" s="404"/>
      <c r="VA21" s="404"/>
      <c r="VB21" s="404"/>
      <c r="VC21" s="404"/>
      <c r="VD21" s="404"/>
      <c r="VE21" s="404"/>
      <c r="VF21" s="404"/>
      <c r="VG21" s="404"/>
      <c r="VH21" s="404"/>
      <c r="VI21" s="404"/>
      <c r="VJ21" s="404"/>
      <c r="VK21" s="404"/>
      <c r="VL21" s="404"/>
      <c r="VM21" s="404"/>
      <c r="VN21" s="404"/>
      <c r="VO21" s="404"/>
      <c r="VP21" s="404"/>
      <c r="VQ21" s="404"/>
      <c r="VR21" s="404"/>
      <c r="VS21" s="404"/>
      <c r="VT21" s="404"/>
      <c r="VU21" s="404"/>
      <c r="VV21" s="404"/>
      <c r="VW21" s="404"/>
      <c r="VX21" s="404"/>
      <c r="VY21" s="404"/>
      <c r="VZ21" s="404"/>
      <c r="WA21" s="404"/>
      <c r="WB21" s="404"/>
      <c r="WC21" s="404"/>
      <c r="WD21" s="404"/>
      <c r="WE21" s="404"/>
      <c r="WF21" s="404"/>
      <c r="WG21" s="404"/>
      <c r="WH21" s="404"/>
      <c r="WI21" s="404"/>
      <c r="WJ21" s="404"/>
      <c r="WK21" s="404"/>
      <c r="WL21" s="404"/>
      <c r="WM21" s="404"/>
      <c r="WN21" s="404"/>
      <c r="WO21" s="404"/>
      <c r="WP21" s="404"/>
      <c r="WQ21" s="404"/>
      <c r="WR21" s="404"/>
      <c r="WS21" s="404"/>
      <c r="WT21" s="404"/>
      <c r="WU21" s="404"/>
      <c r="WV21" s="404"/>
      <c r="WW21" s="404"/>
      <c r="WX21" s="404"/>
      <c r="WY21" s="404"/>
      <c r="WZ21" s="404"/>
      <c r="XA21" s="404"/>
      <c r="XB21" s="404"/>
      <c r="XC21" s="404"/>
      <c r="XD21" s="404"/>
      <c r="XE21" s="404"/>
      <c r="XF21" s="404"/>
      <c r="XG21" s="404"/>
      <c r="XH21" s="404"/>
      <c r="XI21" s="404"/>
      <c r="XJ21" s="404"/>
      <c r="XK21" s="404"/>
      <c r="XL21" s="404"/>
      <c r="XM21" s="404"/>
      <c r="XN21" s="404"/>
      <c r="XO21" s="404"/>
      <c r="XP21" s="404"/>
      <c r="XQ21" s="404"/>
      <c r="XR21" s="404"/>
      <c r="XS21" s="404"/>
      <c r="XT21" s="404"/>
      <c r="XU21" s="404"/>
      <c r="XV21" s="404"/>
      <c r="XW21" s="404"/>
      <c r="XX21" s="404"/>
      <c r="XY21" s="404"/>
      <c r="XZ21" s="404"/>
      <c r="YA21" s="404"/>
      <c r="YB21" s="404"/>
      <c r="YC21" s="404"/>
      <c r="YD21" s="404"/>
      <c r="YE21" s="404"/>
      <c r="YF21" s="404"/>
      <c r="YG21" s="404"/>
      <c r="YH21" s="404"/>
      <c r="YI21" s="404"/>
      <c r="YJ21" s="404"/>
      <c r="YK21" s="404"/>
      <c r="YL21" s="404"/>
      <c r="YM21" s="404"/>
      <c r="YN21" s="404"/>
      <c r="YO21" s="404"/>
      <c r="YP21" s="404"/>
      <c r="YQ21" s="404"/>
      <c r="YR21" s="404"/>
      <c r="YS21" s="404"/>
      <c r="YT21" s="404"/>
      <c r="YU21" s="404"/>
      <c r="YV21" s="404"/>
      <c r="YW21" s="404"/>
      <c r="YX21" s="404"/>
      <c r="YY21" s="404"/>
      <c r="YZ21" s="404"/>
      <c r="ZA21" s="404"/>
      <c r="ZB21" s="404"/>
      <c r="ZC21" s="404"/>
      <c r="ZD21" s="404"/>
      <c r="ZE21" s="404"/>
      <c r="ZF21" s="404"/>
      <c r="ZG21" s="404"/>
      <c r="ZH21" s="404"/>
      <c r="ZI21" s="404"/>
      <c r="ZJ21" s="404"/>
      <c r="ZK21" s="404"/>
      <c r="ZL21" s="404"/>
      <c r="ZM21" s="404"/>
      <c r="ZN21" s="404"/>
      <c r="ZO21" s="404"/>
      <c r="ZP21" s="404"/>
      <c r="ZQ21" s="404"/>
      <c r="ZR21" s="404"/>
      <c r="ZS21" s="404"/>
      <c r="ZT21" s="404"/>
      <c r="ZU21" s="404"/>
      <c r="ZV21" s="404"/>
      <c r="ZW21" s="404"/>
      <c r="ZX21" s="404"/>
      <c r="ZY21" s="404"/>
      <c r="ZZ21" s="404"/>
      <c r="AAA21" s="404"/>
      <c r="AAB21" s="404"/>
      <c r="AAC21" s="404"/>
      <c r="AAD21" s="404"/>
      <c r="AAE21" s="404"/>
      <c r="AAF21" s="404"/>
      <c r="AAG21" s="404"/>
      <c r="AAH21" s="404"/>
      <c r="AAI21" s="404"/>
      <c r="AAJ21" s="404"/>
      <c r="AAK21" s="404"/>
      <c r="AAL21" s="404"/>
      <c r="AAM21" s="404"/>
      <c r="AAN21" s="404"/>
      <c r="AAO21" s="404"/>
      <c r="AAP21" s="404"/>
      <c r="AAQ21" s="404"/>
      <c r="AAR21" s="404"/>
      <c r="AAS21" s="404"/>
      <c r="AAT21" s="404"/>
      <c r="AAU21" s="404"/>
      <c r="AAV21" s="404"/>
      <c r="AAW21" s="404"/>
      <c r="AAX21" s="404"/>
      <c r="AAY21" s="404"/>
      <c r="AAZ21" s="404"/>
      <c r="ABA21" s="404"/>
      <c r="ABB21" s="404"/>
      <c r="ABC21" s="404"/>
      <c r="ABD21" s="404"/>
      <c r="ABE21" s="404"/>
      <c r="ABF21" s="404"/>
      <c r="ABG21" s="404"/>
      <c r="ABH21" s="404"/>
      <c r="ABI21" s="404"/>
      <c r="ABJ21" s="404"/>
      <c r="ABK21" s="404"/>
      <c r="ABL21" s="404"/>
      <c r="ABM21" s="404"/>
      <c r="ABN21" s="404"/>
      <c r="ABO21" s="404"/>
      <c r="ABP21" s="404"/>
      <c r="ABQ21" s="404"/>
      <c r="ABR21" s="404"/>
      <c r="ABS21" s="404"/>
      <c r="ABT21" s="404"/>
      <c r="ABU21" s="404"/>
      <c r="ABV21" s="404"/>
      <c r="ABW21" s="404"/>
      <c r="ABX21" s="404"/>
      <c r="ABY21" s="404"/>
      <c r="ABZ21" s="404"/>
      <c r="ACA21" s="404"/>
      <c r="ACB21" s="404"/>
      <c r="ACC21" s="404"/>
      <c r="ACD21" s="404"/>
      <c r="ACE21" s="404"/>
      <c r="ACF21" s="404"/>
      <c r="ACG21" s="404"/>
      <c r="ACH21" s="404"/>
      <c r="ACI21" s="404"/>
      <c r="ACJ21" s="404"/>
      <c r="ACK21" s="404"/>
      <c r="ACL21" s="404"/>
      <c r="ACM21" s="404"/>
      <c r="ACN21" s="404"/>
      <c r="ACO21" s="404"/>
      <c r="ACP21" s="404"/>
      <c r="ACQ21" s="404"/>
      <c r="ACR21" s="404"/>
      <c r="ACS21" s="404"/>
      <c r="ACT21" s="404"/>
      <c r="ACU21" s="404"/>
      <c r="ACV21" s="404"/>
      <c r="ACW21" s="404"/>
      <c r="ACX21" s="404"/>
      <c r="ACY21" s="404"/>
      <c r="ACZ21" s="404"/>
      <c r="ADA21" s="404"/>
      <c r="ADB21" s="404"/>
      <c r="ADC21" s="404"/>
      <c r="ADD21" s="404"/>
      <c r="ADE21" s="404"/>
      <c r="ADF21" s="404"/>
      <c r="ADG21" s="404"/>
      <c r="ADH21" s="404"/>
      <c r="ADI21" s="404"/>
      <c r="ADJ21" s="404"/>
      <c r="ADK21" s="404"/>
      <c r="ADL21" s="404"/>
      <c r="ADM21" s="404"/>
      <c r="ADN21" s="404"/>
      <c r="ADO21" s="404"/>
      <c r="ADP21" s="404"/>
      <c r="ADQ21" s="404"/>
      <c r="ADR21" s="404"/>
      <c r="ADS21" s="404"/>
      <c r="ADT21" s="404"/>
      <c r="ADU21" s="404"/>
      <c r="ADV21" s="404"/>
      <c r="ADW21" s="404"/>
      <c r="ADX21" s="404"/>
      <c r="ADY21" s="404"/>
      <c r="ADZ21" s="404"/>
      <c r="AEA21" s="404"/>
      <c r="AEB21" s="404"/>
      <c r="AEC21" s="404"/>
      <c r="AED21" s="404"/>
      <c r="AEE21" s="404"/>
      <c r="AEF21" s="404"/>
      <c r="AEG21" s="404"/>
      <c r="AEH21" s="404"/>
      <c r="AEI21" s="404"/>
      <c r="AEJ21" s="404"/>
      <c r="AEK21" s="404"/>
      <c r="AEL21" s="404"/>
      <c r="AEM21" s="404"/>
      <c r="AEN21" s="404"/>
      <c r="AEO21" s="404"/>
      <c r="AEP21" s="404"/>
      <c r="AEQ21" s="404"/>
      <c r="AER21" s="404"/>
      <c r="AES21" s="404"/>
      <c r="AET21" s="404"/>
      <c r="AEU21" s="404"/>
      <c r="AEV21" s="404"/>
      <c r="AEW21" s="404"/>
      <c r="AEX21" s="404"/>
      <c r="AEY21" s="404"/>
      <c r="AEZ21" s="404"/>
      <c r="AFA21" s="404"/>
      <c r="AFB21" s="404"/>
      <c r="AFC21" s="404"/>
      <c r="AFD21" s="404"/>
      <c r="AFE21" s="404"/>
      <c r="AFF21" s="404"/>
      <c r="AFG21" s="404"/>
      <c r="AFH21" s="404"/>
      <c r="AFI21" s="404"/>
      <c r="AFJ21" s="404"/>
      <c r="AFK21" s="404"/>
      <c r="AFL21" s="404"/>
      <c r="AFM21" s="404"/>
      <c r="AFN21" s="404"/>
      <c r="AFO21" s="404"/>
      <c r="AFP21" s="404"/>
      <c r="AFQ21" s="404"/>
      <c r="AFR21" s="404"/>
      <c r="AFS21" s="404"/>
      <c r="AFT21" s="404"/>
      <c r="AFU21" s="404"/>
      <c r="AFV21" s="404"/>
      <c r="AFW21" s="404"/>
      <c r="AFX21" s="404"/>
      <c r="AFY21" s="404"/>
      <c r="AFZ21" s="404"/>
      <c r="AGA21" s="404"/>
      <c r="AGB21" s="404"/>
      <c r="AGC21" s="404"/>
      <c r="AGD21" s="404"/>
      <c r="AGE21" s="404"/>
      <c r="AGF21" s="404"/>
      <c r="AGG21" s="404"/>
      <c r="AGH21" s="404"/>
      <c r="AGI21" s="404"/>
      <c r="AGJ21" s="404"/>
      <c r="AGK21" s="404"/>
      <c r="AGL21" s="404"/>
      <c r="AGM21" s="404"/>
      <c r="AGN21" s="404"/>
      <c r="AGO21" s="404"/>
      <c r="AGP21" s="404"/>
      <c r="AGQ21" s="404"/>
      <c r="AGR21" s="404"/>
      <c r="AGS21" s="404"/>
      <c r="AGT21" s="404"/>
      <c r="AGU21" s="404"/>
      <c r="AGV21" s="404"/>
      <c r="AGW21" s="404"/>
      <c r="AGX21" s="404"/>
      <c r="AGY21" s="404"/>
      <c r="AGZ21" s="404"/>
      <c r="AHA21" s="404"/>
      <c r="AHB21" s="404"/>
      <c r="AHC21" s="404"/>
      <c r="AHD21" s="404"/>
      <c r="AHE21" s="404"/>
      <c r="AHF21" s="404"/>
      <c r="AHG21" s="404"/>
      <c r="AHH21" s="404"/>
      <c r="AHI21" s="404"/>
      <c r="AHJ21" s="404"/>
      <c r="AHK21" s="404"/>
      <c r="AHL21" s="404"/>
      <c r="AHM21" s="404"/>
      <c r="AHN21" s="404"/>
      <c r="AHO21" s="404"/>
      <c r="AHP21" s="404"/>
      <c r="AHQ21" s="404"/>
      <c r="AHR21" s="404"/>
      <c r="AHS21" s="404"/>
      <c r="AHT21" s="404"/>
      <c r="AHU21" s="404"/>
      <c r="AHV21" s="404"/>
      <c r="AHW21" s="404"/>
      <c r="AHX21" s="404"/>
      <c r="AHY21" s="404"/>
      <c r="AHZ21" s="404"/>
      <c r="AIA21" s="404"/>
      <c r="AIB21" s="404"/>
      <c r="AIC21" s="404"/>
      <c r="AID21" s="404"/>
      <c r="AIE21" s="404"/>
      <c r="AIF21" s="404"/>
      <c r="AIG21" s="404"/>
      <c r="AIH21" s="404"/>
      <c r="AII21" s="404"/>
      <c r="AIJ21" s="404"/>
      <c r="AIK21" s="404"/>
      <c r="AIL21" s="404"/>
      <c r="AIM21" s="404"/>
      <c r="AIN21" s="404"/>
      <c r="AIO21" s="404"/>
      <c r="AIP21" s="404"/>
      <c r="AIQ21" s="404"/>
      <c r="AIR21" s="404"/>
      <c r="AIS21" s="404"/>
      <c r="AIT21" s="404"/>
      <c r="AIU21" s="404"/>
      <c r="AIV21" s="404"/>
      <c r="AIW21" s="404"/>
      <c r="AIX21" s="404"/>
      <c r="AIY21" s="404"/>
      <c r="AIZ21" s="404"/>
      <c r="AJA21" s="404"/>
      <c r="AJB21" s="404"/>
      <c r="AJC21" s="404"/>
      <c r="AJD21" s="404"/>
      <c r="AJE21" s="404"/>
      <c r="AJF21" s="404"/>
      <c r="AJG21" s="404"/>
      <c r="AJH21" s="404"/>
      <c r="AJI21" s="404"/>
      <c r="AJJ21" s="404"/>
      <c r="AJK21" s="404"/>
      <c r="AJL21" s="404"/>
      <c r="AJM21" s="404"/>
      <c r="AJN21" s="404"/>
      <c r="AJO21" s="404"/>
      <c r="AJP21" s="404"/>
      <c r="AJQ21" s="404"/>
      <c r="AJR21" s="404"/>
      <c r="AJS21" s="404"/>
      <c r="AJT21" s="404"/>
      <c r="AJU21" s="404"/>
      <c r="AJV21" s="404"/>
      <c r="AJW21" s="404"/>
      <c r="AJX21" s="404"/>
      <c r="AJY21" s="404"/>
      <c r="AJZ21" s="404"/>
      <c r="AKA21" s="404"/>
      <c r="AKB21" s="404"/>
      <c r="AKC21" s="404"/>
      <c r="AKD21" s="404"/>
      <c r="AKE21" s="404"/>
      <c r="AKF21" s="404"/>
      <c r="AKG21" s="404"/>
      <c r="AKH21" s="404"/>
      <c r="AKI21" s="404"/>
      <c r="AKJ21" s="404"/>
      <c r="AKK21" s="404"/>
      <c r="AKL21" s="404"/>
      <c r="AKM21" s="404"/>
      <c r="AKN21" s="404"/>
      <c r="AKO21" s="404"/>
      <c r="AKP21" s="404"/>
      <c r="AKQ21" s="404"/>
      <c r="AKR21" s="404"/>
      <c r="AKS21" s="404"/>
      <c r="AKT21" s="404"/>
      <c r="AKU21" s="404"/>
      <c r="AKV21" s="404"/>
      <c r="AKW21" s="404"/>
      <c r="AKX21" s="404"/>
      <c r="AKY21" s="404"/>
      <c r="AKZ21" s="404"/>
      <c r="ALA21" s="404"/>
      <c r="ALB21" s="404"/>
      <c r="ALC21" s="404"/>
    </row>
    <row r="22" spans="1:991" ht="39.75" customHeight="1" x14ac:dyDescent="0.55000000000000004">
      <c r="A22" s="632" t="s">
        <v>52</v>
      </c>
      <c r="B22" s="61">
        <v>735911</v>
      </c>
      <c r="C22" s="633"/>
      <c r="D22" s="61">
        <v>94825</v>
      </c>
      <c r="E22" s="634">
        <v>127032</v>
      </c>
      <c r="F22" s="635"/>
      <c r="G22" s="634">
        <v>957768</v>
      </c>
      <c r="H22" s="61">
        <v>625524.35</v>
      </c>
      <c r="I22" s="633"/>
      <c r="J22" s="61">
        <v>80601.25</v>
      </c>
      <c r="K22" s="759">
        <v>127032</v>
      </c>
      <c r="L22" s="635"/>
      <c r="M22" s="634">
        <v>781709.64</v>
      </c>
      <c r="N22" s="61">
        <v>487908.99300000002</v>
      </c>
      <c r="O22" s="635"/>
      <c r="P22" s="61">
        <v>62868.974999999999</v>
      </c>
      <c r="Q22" s="634">
        <v>75584.039999999994</v>
      </c>
      <c r="R22" s="635"/>
      <c r="S22" s="636">
        <v>626362.00800000003</v>
      </c>
      <c r="U22" s="637"/>
      <c r="W22" s="404"/>
      <c r="X22" s="404"/>
      <c r="Y22" s="404"/>
      <c r="Z22" s="404"/>
      <c r="AA22" s="404"/>
      <c r="AB22" s="404"/>
      <c r="AC22" s="404"/>
      <c r="AD22" s="404"/>
      <c r="AE22" s="404"/>
      <c r="AF22" s="404"/>
      <c r="AG22" s="404"/>
      <c r="AH22" s="404"/>
      <c r="AI22" s="404"/>
      <c r="AJ22" s="404"/>
      <c r="AK22" s="404"/>
      <c r="AL22" s="404"/>
      <c r="AM22" s="404"/>
      <c r="AN22" s="404"/>
      <c r="AO22" s="404"/>
      <c r="AP22" s="404"/>
      <c r="AQ22" s="404"/>
      <c r="AR22" s="404"/>
      <c r="AS22" s="404"/>
      <c r="AT22" s="404"/>
      <c r="AU22" s="404"/>
      <c r="AV22" s="404"/>
      <c r="AW22" s="404"/>
      <c r="AX22" s="404"/>
      <c r="AY22" s="404"/>
      <c r="AZ22" s="404"/>
      <c r="BA22" s="404"/>
      <c r="BB22" s="404"/>
      <c r="BC22" s="404"/>
      <c r="BD22" s="404"/>
      <c r="BE22" s="404"/>
      <c r="BF22" s="404"/>
      <c r="BG22" s="404"/>
      <c r="BH22" s="404"/>
      <c r="BI22" s="404"/>
      <c r="BJ22" s="404"/>
      <c r="BK22" s="404"/>
      <c r="BL22" s="404"/>
      <c r="BM22" s="404"/>
      <c r="BN22" s="404"/>
      <c r="BO22" s="404"/>
      <c r="BP22" s="404"/>
      <c r="BQ22" s="404"/>
      <c r="BR22" s="404"/>
      <c r="BS22" s="404"/>
      <c r="BT22" s="404"/>
      <c r="BU22" s="404"/>
      <c r="BV22" s="404"/>
      <c r="BW22" s="404"/>
      <c r="BX22" s="404"/>
      <c r="BY22" s="404"/>
      <c r="BZ22" s="404"/>
      <c r="CA22" s="404"/>
      <c r="CB22" s="404"/>
      <c r="CC22" s="404"/>
      <c r="CD22" s="404"/>
      <c r="CE22" s="404"/>
      <c r="CF22" s="404"/>
      <c r="CG22" s="404"/>
      <c r="CH22" s="404"/>
      <c r="CI22" s="404"/>
      <c r="CJ22" s="404"/>
      <c r="CK22" s="404"/>
      <c r="CL22" s="404"/>
      <c r="CM22" s="404"/>
      <c r="CN22" s="404"/>
      <c r="CO22" s="404"/>
      <c r="CP22" s="404"/>
      <c r="CQ22" s="404"/>
      <c r="CR22" s="404"/>
      <c r="CS22" s="404"/>
      <c r="CT22" s="404"/>
      <c r="CU22" s="404"/>
      <c r="CV22" s="404"/>
      <c r="CW22" s="404"/>
      <c r="CX22" s="404"/>
      <c r="CY22" s="404"/>
      <c r="CZ22" s="404"/>
      <c r="DA22" s="404"/>
      <c r="DB22" s="404"/>
      <c r="DC22" s="404"/>
      <c r="DD22" s="404"/>
      <c r="DE22" s="404"/>
      <c r="DF22" s="404"/>
      <c r="DG22" s="404"/>
      <c r="DH22" s="404"/>
      <c r="DI22" s="404"/>
      <c r="DJ22" s="404"/>
      <c r="DK22" s="404"/>
      <c r="DL22" s="404"/>
      <c r="DM22" s="404"/>
      <c r="DN22" s="404"/>
      <c r="DO22" s="404"/>
      <c r="DP22" s="404"/>
      <c r="DQ22" s="404"/>
      <c r="DR22" s="404"/>
      <c r="DS22" s="404"/>
      <c r="DT22" s="404"/>
      <c r="DU22" s="404"/>
      <c r="DV22" s="404"/>
      <c r="DW22" s="404"/>
      <c r="DX22" s="404"/>
      <c r="DY22" s="404"/>
      <c r="DZ22" s="404"/>
      <c r="EA22" s="404"/>
      <c r="EB22" s="404"/>
      <c r="EC22" s="404"/>
      <c r="ED22" s="404"/>
      <c r="EE22" s="404"/>
      <c r="EF22" s="404"/>
      <c r="EG22" s="404"/>
      <c r="EH22" s="404"/>
      <c r="EI22" s="404"/>
      <c r="EJ22" s="404"/>
      <c r="EK22" s="404"/>
      <c r="EL22" s="404"/>
      <c r="EM22" s="404"/>
      <c r="EN22" s="404"/>
      <c r="EO22" s="404"/>
      <c r="EP22" s="404"/>
      <c r="EQ22" s="404"/>
      <c r="ER22" s="404"/>
      <c r="ES22" s="404"/>
      <c r="ET22" s="404"/>
      <c r="EU22" s="404"/>
      <c r="EV22" s="404"/>
      <c r="EW22" s="404"/>
      <c r="EX22" s="404"/>
      <c r="EY22" s="404"/>
      <c r="EZ22" s="404"/>
      <c r="FA22" s="404"/>
      <c r="FB22" s="404"/>
      <c r="FC22" s="404"/>
      <c r="FD22" s="404"/>
      <c r="FE22" s="404"/>
      <c r="FF22" s="404"/>
      <c r="FG22" s="404"/>
      <c r="FH22" s="404"/>
      <c r="FI22" s="404"/>
      <c r="FJ22" s="404"/>
      <c r="FK22" s="404"/>
      <c r="FL22" s="404"/>
      <c r="FM22" s="404"/>
      <c r="FN22" s="404"/>
      <c r="FO22" s="404"/>
      <c r="FP22" s="404"/>
      <c r="FQ22" s="404"/>
      <c r="FR22" s="404"/>
      <c r="FS22" s="404"/>
      <c r="FT22" s="404"/>
      <c r="FU22" s="404"/>
      <c r="FV22" s="404"/>
      <c r="FW22" s="404"/>
      <c r="FX22" s="404"/>
      <c r="FY22" s="404"/>
      <c r="FZ22" s="404"/>
      <c r="GA22" s="404"/>
      <c r="GB22" s="404"/>
      <c r="GC22" s="404"/>
      <c r="GD22" s="404"/>
      <c r="GE22" s="404"/>
      <c r="GF22" s="404"/>
      <c r="GG22" s="404"/>
      <c r="GH22" s="404"/>
      <c r="GI22" s="404"/>
      <c r="GJ22" s="404"/>
      <c r="GK22" s="404"/>
      <c r="GL22" s="404"/>
      <c r="GM22" s="404"/>
      <c r="GN22" s="404"/>
      <c r="GO22" s="404"/>
      <c r="GP22" s="404"/>
      <c r="GQ22" s="404"/>
      <c r="GR22" s="404"/>
      <c r="GS22" s="404"/>
      <c r="GT22" s="404"/>
      <c r="GU22" s="404"/>
      <c r="GV22" s="404"/>
      <c r="GW22" s="404"/>
      <c r="GX22" s="404"/>
      <c r="GY22" s="404"/>
      <c r="GZ22" s="404"/>
      <c r="HA22" s="404"/>
      <c r="HB22" s="404"/>
      <c r="HC22" s="404"/>
      <c r="HD22" s="404"/>
      <c r="HE22" s="404"/>
      <c r="HF22" s="404"/>
      <c r="HG22" s="404"/>
      <c r="HH22" s="404"/>
      <c r="HI22" s="404"/>
      <c r="HJ22" s="404"/>
      <c r="HK22" s="404"/>
      <c r="HL22" s="404"/>
      <c r="HM22" s="404"/>
      <c r="HN22" s="404"/>
      <c r="HO22" s="404"/>
      <c r="HP22" s="404"/>
      <c r="HQ22" s="404"/>
      <c r="HR22" s="404"/>
      <c r="HS22" s="404"/>
      <c r="HT22" s="404"/>
      <c r="HU22" s="404"/>
      <c r="HV22" s="404"/>
      <c r="HW22" s="404"/>
      <c r="HX22" s="404"/>
      <c r="HY22" s="404"/>
      <c r="HZ22" s="404"/>
      <c r="IA22" s="404"/>
      <c r="IB22" s="404"/>
      <c r="IC22" s="404"/>
      <c r="ID22" s="404"/>
      <c r="IE22" s="404"/>
      <c r="IF22" s="404"/>
      <c r="IG22" s="404"/>
      <c r="IH22" s="404"/>
      <c r="II22" s="404"/>
      <c r="IJ22" s="404"/>
      <c r="IK22" s="404"/>
      <c r="IL22" s="404"/>
      <c r="IM22" s="404"/>
      <c r="IN22" s="404"/>
      <c r="IO22" s="404"/>
      <c r="IP22" s="404"/>
      <c r="IQ22" s="404"/>
      <c r="IR22" s="404"/>
      <c r="IS22" s="404"/>
      <c r="IT22" s="404"/>
      <c r="IU22" s="404"/>
      <c r="IV22" s="404"/>
      <c r="IW22" s="404"/>
      <c r="IX22" s="404"/>
      <c r="IY22" s="404"/>
      <c r="IZ22" s="404"/>
      <c r="JA22" s="404"/>
      <c r="JB22" s="404"/>
      <c r="JC22" s="404"/>
      <c r="JD22" s="404"/>
      <c r="JE22" s="404"/>
      <c r="JF22" s="404"/>
      <c r="JG22" s="404"/>
      <c r="JH22" s="404"/>
      <c r="JI22" s="404"/>
      <c r="JJ22" s="404"/>
      <c r="JK22" s="404"/>
      <c r="JL22" s="404"/>
      <c r="JM22" s="404"/>
      <c r="JN22" s="404"/>
      <c r="JO22" s="404"/>
      <c r="JP22" s="404"/>
      <c r="JQ22" s="404"/>
      <c r="JR22" s="404"/>
      <c r="JS22" s="404"/>
      <c r="JT22" s="404"/>
      <c r="JU22" s="404"/>
      <c r="JV22" s="404"/>
      <c r="JW22" s="404"/>
      <c r="JX22" s="404"/>
      <c r="JY22" s="404"/>
      <c r="JZ22" s="404"/>
      <c r="KA22" s="404"/>
      <c r="KB22" s="404"/>
      <c r="KC22" s="404"/>
      <c r="KD22" s="404"/>
      <c r="KE22" s="404"/>
      <c r="KF22" s="404"/>
      <c r="KG22" s="404"/>
      <c r="KH22" s="404"/>
      <c r="KI22" s="404"/>
      <c r="KJ22" s="404"/>
      <c r="KK22" s="404"/>
      <c r="KL22" s="404"/>
      <c r="KM22" s="404"/>
      <c r="KN22" s="404"/>
      <c r="KO22" s="404"/>
      <c r="KP22" s="404"/>
      <c r="KQ22" s="404"/>
      <c r="KR22" s="404"/>
      <c r="KS22" s="404"/>
      <c r="KT22" s="404"/>
      <c r="KU22" s="404"/>
      <c r="KV22" s="404"/>
      <c r="KW22" s="404"/>
      <c r="KX22" s="404"/>
      <c r="KY22" s="404"/>
      <c r="KZ22" s="404"/>
      <c r="LA22" s="404"/>
      <c r="LB22" s="404"/>
      <c r="LC22" s="404"/>
      <c r="LD22" s="404"/>
      <c r="LE22" s="404"/>
      <c r="LF22" s="404"/>
      <c r="LG22" s="404"/>
      <c r="LH22" s="404"/>
      <c r="LI22" s="404"/>
      <c r="LJ22" s="404"/>
      <c r="LK22" s="404"/>
      <c r="LL22" s="404"/>
      <c r="LM22" s="404"/>
      <c r="LN22" s="404"/>
      <c r="LO22" s="404"/>
      <c r="LP22" s="404"/>
      <c r="LQ22" s="404"/>
      <c r="LR22" s="404"/>
      <c r="LS22" s="404"/>
      <c r="LT22" s="404"/>
      <c r="LU22" s="404"/>
      <c r="LV22" s="404"/>
      <c r="LW22" s="404"/>
      <c r="LX22" s="404"/>
      <c r="LY22" s="404"/>
      <c r="LZ22" s="404"/>
      <c r="MA22" s="404"/>
      <c r="MB22" s="404"/>
      <c r="MC22" s="404"/>
      <c r="MD22" s="404"/>
      <c r="ME22" s="404"/>
      <c r="MF22" s="404"/>
      <c r="MG22" s="404"/>
      <c r="MH22" s="404"/>
      <c r="MI22" s="404"/>
      <c r="MJ22" s="404"/>
      <c r="MK22" s="404"/>
      <c r="ML22" s="404"/>
      <c r="MM22" s="404"/>
      <c r="MN22" s="404"/>
      <c r="MO22" s="404"/>
      <c r="MP22" s="404"/>
      <c r="MQ22" s="404"/>
      <c r="MR22" s="404"/>
      <c r="MS22" s="404"/>
      <c r="MT22" s="404"/>
      <c r="MU22" s="404"/>
      <c r="MV22" s="404"/>
      <c r="MW22" s="404"/>
      <c r="MX22" s="404"/>
      <c r="MY22" s="404"/>
      <c r="MZ22" s="404"/>
      <c r="NA22" s="404"/>
      <c r="NB22" s="404"/>
      <c r="NC22" s="404"/>
      <c r="ND22" s="404"/>
      <c r="NE22" s="404"/>
      <c r="NF22" s="404"/>
      <c r="NG22" s="404"/>
      <c r="NH22" s="404"/>
      <c r="NI22" s="404"/>
      <c r="NJ22" s="404"/>
      <c r="NK22" s="404"/>
      <c r="NL22" s="404"/>
      <c r="NM22" s="404"/>
      <c r="NN22" s="404"/>
      <c r="NO22" s="404"/>
      <c r="NP22" s="404"/>
      <c r="NQ22" s="404"/>
      <c r="NR22" s="404"/>
      <c r="NS22" s="404"/>
      <c r="NT22" s="404"/>
      <c r="NU22" s="404"/>
      <c r="NV22" s="404"/>
      <c r="NW22" s="404"/>
      <c r="NX22" s="404"/>
      <c r="NY22" s="404"/>
      <c r="NZ22" s="404"/>
      <c r="OA22" s="404"/>
      <c r="OB22" s="404"/>
      <c r="OC22" s="404"/>
      <c r="OD22" s="404"/>
      <c r="OE22" s="404"/>
      <c r="OF22" s="404"/>
      <c r="OG22" s="404"/>
      <c r="OH22" s="404"/>
      <c r="OI22" s="404"/>
      <c r="OJ22" s="404"/>
      <c r="OK22" s="404"/>
      <c r="OL22" s="404"/>
      <c r="OM22" s="404"/>
      <c r="ON22" s="404"/>
      <c r="OO22" s="404"/>
      <c r="OP22" s="404"/>
      <c r="OQ22" s="404"/>
      <c r="OR22" s="404"/>
      <c r="OS22" s="404"/>
      <c r="OT22" s="404"/>
      <c r="OU22" s="404"/>
      <c r="OV22" s="404"/>
      <c r="OW22" s="404"/>
      <c r="OX22" s="404"/>
      <c r="OY22" s="404"/>
      <c r="OZ22" s="404"/>
      <c r="PA22" s="404"/>
      <c r="PB22" s="404"/>
      <c r="PC22" s="404"/>
      <c r="PD22" s="404"/>
      <c r="PE22" s="404"/>
      <c r="PF22" s="404"/>
      <c r="PG22" s="404"/>
      <c r="PH22" s="404"/>
      <c r="PI22" s="404"/>
      <c r="PJ22" s="404"/>
      <c r="PK22" s="404"/>
      <c r="PL22" s="404"/>
      <c r="PM22" s="404"/>
      <c r="PN22" s="404"/>
      <c r="PO22" s="404"/>
      <c r="PP22" s="404"/>
      <c r="PQ22" s="404"/>
      <c r="PR22" s="404"/>
      <c r="PS22" s="404"/>
      <c r="PT22" s="404"/>
      <c r="PU22" s="404"/>
      <c r="PV22" s="404"/>
      <c r="PW22" s="404"/>
      <c r="PX22" s="404"/>
      <c r="PY22" s="404"/>
      <c r="PZ22" s="404"/>
      <c r="QA22" s="404"/>
      <c r="QB22" s="404"/>
      <c r="QC22" s="404"/>
      <c r="QD22" s="404"/>
      <c r="QE22" s="404"/>
      <c r="QF22" s="404"/>
      <c r="QG22" s="404"/>
      <c r="QH22" s="404"/>
      <c r="QI22" s="404"/>
      <c r="QJ22" s="404"/>
      <c r="QK22" s="404"/>
      <c r="QL22" s="404"/>
      <c r="QM22" s="404"/>
      <c r="QN22" s="404"/>
      <c r="QO22" s="404"/>
      <c r="QP22" s="404"/>
      <c r="QQ22" s="404"/>
      <c r="QR22" s="404"/>
      <c r="QS22" s="404"/>
      <c r="QT22" s="404"/>
      <c r="QU22" s="404"/>
      <c r="QV22" s="404"/>
      <c r="QW22" s="404"/>
      <c r="QX22" s="404"/>
      <c r="QY22" s="404"/>
      <c r="QZ22" s="404"/>
      <c r="RA22" s="404"/>
      <c r="RB22" s="404"/>
      <c r="RC22" s="404"/>
      <c r="RD22" s="404"/>
      <c r="RE22" s="404"/>
      <c r="RF22" s="404"/>
      <c r="RG22" s="404"/>
      <c r="RH22" s="404"/>
      <c r="RI22" s="404"/>
      <c r="RJ22" s="404"/>
      <c r="RK22" s="404"/>
      <c r="RL22" s="404"/>
      <c r="RM22" s="404"/>
      <c r="RN22" s="404"/>
      <c r="RO22" s="404"/>
      <c r="RP22" s="404"/>
      <c r="RQ22" s="404"/>
      <c r="RR22" s="404"/>
      <c r="RS22" s="404"/>
      <c r="RT22" s="404"/>
      <c r="RU22" s="404"/>
      <c r="RV22" s="404"/>
      <c r="RW22" s="404"/>
      <c r="RX22" s="404"/>
      <c r="RY22" s="404"/>
      <c r="RZ22" s="404"/>
      <c r="SA22" s="404"/>
      <c r="SB22" s="404"/>
      <c r="SC22" s="404"/>
      <c r="SD22" s="404"/>
      <c r="SE22" s="404"/>
      <c r="SF22" s="404"/>
      <c r="SG22" s="404"/>
      <c r="SH22" s="404"/>
      <c r="SI22" s="404"/>
      <c r="SJ22" s="404"/>
      <c r="SK22" s="404"/>
      <c r="SL22" s="404"/>
      <c r="SM22" s="404"/>
      <c r="SN22" s="404"/>
      <c r="SO22" s="404"/>
      <c r="SP22" s="404"/>
      <c r="SQ22" s="404"/>
      <c r="SR22" s="404"/>
      <c r="SS22" s="404"/>
      <c r="ST22" s="404"/>
      <c r="SU22" s="404"/>
      <c r="SV22" s="404"/>
      <c r="SW22" s="404"/>
      <c r="SX22" s="404"/>
      <c r="SY22" s="404"/>
      <c r="SZ22" s="404"/>
      <c r="TA22" s="404"/>
      <c r="TB22" s="404"/>
      <c r="TC22" s="404"/>
      <c r="TD22" s="404"/>
      <c r="TE22" s="404"/>
      <c r="TF22" s="404"/>
      <c r="TG22" s="404"/>
      <c r="TH22" s="404"/>
      <c r="TI22" s="404"/>
      <c r="TJ22" s="404"/>
      <c r="TK22" s="404"/>
      <c r="TL22" s="404"/>
      <c r="TM22" s="404"/>
      <c r="TN22" s="404"/>
      <c r="TO22" s="404"/>
      <c r="TP22" s="404"/>
      <c r="TQ22" s="404"/>
      <c r="TR22" s="404"/>
      <c r="TS22" s="404"/>
      <c r="TT22" s="404"/>
      <c r="TU22" s="404"/>
      <c r="TV22" s="404"/>
      <c r="TW22" s="404"/>
      <c r="TX22" s="404"/>
      <c r="TY22" s="404"/>
      <c r="TZ22" s="404"/>
      <c r="UA22" s="404"/>
      <c r="UB22" s="404"/>
      <c r="UC22" s="404"/>
      <c r="UD22" s="404"/>
      <c r="UE22" s="404"/>
      <c r="UF22" s="404"/>
      <c r="UG22" s="404"/>
      <c r="UH22" s="404"/>
      <c r="UI22" s="404"/>
      <c r="UJ22" s="404"/>
      <c r="UK22" s="404"/>
      <c r="UL22" s="404"/>
      <c r="UM22" s="404"/>
      <c r="UN22" s="404"/>
      <c r="UO22" s="404"/>
      <c r="UP22" s="404"/>
      <c r="UQ22" s="404"/>
      <c r="UR22" s="404"/>
      <c r="US22" s="404"/>
      <c r="UT22" s="404"/>
      <c r="UU22" s="404"/>
      <c r="UV22" s="404"/>
      <c r="UW22" s="404"/>
      <c r="UX22" s="404"/>
      <c r="UY22" s="404"/>
      <c r="UZ22" s="404"/>
      <c r="VA22" s="404"/>
      <c r="VB22" s="404"/>
      <c r="VC22" s="404"/>
      <c r="VD22" s="404"/>
      <c r="VE22" s="404"/>
      <c r="VF22" s="404"/>
      <c r="VG22" s="404"/>
      <c r="VH22" s="404"/>
      <c r="VI22" s="404"/>
      <c r="VJ22" s="404"/>
      <c r="VK22" s="404"/>
      <c r="VL22" s="404"/>
      <c r="VM22" s="404"/>
      <c r="VN22" s="404"/>
      <c r="VO22" s="404"/>
      <c r="VP22" s="404"/>
      <c r="VQ22" s="404"/>
      <c r="VR22" s="404"/>
      <c r="VS22" s="404"/>
      <c r="VT22" s="404"/>
      <c r="VU22" s="404"/>
      <c r="VV22" s="404"/>
      <c r="VW22" s="404"/>
      <c r="VX22" s="404"/>
      <c r="VY22" s="404"/>
      <c r="VZ22" s="404"/>
      <c r="WA22" s="404"/>
      <c r="WB22" s="404"/>
      <c r="WC22" s="404"/>
      <c r="WD22" s="404"/>
      <c r="WE22" s="404"/>
      <c r="WF22" s="404"/>
      <c r="WG22" s="404"/>
      <c r="WH22" s="404"/>
      <c r="WI22" s="404"/>
      <c r="WJ22" s="404"/>
      <c r="WK22" s="404"/>
      <c r="WL22" s="404"/>
      <c r="WM22" s="404"/>
      <c r="WN22" s="404"/>
      <c r="WO22" s="404"/>
      <c r="WP22" s="404"/>
      <c r="WQ22" s="404"/>
      <c r="WR22" s="404"/>
      <c r="WS22" s="404"/>
      <c r="WT22" s="404"/>
      <c r="WU22" s="404"/>
      <c r="WV22" s="404"/>
      <c r="WW22" s="404"/>
      <c r="WX22" s="404"/>
      <c r="WY22" s="404"/>
      <c r="WZ22" s="404"/>
      <c r="XA22" s="404"/>
      <c r="XB22" s="404"/>
      <c r="XC22" s="404"/>
      <c r="XD22" s="404"/>
      <c r="XE22" s="404"/>
      <c r="XF22" s="404"/>
      <c r="XG22" s="404"/>
      <c r="XH22" s="404"/>
      <c r="XI22" s="404"/>
      <c r="XJ22" s="404"/>
      <c r="XK22" s="404"/>
      <c r="XL22" s="404"/>
      <c r="XM22" s="404"/>
      <c r="XN22" s="404"/>
      <c r="XO22" s="404"/>
      <c r="XP22" s="404"/>
      <c r="XQ22" s="404"/>
      <c r="XR22" s="404"/>
      <c r="XS22" s="404"/>
      <c r="XT22" s="404"/>
      <c r="XU22" s="404"/>
      <c r="XV22" s="404"/>
      <c r="XW22" s="404"/>
      <c r="XX22" s="404"/>
      <c r="XY22" s="404"/>
      <c r="XZ22" s="404"/>
      <c r="YA22" s="404"/>
      <c r="YB22" s="404"/>
      <c r="YC22" s="404"/>
      <c r="YD22" s="404"/>
      <c r="YE22" s="404"/>
      <c r="YF22" s="404"/>
      <c r="YG22" s="404"/>
      <c r="YH22" s="404"/>
      <c r="YI22" s="404"/>
      <c r="YJ22" s="404"/>
      <c r="YK22" s="404"/>
      <c r="YL22" s="404"/>
      <c r="YM22" s="404"/>
      <c r="YN22" s="404"/>
      <c r="YO22" s="404"/>
      <c r="YP22" s="404"/>
      <c r="YQ22" s="404"/>
      <c r="YR22" s="404"/>
      <c r="YS22" s="404"/>
      <c r="YT22" s="404"/>
      <c r="YU22" s="404"/>
      <c r="YV22" s="404"/>
      <c r="YW22" s="404"/>
      <c r="YX22" s="404"/>
      <c r="YY22" s="404"/>
      <c r="YZ22" s="404"/>
      <c r="ZA22" s="404"/>
      <c r="ZB22" s="404"/>
      <c r="ZC22" s="404"/>
      <c r="ZD22" s="404"/>
      <c r="ZE22" s="404"/>
      <c r="ZF22" s="404"/>
      <c r="ZG22" s="404"/>
      <c r="ZH22" s="404"/>
      <c r="ZI22" s="404"/>
      <c r="ZJ22" s="404"/>
      <c r="ZK22" s="404"/>
      <c r="ZL22" s="404"/>
      <c r="ZM22" s="404"/>
      <c r="ZN22" s="404"/>
      <c r="ZO22" s="404"/>
      <c r="ZP22" s="404"/>
      <c r="ZQ22" s="404"/>
      <c r="ZR22" s="404"/>
      <c r="ZS22" s="404"/>
      <c r="ZT22" s="404"/>
      <c r="ZU22" s="404"/>
      <c r="ZV22" s="404"/>
      <c r="ZW22" s="404"/>
      <c r="ZX22" s="404"/>
      <c r="ZY22" s="404"/>
      <c r="ZZ22" s="404"/>
      <c r="AAA22" s="404"/>
      <c r="AAB22" s="404"/>
      <c r="AAC22" s="404"/>
      <c r="AAD22" s="404"/>
      <c r="AAE22" s="404"/>
      <c r="AAF22" s="404"/>
      <c r="AAG22" s="404"/>
      <c r="AAH22" s="404"/>
      <c r="AAI22" s="404"/>
      <c r="AAJ22" s="404"/>
      <c r="AAK22" s="404"/>
      <c r="AAL22" s="404"/>
      <c r="AAM22" s="404"/>
      <c r="AAN22" s="404"/>
      <c r="AAO22" s="404"/>
      <c r="AAP22" s="404"/>
      <c r="AAQ22" s="404"/>
      <c r="AAR22" s="404"/>
      <c r="AAS22" s="404"/>
      <c r="AAT22" s="404"/>
      <c r="AAU22" s="404"/>
      <c r="AAV22" s="404"/>
      <c r="AAW22" s="404"/>
      <c r="AAX22" s="404"/>
      <c r="AAY22" s="404"/>
      <c r="AAZ22" s="404"/>
      <c r="ABA22" s="404"/>
      <c r="ABB22" s="404"/>
      <c r="ABC22" s="404"/>
      <c r="ABD22" s="404"/>
      <c r="ABE22" s="404"/>
      <c r="ABF22" s="404"/>
      <c r="ABG22" s="404"/>
      <c r="ABH22" s="404"/>
      <c r="ABI22" s="404"/>
      <c r="ABJ22" s="404"/>
      <c r="ABK22" s="404"/>
      <c r="ABL22" s="404"/>
      <c r="ABM22" s="404"/>
      <c r="ABN22" s="404"/>
      <c r="ABO22" s="404"/>
      <c r="ABP22" s="404"/>
      <c r="ABQ22" s="404"/>
      <c r="ABR22" s="404"/>
      <c r="ABS22" s="404"/>
      <c r="ABT22" s="404"/>
      <c r="ABU22" s="404"/>
      <c r="ABV22" s="404"/>
      <c r="ABW22" s="404"/>
      <c r="ABX22" s="404"/>
      <c r="ABY22" s="404"/>
      <c r="ABZ22" s="404"/>
      <c r="ACA22" s="404"/>
      <c r="ACB22" s="404"/>
      <c r="ACC22" s="404"/>
      <c r="ACD22" s="404"/>
      <c r="ACE22" s="404"/>
      <c r="ACF22" s="404"/>
      <c r="ACG22" s="404"/>
      <c r="ACH22" s="404"/>
      <c r="ACI22" s="404"/>
      <c r="ACJ22" s="404"/>
      <c r="ACK22" s="404"/>
      <c r="ACL22" s="404"/>
      <c r="ACM22" s="404"/>
      <c r="ACN22" s="404"/>
      <c r="ACO22" s="404"/>
      <c r="ACP22" s="404"/>
      <c r="ACQ22" s="404"/>
      <c r="ACR22" s="404"/>
      <c r="ACS22" s="404"/>
      <c r="ACT22" s="404"/>
      <c r="ACU22" s="404"/>
      <c r="ACV22" s="404"/>
      <c r="ACW22" s="404"/>
      <c r="ACX22" s="404"/>
      <c r="ACY22" s="404"/>
      <c r="ACZ22" s="404"/>
      <c r="ADA22" s="404"/>
      <c r="ADB22" s="404"/>
      <c r="ADC22" s="404"/>
      <c r="ADD22" s="404"/>
      <c r="ADE22" s="404"/>
      <c r="ADF22" s="404"/>
      <c r="ADG22" s="404"/>
      <c r="ADH22" s="404"/>
      <c r="ADI22" s="404"/>
      <c r="ADJ22" s="404"/>
      <c r="ADK22" s="404"/>
      <c r="ADL22" s="404"/>
      <c r="ADM22" s="404"/>
      <c r="ADN22" s="404"/>
      <c r="ADO22" s="404"/>
      <c r="ADP22" s="404"/>
      <c r="ADQ22" s="404"/>
      <c r="ADR22" s="404"/>
      <c r="ADS22" s="404"/>
      <c r="ADT22" s="404"/>
      <c r="ADU22" s="404"/>
      <c r="ADV22" s="404"/>
      <c r="ADW22" s="404"/>
      <c r="ADX22" s="404"/>
      <c r="ADY22" s="404"/>
      <c r="ADZ22" s="404"/>
      <c r="AEA22" s="404"/>
      <c r="AEB22" s="404"/>
      <c r="AEC22" s="404"/>
      <c r="AED22" s="404"/>
      <c r="AEE22" s="404"/>
      <c r="AEF22" s="404"/>
      <c r="AEG22" s="404"/>
      <c r="AEH22" s="404"/>
      <c r="AEI22" s="404"/>
      <c r="AEJ22" s="404"/>
      <c r="AEK22" s="404"/>
      <c r="AEL22" s="404"/>
      <c r="AEM22" s="404"/>
      <c r="AEN22" s="404"/>
      <c r="AEO22" s="404"/>
      <c r="AEP22" s="404"/>
      <c r="AEQ22" s="404"/>
      <c r="AER22" s="404"/>
      <c r="AES22" s="404"/>
      <c r="AET22" s="404"/>
      <c r="AEU22" s="404"/>
      <c r="AEV22" s="404"/>
      <c r="AEW22" s="404"/>
      <c r="AEX22" s="404"/>
      <c r="AEY22" s="404"/>
      <c r="AEZ22" s="404"/>
      <c r="AFA22" s="404"/>
      <c r="AFB22" s="404"/>
      <c r="AFC22" s="404"/>
      <c r="AFD22" s="404"/>
      <c r="AFE22" s="404"/>
      <c r="AFF22" s="404"/>
      <c r="AFG22" s="404"/>
      <c r="AFH22" s="404"/>
      <c r="AFI22" s="404"/>
      <c r="AFJ22" s="404"/>
      <c r="AFK22" s="404"/>
      <c r="AFL22" s="404"/>
      <c r="AFM22" s="404"/>
      <c r="AFN22" s="404"/>
      <c r="AFO22" s="404"/>
      <c r="AFP22" s="404"/>
      <c r="AFQ22" s="404"/>
      <c r="AFR22" s="404"/>
      <c r="AFS22" s="404"/>
      <c r="AFT22" s="404"/>
      <c r="AFU22" s="404"/>
      <c r="AFV22" s="404"/>
      <c r="AFW22" s="404"/>
      <c r="AFX22" s="404"/>
      <c r="AFY22" s="404"/>
      <c r="AFZ22" s="404"/>
      <c r="AGA22" s="404"/>
      <c r="AGB22" s="404"/>
      <c r="AGC22" s="404"/>
      <c r="AGD22" s="404"/>
      <c r="AGE22" s="404"/>
      <c r="AGF22" s="404"/>
      <c r="AGG22" s="404"/>
      <c r="AGH22" s="404"/>
      <c r="AGI22" s="404"/>
      <c r="AGJ22" s="404"/>
      <c r="AGK22" s="404"/>
      <c r="AGL22" s="404"/>
      <c r="AGM22" s="404"/>
      <c r="AGN22" s="404"/>
      <c r="AGO22" s="404"/>
      <c r="AGP22" s="404"/>
      <c r="AGQ22" s="404"/>
      <c r="AGR22" s="404"/>
      <c r="AGS22" s="404"/>
      <c r="AGT22" s="404"/>
      <c r="AGU22" s="404"/>
      <c r="AGV22" s="404"/>
      <c r="AGW22" s="404"/>
      <c r="AGX22" s="404"/>
      <c r="AGY22" s="404"/>
      <c r="AGZ22" s="404"/>
      <c r="AHA22" s="404"/>
      <c r="AHB22" s="404"/>
      <c r="AHC22" s="404"/>
      <c r="AHD22" s="404"/>
      <c r="AHE22" s="404"/>
      <c r="AHF22" s="404"/>
      <c r="AHG22" s="404"/>
      <c r="AHH22" s="404"/>
      <c r="AHI22" s="404"/>
      <c r="AHJ22" s="404"/>
      <c r="AHK22" s="404"/>
      <c r="AHL22" s="404"/>
      <c r="AHM22" s="404"/>
      <c r="AHN22" s="404"/>
      <c r="AHO22" s="404"/>
      <c r="AHP22" s="404"/>
      <c r="AHQ22" s="404"/>
      <c r="AHR22" s="404"/>
      <c r="AHS22" s="404"/>
      <c r="AHT22" s="404"/>
      <c r="AHU22" s="404"/>
      <c r="AHV22" s="404"/>
      <c r="AHW22" s="404"/>
      <c r="AHX22" s="404"/>
      <c r="AHY22" s="404"/>
      <c r="AHZ22" s="404"/>
      <c r="AIA22" s="404"/>
      <c r="AIB22" s="404"/>
      <c r="AIC22" s="404"/>
      <c r="AID22" s="404"/>
      <c r="AIE22" s="404"/>
      <c r="AIF22" s="404"/>
      <c r="AIG22" s="404"/>
      <c r="AIH22" s="404"/>
      <c r="AII22" s="404"/>
      <c r="AIJ22" s="404"/>
      <c r="AIK22" s="404"/>
      <c r="AIL22" s="404"/>
      <c r="AIM22" s="404"/>
      <c r="AIN22" s="404"/>
      <c r="AIO22" s="404"/>
      <c r="AIP22" s="404"/>
      <c r="AIQ22" s="404"/>
      <c r="AIR22" s="404"/>
      <c r="AIS22" s="404"/>
      <c r="AIT22" s="404"/>
      <c r="AIU22" s="404"/>
      <c r="AIV22" s="404"/>
      <c r="AIW22" s="404"/>
      <c r="AIX22" s="404"/>
      <c r="AIY22" s="404"/>
      <c r="AIZ22" s="404"/>
      <c r="AJA22" s="404"/>
      <c r="AJB22" s="404"/>
      <c r="AJC22" s="404"/>
      <c r="AJD22" s="404"/>
      <c r="AJE22" s="404"/>
      <c r="AJF22" s="404"/>
      <c r="AJG22" s="404"/>
      <c r="AJH22" s="404"/>
      <c r="AJI22" s="404"/>
      <c r="AJJ22" s="404"/>
      <c r="AJK22" s="404"/>
      <c r="AJL22" s="404"/>
      <c r="AJM22" s="404"/>
      <c r="AJN22" s="404"/>
      <c r="AJO22" s="404"/>
      <c r="AJP22" s="404"/>
      <c r="AJQ22" s="404"/>
      <c r="AJR22" s="404"/>
      <c r="AJS22" s="404"/>
      <c r="AJT22" s="404"/>
      <c r="AJU22" s="404"/>
      <c r="AJV22" s="404"/>
      <c r="AJW22" s="404"/>
      <c r="AJX22" s="404"/>
      <c r="AJY22" s="404"/>
      <c r="AJZ22" s="404"/>
      <c r="AKA22" s="404"/>
      <c r="AKB22" s="404"/>
      <c r="AKC22" s="404"/>
      <c r="AKD22" s="404"/>
      <c r="AKE22" s="404"/>
      <c r="AKF22" s="404"/>
      <c r="AKG22" s="404"/>
      <c r="AKH22" s="404"/>
      <c r="AKI22" s="404"/>
      <c r="AKJ22" s="404"/>
      <c r="AKK22" s="404"/>
      <c r="AKL22" s="404"/>
      <c r="AKM22" s="404"/>
      <c r="AKN22" s="404"/>
      <c r="AKO22" s="404"/>
      <c r="AKP22" s="404"/>
      <c r="AKQ22" s="404"/>
      <c r="AKR22" s="404"/>
      <c r="AKS22" s="404"/>
      <c r="AKT22" s="404"/>
      <c r="AKU22" s="404"/>
      <c r="AKV22" s="404"/>
      <c r="AKW22" s="404"/>
      <c r="AKX22" s="404"/>
      <c r="AKY22" s="404"/>
      <c r="AKZ22" s="404"/>
      <c r="ALA22" s="404"/>
      <c r="ALB22" s="404"/>
      <c r="ALC22" s="404"/>
    </row>
    <row r="23" spans="1:991" ht="39.75" customHeight="1" x14ac:dyDescent="0.55000000000000004">
      <c r="A23" s="632" t="s">
        <v>53</v>
      </c>
      <c r="B23" s="61">
        <v>582223</v>
      </c>
      <c r="C23" s="633"/>
      <c r="D23" s="61">
        <v>82268</v>
      </c>
      <c r="E23" s="634">
        <v>107830</v>
      </c>
      <c r="F23" s="635"/>
      <c r="G23" s="634">
        <v>772321</v>
      </c>
      <c r="H23" s="61">
        <v>494889.55</v>
      </c>
      <c r="I23" s="633"/>
      <c r="J23" s="61">
        <v>69927.8</v>
      </c>
      <c r="K23" s="759">
        <v>107830</v>
      </c>
      <c r="L23" s="635"/>
      <c r="M23" s="634">
        <v>628976.19999999995</v>
      </c>
      <c r="N23" s="61">
        <v>386013.84899999999</v>
      </c>
      <c r="O23" s="635"/>
      <c r="P23" s="61">
        <v>54543.684000000001</v>
      </c>
      <c r="Q23" s="634">
        <v>64158.85</v>
      </c>
      <c r="R23" s="635"/>
      <c r="S23" s="636">
        <v>504716.38299999997</v>
      </c>
      <c r="U23" s="637"/>
      <c r="W23" s="404"/>
      <c r="X23" s="404"/>
      <c r="Y23" s="404"/>
      <c r="Z23" s="404"/>
      <c r="AA23" s="404"/>
      <c r="AB23" s="404"/>
      <c r="AC23" s="404"/>
      <c r="AD23" s="404"/>
      <c r="AE23" s="404"/>
      <c r="AF23" s="404"/>
      <c r="AG23" s="404"/>
      <c r="AH23" s="404"/>
      <c r="AI23" s="404"/>
      <c r="AJ23" s="404"/>
      <c r="AK23" s="404"/>
      <c r="AL23" s="404"/>
      <c r="AM23" s="404"/>
      <c r="AN23" s="404"/>
      <c r="AO23" s="404"/>
      <c r="AP23" s="404"/>
      <c r="AQ23" s="404"/>
      <c r="AR23" s="404"/>
      <c r="AS23" s="404"/>
      <c r="AT23" s="404"/>
      <c r="AU23" s="404"/>
      <c r="AV23" s="404"/>
      <c r="AW23" s="404"/>
      <c r="AX23" s="404"/>
      <c r="AY23" s="404"/>
      <c r="AZ23" s="404"/>
      <c r="BA23" s="404"/>
      <c r="BB23" s="404"/>
      <c r="BC23" s="404"/>
      <c r="BD23" s="404"/>
      <c r="BE23" s="404"/>
      <c r="BF23" s="404"/>
      <c r="BG23" s="404"/>
      <c r="BH23" s="404"/>
      <c r="BI23" s="404"/>
      <c r="BJ23" s="404"/>
      <c r="BK23" s="404"/>
      <c r="BL23" s="404"/>
      <c r="BM23" s="404"/>
      <c r="BN23" s="404"/>
      <c r="BO23" s="404"/>
      <c r="BP23" s="404"/>
      <c r="BQ23" s="404"/>
      <c r="BR23" s="404"/>
      <c r="BS23" s="404"/>
      <c r="BT23" s="404"/>
      <c r="BU23" s="404"/>
      <c r="BV23" s="404"/>
      <c r="BW23" s="404"/>
      <c r="BX23" s="404"/>
      <c r="BY23" s="404"/>
      <c r="BZ23" s="404"/>
      <c r="CA23" s="404"/>
      <c r="CB23" s="404"/>
      <c r="CC23" s="404"/>
      <c r="CD23" s="404"/>
      <c r="CE23" s="404"/>
      <c r="CF23" s="404"/>
      <c r="CG23" s="404"/>
      <c r="CH23" s="404"/>
      <c r="CI23" s="404"/>
      <c r="CJ23" s="404"/>
      <c r="CK23" s="404"/>
      <c r="CL23" s="404"/>
      <c r="CM23" s="404"/>
      <c r="CN23" s="404"/>
      <c r="CO23" s="404"/>
      <c r="CP23" s="404"/>
      <c r="CQ23" s="404"/>
      <c r="CR23" s="404"/>
      <c r="CS23" s="404"/>
      <c r="CT23" s="404"/>
      <c r="CU23" s="404"/>
      <c r="CV23" s="404"/>
      <c r="CW23" s="404"/>
      <c r="CX23" s="404"/>
      <c r="CY23" s="404"/>
      <c r="CZ23" s="404"/>
      <c r="DA23" s="404"/>
      <c r="DB23" s="404"/>
      <c r="DC23" s="404"/>
      <c r="DD23" s="404"/>
      <c r="DE23" s="404"/>
      <c r="DF23" s="404"/>
      <c r="DG23" s="404"/>
      <c r="DH23" s="404"/>
      <c r="DI23" s="404"/>
      <c r="DJ23" s="404"/>
      <c r="DK23" s="404"/>
      <c r="DL23" s="404"/>
      <c r="DM23" s="404"/>
      <c r="DN23" s="404"/>
      <c r="DO23" s="404"/>
      <c r="DP23" s="404"/>
      <c r="DQ23" s="404"/>
      <c r="DR23" s="404"/>
      <c r="DS23" s="404"/>
      <c r="DT23" s="404"/>
      <c r="DU23" s="404"/>
      <c r="DV23" s="404"/>
      <c r="DW23" s="404"/>
      <c r="DX23" s="404"/>
      <c r="DY23" s="404"/>
      <c r="DZ23" s="404"/>
      <c r="EA23" s="404"/>
      <c r="EB23" s="404"/>
      <c r="EC23" s="404"/>
      <c r="ED23" s="404"/>
      <c r="EE23" s="404"/>
      <c r="EF23" s="404"/>
      <c r="EG23" s="404"/>
      <c r="EH23" s="404"/>
      <c r="EI23" s="404"/>
      <c r="EJ23" s="404"/>
      <c r="EK23" s="404"/>
      <c r="EL23" s="404"/>
      <c r="EM23" s="404"/>
      <c r="EN23" s="404"/>
      <c r="EO23" s="404"/>
      <c r="EP23" s="404"/>
      <c r="EQ23" s="404"/>
      <c r="ER23" s="404"/>
      <c r="ES23" s="404"/>
      <c r="ET23" s="404"/>
      <c r="EU23" s="404"/>
      <c r="EV23" s="404"/>
      <c r="EW23" s="404"/>
      <c r="EX23" s="404"/>
      <c r="EY23" s="404"/>
      <c r="EZ23" s="404"/>
      <c r="FA23" s="404"/>
      <c r="FB23" s="404"/>
      <c r="FC23" s="404"/>
      <c r="FD23" s="404"/>
      <c r="FE23" s="404"/>
      <c r="FF23" s="404"/>
      <c r="FG23" s="404"/>
      <c r="FH23" s="404"/>
      <c r="FI23" s="404"/>
      <c r="FJ23" s="404"/>
      <c r="FK23" s="404"/>
      <c r="FL23" s="404"/>
      <c r="FM23" s="404"/>
      <c r="FN23" s="404"/>
      <c r="FO23" s="404"/>
      <c r="FP23" s="404"/>
      <c r="FQ23" s="404"/>
      <c r="FR23" s="404"/>
      <c r="FS23" s="404"/>
      <c r="FT23" s="404"/>
      <c r="FU23" s="404"/>
      <c r="FV23" s="404"/>
      <c r="FW23" s="404"/>
      <c r="FX23" s="404"/>
      <c r="FY23" s="404"/>
      <c r="FZ23" s="404"/>
      <c r="GA23" s="404"/>
      <c r="GB23" s="404"/>
      <c r="GC23" s="404"/>
      <c r="GD23" s="404"/>
      <c r="GE23" s="404"/>
      <c r="GF23" s="404"/>
      <c r="GG23" s="404"/>
      <c r="GH23" s="404"/>
      <c r="GI23" s="404"/>
      <c r="GJ23" s="404"/>
      <c r="GK23" s="404"/>
      <c r="GL23" s="404"/>
      <c r="GM23" s="404"/>
      <c r="GN23" s="404"/>
      <c r="GO23" s="404"/>
      <c r="GP23" s="404"/>
      <c r="GQ23" s="404"/>
      <c r="GR23" s="404"/>
      <c r="GS23" s="404"/>
      <c r="GT23" s="404"/>
      <c r="GU23" s="404"/>
      <c r="GV23" s="404"/>
      <c r="GW23" s="404"/>
      <c r="GX23" s="404"/>
      <c r="GY23" s="404"/>
      <c r="GZ23" s="404"/>
      <c r="HA23" s="404"/>
      <c r="HB23" s="404"/>
      <c r="HC23" s="404"/>
      <c r="HD23" s="404"/>
      <c r="HE23" s="404"/>
      <c r="HF23" s="404"/>
      <c r="HG23" s="404"/>
      <c r="HH23" s="404"/>
      <c r="HI23" s="404"/>
      <c r="HJ23" s="404"/>
      <c r="HK23" s="404"/>
      <c r="HL23" s="404"/>
      <c r="HM23" s="404"/>
      <c r="HN23" s="404"/>
      <c r="HO23" s="404"/>
      <c r="HP23" s="404"/>
      <c r="HQ23" s="404"/>
      <c r="HR23" s="404"/>
      <c r="HS23" s="404"/>
      <c r="HT23" s="404"/>
      <c r="HU23" s="404"/>
      <c r="HV23" s="404"/>
      <c r="HW23" s="404"/>
      <c r="HX23" s="404"/>
      <c r="HY23" s="404"/>
      <c r="HZ23" s="404"/>
      <c r="IA23" s="404"/>
      <c r="IB23" s="404"/>
      <c r="IC23" s="404"/>
      <c r="ID23" s="404"/>
      <c r="IE23" s="404"/>
      <c r="IF23" s="404"/>
      <c r="IG23" s="404"/>
      <c r="IH23" s="404"/>
      <c r="II23" s="404"/>
      <c r="IJ23" s="404"/>
      <c r="IK23" s="404"/>
      <c r="IL23" s="404"/>
      <c r="IM23" s="404"/>
      <c r="IN23" s="404"/>
      <c r="IO23" s="404"/>
      <c r="IP23" s="404"/>
      <c r="IQ23" s="404"/>
      <c r="IR23" s="404"/>
      <c r="IS23" s="404"/>
      <c r="IT23" s="404"/>
      <c r="IU23" s="404"/>
      <c r="IV23" s="404"/>
      <c r="IW23" s="404"/>
      <c r="IX23" s="404"/>
      <c r="IY23" s="404"/>
      <c r="IZ23" s="404"/>
      <c r="JA23" s="404"/>
      <c r="JB23" s="404"/>
      <c r="JC23" s="404"/>
      <c r="JD23" s="404"/>
      <c r="JE23" s="404"/>
      <c r="JF23" s="404"/>
      <c r="JG23" s="404"/>
      <c r="JH23" s="404"/>
      <c r="JI23" s="404"/>
      <c r="JJ23" s="404"/>
      <c r="JK23" s="404"/>
      <c r="JL23" s="404"/>
      <c r="JM23" s="404"/>
      <c r="JN23" s="404"/>
      <c r="JO23" s="404"/>
      <c r="JP23" s="404"/>
      <c r="JQ23" s="404"/>
      <c r="JR23" s="404"/>
      <c r="JS23" s="404"/>
      <c r="JT23" s="404"/>
      <c r="JU23" s="404"/>
      <c r="JV23" s="404"/>
      <c r="JW23" s="404"/>
      <c r="JX23" s="404"/>
      <c r="JY23" s="404"/>
      <c r="JZ23" s="404"/>
      <c r="KA23" s="404"/>
      <c r="KB23" s="404"/>
      <c r="KC23" s="404"/>
      <c r="KD23" s="404"/>
      <c r="KE23" s="404"/>
      <c r="KF23" s="404"/>
      <c r="KG23" s="404"/>
      <c r="KH23" s="404"/>
      <c r="KI23" s="404"/>
      <c r="KJ23" s="404"/>
      <c r="KK23" s="404"/>
      <c r="KL23" s="404"/>
      <c r="KM23" s="404"/>
      <c r="KN23" s="404"/>
      <c r="KO23" s="404"/>
      <c r="KP23" s="404"/>
      <c r="KQ23" s="404"/>
      <c r="KR23" s="404"/>
      <c r="KS23" s="404"/>
      <c r="KT23" s="404"/>
      <c r="KU23" s="404"/>
      <c r="KV23" s="404"/>
      <c r="KW23" s="404"/>
      <c r="KX23" s="404"/>
      <c r="KY23" s="404"/>
      <c r="KZ23" s="404"/>
      <c r="LA23" s="404"/>
      <c r="LB23" s="404"/>
      <c r="LC23" s="404"/>
      <c r="LD23" s="404"/>
      <c r="LE23" s="404"/>
      <c r="LF23" s="404"/>
      <c r="LG23" s="404"/>
      <c r="LH23" s="404"/>
      <c r="LI23" s="404"/>
      <c r="LJ23" s="404"/>
      <c r="LK23" s="404"/>
      <c r="LL23" s="404"/>
      <c r="LM23" s="404"/>
      <c r="LN23" s="404"/>
      <c r="LO23" s="404"/>
      <c r="LP23" s="404"/>
      <c r="LQ23" s="404"/>
      <c r="LR23" s="404"/>
      <c r="LS23" s="404"/>
      <c r="LT23" s="404"/>
      <c r="LU23" s="404"/>
      <c r="LV23" s="404"/>
      <c r="LW23" s="404"/>
      <c r="LX23" s="404"/>
      <c r="LY23" s="404"/>
      <c r="LZ23" s="404"/>
      <c r="MA23" s="404"/>
      <c r="MB23" s="404"/>
      <c r="MC23" s="404"/>
      <c r="MD23" s="404"/>
      <c r="ME23" s="404"/>
      <c r="MF23" s="404"/>
      <c r="MG23" s="404"/>
      <c r="MH23" s="404"/>
      <c r="MI23" s="404"/>
      <c r="MJ23" s="404"/>
      <c r="MK23" s="404"/>
      <c r="ML23" s="404"/>
      <c r="MM23" s="404"/>
      <c r="MN23" s="404"/>
      <c r="MO23" s="404"/>
      <c r="MP23" s="404"/>
      <c r="MQ23" s="404"/>
      <c r="MR23" s="404"/>
      <c r="MS23" s="404"/>
      <c r="MT23" s="404"/>
      <c r="MU23" s="404"/>
      <c r="MV23" s="404"/>
      <c r="MW23" s="404"/>
      <c r="MX23" s="404"/>
      <c r="MY23" s="404"/>
      <c r="MZ23" s="404"/>
      <c r="NA23" s="404"/>
      <c r="NB23" s="404"/>
      <c r="NC23" s="404"/>
      <c r="ND23" s="404"/>
      <c r="NE23" s="404"/>
      <c r="NF23" s="404"/>
      <c r="NG23" s="404"/>
      <c r="NH23" s="404"/>
      <c r="NI23" s="404"/>
      <c r="NJ23" s="404"/>
      <c r="NK23" s="404"/>
      <c r="NL23" s="404"/>
      <c r="NM23" s="404"/>
      <c r="NN23" s="404"/>
      <c r="NO23" s="404"/>
      <c r="NP23" s="404"/>
      <c r="NQ23" s="404"/>
      <c r="NR23" s="404"/>
      <c r="NS23" s="404"/>
      <c r="NT23" s="404"/>
      <c r="NU23" s="404"/>
      <c r="NV23" s="404"/>
      <c r="NW23" s="404"/>
      <c r="NX23" s="404"/>
      <c r="NY23" s="404"/>
      <c r="NZ23" s="404"/>
      <c r="OA23" s="404"/>
      <c r="OB23" s="404"/>
      <c r="OC23" s="404"/>
      <c r="OD23" s="404"/>
      <c r="OE23" s="404"/>
      <c r="OF23" s="404"/>
      <c r="OG23" s="404"/>
      <c r="OH23" s="404"/>
      <c r="OI23" s="404"/>
      <c r="OJ23" s="404"/>
      <c r="OK23" s="404"/>
      <c r="OL23" s="404"/>
      <c r="OM23" s="404"/>
      <c r="ON23" s="404"/>
      <c r="OO23" s="404"/>
      <c r="OP23" s="404"/>
      <c r="OQ23" s="404"/>
      <c r="OR23" s="404"/>
      <c r="OS23" s="404"/>
      <c r="OT23" s="404"/>
      <c r="OU23" s="404"/>
      <c r="OV23" s="404"/>
      <c r="OW23" s="404"/>
      <c r="OX23" s="404"/>
      <c r="OY23" s="404"/>
      <c r="OZ23" s="404"/>
      <c r="PA23" s="404"/>
      <c r="PB23" s="404"/>
      <c r="PC23" s="404"/>
      <c r="PD23" s="404"/>
      <c r="PE23" s="404"/>
      <c r="PF23" s="404"/>
      <c r="PG23" s="404"/>
      <c r="PH23" s="404"/>
      <c r="PI23" s="404"/>
      <c r="PJ23" s="404"/>
      <c r="PK23" s="404"/>
      <c r="PL23" s="404"/>
      <c r="PM23" s="404"/>
      <c r="PN23" s="404"/>
      <c r="PO23" s="404"/>
      <c r="PP23" s="404"/>
      <c r="PQ23" s="404"/>
      <c r="PR23" s="404"/>
      <c r="PS23" s="404"/>
      <c r="PT23" s="404"/>
      <c r="PU23" s="404"/>
      <c r="PV23" s="404"/>
      <c r="PW23" s="404"/>
      <c r="PX23" s="404"/>
      <c r="PY23" s="404"/>
      <c r="PZ23" s="404"/>
      <c r="QA23" s="404"/>
      <c r="QB23" s="404"/>
      <c r="QC23" s="404"/>
      <c r="QD23" s="404"/>
      <c r="QE23" s="404"/>
      <c r="QF23" s="404"/>
      <c r="QG23" s="404"/>
      <c r="QH23" s="404"/>
      <c r="QI23" s="404"/>
      <c r="QJ23" s="404"/>
      <c r="QK23" s="404"/>
      <c r="QL23" s="404"/>
      <c r="QM23" s="404"/>
      <c r="QN23" s="404"/>
      <c r="QO23" s="404"/>
      <c r="QP23" s="404"/>
      <c r="QQ23" s="404"/>
      <c r="QR23" s="404"/>
      <c r="QS23" s="404"/>
      <c r="QT23" s="404"/>
      <c r="QU23" s="404"/>
      <c r="QV23" s="404"/>
      <c r="QW23" s="404"/>
      <c r="QX23" s="404"/>
      <c r="QY23" s="404"/>
      <c r="QZ23" s="404"/>
      <c r="RA23" s="404"/>
      <c r="RB23" s="404"/>
      <c r="RC23" s="404"/>
      <c r="RD23" s="404"/>
      <c r="RE23" s="404"/>
      <c r="RF23" s="404"/>
      <c r="RG23" s="404"/>
      <c r="RH23" s="404"/>
      <c r="RI23" s="404"/>
      <c r="RJ23" s="404"/>
      <c r="RK23" s="404"/>
      <c r="RL23" s="404"/>
      <c r="RM23" s="404"/>
      <c r="RN23" s="404"/>
      <c r="RO23" s="404"/>
      <c r="RP23" s="404"/>
      <c r="RQ23" s="404"/>
      <c r="RR23" s="404"/>
      <c r="RS23" s="404"/>
      <c r="RT23" s="404"/>
      <c r="RU23" s="404"/>
      <c r="RV23" s="404"/>
      <c r="RW23" s="404"/>
      <c r="RX23" s="404"/>
      <c r="RY23" s="404"/>
      <c r="RZ23" s="404"/>
      <c r="SA23" s="404"/>
      <c r="SB23" s="404"/>
      <c r="SC23" s="404"/>
      <c r="SD23" s="404"/>
      <c r="SE23" s="404"/>
      <c r="SF23" s="404"/>
      <c r="SG23" s="404"/>
      <c r="SH23" s="404"/>
      <c r="SI23" s="404"/>
      <c r="SJ23" s="404"/>
      <c r="SK23" s="404"/>
      <c r="SL23" s="404"/>
      <c r="SM23" s="404"/>
      <c r="SN23" s="404"/>
      <c r="SO23" s="404"/>
      <c r="SP23" s="404"/>
      <c r="SQ23" s="404"/>
      <c r="SR23" s="404"/>
      <c r="SS23" s="404"/>
      <c r="ST23" s="404"/>
      <c r="SU23" s="404"/>
      <c r="SV23" s="404"/>
      <c r="SW23" s="404"/>
      <c r="SX23" s="404"/>
      <c r="SY23" s="404"/>
      <c r="SZ23" s="404"/>
      <c r="TA23" s="404"/>
      <c r="TB23" s="404"/>
      <c r="TC23" s="404"/>
      <c r="TD23" s="404"/>
      <c r="TE23" s="404"/>
      <c r="TF23" s="404"/>
      <c r="TG23" s="404"/>
      <c r="TH23" s="404"/>
      <c r="TI23" s="404"/>
      <c r="TJ23" s="404"/>
      <c r="TK23" s="404"/>
      <c r="TL23" s="404"/>
      <c r="TM23" s="404"/>
      <c r="TN23" s="404"/>
      <c r="TO23" s="404"/>
      <c r="TP23" s="404"/>
      <c r="TQ23" s="404"/>
      <c r="TR23" s="404"/>
      <c r="TS23" s="404"/>
      <c r="TT23" s="404"/>
      <c r="TU23" s="404"/>
      <c r="TV23" s="404"/>
      <c r="TW23" s="404"/>
      <c r="TX23" s="404"/>
      <c r="TY23" s="404"/>
      <c r="TZ23" s="404"/>
      <c r="UA23" s="404"/>
      <c r="UB23" s="404"/>
      <c r="UC23" s="404"/>
      <c r="UD23" s="404"/>
      <c r="UE23" s="404"/>
      <c r="UF23" s="404"/>
      <c r="UG23" s="404"/>
      <c r="UH23" s="404"/>
      <c r="UI23" s="404"/>
      <c r="UJ23" s="404"/>
      <c r="UK23" s="404"/>
      <c r="UL23" s="404"/>
      <c r="UM23" s="404"/>
      <c r="UN23" s="404"/>
      <c r="UO23" s="404"/>
      <c r="UP23" s="404"/>
      <c r="UQ23" s="404"/>
      <c r="UR23" s="404"/>
      <c r="US23" s="404"/>
      <c r="UT23" s="404"/>
      <c r="UU23" s="404"/>
      <c r="UV23" s="404"/>
      <c r="UW23" s="404"/>
      <c r="UX23" s="404"/>
      <c r="UY23" s="404"/>
      <c r="UZ23" s="404"/>
      <c r="VA23" s="404"/>
      <c r="VB23" s="404"/>
      <c r="VC23" s="404"/>
      <c r="VD23" s="404"/>
      <c r="VE23" s="404"/>
      <c r="VF23" s="404"/>
      <c r="VG23" s="404"/>
      <c r="VH23" s="404"/>
      <c r="VI23" s="404"/>
      <c r="VJ23" s="404"/>
      <c r="VK23" s="404"/>
      <c r="VL23" s="404"/>
      <c r="VM23" s="404"/>
      <c r="VN23" s="404"/>
      <c r="VO23" s="404"/>
      <c r="VP23" s="404"/>
      <c r="VQ23" s="404"/>
      <c r="VR23" s="404"/>
      <c r="VS23" s="404"/>
      <c r="VT23" s="404"/>
      <c r="VU23" s="404"/>
      <c r="VV23" s="404"/>
      <c r="VW23" s="404"/>
      <c r="VX23" s="404"/>
      <c r="VY23" s="404"/>
      <c r="VZ23" s="404"/>
      <c r="WA23" s="404"/>
      <c r="WB23" s="404"/>
      <c r="WC23" s="404"/>
      <c r="WD23" s="404"/>
      <c r="WE23" s="404"/>
      <c r="WF23" s="404"/>
      <c r="WG23" s="404"/>
      <c r="WH23" s="404"/>
      <c r="WI23" s="404"/>
      <c r="WJ23" s="404"/>
      <c r="WK23" s="404"/>
      <c r="WL23" s="404"/>
      <c r="WM23" s="404"/>
      <c r="WN23" s="404"/>
      <c r="WO23" s="404"/>
      <c r="WP23" s="404"/>
      <c r="WQ23" s="404"/>
      <c r="WR23" s="404"/>
      <c r="WS23" s="404"/>
      <c r="WT23" s="404"/>
      <c r="WU23" s="404"/>
      <c r="WV23" s="404"/>
      <c r="WW23" s="404"/>
      <c r="WX23" s="404"/>
      <c r="WY23" s="404"/>
      <c r="WZ23" s="404"/>
      <c r="XA23" s="404"/>
      <c r="XB23" s="404"/>
      <c r="XC23" s="404"/>
      <c r="XD23" s="404"/>
      <c r="XE23" s="404"/>
      <c r="XF23" s="404"/>
      <c r="XG23" s="404"/>
      <c r="XH23" s="404"/>
      <c r="XI23" s="404"/>
      <c r="XJ23" s="404"/>
      <c r="XK23" s="404"/>
      <c r="XL23" s="404"/>
      <c r="XM23" s="404"/>
      <c r="XN23" s="404"/>
      <c r="XO23" s="404"/>
      <c r="XP23" s="404"/>
      <c r="XQ23" s="404"/>
      <c r="XR23" s="404"/>
      <c r="XS23" s="404"/>
      <c r="XT23" s="404"/>
      <c r="XU23" s="404"/>
      <c r="XV23" s="404"/>
      <c r="XW23" s="404"/>
      <c r="XX23" s="404"/>
      <c r="XY23" s="404"/>
      <c r="XZ23" s="404"/>
      <c r="YA23" s="404"/>
      <c r="YB23" s="404"/>
      <c r="YC23" s="404"/>
      <c r="YD23" s="404"/>
      <c r="YE23" s="404"/>
      <c r="YF23" s="404"/>
      <c r="YG23" s="404"/>
      <c r="YH23" s="404"/>
      <c r="YI23" s="404"/>
      <c r="YJ23" s="404"/>
      <c r="YK23" s="404"/>
      <c r="YL23" s="404"/>
      <c r="YM23" s="404"/>
      <c r="YN23" s="404"/>
      <c r="YO23" s="404"/>
      <c r="YP23" s="404"/>
      <c r="YQ23" s="404"/>
      <c r="YR23" s="404"/>
      <c r="YS23" s="404"/>
      <c r="YT23" s="404"/>
      <c r="YU23" s="404"/>
      <c r="YV23" s="404"/>
      <c r="YW23" s="404"/>
      <c r="YX23" s="404"/>
      <c r="YY23" s="404"/>
      <c r="YZ23" s="404"/>
      <c r="ZA23" s="404"/>
      <c r="ZB23" s="404"/>
      <c r="ZC23" s="404"/>
      <c r="ZD23" s="404"/>
      <c r="ZE23" s="404"/>
      <c r="ZF23" s="404"/>
      <c r="ZG23" s="404"/>
      <c r="ZH23" s="404"/>
      <c r="ZI23" s="404"/>
      <c r="ZJ23" s="404"/>
      <c r="ZK23" s="404"/>
      <c r="ZL23" s="404"/>
      <c r="ZM23" s="404"/>
      <c r="ZN23" s="404"/>
      <c r="ZO23" s="404"/>
      <c r="ZP23" s="404"/>
      <c r="ZQ23" s="404"/>
      <c r="ZR23" s="404"/>
      <c r="ZS23" s="404"/>
      <c r="ZT23" s="404"/>
      <c r="ZU23" s="404"/>
      <c r="ZV23" s="404"/>
      <c r="ZW23" s="404"/>
      <c r="ZX23" s="404"/>
      <c r="ZY23" s="404"/>
      <c r="ZZ23" s="404"/>
      <c r="AAA23" s="404"/>
      <c r="AAB23" s="404"/>
      <c r="AAC23" s="404"/>
      <c r="AAD23" s="404"/>
      <c r="AAE23" s="404"/>
      <c r="AAF23" s="404"/>
      <c r="AAG23" s="404"/>
      <c r="AAH23" s="404"/>
      <c r="AAI23" s="404"/>
      <c r="AAJ23" s="404"/>
      <c r="AAK23" s="404"/>
      <c r="AAL23" s="404"/>
      <c r="AAM23" s="404"/>
      <c r="AAN23" s="404"/>
      <c r="AAO23" s="404"/>
      <c r="AAP23" s="404"/>
      <c r="AAQ23" s="404"/>
      <c r="AAR23" s="404"/>
      <c r="AAS23" s="404"/>
      <c r="AAT23" s="404"/>
      <c r="AAU23" s="404"/>
      <c r="AAV23" s="404"/>
      <c r="AAW23" s="404"/>
      <c r="AAX23" s="404"/>
      <c r="AAY23" s="404"/>
      <c r="AAZ23" s="404"/>
      <c r="ABA23" s="404"/>
      <c r="ABB23" s="404"/>
      <c r="ABC23" s="404"/>
      <c r="ABD23" s="404"/>
      <c r="ABE23" s="404"/>
      <c r="ABF23" s="404"/>
      <c r="ABG23" s="404"/>
      <c r="ABH23" s="404"/>
      <c r="ABI23" s="404"/>
      <c r="ABJ23" s="404"/>
      <c r="ABK23" s="404"/>
      <c r="ABL23" s="404"/>
      <c r="ABM23" s="404"/>
      <c r="ABN23" s="404"/>
      <c r="ABO23" s="404"/>
      <c r="ABP23" s="404"/>
      <c r="ABQ23" s="404"/>
      <c r="ABR23" s="404"/>
      <c r="ABS23" s="404"/>
      <c r="ABT23" s="404"/>
      <c r="ABU23" s="404"/>
      <c r="ABV23" s="404"/>
      <c r="ABW23" s="404"/>
      <c r="ABX23" s="404"/>
      <c r="ABY23" s="404"/>
      <c r="ABZ23" s="404"/>
      <c r="ACA23" s="404"/>
      <c r="ACB23" s="404"/>
      <c r="ACC23" s="404"/>
      <c r="ACD23" s="404"/>
      <c r="ACE23" s="404"/>
      <c r="ACF23" s="404"/>
      <c r="ACG23" s="404"/>
      <c r="ACH23" s="404"/>
      <c r="ACI23" s="404"/>
      <c r="ACJ23" s="404"/>
      <c r="ACK23" s="404"/>
      <c r="ACL23" s="404"/>
      <c r="ACM23" s="404"/>
      <c r="ACN23" s="404"/>
      <c r="ACO23" s="404"/>
      <c r="ACP23" s="404"/>
      <c r="ACQ23" s="404"/>
      <c r="ACR23" s="404"/>
      <c r="ACS23" s="404"/>
      <c r="ACT23" s="404"/>
      <c r="ACU23" s="404"/>
      <c r="ACV23" s="404"/>
      <c r="ACW23" s="404"/>
      <c r="ACX23" s="404"/>
      <c r="ACY23" s="404"/>
      <c r="ACZ23" s="404"/>
      <c r="ADA23" s="404"/>
      <c r="ADB23" s="404"/>
      <c r="ADC23" s="404"/>
      <c r="ADD23" s="404"/>
      <c r="ADE23" s="404"/>
      <c r="ADF23" s="404"/>
      <c r="ADG23" s="404"/>
      <c r="ADH23" s="404"/>
      <c r="ADI23" s="404"/>
      <c r="ADJ23" s="404"/>
      <c r="ADK23" s="404"/>
      <c r="ADL23" s="404"/>
      <c r="ADM23" s="404"/>
      <c r="ADN23" s="404"/>
      <c r="ADO23" s="404"/>
      <c r="ADP23" s="404"/>
      <c r="ADQ23" s="404"/>
      <c r="ADR23" s="404"/>
      <c r="ADS23" s="404"/>
      <c r="ADT23" s="404"/>
      <c r="ADU23" s="404"/>
      <c r="ADV23" s="404"/>
      <c r="ADW23" s="404"/>
      <c r="ADX23" s="404"/>
      <c r="ADY23" s="404"/>
      <c r="ADZ23" s="404"/>
      <c r="AEA23" s="404"/>
      <c r="AEB23" s="404"/>
      <c r="AEC23" s="404"/>
      <c r="AED23" s="404"/>
      <c r="AEE23" s="404"/>
      <c r="AEF23" s="404"/>
      <c r="AEG23" s="404"/>
      <c r="AEH23" s="404"/>
      <c r="AEI23" s="404"/>
      <c r="AEJ23" s="404"/>
      <c r="AEK23" s="404"/>
      <c r="AEL23" s="404"/>
      <c r="AEM23" s="404"/>
      <c r="AEN23" s="404"/>
      <c r="AEO23" s="404"/>
      <c r="AEP23" s="404"/>
      <c r="AEQ23" s="404"/>
      <c r="AER23" s="404"/>
      <c r="AES23" s="404"/>
      <c r="AET23" s="404"/>
      <c r="AEU23" s="404"/>
      <c r="AEV23" s="404"/>
      <c r="AEW23" s="404"/>
      <c r="AEX23" s="404"/>
      <c r="AEY23" s="404"/>
      <c r="AEZ23" s="404"/>
      <c r="AFA23" s="404"/>
      <c r="AFB23" s="404"/>
      <c r="AFC23" s="404"/>
      <c r="AFD23" s="404"/>
      <c r="AFE23" s="404"/>
      <c r="AFF23" s="404"/>
      <c r="AFG23" s="404"/>
      <c r="AFH23" s="404"/>
      <c r="AFI23" s="404"/>
      <c r="AFJ23" s="404"/>
      <c r="AFK23" s="404"/>
      <c r="AFL23" s="404"/>
      <c r="AFM23" s="404"/>
      <c r="AFN23" s="404"/>
      <c r="AFO23" s="404"/>
      <c r="AFP23" s="404"/>
      <c r="AFQ23" s="404"/>
      <c r="AFR23" s="404"/>
      <c r="AFS23" s="404"/>
      <c r="AFT23" s="404"/>
      <c r="AFU23" s="404"/>
      <c r="AFV23" s="404"/>
      <c r="AFW23" s="404"/>
      <c r="AFX23" s="404"/>
      <c r="AFY23" s="404"/>
      <c r="AFZ23" s="404"/>
      <c r="AGA23" s="404"/>
      <c r="AGB23" s="404"/>
      <c r="AGC23" s="404"/>
      <c r="AGD23" s="404"/>
      <c r="AGE23" s="404"/>
      <c r="AGF23" s="404"/>
      <c r="AGG23" s="404"/>
      <c r="AGH23" s="404"/>
      <c r="AGI23" s="404"/>
      <c r="AGJ23" s="404"/>
      <c r="AGK23" s="404"/>
      <c r="AGL23" s="404"/>
      <c r="AGM23" s="404"/>
      <c r="AGN23" s="404"/>
      <c r="AGO23" s="404"/>
      <c r="AGP23" s="404"/>
      <c r="AGQ23" s="404"/>
      <c r="AGR23" s="404"/>
      <c r="AGS23" s="404"/>
      <c r="AGT23" s="404"/>
      <c r="AGU23" s="404"/>
      <c r="AGV23" s="404"/>
      <c r="AGW23" s="404"/>
      <c r="AGX23" s="404"/>
      <c r="AGY23" s="404"/>
      <c r="AGZ23" s="404"/>
      <c r="AHA23" s="404"/>
      <c r="AHB23" s="404"/>
      <c r="AHC23" s="404"/>
      <c r="AHD23" s="404"/>
      <c r="AHE23" s="404"/>
      <c r="AHF23" s="404"/>
      <c r="AHG23" s="404"/>
      <c r="AHH23" s="404"/>
      <c r="AHI23" s="404"/>
      <c r="AHJ23" s="404"/>
      <c r="AHK23" s="404"/>
      <c r="AHL23" s="404"/>
      <c r="AHM23" s="404"/>
      <c r="AHN23" s="404"/>
      <c r="AHO23" s="404"/>
      <c r="AHP23" s="404"/>
      <c r="AHQ23" s="404"/>
      <c r="AHR23" s="404"/>
      <c r="AHS23" s="404"/>
      <c r="AHT23" s="404"/>
      <c r="AHU23" s="404"/>
      <c r="AHV23" s="404"/>
      <c r="AHW23" s="404"/>
      <c r="AHX23" s="404"/>
      <c r="AHY23" s="404"/>
      <c r="AHZ23" s="404"/>
      <c r="AIA23" s="404"/>
      <c r="AIB23" s="404"/>
      <c r="AIC23" s="404"/>
      <c r="AID23" s="404"/>
      <c r="AIE23" s="404"/>
      <c r="AIF23" s="404"/>
      <c r="AIG23" s="404"/>
      <c r="AIH23" s="404"/>
      <c r="AII23" s="404"/>
      <c r="AIJ23" s="404"/>
      <c r="AIK23" s="404"/>
      <c r="AIL23" s="404"/>
      <c r="AIM23" s="404"/>
      <c r="AIN23" s="404"/>
      <c r="AIO23" s="404"/>
      <c r="AIP23" s="404"/>
      <c r="AIQ23" s="404"/>
      <c r="AIR23" s="404"/>
      <c r="AIS23" s="404"/>
      <c r="AIT23" s="404"/>
      <c r="AIU23" s="404"/>
      <c r="AIV23" s="404"/>
      <c r="AIW23" s="404"/>
      <c r="AIX23" s="404"/>
      <c r="AIY23" s="404"/>
      <c r="AIZ23" s="404"/>
      <c r="AJA23" s="404"/>
      <c r="AJB23" s="404"/>
      <c r="AJC23" s="404"/>
      <c r="AJD23" s="404"/>
      <c r="AJE23" s="404"/>
      <c r="AJF23" s="404"/>
      <c r="AJG23" s="404"/>
      <c r="AJH23" s="404"/>
      <c r="AJI23" s="404"/>
      <c r="AJJ23" s="404"/>
      <c r="AJK23" s="404"/>
      <c r="AJL23" s="404"/>
      <c r="AJM23" s="404"/>
      <c r="AJN23" s="404"/>
      <c r="AJO23" s="404"/>
      <c r="AJP23" s="404"/>
      <c r="AJQ23" s="404"/>
      <c r="AJR23" s="404"/>
      <c r="AJS23" s="404"/>
      <c r="AJT23" s="404"/>
      <c r="AJU23" s="404"/>
      <c r="AJV23" s="404"/>
      <c r="AJW23" s="404"/>
      <c r="AJX23" s="404"/>
      <c r="AJY23" s="404"/>
      <c r="AJZ23" s="404"/>
      <c r="AKA23" s="404"/>
      <c r="AKB23" s="404"/>
      <c r="AKC23" s="404"/>
      <c r="AKD23" s="404"/>
      <c r="AKE23" s="404"/>
      <c r="AKF23" s="404"/>
      <c r="AKG23" s="404"/>
      <c r="AKH23" s="404"/>
      <c r="AKI23" s="404"/>
      <c r="AKJ23" s="404"/>
      <c r="AKK23" s="404"/>
      <c r="AKL23" s="404"/>
      <c r="AKM23" s="404"/>
      <c r="AKN23" s="404"/>
      <c r="AKO23" s="404"/>
      <c r="AKP23" s="404"/>
      <c r="AKQ23" s="404"/>
      <c r="AKR23" s="404"/>
      <c r="AKS23" s="404"/>
      <c r="AKT23" s="404"/>
      <c r="AKU23" s="404"/>
      <c r="AKV23" s="404"/>
      <c r="AKW23" s="404"/>
      <c r="AKX23" s="404"/>
      <c r="AKY23" s="404"/>
      <c r="AKZ23" s="404"/>
      <c r="ALA23" s="404"/>
      <c r="ALB23" s="404"/>
      <c r="ALC23" s="404"/>
    </row>
    <row r="24" spans="1:991" ht="39.75" customHeight="1" x14ac:dyDescent="0.55000000000000004">
      <c r="A24" s="632" t="s">
        <v>54</v>
      </c>
      <c r="B24" s="61">
        <v>352000</v>
      </c>
      <c r="C24" s="633"/>
      <c r="D24" s="61">
        <v>60558</v>
      </c>
      <c r="E24" s="634">
        <v>101500</v>
      </c>
      <c r="F24" s="635"/>
      <c r="G24" s="634">
        <v>514058</v>
      </c>
      <c r="H24" s="61">
        <v>299200</v>
      </c>
      <c r="I24" s="633"/>
      <c r="J24" s="61">
        <v>51474.299999999996</v>
      </c>
      <c r="K24" s="759">
        <v>101500</v>
      </c>
      <c r="L24" s="635"/>
      <c r="M24" s="634">
        <v>411066.8</v>
      </c>
      <c r="N24" s="61">
        <v>233376</v>
      </c>
      <c r="O24" s="635"/>
      <c r="P24" s="61">
        <v>40149.953999999998</v>
      </c>
      <c r="Q24" s="634">
        <v>60392.5</v>
      </c>
      <c r="R24" s="635"/>
      <c r="S24" s="636">
        <v>333918.45400000003</v>
      </c>
      <c r="U24" s="637"/>
      <c r="W24" s="404"/>
      <c r="X24" s="404"/>
      <c r="Y24" s="404"/>
      <c r="Z24" s="404"/>
      <c r="AA24" s="404"/>
      <c r="AB24" s="404"/>
      <c r="AC24" s="404"/>
      <c r="AD24" s="404"/>
      <c r="AE24" s="404"/>
      <c r="AF24" s="404"/>
      <c r="AG24" s="404"/>
      <c r="AH24" s="404"/>
      <c r="AI24" s="404"/>
      <c r="AJ24" s="404"/>
      <c r="AK24" s="404"/>
      <c r="AL24" s="404"/>
      <c r="AM24" s="404"/>
      <c r="AN24" s="404"/>
      <c r="AO24" s="404"/>
      <c r="AP24" s="404"/>
      <c r="AQ24" s="404"/>
      <c r="AR24" s="404"/>
      <c r="AS24" s="404"/>
      <c r="AT24" s="404"/>
      <c r="AU24" s="404"/>
      <c r="AV24" s="404"/>
      <c r="AW24" s="404"/>
      <c r="AX24" s="404"/>
      <c r="AY24" s="404"/>
      <c r="AZ24" s="404"/>
      <c r="BA24" s="404"/>
      <c r="BB24" s="404"/>
      <c r="BC24" s="404"/>
      <c r="BD24" s="404"/>
      <c r="BE24" s="404"/>
      <c r="BF24" s="404"/>
      <c r="BG24" s="404"/>
      <c r="BH24" s="404"/>
      <c r="BI24" s="404"/>
      <c r="BJ24" s="404"/>
      <c r="BK24" s="404"/>
      <c r="BL24" s="404"/>
      <c r="BM24" s="404"/>
      <c r="BN24" s="404"/>
      <c r="BO24" s="404"/>
      <c r="BP24" s="404"/>
      <c r="BQ24" s="404"/>
      <c r="BR24" s="404"/>
      <c r="BS24" s="404"/>
      <c r="BT24" s="404"/>
      <c r="BU24" s="404"/>
      <c r="BV24" s="404"/>
      <c r="BW24" s="404"/>
      <c r="BX24" s="404"/>
      <c r="BY24" s="404"/>
      <c r="BZ24" s="404"/>
      <c r="CA24" s="404"/>
      <c r="CB24" s="404"/>
      <c r="CC24" s="404"/>
      <c r="CD24" s="404"/>
      <c r="CE24" s="404"/>
      <c r="CF24" s="404"/>
      <c r="CG24" s="404"/>
      <c r="CH24" s="404"/>
      <c r="CI24" s="404"/>
      <c r="CJ24" s="404"/>
      <c r="CK24" s="404"/>
      <c r="CL24" s="404"/>
      <c r="CM24" s="404"/>
      <c r="CN24" s="404"/>
      <c r="CO24" s="404"/>
      <c r="CP24" s="404"/>
      <c r="CQ24" s="404"/>
      <c r="CR24" s="404"/>
      <c r="CS24" s="404"/>
      <c r="CT24" s="404"/>
      <c r="CU24" s="404"/>
      <c r="CV24" s="404"/>
      <c r="CW24" s="404"/>
      <c r="CX24" s="404"/>
      <c r="CY24" s="404"/>
      <c r="CZ24" s="404"/>
      <c r="DA24" s="404"/>
      <c r="DB24" s="404"/>
      <c r="DC24" s="404"/>
      <c r="DD24" s="404"/>
      <c r="DE24" s="404"/>
      <c r="DF24" s="404"/>
      <c r="DG24" s="404"/>
      <c r="DH24" s="404"/>
      <c r="DI24" s="404"/>
      <c r="DJ24" s="404"/>
      <c r="DK24" s="404"/>
      <c r="DL24" s="404"/>
      <c r="DM24" s="404"/>
      <c r="DN24" s="404"/>
      <c r="DO24" s="404"/>
      <c r="DP24" s="404"/>
      <c r="DQ24" s="404"/>
      <c r="DR24" s="404"/>
      <c r="DS24" s="404"/>
      <c r="DT24" s="404"/>
      <c r="DU24" s="404"/>
      <c r="DV24" s="404"/>
      <c r="DW24" s="404"/>
      <c r="DX24" s="404"/>
      <c r="DY24" s="404"/>
      <c r="DZ24" s="404"/>
      <c r="EA24" s="404"/>
      <c r="EB24" s="404"/>
      <c r="EC24" s="404"/>
      <c r="ED24" s="404"/>
      <c r="EE24" s="404"/>
      <c r="EF24" s="404"/>
      <c r="EG24" s="404"/>
      <c r="EH24" s="404"/>
      <c r="EI24" s="404"/>
      <c r="EJ24" s="404"/>
      <c r="EK24" s="404"/>
      <c r="EL24" s="404"/>
      <c r="EM24" s="404"/>
      <c r="EN24" s="404"/>
      <c r="EO24" s="404"/>
      <c r="EP24" s="404"/>
      <c r="EQ24" s="404"/>
      <c r="ER24" s="404"/>
      <c r="ES24" s="404"/>
      <c r="ET24" s="404"/>
      <c r="EU24" s="404"/>
      <c r="EV24" s="404"/>
      <c r="EW24" s="404"/>
      <c r="EX24" s="404"/>
      <c r="EY24" s="404"/>
      <c r="EZ24" s="404"/>
      <c r="FA24" s="404"/>
      <c r="FB24" s="404"/>
      <c r="FC24" s="404"/>
      <c r="FD24" s="404"/>
      <c r="FE24" s="404"/>
      <c r="FF24" s="404"/>
      <c r="FG24" s="404"/>
      <c r="FH24" s="404"/>
      <c r="FI24" s="404"/>
      <c r="FJ24" s="404"/>
      <c r="FK24" s="404"/>
      <c r="FL24" s="404"/>
      <c r="FM24" s="404"/>
      <c r="FN24" s="404"/>
      <c r="FO24" s="404"/>
      <c r="FP24" s="404"/>
      <c r="FQ24" s="404"/>
      <c r="FR24" s="404"/>
      <c r="FS24" s="404"/>
      <c r="FT24" s="404"/>
      <c r="FU24" s="404"/>
      <c r="FV24" s="404"/>
      <c r="FW24" s="404"/>
      <c r="FX24" s="404"/>
      <c r="FY24" s="404"/>
      <c r="FZ24" s="404"/>
      <c r="GA24" s="404"/>
      <c r="GB24" s="404"/>
      <c r="GC24" s="404"/>
      <c r="GD24" s="404"/>
      <c r="GE24" s="404"/>
      <c r="GF24" s="404"/>
      <c r="GG24" s="404"/>
      <c r="GH24" s="404"/>
      <c r="GI24" s="404"/>
      <c r="GJ24" s="404"/>
      <c r="GK24" s="404"/>
      <c r="GL24" s="404"/>
      <c r="GM24" s="404"/>
      <c r="GN24" s="404"/>
      <c r="GO24" s="404"/>
      <c r="GP24" s="404"/>
      <c r="GQ24" s="404"/>
      <c r="GR24" s="404"/>
      <c r="GS24" s="404"/>
      <c r="GT24" s="404"/>
      <c r="GU24" s="404"/>
      <c r="GV24" s="404"/>
      <c r="GW24" s="404"/>
      <c r="GX24" s="404"/>
      <c r="GY24" s="404"/>
      <c r="GZ24" s="404"/>
      <c r="HA24" s="404"/>
      <c r="HB24" s="404"/>
      <c r="HC24" s="404"/>
      <c r="HD24" s="404"/>
      <c r="HE24" s="404"/>
      <c r="HF24" s="404"/>
      <c r="HG24" s="404"/>
      <c r="HH24" s="404"/>
      <c r="HI24" s="404"/>
      <c r="HJ24" s="404"/>
      <c r="HK24" s="404"/>
      <c r="HL24" s="404"/>
      <c r="HM24" s="404"/>
      <c r="HN24" s="404"/>
      <c r="HO24" s="404"/>
      <c r="HP24" s="404"/>
      <c r="HQ24" s="404"/>
      <c r="HR24" s="404"/>
      <c r="HS24" s="404"/>
      <c r="HT24" s="404"/>
      <c r="HU24" s="404"/>
      <c r="HV24" s="404"/>
      <c r="HW24" s="404"/>
      <c r="HX24" s="404"/>
      <c r="HY24" s="404"/>
      <c r="HZ24" s="404"/>
      <c r="IA24" s="404"/>
      <c r="IB24" s="404"/>
      <c r="IC24" s="404"/>
      <c r="ID24" s="404"/>
      <c r="IE24" s="404"/>
      <c r="IF24" s="404"/>
      <c r="IG24" s="404"/>
      <c r="IH24" s="404"/>
      <c r="II24" s="404"/>
      <c r="IJ24" s="404"/>
      <c r="IK24" s="404"/>
      <c r="IL24" s="404"/>
      <c r="IM24" s="404"/>
      <c r="IN24" s="404"/>
      <c r="IO24" s="404"/>
      <c r="IP24" s="404"/>
      <c r="IQ24" s="404"/>
      <c r="IR24" s="404"/>
      <c r="IS24" s="404"/>
      <c r="IT24" s="404"/>
      <c r="IU24" s="404"/>
      <c r="IV24" s="404"/>
      <c r="IW24" s="404"/>
      <c r="IX24" s="404"/>
      <c r="IY24" s="404"/>
      <c r="IZ24" s="404"/>
      <c r="JA24" s="404"/>
      <c r="JB24" s="404"/>
      <c r="JC24" s="404"/>
      <c r="JD24" s="404"/>
      <c r="JE24" s="404"/>
      <c r="JF24" s="404"/>
      <c r="JG24" s="404"/>
      <c r="JH24" s="404"/>
      <c r="JI24" s="404"/>
      <c r="JJ24" s="404"/>
      <c r="JK24" s="404"/>
      <c r="JL24" s="404"/>
      <c r="JM24" s="404"/>
      <c r="JN24" s="404"/>
      <c r="JO24" s="404"/>
      <c r="JP24" s="404"/>
      <c r="JQ24" s="404"/>
      <c r="JR24" s="404"/>
      <c r="JS24" s="404"/>
      <c r="JT24" s="404"/>
      <c r="JU24" s="404"/>
      <c r="JV24" s="404"/>
      <c r="JW24" s="404"/>
      <c r="JX24" s="404"/>
      <c r="JY24" s="404"/>
      <c r="JZ24" s="404"/>
      <c r="KA24" s="404"/>
      <c r="KB24" s="404"/>
      <c r="KC24" s="404"/>
      <c r="KD24" s="404"/>
      <c r="KE24" s="404"/>
      <c r="KF24" s="404"/>
      <c r="KG24" s="404"/>
      <c r="KH24" s="404"/>
      <c r="KI24" s="404"/>
      <c r="KJ24" s="404"/>
      <c r="KK24" s="404"/>
      <c r="KL24" s="404"/>
      <c r="KM24" s="404"/>
      <c r="KN24" s="404"/>
      <c r="KO24" s="404"/>
      <c r="KP24" s="404"/>
      <c r="KQ24" s="404"/>
      <c r="KR24" s="404"/>
      <c r="KS24" s="404"/>
      <c r="KT24" s="404"/>
      <c r="KU24" s="404"/>
      <c r="KV24" s="404"/>
      <c r="KW24" s="404"/>
      <c r="KX24" s="404"/>
      <c r="KY24" s="404"/>
      <c r="KZ24" s="404"/>
      <c r="LA24" s="404"/>
      <c r="LB24" s="404"/>
      <c r="LC24" s="404"/>
      <c r="LD24" s="404"/>
      <c r="LE24" s="404"/>
      <c r="LF24" s="404"/>
      <c r="LG24" s="404"/>
      <c r="LH24" s="404"/>
      <c r="LI24" s="404"/>
      <c r="LJ24" s="404"/>
      <c r="LK24" s="404"/>
      <c r="LL24" s="404"/>
      <c r="LM24" s="404"/>
      <c r="LN24" s="404"/>
      <c r="LO24" s="404"/>
      <c r="LP24" s="404"/>
      <c r="LQ24" s="404"/>
      <c r="LR24" s="404"/>
      <c r="LS24" s="404"/>
      <c r="LT24" s="404"/>
      <c r="LU24" s="404"/>
      <c r="LV24" s="404"/>
      <c r="LW24" s="404"/>
      <c r="LX24" s="404"/>
      <c r="LY24" s="404"/>
      <c r="LZ24" s="404"/>
      <c r="MA24" s="404"/>
      <c r="MB24" s="404"/>
      <c r="MC24" s="404"/>
      <c r="MD24" s="404"/>
      <c r="ME24" s="404"/>
      <c r="MF24" s="404"/>
      <c r="MG24" s="404"/>
      <c r="MH24" s="404"/>
      <c r="MI24" s="404"/>
      <c r="MJ24" s="404"/>
      <c r="MK24" s="404"/>
      <c r="ML24" s="404"/>
      <c r="MM24" s="404"/>
      <c r="MN24" s="404"/>
      <c r="MO24" s="404"/>
      <c r="MP24" s="404"/>
      <c r="MQ24" s="404"/>
      <c r="MR24" s="404"/>
      <c r="MS24" s="404"/>
      <c r="MT24" s="404"/>
      <c r="MU24" s="404"/>
      <c r="MV24" s="404"/>
      <c r="MW24" s="404"/>
      <c r="MX24" s="404"/>
      <c r="MY24" s="404"/>
      <c r="MZ24" s="404"/>
      <c r="NA24" s="404"/>
      <c r="NB24" s="404"/>
      <c r="NC24" s="404"/>
      <c r="ND24" s="404"/>
      <c r="NE24" s="404"/>
      <c r="NF24" s="404"/>
      <c r="NG24" s="404"/>
      <c r="NH24" s="404"/>
      <c r="NI24" s="404"/>
      <c r="NJ24" s="404"/>
      <c r="NK24" s="404"/>
      <c r="NL24" s="404"/>
      <c r="NM24" s="404"/>
      <c r="NN24" s="404"/>
      <c r="NO24" s="404"/>
      <c r="NP24" s="404"/>
      <c r="NQ24" s="404"/>
      <c r="NR24" s="404"/>
      <c r="NS24" s="404"/>
      <c r="NT24" s="404"/>
      <c r="NU24" s="404"/>
      <c r="NV24" s="404"/>
      <c r="NW24" s="404"/>
      <c r="NX24" s="404"/>
      <c r="NY24" s="404"/>
      <c r="NZ24" s="404"/>
      <c r="OA24" s="404"/>
      <c r="OB24" s="404"/>
      <c r="OC24" s="404"/>
      <c r="OD24" s="404"/>
      <c r="OE24" s="404"/>
      <c r="OF24" s="404"/>
      <c r="OG24" s="404"/>
      <c r="OH24" s="404"/>
      <c r="OI24" s="404"/>
      <c r="OJ24" s="404"/>
      <c r="OK24" s="404"/>
      <c r="OL24" s="404"/>
      <c r="OM24" s="404"/>
      <c r="ON24" s="404"/>
      <c r="OO24" s="404"/>
      <c r="OP24" s="404"/>
      <c r="OQ24" s="404"/>
      <c r="OR24" s="404"/>
      <c r="OS24" s="404"/>
      <c r="OT24" s="404"/>
      <c r="OU24" s="404"/>
      <c r="OV24" s="404"/>
      <c r="OW24" s="404"/>
      <c r="OX24" s="404"/>
      <c r="OY24" s="404"/>
      <c r="OZ24" s="404"/>
      <c r="PA24" s="404"/>
      <c r="PB24" s="404"/>
      <c r="PC24" s="404"/>
      <c r="PD24" s="404"/>
      <c r="PE24" s="404"/>
      <c r="PF24" s="404"/>
      <c r="PG24" s="404"/>
      <c r="PH24" s="404"/>
      <c r="PI24" s="404"/>
      <c r="PJ24" s="404"/>
      <c r="PK24" s="404"/>
      <c r="PL24" s="404"/>
      <c r="PM24" s="404"/>
      <c r="PN24" s="404"/>
      <c r="PO24" s="404"/>
      <c r="PP24" s="404"/>
      <c r="PQ24" s="404"/>
      <c r="PR24" s="404"/>
      <c r="PS24" s="404"/>
      <c r="PT24" s="404"/>
      <c r="PU24" s="404"/>
      <c r="PV24" s="404"/>
      <c r="PW24" s="404"/>
      <c r="PX24" s="404"/>
      <c r="PY24" s="404"/>
      <c r="PZ24" s="404"/>
      <c r="QA24" s="404"/>
      <c r="QB24" s="404"/>
      <c r="QC24" s="404"/>
      <c r="QD24" s="404"/>
      <c r="QE24" s="404"/>
      <c r="QF24" s="404"/>
      <c r="QG24" s="404"/>
      <c r="QH24" s="404"/>
      <c r="QI24" s="404"/>
      <c r="QJ24" s="404"/>
      <c r="QK24" s="404"/>
      <c r="QL24" s="404"/>
      <c r="QM24" s="404"/>
      <c r="QN24" s="404"/>
      <c r="QO24" s="404"/>
      <c r="QP24" s="404"/>
      <c r="QQ24" s="404"/>
      <c r="QR24" s="404"/>
      <c r="QS24" s="404"/>
      <c r="QT24" s="404"/>
      <c r="QU24" s="404"/>
      <c r="QV24" s="404"/>
      <c r="QW24" s="404"/>
      <c r="QX24" s="404"/>
      <c r="QY24" s="404"/>
      <c r="QZ24" s="404"/>
      <c r="RA24" s="404"/>
      <c r="RB24" s="404"/>
      <c r="RC24" s="404"/>
      <c r="RD24" s="404"/>
      <c r="RE24" s="404"/>
      <c r="RF24" s="404"/>
      <c r="RG24" s="404"/>
      <c r="RH24" s="404"/>
      <c r="RI24" s="404"/>
      <c r="RJ24" s="404"/>
      <c r="RK24" s="404"/>
      <c r="RL24" s="404"/>
      <c r="RM24" s="404"/>
      <c r="RN24" s="404"/>
      <c r="RO24" s="404"/>
      <c r="RP24" s="404"/>
      <c r="RQ24" s="404"/>
      <c r="RR24" s="404"/>
      <c r="RS24" s="404"/>
      <c r="RT24" s="404"/>
      <c r="RU24" s="404"/>
      <c r="RV24" s="404"/>
      <c r="RW24" s="404"/>
      <c r="RX24" s="404"/>
      <c r="RY24" s="404"/>
      <c r="RZ24" s="404"/>
      <c r="SA24" s="404"/>
      <c r="SB24" s="404"/>
      <c r="SC24" s="404"/>
      <c r="SD24" s="404"/>
      <c r="SE24" s="404"/>
      <c r="SF24" s="404"/>
      <c r="SG24" s="404"/>
      <c r="SH24" s="404"/>
      <c r="SI24" s="404"/>
      <c r="SJ24" s="404"/>
      <c r="SK24" s="404"/>
      <c r="SL24" s="404"/>
      <c r="SM24" s="404"/>
      <c r="SN24" s="404"/>
      <c r="SO24" s="404"/>
      <c r="SP24" s="404"/>
      <c r="SQ24" s="404"/>
      <c r="SR24" s="404"/>
      <c r="SS24" s="404"/>
      <c r="ST24" s="404"/>
      <c r="SU24" s="404"/>
      <c r="SV24" s="404"/>
      <c r="SW24" s="404"/>
      <c r="SX24" s="404"/>
      <c r="SY24" s="404"/>
      <c r="SZ24" s="404"/>
      <c r="TA24" s="404"/>
      <c r="TB24" s="404"/>
      <c r="TC24" s="404"/>
      <c r="TD24" s="404"/>
      <c r="TE24" s="404"/>
      <c r="TF24" s="404"/>
      <c r="TG24" s="404"/>
      <c r="TH24" s="404"/>
      <c r="TI24" s="404"/>
      <c r="TJ24" s="404"/>
      <c r="TK24" s="404"/>
      <c r="TL24" s="404"/>
      <c r="TM24" s="404"/>
      <c r="TN24" s="404"/>
      <c r="TO24" s="404"/>
      <c r="TP24" s="404"/>
      <c r="TQ24" s="404"/>
      <c r="TR24" s="404"/>
      <c r="TS24" s="404"/>
      <c r="TT24" s="404"/>
      <c r="TU24" s="404"/>
      <c r="TV24" s="404"/>
      <c r="TW24" s="404"/>
      <c r="TX24" s="404"/>
      <c r="TY24" s="404"/>
      <c r="TZ24" s="404"/>
      <c r="UA24" s="404"/>
      <c r="UB24" s="404"/>
      <c r="UC24" s="404"/>
      <c r="UD24" s="404"/>
      <c r="UE24" s="404"/>
      <c r="UF24" s="404"/>
      <c r="UG24" s="404"/>
      <c r="UH24" s="404"/>
      <c r="UI24" s="404"/>
      <c r="UJ24" s="404"/>
      <c r="UK24" s="404"/>
      <c r="UL24" s="404"/>
      <c r="UM24" s="404"/>
      <c r="UN24" s="404"/>
      <c r="UO24" s="404"/>
      <c r="UP24" s="404"/>
      <c r="UQ24" s="404"/>
      <c r="UR24" s="404"/>
      <c r="US24" s="404"/>
      <c r="UT24" s="404"/>
      <c r="UU24" s="404"/>
      <c r="UV24" s="404"/>
      <c r="UW24" s="404"/>
      <c r="UX24" s="404"/>
      <c r="UY24" s="404"/>
      <c r="UZ24" s="404"/>
      <c r="VA24" s="404"/>
      <c r="VB24" s="404"/>
      <c r="VC24" s="404"/>
      <c r="VD24" s="404"/>
      <c r="VE24" s="404"/>
      <c r="VF24" s="404"/>
      <c r="VG24" s="404"/>
      <c r="VH24" s="404"/>
      <c r="VI24" s="404"/>
      <c r="VJ24" s="404"/>
      <c r="VK24" s="404"/>
      <c r="VL24" s="404"/>
      <c r="VM24" s="404"/>
      <c r="VN24" s="404"/>
      <c r="VO24" s="404"/>
      <c r="VP24" s="404"/>
      <c r="VQ24" s="404"/>
      <c r="VR24" s="404"/>
      <c r="VS24" s="404"/>
      <c r="VT24" s="404"/>
      <c r="VU24" s="404"/>
      <c r="VV24" s="404"/>
      <c r="VW24" s="404"/>
      <c r="VX24" s="404"/>
      <c r="VY24" s="404"/>
      <c r="VZ24" s="404"/>
      <c r="WA24" s="404"/>
      <c r="WB24" s="404"/>
      <c r="WC24" s="404"/>
      <c r="WD24" s="404"/>
      <c r="WE24" s="404"/>
      <c r="WF24" s="404"/>
      <c r="WG24" s="404"/>
      <c r="WH24" s="404"/>
      <c r="WI24" s="404"/>
      <c r="WJ24" s="404"/>
      <c r="WK24" s="404"/>
      <c r="WL24" s="404"/>
      <c r="WM24" s="404"/>
      <c r="WN24" s="404"/>
      <c r="WO24" s="404"/>
      <c r="WP24" s="404"/>
      <c r="WQ24" s="404"/>
      <c r="WR24" s="404"/>
      <c r="WS24" s="404"/>
      <c r="WT24" s="404"/>
      <c r="WU24" s="404"/>
      <c r="WV24" s="404"/>
      <c r="WW24" s="404"/>
      <c r="WX24" s="404"/>
      <c r="WY24" s="404"/>
      <c r="WZ24" s="404"/>
      <c r="XA24" s="404"/>
      <c r="XB24" s="404"/>
      <c r="XC24" s="404"/>
      <c r="XD24" s="404"/>
      <c r="XE24" s="404"/>
      <c r="XF24" s="404"/>
      <c r="XG24" s="404"/>
      <c r="XH24" s="404"/>
      <c r="XI24" s="404"/>
      <c r="XJ24" s="404"/>
      <c r="XK24" s="404"/>
      <c r="XL24" s="404"/>
      <c r="XM24" s="404"/>
      <c r="XN24" s="404"/>
      <c r="XO24" s="404"/>
      <c r="XP24" s="404"/>
      <c r="XQ24" s="404"/>
      <c r="XR24" s="404"/>
      <c r="XS24" s="404"/>
      <c r="XT24" s="404"/>
      <c r="XU24" s="404"/>
      <c r="XV24" s="404"/>
      <c r="XW24" s="404"/>
      <c r="XX24" s="404"/>
      <c r="XY24" s="404"/>
      <c r="XZ24" s="404"/>
      <c r="YA24" s="404"/>
      <c r="YB24" s="404"/>
      <c r="YC24" s="404"/>
      <c r="YD24" s="404"/>
      <c r="YE24" s="404"/>
      <c r="YF24" s="404"/>
      <c r="YG24" s="404"/>
      <c r="YH24" s="404"/>
      <c r="YI24" s="404"/>
      <c r="YJ24" s="404"/>
      <c r="YK24" s="404"/>
      <c r="YL24" s="404"/>
      <c r="YM24" s="404"/>
      <c r="YN24" s="404"/>
      <c r="YO24" s="404"/>
      <c r="YP24" s="404"/>
      <c r="YQ24" s="404"/>
      <c r="YR24" s="404"/>
      <c r="YS24" s="404"/>
      <c r="YT24" s="404"/>
      <c r="YU24" s="404"/>
      <c r="YV24" s="404"/>
      <c r="YW24" s="404"/>
      <c r="YX24" s="404"/>
      <c r="YY24" s="404"/>
      <c r="YZ24" s="404"/>
      <c r="ZA24" s="404"/>
      <c r="ZB24" s="404"/>
      <c r="ZC24" s="404"/>
      <c r="ZD24" s="404"/>
      <c r="ZE24" s="404"/>
      <c r="ZF24" s="404"/>
      <c r="ZG24" s="404"/>
      <c r="ZH24" s="404"/>
      <c r="ZI24" s="404"/>
      <c r="ZJ24" s="404"/>
      <c r="ZK24" s="404"/>
      <c r="ZL24" s="404"/>
      <c r="ZM24" s="404"/>
      <c r="ZN24" s="404"/>
      <c r="ZO24" s="404"/>
      <c r="ZP24" s="404"/>
      <c r="ZQ24" s="404"/>
      <c r="ZR24" s="404"/>
      <c r="ZS24" s="404"/>
      <c r="ZT24" s="404"/>
      <c r="ZU24" s="404"/>
      <c r="ZV24" s="404"/>
      <c r="ZW24" s="404"/>
      <c r="ZX24" s="404"/>
      <c r="ZY24" s="404"/>
      <c r="ZZ24" s="404"/>
      <c r="AAA24" s="404"/>
      <c r="AAB24" s="404"/>
      <c r="AAC24" s="404"/>
      <c r="AAD24" s="404"/>
      <c r="AAE24" s="404"/>
      <c r="AAF24" s="404"/>
      <c r="AAG24" s="404"/>
      <c r="AAH24" s="404"/>
      <c r="AAI24" s="404"/>
      <c r="AAJ24" s="404"/>
      <c r="AAK24" s="404"/>
      <c r="AAL24" s="404"/>
      <c r="AAM24" s="404"/>
      <c r="AAN24" s="404"/>
      <c r="AAO24" s="404"/>
      <c r="AAP24" s="404"/>
      <c r="AAQ24" s="404"/>
      <c r="AAR24" s="404"/>
      <c r="AAS24" s="404"/>
      <c r="AAT24" s="404"/>
      <c r="AAU24" s="404"/>
      <c r="AAV24" s="404"/>
      <c r="AAW24" s="404"/>
      <c r="AAX24" s="404"/>
      <c r="AAY24" s="404"/>
      <c r="AAZ24" s="404"/>
      <c r="ABA24" s="404"/>
      <c r="ABB24" s="404"/>
      <c r="ABC24" s="404"/>
      <c r="ABD24" s="404"/>
      <c r="ABE24" s="404"/>
      <c r="ABF24" s="404"/>
      <c r="ABG24" s="404"/>
      <c r="ABH24" s="404"/>
      <c r="ABI24" s="404"/>
      <c r="ABJ24" s="404"/>
      <c r="ABK24" s="404"/>
      <c r="ABL24" s="404"/>
      <c r="ABM24" s="404"/>
      <c r="ABN24" s="404"/>
      <c r="ABO24" s="404"/>
      <c r="ABP24" s="404"/>
      <c r="ABQ24" s="404"/>
      <c r="ABR24" s="404"/>
      <c r="ABS24" s="404"/>
      <c r="ABT24" s="404"/>
      <c r="ABU24" s="404"/>
      <c r="ABV24" s="404"/>
      <c r="ABW24" s="404"/>
      <c r="ABX24" s="404"/>
      <c r="ABY24" s="404"/>
      <c r="ABZ24" s="404"/>
      <c r="ACA24" s="404"/>
      <c r="ACB24" s="404"/>
      <c r="ACC24" s="404"/>
      <c r="ACD24" s="404"/>
      <c r="ACE24" s="404"/>
      <c r="ACF24" s="404"/>
      <c r="ACG24" s="404"/>
      <c r="ACH24" s="404"/>
      <c r="ACI24" s="404"/>
      <c r="ACJ24" s="404"/>
      <c r="ACK24" s="404"/>
      <c r="ACL24" s="404"/>
      <c r="ACM24" s="404"/>
      <c r="ACN24" s="404"/>
      <c r="ACO24" s="404"/>
      <c r="ACP24" s="404"/>
      <c r="ACQ24" s="404"/>
      <c r="ACR24" s="404"/>
      <c r="ACS24" s="404"/>
      <c r="ACT24" s="404"/>
      <c r="ACU24" s="404"/>
      <c r="ACV24" s="404"/>
      <c r="ACW24" s="404"/>
      <c r="ACX24" s="404"/>
      <c r="ACY24" s="404"/>
      <c r="ACZ24" s="404"/>
      <c r="ADA24" s="404"/>
      <c r="ADB24" s="404"/>
      <c r="ADC24" s="404"/>
      <c r="ADD24" s="404"/>
      <c r="ADE24" s="404"/>
      <c r="ADF24" s="404"/>
      <c r="ADG24" s="404"/>
      <c r="ADH24" s="404"/>
      <c r="ADI24" s="404"/>
      <c r="ADJ24" s="404"/>
      <c r="ADK24" s="404"/>
      <c r="ADL24" s="404"/>
      <c r="ADM24" s="404"/>
      <c r="ADN24" s="404"/>
      <c r="ADO24" s="404"/>
      <c r="ADP24" s="404"/>
      <c r="ADQ24" s="404"/>
      <c r="ADR24" s="404"/>
      <c r="ADS24" s="404"/>
      <c r="ADT24" s="404"/>
      <c r="ADU24" s="404"/>
      <c r="ADV24" s="404"/>
      <c r="ADW24" s="404"/>
      <c r="ADX24" s="404"/>
      <c r="ADY24" s="404"/>
      <c r="ADZ24" s="404"/>
      <c r="AEA24" s="404"/>
      <c r="AEB24" s="404"/>
      <c r="AEC24" s="404"/>
      <c r="AED24" s="404"/>
      <c r="AEE24" s="404"/>
      <c r="AEF24" s="404"/>
      <c r="AEG24" s="404"/>
      <c r="AEH24" s="404"/>
      <c r="AEI24" s="404"/>
      <c r="AEJ24" s="404"/>
      <c r="AEK24" s="404"/>
      <c r="AEL24" s="404"/>
      <c r="AEM24" s="404"/>
      <c r="AEN24" s="404"/>
      <c r="AEO24" s="404"/>
      <c r="AEP24" s="404"/>
      <c r="AEQ24" s="404"/>
      <c r="AER24" s="404"/>
      <c r="AES24" s="404"/>
      <c r="AET24" s="404"/>
      <c r="AEU24" s="404"/>
      <c r="AEV24" s="404"/>
      <c r="AEW24" s="404"/>
      <c r="AEX24" s="404"/>
      <c r="AEY24" s="404"/>
      <c r="AEZ24" s="404"/>
      <c r="AFA24" s="404"/>
      <c r="AFB24" s="404"/>
      <c r="AFC24" s="404"/>
      <c r="AFD24" s="404"/>
      <c r="AFE24" s="404"/>
      <c r="AFF24" s="404"/>
      <c r="AFG24" s="404"/>
      <c r="AFH24" s="404"/>
      <c r="AFI24" s="404"/>
      <c r="AFJ24" s="404"/>
      <c r="AFK24" s="404"/>
      <c r="AFL24" s="404"/>
      <c r="AFM24" s="404"/>
      <c r="AFN24" s="404"/>
      <c r="AFO24" s="404"/>
      <c r="AFP24" s="404"/>
      <c r="AFQ24" s="404"/>
      <c r="AFR24" s="404"/>
      <c r="AFS24" s="404"/>
      <c r="AFT24" s="404"/>
      <c r="AFU24" s="404"/>
      <c r="AFV24" s="404"/>
      <c r="AFW24" s="404"/>
      <c r="AFX24" s="404"/>
      <c r="AFY24" s="404"/>
      <c r="AFZ24" s="404"/>
      <c r="AGA24" s="404"/>
      <c r="AGB24" s="404"/>
      <c r="AGC24" s="404"/>
      <c r="AGD24" s="404"/>
      <c r="AGE24" s="404"/>
      <c r="AGF24" s="404"/>
      <c r="AGG24" s="404"/>
      <c r="AGH24" s="404"/>
      <c r="AGI24" s="404"/>
      <c r="AGJ24" s="404"/>
      <c r="AGK24" s="404"/>
      <c r="AGL24" s="404"/>
      <c r="AGM24" s="404"/>
      <c r="AGN24" s="404"/>
      <c r="AGO24" s="404"/>
      <c r="AGP24" s="404"/>
      <c r="AGQ24" s="404"/>
      <c r="AGR24" s="404"/>
      <c r="AGS24" s="404"/>
      <c r="AGT24" s="404"/>
      <c r="AGU24" s="404"/>
      <c r="AGV24" s="404"/>
      <c r="AGW24" s="404"/>
      <c r="AGX24" s="404"/>
      <c r="AGY24" s="404"/>
      <c r="AGZ24" s="404"/>
      <c r="AHA24" s="404"/>
      <c r="AHB24" s="404"/>
      <c r="AHC24" s="404"/>
      <c r="AHD24" s="404"/>
      <c r="AHE24" s="404"/>
      <c r="AHF24" s="404"/>
      <c r="AHG24" s="404"/>
      <c r="AHH24" s="404"/>
      <c r="AHI24" s="404"/>
      <c r="AHJ24" s="404"/>
      <c r="AHK24" s="404"/>
      <c r="AHL24" s="404"/>
      <c r="AHM24" s="404"/>
      <c r="AHN24" s="404"/>
      <c r="AHO24" s="404"/>
      <c r="AHP24" s="404"/>
      <c r="AHQ24" s="404"/>
      <c r="AHR24" s="404"/>
      <c r="AHS24" s="404"/>
      <c r="AHT24" s="404"/>
      <c r="AHU24" s="404"/>
      <c r="AHV24" s="404"/>
      <c r="AHW24" s="404"/>
      <c r="AHX24" s="404"/>
      <c r="AHY24" s="404"/>
      <c r="AHZ24" s="404"/>
      <c r="AIA24" s="404"/>
      <c r="AIB24" s="404"/>
      <c r="AIC24" s="404"/>
      <c r="AID24" s="404"/>
      <c r="AIE24" s="404"/>
      <c r="AIF24" s="404"/>
      <c r="AIG24" s="404"/>
      <c r="AIH24" s="404"/>
      <c r="AII24" s="404"/>
      <c r="AIJ24" s="404"/>
      <c r="AIK24" s="404"/>
      <c r="AIL24" s="404"/>
      <c r="AIM24" s="404"/>
      <c r="AIN24" s="404"/>
      <c r="AIO24" s="404"/>
      <c r="AIP24" s="404"/>
      <c r="AIQ24" s="404"/>
      <c r="AIR24" s="404"/>
      <c r="AIS24" s="404"/>
      <c r="AIT24" s="404"/>
      <c r="AIU24" s="404"/>
      <c r="AIV24" s="404"/>
      <c r="AIW24" s="404"/>
      <c r="AIX24" s="404"/>
      <c r="AIY24" s="404"/>
      <c r="AIZ24" s="404"/>
      <c r="AJA24" s="404"/>
      <c r="AJB24" s="404"/>
      <c r="AJC24" s="404"/>
      <c r="AJD24" s="404"/>
      <c r="AJE24" s="404"/>
      <c r="AJF24" s="404"/>
      <c r="AJG24" s="404"/>
      <c r="AJH24" s="404"/>
      <c r="AJI24" s="404"/>
      <c r="AJJ24" s="404"/>
      <c r="AJK24" s="404"/>
      <c r="AJL24" s="404"/>
      <c r="AJM24" s="404"/>
      <c r="AJN24" s="404"/>
      <c r="AJO24" s="404"/>
      <c r="AJP24" s="404"/>
      <c r="AJQ24" s="404"/>
      <c r="AJR24" s="404"/>
      <c r="AJS24" s="404"/>
      <c r="AJT24" s="404"/>
      <c r="AJU24" s="404"/>
      <c r="AJV24" s="404"/>
      <c r="AJW24" s="404"/>
      <c r="AJX24" s="404"/>
      <c r="AJY24" s="404"/>
      <c r="AJZ24" s="404"/>
      <c r="AKA24" s="404"/>
      <c r="AKB24" s="404"/>
      <c r="AKC24" s="404"/>
      <c r="AKD24" s="404"/>
      <c r="AKE24" s="404"/>
      <c r="AKF24" s="404"/>
      <c r="AKG24" s="404"/>
      <c r="AKH24" s="404"/>
      <c r="AKI24" s="404"/>
      <c r="AKJ24" s="404"/>
      <c r="AKK24" s="404"/>
      <c r="AKL24" s="404"/>
      <c r="AKM24" s="404"/>
      <c r="AKN24" s="404"/>
      <c r="AKO24" s="404"/>
      <c r="AKP24" s="404"/>
      <c r="AKQ24" s="404"/>
      <c r="AKR24" s="404"/>
      <c r="AKS24" s="404"/>
      <c r="AKT24" s="404"/>
      <c r="AKU24" s="404"/>
      <c r="AKV24" s="404"/>
      <c r="AKW24" s="404"/>
      <c r="AKX24" s="404"/>
      <c r="AKY24" s="404"/>
      <c r="AKZ24" s="404"/>
      <c r="ALA24" s="404"/>
      <c r="ALB24" s="404"/>
      <c r="ALC24" s="404"/>
    </row>
    <row r="25" spans="1:991" ht="39.75" customHeight="1" x14ac:dyDescent="0.55000000000000004">
      <c r="A25" s="632" t="s">
        <v>55</v>
      </c>
      <c r="B25" s="61">
        <v>471456</v>
      </c>
      <c r="C25" s="633"/>
      <c r="D25" s="61">
        <v>98520</v>
      </c>
      <c r="E25" s="634">
        <v>135828</v>
      </c>
      <c r="F25" s="635"/>
      <c r="G25" s="634">
        <v>705804</v>
      </c>
      <c r="H25" s="61">
        <v>400737.6</v>
      </c>
      <c r="I25" s="633"/>
      <c r="J25" s="61">
        <v>83742</v>
      </c>
      <c r="K25" s="759">
        <v>135828</v>
      </c>
      <c r="L25" s="635"/>
      <c r="M25" s="634">
        <v>565297.26</v>
      </c>
      <c r="N25" s="61">
        <v>312575.32799999998</v>
      </c>
      <c r="O25" s="635"/>
      <c r="P25" s="61">
        <v>65318.76</v>
      </c>
      <c r="Q25" s="634">
        <v>80817.66</v>
      </c>
      <c r="R25" s="635"/>
      <c r="S25" s="636">
        <v>458711.74800000002</v>
      </c>
      <c r="U25" s="637"/>
      <c r="W25" s="404"/>
      <c r="X25" s="404"/>
      <c r="Y25" s="404"/>
      <c r="Z25" s="404"/>
      <c r="AA25" s="404"/>
      <c r="AB25" s="404"/>
      <c r="AC25" s="404"/>
      <c r="AD25" s="404"/>
      <c r="AE25" s="404"/>
      <c r="AF25" s="404"/>
      <c r="AG25" s="404"/>
      <c r="AH25" s="404"/>
      <c r="AI25" s="404"/>
      <c r="AJ25" s="404"/>
      <c r="AK25" s="404"/>
      <c r="AL25" s="404"/>
      <c r="AM25" s="404"/>
      <c r="AN25" s="404"/>
      <c r="AO25" s="404"/>
      <c r="AP25" s="404"/>
      <c r="AQ25" s="404"/>
      <c r="AR25" s="404"/>
      <c r="AS25" s="404"/>
      <c r="AT25" s="404"/>
      <c r="AU25" s="404"/>
      <c r="AV25" s="404"/>
      <c r="AW25" s="404"/>
      <c r="AX25" s="404"/>
      <c r="AY25" s="404"/>
      <c r="AZ25" s="404"/>
      <c r="BA25" s="404"/>
      <c r="BB25" s="404"/>
      <c r="BC25" s="404"/>
      <c r="BD25" s="404"/>
      <c r="BE25" s="404"/>
      <c r="BF25" s="404"/>
      <c r="BG25" s="404"/>
      <c r="BH25" s="404"/>
      <c r="BI25" s="404"/>
      <c r="BJ25" s="404"/>
      <c r="BK25" s="404"/>
      <c r="BL25" s="404"/>
      <c r="BM25" s="404"/>
      <c r="BN25" s="404"/>
      <c r="BO25" s="404"/>
      <c r="BP25" s="404"/>
      <c r="BQ25" s="404"/>
      <c r="BR25" s="404"/>
      <c r="BS25" s="404"/>
      <c r="BT25" s="404"/>
      <c r="BU25" s="404"/>
      <c r="BV25" s="404"/>
      <c r="BW25" s="404"/>
      <c r="BX25" s="404"/>
      <c r="BY25" s="404"/>
      <c r="BZ25" s="404"/>
      <c r="CA25" s="404"/>
      <c r="CB25" s="404"/>
      <c r="CC25" s="404"/>
      <c r="CD25" s="404"/>
      <c r="CE25" s="404"/>
      <c r="CF25" s="404"/>
      <c r="CG25" s="404"/>
      <c r="CH25" s="404"/>
      <c r="CI25" s="404"/>
      <c r="CJ25" s="404"/>
      <c r="CK25" s="404"/>
      <c r="CL25" s="404"/>
      <c r="CM25" s="404"/>
      <c r="CN25" s="404"/>
      <c r="CO25" s="404"/>
      <c r="CP25" s="404"/>
      <c r="CQ25" s="404"/>
      <c r="CR25" s="404"/>
      <c r="CS25" s="404"/>
      <c r="CT25" s="404"/>
      <c r="CU25" s="404"/>
      <c r="CV25" s="404"/>
      <c r="CW25" s="404"/>
      <c r="CX25" s="404"/>
      <c r="CY25" s="404"/>
      <c r="CZ25" s="404"/>
      <c r="DA25" s="404"/>
      <c r="DB25" s="404"/>
      <c r="DC25" s="404"/>
      <c r="DD25" s="404"/>
      <c r="DE25" s="404"/>
      <c r="DF25" s="404"/>
      <c r="DG25" s="404"/>
      <c r="DH25" s="404"/>
      <c r="DI25" s="404"/>
      <c r="DJ25" s="404"/>
      <c r="DK25" s="404"/>
      <c r="DL25" s="404"/>
      <c r="DM25" s="404"/>
      <c r="DN25" s="404"/>
      <c r="DO25" s="404"/>
      <c r="DP25" s="404"/>
      <c r="DQ25" s="404"/>
      <c r="DR25" s="404"/>
      <c r="DS25" s="404"/>
      <c r="DT25" s="404"/>
      <c r="DU25" s="404"/>
      <c r="DV25" s="404"/>
      <c r="DW25" s="404"/>
      <c r="DX25" s="404"/>
      <c r="DY25" s="404"/>
      <c r="DZ25" s="404"/>
      <c r="EA25" s="404"/>
      <c r="EB25" s="404"/>
      <c r="EC25" s="404"/>
      <c r="ED25" s="404"/>
      <c r="EE25" s="404"/>
      <c r="EF25" s="404"/>
      <c r="EG25" s="404"/>
      <c r="EH25" s="404"/>
      <c r="EI25" s="404"/>
      <c r="EJ25" s="404"/>
      <c r="EK25" s="404"/>
      <c r="EL25" s="404"/>
      <c r="EM25" s="404"/>
      <c r="EN25" s="404"/>
      <c r="EO25" s="404"/>
      <c r="EP25" s="404"/>
      <c r="EQ25" s="404"/>
      <c r="ER25" s="404"/>
      <c r="ES25" s="404"/>
      <c r="ET25" s="404"/>
      <c r="EU25" s="404"/>
      <c r="EV25" s="404"/>
      <c r="EW25" s="404"/>
      <c r="EX25" s="404"/>
      <c r="EY25" s="404"/>
      <c r="EZ25" s="404"/>
      <c r="FA25" s="404"/>
      <c r="FB25" s="404"/>
      <c r="FC25" s="404"/>
      <c r="FD25" s="404"/>
      <c r="FE25" s="404"/>
      <c r="FF25" s="404"/>
      <c r="FG25" s="404"/>
      <c r="FH25" s="404"/>
      <c r="FI25" s="404"/>
      <c r="FJ25" s="404"/>
      <c r="FK25" s="404"/>
      <c r="FL25" s="404"/>
      <c r="FM25" s="404"/>
      <c r="FN25" s="404"/>
      <c r="FO25" s="404"/>
      <c r="FP25" s="404"/>
      <c r="FQ25" s="404"/>
      <c r="FR25" s="404"/>
      <c r="FS25" s="404"/>
      <c r="FT25" s="404"/>
      <c r="FU25" s="404"/>
      <c r="FV25" s="404"/>
      <c r="FW25" s="404"/>
      <c r="FX25" s="404"/>
      <c r="FY25" s="404"/>
      <c r="FZ25" s="404"/>
      <c r="GA25" s="404"/>
      <c r="GB25" s="404"/>
      <c r="GC25" s="404"/>
      <c r="GD25" s="404"/>
      <c r="GE25" s="404"/>
      <c r="GF25" s="404"/>
      <c r="GG25" s="404"/>
      <c r="GH25" s="404"/>
      <c r="GI25" s="404"/>
      <c r="GJ25" s="404"/>
      <c r="GK25" s="404"/>
      <c r="GL25" s="404"/>
      <c r="GM25" s="404"/>
      <c r="GN25" s="404"/>
      <c r="GO25" s="404"/>
      <c r="GP25" s="404"/>
      <c r="GQ25" s="404"/>
      <c r="GR25" s="404"/>
      <c r="GS25" s="404"/>
      <c r="GT25" s="404"/>
      <c r="GU25" s="404"/>
      <c r="GV25" s="404"/>
      <c r="GW25" s="404"/>
      <c r="GX25" s="404"/>
      <c r="GY25" s="404"/>
      <c r="GZ25" s="404"/>
      <c r="HA25" s="404"/>
      <c r="HB25" s="404"/>
      <c r="HC25" s="404"/>
      <c r="HD25" s="404"/>
      <c r="HE25" s="404"/>
      <c r="HF25" s="404"/>
      <c r="HG25" s="404"/>
      <c r="HH25" s="404"/>
      <c r="HI25" s="404"/>
      <c r="HJ25" s="404"/>
      <c r="HK25" s="404"/>
      <c r="HL25" s="404"/>
      <c r="HM25" s="404"/>
      <c r="HN25" s="404"/>
      <c r="HO25" s="404"/>
      <c r="HP25" s="404"/>
      <c r="HQ25" s="404"/>
      <c r="HR25" s="404"/>
      <c r="HS25" s="404"/>
      <c r="HT25" s="404"/>
      <c r="HU25" s="404"/>
      <c r="HV25" s="404"/>
      <c r="HW25" s="404"/>
      <c r="HX25" s="404"/>
      <c r="HY25" s="404"/>
      <c r="HZ25" s="404"/>
      <c r="IA25" s="404"/>
      <c r="IB25" s="404"/>
      <c r="IC25" s="404"/>
      <c r="ID25" s="404"/>
      <c r="IE25" s="404"/>
      <c r="IF25" s="404"/>
      <c r="IG25" s="404"/>
      <c r="IH25" s="404"/>
      <c r="II25" s="404"/>
      <c r="IJ25" s="404"/>
      <c r="IK25" s="404"/>
      <c r="IL25" s="404"/>
      <c r="IM25" s="404"/>
      <c r="IN25" s="404"/>
      <c r="IO25" s="404"/>
      <c r="IP25" s="404"/>
      <c r="IQ25" s="404"/>
      <c r="IR25" s="404"/>
      <c r="IS25" s="404"/>
      <c r="IT25" s="404"/>
      <c r="IU25" s="404"/>
      <c r="IV25" s="404"/>
      <c r="IW25" s="404"/>
      <c r="IX25" s="404"/>
      <c r="IY25" s="404"/>
      <c r="IZ25" s="404"/>
      <c r="JA25" s="404"/>
      <c r="JB25" s="404"/>
      <c r="JC25" s="404"/>
      <c r="JD25" s="404"/>
      <c r="JE25" s="404"/>
      <c r="JF25" s="404"/>
      <c r="JG25" s="404"/>
      <c r="JH25" s="404"/>
      <c r="JI25" s="404"/>
      <c r="JJ25" s="404"/>
      <c r="JK25" s="404"/>
      <c r="JL25" s="404"/>
      <c r="JM25" s="404"/>
      <c r="JN25" s="404"/>
      <c r="JO25" s="404"/>
      <c r="JP25" s="404"/>
      <c r="JQ25" s="404"/>
      <c r="JR25" s="404"/>
      <c r="JS25" s="404"/>
      <c r="JT25" s="404"/>
      <c r="JU25" s="404"/>
      <c r="JV25" s="404"/>
      <c r="JW25" s="404"/>
      <c r="JX25" s="404"/>
      <c r="JY25" s="404"/>
      <c r="JZ25" s="404"/>
      <c r="KA25" s="404"/>
      <c r="KB25" s="404"/>
      <c r="KC25" s="404"/>
      <c r="KD25" s="404"/>
      <c r="KE25" s="404"/>
      <c r="KF25" s="404"/>
      <c r="KG25" s="404"/>
      <c r="KH25" s="404"/>
      <c r="KI25" s="404"/>
      <c r="KJ25" s="404"/>
      <c r="KK25" s="404"/>
      <c r="KL25" s="404"/>
      <c r="KM25" s="404"/>
      <c r="KN25" s="404"/>
      <c r="KO25" s="404"/>
      <c r="KP25" s="404"/>
      <c r="KQ25" s="404"/>
      <c r="KR25" s="404"/>
      <c r="KS25" s="404"/>
      <c r="KT25" s="404"/>
      <c r="KU25" s="404"/>
      <c r="KV25" s="404"/>
      <c r="KW25" s="404"/>
      <c r="KX25" s="404"/>
      <c r="KY25" s="404"/>
      <c r="KZ25" s="404"/>
      <c r="LA25" s="404"/>
      <c r="LB25" s="404"/>
      <c r="LC25" s="404"/>
      <c r="LD25" s="404"/>
      <c r="LE25" s="404"/>
      <c r="LF25" s="404"/>
      <c r="LG25" s="404"/>
      <c r="LH25" s="404"/>
      <c r="LI25" s="404"/>
      <c r="LJ25" s="404"/>
      <c r="LK25" s="404"/>
      <c r="LL25" s="404"/>
      <c r="LM25" s="404"/>
      <c r="LN25" s="404"/>
      <c r="LO25" s="404"/>
      <c r="LP25" s="404"/>
      <c r="LQ25" s="404"/>
      <c r="LR25" s="404"/>
      <c r="LS25" s="404"/>
      <c r="LT25" s="404"/>
      <c r="LU25" s="404"/>
      <c r="LV25" s="404"/>
      <c r="LW25" s="404"/>
      <c r="LX25" s="404"/>
      <c r="LY25" s="404"/>
      <c r="LZ25" s="404"/>
      <c r="MA25" s="404"/>
      <c r="MB25" s="404"/>
      <c r="MC25" s="404"/>
      <c r="MD25" s="404"/>
      <c r="ME25" s="404"/>
      <c r="MF25" s="404"/>
      <c r="MG25" s="404"/>
      <c r="MH25" s="404"/>
      <c r="MI25" s="404"/>
      <c r="MJ25" s="404"/>
      <c r="MK25" s="404"/>
      <c r="ML25" s="404"/>
      <c r="MM25" s="404"/>
      <c r="MN25" s="404"/>
      <c r="MO25" s="404"/>
      <c r="MP25" s="404"/>
      <c r="MQ25" s="404"/>
      <c r="MR25" s="404"/>
      <c r="MS25" s="404"/>
      <c r="MT25" s="404"/>
      <c r="MU25" s="404"/>
      <c r="MV25" s="404"/>
      <c r="MW25" s="404"/>
      <c r="MX25" s="404"/>
      <c r="MY25" s="404"/>
      <c r="MZ25" s="404"/>
      <c r="NA25" s="404"/>
      <c r="NB25" s="404"/>
      <c r="NC25" s="404"/>
      <c r="ND25" s="404"/>
      <c r="NE25" s="404"/>
      <c r="NF25" s="404"/>
      <c r="NG25" s="404"/>
      <c r="NH25" s="404"/>
      <c r="NI25" s="404"/>
      <c r="NJ25" s="404"/>
      <c r="NK25" s="404"/>
      <c r="NL25" s="404"/>
      <c r="NM25" s="404"/>
      <c r="NN25" s="404"/>
      <c r="NO25" s="404"/>
      <c r="NP25" s="404"/>
      <c r="NQ25" s="404"/>
      <c r="NR25" s="404"/>
      <c r="NS25" s="404"/>
      <c r="NT25" s="404"/>
      <c r="NU25" s="404"/>
      <c r="NV25" s="404"/>
      <c r="NW25" s="404"/>
      <c r="NX25" s="404"/>
      <c r="NY25" s="404"/>
      <c r="NZ25" s="404"/>
      <c r="OA25" s="404"/>
      <c r="OB25" s="404"/>
      <c r="OC25" s="404"/>
      <c r="OD25" s="404"/>
      <c r="OE25" s="404"/>
      <c r="OF25" s="404"/>
      <c r="OG25" s="404"/>
      <c r="OH25" s="404"/>
      <c r="OI25" s="404"/>
      <c r="OJ25" s="404"/>
      <c r="OK25" s="404"/>
      <c r="OL25" s="404"/>
      <c r="OM25" s="404"/>
      <c r="ON25" s="404"/>
      <c r="OO25" s="404"/>
      <c r="OP25" s="404"/>
      <c r="OQ25" s="404"/>
      <c r="OR25" s="404"/>
      <c r="OS25" s="404"/>
      <c r="OT25" s="404"/>
      <c r="OU25" s="404"/>
      <c r="OV25" s="404"/>
      <c r="OW25" s="404"/>
      <c r="OX25" s="404"/>
      <c r="OY25" s="404"/>
      <c r="OZ25" s="404"/>
      <c r="PA25" s="404"/>
      <c r="PB25" s="404"/>
      <c r="PC25" s="404"/>
      <c r="PD25" s="404"/>
      <c r="PE25" s="404"/>
      <c r="PF25" s="404"/>
      <c r="PG25" s="404"/>
      <c r="PH25" s="404"/>
      <c r="PI25" s="404"/>
      <c r="PJ25" s="404"/>
      <c r="PK25" s="404"/>
      <c r="PL25" s="404"/>
      <c r="PM25" s="404"/>
      <c r="PN25" s="404"/>
      <c r="PO25" s="404"/>
      <c r="PP25" s="404"/>
      <c r="PQ25" s="404"/>
      <c r="PR25" s="404"/>
      <c r="PS25" s="404"/>
      <c r="PT25" s="404"/>
      <c r="PU25" s="404"/>
      <c r="PV25" s="404"/>
      <c r="PW25" s="404"/>
      <c r="PX25" s="404"/>
      <c r="PY25" s="404"/>
      <c r="PZ25" s="404"/>
      <c r="QA25" s="404"/>
      <c r="QB25" s="404"/>
      <c r="QC25" s="404"/>
      <c r="QD25" s="404"/>
      <c r="QE25" s="404"/>
      <c r="QF25" s="404"/>
      <c r="QG25" s="404"/>
      <c r="QH25" s="404"/>
      <c r="QI25" s="404"/>
      <c r="QJ25" s="404"/>
      <c r="QK25" s="404"/>
      <c r="QL25" s="404"/>
      <c r="QM25" s="404"/>
      <c r="QN25" s="404"/>
      <c r="QO25" s="404"/>
      <c r="QP25" s="404"/>
      <c r="QQ25" s="404"/>
      <c r="QR25" s="404"/>
      <c r="QS25" s="404"/>
      <c r="QT25" s="404"/>
      <c r="QU25" s="404"/>
      <c r="QV25" s="404"/>
      <c r="QW25" s="404"/>
      <c r="QX25" s="404"/>
      <c r="QY25" s="404"/>
      <c r="QZ25" s="404"/>
      <c r="RA25" s="404"/>
      <c r="RB25" s="404"/>
      <c r="RC25" s="404"/>
      <c r="RD25" s="404"/>
      <c r="RE25" s="404"/>
      <c r="RF25" s="404"/>
      <c r="RG25" s="404"/>
      <c r="RH25" s="404"/>
      <c r="RI25" s="404"/>
      <c r="RJ25" s="404"/>
      <c r="RK25" s="404"/>
      <c r="RL25" s="404"/>
      <c r="RM25" s="404"/>
      <c r="RN25" s="404"/>
      <c r="RO25" s="404"/>
      <c r="RP25" s="404"/>
      <c r="RQ25" s="404"/>
      <c r="RR25" s="404"/>
      <c r="RS25" s="404"/>
      <c r="RT25" s="404"/>
      <c r="RU25" s="404"/>
      <c r="RV25" s="404"/>
      <c r="RW25" s="404"/>
      <c r="RX25" s="404"/>
      <c r="RY25" s="404"/>
      <c r="RZ25" s="404"/>
      <c r="SA25" s="404"/>
      <c r="SB25" s="404"/>
      <c r="SC25" s="404"/>
      <c r="SD25" s="404"/>
      <c r="SE25" s="404"/>
      <c r="SF25" s="404"/>
      <c r="SG25" s="404"/>
      <c r="SH25" s="404"/>
      <c r="SI25" s="404"/>
      <c r="SJ25" s="404"/>
      <c r="SK25" s="404"/>
      <c r="SL25" s="404"/>
      <c r="SM25" s="404"/>
      <c r="SN25" s="404"/>
      <c r="SO25" s="404"/>
      <c r="SP25" s="404"/>
      <c r="SQ25" s="404"/>
      <c r="SR25" s="404"/>
      <c r="SS25" s="404"/>
      <c r="ST25" s="404"/>
      <c r="SU25" s="404"/>
      <c r="SV25" s="404"/>
      <c r="SW25" s="404"/>
      <c r="SX25" s="404"/>
      <c r="SY25" s="404"/>
      <c r="SZ25" s="404"/>
      <c r="TA25" s="404"/>
      <c r="TB25" s="404"/>
      <c r="TC25" s="404"/>
      <c r="TD25" s="404"/>
      <c r="TE25" s="404"/>
      <c r="TF25" s="404"/>
      <c r="TG25" s="404"/>
      <c r="TH25" s="404"/>
      <c r="TI25" s="404"/>
      <c r="TJ25" s="404"/>
      <c r="TK25" s="404"/>
      <c r="TL25" s="404"/>
      <c r="TM25" s="404"/>
      <c r="TN25" s="404"/>
      <c r="TO25" s="404"/>
      <c r="TP25" s="404"/>
      <c r="TQ25" s="404"/>
      <c r="TR25" s="404"/>
      <c r="TS25" s="404"/>
      <c r="TT25" s="404"/>
      <c r="TU25" s="404"/>
      <c r="TV25" s="404"/>
      <c r="TW25" s="404"/>
      <c r="TX25" s="404"/>
      <c r="TY25" s="404"/>
      <c r="TZ25" s="404"/>
      <c r="UA25" s="404"/>
      <c r="UB25" s="404"/>
      <c r="UC25" s="404"/>
      <c r="UD25" s="404"/>
      <c r="UE25" s="404"/>
      <c r="UF25" s="404"/>
      <c r="UG25" s="404"/>
      <c r="UH25" s="404"/>
      <c r="UI25" s="404"/>
      <c r="UJ25" s="404"/>
      <c r="UK25" s="404"/>
      <c r="UL25" s="404"/>
      <c r="UM25" s="404"/>
      <c r="UN25" s="404"/>
      <c r="UO25" s="404"/>
      <c r="UP25" s="404"/>
      <c r="UQ25" s="404"/>
      <c r="UR25" s="404"/>
      <c r="US25" s="404"/>
      <c r="UT25" s="404"/>
      <c r="UU25" s="404"/>
      <c r="UV25" s="404"/>
      <c r="UW25" s="404"/>
      <c r="UX25" s="404"/>
      <c r="UY25" s="404"/>
      <c r="UZ25" s="404"/>
      <c r="VA25" s="404"/>
      <c r="VB25" s="404"/>
      <c r="VC25" s="404"/>
      <c r="VD25" s="404"/>
      <c r="VE25" s="404"/>
      <c r="VF25" s="404"/>
      <c r="VG25" s="404"/>
      <c r="VH25" s="404"/>
      <c r="VI25" s="404"/>
      <c r="VJ25" s="404"/>
      <c r="VK25" s="404"/>
      <c r="VL25" s="404"/>
      <c r="VM25" s="404"/>
      <c r="VN25" s="404"/>
      <c r="VO25" s="404"/>
      <c r="VP25" s="404"/>
      <c r="VQ25" s="404"/>
      <c r="VR25" s="404"/>
      <c r="VS25" s="404"/>
      <c r="VT25" s="404"/>
      <c r="VU25" s="404"/>
      <c r="VV25" s="404"/>
      <c r="VW25" s="404"/>
      <c r="VX25" s="404"/>
      <c r="VY25" s="404"/>
      <c r="VZ25" s="404"/>
      <c r="WA25" s="404"/>
      <c r="WB25" s="404"/>
      <c r="WC25" s="404"/>
      <c r="WD25" s="404"/>
      <c r="WE25" s="404"/>
      <c r="WF25" s="404"/>
      <c r="WG25" s="404"/>
      <c r="WH25" s="404"/>
      <c r="WI25" s="404"/>
      <c r="WJ25" s="404"/>
      <c r="WK25" s="404"/>
      <c r="WL25" s="404"/>
      <c r="WM25" s="404"/>
      <c r="WN25" s="404"/>
      <c r="WO25" s="404"/>
      <c r="WP25" s="404"/>
      <c r="WQ25" s="404"/>
      <c r="WR25" s="404"/>
      <c r="WS25" s="404"/>
      <c r="WT25" s="404"/>
      <c r="WU25" s="404"/>
      <c r="WV25" s="404"/>
      <c r="WW25" s="404"/>
      <c r="WX25" s="404"/>
      <c r="WY25" s="404"/>
      <c r="WZ25" s="404"/>
      <c r="XA25" s="404"/>
      <c r="XB25" s="404"/>
      <c r="XC25" s="404"/>
      <c r="XD25" s="404"/>
      <c r="XE25" s="404"/>
      <c r="XF25" s="404"/>
      <c r="XG25" s="404"/>
      <c r="XH25" s="404"/>
      <c r="XI25" s="404"/>
      <c r="XJ25" s="404"/>
      <c r="XK25" s="404"/>
      <c r="XL25" s="404"/>
      <c r="XM25" s="404"/>
      <c r="XN25" s="404"/>
      <c r="XO25" s="404"/>
      <c r="XP25" s="404"/>
      <c r="XQ25" s="404"/>
      <c r="XR25" s="404"/>
      <c r="XS25" s="404"/>
      <c r="XT25" s="404"/>
      <c r="XU25" s="404"/>
      <c r="XV25" s="404"/>
      <c r="XW25" s="404"/>
      <c r="XX25" s="404"/>
      <c r="XY25" s="404"/>
      <c r="XZ25" s="404"/>
      <c r="YA25" s="404"/>
      <c r="YB25" s="404"/>
      <c r="YC25" s="404"/>
      <c r="YD25" s="404"/>
      <c r="YE25" s="404"/>
      <c r="YF25" s="404"/>
      <c r="YG25" s="404"/>
      <c r="YH25" s="404"/>
      <c r="YI25" s="404"/>
      <c r="YJ25" s="404"/>
      <c r="YK25" s="404"/>
      <c r="YL25" s="404"/>
      <c r="YM25" s="404"/>
      <c r="YN25" s="404"/>
      <c r="YO25" s="404"/>
      <c r="YP25" s="404"/>
      <c r="YQ25" s="404"/>
      <c r="YR25" s="404"/>
      <c r="YS25" s="404"/>
      <c r="YT25" s="404"/>
      <c r="YU25" s="404"/>
      <c r="YV25" s="404"/>
      <c r="YW25" s="404"/>
      <c r="YX25" s="404"/>
      <c r="YY25" s="404"/>
      <c r="YZ25" s="404"/>
      <c r="ZA25" s="404"/>
      <c r="ZB25" s="404"/>
      <c r="ZC25" s="404"/>
      <c r="ZD25" s="404"/>
      <c r="ZE25" s="404"/>
      <c r="ZF25" s="404"/>
      <c r="ZG25" s="404"/>
      <c r="ZH25" s="404"/>
      <c r="ZI25" s="404"/>
      <c r="ZJ25" s="404"/>
      <c r="ZK25" s="404"/>
      <c r="ZL25" s="404"/>
      <c r="ZM25" s="404"/>
      <c r="ZN25" s="404"/>
      <c r="ZO25" s="404"/>
      <c r="ZP25" s="404"/>
      <c r="ZQ25" s="404"/>
      <c r="ZR25" s="404"/>
      <c r="ZS25" s="404"/>
      <c r="ZT25" s="404"/>
      <c r="ZU25" s="404"/>
      <c r="ZV25" s="404"/>
      <c r="ZW25" s="404"/>
      <c r="ZX25" s="404"/>
      <c r="ZY25" s="404"/>
      <c r="ZZ25" s="404"/>
      <c r="AAA25" s="404"/>
      <c r="AAB25" s="404"/>
      <c r="AAC25" s="404"/>
      <c r="AAD25" s="404"/>
      <c r="AAE25" s="404"/>
      <c r="AAF25" s="404"/>
      <c r="AAG25" s="404"/>
      <c r="AAH25" s="404"/>
      <c r="AAI25" s="404"/>
      <c r="AAJ25" s="404"/>
      <c r="AAK25" s="404"/>
      <c r="AAL25" s="404"/>
      <c r="AAM25" s="404"/>
      <c r="AAN25" s="404"/>
      <c r="AAO25" s="404"/>
      <c r="AAP25" s="404"/>
      <c r="AAQ25" s="404"/>
      <c r="AAR25" s="404"/>
      <c r="AAS25" s="404"/>
      <c r="AAT25" s="404"/>
      <c r="AAU25" s="404"/>
      <c r="AAV25" s="404"/>
      <c r="AAW25" s="404"/>
      <c r="AAX25" s="404"/>
      <c r="AAY25" s="404"/>
      <c r="AAZ25" s="404"/>
      <c r="ABA25" s="404"/>
      <c r="ABB25" s="404"/>
      <c r="ABC25" s="404"/>
      <c r="ABD25" s="404"/>
      <c r="ABE25" s="404"/>
      <c r="ABF25" s="404"/>
      <c r="ABG25" s="404"/>
      <c r="ABH25" s="404"/>
      <c r="ABI25" s="404"/>
      <c r="ABJ25" s="404"/>
      <c r="ABK25" s="404"/>
      <c r="ABL25" s="404"/>
      <c r="ABM25" s="404"/>
      <c r="ABN25" s="404"/>
      <c r="ABO25" s="404"/>
      <c r="ABP25" s="404"/>
      <c r="ABQ25" s="404"/>
      <c r="ABR25" s="404"/>
      <c r="ABS25" s="404"/>
      <c r="ABT25" s="404"/>
      <c r="ABU25" s="404"/>
      <c r="ABV25" s="404"/>
      <c r="ABW25" s="404"/>
      <c r="ABX25" s="404"/>
      <c r="ABY25" s="404"/>
      <c r="ABZ25" s="404"/>
      <c r="ACA25" s="404"/>
      <c r="ACB25" s="404"/>
      <c r="ACC25" s="404"/>
      <c r="ACD25" s="404"/>
      <c r="ACE25" s="404"/>
      <c r="ACF25" s="404"/>
      <c r="ACG25" s="404"/>
      <c r="ACH25" s="404"/>
      <c r="ACI25" s="404"/>
      <c r="ACJ25" s="404"/>
      <c r="ACK25" s="404"/>
      <c r="ACL25" s="404"/>
      <c r="ACM25" s="404"/>
      <c r="ACN25" s="404"/>
      <c r="ACO25" s="404"/>
      <c r="ACP25" s="404"/>
      <c r="ACQ25" s="404"/>
      <c r="ACR25" s="404"/>
      <c r="ACS25" s="404"/>
      <c r="ACT25" s="404"/>
      <c r="ACU25" s="404"/>
      <c r="ACV25" s="404"/>
      <c r="ACW25" s="404"/>
      <c r="ACX25" s="404"/>
      <c r="ACY25" s="404"/>
      <c r="ACZ25" s="404"/>
      <c r="ADA25" s="404"/>
      <c r="ADB25" s="404"/>
      <c r="ADC25" s="404"/>
      <c r="ADD25" s="404"/>
      <c r="ADE25" s="404"/>
      <c r="ADF25" s="404"/>
      <c r="ADG25" s="404"/>
      <c r="ADH25" s="404"/>
      <c r="ADI25" s="404"/>
      <c r="ADJ25" s="404"/>
      <c r="ADK25" s="404"/>
      <c r="ADL25" s="404"/>
      <c r="ADM25" s="404"/>
      <c r="ADN25" s="404"/>
      <c r="ADO25" s="404"/>
      <c r="ADP25" s="404"/>
      <c r="ADQ25" s="404"/>
      <c r="ADR25" s="404"/>
      <c r="ADS25" s="404"/>
      <c r="ADT25" s="404"/>
      <c r="ADU25" s="404"/>
      <c r="ADV25" s="404"/>
      <c r="ADW25" s="404"/>
      <c r="ADX25" s="404"/>
      <c r="ADY25" s="404"/>
      <c r="ADZ25" s="404"/>
      <c r="AEA25" s="404"/>
      <c r="AEB25" s="404"/>
      <c r="AEC25" s="404"/>
      <c r="AED25" s="404"/>
      <c r="AEE25" s="404"/>
      <c r="AEF25" s="404"/>
      <c r="AEG25" s="404"/>
      <c r="AEH25" s="404"/>
      <c r="AEI25" s="404"/>
      <c r="AEJ25" s="404"/>
      <c r="AEK25" s="404"/>
      <c r="AEL25" s="404"/>
      <c r="AEM25" s="404"/>
      <c r="AEN25" s="404"/>
      <c r="AEO25" s="404"/>
      <c r="AEP25" s="404"/>
      <c r="AEQ25" s="404"/>
      <c r="AER25" s="404"/>
      <c r="AES25" s="404"/>
      <c r="AET25" s="404"/>
      <c r="AEU25" s="404"/>
      <c r="AEV25" s="404"/>
      <c r="AEW25" s="404"/>
      <c r="AEX25" s="404"/>
      <c r="AEY25" s="404"/>
      <c r="AEZ25" s="404"/>
      <c r="AFA25" s="404"/>
      <c r="AFB25" s="404"/>
      <c r="AFC25" s="404"/>
      <c r="AFD25" s="404"/>
      <c r="AFE25" s="404"/>
      <c r="AFF25" s="404"/>
      <c r="AFG25" s="404"/>
      <c r="AFH25" s="404"/>
      <c r="AFI25" s="404"/>
      <c r="AFJ25" s="404"/>
      <c r="AFK25" s="404"/>
      <c r="AFL25" s="404"/>
      <c r="AFM25" s="404"/>
      <c r="AFN25" s="404"/>
      <c r="AFO25" s="404"/>
      <c r="AFP25" s="404"/>
      <c r="AFQ25" s="404"/>
      <c r="AFR25" s="404"/>
      <c r="AFS25" s="404"/>
      <c r="AFT25" s="404"/>
      <c r="AFU25" s="404"/>
      <c r="AFV25" s="404"/>
      <c r="AFW25" s="404"/>
      <c r="AFX25" s="404"/>
      <c r="AFY25" s="404"/>
      <c r="AFZ25" s="404"/>
      <c r="AGA25" s="404"/>
      <c r="AGB25" s="404"/>
      <c r="AGC25" s="404"/>
      <c r="AGD25" s="404"/>
      <c r="AGE25" s="404"/>
      <c r="AGF25" s="404"/>
      <c r="AGG25" s="404"/>
      <c r="AGH25" s="404"/>
      <c r="AGI25" s="404"/>
      <c r="AGJ25" s="404"/>
      <c r="AGK25" s="404"/>
      <c r="AGL25" s="404"/>
      <c r="AGM25" s="404"/>
      <c r="AGN25" s="404"/>
      <c r="AGO25" s="404"/>
      <c r="AGP25" s="404"/>
      <c r="AGQ25" s="404"/>
      <c r="AGR25" s="404"/>
      <c r="AGS25" s="404"/>
      <c r="AGT25" s="404"/>
      <c r="AGU25" s="404"/>
      <c r="AGV25" s="404"/>
      <c r="AGW25" s="404"/>
      <c r="AGX25" s="404"/>
      <c r="AGY25" s="404"/>
      <c r="AGZ25" s="404"/>
      <c r="AHA25" s="404"/>
      <c r="AHB25" s="404"/>
      <c r="AHC25" s="404"/>
      <c r="AHD25" s="404"/>
      <c r="AHE25" s="404"/>
      <c r="AHF25" s="404"/>
      <c r="AHG25" s="404"/>
      <c r="AHH25" s="404"/>
      <c r="AHI25" s="404"/>
      <c r="AHJ25" s="404"/>
      <c r="AHK25" s="404"/>
      <c r="AHL25" s="404"/>
      <c r="AHM25" s="404"/>
      <c r="AHN25" s="404"/>
      <c r="AHO25" s="404"/>
      <c r="AHP25" s="404"/>
      <c r="AHQ25" s="404"/>
      <c r="AHR25" s="404"/>
      <c r="AHS25" s="404"/>
      <c r="AHT25" s="404"/>
      <c r="AHU25" s="404"/>
      <c r="AHV25" s="404"/>
      <c r="AHW25" s="404"/>
      <c r="AHX25" s="404"/>
      <c r="AHY25" s="404"/>
      <c r="AHZ25" s="404"/>
      <c r="AIA25" s="404"/>
      <c r="AIB25" s="404"/>
      <c r="AIC25" s="404"/>
      <c r="AID25" s="404"/>
      <c r="AIE25" s="404"/>
      <c r="AIF25" s="404"/>
      <c r="AIG25" s="404"/>
      <c r="AIH25" s="404"/>
      <c r="AII25" s="404"/>
      <c r="AIJ25" s="404"/>
      <c r="AIK25" s="404"/>
      <c r="AIL25" s="404"/>
      <c r="AIM25" s="404"/>
      <c r="AIN25" s="404"/>
      <c r="AIO25" s="404"/>
      <c r="AIP25" s="404"/>
      <c r="AIQ25" s="404"/>
      <c r="AIR25" s="404"/>
      <c r="AIS25" s="404"/>
      <c r="AIT25" s="404"/>
      <c r="AIU25" s="404"/>
      <c r="AIV25" s="404"/>
      <c r="AIW25" s="404"/>
      <c r="AIX25" s="404"/>
      <c r="AIY25" s="404"/>
      <c r="AIZ25" s="404"/>
      <c r="AJA25" s="404"/>
      <c r="AJB25" s="404"/>
      <c r="AJC25" s="404"/>
      <c r="AJD25" s="404"/>
      <c r="AJE25" s="404"/>
      <c r="AJF25" s="404"/>
      <c r="AJG25" s="404"/>
      <c r="AJH25" s="404"/>
      <c r="AJI25" s="404"/>
      <c r="AJJ25" s="404"/>
      <c r="AJK25" s="404"/>
      <c r="AJL25" s="404"/>
      <c r="AJM25" s="404"/>
      <c r="AJN25" s="404"/>
      <c r="AJO25" s="404"/>
      <c r="AJP25" s="404"/>
      <c r="AJQ25" s="404"/>
      <c r="AJR25" s="404"/>
      <c r="AJS25" s="404"/>
      <c r="AJT25" s="404"/>
      <c r="AJU25" s="404"/>
      <c r="AJV25" s="404"/>
      <c r="AJW25" s="404"/>
      <c r="AJX25" s="404"/>
      <c r="AJY25" s="404"/>
      <c r="AJZ25" s="404"/>
      <c r="AKA25" s="404"/>
      <c r="AKB25" s="404"/>
      <c r="AKC25" s="404"/>
      <c r="AKD25" s="404"/>
      <c r="AKE25" s="404"/>
      <c r="AKF25" s="404"/>
      <c r="AKG25" s="404"/>
      <c r="AKH25" s="404"/>
      <c r="AKI25" s="404"/>
      <c r="AKJ25" s="404"/>
      <c r="AKK25" s="404"/>
      <c r="AKL25" s="404"/>
      <c r="AKM25" s="404"/>
      <c r="AKN25" s="404"/>
      <c r="AKO25" s="404"/>
      <c r="AKP25" s="404"/>
      <c r="AKQ25" s="404"/>
      <c r="AKR25" s="404"/>
      <c r="AKS25" s="404"/>
      <c r="AKT25" s="404"/>
      <c r="AKU25" s="404"/>
      <c r="AKV25" s="404"/>
      <c r="AKW25" s="404"/>
      <c r="AKX25" s="404"/>
      <c r="AKY25" s="404"/>
      <c r="AKZ25" s="404"/>
      <c r="ALA25" s="404"/>
      <c r="ALB25" s="404"/>
      <c r="ALC25" s="404"/>
    </row>
    <row r="26" spans="1:991" ht="39.75" customHeight="1" x14ac:dyDescent="0.55000000000000004">
      <c r="A26" s="632" t="s">
        <v>56</v>
      </c>
      <c r="B26" s="61">
        <v>949570</v>
      </c>
      <c r="C26" s="633"/>
      <c r="D26" s="61">
        <v>146934</v>
      </c>
      <c r="E26" s="634">
        <v>147005</v>
      </c>
      <c r="F26" s="635"/>
      <c r="G26" s="634">
        <v>1243509</v>
      </c>
      <c r="H26" s="61">
        <v>807134.5</v>
      </c>
      <c r="I26" s="633"/>
      <c r="J26" s="61">
        <v>124893.9</v>
      </c>
      <c r="K26" s="759">
        <v>147005</v>
      </c>
      <c r="L26" s="635"/>
      <c r="M26" s="634">
        <v>1019496.375</v>
      </c>
      <c r="N26" s="61">
        <v>629564.91</v>
      </c>
      <c r="O26" s="635"/>
      <c r="P26" s="61">
        <v>97417.241999999998</v>
      </c>
      <c r="Q26" s="634">
        <v>87467.974999999991</v>
      </c>
      <c r="R26" s="635"/>
      <c r="S26" s="636">
        <v>814450.12699999998</v>
      </c>
      <c r="U26" s="637"/>
      <c r="W26" s="404"/>
      <c r="X26" s="404"/>
      <c r="Y26" s="404"/>
      <c r="Z26" s="404"/>
      <c r="AA26" s="404"/>
      <c r="AB26" s="404"/>
      <c r="AC26" s="404"/>
      <c r="AD26" s="404"/>
      <c r="AE26" s="404"/>
      <c r="AF26" s="404"/>
      <c r="AG26" s="404"/>
      <c r="AH26" s="404"/>
      <c r="AI26" s="404"/>
      <c r="AJ26" s="404"/>
      <c r="AK26" s="404"/>
      <c r="AL26" s="404"/>
      <c r="AM26" s="404"/>
      <c r="AN26" s="404"/>
      <c r="AO26" s="404"/>
      <c r="AP26" s="404"/>
      <c r="AQ26" s="404"/>
      <c r="AR26" s="404"/>
      <c r="AS26" s="404"/>
      <c r="AT26" s="404"/>
      <c r="AU26" s="404"/>
      <c r="AV26" s="404"/>
      <c r="AW26" s="404"/>
      <c r="AX26" s="404"/>
      <c r="AY26" s="404"/>
      <c r="AZ26" s="404"/>
      <c r="BA26" s="404"/>
      <c r="BB26" s="404"/>
      <c r="BC26" s="404"/>
      <c r="BD26" s="404"/>
      <c r="BE26" s="404"/>
      <c r="BF26" s="404"/>
      <c r="BG26" s="404"/>
      <c r="BH26" s="404"/>
      <c r="BI26" s="404"/>
      <c r="BJ26" s="404"/>
      <c r="BK26" s="404"/>
      <c r="BL26" s="404"/>
      <c r="BM26" s="404"/>
      <c r="BN26" s="404"/>
      <c r="BO26" s="404"/>
      <c r="BP26" s="404"/>
      <c r="BQ26" s="404"/>
      <c r="BR26" s="404"/>
      <c r="BS26" s="404"/>
      <c r="BT26" s="404"/>
      <c r="BU26" s="404"/>
      <c r="BV26" s="404"/>
      <c r="BW26" s="404"/>
      <c r="BX26" s="404"/>
      <c r="BY26" s="404"/>
      <c r="BZ26" s="404"/>
      <c r="CA26" s="404"/>
      <c r="CB26" s="404"/>
      <c r="CC26" s="404"/>
      <c r="CD26" s="404"/>
      <c r="CE26" s="404"/>
      <c r="CF26" s="404"/>
      <c r="CG26" s="404"/>
      <c r="CH26" s="404"/>
      <c r="CI26" s="404"/>
      <c r="CJ26" s="404"/>
      <c r="CK26" s="404"/>
      <c r="CL26" s="404"/>
      <c r="CM26" s="404"/>
      <c r="CN26" s="404"/>
      <c r="CO26" s="404"/>
      <c r="CP26" s="404"/>
      <c r="CQ26" s="404"/>
      <c r="CR26" s="404"/>
      <c r="CS26" s="404"/>
      <c r="CT26" s="404"/>
      <c r="CU26" s="404"/>
      <c r="CV26" s="404"/>
      <c r="CW26" s="404"/>
      <c r="CX26" s="404"/>
      <c r="CY26" s="404"/>
      <c r="CZ26" s="404"/>
      <c r="DA26" s="404"/>
      <c r="DB26" s="404"/>
      <c r="DC26" s="404"/>
      <c r="DD26" s="404"/>
      <c r="DE26" s="404"/>
      <c r="DF26" s="404"/>
      <c r="DG26" s="404"/>
      <c r="DH26" s="404"/>
      <c r="DI26" s="404"/>
      <c r="DJ26" s="404"/>
      <c r="DK26" s="404"/>
      <c r="DL26" s="404"/>
      <c r="DM26" s="404"/>
      <c r="DN26" s="404"/>
      <c r="DO26" s="404"/>
      <c r="DP26" s="404"/>
      <c r="DQ26" s="404"/>
      <c r="DR26" s="404"/>
      <c r="DS26" s="404"/>
      <c r="DT26" s="404"/>
      <c r="DU26" s="404"/>
      <c r="DV26" s="404"/>
      <c r="DW26" s="404"/>
      <c r="DX26" s="404"/>
      <c r="DY26" s="404"/>
      <c r="DZ26" s="404"/>
      <c r="EA26" s="404"/>
      <c r="EB26" s="404"/>
      <c r="EC26" s="404"/>
      <c r="ED26" s="404"/>
      <c r="EE26" s="404"/>
      <c r="EF26" s="404"/>
      <c r="EG26" s="404"/>
      <c r="EH26" s="404"/>
      <c r="EI26" s="404"/>
      <c r="EJ26" s="404"/>
      <c r="EK26" s="404"/>
      <c r="EL26" s="404"/>
      <c r="EM26" s="404"/>
      <c r="EN26" s="404"/>
      <c r="EO26" s="404"/>
      <c r="EP26" s="404"/>
      <c r="EQ26" s="404"/>
      <c r="ER26" s="404"/>
      <c r="ES26" s="404"/>
      <c r="ET26" s="404"/>
      <c r="EU26" s="404"/>
      <c r="EV26" s="404"/>
      <c r="EW26" s="404"/>
      <c r="EX26" s="404"/>
      <c r="EY26" s="404"/>
      <c r="EZ26" s="404"/>
      <c r="FA26" s="404"/>
      <c r="FB26" s="404"/>
      <c r="FC26" s="404"/>
      <c r="FD26" s="404"/>
      <c r="FE26" s="404"/>
      <c r="FF26" s="404"/>
      <c r="FG26" s="404"/>
      <c r="FH26" s="404"/>
      <c r="FI26" s="404"/>
      <c r="FJ26" s="404"/>
      <c r="FK26" s="404"/>
      <c r="FL26" s="404"/>
      <c r="FM26" s="404"/>
      <c r="FN26" s="404"/>
      <c r="FO26" s="404"/>
      <c r="FP26" s="404"/>
      <c r="FQ26" s="404"/>
      <c r="FR26" s="404"/>
      <c r="FS26" s="404"/>
      <c r="FT26" s="404"/>
      <c r="FU26" s="404"/>
      <c r="FV26" s="404"/>
      <c r="FW26" s="404"/>
      <c r="FX26" s="404"/>
      <c r="FY26" s="404"/>
      <c r="FZ26" s="404"/>
      <c r="GA26" s="404"/>
      <c r="GB26" s="404"/>
      <c r="GC26" s="404"/>
      <c r="GD26" s="404"/>
      <c r="GE26" s="404"/>
      <c r="GF26" s="404"/>
      <c r="GG26" s="404"/>
      <c r="GH26" s="404"/>
      <c r="GI26" s="404"/>
      <c r="GJ26" s="404"/>
      <c r="GK26" s="404"/>
      <c r="GL26" s="404"/>
      <c r="GM26" s="404"/>
      <c r="GN26" s="404"/>
      <c r="GO26" s="404"/>
      <c r="GP26" s="404"/>
      <c r="GQ26" s="404"/>
      <c r="GR26" s="404"/>
      <c r="GS26" s="404"/>
      <c r="GT26" s="404"/>
      <c r="GU26" s="404"/>
      <c r="GV26" s="404"/>
      <c r="GW26" s="404"/>
      <c r="GX26" s="404"/>
      <c r="GY26" s="404"/>
      <c r="GZ26" s="404"/>
      <c r="HA26" s="404"/>
      <c r="HB26" s="404"/>
      <c r="HC26" s="404"/>
      <c r="HD26" s="404"/>
      <c r="HE26" s="404"/>
      <c r="HF26" s="404"/>
      <c r="HG26" s="404"/>
      <c r="HH26" s="404"/>
      <c r="HI26" s="404"/>
      <c r="HJ26" s="404"/>
      <c r="HK26" s="404"/>
      <c r="HL26" s="404"/>
      <c r="HM26" s="404"/>
      <c r="HN26" s="404"/>
      <c r="HO26" s="404"/>
      <c r="HP26" s="404"/>
      <c r="HQ26" s="404"/>
      <c r="HR26" s="404"/>
      <c r="HS26" s="404"/>
      <c r="HT26" s="404"/>
      <c r="HU26" s="404"/>
      <c r="HV26" s="404"/>
      <c r="HW26" s="404"/>
      <c r="HX26" s="404"/>
      <c r="HY26" s="404"/>
      <c r="HZ26" s="404"/>
      <c r="IA26" s="404"/>
      <c r="IB26" s="404"/>
      <c r="IC26" s="404"/>
      <c r="ID26" s="404"/>
      <c r="IE26" s="404"/>
      <c r="IF26" s="404"/>
      <c r="IG26" s="404"/>
      <c r="IH26" s="404"/>
      <c r="II26" s="404"/>
      <c r="IJ26" s="404"/>
      <c r="IK26" s="404"/>
      <c r="IL26" s="404"/>
      <c r="IM26" s="404"/>
      <c r="IN26" s="404"/>
      <c r="IO26" s="404"/>
      <c r="IP26" s="404"/>
      <c r="IQ26" s="404"/>
      <c r="IR26" s="404"/>
      <c r="IS26" s="404"/>
      <c r="IT26" s="404"/>
      <c r="IU26" s="404"/>
      <c r="IV26" s="404"/>
      <c r="IW26" s="404"/>
      <c r="IX26" s="404"/>
      <c r="IY26" s="404"/>
      <c r="IZ26" s="404"/>
      <c r="JA26" s="404"/>
      <c r="JB26" s="404"/>
      <c r="JC26" s="404"/>
      <c r="JD26" s="404"/>
      <c r="JE26" s="404"/>
      <c r="JF26" s="404"/>
      <c r="JG26" s="404"/>
      <c r="JH26" s="404"/>
      <c r="JI26" s="404"/>
      <c r="JJ26" s="404"/>
      <c r="JK26" s="404"/>
      <c r="JL26" s="404"/>
      <c r="JM26" s="404"/>
      <c r="JN26" s="404"/>
      <c r="JO26" s="404"/>
      <c r="JP26" s="404"/>
      <c r="JQ26" s="404"/>
      <c r="JR26" s="404"/>
      <c r="JS26" s="404"/>
      <c r="JT26" s="404"/>
      <c r="JU26" s="404"/>
      <c r="JV26" s="404"/>
      <c r="JW26" s="404"/>
      <c r="JX26" s="404"/>
      <c r="JY26" s="404"/>
      <c r="JZ26" s="404"/>
      <c r="KA26" s="404"/>
      <c r="KB26" s="404"/>
      <c r="KC26" s="404"/>
      <c r="KD26" s="404"/>
      <c r="KE26" s="404"/>
      <c r="KF26" s="404"/>
      <c r="KG26" s="404"/>
      <c r="KH26" s="404"/>
      <c r="KI26" s="404"/>
      <c r="KJ26" s="404"/>
      <c r="KK26" s="404"/>
      <c r="KL26" s="404"/>
      <c r="KM26" s="404"/>
      <c r="KN26" s="404"/>
      <c r="KO26" s="404"/>
      <c r="KP26" s="404"/>
      <c r="KQ26" s="404"/>
      <c r="KR26" s="404"/>
      <c r="KS26" s="404"/>
      <c r="KT26" s="404"/>
      <c r="KU26" s="404"/>
      <c r="KV26" s="404"/>
      <c r="KW26" s="404"/>
      <c r="KX26" s="404"/>
      <c r="KY26" s="404"/>
      <c r="KZ26" s="404"/>
      <c r="LA26" s="404"/>
      <c r="LB26" s="404"/>
      <c r="LC26" s="404"/>
      <c r="LD26" s="404"/>
      <c r="LE26" s="404"/>
      <c r="LF26" s="404"/>
      <c r="LG26" s="404"/>
      <c r="LH26" s="404"/>
      <c r="LI26" s="404"/>
      <c r="LJ26" s="404"/>
      <c r="LK26" s="404"/>
      <c r="LL26" s="404"/>
      <c r="LM26" s="404"/>
      <c r="LN26" s="404"/>
      <c r="LO26" s="404"/>
      <c r="LP26" s="404"/>
      <c r="LQ26" s="404"/>
      <c r="LR26" s="404"/>
      <c r="LS26" s="404"/>
      <c r="LT26" s="404"/>
      <c r="LU26" s="404"/>
      <c r="LV26" s="404"/>
      <c r="LW26" s="404"/>
      <c r="LX26" s="404"/>
      <c r="LY26" s="404"/>
      <c r="LZ26" s="404"/>
      <c r="MA26" s="404"/>
      <c r="MB26" s="404"/>
      <c r="MC26" s="404"/>
      <c r="MD26" s="404"/>
      <c r="ME26" s="404"/>
      <c r="MF26" s="404"/>
      <c r="MG26" s="404"/>
      <c r="MH26" s="404"/>
      <c r="MI26" s="404"/>
      <c r="MJ26" s="404"/>
      <c r="MK26" s="404"/>
      <c r="ML26" s="404"/>
      <c r="MM26" s="404"/>
      <c r="MN26" s="404"/>
      <c r="MO26" s="404"/>
      <c r="MP26" s="404"/>
      <c r="MQ26" s="404"/>
      <c r="MR26" s="404"/>
      <c r="MS26" s="404"/>
      <c r="MT26" s="404"/>
      <c r="MU26" s="404"/>
      <c r="MV26" s="404"/>
      <c r="MW26" s="404"/>
      <c r="MX26" s="404"/>
      <c r="MY26" s="404"/>
      <c r="MZ26" s="404"/>
      <c r="NA26" s="404"/>
      <c r="NB26" s="404"/>
      <c r="NC26" s="404"/>
      <c r="ND26" s="404"/>
      <c r="NE26" s="404"/>
      <c r="NF26" s="404"/>
      <c r="NG26" s="404"/>
      <c r="NH26" s="404"/>
      <c r="NI26" s="404"/>
      <c r="NJ26" s="404"/>
      <c r="NK26" s="404"/>
      <c r="NL26" s="404"/>
      <c r="NM26" s="404"/>
      <c r="NN26" s="404"/>
      <c r="NO26" s="404"/>
      <c r="NP26" s="404"/>
      <c r="NQ26" s="404"/>
      <c r="NR26" s="404"/>
      <c r="NS26" s="404"/>
      <c r="NT26" s="404"/>
      <c r="NU26" s="404"/>
      <c r="NV26" s="404"/>
      <c r="NW26" s="404"/>
      <c r="NX26" s="404"/>
      <c r="NY26" s="404"/>
      <c r="NZ26" s="404"/>
      <c r="OA26" s="404"/>
      <c r="OB26" s="404"/>
      <c r="OC26" s="404"/>
      <c r="OD26" s="404"/>
      <c r="OE26" s="404"/>
      <c r="OF26" s="404"/>
      <c r="OG26" s="404"/>
      <c r="OH26" s="404"/>
      <c r="OI26" s="404"/>
      <c r="OJ26" s="404"/>
      <c r="OK26" s="404"/>
      <c r="OL26" s="404"/>
      <c r="OM26" s="404"/>
      <c r="ON26" s="404"/>
      <c r="OO26" s="404"/>
      <c r="OP26" s="404"/>
      <c r="OQ26" s="404"/>
      <c r="OR26" s="404"/>
      <c r="OS26" s="404"/>
      <c r="OT26" s="404"/>
      <c r="OU26" s="404"/>
      <c r="OV26" s="404"/>
      <c r="OW26" s="404"/>
      <c r="OX26" s="404"/>
      <c r="OY26" s="404"/>
      <c r="OZ26" s="404"/>
      <c r="PA26" s="404"/>
      <c r="PB26" s="404"/>
      <c r="PC26" s="404"/>
      <c r="PD26" s="404"/>
      <c r="PE26" s="404"/>
      <c r="PF26" s="404"/>
      <c r="PG26" s="404"/>
      <c r="PH26" s="404"/>
      <c r="PI26" s="404"/>
      <c r="PJ26" s="404"/>
      <c r="PK26" s="404"/>
      <c r="PL26" s="404"/>
      <c r="PM26" s="404"/>
      <c r="PN26" s="404"/>
      <c r="PO26" s="404"/>
      <c r="PP26" s="404"/>
      <c r="PQ26" s="404"/>
      <c r="PR26" s="404"/>
      <c r="PS26" s="404"/>
      <c r="PT26" s="404"/>
      <c r="PU26" s="404"/>
      <c r="PV26" s="404"/>
      <c r="PW26" s="404"/>
      <c r="PX26" s="404"/>
      <c r="PY26" s="404"/>
      <c r="PZ26" s="404"/>
      <c r="QA26" s="404"/>
      <c r="QB26" s="404"/>
      <c r="QC26" s="404"/>
      <c r="QD26" s="404"/>
      <c r="QE26" s="404"/>
      <c r="QF26" s="404"/>
      <c r="QG26" s="404"/>
      <c r="QH26" s="404"/>
      <c r="QI26" s="404"/>
      <c r="QJ26" s="404"/>
      <c r="QK26" s="404"/>
      <c r="QL26" s="404"/>
      <c r="QM26" s="404"/>
      <c r="QN26" s="404"/>
      <c r="QO26" s="404"/>
      <c r="QP26" s="404"/>
      <c r="QQ26" s="404"/>
      <c r="QR26" s="404"/>
      <c r="QS26" s="404"/>
      <c r="QT26" s="404"/>
      <c r="QU26" s="404"/>
      <c r="QV26" s="404"/>
      <c r="QW26" s="404"/>
      <c r="QX26" s="404"/>
      <c r="QY26" s="404"/>
      <c r="QZ26" s="404"/>
      <c r="RA26" s="404"/>
      <c r="RB26" s="404"/>
      <c r="RC26" s="404"/>
      <c r="RD26" s="404"/>
      <c r="RE26" s="404"/>
      <c r="RF26" s="404"/>
      <c r="RG26" s="404"/>
      <c r="RH26" s="404"/>
      <c r="RI26" s="404"/>
      <c r="RJ26" s="404"/>
      <c r="RK26" s="404"/>
      <c r="RL26" s="404"/>
      <c r="RM26" s="404"/>
      <c r="RN26" s="404"/>
      <c r="RO26" s="404"/>
      <c r="RP26" s="404"/>
      <c r="RQ26" s="404"/>
      <c r="RR26" s="404"/>
      <c r="RS26" s="404"/>
      <c r="RT26" s="404"/>
      <c r="RU26" s="404"/>
      <c r="RV26" s="404"/>
      <c r="RW26" s="404"/>
      <c r="RX26" s="404"/>
      <c r="RY26" s="404"/>
      <c r="RZ26" s="404"/>
      <c r="SA26" s="404"/>
      <c r="SB26" s="404"/>
      <c r="SC26" s="404"/>
      <c r="SD26" s="404"/>
      <c r="SE26" s="404"/>
      <c r="SF26" s="404"/>
      <c r="SG26" s="404"/>
      <c r="SH26" s="404"/>
      <c r="SI26" s="404"/>
      <c r="SJ26" s="404"/>
      <c r="SK26" s="404"/>
      <c r="SL26" s="404"/>
      <c r="SM26" s="404"/>
      <c r="SN26" s="404"/>
      <c r="SO26" s="404"/>
      <c r="SP26" s="404"/>
      <c r="SQ26" s="404"/>
      <c r="SR26" s="404"/>
      <c r="SS26" s="404"/>
      <c r="ST26" s="404"/>
      <c r="SU26" s="404"/>
      <c r="SV26" s="404"/>
      <c r="SW26" s="404"/>
      <c r="SX26" s="404"/>
      <c r="SY26" s="404"/>
      <c r="SZ26" s="404"/>
      <c r="TA26" s="404"/>
      <c r="TB26" s="404"/>
      <c r="TC26" s="404"/>
      <c r="TD26" s="404"/>
      <c r="TE26" s="404"/>
      <c r="TF26" s="404"/>
      <c r="TG26" s="404"/>
      <c r="TH26" s="404"/>
      <c r="TI26" s="404"/>
      <c r="TJ26" s="404"/>
      <c r="TK26" s="404"/>
      <c r="TL26" s="404"/>
      <c r="TM26" s="404"/>
      <c r="TN26" s="404"/>
      <c r="TO26" s="404"/>
      <c r="TP26" s="404"/>
      <c r="TQ26" s="404"/>
      <c r="TR26" s="404"/>
      <c r="TS26" s="404"/>
      <c r="TT26" s="404"/>
      <c r="TU26" s="404"/>
      <c r="TV26" s="404"/>
      <c r="TW26" s="404"/>
      <c r="TX26" s="404"/>
      <c r="TY26" s="404"/>
      <c r="TZ26" s="404"/>
      <c r="UA26" s="404"/>
      <c r="UB26" s="404"/>
      <c r="UC26" s="404"/>
      <c r="UD26" s="404"/>
      <c r="UE26" s="404"/>
      <c r="UF26" s="404"/>
      <c r="UG26" s="404"/>
      <c r="UH26" s="404"/>
      <c r="UI26" s="404"/>
      <c r="UJ26" s="404"/>
      <c r="UK26" s="404"/>
      <c r="UL26" s="404"/>
      <c r="UM26" s="404"/>
      <c r="UN26" s="404"/>
      <c r="UO26" s="404"/>
      <c r="UP26" s="404"/>
      <c r="UQ26" s="404"/>
      <c r="UR26" s="404"/>
      <c r="US26" s="404"/>
      <c r="UT26" s="404"/>
      <c r="UU26" s="404"/>
      <c r="UV26" s="404"/>
      <c r="UW26" s="404"/>
      <c r="UX26" s="404"/>
      <c r="UY26" s="404"/>
      <c r="UZ26" s="404"/>
      <c r="VA26" s="404"/>
      <c r="VB26" s="404"/>
      <c r="VC26" s="404"/>
      <c r="VD26" s="404"/>
      <c r="VE26" s="404"/>
      <c r="VF26" s="404"/>
      <c r="VG26" s="404"/>
      <c r="VH26" s="404"/>
      <c r="VI26" s="404"/>
      <c r="VJ26" s="404"/>
      <c r="VK26" s="404"/>
      <c r="VL26" s="404"/>
      <c r="VM26" s="404"/>
      <c r="VN26" s="404"/>
      <c r="VO26" s="404"/>
      <c r="VP26" s="404"/>
      <c r="VQ26" s="404"/>
      <c r="VR26" s="404"/>
      <c r="VS26" s="404"/>
      <c r="VT26" s="404"/>
      <c r="VU26" s="404"/>
      <c r="VV26" s="404"/>
      <c r="VW26" s="404"/>
      <c r="VX26" s="404"/>
      <c r="VY26" s="404"/>
      <c r="VZ26" s="404"/>
      <c r="WA26" s="404"/>
      <c r="WB26" s="404"/>
      <c r="WC26" s="404"/>
      <c r="WD26" s="404"/>
      <c r="WE26" s="404"/>
      <c r="WF26" s="404"/>
      <c r="WG26" s="404"/>
      <c r="WH26" s="404"/>
      <c r="WI26" s="404"/>
      <c r="WJ26" s="404"/>
      <c r="WK26" s="404"/>
      <c r="WL26" s="404"/>
      <c r="WM26" s="404"/>
      <c r="WN26" s="404"/>
      <c r="WO26" s="404"/>
      <c r="WP26" s="404"/>
      <c r="WQ26" s="404"/>
      <c r="WR26" s="404"/>
      <c r="WS26" s="404"/>
      <c r="WT26" s="404"/>
      <c r="WU26" s="404"/>
      <c r="WV26" s="404"/>
      <c r="WW26" s="404"/>
      <c r="WX26" s="404"/>
      <c r="WY26" s="404"/>
      <c r="WZ26" s="404"/>
      <c r="XA26" s="404"/>
      <c r="XB26" s="404"/>
      <c r="XC26" s="404"/>
      <c r="XD26" s="404"/>
      <c r="XE26" s="404"/>
      <c r="XF26" s="404"/>
      <c r="XG26" s="404"/>
      <c r="XH26" s="404"/>
      <c r="XI26" s="404"/>
      <c r="XJ26" s="404"/>
      <c r="XK26" s="404"/>
      <c r="XL26" s="404"/>
      <c r="XM26" s="404"/>
      <c r="XN26" s="404"/>
      <c r="XO26" s="404"/>
      <c r="XP26" s="404"/>
      <c r="XQ26" s="404"/>
      <c r="XR26" s="404"/>
      <c r="XS26" s="404"/>
      <c r="XT26" s="404"/>
      <c r="XU26" s="404"/>
      <c r="XV26" s="404"/>
      <c r="XW26" s="404"/>
      <c r="XX26" s="404"/>
      <c r="XY26" s="404"/>
      <c r="XZ26" s="404"/>
      <c r="YA26" s="404"/>
      <c r="YB26" s="404"/>
      <c r="YC26" s="404"/>
      <c r="YD26" s="404"/>
      <c r="YE26" s="404"/>
      <c r="YF26" s="404"/>
      <c r="YG26" s="404"/>
      <c r="YH26" s="404"/>
      <c r="YI26" s="404"/>
      <c r="YJ26" s="404"/>
      <c r="YK26" s="404"/>
      <c r="YL26" s="404"/>
      <c r="YM26" s="404"/>
      <c r="YN26" s="404"/>
      <c r="YO26" s="404"/>
      <c r="YP26" s="404"/>
      <c r="YQ26" s="404"/>
      <c r="YR26" s="404"/>
      <c r="YS26" s="404"/>
      <c r="YT26" s="404"/>
      <c r="YU26" s="404"/>
      <c r="YV26" s="404"/>
      <c r="YW26" s="404"/>
      <c r="YX26" s="404"/>
      <c r="YY26" s="404"/>
      <c r="YZ26" s="404"/>
      <c r="ZA26" s="404"/>
      <c r="ZB26" s="404"/>
      <c r="ZC26" s="404"/>
      <c r="ZD26" s="404"/>
      <c r="ZE26" s="404"/>
      <c r="ZF26" s="404"/>
      <c r="ZG26" s="404"/>
      <c r="ZH26" s="404"/>
      <c r="ZI26" s="404"/>
      <c r="ZJ26" s="404"/>
      <c r="ZK26" s="404"/>
      <c r="ZL26" s="404"/>
      <c r="ZM26" s="404"/>
      <c r="ZN26" s="404"/>
      <c r="ZO26" s="404"/>
      <c r="ZP26" s="404"/>
      <c r="ZQ26" s="404"/>
      <c r="ZR26" s="404"/>
      <c r="ZS26" s="404"/>
      <c r="ZT26" s="404"/>
      <c r="ZU26" s="404"/>
      <c r="ZV26" s="404"/>
      <c r="ZW26" s="404"/>
      <c r="ZX26" s="404"/>
      <c r="ZY26" s="404"/>
      <c r="ZZ26" s="404"/>
      <c r="AAA26" s="404"/>
      <c r="AAB26" s="404"/>
      <c r="AAC26" s="404"/>
      <c r="AAD26" s="404"/>
      <c r="AAE26" s="404"/>
      <c r="AAF26" s="404"/>
      <c r="AAG26" s="404"/>
      <c r="AAH26" s="404"/>
      <c r="AAI26" s="404"/>
      <c r="AAJ26" s="404"/>
      <c r="AAK26" s="404"/>
      <c r="AAL26" s="404"/>
      <c r="AAM26" s="404"/>
      <c r="AAN26" s="404"/>
      <c r="AAO26" s="404"/>
      <c r="AAP26" s="404"/>
      <c r="AAQ26" s="404"/>
      <c r="AAR26" s="404"/>
      <c r="AAS26" s="404"/>
      <c r="AAT26" s="404"/>
      <c r="AAU26" s="404"/>
      <c r="AAV26" s="404"/>
      <c r="AAW26" s="404"/>
      <c r="AAX26" s="404"/>
      <c r="AAY26" s="404"/>
      <c r="AAZ26" s="404"/>
      <c r="ABA26" s="404"/>
      <c r="ABB26" s="404"/>
      <c r="ABC26" s="404"/>
      <c r="ABD26" s="404"/>
      <c r="ABE26" s="404"/>
      <c r="ABF26" s="404"/>
      <c r="ABG26" s="404"/>
      <c r="ABH26" s="404"/>
      <c r="ABI26" s="404"/>
      <c r="ABJ26" s="404"/>
      <c r="ABK26" s="404"/>
      <c r="ABL26" s="404"/>
      <c r="ABM26" s="404"/>
      <c r="ABN26" s="404"/>
      <c r="ABO26" s="404"/>
      <c r="ABP26" s="404"/>
      <c r="ABQ26" s="404"/>
      <c r="ABR26" s="404"/>
      <c r="ABS26" s="404"/>
      <c r="ABT26" s="404"/>
      <c r="ABU26" s="404"/>
      <c r="ABV26" s="404"/>
      <c r="ABW26" s="404"/>
      <c r="ABX26" s="404"/>
      <c r="ABY26" s="404"/>
      <c r="ABZ26" s="404"/>
      <c r="ACA26" s="404"/>
      <c r="ACB26" s="404"/>
      <c r="ACC26" s="404"/>
      <c r="ACD26" s="404"/>
      <c r="ACE26" s="404"/>
      <c r="ACF26" s="404"/>
      <c r="ACG26" s="404"/>
      <c r="ACH26" s="404"/>
      <c r="ACI26" s="404"/>
      <c r="ACJ26" s="404"/>
      <c r="ACK26" s="404"/>
      <c r="ACL26" s="404"/>
      <c r="ACM26" s="404"/>
      <c r="ACN26" s="404"/>
      <c r="ACO26" s="404"/>
      <c r="ACP26" s="404"/>
      <c r="ACQ26" s="404"/>
      <c r="ACR26" s="404"/>
      <c r="ACS26" s="404"/>
      <c r="ACT26" s="404"/>
      <c r="ACU26" s="404"/>
      <c r="ACV26" s="404"/>
      <c r="ACW26" s="404"/>
      <c r="ACX26" s="404"/>
      <c r="ACY26" s="404"/>
      <c r="ACZ26" s="404"/>
      <c r="ADA26" s="404"/>
      <c r="ADB26" s="404"/>
      <c r="ADC26" s="404"/>
      <c r="ADD26" s="404"/>
      <c r="ADE26" s="404"/>
      <c r="ADF26" s="404"/>
      <c r="ADG26" s="404"/>
      <c r="ADH26" s="404"/>
      <c r="ADI26" s="404"/>
      <c r="ADJ26" s="404"/>
      <c r="ADK26" s="404"/>
      <c r="ADL26" s="404"/>
      <c r="ADM26" s="404"/>
      <c r="ADN26" s="404"/>
      <c r="ADO26" s="404"/>
      <c r="ADP26" s="404"/>
      <c r="ADQ26" s="404"/>
      <c r="ADR26" s="404"/>
      <c r="ADS26" s="404"/>
      <c r="ADT26" s="404"/>
      <c r="ADU26" s="404"/>
      <c r="ADV26" s="404"/>
      <c r="ADW26" s="404"/>
      <c r="ADX26" s="404"/>
      <c r="ADY26" s="404"/>
      <c r="ADZ26" s="404"/>
      <c r="AEA26" s="404"/>
      <c r="AEB26" s="404"/>
      <c r="AEC26" s="404"/>
      <c r="AED26" s="404"/>
      <c r="AEE26" s="404"/>
      <c r="AEF26" s="404"/>
      <c r="AEG26" s="404"/>
      <c r="AEH26" s="404"/>
      <c r="AEI26" s="404"/>
      <c r="AEJ26" s="404"/>
      <c r="AEK26" s="404"/>
      <c r="AEL26" s="404"/>
      <c r="AEM26" s="404"/>
      <c r="AEN26" s="404"/>
      <c r="AEO26" s="404"/>
      <c r="AEP26" s="404"/>
      <c r="AEQ26" s="404"/>
      <c r="AER26" s="404"/>
      <c r="AES26" s="404"/>
      <c r="AET26" s="404"/>
      <c r="AEU26" s="404"/>
      <c r="AEV26" s="404"/>
      <c r="AEW26" s="404"/>
      <c r="AEX26" s="404"/>
      <c r="AEY26" s="404"/>
      <c r="AEZ26" s="404"/>
      <c r="AFA26" s="404"/>
      <c r="AFB26" s="404"/>
      <c r="AFC26" s="404"/>
      <c r="AFD26" s="404"/>
      <c r="AFE26" s="404"/>
      <c r="AFF26" s="404"/>
      <c r="AFG26" s="404"/>
      <c r="AFH26" s="404"/>
      <c r="AFI26" s="404"/>
      <c r="AFJ26" s="404"/>
      <c r="AFK26" s="404"/>
      <c r="AFL26" s="404"/>
      <c r="AFM26" s="404"/>
      <c r="AFN26" s="404"/>
      <c r="AFO26" s="404"/>
      <c r="AFP26" s="404"/>
      <c r="AFQ26" s="404"/>
      <c r="AFR26" s="404"/>
      <c r="AFS26" s="404"/>
      <c r="AFT26" s="404"/>
      <c r="AFU26" s="404"/>
      <c r="AFV26" s="404"/>
      <c r="AFW26" s="404"/>
      <c r="AFX26" s="404"/>
      <c r="AFY26" s="404"/>
      <c r="AFZ26" s="404"/>
      <c r="AGA26" s="404"/>
      <c r="AGB26" s="404"/>
      <c r="AGC26" s="404"/>
      <c r="AGD26" s="404"/>
      <c r="AGE26" s="404"/>
      <c r="AGF26" s="404"/>
      <c r="AGG26" s="404"/>
      <c r="AGH26" s="404"/>
      <c r="AGI26" s="404"/>
      <c r="AGJ26" s="404"/>
      <c r="AGK26" s="404"/>
      <c r="AGL26" s="404"/>
      <c r="AGM26" s="404"/>
      <c r="AGN26" s="404"/>
      <c r="AGO26" s="404"/>
      <c r="AGP26" s="404"/>
      <c r="AGQ26" s="404"/>
      <c r="AGR26" s="404"/>
      <c r="AGS26" s="404"/>
      <c r="AGT26" s="404"/>
      <c r="AGU26" s="404"/>
      <c r="AGV26" s="404"/>
      <c r="AGW26" s="404"/>
      <c r="AGX26" s="404"/>
      <c r="AGY26" s="404"/>
      <c r="AGZ26" s="404"/>
      <c r="AHA26" s="404"/>
      <c r="AHB26" s="404"/>
      <c r="AHC26" s="404"/>
      <c r="AHD26" s="404"/>
      <c r="AHE26" s="404"/>
      <c r="AHF26" s="404"/>
      <c r="AHG26" s="404"/>
      <c r="AHH26" s="404"/>
      <c r="AHI26" s="404"/>
      <c r="AHJ26" s="404"/>
      <c r="AHK26" s="404"/>
      <c r="AHL26" s="404"/>
      <c r="AHM26" s="404"/>
      <c r="AHN26" s="404"/>
      <c r="AHO26" s="404"/>
      <c r="AHP26" s="404"/>
      <c r="AHQ26" s="404"/>
      <c r="AHR26" s="404"/>
      <c r="AHS26" s="404"/>
      <c r="AHT26" s="404"/>
      <c r="AHU26" s="404"/>
      <c r="AHV26" s="404"/>
      <c r="AHW26" s="404"/>
      <c r="AHX26" s="404"/>
      <c r="AHY26" s="404"/>
      <c r="AHZ26" s="404"/>
      <c r="AIA26" s="404"/>
      <c r="AIB26" s="404"/>
      <c r="AIC26" s="404"/>
      <c r="AID26" s="404"/>
      <c r="AIE26" s="404"/>
      <c r="AIF26" s="404"/>
      <c r="AIG26" s="404"/>
      <c r="AIH26" s="404"/>
      <c r="AII26" s="404"/>
      <c r="AIJ26" s="404"/>
      <c r="AIK26" s="404"/>
      <c r="AIL26" s="404"/>
      <c r="AIM26" s="404"/>
      <c r="AIN26" s="404"/>
      <c r="AIO26" s="404"/>
      <c r="AIP26" s="404"/>
      <c r="AIQ26" s="404"/>
      <c r="AIR26" s="404"/>
      <c r="AIS26" s="404"/>
      <c r="AIT26" s="404"/>
      <c r="AIU26" s="404"/>
      <c r="AIV26" s="404"/>
      <c r="AIW26" s="404"/>
      <c r="AIX26" s="404"/>
      <c r="AIY26" s="404"/>
      <c r="AIZ26" s="404"/>
      <c r="AJA26" s="404"/>
      <c r="AJB26" s="404"/>
      <c r="AJC26" s="404"/>
      <c r="AJD26" s="404"/>
      <c r="AJE26" s="404"/>
      <c r="AJF26" s="404"/>
      <c r="AJG26" s="404"/>
      <c r="AJH26" s="404"/>
      <c r="AJI26" s="404"/>
      <c r="AJJ26" s="404"/>
      <c r="AJK26" s="404"/>
      <c r="AJL26" s="404"/>
      <c r="AJM26" s="404"/>
      <c r="AJN26" s="404"/>
      <c r="AJO26" s="404"/>
      <c r="AJP26" s="404"/>
      <c r="AJQ26" s="404"/>
      <c r="AJR26" s="404"/>
      <c r="AJS26" s="404"/>
      <c r="AJT26" s="404"/>
      <c r="AJU26" s="404"/>
      <c r="AJV26" s="404"/>
      <c r="AJW26" s="404"/>
      <c r="AJX26" s="404"/>
      <c r="AJY26" s="404"/>
      <c r="AJZ26" s="404"/>
      <c r="AKA26" s="404"/>
      <c r="AKB26" s="404"/>
      <c r="AKC26" s="404"/>
      <c r="AKD26" s="404"/>
      <c r="AKE26" s="404"/>
      <c r="AKF26" s="404"/>
      <c r="AKG26" s="404"/>
      <c r="AKH26" s="404"/>
      <c r="AKI26" s="404"/>
      <c r="AKJ26" s="404"/>
      <c r="AKK26" s="404"/>
      <c r="AKL26" s="404"/>
      <c r="AKM26" s="404"/>
      <c r="AKN26" s="404"/>
      <c r="AKO26" s="404"/>
      <c r="AKP26" s="404"/>
      <c r="AKQ26" s="404"/>
      <c r="AKR26" s="404"/>
      <c r="AKS26" s="404"/>
      <c r="AKT26" s="404"/>
      <c r="AKU26" s="404"/>
      <c r="AKV26" s="404"/>
      <c r="AKW26" s="404"/>
      <c r="AKX26" s="404"/>
      <c r="AKY26" s="404"/>
      <c r="AKZ26" s="404"/>
      <c r="ALA26" s="404"/>
      <c r="ALB26" s="404"/>
      <c r="ALC26" s="404"/>
    </row>
    <row r="27" spans="1:991" ht="39.75" customHeight="1" x14ac:dyDescent="0.55000000000000004">
      <c r="A27" s="632" t="s">
        <v>57</v>
      </c>
      <c r="B27" s="61">
        <v>502060</v>
      </c>
      <c r="C27" s="634">
        <v>131666</v>
      </c>
      <c r="D27" s="61">
        <v>107883</v>
      </c>
      <c r="E27" s="634">
        <v>142792</v>
      </c>
      <c r="F27" s="635"/>
      <c r="G27" s="634">
        <v>884401</v>
      </c>
      <c r="H27" s="61">
        <v>426751</v>
      </c>
      <c r="I27" s="61">
        <v>111916.09999999999</v>
      </c>
      <c r="J27" s="61">
        <v>91700.55</v>
      </c>
      <c r="K27" s="759">
        <v>142792</v>
      </c>
      <c r="L27" s="635"/>
      <c r="M27" s="61">
        <v>715328.89</v>
      </c>
      <c r="N27" s="61">
        <v>332865.78000000003</v>
      </c>
      <c r="O27" s="61">
        <v>87294.55799999999</v>
      </c>
      <c r="P27" s="61">
        <v>71526.429000000004</v>
      </c>
      <c r="Q27" s="634">
        <v>84961.239999999991</v>
      </c>
      <c r="R27" s="635"/>
      <c r="S27" s="636">
        <v>576648.00699999998</v>
      </c>
      <c r="U27" s="637"/>
      <c r="W27" s="404"/>
      <c r="X27" s="404"/>
      <c r="Y27" s="404"/>
      <c r="Z27" s="404"/>
      <c r="AA27" s="404"/>
      <c r="AB27" s="404"/>
      <c r="AC27" s="404"/>
      <c r="AD27" s="404"/>
      <c r="AE27" s="404"/>
      <c r="AF27" s="404"/>
      <c r="AG27" s="404"/>
      <c r="AH27" s="404"/>
      <c r="AI27" s="404"/>
      <c r="AJ27" s="404"/>
      <c r="AK27" s="404"/>
      <c r="AL27" s="404"/>
      <c r="AM27" s="404"/>
      <c r="AN27" s="404"/>
      <c r="AO27" s="404"/>
      <c r="AP27" s="404"/>
      <c r="AQ27" s="404"/>
      <c r="AR27" s="404"/>
      <c r="AS27" s="404"/>
      <c r="AT27" s="404"/>
      <c r="AU27" s="404"/>
      <c r="AV27" s="404"/>
      <c r="AW27" s="404"/>
      <c r="AX27" s="404"/>
      <c r="AY27" s="404"/>
      <c r="AZ27" s="404"/>
      <c r="BA27" s="404"/>
      <c r="BB27" s="404"/>
      <c r="BC27" s="404"/>
      <c r="BD27" s="404"/>
      <c r="BE27" s="404"/>
      <c r="BF27" s="404"/>
      <c r="BG27" s="404"/>
      <c r="BH27" s="404"/>
      <c r="BI27" s="404"/>
      <c r="BJ27" s="404"/>
      <c r="BK27" s="404"/>
      <c r="BL27" s="404"/>
      <c r="BM27" s="404"/>
      <c r="BN27" s="404"/>
      <c r="BO27" s="404"/>
      <c r="BP27" s="404"/>
      <c r="BQ27" s="404"/>
      <c r="BR27" s="404"/>
      <c r="BS27" s="404"/>
      <c r="BT27" s="404"/>
      <c r="BU27" s="404"/>
      <c r="BV27" s="404"/>
      <c r="BW27" s="404"/>
      <c r="BX27" s="404"/>
      <c r="BY27" s="404"/>
      <c r="BZ27" s="404"/>
      <c r="CA27" s="404"/>
      <c r="CB27" s="404"/>
      <c r="CC27" s="404"/>
      <c r="CD27" s="404"/>
      <c r="CE27" s="404"/>
      <c r="CF27" s="404"/>
      <c r="CG27" s="404"/>
      <c r="CH27" s="404"/>
      <c r="CI27" s="404"/>
      <c r="CJ27" s="404"/>
      <c r="CK27" s="404"/>
      <c r="CL27" s="404"/>
      <c r="CM27" s="404"/>
      <c r="CN27" s="404"/>
      <c r="CO27" s="404"/>
      <c r="CP27" s="404"/>
      <c r="CQ27" s="404"/>
      <c r="CR27" s="404"/>
      <c r="CS27" s="404"/>
      <c r="CT27" s="404"/>
      <c r="CU27" s="404"/>
      <c r="CV27" s="404"/>
      <c r="CW27" s="404"/>
      <c r="CX27" s="404"/>
      <c r="CY27" s="404"/>
      <c r="CZ27" s="404"/>
      <c r="DA27" s="404"/>
      <c r="DB27" s="404"/>
      <c r="DC27" s="404"/>
      <c r="DD27" s="404"/>
      <c r="DE27" s="404"/>
      <c r="DF27" s="404"/>
      <c r="DG27" s="404"/>
      <c r="DH27" s="404"/>
      <c r="DI27" s="404"/>
      <c r="DJ27" s="404"/>
      <c r="DK27" s="404"/>
      <c r="DL27" s="404"/>
      <c r="DM27" s="404"/>
      <c r="DN27" s="404"/>
      <c r="DO27" s="404"/>
      <c r="DP27" s="404"/>
      <c r="DQ27" s="404"/>
      <c r="DR27" s="404"/>
      <c r="DS27" s="404"/>
      <c r="DT27" s="404"/>
      <c r="DU27" s="404"/>
      <c r="DV27" s="404"/>
      <c r="DW27" s="404"/>
      <c r="DX27" s="404"/>
      <c r="DY27" s="404"/>
      <c r="DZ27" s="404"/>
      <c r="EA27" s="404"/>
      <c r="EB27" s="404"/>
      <c r="EC27" s="404"/>
      <c r="ED27" s="404"/>
      <c r="EE27" s="404"/>
      <c r="EF27" s="404"/>
      <c r="EG27" s="404"/>
      <c r="EH27" s="404"/>
      <c r="EI27" s="404"/>
      <c r="EJ27" s="404"/>
      <c r="EK27" s="404"/>
      <c r="EL27" s="404"/>
      <c r="EM27" s="404"/>
      <c r="EN27" s="404"/>
      <c r="EO27" s="404"/>
      <c r="EP27" s="404"/>
      <c r="EQ27" s="404"/>
      <c r="ER27" s="404"/>
      <c r="ES27" s="404"/>
      <c r="ET27" s="404"/>
      <c r="EU27" s="404"/>
      <c r="EV27" s="404"/>
      <c r="EW27" s="404"/>
      <c r="EX27" s="404"/>
      <c r="EY27" s="404"/>
      <c r="EZ27" s="404"/>
      <c r="FA27" s="404"/>
      <c r="FB27" s="404"/>
      <c r="FC27" s="404"/>
      <c r="FD27" s="404"/>
      <c r="FE27" s="404"/>
      <c r="FF27" s="404"/>
      <c r="FG27" s="404"/>
      <c r="FH27" s="404"/>
      <c r="FI27" s="404"/>
      <c r="FJ27" s="404"/>
      <c r="FK27" s="404"/>
      <c r="FL27" s="404"/>
      <c r="FM27" s="404"/>
      <c r="FN27" s="404"/>
      <c r="FO27" s="404"/>
      <c r="FP27" s="404"/>
      <c r="FQ27" s="404"/>
      <c r="FR27" s="404"/>
      <c r="FS27" s="404"/>
      <c r="FT27" s="404"/>
      <c r="FU27" s="404"/>
      <c r="FV27" s="404"/>
      <c r="FW27" s="404"/>
      <c r="FX27" s="404"/>
      <c r="FY27" s="404"/>
      <c r="FZ27" s="404"/>
      <c r="GA27" s="404"/>
      <c r="GB27" s="404"/>
      <c r="GC27" s="404"/>
      <c r="GD27" s="404"/>
      <c r="GE27" s="404"/>
      <c r="GF27" s="404"/>
      <c r="GG27" s="404"/>
      <c r="GH27" s="404"/>
      <c r="GI27" s="404"/>
      <c r="GJ27" s="404"/>
      <c r="GK27" s="404"/>
      <c r="GL27" s="404"/>
      <c r="GM27" s="404"/>
      <c r="GN27" s="404"/>
      <c r="GO27" s="404"/>
      <c r="GP27" s="404"/>
      <c r="GQ27" s="404"/>
      <c r="GR27" s="404"/>
      <c r="GS27" s="404"/>
      <c r="GT27" s="404"/>
      <c r="GU27" s="404"/>
      <c r="GV27" s="404"/>
      <c r="GW27" s="404"/>
      <c r="GX27" s="404"/>
      <c r="GY27" s="404"/>
      <c r="GZ27" s="404"/>
      <c r="HA27" s="404"/>
      <c r="HB27" s="404"/>
      <c r="HC27" s="404"/>
      <c r="HD27" s="404"/>
      <c r="HE27" s="404"/>
      <c r="HF27" s="404"/>
      <c r="HG27" s="404"/>
      <c r="HH27" s="404"/>
      <c r="HI27" s="404"/>
      <c r="HJ27" s="404"/>
      <c r="HK27" s="404"/>
      <c r="HL27" s="404"/>
      <c r="HM27" s="404"/>
      <c r="HN27" s="404"/>
      <c r="HO27" s="404"/>
      <c r="HP27" s="404"/>
      <c r="HQ27" s="404"/>
      <c r="HR27" s="404"/>
      <c r="HS27" s="404"/>
      <c r="HT27" s="404"/>
      <c r="HU27" s="404"/>
      <c r="HV27" s="404"/>
      <c r="HW27" s="404"/>
      <c r="HX27" s="404"/>
      <c r="HY27" s="404"/>
      <c r="HZ27" s="404"/>
      <c r="IA27" s="404"/>
      <c r="IB27" s="404"/>
      <c r="IC27" s="404"/>
      <c r="ID27" s="404"/>
      <c r="IE27" s="404"/>
      <c r="IF27" s="404"/>
      <c r="IG27" s="404"/>
      <c r="IH27" s="404"/>
      <c r="II27" s="404"/>
      <c r="IJ27" s="404"/>
      <c r="IK27" s="404"/>
      <c r="IL27" s="404"/>
      <c r="IM27" s="404"/>
      <c r="IN27" s="404"/>
      <c r="IO27" s="404"/>
      <c r="IP27" s="404"/>
      <c r="IQ27" s="404"/>
      <c r="IR27" s="404"/>
      <c r="IS27" s="404"/>
      <c r="IT27" s="404"/>
      <c r="IU27" s="404"/>
      <c r="IV27" s="404"/>
      <c r="IW27" s="404"/>
      <c r="IX27" s="404"/>
      <c r="IY27" s="404"/>
      <c r="IZ27" s="404"/>
      <c r="JA27" s="404"/>
      <c r="JB27" s="404"/>
      <c r="JC27" s="404"/>
      <c r="JD27" s="404"/>
      <c r="JE27" s="404"/>
      <c r="JF27" s="404"/>
      <c r="JG27" s="404"/>
      <c r="JH27" s="404"/>
      <c r="JI27" s="404"/>
      <c r="JJ27" s="404"/>
      <c r="JK27" s="404"/>
      <c r="JL27" s="404"/>
      <c r="JM27" s="404"/>
      <c r="JN27" s="404"/>
      <c r="JO27" s="404"/>
      <c r="JP27" s="404"/>
      <c r="JQ27" s="404"/>
      <c r="JR27" s="404"/>
      <c r="JS27" s="404"/>
      <c r="JT27" s="404"/>
      <c r="JU27" s="404"/>
      <c r="JV27" s="404"/>
      <c r="JW27" s="404"/>
      <c r="JX27" s="404"/>
      <c r="JY27" s="404"/>
      <c r="JZ27" s="404"/>
      <c r="KA27" s="404"/>
      <c r="KB27" s="404"/>
      <c r="KC27" s="404"/>
      <c r="KD27" s="404"/>
      <c r="KE27" s="404"/>
      <c r="KF27" s="404"/>
      <c r="KG27" s="404"/>
      <c r="KH27" s="404"/>
      <c r="KI27" s="404"/>
      <c r="KJ27" s="404"/>
      <c r="KK27" s="404"/>
      <c r="KL27" s="404"/>
      <c r="KM27" s="404"/>
      <c r="KN27" s="404"/>
      <c r="KO27" s="404"/>
      <c r="KP27" s="404"/>
      <c r="KQ27" s="404"/>
      <c r="KR27" s="404"/>
      <c r="KS27" s="404"/>
      <c r="KT27" s="404"/>
      <c r="KU27" s="404"/>
      <c r="KV27" s="404"/>
      <c r="KW27" s="404"/>
      <c r="KX27" s="404"/>
      <c r="KY27" s="404"/>
      <c r="KZ27" s="404"/>
      <c r="LA27" s="404"/>
      <c r="LB27" s="404"/>
      <c r="LC27" s="404"/>
      <c r="LD27" s="404"/>
      <c r="LE27" s="404"/>
      <c r="LF27" s="404"/>
      <c r="LG27" s="404"/>
      <c r="LH27" s="404"/>
      <c r="LI27" s="404"/>
      <c r="LJ27" s="404"/>
      <c r="LK27" s="404"/>
      <c r="LL27" s="404"/>
      <c r="LM27" s="404"/>
      <c r="LN27" s="404"/>
      <c r="LO27" s="404"/>
      <c r="LP27" s="404"/>
      <c r="LQ27" s="404"/>
      <c r="LR27" s="404"/>
      <c r="LS27" s="404"/>
      <c r="LT27" s="404"/>
      <c r="LU27" s="404"/>
      <c r="LV27" s="404"/>
      <c r="LW27" s="404"/>
      <c r="LX27" s="404"/>
      <c r="LY27" s="404"/>
      <c r="LZ27" s="404"/>
      <c r="MA27" s="404"/>
      <c r="MB27" s="404"/>
      <c r="MC27" s="404"/>
      <c r="MD27" s="404"/>
      <c r="ME27" s="404"/>
      <c r="MF27" s="404"/>
      <c r="MG27" s="404"/>
      <c r="MH27" s="404"/>
      <c r="MI27" s="404"/>
      <c r="MJ27" s="404"/>
      <c r="MK27" s="404"/>
      <c r="ML27" s="404"/>
      <c r="MM27" s="404"/>
      <c r="MN27" s="404"/>
      <c r="MO27" s="404"/>
      <c r="MP27" s="404"/>
      <c r="MQ27" s="404"/>
      <c r="MR27" s="404"/>
      <c r="MS27" s="404"/>
      <c r="MT27" s="404"/>
      <c r="MU27" s="404"/>
      <c r="MV27" s="404"/>
      <c r="MW27" s="404"/>
      <c r="MX27" s="404"/>
      <c r="MY27" s="404"/>
      <c r="MZ27" s="404"/>
      <c r="NA27" s="404"/>
      <c r="NB27" s="404"/>
      <c r="NC27" s="404"/>
      <c r="ND27" s="404"/>
      <c r="NE27" s="404"/>
      <c r="NF27" s="404"/>
      <c r="NG27" s="404"/>
      <c r="NH27" s="404"/>
      <c r="NI27" s="404"/>
      <c r="NJ27" s="404"/>
      <c r="NK27" s="404"/>
      <c r="NL27" s="404"/>
      <c r="NM27" s="404"/>
      <c r="NN27" s="404"/>
      <c r="NO27" s="404"/>
      <c r="NP27" s="404"/>
      <c r="NQ27" s="404"/>
      <c r="NR27" s="404"/>
      <c r="NS27" s="404"/>
      <c r="NT27" s="404"/>
      <c r="NU27" s="404"/>
      <c r="NV27" s="404"/>
      <c r="NW27" s="404"/>
      <c r="NX27" s="404"/>
      <c r="NY27" s="404"/>
      <c r="NZ27" s="404"/>
      <c r="OA27" s="404"/>
      <c r="OB27" s="404"/>
      <c r="OC27" s="404"/>
      <c r="OD27" s="404"/>
      <c r="OE27" s="404"/>
      <c r="OF27" s="404"/>
      <c r="OG27" s="404"/>
      <c r="OH27" s="404"/>
      <c r="OI27" s="404"/>
      <c r="OJ27" s="404"/>
      <c r="OK27" s="404"/>
      <c r="OL27" s="404"/>
      <c r="OM27" s="404"/>
      <c r="ON27" s="404"/>
      <c r="OO27" s="404"/>
      <c r="OP27" s="404"/>
      <c r="OQ27" s="404"/>
      <c r="OR27" s="404"/>
      <c r="OS27" s="404"/>
      <c r="OT27" s="404"/>
      <c r="OU27" s="404"/>
      <c r="OV27" s="404"/>
      <c r="OW27" s="404"/>
      <c r="OX27" s="404"/>
      <c r="OY27" s="404"/>
      <c r="OZ27" s="404"/>
      <c r="PA27" s="404"/>
      <c r="PB27" s="404"/>
      <c r="PC27" s="404"/>
      <c r="PD27" s="404"/>
      <c r="PE27" s="404"/>
      <c r="PF27" s="404"/>
      <c r="PG27" s="404"/>
      <c r="PH27" s="404"/>
      <c r="PI27" s="404"/>
      <c r="PJ27" s="404"/>
      <c r="PK27" s="404"/>
      <c r="PL27" s="404"/>
      <c r="PM27" s="404"/>
      <c r="PN27" s="404"/>
      <c r="PO27" s="404"/>
      <c r="PP27" s="404"/>
      <c r="PQ27" s="404"/>
      <c r="PR27" s="404"/>
      <c r="PS27" s="404"/>
      <c r="PT27" s="404"/>
      <c r="PU27" s="404"/>
      <c r="PV27" s="404"/>
      <c r="PW27" s="404"/>
      <c r="PX27" s="404"/>
      <c r="PY27" s="404"/>
      <c r="PZ27" s="404"/>
      <c r="QA27" s="404"/>
      <c r="QB27" s="404"/>
      <c r="QC27" s="404"/>
      <c r="QD27" s="404"/>
      <c r="QE27" s="404"/>
      <c r="QF27" s="404"/>
      <c r="QG27" s="404"/>
      <c r="QH27" s="404"/>
      <c r="QI27" s="404"/>
      <c r="QJ27" s="404"/>
      <c r="QK27" s="404"/>
      <c r="QL27" s="404"/>
      <c r="QM27" s="404"/>
      <c r="QN27" s="404"/>
      <c r="QO27" s="404"/>
      <c r="QP27" s="404"/>
      <c r="QQ27" s="404"/>
      <c r="QR27" s="404"/>
      <c r="QS27" s="404"/>
      <c r="QT27" s="404"/>
      <c r="QU27" s="404"/>
      <c r="QV27" s="404"/>
      <c r="QW27" s="404"/>
      <c r="QX27" s="404"/>
      <c r="QY27" s="404"/>
      <c r="QZ27" s="404"/>
      <c r="RA27" s="404"/>
      <c r="RB27" s="404"/>
      <c r="RC27" s="404"/>
      <c r="RD27" s="404"/>
      <c r="RE27" s="404"/>
      <c r="RF27" s="404"/>
      <c r="RG27" s="404"/>
      <c r="RH27" s="404"/>
      <c r="RI27" s="404"/>
      <c r="RJ27" s="404"/>
      <c r="RK27" s="404"/>
      <c r="RL27" s="404"/>
      <c r="RM27" s="404"/>
      <c r="RN27" s="404"/>
      <c r="RO27" s="404"/>
      <c r="RP27" s="404"/>
      <c r="RQ27" s="404"/>
      <c r="RR27" s="404"/>
      <c r="RS27" s="404"/>
      <c r="RT27" s="404"/>
      <c r="RU27" s="404"/>
      <c r="RV27" s="404"/>
      <c r="RW27" s="404"/>
      <c r="RX27" s="404"/>
      <c r="RY27" s="404"/>
      <c r="RZ27" s="404"/>
      <c r="SA27" s="404"/>
      <c r="SB27" s="404"/>
      <c r="SC27" s="404"/>
      <c r="SD27" s="404"/>
      <c r="SE27" s="404"/>
      <c r="SF27" s="404"/>
      <c r="SG27" s="404"/>
      <c r="SH27" s="404"/>
      <c r="SI27" s="404"/>
      <c r="SJ27" s="404"/>
      <c r="SK27" s="404"/>
      <c r="SL27" s="404"/>
      <c r="SM27" s="404"/>
      <c r="SN27" s="404"/>
      <c r="SO27" s="404"/>
      <c r="SP27" s="404"/>
      <c r="SQ27" s="404"/>
      <c r="SR27" s="404"/>
      <c r="SS27" s="404"/>
      <c r="ST27" s="404"/>
      <c r="SU27" s="404"/>
      <c r="SV27" s="404"/>
      <c r="SW27" s="404"/>
      <c r="SX27" s="404"/>
      <c r="SY27" s="404"/>
      <c r="SZ27" s="404"/>
      <c r="TA27" s="404"/>
      <c r="TB27" s="404"/>
      <c r="TC27" s="404"/>
      <c r="TD27" s="404"/>
      <c r="TE27" s="404"/>
      <c r="TF27" s="404"/>
      <c r="TG27" s="404"/>
      <c r="TH27" s="404"/>
      <c r="TI27" s="404"/>
      <c r="TJ27" s="404"/>
      <c r="TK27" s="404"/>
      <c r="TL27" s="404"/>
      <c r="TM27" s="404"/>
      <c r="TN27" s="404"/>
      <c r="TO27" s="404"/>
      <c r="TP27" s="404"/>
      <c r="TQ27" s="404"/>
      <c r="TR27" s="404"/>
      <c r="TS27" s="404"/>
      <c r="TT27" s="404"/>
      <c r="TU27" s="404"/>
      <c r="TV27" s="404"/>
      <c r="TW27" s="404"/>
      <c r="TX27" s="404"/>
      <c r="TY27" s="404"/>
      <c r="TZ27" s="404"/>
      <c r="UA27" s="404"/>
      <c r="UB27" s="404"/>
      <c r="UC27" s="404"/>
      <c r="UD27" s="404"/>
      <c r="UE27" s="404"/>
      <c r="UF27" s="404"/>
      <c r="UG27" s="404"/>
      <c r="UH27" s="404"/>
      <c r="UI27" s="404"/>
      <c r="UJ27" s="404"/>
      <c r="UK27" s="404"/>
      <c r="UL27" s="404"/>
      <c r="UM27" s="404"/>
      <c r="UN27" s="404"/>
      <c r="UO27" s="404"/>
      <c r="UP27" s="404"/>
      <c r="UQ27" s="404"/>
      <c r="UR27" s="404"/>
      <c r="US27" s="404"/>
      <c r="UT27" s="404"/>
      <c r="UU27" s="404"/>
      <c r="UV27" s="404"/>
      <c r="UW27" s="404"/>
      <c r="UX27" s="404"/>
      <c r="UY27" s="404"/>
      <c r="UZ27" s="404"/>
      <c r="VA27" s="404"/>
      <c r="VB27" s="404"/>
      <c r="VC27" s="404"/>
      <c r="VD27" s="404"/>
      <c r="VE27" s="404"/>
      <c r="VF27" s="404"/>
      <c r="VG27" s="404"/>
      <c r="VH27" s="404"/>
      <c r="VI27" s="404"/>
      <c r="VJ27" s="404"/>
      <c r="VK27" s="404"/>
      <c r="VL27" s="404"/>
      <c r="VM27" s="404"/>
      <c r="VN27" s="404"/>
      <c r="VO27" s="404"/>
      <c r="VP27" s="404"/>
      <c r="VQ27" s="404"/>
      <c r="VR27" s="404"/>
      <c r="VS27" s="404"/>
      <c r="VT27" s="404"/>
      <c r="VU27" s="404"/>
      <c r="VV27" s="404"/>
      <c r="VW27" s="404"/>
      <c r="VX27" s="404"/>
      <c r="VY27" s="404"/>
      <c r="VZ27" s="404"/>
      <c r="WA27" s="404"/>
      <c r="WB27" s="404"/>
      <c r="WC27" s="404"/>
      <c r="WD27" s="404"/>
      <c r="WE27" s="404"/>
      <c r="WF27" s="404"/>
      <c r="WG27" s="404"/>
      <c r="WH27" s="404"/>
      <c r="WI27" s="404"/>
      <c r="WJ27" s="404"/>
      <c r="WK27" s="404"/>
      <c r="WL27" s="404"/>
      <c r="WM27" s="404"/>
      <c r="WN27" s="404"/>
      <c r="WO27" s="404"/>
      <c r="WP27" s="404"/>
      <c r="WQ27" s="404"/>
      <c r="WR27" s="404"/>
      <c r="WS27" s="404"/>
      <c r="WT27" s="404"/>
      <c r="WU27" s="404"/>
      <c r="WV27" s="404"/>
      <c r="WW27" s="404"/>
      <c r="WX27" s="404"/>
      <c r="WY27" s="404"/>
      <c r="WZ27" s="404"/>
      <c r="XA27" s="404"/>
      <c r="XB27" s="404"/>
      <c r="XC27" s="404"/>
      <c r="XD27" s="404"/>
      <c r="XE27" s="404"/>
      <c r="XF27" s="404"/>
      <c r="XG27" s="404"/>
      <c r="XH27" s="404"/>
      <c r="XI27" s="404"/>
      <c r="XJ27" s="404"/>
      <c r="XK27" s="404"/>
      <c r="XL27" s="404"/>
      <c r="XM27" s="404"/>
      <c r="XN27" s="404"/>
      <c r="XO27" s="404"/>
      <c r="XP27" s="404"/>
      <c r="XQ27" s="404"/>
      <c r="XR27" s="404"/>
      <c r="XS27" s="404"/>
      <c r="XT27" s="404"/>
      <c r="XU27" s="404"/>
      <c r="XV27" s="404"/>
      <c r="XW27" s="404"/>
      <c r="XX27" s="404"/>
      <c r="XY27" s="404"/>
      <c r="XZ27" s="404"/>
      <c r="YA27" s="404"/>
      <c r="YB27" s="404"/>
      <c r="YC27" s="404"/>
      <c r="YD27" s="404"/>
      <c r="YE27" s="404"/>
      <c r="YF27" s="404"/>
      <c r="YG27" s="404"/>
      <c r="YH27" s="404"/>
      <c r="YI27" s="404"/>
      <c r="YJ27" s="404"/>
      <c r="YK27" s="404"/>
      <c r="YL27" s="404"/>
      <c r="YM27" s="404"/>
      <c r="YN27" s="404"/>
      <c r="YO27" s="404"/>
      <c r="YP27" s="404"/>
      <c r="YQ27" s="404"/>
      <c r="YR27" s="404"/>
      <c r="YS27" s="404"/>
      <c r="YT27" s="404"/>
      <c r="YU27" s="404"/>
      <c r="YV27" s="404"/>
      <c r="YW27" s="404"/>
      <c r="YX27" s="404"/>
      <c r="YY27" s="404"/>
      <c r="YZ27" s="404"/>
      <c r="ZA27" s="404"/>
      <c r="ZB27" s="404"/>
      <c r="ZC27" s="404"/>
      <c r="ZD27" s="404"/>
      <c r="ZE27" s="404"/>
      <c r="ZF27" s="404"/>
      <c r="ZG27" s="404"/>
      <c r="ZH27" s="404"/>
      <c r="ZI27" s="404"/>
      <c r="ZJ27" s="404"/>
      <c r="ZK27" s="404"/>
      <c r="ZL27" s="404"/>
      <c r="ZM27" s="404"/>
      <c r="ZN27" s="404"/>
      <c r="ZO27" s="404"/>
      <c r="ZP27" s="404"/>
      <c r="ZQ27" s="404"/>
      <c r="ZR27" s="404"/>
      <c r="ZS27" s="404"/>
      <c r="ZT27" s="404"/>
      <c r="ZU27" s="404"/>
      <c r="ZV27" s="404"/>
      <c r="ZW27" s="404"/>
      <c r="ZX27" s="404"/>
      <c r="ZY27" s="404"/>
      <c r="ZZ27" s="404"/>
      <c r="AAA27" s="404"/>
      <c r="AAB27" s="404"/>
      <c r="AAC27" s="404"/>
      <c r="AAD27" s="404"/>
      <c r="AAE27" s="404"/>
      <c r="AAF27" s="404"/>
      <c r="AAG27" s="404"/>
      <c r="AAH27" s="404"/>
      <c r="AAI27" s="404"/>
      <c r="AAJ27" s="404"/>
      <c r="AAK27" s="404"/>
      <c r="AAL27" s="404"/>
      <c r="AAM27" s="404"/>
      <c r="AAN27" s="404"/>
      <c r="AAO27" s="404"/>
      <c r="AAP27" s="404"/>
      <c r="AAQ27" s="404"/>
      <c r="AAR27" s="404"/>
      <c r="AAS27" s="404"/>
      <c r="AAT27" s="404"/>
      <c r="AAU27" s="404"/>
      <c r="AAV27" s="404"/>
      <c r="AAW27" s="404"/>
      <c r="AAX27" s="404"/>
      <c r="AAY27" s="404"/>
      <c r="AAZ27" s="404"/>
      <c r="ABA27" s="404"/>
      <c r="ABB27" s="404"/>
      <c r="ABC27" s="404"/>
      <c r="ABD27" s="404"/>
      <c r="ABE27" s="404"/>
      <c r="ABF27" s="404"/>
      <c r="ABG27" s="404"/>
      <c r="ABH27" s="404"/>
      <c r="ABI27" s="404"/>
      <c r="ABJ27" s="404"/>
      <c r="ABK27" s="404"/>
      <c r="ABL27" s="404"/>
      <c r="ABM27" s="404"/>
      <c r="ABN27" s="404"/>
      <c r="ABO27" s="404"/>
      <c r="ABP27" s="404"/>
      <c r="ABQ27" s="404"/>
      <c r="ABR27" s="404"/>
      <c r="ABS27" s="404"/>
      <c r="ABT27" s="404"/>
      <c r="ABU27" s="404"/>
      <c r="ABV27" s="404"/>
      <c r="ABW27" s="404"/>
      <c r="ABX27" s="404"/>
      <c r="ABY27" s="404"/>
      <c r="ABZ27" s="404"/>
      <c r="ACA27" s="404"/>
      <c r="ACB27" s="404"/>
      <c r="ACC27" s="404"/>
      <c r="ACD27" s="404"/>
      <c r="ACE27" s="404"/>
      <c r="ACF27" s="404"/>
      <c r="ACG27" s="404"/>
      <c r="ACH27" s="404"/>
      <c r="ACI27" s="404"/>
      <c r="ACJ27" s="404"/>
      <c r="ACK27" s="404"/>
      <c r="ACL27" s="404"/>
      <c r="ACM27" s="404"/>
      <c r="ACN27" s="404"/>
      <c r="ACO27" s="404"/>
      <c r="ACP27" s="404"/>
      <c r="ACQ27" s="404"/>
      <c r="ACR27" s="404"/>
      <c r="ACS27" s="404"/>
      <c r="ACT27" s="404"/>
      <c r="ACU27" s="404"/>
      <c r="ACV27" s="404"/>
      <c r="ACW27" s="404"/>
      <c r="ACX27" s="404"/>
      <c r="ACY27" s="404"/>
      <c r="ACZ27" s="404"/>
      <c r="ADA27" s="404"/>
      <c r="ADB27" s="404"/>
      <c r="ADC27" s="404"/>
      <c r="ADD27" s="404"/>
      <c r="ADE27" s="404"/>
      <c r="ADF27" s="404"/>
      <c r="ADG27" s="404"/>
      <c r="ADH27" s="404"/>
      <c r="ADI27" s="404"/>
      <c r="ADJ27" s="404"/>
      <c r="ADK27" s="404"/>
      <c r="ADL27" s="404"/>
      <c r="ADM27" s="404"/>
      <c r="ADN27" s="404"/>
      <c r="ADO27" s="404"/>
      <c r="ADP27" s="404"/>
      <c r="ADQ27" s="404"/>
      <c r="ADR27" s="404"/>
      <c r="ADS27" s="404"/>
      <c r="ADT27" s="404"/>
      <c r="ADU27" s="404"/>
      <c r="ADV27" s="404"/>
      <c r="ADW27" s="404"/>
      <c r="ADX27" s="404"/>
      <c r="ADY27" s="404"/>
      <c r="ADZ27" s="404"/>
      <c r="AEA27" s="404"/>
      <c r="AEB27" s="404"/>
      <c r="AEC27" s="404"/>
      <c r="AED27" s="404"/>
      <c r="AEE27" s="404"/>
      <c r="AEF27" s="404"/>
      <c r="AEG27" s="404"/>
      <c r="AEH27" s="404"/>
      <c r="AEI27" s="404"/>
      <c r="AEJ27" s="404"/>
      <c r="AEK27" s="404"/>
      <c r="AEL27" s="404"/>
      <c r="AEM27" s="404"/>
      <c r="AEN27" s="404"/>
      <c r="AEO27" s="404"/>
      <c r="AEP27" s="404"/>
      <c r="AEQ27" s="404"/>
      <c r="AER27" s="404"/>
      <c r="AES27" s="404"/>
      <c r="AET27" s="404"/>
      <c r="AEU27" s="404"/>
      <c r="AEV27" s="404"/>
      <c r="AEW27" s="404"/>
      <c r="AEX27" s="404"/>
      <c r="AEY27" s="404"/>
      <c r="AEZ27" s="404"/>
      <c r="AFA27" s="404"/>
      <c r="AFB27" s="404"/>
      <c r="AFC27" s="404"/>
      <c r="AFD27" s="404"/>
      <c r="AFE27" s="404"/>
      <c r="AFF27" s="404"/>
      <c r="AFG27" s="404"/>
      <c r="AFH27" s="404"/>
      <c r="AFI27" s="404"/>
      <c r="AFJ27" s="404"/>
      <c r="AFK27" s="404"/>
      <c r="AFL27" s="404"/>
      <c r="AFM27" s="404"/>
      <c r="AFN27" s="404"/>
      <c r="AFO27" s="404"/>
      <c r="AFP27" s="404"/>
      <c r="AFQ27" s="404"/>
      <c r="AFR27" s="404"/>
      <c r="AFS27" s="404"/>
      <c r="AFT27" s="404"/>
      <c r="AFU27" s="404"/>
      <c r="AFV27" s="404"/>
      <c r="AFW27" s="404"/>
      <c r="AFX27" s="404"/>
      <c r="AFY27" s="404"/>
      <c r="AFZ27" s="404"/>
      <c r="AGA27" s="404"/>
      <c r="AGB27" s="404"/>
      <c r="AGC27" s="404"/>
      <c r="AGD27" s="404"/>
      <c r="AGE27" s="404"/>
      <c r="AGF27" s="404"/>
      <c r="AGG27" s="404"/>
      <c r="AGH27" s="404"/>
      <c r="AGI27" s="404"/>
      <c r="AGJ27" s="404"/>
      <c r="AGK27" s="404"/>
      <c r="AGL27" s="404"/>
      <c r="AGM27" s="404"/>
      <c r="AGN27" s="404"/>
      <c r="AGO27" s="404"/>
      <c r="AGP27" s="404"/>
      <c r="AGQ27" s="404"/>
      <c r="AGR27" s="404"/>
      <c r="AGS27" s="404"/>
      <c r="AGT27" s="404"/>
      <c r="AGU27" s="404"/>
      <c r="AGV27" s="404"/>
      <c r="AGW27" s="404"/>
      <c r="AGX27" s="404"/>
      <c r="AGY27" s="404"/>
      <c r="AGZ27" s="404"/>
      <c r="AHA27" s="404"/>
      <c r="AHB27" s="404"/>
      <c r="AHC27" s="404"/>
      <c r="AHD27" s="404"/>
      <c r="AHE27" s="404"/>
      <c r="AHF27" s="404"/>
      <c r="AHG27" s="404"/>
      <c r="AHH27" s="404"/>
      <c r="AHI27" s="404"/>
      <c r="AHJ27" s="404"/>
      <c r="AHK27" s="404"/>
      <c r="AHL27" s="404"/>
      <c r="AHM27" s="404"/>
      <c r="AHN27" s="404"/>
      <c r="AHO27" s="404"/>
      <c r="AHP27" s="404"/>
      <c r="AHQ27" s="404"/>
      <c r="AHR27" s="404"/>
      <c r="AHS27" s="404"/>
      <c r="AHT27" s="404"/>
      <c r="AHU27" s="404"/>
      <c r="AHV27" s="404"/>
      <c r="AHW27" s="404"/>
      <c r="AHX27" s="404"/>
      <c r="AHY27" s="404"/>
      <c r="AHZ27" s="404"/>
      <c r="AIA27" s="404"/>
      <c r="AIB27" s="404"/>
      <c r="AIC27" s="404"/>
      <c r="AID27" s="404"/>
      <c r="AIE27" s="404"/>
      <c r="AIF27" s="404"/>
      <c r="AIG27" s="404"/>
      <c r="AIH27" s="404"/>
      <c r="AII27" s="404"/>
      <c r="AIJ27" s="404"/>
      <c r="AIK27" s="404"/>
      <c r="AIL27" s="404"/>
      <c r="AIM27" s="404"/>
      <c r="AIN27" s="404"/>
      <c r="AIO27" s="404"/>
      <c r="AIP27" s="404"/>
      <c r="AIQ27" s="404"/>
      <c r="AIR27" s="404"/>
      <c r="AIS27" s="404"/>
      <c r="AIT27" s="404"/>
      <c r="AIU27" s="404"/>
      <c r="AIV27" s="404"/>
      <c r="AIW27" s="404"/>
      <c r="AIX27" s="404"/>
      <c r="AIY27" s="404"/>
      <c r="AIZ27" s="404"/>
      <c r="AJA27" s="404"/>
      <c r="AJB27" s="404"/>
      <c r="AJC27" s="404"/>
      <c r="AJD27" s="404"/>
      <c r="AJE27" s="404"/>
      <c r="AJF27" s="404"/>
      <c r="AJG27" s="404"/>
      <c r="AJH27" s="404"/>
      <c r="AJI27" s="404"/>
      <c r="AJJ27" s="404"/>
      <c r="AJK27" s="404"/>
      <c r="AJL27" s="404"/>
      <c r="AJM27" s="404"/>
      <c r="AJN27" s="404"/>
      <c r="AJO27" s="404"/>
      <c r="AJP27" s="404"/>
      <c r="AJQ27" s="404"/>
      <c r="AJR27" s="404"/>
      <c r="AJS27" s="404"/>
      <c r="AJT27" s="404"/>
      <c r="AJU27" s="404"/>
      <c r="AJV27" s="404"/>
      <c r="AJW27" s="404"/>
      <c r="AJX27" s="404"/>
      <c r="AJY27" s="404"/>
      <c r="AJZ27" s="404"/>
      <c r="AKA27" s="404"/>
      <c r="AKB27" s="404"/>
      <c r="AKC27" s="404"/>
      <c r="AKD27" s="404"/>
      <c r="AKE27" s="404"/>
      <c r="AKF27" s="404"/>
      <c r="AKG27" s="404"/>
      <c r="AKH27" s="404"/>
      <c r="AKI27" s="404"/>
      <c r="AKJ27" s="404"/>
      <c r="AKK27" s="404"/>
      <c r="AKL27" s="404"/>
      <c r="AKM27" s="404"/>
      <c r="AKN27" s="404"/>
      <c r="AKO27" s="404"/>
      <c r="AKP27" s="404"/>
      <c r="AKQ27" s="404"/>
      <c r="AKR27" s="404"/>
      <c r="AKS27" s="404"/>
      <c r="AKT27" s="404"/>
      <c r="AKU27" s="404"/>
      <c r="AKV27" s="404"/>
      <c r="AKW27" s="404"/>
      <c r="AKX27" s="404"/>
      <c r="AKY27" s="404"/>
      <c r="AKZ27" s="404"/>
      <c r="ALA27" s="404"/>
      <c r="ALB27" s="404"/>
      <c r="ALC27" s="404"/>
    </row>
    <row r="28" spans="1:991" ht="39.75" customHeight="1" x14ac:dyDescent="0.55000000000000004">
      <c r="A28" s="632" t="s">
        <v>58</v>
      </c>
      <c r="B28" s="61">
        <v>690103</v>
      </c>
      <c r="C28" s="634">
        <v>111186</v>
      </c>
      <c r="D28" s="61">
        <v>113625</v>
      </c>
      <c r="E28" s="634">
        <v>135793</v>
      </c>
      <c r="F28" s="61">
        <v>3175</v>
      </c>
      <c r="G28" s="634">
        <v>1053882</v>
      </c>
      <c r="H28" s="61">
        <v>586587.54999999993</v>
      </c>
      <c r="I28" s="61">
        <v>94508.099999999991</v>
      </c>
      <c r="J28" s="61">
        <v>96581.25</v>
      </c>
      <c r="K28" s="759">
        <v>135793</v>
      </c>
      <c r="L28" s="61">
        <v>2698.75</v>
      </c>
      <c r="M28" s="61">
        <v>861172.48499999987</v>
      </c>
      <c r="N28" s="61">
        <v>457538.28899999999</v>
      </c>
      <c r="O28" s="61">
        <v>73716.317999999999</v>
      </c>
      <c r="P28" s="61">
        <v>75333.375</v>
      </c>
      <c r="Q28" s="61">
        <v>80796.834999999992</v>
      </c>
      <c r="R28" s="61">
        <v>2105.0250000000001</v>
      </c>
      <c r="S28" s="636">
        <v>689489.84199999995</v>
      </c>
      <c r="U28" s="637"/>
      <c r="W28" s="404"/>
      <c r="X28" s="404"/>
      <c r="Y28" s="404"/>
      <c r="Z28" s="404"/>
      <c r="AA28" s="404"/>
      <c r="AB28" s="404"/>
      <c r="AC28" s="404"/>
      <c r="AD28" s="404"/>
      <c r="AE28" s="404"/>
      <c r="AF28" s="404"/>
      <c r="AG28" s="404"/>
      <c r="AH28" s="404"/>
      <c r="AI28" s="404"/>
      <c r="AJ28" s="404"/>
      <c r="AK28" s="404"/>
      <c r="AL28" s="404"/>
      <c r="AM28" s="404"/>
      <c r="AN28" s="404"/>
      <c r="AO28" s="404"/>
      <c r="AP28" s="404"/>
      <c r="AQ28" s="404"/>
      <c r="AR28" s="404"/>
      <c r="AS28" s="404"/>
      <c r="AT28" s="404"/>
      <c r="AU28" s="404"/>
      <c r="AV28" s="404"/>
      <c r="AW28" s="404"/>
      <c r="AX28" s="404"/>
      <c r="AY28" s="404"/>
      <c r="AZ28" s="404"/>
      <c r="BA28" s="404"/>
      <c r="BB28" s="404"/>
      <c r="BC28" s="404"/>
      <c r="BD28" s="404"/>
      <c r="BE28" s="404"/>
      <c r="BF28" s="404"/>
      <c r="BG28" s="404"/>
      <c r="BH28" s="404"/>
      <c r="BI28" s="404"/>
      <c r="BJ28" s="404"/>
      <c r="BK28" s="404"/>
      <c r="BL28" s="404"/>
      <c r="BM28" s="404"/>
      <c r="BN28" s="404"/>
      <c r="BO28" s="404"/>
      <c r="BP28" s="404"/>
      <c r="BQ28" s="404"/>
      <c r="BR28" s="404"/>
      <c r="BS28" s="404"/>
      <c r="BT28" s="404"/>
      <c r="BU28" s="404"/>
      <c r="BV28" s="404"/>
      <c r="BW28" s="404"/>
      <c r="BX28" s="404"/>
      <c r="BY28" s="404"/>
      <c r="BZ28" s="404"/>
      <c r="CA28" s="404"/>
      <c r="CB28" s="404"/>
      <c r="CC28" s="404"/>
      <c r="CD28" s="404"/>
      <c r="CE28" s="404"/>
      <c r="CF28" s="404"/>
      <c r="CG28" s="404"/>
      <c r="CH28" s="404"/>
      <c r="CI28" s="404"/>
      <c r="CJ28" s="404"/>
      <c r="CK28" s="404"/>
      <c r="CL28" s="404"/>
      <c r="CM28" s="404"/>
      <c r="CN28" s="404"/>
      <c r="CO28" s="404"/>
      <c r="CP28" s="404"/>
      <c r="CQ28" s="404"/>
      <c r="CR28" s="404"/>
      <c r="CS28" s="404"/>
      <c r="CT28" s="404"/>
      <c r="CU28" s="404"/>
      <c r="CV28" s="404"/>
      <c r="CW28" s="404"/>
      <c r="CX28" s="404"/>
      <c r="CY28" s="404"/>
      <c r="CZ28" s="404"/>
      <c r="DA28" s="404"/>
      <c r="DB28" s="404"/>
      <c r="DC28" s="404"/>
      <c r="DD28" s="404"/>
      <c r="DE28" s="404"/>
      <c r="DF28" s="404"/>
      <c r="DG28" s="404"/>
      <c r="DH28" s="404"/>
      <c r="DI28" s="404"/>
      <c r="DJ28" s="404"/>
      <c r="DK28" s="404"/>
      <c r="DL28" s="404"/>
      <c r="DM28" s="404"/>
      <c r="DN28" s="404"/>
      <c r="DO28" s="404"/>
      <c r="DP28" s="404"/>
      <c r="DQ28" s="404"/>
      <c r="DR28" s="404"/>
      <c r="DS28" s="404"/>
      <c r="DT28" s="404"/>
      <c r="DU28" s="404"/>
      <c r="DV28" s="404"/>
      <c r="DW28" s="404"/>
      <c r="DX28" s="404"/>
      <c r="DY28" s="404"/>
      <c r="DZ28" s="404"/>
      <c r="EA28" s="404"/>
      <c r="EB28" s="404"/>
      <c r="EC28" s="404"/>
      <c r="ED28" s="404"/>
      <c r="EE28" s="404"/>
      <c r="EF28" s="404"/>
      <c r="EG28" s="404"/>
      <c r="EH28" s="404"/>
      <c r="EI28" s="404"/>
      <c r="EJ28" s="404"/>
      <c r="EK28" s="404"/>
      <c r="EL28" s="404"/>
      <c r="EM28" s="404"/>
      <c r="EN28" s="404"/>
      <c r="EO28" s="404"/>
      <c r="EP28" s="404"/>
      <c r="EQ28" s="404"/>
      <c r="ER28" s="404"/>
      <c r="ES28" s="404"/>
      <c r="ET28" s="404"/>
      <c r="EU28" s="404"/>
      <c r="EV28" s="404"/>
      <c r="EW28" s="404"/>
      <c r="EX28" s="404"/>
      <c r="EY28" s="404"/>
      <c r="EZ28" s="404"/>
      <c r="FA28" s="404"/>
      <c r="FB28" s="404"/>
      <c r="FC28" s="404"/>
      <c r="FD28" s="404"/>
      <c r="FE28" s="404"/>
      <c r="FF28" s="404"/>
      <c r="FG28" s="404"/>
      <c r="FH28" s="404"/>
      <c r="FI28" s="404"/>
      <c r="FJ28" s="404"/>
      <c r="FK28" s="404"/>
      <c r="FL28" s="404"/>
      <c r="FM28" s="404"/>
      <c r="FN28" s="404"/>
      <c r="FO28" s="404"/>
      <c r="FP28" s="404"/>
      <c r="FQ28" s="404"/>
      <c r="FR28" s="404"/>
      <c r="FS28" s="404"/>
      <c r="FT28" s="404"/>
      <c r="FU28" s="404"/>
      <c r="FV28" s="404"/>
      <c r="FW28" s="404"/>
      <c r="FX28" s="404"/>
      <c r="FY28" s="404"/>
      <c r="FZ28" s="404"/>
      <c r="GA28" s="404"/>
      <c r="GB28" s="404"/>
      <c r="GC28" s="404"/>
      <c r="GD28" s="404"/>
      <c r="GE28" s="404"/>
      <c r="GF28" s="404"/>
      <c r="GG28" s="404"/>
      <c r="GH28" s="404"/>
      <c r="GI28" s="404"/>
      <c r="GJ28" s="404"/>
      <c r="GK28" s="404"/>
      <c r="GL28" s="404"/>
      <c r="GM28" s="404"/>
      <c r="GN28" s="404"/>
      <c r="GO28" s="404"/>
      <c r="GP28" s="404"/>
      <c r="GQ28" s="404"/>
      <c r="GR28" s="404"/>
      <c r="GS28" s="404"/>
      <c r="GT28" s="404"/>
      <c r="GU28" s="404"/>
      <c r="GV28" s="404"/>
      <c r="GW28" s="404"/>
      <c r="GX28" s="404"/>
      <c r="GY28" s="404"/>
      <c r="GZ28" s="404"/>
      <c r="HA28" s="404"/>
      <c r="HB28" s="404"/>
      <c r="HC28" s="404"/>
      <c r="HD28" s="404"/>
      <c r="HE28" s="404"/>
      <c r="HF28" s="404"/>
      <c r="HG28" s="404"/>
      <c r="HH28" s="404"/>
      <c r="HI28" s="404"/>
      <c r="HJ28" s="404"/>
      <c r="HK28" s="404"/>
      <c r="HL28" s="404"/>
      <c r="HM28" s="404"/>
      <c r="HN28" s="404"/>
      <c r="HO28" s="404"/>
      <c r="HP28" s="404"/>
      <c r="HQ28" s="404"/>
      <c r="HR28" s="404"/>
      <c r="HS28" s="404"/>
      <c r="HT28" s="404"/>
      <c r="HU28" s="404"/>
      <c r="HV28" s="404"/>
      <c r="HW28" s="404"/>
      <c r="HX28" s="404"/>
      <c r="HY28" s="404"/>
      <c r="HZ28" s="404"/>
      <c r="IA28" s="404"/>
      <c r="IB28" s="404"/>
      <c r="IC28" s="404"/>
      <c r="ID28" s="404"/>
      <c r="IE28" s="404"/>
      <c r="IF28" s="404"/>
      <c r="IG28" s="404"/>
      <c r="IH28" s="404"/>
      <c r="II28" s="404"/>
      <c r="IJ28" s="404"/>
      <c r="IK28" s="404"/>
      <c r="IL28" s="404"/>
      <c r="IM28" s="404"/>
      <c r="IN28" s="404"/>
      <c r="IO28" s="404"/>
      <c r="IP28" s="404"/>
      <c r="IQ28" s="404"/>
      <c r="IR28" s="404"/>
      <c r="IS28" s="404"/>
      <c r="IT28" s="404"/>
      <c r="IU28" s="404"/>
      <c r="IV28" s="404"/>
      <c r="IW28" s="404"/>
      <c r="IX28" s="404"/>
      <c r="IY28" s="404"/>
      <c r="IZ28" s="404"/>
      <c r="JA28" s="404"/>
      <c r="JB28" s="404"/>
      <c r="JC28" s="404"/>
      <c r="JD28" s="404"/>
      <c r="JE28" s="404"/>
      <c r="JF28" s="404"/>
      <c r="JG28" s="404"/>
      <c r="JH28" s="404"/>
      <c r="JI28" s="404"/>
      <c r="JJ28" s="404"/>
      <c r="JK28" s="404"/>
      <c r="JL28" s="404"/>
      <c r="JM28" s="404"/>
      <c r="JN28" s="404"/>
      <c r="JO28" s="404"/>
      <c r="JP28" s="404"/>
      <c r="JQ28" s="404"/>
      <c r="JR28" s="404"/>
      <c r="JS28" s="404"/>
      <c r="JT28" s="404"/>
      <c r="JU28" s="404"/>
      <c r="JV28" s="404"/>
      <c r="JW28" s="404"/>
      <c r="JX28" s="404"/>
      <c r="JY28" s="404"/>
      <c r="JZ28" s="404"/>
      <c r="KA28" s="404"/>
      <c r="KB28" s="404"/>
      <c r="KC28" s="404"/>
      <c r="KD28" s="404"/>
      <c r="KE28" s="404"/>
      <c r="KF28" s="404"/>
      <c r="KG28" s="404"/>
      <c r="KH28" s="404"/>
      <c r="KI28" s="404"/>
      <c r="KJ28" s="404"/>
      <c r="KK28" s="404"/>
      <c r="KL28" s="404"/>
      <c r="KM28" s="404"/>
      <c r="KN28" s="404"/>
      <c r="KO28" s="404"/>
      <c r="KP28" s="404"/>
      <c r="KQ28" s="404"/>
      <c r="KR28" s="404"/>
      <c r="KS28" s="404"/>
      <c r="KT28" s="404"/>
      <c r="KU28" s="404"/>
      <c r="KV28" s="404"/>
      <c r="KW28" s="404"/>
      <c r="KX28" s="404"/>
      <c r="KY28" s="404"/>
      <c r="KZ28" s="404"/>
      <c r="LA28" s="404"/>
      <c r="LB28" s="404"/>
      <c r="LC28" s="404"/>
      <c r="LD28" s="404"/>
      <c r="LE28" s="404"/>
      <c r="LF28" s="404"/>
      <c r="LG28" s="404"/>
      <c r="LH28" s="404"/>
      <c r="LI28" s="404"/>
      <c r="LJ28" s="404"/>
      <c r="LK28" s="404"/>
      <c r="LL28" s="404"/>
      <c r="LM28" s="404"/>
      <c r="LN28" s="404"/>
      <c r="LO28" s="404"/>
      <c r="LP28" s="404"/>
      <c r="LQ28" s="404"/>
      <c r="LR28" s="404"/>
      <c r="LS28" s="404"/>
      <c r="LT28" s="404"/>
      <c r="LU28" s="404"/>
      <c r="LV28" s="404"/>
      <c r="LW28" s="404"/>
      <c r="LX28" s="404"/>
      <c r="LY28" s="404"/>
      <c r="LZ28" s="404"/>
      <c r="MA28" s="404"/>
      <c r="MB28" s="404"/>
      <c r="MC28" s="404"/>
      <c r="MD28" s="404"/>
      <c r="ME28" s="404"/>
      <c r="MF28" s="404"/>
      <c r="MG28" s="404"/>
      <c r="MH28" s="404"/>
      <c r="MI28" s="404"/>
      <c r="MJ28" s="404"/>
      <c r="MK28" s="404"/>
      <c r="ML28" s="404"/>
      <c r="MM28" s="404"/>
      <c r="MN28" s="404"/>
      <c r="MO28" s="404"/>
      <c r="MP28" s="404"/>
      <c r="MQ28" s="404"/>
      <c r="MR28" s="404"/>
      <c r="MS28" s="404"/>
      <c r="MT28" s="404"/>
      <c r="MU28" s="404"/>
      <c r="MV28" s="404"/>
      <c r="MW28" s="404"/>
      <c r="MX28" s="404"/>
      <c r="MY28" s="404"/>
      <c r="MZ28" s="404"/>
      <c r="NA28" s="404"/>
      <c r="NB28" s="404"/>
      <c r="NC28" s="404"/>
      <c r="ND28" s="404"/>
      <c r="NE28" s="404"/>
      <c r="NF28" s="404"/>
      <c r="NG28" s="404"/>
      <c r="NH28" s="404"/>
      <c r="NI28" s="404"/>
      <c r="NJ28" s="404"/>
      <c r="NK28" s="404"/>
      <c r="NL28" s="404"/>
      <c r="NM28" s="404"/>
      <c r="NN28" s="404"/>
      <c r="NO28" s="404"/>
      <c r="NP28" s="404"/>
      <c r="NQ28" s="404"/>
      <c r="NR28" s="404"/>
      <c r="NS28" s="404"/>
      <c r="NT28" s="404"/>
      <c r="NU28" s="404"/>
      <c r="NV28" s="404"/>
      <c r="NW28" s="404"/>
      <c r="NX28" s="404"/>
      <c r="NY28" s="404"/>
      <c r="NZ28" s="404"/>
      <c r="OA28" s="404"/>
      <c r="OB28" s="404"/>
      <c r="OC28" s="404"/>
      <c r="OD28" s="404"/>
      <c r="OE28" s="404"/>
      <c r="OF28" s="404"/>
      <c r="OG28" s="404"/>
      <c r="OH28" s="404"/>
      <c r="OI28" s="404"/>
      <c r="OJ28" s="404"/>
      <c r="OK28" s="404"/>
      <c r="OL28" s="404"/>
      <c r="OM28" s="404"/>
      <c r="ON28" s="404"/>
      <c r="OO28" s="404"/>
      <c r="OP28" s="404"/>
      <c r="OQ28" s="404"/>
      <c r="OR28" s="404"/>
      <c r="OS28" s="404"/>
      <c r="OT28" s="404"/>
      <c r="OU28" s="404"/>
      <c r="OV28" s="404"/>
      <c r="OW28" s="404"/>
      <c r="OX28" s="404"/>
      <c r="OY28" s="404"/>
      <c r="OZ28" s="404"/>
      <c r="PA28" s="404"/>
      <c r="PB28" s="404"/>
      <c r="PC28" s="404"/>
      <c r="PD28" s="404"/>
      <c r="PE28" s="404"/>
      <c r="PF28" s="404"/>
      <c r="PG28" s="404"/>
      <c r="PH28" s="404"/>
      <c r="PI28" s="404"/>
      <c r="PJ28" s="404"/>
      <c r="PK28" s="404"/>
      <c r="PL28" s="404"/>
      <c r="PM28" s="404"/>
      <c r="PN28" s="404"/>
      <c r="PO28" s="404"/>
      <c r="PP28" s="404"/>
      <c r="PQ28" s="404"/>
      <c r="PR28" s="404"/>
      <c r="PS28" s="404"/>
      <c r="PT28" s="404"/>
      <c r="PU28" s="404"/>
      <c r="PV28" s="404"/>
      <c r="PW28" s="404"/>
      <c r="PX28" s="404"/>
      <c r="PY28" s="404"/>
      <c r="PZ28" s="404"/>
      <c r="QA28" s="404"/>
      <c r="QB28" s="404"/>
      <c r="QC28" s="404"/>
      <c r="QD28" s="404"/>
      <c r="QE28" s="404"/>
      <c r="QF28" s="404"/>
      <c r="QG28" s="404"/>
      <c r="QH28" s="404"/>
      <c r="QI28" s="404"/>
      <c r="QJ28" s="404"/>
      <c r="QK28" s="404"/>
      <c r="QL28" s="404"/>
      <c r="QM28" s="404"/>
      <c r="QN28" s="404"/>
      <c r="QO28" s="404"/>
      <c r="QP28" s="404"/>
      <c r="QQ28" s="404"/>
      <c r="QR28" s="404"/>
      <c r="QS28" s="404"/>
      <c r="QT28" s="404"/>
      <c r="QU28" s="404"/>
      <c r="QV28" s="404"/>
      <c r="QW28" s="404"/>
      <c r="QX28" s="404"/>
      <c r="QY28" s="404"/>
      <c r="QZ28" s="404"/>
      <c r="RA28" s="404"/>
      <c r="RB28" s="404"/>
      <c r="RC28" s="404"/>
      <c r="RD28" s="404"/>
      <c r="RE28" s="404"/>
      <c r="RF28" s="404"/>
      <c r="RG28" s="404"/>
      <c r="RH28" s="404"/>
      <c r="RI28" s="404"/>
      <c r="RJ28" s="404"/>
      <c r="RK28" s="404"/>
      <c r="RL28" s="404"/>
      <c r="RM28" s="404"/>
      <c r="RN28" s="404"/>
      <c r="RO28" s="404"/>
      <c r="RP28" s="404"/>
      <c r="RQ28" s="404"/>
      <c r="RR28" s="404"/>
      <c r="RS28" s="404"/>
      <c r="RT28" s="404"/>
      <c r="RU28" s="404"/>
      <c r="RV28" s="404"/>
      <c r="RW28" s="404"/>
      <c r="RX28" s="404"/>
      <c r="RY28" s="404"/>
      <c r="RZ28" s="404"/>
      <c r="SA28" s="404"/>
      <c r="SB28" s="404"/>
      <c r="SC28" s="404"/>
      <c r="SD28" s="404"/>
      <c r="SE28" s="404"/>
      <c r="SF28" s="404"/>
      <c r="SG28" s="404"/>
      <c r="SH28" s="404"/>
      <c r="SI28" s="404"/>
      <c r="SJ28" s="404"/>
      <c r="SK28" s="404"/>
      <c r="SL28" s="404"/>
      <c r="SM28" s="404"/>
      <c r="SN28" s="404"/>
      <c r="SO28" s="404"/>
      <c r="SP28" s="404"/>
      <c r="SQ28" s="404"/>
      <c r="SR28" s="404"/>
      <c r="SS28" s="404"/>
      <c r="ST28" s="404"/>
      <c r="SU28" s="404"/>
      <c r="SV28" s="404"/>
      <c r="SW28" s="404"/>
      <c r="SX28" s="404"/>
      <c r="SY28" s="404"/>
      <c r="SZ28" s="404"/>
      <c r="TA28" s="404"/>
      <c r="TB28" s="404"/>
      <c r="TC28" s="404"/>
      <c r="TD28" s="404"/>
      <c r="TE28" s="404"/>
      <c r="TF28" s="404"/>
      <c r="TG28" s="404"/>
      <c r="TH28" s="404"/>
      <c r="TI28" s="404"/>
      <c r="TJ28" s="404"/>
      <c r="TK28" s="404"/>
      <c r="TL28" s="404"/>
      <c r="TM28" s="404"/>
      <c r="TN28" s="404"/>
      <c r="TO28" s="404"/>
      <c r="TP28" s="404"/>
      <c r="TQ28" s="404"/>
      <c r="TR28" s="404"/>
      <c r="TS28" s="404"/>
      <c r="TT28" s="404"/>
      <c r="TU28" s="404"/>
      <c r="TV28" s="404"/>
      <c r="TW28" s="404"/>
      <c r="TX28" s="404"/>
      <c r="TY28" s="404"/>
      <c r="TZ28" s="404"/>
      <c r="UA28" s="404"/>
      <c r="UB28" s="404"/>
      <c r="UC28" s="404"/>
      <c r="UD28" s="404"/>
      <c r="UE28" s="404"/>
      <c r="UF28" s="404"/>
      <c r="UG28" s="404"/>
      <c r="UH28" s="404"/>
      <c r="UI28" s="404"/>
      <c r="UJ28" s="404"/>
      <c r="UK28" s="404"/>
      <c r="UL28" s="404"/>
      <c r="UM28" s="404"/>
      <c r="UN28" s="404"/>
      <c r="UO28" s="404"/>
      <c r="UP28" s="404"/>
      <c r="UQ28" s="404"/>
      <c r="UR28" s="404"/>
      <c r="US28" s="404"/>
      <c r="UT28" s="404"/>
      <c r="UU28" s="404"/>
      <c r="UV28" s="404"/>
      <c r="UW28" s="404"/>
      <c r="UX28" s="404"/>
      <c r="UY28" s="404"/>
      <c r="UZ28" s="404"/>
      <c r="VA28" s="404"/>
      <c r="VB28" s="404"/>
      <c r="VC28" s="404"/>
      <c r="VD28" s="404"/>
      <c r="VE28" s="404"/>
      <c r="VF28" s="404"/>
      <c r="VG28" s="404"/>
      <c r="VH28" s="404"/>
      <c r="VI28" s="404"/>
      <c r="VJ28" s="404"/>
      <c r="VK28" s="404"/>
      <c r="VL28" s="404"/>
      <c r="VM28" s="404"/>
      <c r="VN28" s="404"/>
      <c r="VO28" s="404"/>
      <c r="VP28" s="404"/>
      <c r="VQ28" s="404"/>
      <c r="VR28" s="404"/>
      <c r="VS28" s="404"/>
      <c r="VT28" s="404"/>
      <c r="VU28" s="404"/>
      <c r="VV28" s="404"/>
      <c r="VW28" s="404"/>
      <c r="VX28" s="404"/>
      <c r="VY28" s="404"/>
      <c r="VZ28" s="404"/>
      <c r="WA28" s="404"/>
      <c r="WB28" s="404"/>
      <c r="WC28" s="404"/>
      <c r="WD28" s="404"/>
      <c r="WE28" s="404"/>
      <c r="WF28" s="404"/>
      <c r="WG28" s="404"/>
      <c r="WH28" s="404"/>
      <c r="WI28" s="404"/>
      <c r="WJ28" s="404"/>
      <c r="WK28" s="404"/>
      <c r="WL28" s="404"/>
      <c r="WM28" s="404"/>
      <c r="WN28" s="404"/>
      <c r="WO28" s="404"/>
      <c r="WP28" s="404"/>
      <c r="WQ28" s="404"/>
      <c r="WR28" s="404"/>
      <c r="WS28" s="404"/>
      <c r="WT28" s="404"/>
      <c r="WU28" s="404"/>
      <c r="WV28" s="404"/>
      <c r="WW28" s="404"/>
      <c r="WX28" s="404"/>
      <c r="WY28" s="404"/>
      <c r="WZ28" s="404"/>
      <c r="XA28" s="404"/>
      <c r="XB28" s="404"/>
      <c r="XC28" s="404"/>
      <c r="XD28" s="404"/>
      <c r="XE28" s="404"/>
      <c r="XF28" s="404"/>
      <c r="XG28" s="404"/>
      <c r="XH28" s="404"/>
      <c r="XI28" s="404"/>
      <c r="XJ28" s="404"/>
      <c r="XK28" s="404"/>
      <c r="XL28" s="404"/>
      <c r="XM28" s="404"/>
      <c r="XN28" s="404"/>
      <c r="XO28" s="404"/>
      <c r="XP28" s="404"/>
      <c r="XQ28" s="404"/>
      <c r="XR28" s="404"/>
      <c r="XS28" s="404"/>
      <c r="XT28" s="404"/>
      <c r="XU28" s="404"/>
      <c r="XV28" s="404"/>
      <c r="XW28" s="404"/>
      <c r="XX28" s="404"/>
      <c r="XY28" s="404"/>
      <c r="XZ28" s="404"/>
      <c r="YA28" s="404"/>
      <c r="YB28" s="404"/>
      <c r="YC28" s="404"/>
      <c r="YD28" s="404"/>
      <c r="YE28" s="404"/>
      <c r="YF28" s="404"/>
      <c r="YG28" s="404"/>
      <c r="YH28" s="404"/>
      <c r="YI28" s="404"/>
      <c r="YJ28" s="404"/>
      <c r="YK28" s="404"/>
      <c r="YL28" s="404"/>
      <c r="YM28" s="404"/>
      <c r="YN28" s="404"/>
      <c r="YO28" s="404"/>
      <c r="YP28" s="404"/>
      <c r="YQ28" s="404"/>
      <c r="YR28" s="404"/>
      <c r="YS28" s="404"/>
      <c r="YT28" s="404"/>
      <c r="YU28" s="404"/>
      <c r="YV28" s="404"/>
      <c r="YW28" s="404"/>
      <c r="YX28" s="404"/>
      <c r="YY28" s="404"/>
      <c r="YZ28" s="404"/>
      <c r="ZA28" s="404"/>
      <c r="ZB28" s="404"/>
      <c r="ZC28" s="404"/>
      <c r="ZD28" s="404"/>
      <c r="ZE28" s="404"/>
      <c r="ZF28" s="404"/>
      <c r="ZG28" s="404"/>
      <c r="ZH28" s="404"/>
      <c r="ZI28" s="404"/>
      <c r="ZJ28" s="404"/>
      <c r="ZK28" s="404"/>
      <c r="ZL28" s="404"/>
      <c r="ZM28" s="404"/>
      <c r="ZN28" s="404"/>
      <c r="ZO28" s="404"/>
      <c r="ZP28" s="404"/>
      <c r="ZQ28" s="404"/>
      <c r="ZR28" s="404"/>
      <c r="ZS28" s="404"/>
      <c r="ZT28" s="404"/>
      <c r="ZU28" s="404"/>
      <c r="ZV28" s="404"/>
      <c r="ZW28" s="404"/>
      <c r="ZX28" s="404"/>
      <c r="ZY28" s="404"/>
      <c r="ZZ28" s="404"/>
      <c r="AAA28" s="404"/>
      <c r="AAB28" s="404"/>
      <c r="AAC28" s="404"/>
      <c r="AAD28" s="404"/>
      <c r="AAE28" s="404"/>
      <c r="AAF28" s="404"/>
      <c r="AAG28" s="404"/>
      <c r="AAH28" s="404"/>
      <c r="AAI28" s="404"/>
      <c r="AAJ28" s="404"/>
      <c r="AAK28" s="404"/>
      <c r="AAL28" s="404"/>
      <c r="AAM28" s="404"/>
      <c r="AAN28" s="404"/>
      <c r="AAO28" s="404"/>
      <c r="AAP28" s="404"/>
      <c r="AAQ28" s="404"/>
      <c r="AAR28" s="404"/>
      <c r="AAS28" s="404"/>
      <c r="AAT28" s="404"/>
      <c r="AAU28" s="404"/>
      <c r="AAV28" s="404"/>
      <c r="AAW28" s="404"/>
      <c r="AAX28" s="404"/>
      <c r="AAY28" s="404"/>
      <c r="AAZ28" s="404"/>
      <c r="ABA28" s="404"/>
      <c r="ABB28" s="404"/>
      <c r="ABC28" s="404"/>
      <c r="ABD28" s="404"/>
      <c r="ABE28" s="404"/>
      <c r="ABF28" s="404"/>
      <c r="ABG28" s="404"/>
      <c r="ABH28" s="404"/>
      <c r="ABI28" s="404"/>
      <c r="ABJ28" s="404"/>
      <c r="ABK28" s="404"/>
      <c r="ABL28" s="404"/>
      <c r="ABM28" s="404"/>
      <c r="ABN28" s="404"/>
      <c r="ABO28" s="404"/>
      <c r="ABP28" s="404"/>
      <c r="ABQ28" s="404"/>
      <c r="ABR28" s="404"/>
      <c r="ABS28" s="404"/>
      <c r="ABT28" s="404"/>
      <c r="ABU28" s="404"/>
      <c r="ABV28" s="404"/>
      <c r="ABW28" s="404"/>
      <c r="ABX28" s="404"/>
      <c r="ABY28" s="404"/>
      <c r="ABZ28" s="404"/>
      <c r="ACA28" s="404"/>
      <c r="ACB28" s="404"/>
      <c r="ACC28" s="404"/>
      <c r="ACD28" s="404"/>
      <c r="ACE28" s="404"/>
      <c r="ACF28" s="404"/>
      <c r="ACG28" s="404"/>
      <c r="ACH28" s="404"/>
      <c r="ACI28" s="404"/>
      <c r="ACJ28" s="404"/>
      <c r="ACK28" s="404"/>
      <c r="ACL28" s="404"/>
      <c r="ACM28" s="404"/>
      <c r="ACN28" s="404"/>
      <c r="ACO28" s="404"/>
      <c r="ACP28" s="404"/>
      <c r="ACQ28" s="404"/>
      <c r="ACR28" s="404"/>
      <c r="ACS28" s="404"/>
      <c r="ACT28" s="404"/>
      <c r="ACU28" s="404"/>
      <c r="ACV28" s="404"/>
      <c r="ACW28" s="404"/>
      <c r="ACX28" s="404"/>
      <c r="ACY28" s="404"/>
      <c r="ACZ28" s="404"/>
      <c r="ADA28" s="404"/>
      <c r="ADB28" s="404"/>
      <c r="ADC28" s="404"/>
      <c r="ADD28" s="404"/>
      <c r="ADE28" s="404"/>
      <c r="ADF28" s="404"/>
      <c r="ADG28" s="404"/>
      <c r="ADH28" s="404"/>
      <c r="ADI28" s="404"/>
      <c r="ADJ28" s="404"/>
      <c r="ADK28" s="404"/>
      <c r="ADL28" s="404"/>
      <c r="ADM28" s="404"/>
      <c r="ADN28" s="404"/>
      <c r="ADO28" s="404"/>
      <c r="ADP28" s="404"/>
      <c r="ADQ28" s="404"/>
      <c r="ADR28" s="404"/>
      <c r="ADS28" s="404"/>
      <c r="ADT28" s="404"/>
      <c r="ADU28" s="404"/>
      <c r="ADV28" s="404"/>
      <c r="ADW28" s="404"/>
      <c r="ADX28" s="404"/>
      <c r="ADY28" s="404"/>
      <c r="ADZ28" s="404"/>
      <c r="AEA28" s="404"/>
      <c r="AEB28" s="404"/>
      <c r="AEC28" s="404"/>
      <c r="AED28" s="404"/>
      <c r="AEE28" s="404"/>
      <c r="AEF28" s="404"/>
      <c r="AEG28" s="404"/>
      <c r="AEH28" s="404"/>
      <c r="AEI28" s="404"/>
      <c r="AEJ28" s="404"/>
      <c r="AEK28" s="404"/>
      <c r="AEL28" s="404"/>
      <c r="AEM28" s="404"/>
      <c r="AEN28" s="404"/>
      <c r="AEO28" s="404"/>
      <c r="AEP28" s="404"/>
      <c r="AEQ28" s="404"/>
      <c r="AER28" s="404"/>
      <c r="AES28" s="404"/>
      <c r="AET28" s="404"/>
      <c r="AEU28" s="404"/>
      <c r="AEV28" s="404"/>
      <c r="AEW28" s="404"/>
      <c r="AEX28" s="404"/>
      <c r="AEY28" s="404"/>
      <c r="AEZ28" s="404"/>
      <c r="AFA28" s="404"/>
      <c r="AFB28" s="404"/>
      <c r="AFC28" s="404"/>
      <c r="AFD28" s="404"/>
      <c r="AFE28" s="404"/>
      <c r="AFF28" s="404"/>
      <c r="AFG28" s="404"/>
      <c r="AFH28" s="404"/>
      <c r="AFI28" s="404"/>
      <c r="AFJ28" s="404"/>
      <c r="AFK28" s="404"/>
      <c r="AFL28" s="404"/>
      <c r="AFM28" s="404"/>
      <c r="AFN28" s="404"/>
      <c r="AFO28" s="404"/>
      <c r="AFP28" s="404"/>
      <c r="AFQ28" s="404"/>
      <c r="AFR28" s="404"/>
      <c r="AFS28" s="404"/>
      <c r="AFT28" s="404"/>
      <c r="AFU28" s="404"/>
      <c r="AFV28" s="404"/>
      <c r="AFW28" s="404"/>
      <c r="AFX28" s="404"/>
      <c r="AFY28" s="404"/>
      <c r="AFZ28" s="404"/>
      <c r="AGA28" s="404"/>
      <c r="AGB28" s="404"/>
      <c r="AGC28" s="404"/>
      <c r="AGD28" s="404"/>
      <c r="AGE28" s="404"/>
      <c r="AGF28" s="404"/>
      <c r="AGG28" s="404"/>
      <c r="AGH28" s="404"/>
      <c r="AGI28" s="404"/>
      <c r="AGJ28" s="404"/>
      <c r="AGK28" s="404"/>
      <c r="AGL28" s="404"/>
      <c r="AGM28" s="404"/>
      <c r="AGN28" s="404"/>
      <c r="AGO28" s="404"/>
      <c r="AGP28" s="404"/>
      <c r="AGQ28" s="404"/>
      <c r="AGR28" s="404"/>
      <c r="AGS28" s="404"/>
      <c r="AGT28" s="404"/>
      <c r="AGU28" s="404"/>
      <c r="AGV28" s="404"/>
      <c r="AGW28" s="404"/>
      <c r="AGX28" s="404"/>
      <c r="AGY28" s="404"/>
      <c r="AGZ28" s="404"/>
      <c r="AHA28" s="404"/>
      <c r="AHB28" s="404"/>
      <c r="AHC28" s="404"/>
      <c r="AHD28" s="404"/>
      <c r="AHE28" s="404"/>
      <c r="AHF28" s="404"/>
      <c r="AHG28" s="404"/>
      <c r="AHH28" s="404"/>
      <c r="AHI28" s="404"/>
      <c r="AHJ28" s="404"/>
      <c r="AHK28" s="404"/>
      <c r="AHL28" s="404"/>
      <c r="AHM28" s="404"/>
      <c r="AHN28" s="404"/>
      <c r="AHO28" s="404"/>
      <c r="AHP28" s="404"/>
      <c r="AHQ28" s="404"/>
      <c r="AHR28" s="404"/>
      <c r="AHS28" s="404"/>
      <c r="AHT28" s="404"/>
      <c r="AHU28" s="404"/>
      <c r="AHV28" s="404"/>
      <c r="AHW28" s="404"/>
      <c r="AHX28" s="404"/>
      <c r="AHY28" s="404"/>
      <c r="AHZ28" s="404"/>
      <c r="AIA28" s="404"/>
      <c r="AIB28" s="404"/>
      <c r="AIC28" s="404"/>
      <c r="AID28" s="404"/>
      <c r="AIE28" s="404"/>
      <c r="AIF28" s="404"/>
      <c r="AIG28" s="404"/>
      <c r="AIH28" s="404"/>
      <c r="AII28" s="404"/>
      <c r="AIJ28" s="404"/>
      <c r="AIK28" s="404"/>
      <c r="AIL28" s="404"/>
      <c r="AIM28" s="404"/>
      <c r="AIN28" s="404"/>
      <c r="AIO28" s="404"/>
      <c r="AIP28" s="404"/>
      <c r="AIQ28" s="404"/>
      <c r="AIR28" s="404"/>
      <c r="AIS28" s="404"/>
      <c r="AIT28" s="404"/>
      <c r="AIU28" s="404"/>
      <c r="AIV28" s="404"/>
      <c r="AIW28" s="404"/>
      <c r="AIX28" s="404"/>
      <c r="AIY28" s="404"/>
      <c r="AIZ28" s="404"/>
      <c r="AJA28" s="404"/>
      <c r="AJB28" s="404"/>
      <c r="AJC28" s="404"/>
      <c r="AJD28" s="404"/>
      <c r="AJE28" s="404"/>
      <c r="AJF28" s="404"/>
      <c r="AJG28" s="404"/>
      <c r="AJH28" s="404"/>
      <c r="AJI28" s="404"/>
      <c r="AJJ28" s="404"/>
      <c r="AJK28" s="404"/>
      <c r="AJL28" s="404"/>
      <c r="AJM28" s="404"/>
      <c r="AJN28" s="404"/>
      <c r="AJO28" s="404"/>
      <c r="AJP28" s="404"/>
      <c r="AJQ28" s="404"/>
      <c r="AJR28" s="404"/>
      <c r="AJS28" s="404"/>
      <c r="AJT28" s="404"/>
      <c r="AJU28" s="404"/>
      <c r="AJV28" s="404"/>
      <c r="AJW28" s="404"/>
      <c r="AJX28" s="404"/>
      <c r="AJY28" s="404"/>
      <c r="AJZ28" s="404"/>
      <c r="AKA28" s="404"/>
      <c r="AKB28" s="404"/>
      <c r="AKC28" s="404"/>
      <c r="AKD28" s="404"/>
      <c r="AKE28" s="404"/>
      <c r="AKF28" s="404"/>
      <c r="AKG28" s="404"/>
      <c r="AKH28" s="404"/>
      <c r="AKI28" s="404"/>
      <c r="AKJ28" s="404"/>
      <c r="AKK28" s="404"/>
      <c r="AKL28" s="404"/>
      <c r="AKM28" s="404"/>
      <c r="AKN28" s="404"/>
      <c r="AKO28" s="404"/>
      <c r="AKP28" s="404"/>
      <c r="AKQ28" s="404"/>
      <c r="AKR28" s="404"/>
      <c r="AKS28" s="404"/>
      <c r="AKT28" s="404"/>
      <c r="AKU28" s="404"/>
      <c r="AKV28" s="404"/>
      <c r="AKW28" s="404"/>
      <c r="AKX28" s="404"/>
      <c r="AKY28" s="404"/>
      <c r="AKZ28" s="404"/>
      <c r="ALA28" s="404"/>
      <c r="ALB28" s="404"/>
      <c r="ALC28" s="404"/>
    </row>
    <row r="29" spans="1:991" ht="39.75" customHeight="1" x14ac:dyDescent="0.55000000000000004">
      <c r="A29" s="632" t="s">
        <v>59</v>
      </c>
      <c r="B29" s="61">
        <v>484638</v>
      </c>
      <c r="C29" s="634">
        <v>109562</v>
      </c>
      <c r="D29" s="61">
        <v>123327</v>
      </c>
      <c r="E29" s="634">
        <v>146405</v>
      </c>
      <c r="F29" s="61">
        <v>2968</v>
      </c>
      <c r="G29" s="634">
        <v>866900</v>
      </c>
      <c r="H29" s="61">
        <v>411942.3</v>
      </c>
      <c r="I29" s="61">
        <v>93127.7</v>
      </c>
      <c r="J29" s="61">
        <v>104827.95</v>
      </c>
      <c r="K29" s="759">
        <v>146405</v>
      </c>
      <c r="L29" s="61">
        <v>2522.7999999999997</v>
      </c>
      <c r="M29" s="61">
        <v>699531.72499999998</v>
      </c>
      <c r="N29" s="61">
        <v>321314.99400000001</v>
      </c>
      <c r="O29" s="61">
        <v>72639.606</v>
      </c>
      <c r="P29" s="61">
        <v>81765.801000000007</v>
      </c>
      <c r="Q29" s="61">
        <v>87110.974999999991</v>
      </c>
      <c r="R29" s="61">
        <v>1967.7839999999999</v>
      </c>
      <c r="S29" s="636">
        <v>564799.15999999992</v>
      </c>
      <c r="U29" s="637"/>
      <c r="W29" s="404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4"/>
      <c r="AI29" s="404"/>
      <c r="AJ29" s="404"/>
      <c r="AK29" s="404"/>
      <c r="AL29" s="404"/>
      <c r="AM29" s="404"/>
      <c r="AN29" s="404"/>
      <c r="AO29" s="404"/>
      <c r="AP29" s="404"/>
      <c r="AQ29" s="404"/>
      <c r="AR29" s="404"/>
      <c r="AS29" s="404"/>
      <c r="AT29" s="404"/>
      <c r="AU29" s="404"/>
      <c r="AV29" s="404"/>
      <c r="AW29" s="404"/>
      <c r="AX29" s="404"/>
      <c r="AY29" s="404"/>
      <c r="AZ29" s="404"/>
      <c r="BA29" s="404"/>
      <c r="BB29" s="404"/>
      <c r="BC29" s="404"/>
      <c r="BD29" s="404"/>
      <c r="BE29" s="404"/>
      <c r="BF29" s="404"/>
      <c r="BG29" s="404"/>
      <c r="BH29" s="404"/>
      <c r="BI29" s="404"/>
      <c r="BJ29" s="404"/>
      <c r="BK29" s="404"/>
      <c r="BL29" s="404"/>
      <c r="BM29" s="404"/>
      <c r="BN29" s="404"/>
      <c r="BO29" s="404"/>
      <c r="BP29" s="404"/>
      <c r="BQ29" s="404"/>
      <c r="BR29" s="404"/>
      <c r="BS29" s="404"/>
      <c r="BT29" s="404"/>
      <c r="BU29" s="404"/>
      <c r="BV29" s="404"/>
      <c r="BW29" s="404"/>
      <c r="BX29" s="404"/>
      <c r="BY29" s="404"/>
      <c r="BZ29" s="404"/>
      <c r="CA29" s="404"/>
      <c r="CB29" s="404"/>
      <c r="CC29" s="404"/>
      <c r="CD29" s="404"/>
      <c r="CE29" s="404"/>
      <c r="CF29" s="404"/>
      <c r="CG29" s="404"/>
      <c r="CH29" s="404"/>
      <c r="CI29" s="404"/>
      <c r="CJ29" s="404"/>
      <c r="CK29" s="404"/>
      <c r="CL29" s="404"/>
      <c r="CM29" s="404"/>
      <c r="CN29" s="404"/>
      <c r="CO29" s="404"/>
      <c r="CP29" s="404"/>
      <c r="CQ29" s="404"/>
      <c r="CR29" s="404"/>
      <c r="CS29" s="404"/>
      <c r="CT29" s="404"/>
      <c r="CU29" s="404"/>
      <c r="CV29" s="404"/>
      <c r="CW29" s="404"/>
      <c r="CX29" s="404"/>
      <c r="CY29" s="404"/>
      <c r="CZ29" s="404"/>
      <c r="DA29" s="404"/>
      <c r="DB29" s="404"/>
      <c r="DC29" s="404"/>
      <c r="DD29" s="404"/>
      <c r="DE29" s="404"/>
      <c r="DF29" s="404"/>
      <c r="DG29" s="404"/>
      <c r="DH29" s="404"/>
      <c r="DI29" s="404"/>
      <c r="DJ29" s="404"/>
      <c r="DK29" s="404"/>
      <c r="DL29" s="404"/>
      <c r="DM29" s="404"/>
      <c r="DN29" s="404"/>
      <c r="DO29" s="404"/>
      <c r="DP29" s="404"/>
      <c r="DQ29" s="404"/>
      <c r="DR29" s="404"/>
      <c r="DS29" s="404"/>
      <c r="DT29" s="404"/>
      <c r="DU29" s="404"/>
      <c r="DV29" s="404"/>
      <c r="DW29" s="404"/>
      <c r="DX29" s="404"/>
      <c r="DY29" s="404"/>
      <c r="DZ29" s="404"/>
      <c r="EA29" s="404"/>
      <c r="EB29" s="404"/>
      <c r="EC29" s="404"/>
      <c r="ED29" s="404"/>
      <c r="EE29" s="404"/>
      <c r="EF29" s="404"/>
      <c r="EG29" s="404"/>
      <c r="EH29" s="404"/>
      <c r="EI29" s="404"/>
      <c r="EJ29" s="404"/>
      <c r="EK29" s="404"/>
      <c r="EL29" s="404"/>
      <c r="EM29" s="404"/>
      <c r="EN29" s="404"/>
      <c r="EO29" s="404"/>
      <c r="EP29" s="404"/>
      <c r="EQ29" s="404"/>
      <c r="ER29" s="404"/>
      <c r="ES29" s="404"/>
      <c r="ET29" s="404"/>
      <c r="EU29" s="404"/>
      <c r="EV29" s="404"/>
      <c r="EW29" s="404"/>
      <c r="EX29" s="404"/>
      <c r="EY29" s="404"/>
      <c r="EZ29" s="404"/>
      <c r="FA29" s="404"/>
      <c r="FB29" s="404"/>
      <c r="FC29" s="404"/>
      <c r="FD29" s="404"/>
      <c r="FE29" s="404"/>
      <c r="FF29" s="404"/>
      <c r="FG29" s="404"/>
      <c r="FH29" s="404"/>
      <c r="FI29" s="404"/>
      <c r="FJ29" s="404"/>
      <c r="FK29" s="404"/>
      <c r="FL29" s="404"/>
      <c r="FM29" s="404"/>
      <c r="FN29" s="404"/>
      <c r="FO29" s="404"/>
      <c r="FP29" s="404"/>
      <c r="FQ29" s="404"/>
      <c r="FR29" s="404"/>
      <c r="FS29" s="404"/>
      <c r="FT29" s="404"/>
      <c r="FU29" s="404"/>
      <c r="FV29" s="404"/>
      <c r="FW29" s="404"/>
      <c r="FX29" s="404"/>
      <c r="FY29" s="404"/>
      <c r="FZ29" s="404"/>
      <c r="GA29" s="404"/>
      <c r="GB29" s="404"/>
      <c r="GC29" s="404"/>
      <c r="GD29" s="404"/>
      <c r="GE29" s="404"/>
      <c r="GF29" s="404"/>
      <c r="GG29" s="404"/>
      <c r="GH29" s="404"/>
      <c r="GI29" s="404"/>
      <c r="GJ29" s="404"/>
      <c r="GK29" s="404"/>
      <c r="GL29" s="404"/>
      <c r="GM29" s="404"/>
      <c r="GN29" s="404"/>
      <c r="GO29" s="404"/>
      <c r="GP29" s="404"/>
      <c r="GQ29" s="404"/>
      <c r="GR29" s="404"/>
      <c r="GS29" s="404"/>
      <c r="GT29" s="404"/>
      <c r="GU29" s="404"/>
      <c r="GV29" s="404"/>
      <c r="GW29" s="404"/>
      <c r="GX29" s="404"/>
      <c r="GY29" s="404"/>
      <c r="GZ29" s="404"/>
      <c r="HA29" s="404"/>
      <c r="HB29" s="404"/>
      <c r="HC29" s="404"/>
      <c r="HD29" s="404"/>
      <c r="HE29" s="404"/>
      <c r="HF29" s="404"/>
      <c r="HG29" s="404"/>
      <c r="HH29" s="404"/>
      <c r="HI29" s="404"/>
      <c r="HJ29" s="404"/>
      <c r="HK29" s="404"/>
      <c r="HL29" s="404"/>
      <c r="HM29" s="404"/>
      <c r="HN29" s="404"/>
      <c r="HO29" s="404"/>
      <c r="HP29" s="404"/>
      <c r="HQ29" s="404"/>
      <c r="HR29" s="404"/>
      <c r="HS29" s="404"/>
      <c r="HT29" s="404"/>
      <c r="HU29" s="404"/>
      <c r="HV29" s="404"/>
      <c r="HW29" s="404"/>
      <c r="HX29" s="404"/>
      <c r="HY29" s="404"/>
      <c r="HZ29" s="404"/>
      <c r="IA29" s="404"/>
      <c r="IB29" s="404"/>
      <c r="IC29" s="404"/>
      <c r="ID29" s="404"/>
      <c r="IE29" s="404"/>
      <c r="IF29" s="404"/>
      <c r="IG29" s="404"/>
      <c r="IH29" s="404"/>
      <c r="II29" s="404"/>
      <c r="IJ29" s="404"/>
      <c r="IK29" s="404"/>
      <c r="IL29" s="404"/>
      <c r="IM29" s="404"/>
      <c r="IN29" s="404"/>
      <c r="IO29" s="404"/>
      <c r="IP29" s="404"/>
      <c r="IQ29" s="404"/>
      <c r="IR29" s="404"/>
      <c r="IS29" s="404"/>
      <c r="IT29" s="404"/>
      <c r="IU29" s="404"/>
      <c r="IV29" s="404"/>
      <c r="IW29" s="404"/>
      <c r="IX29" s="404"/>
      <c r="IY29" s="404"/>
      <c r="IZ29" s="404"/>
      <c r="JA29" s="404"/>
      <c r="JB29" s="404"/>
      <c r="JC29" s="404"/>
      <c r="JD29" s="404"/>
      <c r="JE29" s="404"/>
      <c r="JF29" s="404"/>
      <c r="JG29" s="404"/>
      <c r="JH29" s="404"/>
      <c r="JI29" s="404"/>
      <c r="JJ29" s="404"/>
      <c r="JK29" s="404"/>
      <c r="JL29" s="404"/>
      <c r="JM29" s="404"/>
      <c r="JN29" s="404"/>
      <c r="JO29" s="404"/>
      <c r="JP29" s="404"/>
      <c r="JQ29" s="404"/>
      <c r="JR29" s="404"/>
      <c r="JS29" s="404"/>
      <c r="JT29" s="404"/>
      <c r="JU29" s="404"/>
      <c r="JV29" s="404"/>
      <c r="JW29" s="404"/>
      <c r="JX29" s="404"/>
      <c r="JY29" s="404"/>
      <c r="JZ29" s="404"/>
      <c r="KA29" s="404"/>
      <c r="KB29" s="404"/>
      <c r="KC29" s="404"/>
      <c r="KD29" s="404"/>
      <c r="KE29" s="404"/>
      <c r="KF29" s="404"/>
      <c r="KG29" s="404"/>
      <c r="KH29" s="404"/>
      <c r="KI29" s="404"/>
      <c r="KJ29" s="404"/>
      <c r="KK29" s="404"/>
      <c r="KL29" s="404"/>
      <c r="KM29" s="404"/>
      <c r="KN29" s="404"/>
      <c r="KO29" s="404"/>
      <c r="KP29" s="404"/>
      <c r="KQ29" s="404"/>
      <c r="KR29" s="404"/>
      <c r="KS29" s="404"/>
      <c r="KT29" s="404"/>
      <c r="KU29" s="404"/>
      <c r="KV29" s="404"/>
      <c r="KW29" s="404"/>
      <c r="KX29" s="404"/>
      <c r="KY29" s="404"/>
      <c r="KZ29" s="404"/>
      <c r="LA29" s="404"/>
      <c r="LB29" s="404"/>
      <c r="LC29" s="404"/>
      <c r="LD29" s="404"/>
      <c r="LE29" s="404"/>
      <c r="LF29" s="404"/>
      <c r="LG29" s="404"/>
      <c r="LH29" s="404"/>
      <c r="LI29" s="404"/>
      <c r="LJ29" s="404"/>
      <c r="LK29" s="404"/>
      <c r="LL29" s="404"/>
      <c r="LM29" s="404"/>
      <c r="LN29" s="404"/>
      <c r="LO29" s="404"/>
      <c r="LP29" s="404"/>
      <c r="LQ29" s="404"/>
      <c r="LR29" s="404"/>
      <c r="LS29" s="404"/>
      <c r="LT29" s="404"/>
      <c r="LU29" s="404"/>
      <c r="LV29" s="404"/>
      <c r="LW29" s="404"/>
      <c r="LX29" s="404"/>
      <c r="LY29" s="404"/>
      <c r="LZ29" s="404"/>
      <c r="MA29" s="404"/>
      <c r="MB29" s="404"/>
      <c r="MC29" s="404"/>
      <c r="MD29" s="404"/>
      <c r="ME29" s="404"/>
      <c r="MF29" s="404"/>
      <c r="MG29" s="404"/>
      <c r="MH29" s="404"/>
      <c r="MI29" s="404"/>
      <c r="MJ29" s="404"/>
      <c r="MK29" s="404"/>
      <c r="ML29" s="404"/>
      <c r="MM29" s="404"/>
      <c r="MN29" s="404"/>
      <c r="MO29" s="404"/>
      <c r="MP29" s="404"/>
      <c r="MQ29" s="404"/>
      <c r="MR29" s="404"/>
      <c r="MS29" s="404"/>
      <c r="MT29" s="404"/>
      <c r="MU29" s="404"/>
      <c r="MV29" s="404"/>
      <c r="MW29" s="404"/>
      <c r="MX29" s="404"/>
      <c r="MY29" s="404"/>
      <c r="MZ29" s="404"/>
      <c r="NA29" s="404"/>
      <c r="NB29" s="404"/>
      <c r="NC29" s="404"/>
      <c r="ND29" s="404"/>
      <c r="NE29" s="404"/>
      <c r="NF29" s="404"/>
      <c r="NG29" s="404"/>
      <c r="NH29" s="404"/>
      <c r="NI29" s="404"/>
      <c r="NJ29" s="404"/>
      <c r="NK29" s="404"/>
      <c r="NL29" s="404"/>
      <c r="NM29" s="404"/>
      <c r="NN29" s="404"/>
      <c r="NO29" s="404"/>
      <c r="NP29" s="404"/>
      <c r="NQ29" s="404"/>
      <c r="NR29" s="404"/>
      <c r="NS29" s="404"/>
      <c r="NT29" s="404"/>
      <c r="NU29" s="404"/>
      <c r="NV29" s="404"/>
      <c r="NW29" s="404"/>
      <c r="NX29" s="404"/>
      <c r="NY29" s="404"/>
      <c r="NZ29" s="404"/>
      <c r="OA29" s="404"/>
      <c r="OB29" s="404"/>
      <c r="OC29" s="404"/>
      <c r="OD29" s="404"/>
      <c r="OE29" s="404"/>
      <c r="OF29" s="404"/>
      <c r="OG29" s="404"/>
      <c r="OH29" s="404"/>
      <c r="OI29" s="404"/>
      <c r="OJ29" s="404"/>
      <c r="OK29" s="404"/>
      <c r="OL29" s="404"/>
      <c r="OM29" s="404"/>
      <c r="ON29" s="404"/>
      <c r="OO29" s="404"/>
      <c r="OP29" s="404"/>
      <c r="OQ29" s="404"/>
      <c r="OR29" s="404"/>
      <c r="OS29" s="404"/>
      <c r="OT29" s="404"/>
      <c r="OU29" s="404"/>
      <c r="OV29" s="404"/>
      <c r="OW29" s="404"/>
      <c r="OX29" s="404"/>
      <c r="OY29" s="404"/>
      <c r="OZ29" s="404"/>
      <c r="PA29" s="404"/>
      <c r="PB29" s="404"/>
      <c r="PC29" s="404"/>
      <c r="PD29" s="404"/>
      <c r="PE29" s="404"/>
      <c r="PF29" s="404"/>
      <c r="PG29" s="404"/>
      <c r="PH29" s="404"/>
      <c r="PI29" s="404"/>
      <c r="PJ29" s="404"/>
      <c r="PK29" s="404"/>
      <c r="PL29" s="404"/>
      <c r="PM29" s="404"/>
      <c r="PN29" s="404"/>
      <c r="PO29" s="404"/>
      <c r="PP29" s="404"/>
      <c r="PQ29" s="404"/>
      <c r="PR29" s="404"/>
      <c r="PS29" s="404"/>
      <c r="PT29" s="404"/>
      <c r="PU29" s="404"/>
      <c r="PV29" s="404"/>
      <c r="PW29" s="404"/>
      <c r="PX29" s="404"/>
      <c r="PY29" s="404"/>
      <c r="PZ29" s="404"/>
      <c r="QA29" s="404"/>
      <c r="QB29" s="404"/>
      <c r="QC29" s="404"/>
      <c r="QD29" s="404"/>
      <c r="QE29" s="404"/>
      <c r="QF29" s="404"/>
      <c r="QG29" s="404"/>
      <c r="QH29" s="404"/>
      <c r="QI29" s="404"/>
      <c r="QJ29" s="404"/>
      <c r="QK29" s="404"/>
      <c r="QL29" s="404"/>
      <c r="QM29" s="404"/>
      <c r="QN29" s="404"/>
      <c r="QO29" s="404"/>
      <c r="QP29" s="404"/>
      <c r="QQ29" s="404"/>
      <c r="QR29" s="404"/>
      <c r="QS29" s="404"/>
      <c r="QT29" s="404"/>
      <c r="QU29" s="404"/>
      <c r="QV29" s="404"/>
      <c r="QW29" s="404"/>
      <c r="QX29" s="404"/>
      <c r="QY29" s="404"/>
      <c r="QZ29" s="404"/>
      <c r="RA29" s="404"/>
      <c r="RB29" s="404"/>
      <c r="RC29" s="404"/>
      <c r="RD29" s="404"/>
      <c r="RE29" s="404"/>
      <c r="RF29" s="404"/>
      <c r="RG29" s="404"/>
      <c r="RH29" s="404"/>
      <c r="RI29" s="404"/>
      <c r="RJ29" s="404"/>
      <c r="RK29" s="404"/>
      <c r="RL29" s="404"/>
      <c r="RM29" s="404"/>
      <c r="RN29" s="404"/>
      <c r="RO29" s="404"/>
      <c r="RP29" s="404"/>
      <c r="RQ29" s="404"/>
      <c r="RR29" s="404"/>
      <c r="RS29" s="404"/>
      <c r="RT29" s="404"/>
      <c r="RU29" s="404"/>
      <c r="RV29" s="404"/>
      <c r="RW29" s="404"/>
      <c r="RX29" s="404"/>
      <c r="RY29" s="404"/>
      <c r="RZ29" s="404"/>
      <c r="SA29" s="404"/>
      <c r="SB29" s="404"/>
      <c r="SC29" s="404"/>
      <c r="SD29" s="404"/>
      <c r="SE29" s="404"/>
      <c r="SF29" s="404"/>
      <c r="SG29" s="404"/>
      <c r="SH29" s="404"/>
      <c r="SI29" s="404"/>
      <c r="SJ29" s="404"/>
      <c r="SK29" s="404"/>
      <c r="SL29" s="404"/>
      <c r="SM29" s="404"/>
      <c r="SN29" s="404"/>
      <c r="SO29" s="404"/>
      <c r="SP29" s="404"/>
      <c r="SQ29" s="404"/>
      <c r="SR29" s="404"/>
      <c r="SS29" s="404"/>
      <c r="ST29" s="404"/>
      <c r="SU29" s="404"/>
      <c r="SV29" s="404"/>
      <c r="SW29" s="404"/>
      <c r="SX29" s="404"/>
      <c r="SY29" s="404"/>
      <c r="SZ29" s="404"/>
      <c r="TA29" s="404"/>
      <c r="TB29" s="404"/>
      <c r="TC29" s="404"/>
      <c r="TD29" s="404"/>
      <c r="TE29" s="404"/>
      <c r="TF29" s="404"/>
      <c r="TG29" s="404"/>
      <c r="TH29" s="404"/>
      <c r="TI29" s="404"/>
      <c r="TJ29" s="404"/>
      <c r="TK29" s="404"/>
      <c r="TL29" s="404"/>
      <c r="TM29" s="404"/>
      <c r="TN29" s="404"/>
      <c r="TO29" s="404"/>
      <c r="TP29" s="404"/>
      <c r="TQ29" s="404"/>
      <c r="TR29" s="404"/>
      <c r="TS29" s="404"/>
      <c r="TT29" s="404"/>
      <c r="TU29" s="404"/>
      <c r="TV29" s="404"/>
      <c r="TW29" s="404"/>
      <c r="TX29" s="404"/>
      <c r="TY29" s="404"/>
      <c r="TZ29" s="404"/>
      <c r="UA29" s="404"/>
      <c r="UB29" s="404"/>
      <c r="UC29" s="404"/>
      <c r="UD29" s="404"/>
      <c r="UE29" s="404"/>
      <c r="UF29" s="404"/>
      <c r="UG29" s="404"/>
      <c r="UH29" s="404"/>
      <c r="UI29" s="404"/>
      <c r="UJ29" s="404"/>
      <c r="UK29" s="404"/>
      <c r="UL29" s="404"/>
      <c r="UM29" s="404"/>
      <c r="UN29" s="404"/>
      <c r="UO29" s="404"/>
      <c r="UP29" s="404"/>
      <c r="UQ29" s="404"/>
      <c r="UR29" s="404"/>
      <c r="US29" s="404"/>
      <c r="UT29" s="404"/>
      <c r="UU29" s="404"/>
      <c r="UV29" s="404"/>
      <c r="UW29" s="404"/>
      <c r="UX29" s="404"/>
      <c r="UY29" s="404"/>
      <c r="UZ29" s="404"/>
      <c r="VA29" s="404"/>
      <c r="VB29" s="404"/>
      <c r="VC29" s="404"/>
      <c r="VD29" s="404"/>
      <c r="VE29" s="404"/>
      <c r="VF29" s="404"/>
      <c r="VG29" s="404"/>
      <c r="VH29" s="404"/>
      <c r="VI29" s="404"/>
      <c r="VJ29" s="404"/>
      <c r="VK29" s="404"/>
      <c r="VL29" s="404"/>
      <c r="VM29" s="404"/>
      <c r="VN29" s="404"/>
      <c r="VO29" s="404"/>
      <c r="VP29" s="404"/>
      <c r="VQ29" s="404"/>
      <c r="VR29" s="404"/>
      <c r="VS29" s="404"/>
      <c r="VT29" s="404"/>
      <c r="VU29" s="404"/>
      <c r="VV29" s="404"/>
      <c r="VW29" s="404"/>
      <c r="VX29" s="404"/>
      <c r="VY29" s="404"/>
      <c r="VZ29" s="404"/>
      <c r="WA29" s="404"/>
      <c r="WB29" s="404"/>
      <c r="WC29" s="404"/>
      <c r="WD29" s="404"/>
      <c r="WE29" s="404"/>
      <c r="WF29" s="404"/>
      <c r="WG29" s="404"/>
      <c r="WH29" s="404"/>
      <c r="WI29" s="404"/>
      <c r="WJ29" s="404"/>
      <c r="WK29" s="404"/>
      <c r="WL29" s="404"/>
      <c r="WM29" s="404"/>
      <c r="WN29" s="404"/>
      <c r="WO29" s="404"/>
      <c r="WP29" s="404"/>
      <c r="WQ29" s="404"/>
      <c r="WR29" s="404"/>
      <c r="WS29" s="404"/>
      <c r="WT29" s="404"/>
      <c r="WU29" s="404"/>
      <c r="WV29" s="404"/>
      <c r="WW29" s="404"/>
      <c r="WX29" s="404"/>
      <c r="WY29" s="404"/>
      <c r="WZ29" s="404"/>
      <c r="XA29" s="404"/>
      <c r="XB29" s="404"/>
      <c r="XC29" s="404"/>
      <c r="XD29" s="404"/>
      <c r="XE29" s="404"/>
      <c r="XF29" s="404"/>
      <c r="XG29" s="404"/>
      <c r="XH29" s="404"/>
      <c r="XI29" s="404"/>
      <c r="XJ29" s="404"/>
      <c r="XK29" s="404"/>
      <c r="XL29" s="404"/>
      <c r="XM29" s="404"/>
      <c r="XN29" s="404"/>
      <c r="XO29" s="404"/>
      <c r="XP29" s="404"/>
      <c r="XQ29" s="404"/>
      <c r="XR29" s="404"/>
      <c r="XS29" s="404"/>
      <c r="XT29" s="404"/>
      <c r="XU29" s="404"/>
      <c r="XV29" s="404"/>
      <c r="XW29" s="404"/>
      <c r="XX29" s="404"/>
      <c r="XY29" s="404"/>
      <c r="XZ29" s="404"/>
      <c r="YA29" s="404"/>
      <c r="YB29" s="404"/>
      <c r="YC29" s="404"/>
      <c r="YD29" s="404"/>
      <c r="YE29" s="404"/>
      <c r="YF29" s="404"/>
      <c r="YG29" s="404"/>
      <c r="YH29" s="404"/>
      <c r="YI29" s="404"/>
      <c r="YJ29" s="404"/>
      <c r="YK29" s="404"/>
      <c r="YL29" s="404"/>
      <c r="YM29" s="404"/>
      <c r="YN29" s="404"/>
      <c r="YO29" s="404"/>
      <c r="YP29" s="404"/>
      <c r="YQ29" s="404"/>
      <c r="YR29" s="404"/>
      <c r="YS29" s="404"/>
      <c r="YT29" s="404"/>
      <c r="YU29" s="404"/>
      <c r="YV29" s="404"/>
      <c r="YW29" s="404"/>
      <c r="YX29" s="404"/>
      <c r="YY29" s="404"/>
      <c r="YZ29" s="404"/>
      <c r="ZA29" s="404"/>
      <c r="ZB29" s="404"/>
      <c r="ZC29" s="404"/>
      <c r="ZD29" s="404"/>
      <c r="ZE29" s="404"/>
      <c r="ZF29" s="404"/>
      <c r="ZG29" s="404"/>
      <c r="ZH29" s="404"/>
      <c r="ZI29" s="404"/>
      <c r="ZJ29" s="404"/>
      <c r="ZK29" s="404"/>
      <c r="ZL29" s="404"/>
      <c r="ZM29" s="404"/>
      <c r="ZN29" s="404"/>
      <c r="ZO29" s="404"/>
      <c r="ZP29" s="404"/>
      <c r="ZQ29" s="404"/>
      <c r="ZR29" s="404"/>
      <c r="ZS29" s="404"/>
      <c r="ZT29" s="404"/>
      <c r="ZU29" s="404"/>
      <c r="ZV29" s="404"/>
      <c r="ZW29" s="404"/>
      <c r="ZX29" s="404"/>
      <c r="ZY29" s="404"/>
      <c r="ZZ29" s="404"/>
      <c r="AAA29" s="404"/>
      <c r="AAB29" s="404"/>
      <c r="AAC29" s="404"/>
      <c r="AAD29" s="404"/>
      <c r="AAE29" s="404"/>
      <c r="AAF29" s="404"/>
      <c r="AAG29" s="404"/>
      <c r="AAH29" s="404"/>
      <c r="AAI29" s="404"/>
      <c r="AAJ29" s="404"/>
      <c r="AAK29" s="404"/>
      <c r="AAL29" s="404"/>
      <c r="AAM29" s="404"/>
      <c r="AAN29" s="404"/>
      <c r="AAO29" s="404"/>
      <c r="AAP29" s="404"/>
      <c r="AAQ29" s="404"/>
      <c r="AAR29" s="404"/>
      <c r="AAS29" s="404"/>
      <c r="AAT29" s="404"/>
      <c r="AAU29" s="404"/>
      <c r="AAV29" s="404"/>
      <c r="AAW29" s="404"/>
      <c r="AAX29" s="404"/>
      <c r="AAY29" s="404"/>
      <c r="AAZ29" s="404"/>
      <c r="ABA29" s="404"/>
      <c r="ABB29" s="404"/>
      <c r="ABC29" s="404"/>
      <c r="ABD29" s="404"/>
      <c r="ABE29" s="404"/>
      <c r="ABF29" s="404"/>
      <c r="ABG29" s="404"/>
      <c r="ABH29" s="404"/>
      <c r="ABI29" s="404"/>
      <c r="ABJ29" s="404"/>
      <c r="ABK29" s="404"/>
      <c r="ABL29" s="404"/>
      <c r="ABM29" s="404"/>
      <c r="ABN29" s="404"/>
      <c r="ABO29" s="404"/>
      <c r="ABP29" s="404"/>
      <c r="ABQ29" s="404"/>
      <c r="ABR29" s="404"/>
      <c r="ABS29" s="404"/>
      <c r="ABT29" s="404"/>
      <c r="ABU29" s="404"/>
      <c r="ABV29" s="404"/>
      <c r="ABW29" s="404"/>
      <c r="ABX29" s="404"/>
      <c r="ABY29" s="404"/>
      <c r="ABZ29" s="404"/>
      <c r="ACA29" s="404"/>
      <c r="ACB29" s="404"/>
      <c r="ACC29" s="404"/>
      <c r="ACD29" s="404"/>
      <c r="ACE29" s="404"/>
      <c r="ACF29" s="404"/>
      <c r="ACG29" s="404"/>
      <c r="ACH29" s="404"/>
      <c r="ACI29" s="404"/>
      <c r="ACJ29" s="404"/>
      <c r="ACK29" s="404"/>
      <c r="ACL29" s="404"/>
      <c r="ACM29" s="404"/>
      <c r="ACN29" s="404"/>
      <c r="ACO29" s="404"/>
      <c r="ACP29" s="404"/>
      <c r="ACQ29" s="404"/>
      <c r="ACR29" s="404"/>
      <c r="ACS29" s="404"/>
      <c r="ACT29" s="404"/>
      <c r="ACU29" s="404"/>
      <c r="ACV29" s="404"/>
      <c r="ACW29" s="404"/>
      <c r="ACX29" s="404"/>
      <c r="ACY29" s="404"/>
      <c r="ACZ29" s="404"/>
      <c r="ADA29" s="404"/>
      <c r="ADB29" s="404"/>
      <c r="ADC29" s="404"/>
      <c r="ADD29" s="404"/>
      <c r="ADE29" s="404"/>
      <c r="ADF29" s="404"/>
      <c r="ADG29" s="404"/>
      <c r="ADH29" s="404"/>
      <c r="ADI29" s="404"/>
      <c r="ADJ29" s="404"/>
      <c r="ADK29" s="404"/>
      <c r="ADL29" s="404"/>
      <c r="ADM29" s="404"/>
      <c r="ADN29" s="404"/>
      <c r="ADO29" s="404"/>
      <c r="ADP29" s="404"/>
      <c r="ADQ29" s="404"/>
      <c r="ADR29" s="404"/>
      <c r="ADS29" s="404"/>
      <c r="ADT29" s="404"/>
      <c r="ADU29" s="404"/>
      <c r="ADV29" s="404"/>
      <c r="ADW29" s="404"/>
      <c r="ADX29" s="404"/>
      <c r="ADY29" s="404"/>
      <c r="ADZ29" s="404"/>
      <c r="AEA29" s="404"/>
      <c r="AEB29" s="404"/>
      <c r="AEC29" s="404"/>
      <c r="AED29" s="404"/>
      <c r="AEE29" s="404"/>
      <c r="AEF29" s="404"/>
      <c r="AEG29" s="404"/>
      <c r="AEH29" s="404"/>
      <c r="AEI29" s="404"/>
      <c r="AEJ29" s="404"/>
      <c r="AEK29" s="404"/>
      <c r="AEL29" s="404"/>
      <c r="AEM29" s="404"/>
      <c r="AEN29" s="404"/>
      <c r="AEO29" s="404"/>
      <c r="AEP29" s="404"/>
      <c r="AEQ29" s="404"/>
      <c r="AER29" s="404"/>
      <c r="AES29" s="404"/>
      <c r="AET29" s="404"/>
      <c r="AEU29" s="404"/>
      <c r="AEV29" s="404"/>
      <c r="AEW29" s="404"/>
      <c r="AEX29" s="404"/>
      <c r="AEY29" s="404"/>
      <c r="AEZ29" s="404"/>
      <c r="AFA29" s="404"/>
      <c r="AFB29" s="404"/>
      <c r="AFC29" s="404"/>
      <c r="AFD29" s="404"/>
      <c r="AFE29" s="404"/>
      <c r="AFF29" s="404"/>
      <c r="AFG29" s="404"/>
      <c r="AFH29" s="404"/>
      <c r="AFI29" s="404"/>
      <c r="AFJ29" s="404"/>
      <c r="AFK29" s="404"/>
      <c r="AFL29" s="404"/>
      <c r="AFM29" s="404"/>
      <c r="AFN29" s="404"/>
      <c r="AFO29" s="404"/>
      <c r="AFP29" s="404"/>
      <c r="AFQ29" s="404"/>
      <c r="AFR29" s="404"/>
      <c r="AFS29" s="404"/>
      <c r="AFT29" s="404"/>
      <c r="AFU29" s="404"/>
      <c r="AFV29" s="404"/>
      <c r="AFW29" s="404"/>
      <c r="AFX29" s="404"/>
      <c r="AFY29" s="404"/>
      <c r="AFZ29" s="404"/>
      <c r="AGA29" s="404"/>
      <c r="AGB29" s="404"/>
      <c r="AGC29" s="404"/>
      <c r="AGD29" s="404"/>
      <c r="AGE29" s="404"/>
      <c r="AGF29" s="404"/>
      <c r="AGG29" s="404"/>
      <c r="AGH29" s="404"/>
      <c r="AGI29" s="404"/>
      <c r="AGJ29" s="404"/>
      <c r="AGK29" s="404"/>
      <c r="AGL29" s="404"/>
      <c r="AGM29" s="404"/>
      <c r="AGN29" s="404"/>
      <c r="AGO29" s="404"/>
      <c r="AGP29" s="404"/>
      <c r="AGQ29" s="404"/>
      <c r="AGR29" s="404"/>
      <c r="AGS29" s="404"/>
      <c r="AGT29" s="404"/>
      <c r="AGU29" s="404"/>
      <c r="AGV29" s="404"/>
      <c r="AGW29" s="404"/>
      <c r="AGX29" s="404"/>
      <c r="AGY29" s="404"/>
      <c r="AGZ29" s="404"/>
      <c r="AHA29" s="404"/>
      <c r="AHB29" s="404"/>
      <c r="AHC29" s="404"/>
      <c r="AHD29" s="404"/>
      <c r="AHE29" s="404"/>
      <c r="AHF29" s="404"/>
      <c r="AHG29" s="404"/>
      <c r="AHH29" s="404"/>
      <c r="AHI29" s="404"/>
      <c r="AHJ29" s="404"/>
      <c r="AHK29" s="404"/>
      <c r="AHL29" s="404"/>
      <c r="AHM29" s="404"/>
      <c r="AHN29" s="404"/>
      <c r="AHO29" s="404"/>
      <c r="AHP29" s="404"/>
      <c r="AHQ29" s="404"/>
      <c r="AHR29" s="404"/>
      <c r="AHS29" s="404"/>
      <c r="AHT29" s="404"/>
      <c r="AHU29" s="404"/>
      <c r="AHV29" s="404"/>
      <c r="AHW29" s="404"/>
      <c r="AHX29" s="404"/>
      <c r="AHY29" s="404"/>
      <c r="AHZ29" s="404"/>
      <c r="AIA29" s="404"/>
      <c r="AIB29" s="404"/>
      <c r="AIC29" s="404"/>
      <c r="AID29" s="404"/>
      <c r="AIE29" s="404"/>
      <c r="AIF29" s="404"/>
      <c r="AIG29" s="404"/>
      <c r="AIH29" s="404"/>
      <c r="AII29" s="404"/>
      <c r="AIJ29" s="404"/>
      <c r="AIK29" s="404"/>
      <c r="AIL29" s="404"/>
      <c r="AIM29" s="404"/>
      <c r="AIN29" s="404"/>
      <c r="AIO29" s="404"/>
      <c r="AIP29" s="404"/>
      <c r="AIQ29" s="404"/>
      <c r="AIR29" s="404"/>
      <c r="AIS29" s="404"/>
      <c r="AIT29" s="404"/>
      <c r="AIU29" s="404"/>
      <c r="AIV29" s="404"/>
      <c r="AIW29" s="404"/>
      <c r="AIX29" s="404"/>
      <c r="AIY29" s="404"/>
      <c r="AIZ29" s="404"/>
      <c r="AJA29" s="404"/>
      <c r="AJB29" s="404"/>
      <c r="AJC29" s="404"/>
      <c r="AJD29" s="404"/>
      <c r="AJE29" s="404"/>
      <c r="AJF29" s="404"/>
      <c r="AJG29" s="404"/>
      <c r="AJH29" s="404"/>
      <c r="AJI29" s="404"/>
      <c r="AJJ29" s="404"/>
      <c r="AJK29" s="404"/>
      <c r="AJL29" s="404"/>
      <c r="AJM29" s="404"/>
      <c r="AJN29" s="404"/>
      <c r="AJO29" s="404"/>
      <c r="AJP29" s="404"/>
      <c r="AJQ29" s="404"/>
      <c r="AJR29" s="404"/>
      <c r="AJS29" s="404"/>
      <c r="AJT29" s="404"/>
      <c r="AJU29" s="404"/>
      <c r="AJV29" s="404"/>
      <c r="AJW29" s="404"/>
      <c r="AJX29" s="404"/>
      <c r="AJY29" s="404"/>
      <c r="AJZ29" s="404"/>
      <c r="AKA29" s="404"/>
      <c r="AKB29" s="404"/>
      <c r="AKC29" s="404"/>
      <c r="AKD29" s="404"/>
      <c r="AKE29" s="404"/>
      <c r="AKF29" s="404"/>
      <c r="AKG29" s="404"/>
      <c r="AKH29" s="404"/>
      <c r="AKI29" s="404"/>
      <c r="AKJ29" s="404"/>
      <c r="AKK29" s="404"/>
      <c r="AKL29" s="404"/>
      <c r="AKM29" s="404"/>
      <c r="AKN29" s="404"/>
      <c r="AKO29" s="404"/>
      <c r="AKP29" s="404"/>
      <c r="AKQ29" s="404"/>
      <c r="AKR29" s="404"/>
      <c r="AKS29" s="404"/>
      <c r="AKT29" s="404"/>
      <c r="AKU29" s="404"/>
      <c r="AKV29" s="404"/>
      <c r="AKW29" s="404"/>
      <c r="AKX29" s="404"/>
      <c r="AKY29" s="404"/>
      <c r="AKZ29" s="404"/>
      <c r="ALA29" s="404"/>
      <c r="ALB29" s="404"/>
      <c r="ALC29" s="404"/>
    </row>
    <row r="30" spans="1:991" ht="39.75" customHeight="1" x14ac:dyDescent="0.55000000000000004">
      <c r="A30" s="632" t="s">
        <v>60</v>
      </c>
      <c r="B30" s="61">
        <v>638883</v>
      </c>
      <c r="C30" s="634">
        <v>126868</v>
      </c>
      <c r="D30" s="61">
        <v>131407</v>
      </c>
      <c r="E30" s="634">
        <v>168227</v>
      </c>
      <c r="F30" s="61">
        <v>1402</v>
      </c>
      <c r="G30" s="634">
        <v>1066787</v>
      </c>
      <c r="H30" s="61">
        <v>543050.54999999993</v>
      </c>
      <c r="I30" s="61">
        <v>107837.8</v>
      </c>
      <c r="J30" s="61">
        <v>111695.95</v>
      </c>
      <c r="K30" s="759">
        <v>168227</v>
      </c>
      <c r="L30" s="61">
        <v>1191.7</v>
      </c>
      <c r="M30" s="61">
        <v>863871.06499999994</v>
      </c>
      <c r="N30" s="61">
        <v>423579.42899999995</v>
      </c>
      <c r="O30" s="61">
        <v>84113.484000000011</v>
      </c>
      <c r="P30" s="61">
        <v>87122.841</v>
      </c>
      <c r="Q30" s="61">
        <v>100095.065</v>
      </c>
      <c r="R30" s="61">
        <v>929.52600000000007</v>
      </c>
      <c r="S30" s="636">
        <v>695840.34499999986</v>
      </c>
      <c r="U30" s="637"/>
      <c r="W30" s="404"/>
      <c r="X30" s="404"/>
      <c r="Y30" s="404"/>
      <c r="Z30" s="404"/>
      <c r="AA30" s="404"/>
      <c r="AB30" s="404"/>
      <c r="AC30" s="404"/>
      <c r="AD30" s="404"/>
      <c r="AE30" s="404"/>
      <c r="AF30" s="404"/>
      <c r="AG30" s="404"/>
      <c r="AH30" s="404"/>
      <c r="AI30" s="404"/>
      <c r="AJ30" s="404"/>
      <c r="AK30" s="404"/>
      <c r="AL30" s="404"/>
      <c r="AM30" s="404"/>
      <c r="AN30" s="404"/>
      <c r="AO30" s="404"/>
      <c r="AP30" s="404"/>
      <c r="AQ30" s="404"/>
      <c r="AR30" s="404"/>
      <c r="AS30" s="404"/>
      <c r="AT30" s="404"/>
      <c r="AU30" s="404"/>
      <c r="AV30" s="404"/>
      <c r="AW30" s="404"/>
      <c r="AX30" s="404"/>
      <c r="AY30" s="404"/>
      <c r="AZ30" s="404"/>
      <c r="BA30" s="404"/>
      <c r="BB30" s="404"/>
      <c r="BC30" s="404"/>
      <c r="BD30" s="404"/>
      <c r="BE30" s="404"/>
      <c r="BF30" s="404"/>
      <c r="BG30" s="404"/>
      <c r="BH30" s="404"/>
      <c r="BI30" s="404"/>
      <c r="BJ30" s="404"/>
      <c r="BK30" s="404"/>
      <c r="BL30" s="404"/>
      <c r="BM30" s="404"/>
      <c r="BN30" s="404"/>
      <c r="BO30" s="404"/>
      <c r="BP30" s="404"/>
      <c r="BQ30" s="404"/>
      <c r="BR30" s="404"/>
      <c r="BS30" s="404"/>
      <c r="BT30" s="404"/>
      <c r="BU30" s="404"/>
      <c r="BV30" s="404"/>
      <c r="BW30" s="404"/>
      <c r="BX30" s="404"/>
      <c r="BY30" s="404"/>
      <c r="BZ30" s="404"/>
      <c r="CA30" s="404"/>
      <c r="CB30" s="404"/>
      <c r="CC30" s="404"/>
      <c r="CD30" s="404"/>
      <c r="CE30" s="404"/>
      <c r="CF30" s="404"/>
      <c r="CG30" s="404"/>
      <c r="CH30" s="404"/>
      <c r="CI30" s="404"/>
      <c r="CJ30" s="404"/>
      <c r="CK30" s="404"/>
      <c r="CL30" s="404"/>
      <c r="CM30" s="404"/>
      <c r="CN30" s="404"/>
      <c r="CO30" s="404"/>
      <c r="CP30" s="404"/>
      <c r="CQ30" s="404"/>
      <c r="CR30" s="404"/>
      <c r="CS30" s="404"/>
      <c r="CT30" s="404"/>
      <c r="CU30" s="404"/>
      <c r="CV30" s="404"/>
      <c r="CW30" s="404"/>
      <c r="CX30" s="404"/>
      <c r="CY30" s="404"/>
      <c r="CZ30" s="404"/>
      <c r="DA30" s="404"/>
      <c r="DB30" s="404"/>
      <c r="DC30" s="404"/>
      <c r="DD30" s="404"/>
      <c r="DE30" s="404"/>
      <c r="DF30" s="404"/>
      <c r="DG30" s="404"/>
      <c r="DH30" s="404"/>
      <c r="DI30" s="404"/>
      <c r="DJ30" s="404"/>
      <c r="DK30" s="404"/>
      <c r="DL30" s="404"/>
      <c r="DM30" s="404"/>
      <c r="DN30" s="404"/>
      <c r="DO30" s="404"/>
      <c r="DP30" s="404"/>
      <c r="DQ30" s="404"/>
      <c r="DR30" s="404"/>
      <c r="DS30" s="404"/>
      <c r="DT30" s="404"/>
      <c r="DU30" s="404"/>
      <c r="DV30" s="404"/>
      <c r="DW30" s="404"/>
      <c r="DX30" s="404"/>
      <c r="DY30" s="404"/>
      <c r="DZ30" s="404"/>
      <c r="EA30" s="404"/>
      <c r="EB30" s="404"/>
      <c r="EC30" s="404"/>
      <c r="ED30" s="404"/>
      <c r="EE30" s="404"/>
      <c r="EF30" s="404"/>
      <c r="EG30" s="404"/>
      <c r="EH30" s="404"/>
      <c r="EI30" s="404"/>
      <c r="EJ30" s="404"/>
      <c r="EK30" s="404"/>
      <c r="EL30" s="404"/>
      <c r="EM30" s="404"/>
      <c r="EN30" s="404"/>
      <c r="EO30" s="404"/>
      <c r="EP30" s="404"/>
      <c r="EQ30" s="404"/>
      <c r="ER30" s="404"/>
      <c r="ES30" s="404"/>
      <c r="ET30" s="404"/>
      <c r="EU30" s="404"/>
      <c r="EV30" s="404"/>
      <c r="EW30" s="404"/>
      <c r="EX30" s="404"/>
      <c r="EY30" s="404"/>
      <c r="EZ30" s="404"/>
      <c r="FA30" s="404"/>
      <c r="FB30" s="404"/>
      <c r="FC30" s="404"/>
      <c r="FD30" s="404"/>
      <c r="FE30" s="404"/>
      <c r="FF30" s="404"/>
      <c r="FG30" s="404"/>
      <c r="FH30" s="404"/>
      <c r="FI30" s="404"/>
      <c r="FJ30" s="404"/>
      <c r="FK30" s="404"/>
      <c r="FL30" s="404"/>
      <c r="FM30" s="404"/>
      <c r="FN30" s="404"/>
      <c r="FO30" s="404"/>
      <c r="FP30" s="404"/>
      <c r="FQ30" s="404"/>
      <c r="FR30" s="404"/>
      <c r="FS30" s="404"/>
      <c r="FT30" s="404"/>
      <c r="FU30" s="404"/>
      <c r="FV30" s="404"/>
      <c r="FW30" s="404"/>
      <c r="FX30" s="404"/>
      <c r="FY30" s="404"/>
      <c r="FZ30" s="404"/>
      <c r="GA30" s="404"/>
      <c r="GB30" s="404"/>
      <c r="GC30" s="404"/>
      <c r="GD30" s="404"/>
      <c r="GE30" s="404"/>
      <c r="GF30" s="404"/>
      <c r="GG30" s="404"/>
      <c r="GH30" s="404"/>
      <c r="GI30" s="404"/>
      <c r="GJ30" s="404"/>
      <c r="GK30" s="404"/>
      <c r="GL30" s="404"/>
      <c r="GM30" s="404"/>
      <c r="GN30" s="404"/>
      <c r="GO30" s="404"/>
      <c r="GP30" s="404"/>
      <c r="GQ30" s="404"/>
      <c r="GR30" s="404"/>
      <c r="GS30" s="404"/>
      <c r="GT30" s="404"/>
      <c r="GU30" s="404"/>
      <c r="GV30" s="404"/>
      <c r="GW30" s="404"/>
      <c r="GX30" s="404"/>
      <c r="GY30" s="404"/>
      <c r="GZ30" s="404"/>
      <c r="HA30" s="404"/>
      <c r="HB30" s="404"/>
      <c r="HC30" s="404"/>
      <c r="HD30" s="404"/>
      <c r="HE30" s="404"/>
      <c r="HF30" s="404"/>
      <c r="HG30" s="404"/>
      <c r="HH30" s="404"/>
      <c r="HI30" s="404"/>
      <c r="HJ30" s="404"/>
      <c r="HK30" s="404"/>
      <c r="HL30" s="404"/>
      <c r="HM30" s="404"/>
      <c r="HN30" s="404"/>
      <c r="HO30" s="404"/>
      <c r="HP30" s="404"/>
      <c r="HQ30" s="404"/>
      <c r="HR30" s="404"/>
      <c r="HS30" s="404"/>
      <c r="HT30" s="404"/>
      <c r="HU30" s="404"/>
      <c r="HV30" s="404"/>
      <c r="HW30" s="404"/>
      <c r="HX30" s="404"/>
      <c r="HY30" s="404"/>
      <c r="HZ30" s="404"/>
      <c r="IA30" s="404"/>
      <c r="IB30" s="404"/>
      <c r="IC30" s="404"/>
      <c r="ID30" s="404"/>
      <c r="IE30" s="404"/>
      <c r="IF30" s="404"/>
      <c r="IG30" s="404"/>
      <c r="IH30" s="404"/>
      <c r="II30" s="404"/>
      <c r="IJ30" s="404"/>
      <c r="IK30" s="404"/>
      <c r="IL30" s="404"/>
      <c r="IM30" s="404"/>
      <c r="IN30" s="404"/>
      <c r="IO30" s="404"/>
      <c r="IP30" s="404"/>
      <c r="IQ30" s="404"/>
      <c r="IR30" s="404"/>
      <c r="IS30" s="404"/>
      <c r="IT30" s="404"/>
      <c r="IU30" s="404"/>
      <c r="IV30" s="404"/>
      <c r="IW30" s="404"/>
      <c r="IX30" s="404"/>
      <c r="IY30" s="404"/>
      <c r="IZ30" s="404"/>
      <c r="JA30" s="404"/>
      <c r="JB30" s="404"/>
      <c r="JC30" s="404"/>
      <c r="JD30" s="404"/>
      <c r="JE30" s="404"/>
      <c r="JF30" s="404"/>
      <c r="JG30" s="404"/>
      <c r="JH30" s="404"/>
      <c r="JI30" s="404"/>
      <c r="JJ30" s="404"/>
      <c r="JK30" s="404"/>
      <c r="JL30" s="404"/>
      <c r="JM30" s="404"/>
      <c r="JN30" s="404"/>
      <c r="JO30" s="404"/>
      <c r="JP30" s="404"/>
      <c r="JQ30" s="404"/>
      <c r="JR30" s="404"/>
      <c r="JS30" s="404"/>
      <c r="JT30" s="404"/>
      <c r="JU30" s="404"/>
      <c r="JV30" s="404"/>
      <c r="JW30" s="404"/>
      <c r="JX30" s="404"/>
      <c r="JY30" s="404"/>
      <c r="JZ30" s="404"/>
      <c r="KA30" s="404"/>
      <c r="KB30" s="404"/>
      <c r="KC30" s="404"/>
      <c r="KD30" s="404"/>
      <c r="KE30" s="404"/>
      <c r="KF30" s="404"/>
      <c r="KG30" s="404"/>
      <c r="KH30" s="404"/>
      <c r="KI30" s="404"/>
      <c r="KJ30" s="404"/>
      <c r="KK30" s="404"/>
      <c r="KL30" s="404"/>
      <c r="KM30" s="404"/>
      <c r="KN30" s="404"/>
      <c r="KO30" s="404"/>
      <c r="KP30" s="404"/>
      <c r="KQ30" s="404"/>
      <c r="KR30" s="404"/>
      <c r="KS30" s="404"/>
      <c r="KT30" s="404"/>
      <c r="KU30" s="404"/>
      <c r="KV30" s="404"/>
      <c r="KW30" s="404"/>
      <c r="KX30" s="404"/>
      <c r="KY30" s="404"/>
      <c r="KZ30" s="404"/>
      <c r="LA30" s="404"/>
      <c r="LB30" s="404"/>
      <c r="LC30" s="404"/>
      <c r="LD30" s="404"/>
      <c r="LE30" s="404"/>
      <c r="LF30" s="404"/>
      <c r="LG30" s="404"/>
      <c r="LH30" s="404"/>
      <c r="LI30" s="404"/>
      <c r="LJ30" s="404"/>
      <c r="LK30" s="404"/>
      <c r="LL30" s="404"/>
      <c r="LM30" s="404"/>
      <c r="LN30" s="404"/>
      <c r="LO30" s="404"/>
      <c r="LP30" s="404"/>
      <c r="LQ30" s="404"/>
      <c r="LR30" s="404"/>
      <c r="LS30" s="404"/>
      <c r="LT30" s="404"/>
      <c r="LU30" s="404"/>
      <c r="LV30" s="404"/>
      <c r="LW30" s="404"/>
      <c r="LX30" s="404"/>
      <c r="LY30" s="404"/>
      <c r="LZ30" s="404"/>
      <c r="MA30" s="404"/>
      <c r="MB30" s="404"/>
      <c r="MC30" s="404"/>
      <c r="MD30" s="404"/>
      <c r="ME30" s="404"/>
      <c r="MF30" s="404"/>
      <c r="MG30" s="404"/>
      <c r="MH30" s="404"/>
      <c r="MI30" s="404"/>
      <c r="MJ30" s="404"/>
      <c r="MK30" s="404"/>
      <c r="ML30" s="404"/>
      <c r="MM30" s="404"/>
      <c r="MN30" s="404"/>
      <c r="MO30" s="404"/>
      <c r="MP30" s="404"/>
      <c r="MQ30" s="404"/>
      <c r="MR30" s="404"/>
      <c r="MS30" s="404"/>
      <c r="MT30" s="404"/>
      <c r="MU30" s="404"/>
      <c r="MV30" s="404"/>
      <c r="MW30" s="404"/>
      <c r="MX30" s="404"/>
      <c r="MY30" s="404"/>
      <c r="MZ30" s="404"/>
      <c r="NA30" s="404"/>
      <c r="NB30" s="404"/>
      <c r="NC30" s="404"/>
      <c r="ND30" s="404"/>
      <c r="NE30" s="404"/>
      <c r="NF30" s="404"/>
      <c r="NG30" s="404"/>
      <c r="NH30" s="404"/>
      <c r="NI30" s="404"/>
      <c r="NJ30" s="404"/>
      <c r="NK30" s="404"/>
      <c r="NL30" s="404"/>
      <c r="NM30" s="404"/>
      <c r="NN30" s="404"/>
      <c r="NO30" s="404"/>
      <c r="NP30" s="404"/>
      <c r="NQ30" s="404"/>
      <c r="NR30" s="404"/>
      <c r="NS30" s="404"/>
      <c r="NT30" s="404"/>
      <c r="NU30" s="404"/>
      <c r="NV30" s="404"/>
      <c r="NW30" s="404"/>
      <c r="NX30" s="404"/>
      <c r="NY30" s="404"/>
      <c r="NZ30" s="404"/>
      <c r="OA30" s="404"/>
      <c r="OB30" s="404"/>
      <c r="OC30" s="404"/>
      <c r="OD30" s="404"/>
      <c r="OE30" s="404"/>
      <c r="OF30" s="404"/>
      <c r="OG30" s="404"/>
      <c r="OH30" s="404"/>
      <c r="OI30" s="404"/>
      <c r="OJ30" s="404"/>
      <c r="OK30" s="404"/>
      <c r="OL30" s="404"/>
      <c r="OM30" s="404"/>
      <c r="ON30" s="404"/>
      <c r="OO30" s="404"/>
      <c r="OP30" s="404"/>
      <c r="OQ30" s="404"/>
      <c r="OR30" s="404"/>
      <c r="OS30" s="404"/>
      <c r="OT30" s="404"/>
      <c r="OU30" s="404"/>
      <c r="OV30" s="404"/>
      <c r="OW30" s="404"/>
      <c r="OX30" s="404"/>
      <c r="OY30" s="404"/>
      <c r="OZ30" s="404"/>
      <c r="PA30" s="404"/>
      <c r="PB30" s="404"/>
      <c r="PC30" s="404"/>
      <c r="PD30" s="404"/>
      <c r="PE30" s="404"/>
      <c r="PF30" s="404"/>
      <c r="PG30" s="404"/>
      <c r="PH30" s="404"/>
      <c r="PI30" s="404"/>
      <c r="PJ30" s="404"/>
      <c r="PK30" s="404"/>
      <c r="PL30" s="404"/>
      <c r="PM30" s="404"/>
      <c r="PN30" s="404"/>
      <c r="PO30" s="404"/>
      <c r="PP30" s="404"/>
      <c r="PQ30" s="404"/>
      <c r="PR30" s="404"/>
      <c r="PS30" s="404"/>
      <c r="PT30" s="404"/>
      <c r="PU30" s="404"/>
      <c r="PV30" s="404"/>
      <c r="PW30" s="404"/>
      <c r="PX30" s="404"/>
      <c r="PY30" s="404"/>
      <c r="PZ30" s="404"/>
      <c r="QA30" s="404"/>
      <c r="QB30" s="404"/>
      <c r="QC30" s="404"/>
      <c r="QD30" s="404"/>
      <c r="QE30" s="404"/>
      <c r="QF30" s="404"/>
      <c r="QG30" s="404"/>
      <c r="QH30" s="404"/>
      <c r="QI30" s="404"/>
      <c r="QJ30" s="404"/>
      <c r="QK30" s="404"/>
      <c r="QL30" s="404"/>
      <c r="QM30" s="404"/>
      <c r="QN30" s="404"/>
      <c r="QO30" s="404"/>
      <c r="QP30" s="404"/>
      <c r="QQ30" s="404"/>
      <c r="QR30" s="404"/>
      <c r="QS30" s="404"/>
      <c r="QT30" s="404"/>
      <c r="QU30" s="404"/>
      <c r="QV30" s="404"/>
      <c r="QW30" s="404"/>
      <c r="QX30" s="404"/>
      <c r="QY30" s="404"/>
      <c r="QZ30" s="404"/>
      <c r="RA30" s="404"/>
      <c r="RB30" s="404"/>
      <c r="RC30" s="404"/>
      <c r="RD30" s="404"/>
      <c r="RE30" s="404"/>
      <c r="RF30" s="404"/>
      <c r="RG30" s="404"/>
      <c r="RH30" s="404"/>
      <c r="RI30" s="404"/>
      <c r="RJ30" s="404"/>
      <c r="RK30" s="404"/>
      <c r="RL30" s="404"/>
      <c r="RM30" s="404"/>
      <c r="RN30" s="404"/>
      <c r="RO30" s="404"/>
      <c r="RP30" s="404"/>
      <c r="RQ30" s="404"/>
      <c r="RR30" s="404"/>
      <c r="RS30" s="404"/>
      <c r="RT30" s="404"/>
      <c r="RU30" s="404"/>
      <c r="RV30" s="404"/>
      <c r="RW30" s="404"/>
      <c r="RX30" s="404"/>
      <c r="RY30" s="404"/>
      <c r="RZ30" s="404"/>
      <c r="SA30" s="404"/>
      <c r="SB30" s="404"/>
      <c r="SC30" s="404"/>
      <c r="SD30" s="404"/>
      <c r="SE30" s="404"/>
      <c r="SF30" s="404"/>
      <c r="SG30" s="404"/>
      <c r="SH30" s="404"/>
      <c r="SI30" s="404"/>
      <c r="SJ30" s="404"/>
      <c r="SK30" s="404"/>
      <c r="SL30" s="404"/>
      <c r="SM30" s="404"/>
      <c r="SN30" s="404"/>
      <c r="SO30" s="404"/>
      <c r="SP30" s="404"/>
      <c r="SQ30" s="404"/>
      <c r="SR30" s="404"/>
      <c r="SS30" s="404"/>
      <c r="ST30" s="404"/>
      <c r="SU30" s="404"/>
      <c r="SV30" s="404"/>
      <c r="SW30" s="404"/>
      <c r="SX30" s="404"/>
      <c r="SY30" s="404"/>
      <c r="SZ30" s="404"/>
      <c r="TA30" s="404"/>
      <c r="TB30" s="404"/>
      <c r="TC30" s="404"/>
      <c r="TD30" s="404"/>
      <c r="TE30" s="404"/>
      <c r="TF30" s="404"/>
      <c r="TG30" s="404"/>
      <c r="TH30" s="404"/>
      <c r="TI30" s="404"/>
      <c r="TJ30" s="404"/>
      <c r="TK30" s="404"/>
      <c r="TL30" s="404"/>
      <c r="TM30" s="404"/>
      <c r="TN30" s="404"/>
      <c r="TO30" s="404"/>
      <c r="TP30" s="404"/>
      <c r="TQ30" s="404"/>
      <c r="TR30" s="404"/>
      <c r="TS30" s="404"/>
      <c r="TT30" s="404"/>
      <c r="TU30" s="404"/>
      <c r="TV30" s="404"/>
      <c r="TW30" s="404"/>
      <c r="TX30" s="404"/>
      <c r="TY30" s="404"/>
      <c r="TZ30" s="404"/>
      <c r="UA30" s="404"/>
      <c r="UB30" s="404"/>
      <c r="UC30" s="404"/>
      <c r="UD30" s="404"/>
      <c r="UE30" s="404"/>
      <c r="UF30" s="404"/>
      <c r="UG30" s="404"/>
      <c r="UH30" s="404"/>
      <c r="UI30" s="404"/>
      <c r="UJ30" s="404"/>
      <c r="UK30" s="404"/>
      <c r="UL30" s="404"/>
      <c r="UM30" s="404"/>
      <c r="UN30" s="404"/>
      <c r="UO30" s="404"/>
      <c r="UP30" s="404"/>
      <c r="UQ30" s="404"/>
      <c r="UR30" s="404"/>
      <c r="US30" s="404"/>
      <c r="UT30" s="404"/>
      <c r="UU30" s="404"/>
      <c r="UV30" s="404"/>
      <c r="UW30" s="404"/>
      <c r="UX30" s="404"/>
      <c r="UY30" s="404"/>
      <c r="UZ30" s="404"/>
      <c r="VA30" s="404"/>
      <c r="VB30" s="404"/>
      <c r="VC30" s="404"/>
      <c r="VD30" s="404"/>
      <c r="VE30" s="404"/>
      <c r="VF30" s="404"/>
      <c r="VG30" s="404"/>
      <c r="VH30" s="404"/>
      <c r="VI30" s="404"/>
      <c r="VJ30" s="404"/>
      <c r="VK30" s="404"/>
      <c r="VL30" s="404"/>
      <c r="VM30" s="404"/>
      <c r="VN30" s="404"/>
      <c r="VO30" s="404"/>
      <c r="VP30" s="404"/>
      <c r="VQ30" s="404"/>
      <c r="VR30" s="404"/>
      <c r="VS30" s="404"/>
      <c r="VT30" s="404"/>
      <c r="VU30" s="404"/>
      <c r="VV30" s="404"/>
      <c r="VW30" s="404"/>
      <c r="VX30" s="404"/>
      <c r="VY30" s="404"/>
      <c r="VZ30" s="404"/>
      <c r="WA30" s="404"/>
      <c r="WB30" s="404"/>
      <c r="WC30" s="404"/>
      <c r="WD30" s="404"/>
      <c r="WE30" s="404"/>
      <c r="WF30" s="404"/>
      <c r="WG30" s="404"/>
      <c r="WH30" s="404"/>
      <c r="WI30" s="404"/>
      <c r="WJ30" s="404"/>
      <c r="WK30" s="404"/>
      <c r="WL30" s="404"/>
      <c r="WM30" s="404"/>
      <c r="WN30" s="404"/>
      <c r="WO30" s="404"/>
      <c r="WP30" s="404"/>
      <c r="WQ30" s="404"/>
      <c r="WR30" s="404"/>
      <c r="WS30" s="404"/>
      <c r="WT30" s="404"/>
      <c r="WU30" s="404"/>
      <c r="WV30" s="404"/>
      <c r="WW30" s="404"/>
      <c r="WX30" s="404"/>
      <c r="WY30" s="404"/>
      <c r="WZ30" s="404"/>
      <c r="XA30" s="404"/>
      <c r="XB30" s="404"/>
      <c r="XC30" s="404"/>
      <c r="XD30" s="404"/>
      <c r="XE30" s="404"/>
      <c r="XF30" s="404"/>
      <c r="XG30" s="404"/>
      <c r="XH30" s="404"/>
      <c r="XI30" s="404"/>
      <c r="XJ30" s="404"/>
      <c r="XK30" s="404"/>
      <c r="XL30" s="404"/>
      <c r="XM30" s="404"/>
      <c r="XN30" s="404"/>
      <c r="XO30" s="404"/>
      <c r="XP30" s="404"/>
      <c r="XQ30" s="404"/>
      <c r="XR30" s="404"/>
      <c r="XS30" s="404"/>
      <c r="XT30" s="404"/>
      <c r="XU30" s="404"/>
      <c r="XV30" s="404"/>
      <c r="XW30" s="404"/>
      <c r="XX30" s="404"/>
      <c r="XY30" s="404"/>
      <c r="XZ30" s="404"/>
      <c r="YA30" s="404"/>
      <c r="YB30" s="404"/>
      <c r="YC30" s="404"/>
      <c r="YD30" s="404"/>
      <c r="YE30" s="404"/>
      <c r="YF30" s="404"/>
      <c r="YG30" s="404"/>
      <c r="YH30" s="404"/>
      <c r="YI30" s="404"/>
      <c r="YJ30" s="404"/>
      <c r="YK30" s="404"/>
      <c r="YL30" s="404"/>
      <c r="YM30" s="404"/>
      <c r="YN30" s="404"/>
      <c r="YO30" s="404"/>
      <c r="YP30" s="404"/>
      <c r="YQ30" s="404"/>
      <c r="YR30" s="404"/>
      <c r="YS30" s="404"/>
      <c r="YT30" s="404"/>
      <c r="YU30" s="404"/>
      <c r="YV30" s="404"/>
      <c r="YW30" s="404"/>
      <c r="YX30" s="404"/>
      <c r="YY30" s="404"/>
      <c r="YZ30" s="404"/>
      <c r="ZA30" s="404"/>
      <c r="ZB30" s="404"/>
      <c r="ZC30" s="404"/>
      <c r="ZD30" s="404"/>
      <c r="ZE30" s="404"/>
      <c r="ZF30" s="404"/>
      <c r="ZG30" s="404"/>
      <c r="ZH30" s="404"/>
      <c r="ZI30" s="404"/>
      <c r="ZJ30" s="404"/>
      <c r="ZK30" s="404"/>
      <c r="ZL30" s="404"/>
      <c r="ZM30" s="404"/>
      <c r="ZN30" s="404"/>
      <c r="ZO30" s="404"/>
      <c r="ZP30" s="404"/>
      <c r="ZQ30" s="404"/>
      <c r="ZR30" s="404"/>
      <c r="ZS30" s="404"/>
      <c r="ZT30" s="404"/>
      <c r="ZU30" s="404"/>
      <c r="ZV30" s="404"/>
      <c r="ZW30" s="404"/>
      <c r="ZX30" s="404"/>
      <c r="ZY30" s="404"/>
      <c r="ZZ30" s="404"/>
      <c r="AAA30" s="404"/>
      <c r="AAB30" s="404"/>
      <c r="AAC30" s="404"/>
      <c r="AAD30" s="404"/>
      <c r="AAE30" s="404"/>
      <c r="AAF30" s="404"/>
      <c r="AAG30" s="404"/>
      <c r="AAH30" s="404"/>
      <c r="AAI30" s="404"/>
      <c r="AAJ30" s="404"/>
      <c r="AAK30" s="404"/>
      <c r="AAL30" s="404"/>
      <c r="AAM30" s="404"/>
      <c r="AAN30" s="404"/>
      <c r="AAO30" s="404"/>
      <c r="AAP30" s="404"/>
      <c r="AAQ30" s="404"/>
      <c r="AAR30" s="404"/>
      <c r="AAS30" s="404"/>
      <c r="AAT30" s="404"/>
      <c r="AAU30" s="404"/>
      <c r="AAV30" s="404"/>
      <c r="AAW30" s="404"/>
      <c r="AAX30" s="404"/>
      <c r="AAY30" s="404"/>
      <c r="AAZ30" s="404"/>
      <c r="ABA30" s="404"/>
      <c r="ABB30" s="404"/>
      <c r="ABC30" s="404"/>
      <c r="ABD30" s="404"/>
      <c r="ABE30" s="404"/>
      <c r="ABF30" s="404"/>
      <c r="ABG30" s="404"/>
      <c r="ABH30" s="404"/>
      <c r="ABI30" s="404"/>
      <c r="ABJ30" s="404"/>
      <c r="ABK30" s="404"/>
      <c r="ABL30" s="404"/>
      <c r="ABM30" s="404"/>
      <c r="ABN30" s="404"/>
      <c r="ABO30" s="404"/>
      <c r="ABP30" s="404"/>
      <c r="ABQ30" s="404"/>
      <c r="ABR30" s="404"/>
      <c r="ABS30" s="404"/>
      <c r="ABT30" s="404"/>
      <c r="ABU30" s="404"/>
      <c r="ABV30" s="404"/>
      <c r="ABW30" s="404"/>
      <c r="ABX30" s="404"/>
      <c r="ABY30" s="404"/>
      <c r="ABZ30" s="404"/>
      <c r="ACA30" s="404"/>
      <c r="ACB30" s="404"/>
      <c r="ACC30" s="404"/>
      <c r="ACD30" s="404"/>
      <c r="ACE30" s="404"/>
      <c r="ACF30" s="404"/>
      <c r="ACG30" s="404"/>
      <c r="ACH30" s="404"/>
      <c r="ACI30" s="404"/>
      <c r="ACJ30" s="404"/>
      <c r="ACK30" s="404"/>
      <c r="ACL30" s="404"/>
      <c r="ACM30" s="404"/>
      <c r="ACN30" s="404"/>
      <c r="ACO30" s="404"/>
      <c r="ACP30" s="404"/>
      <c r="ACQ30" s="404"/>
      <c r="ACR30" s="404"/>
      <c r="ACS30" s="404"/>
      <c r="ACT30" s="404"/>
      <c r="ACU30" s="404"/>
      <c r="ACV30" s="404"/>
      <c r="ACW30" s="404"/>
      <c r="ACX30" s="404"/>
      <c r="ACY30" s="404"/>
      <c r="ACZ30" s="404"/>
      <c r="ADA30" s="404"/>
      <c r="ADB30" s="404"/>
      <c r="ADC30" s="404"/>
      <c r="ADD30" s="404"/>
      <c r="ADE30" s="404"/>
      <c r="ADF30" s="404"/>
      <c r="ADG30" s="404"/>
      <c r="ADH30" s="404"/>
      <c r="ADI30" s="404"/>
      <c r="ADJ30" s="404"/>
      <c r="ADK30" s="404"/>
      <c r="ADL30" s="404"/>
      <c r="ADM30" s="404"/>
      <c r="ADN30" s="404"/>
      <c r="ADO30" s="404"/>
      <c r="ADP30" s="404"/>
      <c r="ADQ30" s="404"/>
      <c r="ADR30" s="404"/>
      <c r="ADS30" s="404"/>
      <c r="ADT30" s="404"/>
      <c r="ADU30" s="404"/>
      <c r="ADV30" s="404"/>
      <c r="ADW30" s="404"/>
      <c r="ADX30" s="404"/>
      <c r="ADY30" s="404"/>
      <c r="ADZ30" s="404"/>
      <c r="AEA30" s="404"/>
      <c r="AEB30" s="404"/>
      <c r="AEC30" s="404"/>
      <c r="AED30" s="404"/>
      <c r="AEE30" s="404"/>
      <c r="AEF30" s="404"/>
      <c r="AEG30" s="404"/>
      <c r="AEH30" s="404"/>
      <c r="AEI30" s="404"/>
      <c r="AEJ30" s="404"/>
      <c r="AEK30" s="404"/>
      <c r="AEL30" s="404"/>
      <c r="AEM30" s="404"/>
      <c r="AEN30" s="404"/>
      <c r="AEO30" s="404"/>
      <c r="AEP30" s="404"/>
      <c r="AEQ30" s="404"/>
      <c r="AER30" s="404"/>
      <c r="AES30" s="404"/>
      <c r="AET30" s="404"/>
      <c r="AEU30" s="404"/>
      <c r="AEV30" s="404"/>
      <c r="AEW30" s="404"/>
      <c r="AEX30" s="404"/>
      <c r="AEY30" s="404"/>
      <c r="AEZ30" s="404"/>
      <c r="AFA30" s="404"/>
      <c r="AFB30" s="404"/>
      <c r="AFC30" s="404"/>
      <c r="AFD30" s="404"/>
      <c r="AFE30" s="404"/>
      <c r="AFF30" s="404"/>
      <c r="AFG30" s="404"/>
      <c r="AFH30" s="404"/>
      <c r="AFI30" s="404"/>
      <c r="AFJ30" s="404"/>
      <c r="AFK30" s="404"/>
      <c r="AFL30" s="404"/>
      <c r="AFM30" s="404"/>
      <c r="AFN30" s="404"/>
      <c r="AFO30" s="404"/>
      <c r="AFP30" s="404"/>
      <c r="AFQ30" s="404"/>
      <c r="AFR30" s="404"/>
      <c r="AFS30" s="404"/>
      <c r="AFT30" s="404"/>
      <c r="AFU30" s="404"/>
      <c r="AFV30" s="404"/>
      <c r="AFW30" s="404"/>
      <c r="AFX30" s="404"/>
      <c r="AFY30" s="404"/>
      <c r="AFZ30" s="404"/>
      <c r="AGA30" s="404"/>
      <c r="AGB30" s="404"/>
      <c r="AGC30" s="404"/>
      <c r="AGD30" s="404"/>
      <c r="AGE30" s="404"/>
      <c r="AGF30" s="404"/>
      <c r="AGG30" s="404"/>
      <c r="AGH30" s="404"/>
      <c r="AGI30" s="404"/>
      <c r="AGJ30" s="404"/>
      <c r="AGK30" s="404"/>
      <c r="AGL30" s="404"/>
      <c r="AGM30" s="404"/>
      <c r="AGN30" s="404"/>
      <c r="AGO30" s="404"/>
      <c r="AGP30" s="404"/>
      <c r="AGQ30" s="404"/>
      <c r="AGR30" s="404"/>
      <c r="AGS30" s="404"/>
      <c r="AGT30" s="404"/>
      <c r="AGU30" s="404"/>
      <c r="AGV30" s="404"/>
      <c r="AGW30" s="404"/>
      <c r="AGX30" s="404"/>
      <c r="AGY30" s="404"/>
      <c r="AGZ30" s="404"/>
      <c r="AHA30" s="404"/>
      <c r="AHB30" s="404"/>
      <c r="AHC30" s="404"/>
      <c r="AHD30" s="404"/>
      <c r="AHE30" s="404"/>
      <c r="AHF30" s="404"/>
      <c r="AHG30" s="404"/>
      <c r="AHH30" s="404"/>
      <c r="AHI30" s="404"/>
      <c r="AHJ30" s="404"/>
      <c r="AHK30" s="404"/>
      <c r="AHL30" s="404"/>
      <c r="AHM30" s="404"/>
      <c r="AHN30" s="404"/>
      <c r="AHO30" s="404"/>
      <c r="AHP30" s="404"/>
      <c r="AHQ30" s="404"/>
      <c r="AHR30" s="404"/>
      <c r="AHS30" s="404"/>
      <c r="AHT30" s="404"/>
      <c r="AHU30" s="404"/>
      <c r="AHV30" s="404"/>
      <c r="AHW30" s="404"/>
      <c r="AHX30" s="404"/>
      <c r="AHY30" s="404"/>
      <c r="AHZ30" s="404"/>
      <c r="AIA30" s="404"/>
      <c r="AIB30" s="404"/>
      <c r="AIC30" s="404"/>
      <c r="AID30" s="404"/>
      <c r="AIE30" s="404"/>
      <c r="AIF30" s="404"/>
      <c r="AIG30" s="404"/>
      <c r="AIH30" s="404"/>
      <c r="AII30" s="404"/>
      <c r="AIJ30" s="404"/>
      <c r="AIK30" s="404"/>
      <c r="AIL30" s="404"/>
      <c r="AIM30" s="404"/>
      <c r="AIN30" s="404"/>
      <c r="AIO30" s="404"/>
      <c r="AIP30" s="404"/>
      <c r="AIQ30" s="404"/>
      <c r="AIR30" s="404"/>
      <c r="AIS30" s="404"/>
      <c r="AIT30" s="404"/>
      <c r="AIU30" s="404"/>
      <c r="AIV30" s="404"/>
      <c r="AIW30" s="404"/>
      <c r="AIX30" s="404"/>
      <c r="AIY30" s="404"/>
      <c r="AIZ30" s="404"/>
      <c r="AJA30" s="404"/>
      <c r="AJB30" s="404"/>
      <c r="AJC30" s="404"/>
      <c r="AJD30" s="404"/>
      <c r="AJE30" s="404"/>
      <c r="AJF30" s="404"/>
      <c r="AJG30" s="404"/>
      <c r="AJH30" s="404"/>
      <c r="AJI30" s="404"/>
      <c r="AJJ30" s="404"/>
      <c r="AJK30" s="404"/>
      <c r="AJL30" s="404"/>
      <c r="AJM30" s="404"/>
      <c r="AJN30" s="404"/>
      <c r="AJO30" s="404"/>
      <c r="AJP30" s="404"/>
      <c r="AJQ30" s="404"/>
      <c r="AJR30" s="404"/>
      <c r="AJS30" s="404"/>
      <c r="AJT30" s="404"/>
      <c r="AJU30" s="404"/>
      <c r="AJV30" s="404"/>
      <c r="AJW30" s="404"/>
      <c r="AJX30" s="404"/>
      <c r="AJY30" s="404"/>
      <c r="AJZ30" s="404"/>
      <c r="AKA30" s="404"/>
      <c r="AKB30" s="404"/>
      <c r="AKC30" s="404"/>
      <c r="AKD30" s="404"/>
      <c r="AKE30" s="404"/>
      <c r="AKF30" s="404"/>
      <c r="AKG30" s="404"/>
      <c r="AKH30" s="404"/>
      <c r="AKI30" s="404"/>
      <c r="AKJ30" s="404"/>
      <c r="AKK30" s="404"/>
      <c r="AKL30" s="404"/>
      <c r="AKM30" s="404"/>
      <c r="AKN30" s="404"/>
      <c r="AKO30" s="404"/>
      <c r="AKP30" s="404"/>
      <c r="AKQ30" s="404"/>
      <c r="AKR30" s="404"/>
      <c r="AKS30" s="404"/>
      <c r="AKT30" s="404"/>
      <c r="AKU30" s="404"/>
      <c r="AKV30" s="404"/>
      <c r="AKW30" s="404"/>
      <c r="AKX30" s="404"/>
      <c r="AKY30" s="404"/>
      <c r="AKZ30" s="404"/>
      <c r="ALA30" s="404"/>
      <c r="ALB30" s="404"/>
      <c r="ALC30" s="404"/>
    </row>
    <row r="31" spans="1:991" ht="39.75" customHeight="1" x14ac:dyDescent="0.55000000000000004">
      <c r="A31" s="632" t="s">
        <v>61</v>
      </c>
      <c r="B31" s="61">
        <v>504801</v>
      </c>
      <c r="C31" s="634">
        <v>157323</v>
      </c>
      <c r="D31" s="61">
        <v>133136</v>
      </c>
      <c r="E31" s="634">
        <v>156083</v>
      </c>
      <c r="F31" s="61">
        <v>690</v>
      </c>
      <c r="G31" s="634">
        <v>952033</v>
      </c>
      <c r="H31" s="61">
        <v>429080.85</v>
      </c>
      <c r="I31" s="61">
        <v>133724.54999999999</v>
      </c>
      <c r="J31" s="61">
        <v>113165.59999999999</v>
      </c>
      <c r="K31" s="759">
        <v>156083</v>
      </c>
      <c r="L31" s="61">
        <v>586.5</v>
      </c>
      <c r="M31" s="61">
        <v>769426.88499999989</v>
      </c>
      <c r="N31" s="61">
        <v>334683.06299999997</v>
      </c>
      <c r="O31" s="61">
        <v>104305.14899999999</v>
      </c>
      <c r="P31" s="61">
        <v>88269.167999999991</v>
      </c>
      <c r="Q31" s="61">
        <v>92869.384999999995</v>
      </c>
      <c r="R31" s="61">
        <v>457.47</v>
      </c>
      <c r="S31" s="636">
        <v>620584.23499999987</v>
      </c>
      <c r="U31" s="53"/>
      <c r="W31" s="404"/>
      <c r="X31" s="404"/>
      <c r="Y31" s="404"/>
      <c r="Z31" s="404"/>
      <c r="AA31" s="404"/>
      <c r="AB31" s="404"/>
      <c r="AC31" s="404"/>
      <c r="AD31" s="404"/>
      <c r="AE31" s="404"/>
      <c r="AF31" s="404"/>
      <c r="AG31" s="404"/>
      <c r="AH31" s="404"/>
      <c r="AI31" s="404"/>
      <c r="AJ31" s="404"/>
      <c r="AK31" s="404"/>
      <c r="AL31" s="404"/>
      <c r="AM31" s="404"/>
      <c r="AN31" s="404"/>
      <c r="AO31" s="404"/>
      <c r="AP31" s="404"/>
      <c r="AQ31" s="404"/>
      <c r="AR31" s="404"/>
      <c r="AS31" s="404"/>
      <c r="AT31" s="404"/>
      <c r="AU31" s="404"/>
      <c r="AV31" s="404"/>
      <c r="AW31" s="404"/>
      <c r="AX31" s="404"/>
      <c r="AY31" s="404"/>
      <c r="AZ31" s="404"/>
      <c r="BA31" s="404"/>
      <c r="BB31" s="404"/>
      <c r="BC31" s="404"/>
      <c r="BD31" s="404"/>
      <c r="BE31" s="404"/>
      <c r="BF31" s="404"/>
      <c r="BG31" s="404"/>
      <c r="BH31" s="404"/>
      <c r="BI31" s="404"/>
      <c r="BJ31" s="404"/>
      <c r="BK31" s="404"/>
      <c r="BL31" s="404"/>
      <c r="BM31" s="404"/>
      <c r="BN31" s="404"/>
      <c r="BO31" s="404"/>
      <c r="BP31" s="404"/>
      <c r="BQ31" s="404"/>
      <c r="BR31" s="404"/>
      <c r="BS31" s="404"/>
      <c r="BT31" s="404"/>
      <c r="BU31" s="404"/>
      <c r="BV31" s="404"/>
      <c r="BW31" s="404"/>
      <c r="BX31" s="404"/>
      <c r="BY31" s="404"/>
      <c r="BZ31" s="404"/>
      <c r="CA31" s="404"/>
      <c r="CB31" s="404"/>
      <c r="CC31" s="404"/>
      <c r="CD31" s="404"/>
      <c r="CE31" s="404"/>
      <c r="CF31" s="404"/>
      <c r="CG31" s="404"/>
      <c r="CH31" s="404"/>
      <c r="CI31" s="404"/>
      <c r="CJ31" s="404"/>
      <c r="CK31" s="404"/>
      <c r="CL31" s="404"/>
      <c r="CM31" s="404"/>
      <c r="CN31" s="404"/>
      <c r="CO31" s="404"/>
      <c r="CP31" s="404"/>
      <c r="CQ31" s="404"/>
      <c r="CR31" s="404"/>
      <c r="CS31" s="404"/>
      <c r="CT31" s="404"/>
      <c r="CU31" s="404"/>
      <c r="CV31" s="404"/>
      <c r="CW31" s="404"/>
      <c r="CX31" s="404"/>
      <c r="CY31" s="404"/>
      <c r="CZ31" s="404"/>
      <c r="DA31" s="404"/>
      <c r="DB31" s="404"/>
      <c r="DC31" s="404"/>
      <c r="DD31" s="404"/>
      <c r="DE31" s="404"/>
      <c r="DF31" s="404"/>
      <c r="DG31" s="404"/>
      <c r="DH31" s="404"/>
      <c r="DI31" s="404"/>
      <c r="DJ31" s="404"/>
      <c r="DK31" s="404"/>
      <c r="DL31" s="404"/>
      <c r="DM31" s="404"/>
      <c r="DN31" s="404"/>
      <c r="DO31" s="404"/>
      <c r="DP31" s="404"/>
      <c r="DQ31" s="404"/>
      <c r="DR31" s="404"/>
      <c r="DS31" s="404"/>
      <c r="DT31" s="404"/>
      <c r="DU31" s="404"/>
      <c r="DV31" s="404"/>
      <c r="DW31" s="404"/>
      <c r="DX31" s="404"/>
      <c r="DY31" s="404"/>
      <c r="DZ31" s="404"/>
      <c r="EA31" s="404"/>
      <c r="EB31" s="404"/>
      <c r="EC31" s="404"/>
      <c r="ED31" s="404"/>
      <c r="EE31" s="404"/>
      <c r="EF31" s="404"/>
      <c r="EG31" s="404"/>
      <c r="EH31" s="404"/>
      <c r="EI31" s="404"/>
      <c r="EJ31" s="404"/>
      <c r="EK31" s="404"/>
      <c r="EL31" s="404"/>
      <c r="EM31" s="404"/>
      <c r="EN31" s="404"/>
      <c r="EO31" s="404"/>
      <c r="EP31" s="404"/>
      <c r="EQ31" s="404"/>
      <c r="ER31" s="404"/>
      <c r="ES31" s="404"/>
      <c r="ET31" s="404"/>
      <c r="EU31" s="404"/>
      <c r="EV31" s="404"/>
      <c r="EW31" s="404"/>
      <c r="EX31" s="404"/>
      <c r="EY31" s="404"/>
      <c r="EZ31" s="404"/>
      <c r="FA31" s="404"/>
      <c r="FB31" s="404"/>
      <c r="FC31" s="404"/>
      <c r="FD31" s="404"/>
      <c r="FE31" s="404"/>
      <c r="FF31" s="404"/>
      <c r="FG31" s="404"/>
      <c r="FH31" s="404"/>
      <c r="FI31" s="404"/>
      <c r="FJ31" s="404"/>
      <c r="FK31" s="404"/>
      <c r="FL31" s="404"/>
      <c r="FM31" s="404"/>
      <c r="FN31" s="404"/>
      <c r="FO31" s="404"/>
      <c r="FP31" s="404"/>
      <c r="FQ31" s="404"/>
      <c r="FR31" s="404"/>
      <c r="FS31" s="404"/>
      <c r="FT31" s="404"/>
      <c r="FU31" s="404"/>
      <c r="FV31" s="404"/>
      <c r="FW31" s="404"/>
      <c r="FX31" s="404"/>
      <c r="FY31" s="404"/>
      <c r="FZ31" s="404"/>
      <c r="GA31" s="404"/>
      <c r="GB31" s="404"/>
      <c r="GC31" s="404"/>
      <c r="GD31" s="404"/>
      <c r="GE31" s="404"/>
      <c r="GF31" s="404"/>
      <c r="GG31" s="404"/>
      <c r="GH31" s="404"/>
      <c r="GI31" s="404"/>
      <c r="GJ31" s="404"/>
      <c r="GK31" s="404"/>
      <c r="GL31" s="404"/>
      <c r="GM31" s="404"/>
      <c r="GN31" s="404"/>
      <c r="GO31" s="404"/>
      <c r="GP31" s="404"/>
      <c r="GQ31" s="404"/>
      <c r="GR31" s="404"/>
      <c r="GS31" s="404"/>
      <c r="GT31" s="404"/>
      <c r="GU31" s="404"/>
      <c r="GV31" s="404"/>
      <c r="GW31" s="404"/>
      <c r="GX31" s="404"/>
      <c r="GY31" s="404"/>
      <c r="GZ31" s="404"/>
      <c r="HA31" s="404"/>
      <c r="HB31" s="404"/>
      <c r="HC31" s="404"/>
      <c r="HD31" s="404"/>
      <c r="HE31" s="404"/>
      <c r="HF31" s="404"/>
      <c r="HG31" s="404"/>
      <c r="HH31" s="404"/>
      <c r="HI31" s="404"/>
      <c r="HJ31" s="404"/>
      <c r="HK31" s="404"/>
      <c r="HL31" s="404"/>
      <c r="HM31" s="404"/>
      <c r="HN31" s="404"/>
      <c r="HO31" s="404"/>
      <c r="HP31" s="404"/>
      <c r="HQ31" s="404"/>
      <c r="HR31" s="404"/>
      <c r="HS31" s="404"/>
      <c r="HT31" s="404"/>
      <c r="HU31" s="404"/>
      <c r="HV31" s="404"/>
      <c r="HW31" s="404"/>
      <c r="HX31" s="404"/>
      <c r="HY31" s="404"/>
      <c r="HZ31" s="404"/>
      <c r="IA31" s="404"/>
      <c r="IB31" s="404"/>
      <c r="IC31" s="404"/>
      <c r="ID31" s="404"/>
      <c r="IE31" s="404"/>
      <c r="IF31" s="404"/>
      <c r="IG31" s="404"/>
      <c r="IH31" s="404"/>
      <c r="II31" s="404"/>
      <c r="IJ31" s="404"/>
      <c r="IK31" s="404"/>
      <c r="IL31" s="404"/>
      <c r="IM31" s="404"/>
      <c r="IN31" s="404"/>
      <c r="IO31" s="404"/>
      <c r="IP31" s="404"/>
      <c r="IQ31" s="404"/>
      <c r="IR31" s="404"/>
      <c r="IS31" s="404"/>
      <c r="IT31" s="404"/>
      <c r="IU31" s="404"/>
      <c r="IV31" s="404"/>
      <c r="IW31" s="404"/>
      <c r="IX31" s="404"/>
      <c r="IY31" s="404"/>
      <c r="IZ31" s="404"/>
      <c r="JA31" s="404"/>
      <c r="JB31" s="404"/>
      <c r="JC31" s="404"/>
      <c r="JD31" s="404"/>
      <c r="JE31" s="404"/>
      <c r="JF31" s="404"/>
      <c r="JG31" s="404"/>
      <c r="JH31" s="404"/>
      <c r="JI31" s="404"/>
      <c r="JJ31" s="404"/>
      <c r="JK31" s="404"/>
      <c r="JL31" s="404"/>
      <c r="JM31" s="404"/>
      <c r="JN31" s="404"/>
      <c r="JO31" s="404"/>
      <c r="JP31" s="404"/>
      <c r="JQ31" s="404"/>
      <c r="JR31" s="404"/>
      <c r="JS31" s="404"/>
      <c r="JT31" s="404"/>
      <c r="JU31" s="404"/>
      <c r="JV31" s="404"/>
      <c r="JW31" s="404"/>
      <c r="JX31" s="404"/>
      <c r="JY31" s="404"/>
      <c r="JZ31" s="404"/>
      <c r="KA31" s="404"/>
      <c r="KB31" s="404"/>
      <c r="KC31" s="404"/>
      <c r="KD31" s="404"/>
      <c r="KE31" s="404"/>
      <c r="KF31" s="404"/>
      <c r="KG31" s="404"/>
      <c r="KH31" s="404"/>
      <c r="KI31" s="404"/>
      <c r="KJ31" s="404"/>
      <c r="KK31" s="404"/>
      <c r="KL31" s="404"/>
      <c r="KM31" s="404"/>
      <c r="KN31" s="404"/>
      <c r="KO31" s="404"/>
      <c r="KP31" s="404"/>
      <c r="KQ31" s="404"/>
      <c r="KR31" s="404"/>
      <c r="KS31" s="404"/>
      <c r="KT31" s="404"/>
      <c r="KU31" s="404"/>
      <c r="KV31" s="404"/>
      <c r="KW31" s="404"/>
      <c r="KX31" s="404"/>
      <c r="KY31" s="404"/>
      <c r="KZ31" s="404"/>
      <c r="LA31" s="404"/>
      <c r="LB31" s="404"/>
      <c r="LC31" s="404"/>
      <c r="LD31" s="404"/>
      <c r="LE31" s="404"/>
      <c r="LF31" s="404"/>
      <c r="LG31" s="404"/>
      <c r="LH31" s="404"/>
      <c r="LI31" s="404"/>
      <c r="LJ31" s="404"/>
      <c r="LK31" s="404"/>
      <c r="LL31" s="404"/>
      <c r="LM31" s="404"/>
      <c r="LN31" s="404"/>
      <c r="LO31" s="404"/>
      <c r="LP31" s="404"/>
      <c r="LQ31" s="404"/>
      <c r="LR31" s="404"/>
      <c r="LS31" s="404"/>
      <c r="LT31" s="404"/>
      <c r="LU31" s="404"/>
      <c r="LV31" s="404"/>
      <c r="LW31" s="404"/>
      <c r="LX31" s="404"/>
      <c r="LY31" s="404"/>
      <c r="LZ31" s="404"/>
      <c r="MA31" s="404"/>
      <c r="MB31" s="404"/>
      <c r="MC31" s="404"/>
      <c r="MD31" s="404"/>
      <c r="ME31" s="404"/>
      <c r="MF31" s="404"/>
      <c r="MG31" s="404"/>
      <c r="MH31" s="404"/>
      <c r="MI31" s="404"/>
      <c r="MJ31" s="404"/>
      <c r="MK31" s="404"/>
      <c r="ML31" s="404"/>
      <c r="MM31" s="404"/>
      <c r="MN31" s="404"/>
      <c r="MO31" s="404"/>
      <c r="MP31" s="404"/>
      <c r="MQ31" s="404"/>
      <c r="MR31" s="404"/>
      <c r="MS31" s="404"/>
      <c r="MT31" s="404"/>
      <c r="MU31" s="404"/>
      <c r="MV31" s="404"/>
      <c r="MW31" s="404"/>
      <c r="MX31" s="404"/>
      <c r="MY31" s="404"/>
      <c r="MZ31" s="404"/>
      <c r="NA31" s="404"/>
      <c r="NB31" s="404"/>
      <c r="NC31" s="404"/>
      <c r="ND31" s="404"/>
      <c r="NE31" s="404"/>
      <c r="NF31" s="404"/>
      <c r="NG31" s="404"/>
      <c r="NH31" s="404"/>
      <c r="NI31" s="404"/>
      <c r="NJ31" s="404"/>
      <c r="NK31" s="404"/>
      <c r="NL31" s="404"/>
      <c r="NM31" s="404"/>
      <c r="NN31" s="404"/>
      <c r="NO31" s="404"/>
      <c r="NP31" s="404"/>
      <c r="NQ31" s="404"/>
      <c r="NR31" s="404"/>
      <c r="NS31" s="404"/>
      <c r="NT31" s="404"/>
      <c r="NU31" s="404"/>
      <c r="NV31" s="404"/>
      <c r="NW31" s="404"/>
      <c r="NX31" s="404"/>
      <c r="NY31" s="404"/>
      <c r="NZ31" s="404"/>
      <c r="OA31" s="404"/>
      <c r="OB31" s="404"/>
      <c r="OC31" s="404"/>
      <c r="OD31" s="404"/>
      <c r="OE31" s="404"/>
      <c r="OF31" s="404"/>
      <c r="OG31" s="404"/>
      <c r="OH31" s="404"/>
      <c r="OI31" s="404"/>
      <c r="OJ31" s="404"/>
      <c r="OK31" s="404"/>
      <c r="OL31" s="404"/>
      <c r="OM31" s="404"/>
      <c r="ON31" s="404"/>
      <c r="OO31" s="404"/>
      <c r="OP31" s="404"/>
      <c r="OQ31" s="404"/>
      <c r="OR31" s="404"/>
      <c r="OS31" s="404"/>
      <c r="OT31" s="404"/>
      <c r="OU31" s="404"/>
      <c r="OV31" s="404"/>
      <c r="OW31" s="404"/>
      <c r="OX31" s="404"/>
      <c r="OY31" s="404"/>
      <c r="OZ31" s="404"/>
      <c r="PA31" s="404"/>
      <c r="PB31" s="404"/>
      <c r="PC31" s="404"/>
      <c r="PD31" s="404"/>
      <c r="PE31" s="404"/>
      <c r="PF31" s="404"/>
      <c r="PG31" s="404"/>
      <c r="PH31" s="404"/>
      <c r="PI31" s="404"/>
      <c r="PJ31" s="404"/>
      <c r="PK31" s="404"/>
      <c r="PL31" s="404"/>
      <c r="PM31" s="404"/>
      <c r="PN31" s="404"/>
      <c r="PO31" s="404"/>
      <c r="PP31" s="404"/>
      <c r="PQ31" s="404"/>
      <c r="PR31" s="404"/>
      <c r="PS31" s="404"/>
      <c r="PT31" s="404"/>
      <c r="PU31" s="404"/>
      <c r="PV31" s="404"/>
      <c r="PW31" s="404"/>
      <c r="PX31" s="404"/>
      <c r="PY31" s="404"/>
      <c r="PZ31" s="404"/>
      <c r="QA31" s="404"/>
      <c r="QB31" s="404"/>
      <c r="QC31" s="404"/>
      <c r="QD31" s="404"/>
      <c r="QE31" s="404"/>
      <c r="QF31" s="404"/>
      <c r="QG31" s="404"/>
      <c r="QH31" s="404"/>
      <c r="QI31" s="404"/>
      <c r="QJ31" s="404"/>
      <c r="QK31" s="404"/>
      <c r="QL31" s="404"/>
      <c r="QM31" s="404"/>
      <c r="QN31" s="404"/>
      <c r="QO31" s="404"/>
      <c r="QP31" s="404"/>
      <c r="QQ31" s="404"/>
      <c r="QR31" s="404"/>
      <c r="QS31" s="404"/>
      <c r="QT31" s="404"/>
      <c r="QU31" s="404"/>
      <c r="QV31" s="404"/>
      <c r="QW31" s="404"/>
      <c r="QX31" s="404"/>
      <c r="QY31" s="404"/>
      <c r="QZ31" s="404"/>
      <c r="RA31" s="404"/>
      <c r="RB31" s="404"/>
      <c r="RC31" s="404"/>
      <c r="RD31" s="404"/>
      <c r="RE31" s="404"/>
      <c r="RF31" s="404"/>
      <c r="RG31" s="404"/>
      <c r="RH31" s="404"/>
      <c r="RI31" s="404"/>
      <c r="RJ31" s="404"/>
      <c r="RK31" s="404"/>
      <c r="RL31" s="404"/>
      <c r="RM31" s="404"/>
      <c r="RN31" s="404"/>
      <c r="RO31" s="404"/>
      <c r="RP31" s="404"/>
      <c r="RQ31" s="404"/>
      <c r="RR31" s="404"/>
      <c r="RS31" s="404"/>
      <c r="RT31" s="404"/>
      <c r="RU31" s="404"/>
      <c r="RV31" s="404"/>
      <c r="RW31" s="404"/>
      <c r="RX31" s="404"/>
      <c r="RY31" s="404"/>
      <c r="RZ31" s="404"/>
      <c r="SA31" s="404"/>
      <c r="SB31" s="404"/>
      <c r="SC31" s="404"/>
      <c r="SD31" s="404"/>
      <c r="SE31" s="404"/>
      <c r="SF31" s="404"/>
      <c r="SG31" s="404"/>
      <c r="SH31" s="404"/>
      <c r="SI31" s="404"/>
      <c r="SJ31" s="404"/>
      <c r="SK31" s="404"/>
      <c r="SL31" s="404"/>
      <c r="SM31" s="404"/>
      <c r="SN31" s="404"/>
      <c r="SO31" s="404"/>
      <c r="SP31" s="404"/>
      <c r="SQ31" s="404"/>
      <c r="SR31" s="404"/>
      <c r="SS31" s="404"/>
      <c r="ST31" s="404"/>
      <c r="SU31" s="404"/>
      <c r="SV31" s="404"/>
      <c r="SW31" s="404"/>
      <c r="SX31" s="404"/>
      <c r="SY31" s="404"/>
      <c r="SZ31" s="404"/>
      <c r="TA31" s="404"/>
      <c r="TB31" s="404"/>
      <c r="TC31" s="404"/>
      <c r="TD31" s="404"/>
      <c r="TE31" s="404"/>
      <c r="TF31" s="404"/>
      <c r="TG31" s="404"/>
      <c r="TH31" s="404"/>
      <c r="TI31" s="404"/>
      <c r="TJ31" s="404"/>
      <c r="TK31" s="404"/>
      <c r="TL31" s="404"/>
      <c r="TM31" s="404"/>
      <c r="TN31" s="404"/>
      <c r="TO31" s="404"/>
      <c r="TP31" s="404"/>
      <c r="TQ31" s="404"/>
      <c r="TR31" s="404"/>
      <c r="TS31" s="404"/>
      <c r="TT31" s="404"/>
      <c r="TU31" s="404"/>
      <c r="TV31" s="404"/>
      <c r="TW31" s="404"/>
      <c r="TX31" s="404"/>
      <c r="TY31" s="404"/>
      <c r="TZ31" s="404"/>
      <c r="UA31" s="404"/>
      <c r="UB31" s="404"/>
      <c r="UC31" s="404"/>
      <c r="UD31" s="404"/>
      <c r="UE31" s="404"/>
      <c r="UF31" s="404"/>
      <c r="UG31" s="404"/>
      <c r="UH31" s="404"/>
      <c r="UI31" s="404"/>
      <c r="UJ31" s="404"/>
      <c r="UK31" s="404"/>
      <c r="UL31" s="404"/>
      <c r="UM31" s="404"/>
      <c r="UN31" s="404"/>
      <c r="UO31" s="404"/>
      <c r="UP31" s="404"/>
      <c r="UQ31" s="404"/>
      <c r="UR31" s="404"/>
      <c r="US31" s="404"/>
      <c r="UT31" s="404"/>
      <c r="UU31" s="404"/>
      <c r="UV31" s="404"/>
      <c r="UW31" s="404"/>
      <c r="UX31" s="404"/>
      <c r="UY31" s="404"/>
      <c r="UZ31" s="404"/>
      <c r="VA31" s="404"/>
      <c r="VB31" s="404"/>
      <c r="VC31" s="404"/>
      <c r="VD31" s="404"/>
      <c r="VE31" s="404"/>
      <c r="VF31" s="404"/>
      <c r="VG31" s="404"/>
      <c r="VH31" s="404"/>
      <c r="VI31" s="404"/>
      <c r="VJ31" s="404"/>
      <c r="VK31" s="404"/>
      <c r="VL31" s="404"/>
      <c r="VM31" s="404"/>
      <c r="VN31" s="404"/>
      <c r="VO31" s="404"/>
      <c r="VP31" s="404"/>
      <c r="VQ31" s="404"/>
      <c r="VR31" s="404"/>
      <c r="VS31" s="404"/>
      <c r="VT31" s="404"/>
      <c r="VU31" s="404"/>
      <c r="VV31" s="404"/>
      <c r="VW31" s="404"/>
      <c r="VX31" s="404"/>
      <c r="VY31" s="404"/>
      <c r="VZ31" s="404"/>
      <c r="WA31" s="404"/>
      <c r="WB31" s="404"/>
      <c r="WC31" s="404"/>
      <c r="WD31" s="404"/>
      <c r="WE31" s="404"/>
      <c r="WF31" s="404"/>
      <c r="WG31" s="404"/>
      <c r="WH31" s="404"/>
      <c r="WI31" s="404"/>
      <c r="WJ31" s="404"/>
      <c r="WK31" s="404"/>
      <c r="WL31" s="404"/>
      <c r="WM31" s="404"/>
      <c r="WN31" s="404"/>
      <c r="WO31" s="404"/>
      <c r="WP31" s="404"/>
      <c r="WQ31" s="404"/>
      <c r="WR31" s="404"/>
      <c r="WS31" s="404"/>
      <c r="WT31" s="404"/>
      <c r="WU31" s="404"/>
      <c r="WV31" s="404"/>
      <c r="WW31" s="404"/>
      <c r="WX31" s="404"/>
      <c r="WY31" s="404"/>
      <c r="WZ31" s="404"/>
      <c r="XA31" s="404"/>
      <c r="XB31" s="404"/>
      <c r="XC31" s="404"/>
      <c r="XD31" s="404"/>
      <c r="XE31" s="404"/>
      <c r="XF31" s="404"/>
      <c r="XG31" s="404"/>
      <c r="XH31" s="404"/>
      <c r="XI31" s="404"/>
      <c r="XJ31" s="404"/>
      <c r="XK31" s="404"/>
      <c r="XL31" s="404"/>
      <c r="XM31" s="404"/>
      <c r="XN31" s="404"/>
      <c r="XO31" s="404"/>
      <c r="XP31" s="404"/>
      <c r="XQ31" s="404"/>
      <c r="XR31" s="404"/>
      <c r="XS31" s="404"/>
      <c r="XT31" s="404"/>
      <c r="XU31" s="404"/>
      <c r="XV31" s="404"/>
      <c r="XW31" s="404"/>
      <c r="XX31" s="404"/>
      <c r="XY31" s="404"/>
      <c r="XZ31" s="404"/>
      <c r="YA31" s="404"/>
      <c r="YB31" s="404"/>
      <c r="YC31" s="404"/>
      <c r="YD31" s="404"/>
      <c r="YE31" s="404"/>
      <c r="YF31" s="404"/>
      <c r="YG31" s="404"/>
      <c r="YH31" s="404"/>
      <c r="YI31" s="404"/>
      <c r="YJ31" s="404"/>
      <c r="YK31" s="404"/>
      <c r="YL31" s="404"/>
      <c r="YM31" s="404"/>
      <c r="YN31" s="404"/>
      <c r="YO31" s="404"/>
      <c r="YP31" s="404"/>
      <c r="YQ31" s="404"/>
      <c r="YR31" s="404"/>
      <c r="YS31" s="404"/>
      <c r="YT31" s="404"/>
      <c r="YU31" s="404"/>
      <c r="YV31" s="404"/>
      <c r="YW31" s="404"/>
      <c r="YX31" s="404"/>
      <c r="YY31" s="404"/>
      <c r="YZ31" s="404"/>
      <c r="ZA31" s="404"/>
      <c r="ZB31" s="404"/>
      <c r="ZC31" s="404"/>
      <c r="ZD31" s="404"/>
      <c r="ZE31" s="404"/>
      <c r="ZF31" s="404"/>
      <c r="ZG31" s="404"/>
      <c r="ZH31" s="404"/>
      <c r="ZI31" s="404"/>
      <c r="ZJ31" s="404"/>
      <c r="ZK31" s="404"/>
      <c r="ZL31" s="404"/>
      <c r="ZM31" s="404"/>
      <c r="ZN31" s="404"/>
      <c r="ZO31" s="404"/>
      <c r="ZP31" s="404"/>
      <c r="ZQ31" s="404"/>
      <c r="ZR31" s="404"/>
      <c r="ZS31" s="404"/>
      <c r="ZT31" s="404"/>
      <c r="ZU31" s="404"/>
      <c r="ZV31" s="404"/>
      <c r="ZW31" s="404"/>
      <c r="ZX31" s="404"/>
      <c r="ZY31" s="404"/>
      <c r="ZZ31" s="404"/>
      <c r="AAA31" s="404"/>
      <c r="AAB31" s="404"/>
      <c r="AAC31" s="404"/>
      <c r="AAD31" s="404"/>
      <c r="AAE31" s="404"/>
      <c r="AAF31" s="404"/>
      <c r="AAG31" s="404"/>
      <c r="AAH31" s="404"/>
      <c r="AAI31" s="404"/>
      <c r="AAJ31" s="404"/>
      <c r="AAK31" s="404"/>
      <c r="AAL31" s="404"/>
      <c r="AAM31" s="404"/>
      <c r="AAN31" s="404"/>
      <c r="AAO31" s="404"/>
      <c r="AAP31" s="404"/>
      <c r="AAQ31" s="404"/>
      <c r="AAR31" s="404"/>
      <c r="AAS31" s="404"/>
      <c r="AAT31" s="404"/>
      <c r="AAU31" s="404"/>
      <c r="AAV31" s="404"/>
      <c r="AAW31" s="404"/>
      <c r="AAX31" s="404"/>
      <c r="AAY31" s="404"/>
      <c r="AAZ31" s="404"/>
      <c r="ABA31" s="404"/>
      <c r="ABB31" s="404"/>
      <c r="ABC31" s="404"/>
      <c r="ABD31" s="404"/>
      <c r="ABE31" s="404"/>
      <c r="ABF31" s="404"/>
      <c r="ABG31" s="404"/>
      <c r="ABH31" s="404"/>
      <c r="ABI31" s="404"/>
      <c r="ABJ31" s="404"/>
      <c r="ABK31" s="404"/>
      <c r="ABL31" s="404"/>
      <c r="ABM31" s="404"/>
      <c r="ABN31" s="404"/>
      <c r="ABO31" s="404"/>
      <c r="ABP31" s="404"/>
      <c r="ABQ31" s="404"/>
      <c r="ABR31" s="404"/>
      <c r="ABS31" s="404"/>
      <c r="ABT31" s="404"/>
      <c r="ABU31" s="404"/>
      <c r="ABV31" s="404"/>
      <c r="ABW31" s="404"/>
      <c r="ABX31" s="404"/>
      <c r="ABY31" s="404"/>
      <c r="ABZ31" s="404"/>
      <c r="ACA31" s="404"/>
      <c r="ACB31" s="404"/>
      <c r="ACC31" s="404"/>
      <c r="ACD31" s="404"/>
      <c r="ACE31" s="404"/>
      <c r="ACF31" s="404"/>
      <c r="ACG31" s="404"/>
      <c r="ACH31" s="404"/>
      <c r="ACI31" s="404"/>
      <c r="ACJ31" s="404"/>
      <c r="ACK31" s="404"/>
      <c r="ACL31" s="404"/>
      <c r="ACM31" s="404"/>
      <c r="ACN31" s="404"/>
      <c r="ACO31" s="404"/>
      <c r="ACP31" s="404"/>
      <c r="ACQ31" s="404"/>
      <c r="ACR31" s="404"/>
      <c r="ACS31" s="404"/>
      <c r="ACT31" s="404"/>
      <c r="ACU31" s="404"/>
      <c r="ACV31" s="404"/>
      <c r="ACW31" s="404"/>
      <c r="ACX31" s="404"/>
      <c r="ACY31" s="404"/>
      <c r="ACZ31" s="404"/>
      <c r="ADA31" s="404"/>
      <c r="ADB31" s="404"/>
      <c r="ADC31" s="404"/>
      <c r="ADD31" s="404"/>
      <c r="ADE31" s="404"/>
      <c r="ADF31" s="404"/>
      <c r="ADG31" s="404"/>
      <c r="ADH31" s="404"/>
      <c r="ADI31" s="404"/>
      <c r="ADJ31" s="404"/>
      <c r="ADK31" s="404"/>
      <c r="ADL31" s="404"/>
      <c r="ADM31" s="404"/>
      <c r="ADN31" s="404"/>
      <c r="ADO31" s="404"/>
      <c r="ADP31" s="404"/>
      <c r="ADQ31" s="404"/>
      <c r="ADR31" s="404"/>
      <c r="ADS31" s="404"/>
      <c r="ADT31" s="404"/>
      <c r="ADU31" s="404"/>
      <c r="ADV31" s="404"/>
      <c r="ADW31" s="404"/>
      <c r="ADX31" s="404"/>
      <c r="ADY31" s="404"/>
      <c r="ADZ31" s="404"/>
      <c r="AEA31" s="404"/>
      <c r="AEB31" s="404"/>
      <c r="AEC31" s="404"/>
      <c r="AED31" s="404"/>
      <c r="AEE31" s="404"/>
      <c r="AEF31" s="404"/>
      <c r="AEG31" s="404"/>
      <c r="AEH31" s="404"/>
      <c r="AEI31" s="404"/>
      <c r="AEJ31" s="404"/>
      <c r="AEK31" s="404"/>
      <c r="AEL31" s="404"/>
      <c r="AEM31" s="404"/>
      <c r="AEN31" s="404"/>
      <c r="AEO31" s="404"/>
      <c r="AEP31" s="404"/>
      <c r="AEQ31" s="404"/>
      <c r="AER31" s="404"/>
      <c r="AES31" s="404"/>
      <c r="AET31" s="404"/>
      <c r="AEU31" s="404"/>
      <c r="AEV31" s="404"/>
      <c r="AEW31" s="404"/>
      <c r="AEX31" s="404"/>
      <c r="AEY31" s="404"/>
      <c r="AEZ31" s="404"/>
      <c r="AFA31" s="404"/>
      <c r="AFB31" s="404"/>
      <c r="AFC31" s="404"/>
      <c r="AFD31" s="404"/>
      <c r="AFE31" s="404"/>
      <c r="AFF31" s="404"/>
      <c r="AFG31" s="404"/>
      <c r="AFH31" s="404"/>
      <c r="AFI31" s="404"/>
      <c r="AFJ31" s="404"/>
      <c r="AFK31" s="404"/>
      <c r="AFL31" s="404"/>
      <c r="AFM31" s="404"/>
      <c r="AFN31" s="404"/>
      <c r="AFO31" s="404"/>
      <c r="AFP31" s="404"/>
      <c r="AFQ31" s="404"/>
      <c r="AFR31" s="404"/>
      <c r="AFS31" s="404"/>
      <c r="AFT31" s="404"/>
      <c r="AFU31" s="404"/>
      <c r="AFV31" s="404"/>
      <c r="AFW31" s="404"/>
      <c r="AFX31" s="404"/>
      <c r="AFY31" s="404"/>
      <c r="AFZ31" s="404"/>
      <c r="AGA31" s="404"/>
      <c r="AGB31" s="404"/>
      <c r="AGC31" s="404"/>
      <c r="AGD31" s="404"/>
      <c r="AGE31" s="404"/>
      <c r="AGF31" s="404"/>
      <c r="AGG31" s="404"/>
      <c r="AGH31" s="404"/>
      <c r="AGI31" s="404"/>
      <c r="AGJ31" s="404"/>
      <c r="AGK31" s="404"/>
      <c r="AGL31" s="404"/>
      <c r="AGM31" s="404"/>
      <c r="AGN31" s="404"/>
      <c r="AGO31" s="404"/>
      <c r="AGP31" s="404"/>
      <c r="AGQ31" s="404"/>
      <c r="AGR31" s="404"/>
      <c r="AGS31" s="404"/>
      <c r="AGT31" s="404"/>
      <c r="AGU31" s="404"/>
      <c r="AGV31" s="404"/>
      <c r="AGW31" s="404"/>
      <c r="AGX31" s="404"/>
      <c r="AGY31" s="404"/>
      <c r="AGZ31" s="404"/>
      <c r="AHA31" s="404"/>
      <c r="AHB31" s="404"/>
      <c r="AHC31" s="404"/>
      <c r="AHD31" s="404"/>
      <c r="AHE31" s="404"/>
      <c r="AHF31" s="404"/>
      <c r="AHG31" s="404"/>
      <c r="AHH31" s="404"/>
      <c r="AHI31" s="404"/>
      <c r="AHJ31" s="404"/>
      <c r="AHK31" s="404"/>
      <c r="AHL31" s="404"/>
      <c r="AHM31" s="404"/>
      <c r="AHN31" s="404"/>
      <c r="AHO31" s="404"/>
      <c r="AHP31" s="404"/>
      <c r="AHQ31" s="404"/>
      <c r="AHR31" s="404"/>
      <c r="AHS31" s="404"/>
      <c r="AHT31" s="404"/>
      <c r="AHU31" s="404"/>
      <c r="AHV31" s="404"/>
      <c r="AHW31" s="404"/>
      <c r="AHX31" s="404"/>
      <c r="AHY31" s="404"/>
      <c r="AHZ31" s="404"/>
      <c r="AIA31" s="404"/>
      <c r="AIB31" s="404"/>
      <c r="AIC31" s="404"/>
      <c r="AID31" s="404"/>
      <c r="AIE31" s="404"/>
      <c r="AIF31" s="404"/>
      <c r="AIG31" s="404"/>
      <c r="AIH31" s="404"/>
      <c r="AII31" s="404"/>
      <c r="AIJ31" s="404"/>
      <c r="AIK31" s="404"/>
      <c r="AIL31" s="404"/>
      <c r="AIM31" s="404"/>
      <c r="AIN31" s="404"/>
      <c r="AIO31" s="404"/>
      <c r="AIP31" s="404"/>
      <c r="AIQ31" s="404"/>
      <c r="AIR31" s="404"/>
      <c r="AIS31" s="404"/>
      <c r="AIT31" s="404"/>
      <c r="AIU31" s="404"/>
      <c r="AIV31" s="404"/>
      <c r="AIW31" s="404"/>
      <c r="AIX31" s="404"/>
      <c r="AIY31" s="404"/>
      <c r="AIZ31" s="404"/>
      <c r="AJA31" s="404"/>
      <c r="AJB31" s="404"/>
      <c r="AJC31" s="404"/>
      <c r="AJD31" s="404"/>
      <c r="AJE31" s="404"/>
      <c r="AJF31" s="404"/>
      <c r="AJG31" s="404"/>
      <c r="AJH31" s="404"/>
      <c r="AJI31" s="404"/>
      <c r="AJJ31" s="404"/>
      <c r="AJK31" s="404"/>
      <c r="AJL31" s="404"/>
      <c r="AJM31" s="404"/>
      <c r="AJN31" s="404"/>
      <c r="AJO31" s="404"/>
      <c r="AJP31" s="404"/>
      <c r="AJQ31" s="404"/>
      <c r="AJR31" s="404"/>
      <c r="AJS31" s="404"/>
      <c r="AJT31" s="404"/>
      <c r="AJU31" s="404"/>
      <c r="AJV31" s="404"/>
      <c r="AJW31" s="404"/>
      <c r="AJX31" s="404"/>
      <c r="AJY31" s="404"/>
      <c r="AJZ31" s="404"/>
      <c r="AKA31" s="404"/>
      <c r="AKB31" s="404"/>
      <c r="AKC31" s="404"/>
      <c r="AKD31" s="404"/>
      <c r="AKE31" s="404"/>
      <c r="AKF31" s="404"/>
      <c r="AKG31" s="404"/>
      <c r="AKH31" s="404"/>
      <c r="AKI31" s="404"/>
      <c r="AKJ31" s="404"/>
      <c r="AKK31" s="404"/>
      <c r="AKL31" s="404"/>
      <c r="AKM31" s="404"/>
      <c r="AKN31" s="404"/>
      <c r="AKO31" s="404"/>
      <c r="AKP31" s="404"/>
      <c r="AKQ31" s="404"/>
      <c r="AKR31" s="404"/>
      <c r="AKS31" s="404"/>
      <c r="AKT31" s="404"/>
      <c r="AKU31" s="404"/>
      <c r="AKV31" s="404"/>
      <c r="AKW31" s="404"/>
      <c r="AKX31" s="404"/>
      <c r="AKY31" s="404"/>
      <c r="AKZ31" s="404"/>
      <c r="ALA31" s="404"/>
      <c r="ALB31" s="404"/>
      <c r="ALC31" s="404"/>
    </row>
    <row r="32" spans="1:991" ht="39.75" customHeight="1" x14ac:dyDescent="0.55000000000000004">
      <c r="A32" s="632" t="s">
        <v>62</v>
      </c>
      <c r="B32" s="61">
        <v>592512</v>
      </c>
      <c r="C32" s="634">
        <v>78095</v>
      </c>
      <c r="D32" s="61">
        <v>102632</v>
      </c>
      <c r="E32" s="634">
        <v>169800</v>
      </c>
      <c r="F32" s="61">
        <v>2474</v>
      </c>
      <c r="G32" s="634">
        <v>945513</v>
      </c>
      <c r="H32" s="61">
        <v>503635.20000000001</v>
      </c>
      <c r="I32" s="61">
        <v>66380.75</v>
      </c>
      <c r="J32" s="61">
        <v>87237.2</v>
      </c>
      <c r="K32" s="759">
        <v>193869</v>
      </c>
      <c r="L32" s="61">
        <v>2102.9</v>
      </c>
      <c r="M32" s="61">
        <v>760387.04999999993</v>
      </c>
      <c r="N32" s="61">
        <v>392835.45600000001</v>
      </c>
      <c r="O32" s="61">
        <v>51776.985000000001</v>
      </c>
      <c r="P32" s="61">
        <v>68045.016000000003</v>
      </c>
      <c r="Q32" s="61">
        <v>101031</v>
      </c>
      <c r="R32" s="61">
        <v>1640.2620000000002</v>
      </c>
      <c r="S32" s="636">
        <v>615328.71899999992</v>
      </c>
      <c r="U32" s="53"/>
      <c r="W32" s="404"/>
      <c r="X32" s="404"/>
      <c r="Y32" s="404"/>
      <c r="Z32" s="404"/>
      <c r="AA32" s="404"/>
      <c r="AB32" s="404"/>
      <c r="AC32" s="404"/>
      <c r="AD32" s="404"/>
      <c r="AE32" s="404"/>
      <c r="AF32" s="404"/>
      <c r="AG32" s="404"/>
      <c r="AH32" s="404"/>
      <c r="AI32" s="404"/>
      <c r="AJ32" s="404"/>
      <c r="AK32" s="404"/>
      <c r="AL32" s="404"/>
      <c r="AM32" s="404"/>
      <c r="AN32" s="404"/>
      <c r="AO32" s="404"/>
      <c r="AP32" s="404"/>
      <c r="AQ32" s="404"/>
      <c r="AR32" s="404"/>
      <c r="AS32" s="404"/>
      <c r="AT32" s="404"/>
      <c r="AU32" s="404"/>
      <c r="AV32" s="404"/>
      <c r="AW32" s="404"/>
      <c r="AX32" s="404"/>
      <c r="AY32" s="404"/>
      <c r="AZ32" s="404"/>
      <c r="BA32" s="404"/>
      <c r="BB32" s="404"/>
      <c r="BC32" s="404"/>
      <c r="BD32" s="404"/>
      <c r="BE32" s="404"/>
      <c r="BF32" s="404"/>
      <c r="BG32" s="404"/>
      <c r="BH32" s="404"/>
      <c r="BI32" s="404"/>
      <c r="BJ32" s="404"/>
      <c r="BK32" s="404"/>
      <c r="BL32" s="404"/>
      <c r="BM32" s="404"/>
      <c r="BN32" s="404"/>
      <c r="BO32" s="404"/>
      <c r="BP32" s="404"/>
      <c r="BQ32" s="404"/>
      <c r="BR32" s="404"/>
      <c r="BS32" s="404"/>
      <c r="BT32" s="404"/>
      <c r="BU32" s="404"/>
      <c r="BV32" s="404"/>
      <c r="BW32" s="404"/>
      <c r="BX32" s="404"/>
      <c r="BY32" s="404"/>
      <c r="BZ32" s="404"/>
      <c r="CA32" s="404"/>
      <c r="CB32" s="404"/>
      <c r="CC32" s="404"/>
      <c r="CD32" s="404"/>
      <c r="CE32" s="404"/>
      <c r="CF32" s="404"/>
      <c r="CG32" s="404"/>
      <c r="CH32" s="404"/>
      <c r="CI32" s="404"/>
      <c r="CJ32" s="404"/>
      <c r="CK32" s="404"/>
      <c r="CL32" s="404"/>
      <c r="CM32" s="404"/>
      <c r="CN32" s="404"/>
      <c r="CO32" s="404"/>
      <c r="CP32" s="404"/>
      <c r="CQ32" s="404"/>
      <c r="CR32" s="404"/>
      <c r="CS32" s="404"/>
      <c r="CT32" s="404"/>
      <c r="CU32" s="404"/>
      <c r="CV32" s="404"/>
      <c r="CW32" s="404"/>
      <c r="CX32" s="404"/>
      <c r="CY32" s="404"/>
      <c r="CZ32" s="404"/>
      <c r="DA32" s="404"/>
      <c r="DB32" s="404"/>
      <c r="DC32" s="404"/>
      <c r="DD32" s="404"/>
      <c r="DE32" s="404"/>
      <c r="DF32" s="404"/>
      <c r="DG32" s="404"/>
      <c r="DH32" s="404"/>
      <c r="DI32" s="404"/>
      <c r="DJ32" s="404"/>
      <c r="DK32" s="404"/>
      <c r="DL32" s="404"/>
      <c r="DM32" s="404"/>
      <c r="DN32" s="404"/>
      <c r="DO32" s="404"/>
      <c r="DP32" s="404"/>
      <c r="DQ32" s="404"/>
      <c r="DR32" s="404"/>
      <c r="DS32" s="404"/>
      <c r="DT32" s="404"/>
      <c r="DU32" s="404"/>
      <c r="DV32" s="404"/>
      <c r="DW32" s="404"/>
      <c r="DX32" s="404"/>
      <c r="DY32" s="404"/>
      <c r="DZ32" s="404"/>
      <c r="EA32" s="404"/>
      <c r="EB32" s="404"/>
      <c r="EC32" s="404"/>
      <c r="ED32" s="404"/>
      <c r="EE32" s="404"/>
      <c r="EF32" s="404"/>
      <c r="EG32" s="404"/>
      <c r="EH32" s="404"/>
      <c r="EI32" s="404"/>
      <c r="EJ32" s="404"/>
      <c r="EK32" s="404"/>
      <c r="EL32" s="404"/>
      <c r="EM32" s="404"/>
      <c r="EN32" s="404"/>
      <c r="EO32" s="404"/>
      <c r="EP32" s="404"/>
      <c r="EQ32" s="404"/>
      <c r="ER32" s="404"/>
      <c r="ES32" s="404"/>
      <c r="ET32" s="404"/>
      <c r="EU32" s="404"/>
      <c r="EV32" s="404"/>
      <c r="EW32" s="404"/>
      <c r="EX32" s="404"/>
      <c r="EY32" s="404"/>
      <c r="EZ32" s="404"/>
      <c r="FA32" s="404"/>
      <c r="FB32" s="404"/>
      <c r="FC32" s="404"/>
      <c r="FD32" s="404"/>
      <c r="FE32" s="404"/>
      <c r="FF32" s="404"/>
      <c r="FG32" s="404"/>
      <c r="FH32" s="404"/>
      <c r="FI32" s="404"/>
      <c r="FJ32" s="404"/>
      <c r="FK32" s="404"/>
      <c r="FL32" s="404"/>
      <c r="FM32" s="404"/>
      <c r="FN32" s="404"/>
      <c r="FO32" s="404"/>
      <c r="FP32" s="404"/>
      <c r="FQ32" s="404"/>
      <c r="FR32" s="404"/>
      <c r="FS32" s="404"/>
      <c r="FT32" s="404"/>
      <c r="FU32" s="404"/>
      <c r="FV32" s="404"/>
      <c r="FW32" s="404"/>
      <c r="FX32" s="404"/>
      <c r="FY32" s="404"/>
      <c r="FZ32" s="404"/>
      <c r="GA32" s="404"/>
      <c r="GB32" s="404"/>
      <c r="GC32" s="404"/>
      <c r="GD32" s="404"/>
      <c r="GE32" s="404"/>
      <c r="GF32" s="404"/>
      <c r="GG32" s="404"/>
      <c r="GH32" s="404"/>
      <c r="GI32" s="404"/>
      <c r="GJ32" s="404"/>
      <c r="GK32" s="404"/>
      <c r="GL32" s="404"/>
      <c r="GM32" s="404"/>
      <c r="GN32" s="404"/>
      <c r="GO32" s="404"/>
      <c r="GP32" s="404"/>
      <c r="GQ32" s="404"/>
      <c r="GR32" s="404"/>
      <c r="GS32" s="404"/>
      <c r="GT32" s="404"/>
      <c r="GU32" s="404"/>
      <c r="GV32" s="404"/>
      <c r="GW32" s="404"/>
      <c r="GX32" s="404"/>
      <c r="GY32" s="404"/>
      <c r="GZ32" s="404"/>
      <c r="HA32" s="404"/>
      <c r="HB32" s="404"/>
      <c r="HC32" s="404"/>
      <c r="HD32" s="404"/>
      <c r="HE32" s="404"/>
      <c r="HF32" s="404"/>
      <c r="HG32" s="404"/>
      <c r="HH32" s="404"/>
      <c r="HI32" s="404"/>
      <c r="HJ32" s="404"/>
      <c r="HK32" s="404"/>
      <c r="HL32" s="404"/>
      <c r="HM32" s="404"/>
      <c r="HN32" s="404"/>
      <c r="HO32" s="404"/>
      <c r="HP32" s="404"/>
      <c r="HQ32" s="404"/>
      <c r="HR32" s="404"/>
      <c r="HS32" s="404"/>
      <c r="HT32" s="404"/>
      <c r="HU32" s="404"/>
      <c r="HV32" s="404"/>
      <c r="HW32" s="404"/>
      <c r="HX32" s="404"/>
      <c r="HY32" s="404"/>
      <c r="HZ32" s="404"/>
      <c r="IA32" s="404"/>
      <c r="IB32" s="404"/>
      <c r="IC32" s="404"/>
      <c r="ID32" s="404"/>
      <c r="IE32" s="404"/>
      <c r="IF32" s="404"/>
      <c r="IG32" s="404"/>
      <c r="IH32" s="404"/>
      <c r="II32" s="404"/>
      <c r="IJ32" s="404"/>
      <c r="IK32" s="404"/>
      <c r="IL32" s="404"/>
      <c r="IM32" s="404"/>
      <c r="IN32" s="404"/>
      <c r="IO32" s="404"/>
      <c r="IP32" s="404"/>
      <c r="IQ32" s="404"/>
      <c r="IR32" s="404"/>
      <c r="IS32" s="404"/>
      <c r="IT32" s="404"/>
      <c r="IU32" s="404"/>
      <c r="IV32" s="404"/>
      <c r="IW32" s="404"/>
      <c r="IX32" s="404"/>
      <c r="IY32" s="404"/>
      <c r="IZ32" s="404"/>
      <c r="JA32" s="404"/>
      <c r="JB32" s="404"/>
      <c r="JC32" s="404"/>
      <c r="JD32" s="404"/>
      <c r="JE32" s="404"/>
      <c r="JF32" s="404"/>
      <c r="JG32" s="404"/>
      <c r="JH32" s="404"/>
      <c r="JI32" s="404"/>
      <c r="JJ32" s="404"/>
      <c r="JK32" s="404"/>
      <c r="JL32" s="404"/>
      <c r="JM32" s="404"/>
      <c r="JN32" s="404"/>
      <c r="JO32" s="404"/>
      <c r="JP32" s="404"/>
      <c r="JQ32" s="404"/>
      <c r="JR32" s="404"/>
      <c r="JS32" s="404"/>
      <c r="JT32" s="404"/>
      <c r="JU32" s="404"/>
      <c r="JV32" s="404"/>
      <c r="JW32" s="404"/>
      <c r="JX32" s="404"/>
      <c r="JY32" s="404"/>
      <c r="JZ32" s="404"/>
      <c r="KA32" s="404"/>
      <c r="KB32" s="404"/>
      <c r="KC32" s="404"/>
      <c r="KD32" s="404"/>
      <c r="KE32" s="404"/>
      <c r="KF32" s="404"/>
      <c r="KG32" s="404"/>
      <c r="KH32" s="404"/>
      <c r="KI32" s="404"/>
      <c r="KJ32" s="404"/>
      <c r="KK32" s="404"/>
      <c r="KL32" s="404"/>
      <c r="KM32" s="404"/>
      <c r="KN32" s="404"/>
      <c r="KO32" s="404"/>
      <c r="KP32" s="404"/>
      <c r="KQ32" s="404"/>
      <c r="KR32" s="404"/>
      <c r="KS32" s="404"/>
      <c r="KT32" s="404"/>
      <c r="KU32" s="404"/>
      <c r="KV32" s="404"/>
      <c r="KW32" s="404"/>
      <c r="KX32" s="404"/>
      <c r="KY32" s="404"/>
      <c r="KZ32" s="404"/>
      <c r="LA32" s="404"/>
      <c r="LB32" s="404"/>
      <c r="LC32" s="404"/>
      <c r="LD32" s="404"/>
      <c r="LE32" s="404"/>
      <c r="LF32" s="404"/>
      <c r="LG32" s="404"/>
      <c r="LH32" s="404"/>
      <c r="LI32" s="404"/>
      <c r="LJ32" s="404"/>
      <c r="LK32" s="404"/>
      <c r="LL32" s="404"/>
      <c r="LM32" s="404"/>
      <c r="LN32" s="404"/>
      <c r="LO32" s="404"/>
      <c r="LP32" s="404"/>
      <c r="LQ32" s="404"/>
      <c r="LR32" s="404"/>
      <c r="LS32" s="404"/>
      <c r="LT32" s="404"/>
      <c r="LU32" s="404"/>
      <c r="LV32" s="404"/>
      <c r="LW32" s="404"/>
      <c r="LX32" s="404"/>
      <c r="LY32" s="404"/>
      <c r="LZ32" s="404"/>
      <c r="MA32" s="404"/>
      <c r="MB32" s="404"/>
      <c r="MC32" s="404"/>
      <c r="MD32" s="404"/>
      <c r="ME32" s="404"/>
      <c r="MF32" s="404"/>
      <c r="MG32" s="404"/>
      <c r="MH32" s="404"/>
      <c r="MI32" s="404"/>
      <c r="MJ32" s="404"/>
      <c r="MK32" s="404"/>
      <c r="ML32" s="404"/>
      <c r="MM32" s="404"/>
      <c r="MN32" s="404"/>
      <c r="MO32" s="404"/>
      <c r="MP32" s="404"/>
      <c r="MQ32" s="404"/>
      <c r="MR32" s="404"/>
      <c r="MS32" s="404"/>
      <c r="MT32" s="404"/>
      <c r="MU32" s="404"/>
      <c r="MV32" s="404"/>
      <c r="MW32" s="404"/>
      <c r="MX32" s="404"/>
      <c r="MY32" s="404"/>
      <c r="MZ32" s="404"/>
      <c r="NA32" s="404"/>
      <c r="NB32" s="404"/>
      <c r="NC32" s="404"/>
      <c r="ND32" s="404"/>
      <c r="NE32" s="404"/>
      <c r="NF32" s="404"/>
      <c r="NG32" s="404"/>
      <c r="NH32" s="404"/>
      <c r="NI32" s="404"/>
      <c r="NJ32" s="404"/>
      <c r="NK32" s="404"/>
      <c r="NL32" s="404"/>
      <c r="NM32" s="404"/>
      <c r="NN32" s="404"/>
      <c r="NO32" s="404"/>
      <c r="NP32" s="404"/>
      <c r="NQ32" s="404"/>
      <c r="NR32" s="404"/>
      <c r="NS32" s="404"/>
      <c r="NT32" s="404"/>
      <c r="NU32" s="404"/>
      <c r="NV32" s="404"/>
      <c r="NW32" s="404"/>
      <c r="NX32" s="404"/>
      <c r="NY32" s="404"/>
      <c r="NZ32" s="404"/>
      <c r="OA32" s="404"/>
      <c r="OB32" s="404"/>
      <c r="OC32" s="404"/>
      <c r="OD32" s="404"/>
      <c r="OE32" s="404"/>
      <c r="OF32" s="404"/>
      <c r="OG32" s="404"/>
      <c r="OH32" s="404"/>
      <c r="OI32" s="404"/>
      <c r="OJ32" s="404"/>
      <c r="OK32" s="404"/>
      <c r="OL32" s="404"/>
      <c r="OM32" s="404"/>
      <c r="ON32" s="404"/>
      <c r="OO32" s="404"/>
      <c r="OP32" s="404"/>
      <c r="OQ32" s="404"/>
      <c r="OR32" s="404"/>
      <c r="OS32" s="404"/>
      <c r="OT32" s="404"/>
      <c r="OU32" s="404"/>
      <c r="OV32" s="404"/>
      <c r="OW32" s="404"/>
      <c r="OX32" s="404"/>
      <c r="OY32" s="404"/>
      <c r="OZ32" s="404"/>
      <c r="PA32" s="404"/>
      <c r="PB32" s="404"/>
      <c r="PC32" s="404"/>
      <c r="PD32" s="404"/>
      <c r="PE32" s="404"/>
      <c r="PF32" s="404"/>
      <c r="PG32" s="404"/>
      <c r="PH32" s="404"/>
      <c r="PI32" s="404"/>
      <c r="PJ32" s="404"/>
      <c r="PK32" s="404"/>
      <c r="PL32" s="404"/>
      <c r="PM32" s="404"/>
      <c r="PN32" s="404"/>
      <c r="PO32" s="404"/>
      <c r="PP32" s="404"/>
      <c r="PQ32" s="404"/>
      <c r="PR32" s="404"/>
      <c r="PS32" s="404"/>
      <c r="PT32" s="404"/>
      <c r="PU32" s="404"/>
      <c r="PV32" s="404"/>
      <c r="PW32" s="404"/>
      <c r="PX32" s="404"/>
      <c r="PY32" s="404"/>
      <c r="PZ32" s="404"/>
      <c r="QA32" s="404"/>
      <c r="QB32" s="404"/>
      <c r="QC32" s="404"/>
      <c r="QD32" s="404"/>
      <c r="QE32" s="404"/>
      <c r="QF32" s="404"/>
      <c r="QG32" s="404"/>
      <c r="QH32" s="404"/>
      <c r="QI32" s="404"/>
      <c r="QJ32" s="404"/>
      <c r="QK32" s="404"/>
      <c r="QL32" s="404"/>
      <c r="QM32" s="404"/>
      <c r="QN32" s="404"/>
      <c r="QO32" s="404"/>
      <c r="QP32" s="404"/>
      <c r="QQ32" s="404"/>
      <c r="QR32" s="404"/>
      <c r="QS32" s="404"/>
      <c r="QT32" s="404"/>
      <c r="QU32" s="404"/>
      <c r="QV32" s="404"/>
      <c r="QW32" s="404"/>
      <c r="QX32" s="404"/>
      <c r="QY32" s="404"/>
      <c r="QZ32" s="404"/>
      <c r="RA32" s="404"/>
      <c r="RB32" s="404"/>
      <c r="RC32" s="404"/>
      <c r="RD32" s="404"/>
      <c r="RE32" s="404"/>
      <c r="RF32" s="404"/>
      <c r="RG32" s="404"/>
      <c r="RH32" s="404"/>
      <c r="RI32" s="404"/>
      <c r="RJ32" s="404"/>
      <c r="RK32" s="404"/>
      <c r="RL32" s="404"/>
      <c r="RM32" s="404"/>
      <c r="RN32" s="404"/>
      <c r="RO32" s="404"/>
      <c r="RP32" s="404"/>
      <c r="RQ32" s="404"/>
      <c r="RR32" s="404"/>
      <c r="RS32" s="404"/>
      <c r="RT32" s="404"/>
      <c r="RU32" s="404"/>
      <c r="RV32" s="404"/>
      <c r="RW32" s="404"/>
      <c r="RX32" s="404"/>
      <c r="RY32" s="404"/>
      <c r="RZ32" s="404"/>
      <c r="SA32" s="404"/>
      <c r="SB32" s="404"/>
      <c r="SC32" s="404"/>
      <c r="SD32" s="404"/>
      <c r="SE32" s="404"/>
      <c r="SF32" s="404"/>
      <c r="SG32" s="404"/>
      <c r="SH32" s="404"/>
      <c r="SI32" s="404"/>
      <c r="SJ32" s="404"/>
      <c r="SK32" s="404"/>
      <c r="SL32" s="404"/>
      <c r="SM32" s="404"/>
      <c r="SN32" s="404"/>
      <c r="SO32" s="404"/>
      <c r="SP32" s="404"/>
      <c r="SQ32" s="404"/>
      <c r="SR32" s="404"/>
      <c r="SS32" s="404"/>
      <c r="ST32" s="404"/>
      <c r="SU32" s="404"/>
      <c r="SV32" s="404"/>
      <c r="SW32" s="404"/>
      <c r="SX32" s="404"/>
      <c r="SY32" s="404"/>
      <c r="SZ32" s="404"/>
      <c r="TA32" s="404"/>
      <c r="TB32" s="404"/>
      <c r="TC32" s="404"/>
      <c r="TD32" s="404"/>
      <c r="TE32" s="404"/>
      <c r="TF32" s="404"/>
      <c r="TG32" s="404"/>
      <c r="TH32" s="404"/>
      <c r="TI32" s="404"/>
      <c r="TJ32" s="404"/>
      <c r="TK32" s="404"/>
      <c r="TL32" s="404"/>
      <c r="TM32" s="404"/>
      <c r="TN32" s="404"/>
      <c r="TO32" s="404"/>
      <c r="TP32" s="404"/>
      <c r="TQ32" s="404"/>
      <c r="TR32" s="404"/>
      <c r="TS32" s="404"/>
      <c r="TT32" s="404"/>
      <c r="TU32" s="404"/>
      <c r="TV32" s="404"/>
      <c r="TW32" s="404"/>
      <c r="TX32" s="404"/>
      <c r="TY32" s="404"/>
      <c r="TZ32" s="404"/>
      <c r="UA32" s="404"/>
      <c r="UB32" s="404"/>
      <c r="UC32" s="404"/>
      <c r="UD32" s="404"/>
      <c r="UE32" s="404"/>
      <c r="UF32" s="404"/>
      <c r="UG32" s="404"/>
      <c r="UH32" s="404"/>
      <c r="UI32" s="404"/>
      <c r="UJ32" s="404"/>
      <c r="UK32" s="404"/>
      <c r="UL32" s="404"/>
      <c r="UM32" s="404"/>
      <c r="UN32" s="404"/>
      <c r="UO32" s="404"/>
      <c r="UP32" s="404"/>
      <c r="UQ32" s="404"/>
      <c r="UR32" s="404"/>
      <c r="US32" s="404"/>
      <c r="UT32" s="404"/>
      <c r="UU32" s="404"/>
      <c r="UV32" s="404"/>
      <c r="UW32" s="404"/>
      <c r="UX32" s="404"/>
      <c r="UY32" s="404"/>
      <c r="UZ32" s="404"/>
      <c r="VA32" s="404"/>
      <c r="VB32" s="404"/>
      <c r="VC32" s="404"/>
      <c r="VD32" s="404"/>
      <c r="VE32" s="404"/>
      <c r="VF32" s="404"/>
      <c r="VG32" s="404"/>
      <c r="VH32" s="404"/>
      <c r="VI32" s="404"/>
      <c r="VJ32" s="404"/>
      <c r="VK32" s="404"/>
      <c r="VL32" s="404"/>
      <c r="VM32" s="404"/>
      <c r="VN32" s="404"/>
      <c r="VO32" s="404"/>
      <c r="VP32" s="404"/>
      <c r="VQ32" s="404"/>
      <c r="VR32" s="404"/>
      <c r="VS32" s="404"/>
      <c r="VT32" s="404"/>
      <c r="VU32" s="404"/>
      <c r="VV32" s="404"/>
      <c r="VW32" s="404"/>
      <c r="VX32" s="404"/>
      <c r="VY32" s="404"/>
      <c r="VZ32" s="404"/>
      <c r="WA32" s="404"/>
      <c r="WB32" s="404"/>
      <c r="WC32" s="404"/>
      <c r="WD32" s="404"/>
      <c r="WE32" s="404"/>
      <c r="WF32" s="404"/>
      <c r="WG32" s="404"/>
      <c r="WH32" s="404"/>
      <c r="WI32" s="404"/>
      <c r="WJ32" s="404"/>
      <c r="WK32" s="404"/>
      <c r="WL32" s="404"/>
      <c r="WM32" s="404"/>
      <c r="WN32" s="404"/>
      <c r="WO32" s="404"/>
      <c r="WP32" s="404"/>
      <c r="WQ32" s="404"/>
      <c r="WR32" s="404"/>
      <c r="WS32" s="404"/>
      <c r="WT32" s="404"/>
      <c r="WU32" s="404"/>
      <c r="WV32" s="404"/>
      <c r="WW32" s="404"/>
      <c r="WX32" s="404"/>
      <c r="WY32" s="404"/>
      <c r="WZ32" s="404"/>
      <c r="XA32" s="404"/>
      <c r="XB32" s="404"/>
      <c r="XC32" s="404"/>
      <c r="XD32" s="404"/>
      <c r="XE32" s="404"/>
      <c r="XF32" s="404"/>
      <c r="XG32" s="404"/>
      <c r="XH32" s="404"/>
      <c r="XI32" s="404"/>
      <c r="XJ32" s="404"/>
      <c r="XK32" s="404"/>
      <c r="XL32" s="404"/>
      <c r="XM32" s="404"/>
      <c r="XN32" s="404"/>
      <c r="XO32" s="404"/>
      <c r="XP32" s="404"/>
      <c r="XQ32" s="404"/>
      <c r="XR32" s="404"/>
      <c r="XS32" s="404"/>
      <c r="XT32" s="404"/>
      <c r="XU32" s="404"/>
      <c r="XV32" s="404"/>
      <c r="XW32" s="404"/>
      <c r="XX32" s="404"/>
      <c r="XY32" s="404"/>
      <c r="XZ32" s="404"/>
      <c r="YA32" s="404"/>
      <c r="YB32" s="404"/>
      <c r="YC32" s="404"/>
      <c r="YD32" s="404"/>
      <c r="YE32" s="404"/>
      <c r="YF32" s="404"/>
      <c r="YG32" s="404"/>
      <c r="YH32" s="404"/>
      <c r="YI32" s="404"/>
      <c r="YJ32" s="404"/>
      <c r="YK32" s="404"/>
      <c r="YL32" s="404"/>
      <c r="YM32" s="404"/>
      <c r="YN32" s="404"/>
      <c r="YO32" s="404"/>
      <c r="YP32" s="404"/>
      <c r="YQ32" s="404"/>
      <c r="YR32" s="404"/>
      <c r="YS32" s="404"/>
      <c r="YT32" s="404"/>
      <c r="YU32" s="404"/>
      <c r="YV32" s="404"/>
      <c r="YW32" s="404"/>
      <c r="YX32" s="404"/>
      <c r="YY32" s="404"/>
      <c r="YZ32" s="404"/>
      <c r="ZA32" s="404"/>
      <c r="ZB32" s="404"/>
      <c r="ZC32" s="404"/>
      <c r="ZD32" s="404"/>
      <c r="ZE32" s="404"/>
      <c r="ZF32" s="404"/>
      <c r="ZG32" s="404"/>
      <c r="ZH32" s="404"/>
      <c r="ZI32" s="404"/>
      <c r="ZJ32" s="404"/>
      <c r="ZK32" s="404"/>
      <c r="ZL32" s="404"/>
      <c r="ZM32" s="404"/>
      <c r="ZN32" s="404"/>
      <c r="ZO32" s="404"/>
      <c r="ZP32" s="404"/>
      <c r="ZQ32" s="404"/>
      <c r="ZR32" s="404"/>
      <c r="ZS32" s="404"/>
      <c r="ZT32" s="404"/>
      <c r="ZU32" s="404"/>
      <c r="ZV32" s="404"/>
      <c r="ZW32" s="404"/>
      <c r="ZX32" s="404"/>
      <c r="ZY32" s="404"/>
      <c r="ZZ32" s="404"/>
      <c r="AAA32" s="404"/>
      <c r="AAB32" s="404"/>
      <c r="AAC32" s="404"/>
      <c r="AAD32" s="404"/>
      <c r="AAE32" s="404"/>
      <c r="AAF32" s="404"/>
      <c r="AAG32" s="404"/>
      <c r="AAH32" s="404"/>
      <c r="AAI32" s="404"/>
      <c r="AAJ32" s="404"/>
      <c r="AAK32" s="404"/>
      <c r="AAL32" s="404"/>
      <c r="AAM32" s="404"/>
      <c r="AAN32" s="404"/>
      <c r="AAO32" s="404"/>
      <c r="AAP32" s="404"/>
      <c r="AAQ32" s="404"/>
      <c r="AAR32" s="404"/>
      <c r="AAS32" s="404"/>
      <c r="AAT32" s="404"/>
      <c r="AAU32" s="404"/>
      <c r="AAV32" s="404"/>
      <c r="AAW32" s="404"/>
      <c r="AAX32" s="404"/>
      <c r="AAY32" s="404"/>
      <c r="AAZ32" s="404"/>
      <c r="ABA32" s="404"/>
      <c r="ABB32" s="404"/>
      <c r="ABC32" s="404"/>
      <c r="ABD32" s="404"/>
      <c r="ABE32" s="404"/>
      <c r="ABF32" s="404"/>
      <c r="ABG32" s="404"/>
      <c r="ABH32" s="404"/>
      <c r="ABI32" s="404"/>
      <c r="ABJ32" s="404"/>
      <c r="ABK32" s="404"/>
      <c r="ABL32" s="404"/>
      <c r="ABM32" s="404"/>
      <c r="ABN32" s="404"/>
      <c r="ABO32" s="404"/>
      <c r="ABP32" s="404"/>
      <c r="ABQ32" s="404"/>
      <c r="ABR32" s="404"/>
      <c r="ABS32" s="404"/>
      <c r="ABT32" s="404"/>
      <c r="ABU32" s="404"/>
      <c r="ABV32" s="404"/>
      <c r="ABW32" s="404"/>
      <c r="ABX32" s="404"/>
      <c r="ABY32" s="404"/>
      <c r="ABZ32" s="404"/>
      <c r="ACA32" s="404"/>
      <c r="ACB32" s="404"/>
      <c r="ACC32" s="404"/>
      <c r="ACD32" s="404"/>
      <c r="ACE32" s="404"/>
      <c r="ACF32" s="404"/>
      <c r="ACG32" s="404"/>
      <c r="ACH32" s="404"/>
      <c r="ACI32" s="404"/>
      <c r="ACJ32" s="404"/>
      <c r="ACK32" s="404"/>
      <c r="ACL32" s="404"/>
      <c r="ACM32" s="404"/>
      <c r="ACN32" s="404"/>
      <c r="ACO32" s="404"/>
      <c r="ACP32" s="404"/>
      <c r="ACQ32" s="404"/>
      <c r="ACR32" s="404"/>
      <c r="ACS32" s="404"/>
      <c r="ACT32" s="404"/>
      <c r="ACU32" s="404"/>
      <c r="ACV32" s="404"/>
      <c r="ACW32" s="404"/>
      <c r="ACX32" s="404"/>
      <c r="ACY32" s="404"/>
      <c r="ACZ32" s="404"/>
      <c r="ADA32" s="404"/>
      <c r="ADB32" s="404"/>
      <c r="ADC32" s="404"/>
      <c r="ADD32" s="404"/>
      <c r="ADE32" s="404"/>
      <c r="ADF32" s="404"/>
      <c r="ADG32" s="404"/>
      <c r="ADH32" s="404"/>
      <c r="ADI32" s="404"/>
      <c r="ADJ32" s="404"/>
      <c r="ADK32" s="404"/>
      <c r="ADL32" s="404"/>
      <c r="ADM32" s="404"/>
      <c r="ADN32" s="404"/>
      <c r="ADO32" s="404"/>
      <c r="ADP32" s="404"/>
      <c r="ADQ32" s="404"/>
      <c r="ADR32" s="404"/>
      <c r="ADS32" s="404"/>
      <c r="ADT32" s="404"/>
      <c r="ADU32" s="404"/>
      <c r="ADV32" s="404"/>
      <c r="ADW32" s="404"/>
      <c r="ADX32" s="404"/>
      <c r="ADY32" s="404"/>
      <c r="ADZ32" s="404"/>
      <c r="AEA32" s="404"/>
      <c r="AEB32" s="404"/>
      <c r="AEC32" s="404"/>
      <c r="AED32" s="404"/>
      <c r="AEE32" s="404"/>
      <c r="AEF32" s="404"/>
      <c r="AEG32" s="404"/>
      <c r="AEH32" s="404"/>
      <c r="AEI32" s="404"/>
      <c r="AEJ32" s="404"/>
      <c r="AEK32" s="404"/>
      <c r="AEL32" s="404"/>
      <c r="AEM32" s="404"/>
      <c r="AEN32" s="404"/>
      <c r="AEO32" s="404"/>
      <c r="AEP32" s="404"/>
      <c r="AEQ32" s="404"/>
      <c r="AER32" s="404"/>
      <c r="AES32" s="404"/>
      <c r="AET32" s="404"/>
      <c r="AEU32" s="404"/>
      <c r="AEV32" s="404"/>
      <c r="AEW32" s="404"/>
      <c r="AEX32" s="404"/>
      <c r="AEY32" s="404"/>
      <c r="AEZ32" s="404"/>
      <c r="AFA32" s="404"/>
      <c r="AFB32" s="404"/>
      <c r="AFC32" s="404"/>
      <c r="AFD32" s="404"/>
      <c r="AFE32" s="404"/>
      <c r="AFF32" s="404"/>
      <c r="AFG32" s="404"/>
      <c r="AFH32" s="404"/>
      <c r="AFI32" s="404"/>
      <c r="AFJ32" s="404"/>
      <c r="AFK32" s="404"/>
      <c r="AFL32" s="404"/>
      <c r="AFM32" s="404"/>
      <c r="AFN32" s="404"/>
      <c r="AFO32" s="404"/>
      <c r="AFP32" s="404"/>
      <c r="AFQ32" s="404"/>
      <c r="AFR32" s="404"/>
      <c r="AFS32" s="404"/>
      <c r="AFT32" s="404"/>
      <c r="AFU32" s="404"/>
      <c r="AFV32" s="404"/>
      <c r="AFW32" s="404"/>
      <c r="AFX32" s="404"/>
      <c r="AFY32" s="404"/>
      <c r="AFZ32" s="404"/>
      <c r="AGA32" s="404"/>
      <c r="AGB32" s="404"/>
      <c r="AGC32" s="404"/>
      <c r="AGD32" s="404"/>
      <c r="AGE32" s="404"/>
      <c r="AGF32" s="404"/>
      <c r="AGG32" s="404"/>
      <c r="AGH32" s="404"/>
      <c r="AGI32" s="404"/>
      <c r="AGJ32" s="404"/>
      <c r="AGK32" s="404"/>
      <c r="AGL32" s="404"/>
      <c r="AGM32" s="404"/>
      <c r="AGN32" s="404"/>
      <c r="AGO32" s="404"/>
      <c r="AGP32" s="404"/>
      <c r="AGQ32" s="404"/>
      <c r="AGR32" s="404"/>
      <c r="AGS32" s="404"/>
      <c r="AGT32" s="404"/>
      <c r="AGU32" s="404"/>
      <c r="AGV32" s="404"/>
      <c r="AGW32" s="404"/>
      <c r="AGX32" s="404"/>
      <c r="AGY32" s="404"/>
      <c r="AGZ32" s="404"/>
      <c r="AHA32" s="404"/>
      <c r="AHB32" s="404"/>
      <c r="AHC32" s="404"/>
      <c r="AHD32" s="404"/>
      <c r="AHE32" s="404"/>
      <c r="AHF32" s="404"/>
      <c r="AHG32" s="404"/>
      <c r="AHH32" s="404"/>
      <c r="AHI32" s="404"/>
      <c r="AHJ32" s="404"/>
      <c r="AHK32" s="404"/>
      <c r="AHL32" s="404"/>
      <c r="AHM32" s="404"/>
      <c r="AHN32" s="404"/>
      <c r="AHO32" s="404"/>
      <c r="AHP32" s="404"/>
      <c r="AHQ32" s="404"/>
      <c r="AHR32" s="404"/>
      <c r="AHS32" s="404"/>
      <c r="AHT32" s="404"/>
      <c r="AHU32" s="404"/>
      <c r="AHV32" s="404"/>
      <c r="AHW32" s="404"/>
      <c r="AHX32" s="404"/>
      <c r="AHY32" s="404"/>
      <c r="AHZ32" s="404"/>
      <c r="AIA32" s="404"/>
      <c r="AIB32" s="404"/>
      <c r="AIC32" s="404"/>
      <c r="AID32" s="404"/>
      <c r="AIE32" s="404"/>
      <c r="AIF32" s="404"/>
      <c r="AIG32" s="404"/>
      <c r="AIH32" s="404"/>
      <c r="AII32" s="404"/>
      <c r="AIJ32" s="404"/>
      <c r="AIK32" s="404"/>
      <c r="AIL32" s="404"/>
      <c r="AIM32" s="404"/>
      <c r="AIN32" s="404"/>
      <c r="AIO32" s="404"/>
      <c r="AIP32" s="404"/>
      <c r="AIQ32" s="404"/>
      <c r="AIR32" s="404"/>
      <c r="AIS32" s="404"/>
      <c r="AIT32" s="404"/>
      <c r="AIU32" s="404"/>
      <c r="AIV32" s="404"/>
      <c r="AIW32" s="404"/>
      <c r="AIX32" s="404"/>
      <c r="AIY32" s="404"/>
      <c r="AIZ32" s="404"/>
      <c r="AJA32" s="404"/>
      <c r="AJB32" s="404"/>
      <c r="AJC32" s="404"/>
      <c r="AJD32" s="404"/>
      <c r="AJE32" s="404"/>
      <c r="AJF32" s="404"/>
      <c r="AJG32" s="404"/>
      <c r="AJH32" s="404"/>
      <c r="AJI32" s="404"/>
      <c r="AJJ32" s="404"/>
      <c r="AJK32" s="404"/>
      <c r="AJL32" s="404"/>
      <c r="AJM32" s="404"/>
      <c r="AJN32" s="404"/>
      <c r="AJO32" s="404"/>
      <c r="AJP32" s="404"/>
      <c r="AJQ32" s="404"/>
      <c r="AJR32" s="404"/>
      <c r="AJS32" s="404"/>
      <c r="AJT32" s="404"/>
      <c r="AJU32" s="404"/>
      <c r="AJV32" s="404"/>
      <c r="AJW32" s="404"/>
      <c r="AJX32" s="404"/>
      <c r="AJY32" s="404"/>
      <c r="AJZ32" s="404"/>
      <c r="AKA32" s="404"/>
      <c r="AKB32" s="404"/>
      <c r="AKC32" s="404"/>
      <c r="AKD32" s="404"/>
      <c r="AKE32" s="404"/>
      <c r="AKF32" s="404"/>
      <c r="AKG32" s="404"/>
      <c r="AKH32" s="404"/>
      <c r="AKI32" s="404"/>
      <c r="AKJ32" s="404"/>
      <c r="AKK32" s="404"/>
      <c r="AKL32" s="404"/>
      <c r="AKM32" s="404"/>
      <c r="AKN32" s="404"/>
      <c r="AKO32" s="404"/>
      <c r="AKP32" s="404"/>
      <c r="AKQ32" s="404"/>
      <c r="AKR32" s="404"/>
      <c r="AKS32" s="404"/>
      <c r="AKT32" s="404"/>
      <c r="AKU32" s="404"/>
      <c r="AKV32" s="404"/>
      <c r="AKW32" s="404"/>
      <c r="AKX32" s="404"/>
      <c r="AKY32" s="404"/>
      <c r="AKZ32" s="404"/>
      <c r="ALA32" s="404"/>
      <c r="ALB32" s="404"/>
      <c r="ALC32" s="404"/>
    </row>
    <row r="33" spans="1:991" ht="39.75" customHeight="1" x14ac:dyDescent="0.55000000000000004">
      <c r="A33" s="632" t="s">
        <v>63</v>
      </c>
      <c r="B33" s="61">
        <v>445967</v>
      </c>
      <c r="C33" s="634">
        <v>116739</v>
      </c>
      <c r="D33" s="61">
        <v>114564</v>
      </c>
      <c r="E33" s="634">
        <v>177346</v>
      </c>
      <c r="F33" s="61">
        <v>1829</v>
      </c>
      <c r="G33" s="634">
        <v>856445</v>
      </c>
      <c r="H33" s="61">
        <v>379071.95</v>
      </c>
      <c r="I33" s="61">
        <v>99228.15</v>
      </c>
      <c r="J33" s="61">
        <v>97379.4</v>
      </c>
      <c r="K33" s="759">
        <v>177346</v>
      </c>
      <c r="L33" s="61">
        <v>1554.6499999999999</v>
      </c>
      <c r="M33" s="61">
        <v>682755.02</v>
      </c>
      <c r="N33" s="61">
        <v>295676.12100000004</v>
      </c>
      <c r="O33" s="61">
        <v>77397.956999999995</v>
      </c>
      <c r="P33" s="61">
        <v>75955.932000000001</v>
      </c>
      <c r="Q33" s="61">
        <v>105520.87</v>
      </c>
      <c r="R33" s="61">
        <v>1212.627</v>
      </c>
      <c r="S33" s="636">
        <v>555763.50699999998</v>
      </c>
      <c r="U33" s="53"/>
      <c r="W33" s="404"/>
      <c r="X33" s="404"/>
      <c r="Y33" s="404"/>
      <c r="Z33" s="404"/>
      <c r="AA33" s="404"/>
      <c r="AB33" s="404"/>
      <c r="AC33" s="404"/>
      <c r="AD33" s="404"/>
      <c r="AE33" s="404"/>
      <c r="AF33" s="404"/>
      <c r="AG33" s="404"/>
      <c r="AH33" s="404"/>
      <c r="AI33" s="404"/>
      <c r="AJ33" s="404"/>
      <c r="AK33" s="404"/>
      <c r="AL33" s="404"/>
      <c r="AM33" s="404"/>
      <c r="AN33" s="404"/>
      <c r="AO33" s="404"/>
      <c r="AP33" s="404"/>
      <c r="AQ33" s="404"/>
      <c r="AR33" s="404"/>
      <c r="AS33" s="404"/>
      <c r="AT33" s="404"/>
      <c r="AU33" s="404"/>
      <c r="AV33" s="404"/>
      <c r="AW33" s="404"/>
      <c r="AX33" s="404"/>
      <c r="AY33" s="404"/>
      <c r="AZ33" s="404"/>
      <c r="BA33" s="404"/>
      <c r="BB33" s="404"/>
      <c r="BC33" s="404"/>
      <c r="BD33" s="404"/>
      <c r="BE33" s="404"/>
      <c r="BF33" s="404"/>
      <c r="BG33" s="404"/>
      <c r="BH33" s="404"/>
      <c r="BI33" s="404"/>
      <c r="BJ33" s="404"/>
      <c r="BK33" s="404"/>
      <c r="BL33" s="404"/>
      <c r="BM33" s="404"/>
      <c r="BN33" s="404"/>
      <c r="BO33" s="404"/>
      <c r="BP33" s="404"/>
      <c r="BQ33" s="404"/>
      <c r="BR33" s="404"/>
      <c r="BS33" s="404"/>
      <c r="BT33" s="404"/>
      <c r="BU33" s="404"/>
      <c r="BV33" s="404"/>
      <c r="BW33" s="404"/>
      <c r="BX33" s="404"/>
      <c r="BY33" s="404"/>
      <c r="BZ33" s="404"/>
      <c r="CA33" s="404"/>
      <c r="CB33" s="404"/>
      <c r="CC33" s="404"/>
      <c r="CD33" s="404"/>
      <c r="CE33" s="404"/>
      <c r="CF33" s="404"/>
      <c r="CG33" s="404"/>
      <c r="CH33" s="404"/>
      <c r="CI33" s="404"/>
      <c r="CJ33" s="404"/>
      <c r="CK33" s="404"/>
      <c r="CL33" s="404"/>
      <c r="CM33" s="404"/>
      <c r="CN33" s="404"/>
      <c r="CO33" s="404"/>
      <c r="CP33" s="404"/>
      <c r="CQ33" s="404"/>
      <c r="CR33" s="404"/>
      <c r="CS33" s="404"/>
      <c r="CT33" s="404"/>
      <c r="CU33" s="404"/>
      <c r="CV33" s="404"/>
      <c r="CW33" s="404"/>
      <c r="CX33" s="404"/>
      <c r="CY33" s="404"/>
      <c r="CZ33" s="404"/>
      <c r="DA33" s="404"/>
      <c r="DB33" s="404"/>
      <c r="DC33" s="404"/>
      <c r="DD33" s="404"/>
      <c r="DE33" s="404"/>
      <c r="DF33" s="404"/>
      <c r="DG33" s="404"/>
      <c r="DH33" s="404"/>
      <c r="DI33" s="404"/>
      <c r="DJ33" s="404"/>
      <c r="DK33" s="404"/>
      <c r="DL33" s="404"/>
      <c r="DM33" s="404"/>
      <c r="DN33" s="404"/>
      <c r="DO33" s="404"/>
      <c r="DP33" s="404"/>
      <c r="DQ33" s="404"/>
      <c r="DR33" s="404"/>
      <c r="DS33" s="404"/>
      <c r="DT33" s="404"/>
      <c r="DU33" s="404"/>
      <c r="DV33" s="404"/>
      <c r="DW33" s="404"/>
      <c r="DX33" s="404"/>
      <c r="DY33" s="404"/>
      <c r="DZ33" s="404"/>
      <c r="EA33" s="404"/>
      <c r="EB33" s="404"/>
      <c r="EC33" s="404"/>
      <c r="ED33" s="404"/>
      <c r="EE33" s="404"/>
      <c r="EF33" s="404"/>
      <c r="EG33" s="404"/>
      <c r="EH33" s="404"/>
      <c r="EI33" s="404"/>
      <c r="EJ33" s="404"/>
      <c r="EK33" s="404"/>
      <c r="EL33" s="404"/>
      <c r="EM33" s="404"/>
      <c r="EN33" s="404"/>
      <c r="EO33" s="404"/>
      <c r="EP33" s="404"/>
      <c r="EQ33" s="404"/>
      <c r="ER33" s="404"/>
      <c r="ES33" s="404"/>
      <c r="ET33" s="404"/>
      <c r="EU33" s="404"/>
      <c r="EV33" s="404"/>
      <c r="EW33" s="404"/>
      <c r="EX33" s="404"/>
      <c r="EY33" s="404"/>
      <c r="EZ33" s="404"/>
      <c r="FA33" s="404"/>
      <c r="FB33" s="404"/>
      <c r="FC33" s="404"/>
      <c r="FD33" s="404"/>
      <c r="FE33" s="404"/>
      <c r="FF33" s="404"/>
      <c r="FG33" s="404"/>
      <c r="FH33" s="404"/>
      <c r="FI33" s="404"/>
      <c r="FJ33" s="404"/>
      <c r="FK33" s="404"/>
      <c r="FL33" s="404"/>
      <c r="FM33" s="404"/>
      <c r="FN33" s="404"/>
      <c r="FO33" s="404"/>
      <c r="FP33" s="404"/>
      <c r="FQ33" s="404"/>
      <c r="FR33" s="404"/>
      <c r="FS33" s="404"/>
      <c r="FT33" s="404"/>
      <c r="FU33" s="404"/>
      <c r="FV33" s="404"/>
      <c r="FW33" s="404"/>
      <c r="FX33" s="404"/>
      <c r="FY33" s="404"/>
      <c r="FZ33" s="404"/>
      <c r="GA33" s="404"/>
      <c r="GB33" s="404"/>
      <c r="GC33" s="404"/>
      <c r="GD33" s="404"/>
      <c r="GE33" s="404"/>
      <c r="GF33" s="404"/>
      <c r="GG33" s="404"/>
      <c r="GH33" s="404"/>
      <c r="GI33" s="404"/>
      <c r="GJ33" s="404"/>
      <c r="GK33" s="404"/>
      <c r="GL33" s="404"/>
      <c r="GM33" s="404"/>
      <c r="GN33" s="404"/>
      <c r="GO33" s="404"/>
      <c r="GP33" s="404"/>
      <c r="GQ33" s="404"/>
      <c r="GR33" s="404"/>
      <c r="GS33" s="404"/>
      <c r="GT33" s="404"/>
      <c r="GU33" s="404"/>
      <c r="GV33" s="404"/>
      <c r="GW33" s="404"/>
      <c r="GX33" s="404"/>
      <c r="GY33" s="404"/>
      <c r="GZ33" s="404"/>
      <c r="HA33" s="404"/>
      <c r="HB33" s="404"/>
      <c r="HC33" s="404"/>
      <c r="HD33" s="404"/>
      <c r="HE33" s="404"/>
      <c r="HF33" s="404"/>
      <c r="HG33" s="404"/>
      <c r="HH33" s="404"/>
      <c r="HI33" s="404"/>
      <c r="HJ33" s="404"/>
      <c r="HK33" s="404"/>
      <c r="HL33" s="404"/>
      <c r="HM33" s="404"/>
      <c r="HN33" s="404"/>
      <c r="HO33" s="404"/>
      <c r="HP33" s="404"/>
      <c r="HQ33" s="404"/>
      <c r="HR33" s="404"/>
      <c r="HS33" s="404"/>
      <c r="HT33" s="404"/>
      <c r="HU33" s="404"/>
      <c r="HV33" s="404"/>
      <c r="HW33" s="404"/>
      <c r="HX33" s="404"/>
      <c r="HY33" s="404"/>
      <c r="HZ33" s="404"/>
      <c r="IA33" s="404"/>
      <c r="IB33" s="404"/>
      <c r="IC33" s="404"/>
      <c r="ID33" s="404"/>
      <c r="IE33" s="404"/>
      <c r="IF33" s="404"/>
      <c r="IG33" s="404"/>
      <c r="IH33" s="404"/>
      <c r="II33" s="404"/>
      <c r="IJ33" s="404"/>
      <c r="IK33" s="404"/>
      <c r="IL33" s="404"/>
      <c r="IM33" s="404"/>
      <c r="IN33" s="404"/>
      <c r="IO33" s="404"/>
      <c r="IP33" s="404"/>
      <c r="IQ33" s="404"/>
      <c r="IR33" s="404"/>
      <c r="IS33" s="404"/>
      <c r="IT33" s="404"/>
      <c r="IU33" s="404"/>
      <c r="IV33" s="404"/>
      <c r="IW33" s="404"/>
      <c r="IX33" s="404"/>
      <c r="IY33" s="404"/>
      <c r="IZ33" s="404"/>
      <c r="JA33" s="404"/>
      <c r="JB33" s="404"/>
      <c r="JC33" s="404"/>
      <c r="JD33" s="404"/>
      <c r="JE33" s="404"/>
      <c r="JF33" s="404"/>
      <c r="JG33" s="404"/>
      <c r="JH33" s="404"/>
      <c r="JI33" s="404"/>
      <c r="JJ33" s="404"/>
      <c r="JK33" s="404"/>
      <c r="JL33" s="404"/>
      <c r="JM33" s="404"/>
      <c r="JN33" s="404"/>
      <c r="JO33" s="404"/>
      <c r="JP33" s="404"/>
      <c r="JQ33" s="404"/>
      <c r="JR33" s="404"/>
      <c r="JS33" s="404"/>
      <c r="JT33" s="404"/>
      <c r="JU33" s="404"/>
      <c r="JV33" s="404"/>
      <c r="JW33" s="404"/>
      <c r="JX33" s="404"/>
      <c r="JY33" s="404"/>
      <c r="JZ33" s="404"/>
      <c r="KA33" s="404"/>
      <c r="KB33" s="404"/>
      <c r="KC33" s="404"/>
      <c r="KD33" s="404"/>
      <c r="KE33" s="404"/>
      <c r="KF33" s="404"/>
      <c r="KG33" s="404"/>
      <c r="KH33" s="404"/>
      <c r="KI33" s="404"/>
      <c r="KJ33" s="404"/>
      <c r="KK33" s="404"/>
      <c r="KL33" s="404"/>
      <c r="KM33" s="404"/>
      <c r="KN33" s="404"/>
      <c r="KO33" s="404"/>
      <c r="KP33" s="404"/>
      <c r="KQ33" s="404"/>
      <c r="KR33" s="404"/>
      <c r="KS33" s="404"/>
      <c r="KT33" s="404"/>
      <c r="KU33" s="404"/>
      <c r="KV33" s="404"/>
      <c r="KW33" s="404"/>
      <c r="KX33" s="404"/>
      <c r="KY33" s="404"/>
      <c r="KZ33" s="404"/>
      <c r="LA33" s="404"/>
      <c r="LB33" s="404"/>
      <c r="LC33" s="404"/>
      <c r="LD33" s="404"/>
      <c r="LE33" s="404"/>
      <c r="LF33" s="404"/>
      <c r="LG33" s="404"/>
      <c r="LH33" s="404"/>
      <c r="LI33" s="404"/>
      <c r="LJ33" s="404"/>
      <c r="LK33" s="404"/>
      <c r="LL33" s="404"/>
      <c r="LM33" s="404"/>
      <c r="LN33" s="404"/>
      <c r="LO33" s="404"/>
      <c r="LP33" s="404"/>
      <c r="LQ33" s="404"/>
      <c r="LR33" s="404"/>
      <c r="LS33" s="404"/>
      <c r="LT33" s="404"/>
      <c r="LU33" s="404"/>
      <c r="LV33" s="404"/>
      <c r="LW33" s="404"/>
      <c r="LX33" s="404"/>
      <c r="LY33" s="404"/>
      <c r="LZ33" s="404"/>
      <c r="MA33" s="404"/>
      <c r="MB33" s="404"/>
      <c r="MC33" s="404"/>
      <c r="MD33" s="404"/>
      <c r="ME33" s="404"/>
      <c r="MF33" s="404"/>
      <c r="MG33" s="404"/>
      <c r="MH33" s="404"/>
      <c r="MI33" s="404"/>
      <c r="MJ33" s="404"/>
      <c r="MK33" s="404"/>
      <c r="ML33" s="404"/>
      <c r="MM33" s="404"/>
      <c r="MN33" s="404"/>
      <c r="MO33" s="404"/>
      <c r="MP33" s="404"/>
      <c r="MQ33" s="404"/>
      <c r="MR33" s="404"/>
      <c r="MS33" s="404"/>
      <c r="MT33" s="404"/>
      <c r="MU33" s="404"/>
      <c r="MV33" s="404"/>
      <c r="MW33" s="404"/>
      <c r="MX33" s="404"/>
      <c r="MY33" s="404"/>
      <c r="MZ33" s="404"/>
      <c r="NA33" s="404"/>
      <c r="NB33" s="404"/>
      <c r="NC33" s="404"/>
      <c r="ND33" s="404"/>
      <c r="NE33" s="404"/>
      <c r="NF33" s="404"/>
      <c r="NG33" s="404"/>
      <c r="NH33" s="404"/>
      <c r="NI33" s="404"/>
      <c r="NJ33" s="404"/>
      <c r="NK33" s="404"/>
      <c r="NL33" s="404"/>
      <c r="NM33" s="404"/>
      <c r="NN33" s="404"/>
      <c r="NO33" s="404"/>
      <c r="NP33" s="404"/>
      <c r="NQ33" s="404"/>
      <c r="NR33" s="404"/>
      <c r="NS33" s="404"/>
      <c r="NT33" s="404"/>
      <c r="NU33" s="404"/>
      <c r="NV33" s="404"/>
      <c r="NW33" s="404"/>
      <c r="NX33" s="404"/>
      <c r="NY33" s="404"/>
      <c r="NZ33" s="404"/>
      <c r="OA33" s="404"/>
      <c r="OB33" s="404"/>
      <c r="OC33" s="404"/>
      <c r="OD33" s="404"/>
      <c r="OE33" s="404"/>
      <c r="OF33" s="404"/>
      <c r="OG33" s="404"/>
      <c r="OH33" s="404"/>
      <c r="OI33" s="404"/>
      <c r="OJ33" s="404"/>
      <c r="OK33" s="404"/>
      <c r="OL33" s="404"/>
      <c r="OM33" s="404"/>
      <c r="ON33" s="404"/>
      <c r="OO33" s="404"/>
      <c r="OP33" s="404"/>
      <c r="OQ33" s="404"/>
      <c r="OR33" s="404"/>
      <c r="OS33" s="404"/>
      <c r="OT33" s="404"/>
      <c r="OU33" s="404"/>
      <c r="OV33" s="404"/>
      <c r="OW33" s="404"/>
      <c r="OX33" s="404"/>
      <c r="OY33" s="404"/>
      <c r="OZ33" s="404"/>
      <c r="PA33" s="404"/>
      <c r="PB33" s="404"/>
      <c r="PC33" s="404"/>
      <c r="PD33" s="404"/>
      <c r="PE33" s="404"/>
      <c r="PF33" s="404"/>
      <c r="PG33" s="404"/>
      <c r="PH33" s="404"/>
      <c r="PI33" s="404"/>
      <c r="PJ33" s="404"/>
      <c r="PK33" s="404"/>
      <c r="PL33" s="404"/>
      <c r="PM33" s="404"/>
      <c r="PN33" s="404"/>
      <c r="PO33" s="404"/>
      <c r="PP33" s="404"/>
      <c r="PQ33" s="404"/>
      <c r="PR33" s="404"/>
      <c r="PS33" s="404"/>
      <c r="PT33" s="404"/>
      <c r="PU33" s="404"/>
      <c r="PV33" s="404"/>
      <c r="PW33" s="404"/>
      <c r="PX33" s="404"/>
      <c r="PY33" s="404"/>
      <c r="PZ33" s="404"/>
      <c r="QA33" s="404"/>
      <c r="QB33" s="404"/>
      <c r="QC33" s="404"/>
      <c r="QD33" s="404"/>
      <c r="QE33" s="404"/>
      <c r="QF33" s="404"/>
      <c r="QG33" s="404"/>
      <c r="QH33" s="404"/>
      <c r="QI33" s="404"/>
      <c r="QJ33" s="404"/>
      <c r="QK33" s="404"/>
      <c r="QL33" s="404"/>
      <c r="QM33" s="404"/>
      <c r="QN33" s="404"/>
      <c r="QO33" s="404"/>
      <c r="QP33" s="404"/>
      <c r="QQ33" s="404"/>
      <c r="QR33" s="404"/>
      <c r="QS33" s="404"/>
      <c r="QT33" s="404"/>
      <c r="QU33" s="404"/>
      <c r="QV33" s="404"/>
      <c r="QW33" s="404"/>
      <c r="QX33" s="404"/>
      <c r="QY33" s="404"/>
      <c r="QZ33" s="404"/>
      <c r="RA33" s="404"/>
      <c r="RB33" s="404"/>
      <c r="RC33" s="404"/>
      <c r="RD33" s="404"/>
      <c r="RE33" s="404"/>
      <c r="RF33" s="404"/>
      <c r="RG33" s="404"/>
      <c r="RH33" s="404"/>
      <c r="RI33" s="404"/>
      <c r="RJ33" s="404"/>
      <c r="RK33" s="404"/>
      <c r="RL33" s="404"/>
      <c r="RM33" s="404"/>
      <c r="RN33" s="404"/>
      <c r="RO33" s="404"/>
      <c r="RP33" s="404"/>
      <c r="RQ33" s="404"/>
      <c r="RR33" s="404"/>
      <c r="RS33" s="404"/>
      <c r="RT33" s="404"/>
      <c r="RU33" s="404"/>
      <c r="RV33" s="404"/>
      <c r="RW33" s="404"/>
      <c r="RX33" s="404"/>
      <c r="RY33" s="404"/>
      <c r="RZ33" s="404"/>
      <c r="SA33" s="404"/>
      <c r="SB33" s="404"/>
      <c r="SC33" s="404"/>
      <c r="SD33" s="404"/>
      <c r="SE33" s="404"/>
      <c r="SF33" s="404"/>
      <c r="SG33" s="404"/>
      <c r="SH33" s="404"/>
      <c r="SI33" s="404"/>
      <c r="SJ33" s="404"/>
      <c r="SK33" s="404"/>
      <c r="SL33" s="404"/>
      <c r="SM33" s="404"/>
      <c r="SN33" s="404"/>
      <c r="SO33" s="404"/>
      <c r="SP33" s="404"/>
      <c r="SQ33" s="404"/>
      <c r="SR33" s="404"/>
      <c r="SS33" s="404"/>
      <c r="ST33" s="404"/>
      <c r="SU33" s="404"/>
      <c r="SV33" s="404"/>
      <c r="SW33" s="404"/>
      <c r="SX33" s="404"/>
      <c r="SY33" s="404"/>
      <c r="SZ33" s="404"/>
      <c r="TA33" s="404"/>
      <c r="TB33" s="404"/>
      <c r="TC33" s="404"/>
      <c r="TD33" s="404"/>
      <c r="TE33" s="404"/>
      <c r="TF33" s="404"/>
      <c r="TG33" s="404"/>
      <c r="TH33" s="404"/>
      <c r="TI33" s="404"/>
      <c r="TJ33" s="404"/>
      <c r="TK33" s="404"/>
      <c r="TL33" s="404"/>
      <c r="TM33" s="404"/>
      <c r="TN33" s="404"/>
      <c r="TO33" s="404"/>
      <c r="TP33" s="404"/>
      <c r="TQ33" s="404"/>
      <c r="TR33" s="404"/>
      <c r="TS33" s="404"/>
      <c r="TT33" s="404"/>
      <c r="TU33" s="404"/>
      <c r="TV33" s="404"/>
      <c r="TW33" s="404"/>
      <c r="TX33" s="404"/>
      <c r="TY33" s="404"/>
      <c r="TZ33" s="404"/>
      <c r="UA33" s="404"/>
      <c r="UB33" s="404"/>
      <c r="UC33" s="404"/>
      <c r="UD33" s="404"/>
      <c r="UE33" s="404"/>
      <c r="UF33" s="404"/>
      <c r="UG33" s="404"/>
      <c r="UH33" s="404"/>
      <c r="UI33" s="404"/>
      <c r="UJ33" s="404"/>
      <c r="UK33" s="404"/>
      <c r="UL33" s="404"/>
      <c r="UM33" s="404"/>
      <c r="UN33" s="404"/>
      <c r="UO33" s="404"/>
      <c r="UP33" s="404"/>
      <c r="UQ33" s="404"/>
      <c r="UR33" s="404"/>
      <c r="US33" s="404"/>
      <c r="UT33" s="404"/>
      <c r="UU33" s="404"/>
      <c r="UV33" s="404"/>
      <c r="UW33" s="404"/>
      <c r="UX33" s="404"/>
      <c r="UY33" s="404"/>
      <c r="UZ33" s="404"/>
      <c r="VA33" s="404"/>
      <c r="VB33" s="404"/>
      <c r="VC33" s="404"/>
      <c r="VD33" s="404"/>
      <c r="VE33" s="404"/>
      <c r="VF33" s="404"/>
      <c r="VG33" s="404"/>
      <c r="VH33" s="404"/>
      <c r="VI33" s="404"/>
      <c r="VJ33" s="404"/>
      <c r="VK33" s="404"/>
      <c r="VL33" s="404"/>
      <c r="VM33" s="404"/>
      <c r="VN33" s="404"/>
      <c r="VO33" s="404"/>
      <c r="VP33" s="404"/>
      <c r="VQ33" s="404"/>
      <c r="VR33" s="404"/>
      <c r="VS33" s="404"/>
      <c r="VT33" s="404"/>
      <c r="VU33" s="404"/>
      <c r="VV33" s="404"/>
      <c r="VW33" s="404"/>
      <c r="VX33" s="404"/>
      <c r="VY33" s="404"/>
      <c r="VZ33" s="404"/>
      <c r="WA33" s="404"/>
      <c r="WB33" s="404"/>
      <c r="WC33" s="404"/>
      <c r="WD33" s="404"/>
      <c r="WE33" s="404"/>
      <c r="WF33" s="404"/>
      <c r="WG33" s="404"/>
      <c r="WH33" s="404"/>
      <c r="WI33" s="404"/>
      <c r="WJ33" s="404"/>
      <c r="WK33" s="404"/>
      <c r="WL33" s="404"/>
      <c r="WM33" s="404"/>
      <c r="WN33" s="404"/>
      <c r="WO33" s="404"/>
      <c r="WP33" s="404"/>
      <c r="WQ33" s="404"/>
      <c r="WR33" s="404"/>
      <c r="WS33" s="404"/>
      <c r="WT33" s="404"/>
      <c r="WU33" s="404"/>
      <c r="WV33" s="404"/>
      <c r="WW33" s="404"/>
      <c r="WX33" s="404"/>
      <c r="WY33" s="404"/>
      <c r="WZ33" s="404"/>
      <c r="XA33" s="404"/>
      <c r="XB33" s="404"/>
      <c r="XC33" s="404"/>
      <c r="XD33" s="404"/>
      <c r="XE33" s="404"/>
      <c r="XF33" s="404"/>
      <c r="XG33" s="404"/>
      <c r="XH33" s="404"/>
      <c r="XI33" s="404"/>
      <c r="XJ33" s="404"/>
      <c r="XK33" s="404"/>
      <c r="XL33" s="404"/>
      <c r="XM33" s="404"/>
      <c r="XN33" s="404"/>
      <c r="XO33" s="404"/>
      <c r="XP33" s="404"/>
      <c r="XQ33" s="404"/>
      <c r="XR33" s="404"/>
      <c r="XS33" s="404"/>
      <c r="XT33" s="404"/>
      <c r="XU33" s="404"/>
      <c r="XV33" s="404"/>
      <c r="XW33" s="404"/>
      <c r="XX33" s="404"/>
      <c r="XY33" s="404"/>
      <c r="XZ33" s="404"/>
      <c r="YA33" s="404"/>
      <c r="YB33" s="404"/>
      <c r="YC33" s="404"/>
      <c r="YD33" s="404"/>
      <c r="YE33" s="404"/>
      <c r="YF33" s="404"/>
      <c r="YG33" s="404"/>
      <c r="YH33" s="404"/>
      <c r="YI33" s="404"/>
      <c r="YJ33" s="404"/>
      <c r="YK33" s="404"/>
      <c r="YL33" s="404"/>
      <c r="YM33" s="404"/>
      <c r="YN33" s="404"/>
      <c r="YO33" s="404"/>
      <c r="YP33" s="404"/>
      <c r="YQ33" s="404"/>
      <c r="YR33" s="404"/>
      <c r="YS33" s="404"/>
      <c r="YT33" s="404"/>
      <c r="YU33" s="404"/>
      <c r="YV33" s="404"/>
      <c r="YW33" s="404"/>
      <c r="YX33" s="404"/>
      <c r="YY33" s="404"/>
      <c r="YZ33" s="404"/>
      <c r="ZA33" s="404"/>
      <c r="ZB33" s="404"/>
      <c r="ZC33" s="404"/>
      <c r="ZD33" s="404"/>
      <c r="ZE33" s="404"/>
      <c r="ZF33" s="404"/>
      <c r="ZG33" s="404"/>
      <c r="ZH33" s="404"/>
      <c r="ZI33" s="404"/>
      <c r="ZJ33" s="404"/>
      <c r="ZK33" s="404"/>
      <c r="ZL33" s="404"/>
      <c r="ZM33" s="404"/>
      <c r="ZN33" s="404"/>
      <c r="ZO33" s="404"/>
      <c r="ZP33" s="404"/>
      <c r="ZQ33" s="404"/>
      <c r="ZR33" s="404"/>
      <c r="ZS33" s="404"/>
      <c r="ZT33" s="404"/>
      <c r="ZU33" s="404"/>
      <c r="ZV33" s="404"/>
      <c r="ZW33" s="404"/>
      <c r="ZX33" s="404"/>
      <c r="ZY33" s="404"/>
      <c r="ZZ33" s="404"/>
      <c r="AAA33" s="404"/>
      <c r="AAB33" s="404"/>
      <c r="AAC33" s="404"/>
      <c r="AAD33" s="404"/>
      <c r="AAE33" s="404"/>
      <c r="AAF33" s="404"/>
      <c r="AAG33" s="404"/>
      <c r="AAH33" s="404"/>
      <c r="AAI33" s="404"/>
      <c r="AAJ33" s="404"/>
      <c r="AAK33" s="404"/>
      <c r="AAL33" s="404"/>
      <c r="AAM33" s="404"/>
      <c r="AAN33" s="404"/>
      <c r="AAO33" s="404"/>
      <c r="AAP33" s="404"/>
      <c r="AAQ33" s="404"/>
      <c r="AAR33" s="404"/>
      <c r="AAS33" s="404"/>
      <c r="AAT33" s="404"/>
      <c r="AAU33" s="404"/>
      <c r="AAV33" s="404"/>
      <c r="AAW33" s="404"/>
      <c r="AAX33" s="404"/>
      <c r="AAY33" s="404"/>
      <c r="AAZ33" s="404"/>
      <c r="ABA33" s="404"/>
      <c r="ABB33" s="404"/>
      <c r="ABC33" s="404"/>
      <c r="ABD33" s="404"/>
      <c r="ABE33" s="404"/>
      <c r="ABF33" s="404"/>
      <c r="ABG33" s="404"/>
      <c r="ABH33" s="404"/>
      <c r="ABI33" s="404"/>
      <c r="ABJ33" s="404"/>
      <c r="ABK33" s="404"/>
      <c r="ABL33" s="404"/>
      <c r="ABM33" s="404"/>
      <c r="ABN33" s="404"/>
      <c r="ABO33" s="404"/>
      <c r="ABP33" s="404"/>
      <c r="ABQ33" s="404"/>
      <c r="ABR33" s="404"/>
      <c r="ABS33" s="404"/>
      <c r="ABT33" s="404"/>
      <c r="ABU33" s="404"/>
      <c r="ABV33" s="404"/>
      <c r="ABW33" s="404"/>
      <c r="ABX33" s="404"/>
      <c r="ABY33" s="404"/>
      <c r="ABZ33" s="404"/>
      <c r="ACA33" s="404"/>
      <c r="ACB33" s="404"/>
      <c r="ACC33" s="404"/>
      <c r="ACD33" s="404"/>
      <c r="ACE33" s="404"/>
      <c r="ACF33" s="404"/>
      <c r="ACG33" s="404"/>
      <c r="ACH33" s="404"/>
      <c r="ACI33" s="404"/>
      <c r="ACJ33" s="404"/>
      <c r="ACK33" s="404"/>
      <c r="ACL33" s="404"/>
      <c r="ACM33" s="404"/>
      <c r="ACN33" s="404"/>
      <c r="ACO33" s="404"/>
      <c r="ACP33" s="404"/>
      <c r="ACQ33" s="404"/>
      <c r="ACR33" s="404"/>
      <c r="ACS33" s="404"/>
      <c r="ACT33" s="404"/>
      <c r="ACU33" s="404"/>
      <c r="ACV33" s="404"/>
      <c r="ACW33" s="404"/>
      <c r="ACX33" s="404"/>
      <c r="ACY33" s="404"/>
      <c r="ACZ33" s="404"/>
      <c r="ADA33" s="404"/>
      <c r="ADB33" s="404"/>
      <c r="ADC33" s="404"/>
      <c r="ADD33" s="404"/>
      <c r="ADE33" s="404"/>
      <c r="ADF33" s="404"/>
      <c r="ADG33" s="404"/>
      <c r="ADH33" s="404"/>
      <c r="ADI33" s="404"/>
      <c r="ADJ33" s="404"/>
      <c r="ADK33" s="404"/>
      <c r="ADL33" s="404"/>
      <c r="ADM33" s="404"/>
      <c r="ADN33" s="404"/>
      <c r="ADO33" s="404"/>
      <c r="ADP33" s="404"/>
      <c r="ADQ33" s="404"/>
      <c r="ADR33" s="404"/>
      <c r="ADS33" s="404"/>
      <c r="ADT33" s="404"/>
      <c r="ADU33" s="404"/>
      <c r="ADV33" s="404"/>
      <c r="ADW33" s="404"/>
      <c r="ADX33" s="404"/>
      <c r="ADY33" s="404"/>
      <c r="ADZ33" s="404"/>
      <c r="AEA33" s="404"/>
      <c r="AEB33" s="404"/>
      <c r="AEC33" s="404"/>
      <c r="AED33" s="404"/>
      <c r="AEE33" s="404"/>
      <c r="AEF33" s="404"/>
      <c r="AEG33" s="404"/>
      <c r="AEH33" s="404"/>
      <c r="AEI33" s="404"/>
      <c r="AEJ33" s="404"/>
      <c r="AEK33" s="404"/>
      <c r="AEL33" s="404"/>
      <c r="AEM33" s="404"/>
      <c r="AEN33" s="404"/>
      <c r="AEO33" s="404"/>
      <c r="AEP33" s="404"/>
      <c r="AEQ33" s="404"/>
      <c r="AER33" s="404"/>
      <c r="AES33" s="404"/>
      <c r="AET33" s="404"/>
      <c r="AEU33" s="404"/>
      <c r="AEV33" s="404"/>
      <c r="AEW33" s="404"/>
      <c r="AEX33" s="404"/>
      <c r="AEY33" s="404"/>
      <c r="AEZ33" s="404"/>
      <c r="AFA33" s="404"/>
      <c r="AFB33" s="404"/>
      <c r="AFC33" s="404"/>
      <c r="AFD33" s="404"/>
      <c r="AFE33" s="404"/>
      <c r="AFF33" s="404"/>
      <c r="AFG33" s="404"/>
      <c r="AFH33" s="404"/>
      <c r="AFI33" s="404"/>
      <c r="AFJ33" s="404"/>
      <c r="AFK33" s="404"/>
      <c r="AFL33" s="404"/>
      <c r="AFM33" s="404"/>
      <c r="AFN33" s="404"/>
      <c r="AFO33" s="404"/>
      <c r="AFP33" s="404"/>
      <c r="AFQ33" s="404"/>
      <c r="AFR33" s="404"/>
      <c r="AFS33" s="404"/>
      <c r="AFT33" s="404"/>
      <c r="AFU33" s="404"/>
      <c r="AFV33" s="404"/>
      <c r="AFW33" s="404"/>
      <c r="AFX33" s="404"/>
      <c r="AFY33" s="404"/>
      <c r="AFZ33" s="404"/>
      <c r="AGA33" s="404"/>
      <c r="AGB33" s="404"/>
      <c r="AGC33" s="404"/>
      <c r="AGD33" s="404"/>
      <c r="AGE33" s="404"/>
      <c r="AGF33" s="404"/>
      <c r="AGG33" s="404"/>
      <c r="AGH33" s="404"/>
      <c r="AGI33" s="404"/>
      <c r="AGJ33" s="404"/>
      <c r="AGK33" s="404"/>
      <c r="AGL33" s="404"/>
      <c r="AGM33" s="404"/>
      <c r="AGN33" s="404"/>
      <c r="AGO33" s="404"/>
      <c r="AGP33" s="404"/>
      <c r="AGQ33" s="404"/>
      <c r="AGR33" s="404"/>
      <c r="AGS33" s="404"/>
      <c r="AGT33" s="404"/>
      <c r="AGU33" s="404"/>
      <c r="AGV33" s="404"/>
      <c r="AGW33" s="404"/>
      <c r="AGX33" s="404"/>
      <c r="AGY33" s="404"/>
      <c r="AGZ33" s="404"/>
      <c r="AHA33" s="404"/>
      <c r="AHB33" s="404"/>
      <c r="AHC33" s="404"/>
      <c r="AHD33" s="404"/>
      <c r="AHE33" s="404"/>
      <c r="AHF33" s="404"/>
      <c r="AHG33" s="404"/>
      <c r="AHH33" s="404"/>
      <c r="AHI33" s="404"/>
      <c r="AHJ33" s="404"/>
      <c r="AHK33" s="404"/>
      <c r="AHL33" s="404"/>
      <c r="AHM33" s="404"/>
      <c r="AHN33" s="404"/>
      <c r="AHO33" s="404"/>
      <c r="AHP33" s="404"/>
      <c r="AHQ33" s="404"/>
      <c r="AHR33" s="404"/>
      <c r="AHS33" s="404"/>
      <c r="AHT33" s="404"/>
      <c r="AHU33" s="404"/>
      <c r="AHV33" s="404"/>
      <c r="AHW33" s="404"/>
      <c r="AHX33" s="404"/>
      <c r="AHY33" s="404"/>
      <c r="AHZ33" s="404"/>
      <c r="AIA33" s="404"/>
      <c r="AIB33" s="404"/>
      <c r="AIC33" s="404"/>
      <c r="AID33" s="404"/>
      <c r="AIE33" s="404"/>
      <c r="AIF33" s="404"/>
      <c r="AIG33" s="404"/>
      <c r="AIH33" s="404"/>
      <c r="AII33" s="404"/>
      <c r="AIJ33" s="404"/>
      <c r="AIK33" s="404"/>
      <c r="AIL33" s="404"/>
      <c r="AIM33" s="404"/>
      <c r="AIN33" s="404"/>
      <c r="AIO33" s="404"/>
      <c r="AIP33" s="404"/>
      <c r="AIQ33" s="404"/>
      <c r="AIR33" s="404"/>
      <c r="AIS33" s="404"/>
      <c r="AIT33" s="404"/>
      <c r="AIU33" s="404"/>
      <c r="AIV33" s="404"/>
      <c r="AIW33" s="404"/>
      <c r="AIX33" s="404"/>
      <c r="AIY33" s="404"/>
      <c r="AIZ33" s="404"/>
      <c r="AJA33" s="404"/>
      <c r="AJB33" s="404"/>
      <c r="AJC33" s="404"/>
      <c r="AJD33" s="404"/>
      <c r="AJE33" s="404"/>
      <c r="AJF33" s="404"/>
      <c r="AJG33" s="404"/>
      <c r="AJH33" s="404"/>
      <c r="AJI33" s="404"/>
      <c r="AJJ33" s="404"/>
      <c r="AJK33" s="404"/>
      <c r="AJL33" s="404"/>
      <c r="AJM33" s="404"/>
      <c r="AJN33" s="404"/>
      <c r="AJO33" s="404"/>
      <c r="AJP33" s="404"/>
      <c r="AJQ33" s="404"/>
      <c r="AJR33" s="404"/>
      <c r="AJS33" s="404"/>
      <c r="AJT33" s="404"/>
      <c r="AJU33" s="404"/>
      <c r="AJV33" s="404"/>
      <c r="AJW33" s="404"/>
      <c r="AJX33" s="404"/>
      <c r="AJY33" s="404"/>
      <c r="AJZ33" s="404"/>
      <c r="AKA33" s="404"/>
      <c r="AKB33" s="404"/>
      <c r="AKC33" s="404"/>
      <c r="AKD33" s="404"/>
      <c r="AKE33" s="404"/>
      <c r="AKF33" s="404"/>
      <c r="AKG33" s="404"/>
      <c r="AKH33" s="404"/>
      <c r="AKI33" s="404"/>
      <c r="AKJ33" s="404"/>
      <c r="AKK33" s="404"/>
      <c r="AKL33" s="404"/>
      <c r="AKM33" s="404"/>
      <c r="AKN33" s="404"/>
      <c r="AKO33" s="404"/>
      <c r="AKP33" s="404"/>
      <c r="AKQ33" s="404"/>
      <c r="AKR33" s="404"/>
      <c r="AKS33" s="404"/>
      <c r="AKT33" s="404"/>
      <c r="AKU33" s="404"/>
      <c r="AKV33" s="404"/>
      <c r="AKW33" s="404"/>
      <c r="AKX33" s="404"/>
      <c r="AKY33" s="404"/>
      <c r="AKZ33" s="404"/>
      <c r="ALA33" s="404"/>
      <c r="ALB33" s="404"/>
      <c r="ALC33" s="404"/>
    </row>
    <row r="34" spans="1:991" ht="39.75" customHeight="1" x14ac:dyDescent="0.55000000000000004">
      <c r="A34" s="632" t="s">
        <v>64</v>
      </c>
      <c r="B34" s="61">
        <v>653542</v>
      </c>
      <c r="C34" s="634">
        <v>99073</v>
      </c>
      <c r="D34" s="61">
        <v>138317</v>
      </c>
      <c r="E34" s="634">
        <v>193374</v>
      </c>
      <c r="F34" s="61">
        <v>1823</v>
      </c>
      <c r="G34" s="634">
        <v>1086129</v>
      </c>
      <c r="H34" s="61">
        <v>555510.69999999995</v>
      </c>
      <c r="I34" s="61">
        <v>84212.05</v>
      </c>
      <c r="J34" s="61">
        <v>117569.45</v>
      </c>
      <c r="K34" s="759">
        <v>193374</v>
      </c>
      <c r="L34" s="61">
        <v>1549.55</v>
      </c>
      <c r="M34" s="61">
        <v>873899.28</v>
      </c>
      <c r="N34" s="61">
        <v>433298.34599999996</v>
      </c>
      <c r="O34" s="61">
        <v>65685.399000000005</v>
      </c>
      <c r="P34" s="61">
        <v>91704.171000000002</v>
      </c>
      <c r="Q34" s="61">
        <v>115057.53</v>
      </c>
      <c r="R34" s="61">
        <v>1208.6490000000001</v>
      </c>
      <c r="S34" s="636">
        <v>706954.09499999997</v>
      </c>
      <c r="V34" s="53"/>
      <c r="W34" s="404"/>
      <c r="X34" s="404"/>
      <c r="Y34" s="404"/>
      <c r="Z34" s="404"/>
      <c r="AA34" s="404"/>
      <c r="AB34" s="404"/>
      <c r="AC34" s="404"/>
      <c r="AD34" s="404"/>
      <c r="AE34" s="404"/>
      <c r="AF34" s="404"/>
      <c r="AG34" s="404"/>
      <c r="AH34" s="404"/>
      <c r="AI34" s="404"/>
      <c r="AJ34" s="404"/>
      <c r="AK34" s="404"/>
      <c r="AL34" s="404"/>
      <c r="AM34" s="404"/>
      <c r="AN34" s="404"/>
      <c r="AO34" s="404"/>
      <c r="AP34" s="404"/>
      <c r="AQ34" s="404"/>
      <c r="AR34" s="404"/>
      <c r="AS34" s="404"/>
      <c r="AT34" s="404"/>
      <c r="AU34" s="404"/>
      <c r="AV34" s="404"/>
      <c r="AW34" s="404"/>
      <c r="AX34" s="404"/>
      <c r="AY34" s="404"/>
      <c r="AZ34" s="404"/>
      <c r="BA34" s="404"/>
      <c r="BB34" s="404"/>
      <c r="BC34" s="404"/>
      <c r="BD34" s="404"/>
      <c r="BE34" s="404"/>
      <c r="BF34" s="404"/>
      <c r="BG34" s="404"/>
      <c r="BH34" s="404"/>
      <c r="BI34" s="404"/>
      <c r="BJ34" s="404"/>
      <c r="BK34" s="404"/>
      <c r="BL34" s="404"/>
      <c r="BM34" s="404"/>
      <c r="BN34" s="404"/>
      <c r="BO34" s="404"/>
      <c r="BP34" s="404"/>
      <c r="BQ34" s="404"/>
      <c r="BR34" s="404"/>
      <c r="BS34" s="404"/>
      <c r="BT34" s="404"/>
      <c r="BU34" s="404"/>
      <c r="BV34" s="404"/>
      <c r="BW34" s="404"/>
      <c r="BX34" s="404"/>
      <c r="BY34" s="404"/>
      <c r="BZ34" s="404"/>
      <c r="CA34" s="404"/>
      <c r="CB34" s="404"/>
      <c r="CC34" s="404"/>
      <c r="CD34" s="404"/>
      <c r="CE34" s="404"/>
      <c r="CF34" s="404"/>
      <c r="CG34" s="404"/>
      <c r="CH34" s="404"/>
      <c r="CI34" s="404"/>
      <c r="CJ34" s="404"/>
      <c r="CK34" s="404"/>
      <c r="CL34" s="404"/>
      <c r="CM34" s="404"/>
      <c r="CN34" s="404"/>
      <c r="CO34" s="404"/>
      <c r="CP34" s="404"/>
      <c r="CQ34" s="404"/>
      <c r="CR34" s="404"/>
      <c r="CS34" s="404"/>
      <c r="CT34" s="404"/>
      <c r="CU34" s="404"/>
      <c r="CV34" s="404"/>
      <c r="CW34" s="404"/>
      <c r="CX34" s="404"/>
      <c r="CY34" s="404"/>
      <c r="CZ34" s="404"/>
      <c r="DA34" s="404"/>
      <c r="DB34" s="404"/>
      <c r="DC34" s="404"/>
      <c r="DD34" s="404"/>
      <c r="DE34" s="404"/>
      <c r="DF34" s="404"/>
      <c r="DG34" s="404"/>
      <c r="DH34" s="404"/>
      <c r="DI34" s="404"/>
      <c r="DJ34" s="404"/>
      <c r="DK34" s="404"/>
      <c r="DL34" s="404"/>
      <c r="DM34" s="404"/>
      <c r="DN34" s="404"/>
      <c r="DO34" s="404"/>
      <c r="DP34" s="404"/>
      <c r="DQ34" s="404"/>
      <c r="DR34" s="404"/>
      <c r="DS34" s="404"/>
      <c r="DT34" s="404"/>
      <c r="DU34" s="404"/>
      <c r="DV34" s="404"/>
      <c r="DW34" s="404"/>
      <c r="DX34" s="404"/>
      <c r="DY34" s="404"/>
      <c r="DZ34" s="404"/>
      <c r="EA34" s="404"/>
      <c r="EB34" s="404"/>
      <c r="EC34" s="404"/>
      <c r="ED34" s="404"/>
      <c r="EE34" s="404"/>
      <c r="EF34" s="404"/>
      <c r="EG34" s="404"/>
      <c r="EH34" s="404"/>
      <c r="EI34" s="404"/>
      <c r="EJ34" s="404"/>
      <c r="EK34" s="404"/>
      <c r="EL34" s="404"/>
      <c r="EM34" s="404"/>
      <c r="EN34" s="404"/>
      <c r="EO34" s="404"/>
      <c r="EP34" s="404"/>
      <c r="EQ34" s="404"/>
      <c r="ER34" s="404"/>
      <c r="ES34" s="404"/>
      <c r="ET34" s="404"/>
      <c r="EU34" s="404"/>
      <c r="EV34" s="404"/>
      <c r="EW34" s="404"/>
      <c r="EX34" s="404"/>
      <c r="EY34" s="404"/>
      <c r="EZ34" s="404"/>
      <c r="FA34" s="404"/>
      <c r="FB34" s="404"/>
      <c r="FC34" s="404"/>
      <c r="FD34" s="404"/>
      <c r="FE34" s="404"/>
      <c r="FF34" s="404"/>
      <c r="FG34" s="404"/>
      <c r="FH34" s="404"/>
      <c r="FI34" s="404"/>
      <c r="FJ34" s="404"/>
      <c r="FK34" s="404"/>
      <c r="FL34" s="404"/>
      <c r="FM34" s="404"/>
      <c r="FN34" s="404"/>
      <c r="FO34" s="404"/>
      <c r="FP34" s="404"/>
      <c r="FQ34" s="404"/>
      <c r="FR34" s="404"/>
      <c r="FS34" s="404"/>
      <c r="FT34" s="404"/>
      <c r="FU34" s="404"/>
      <c r="FV34" s="404"/>
      <c r="FW34" s="404"/>
      <c r="FX34" s="404"/>
      <c r="FY34" s="404"/>
      <c r="FZ34" s="404"/>
      <c r="GA34" s="404"/>
      <c r="GB34" s="404"/>
      <c r="GC34" s="404"/>
      <c r="GD34" s="404"/>
      <c r="GE34" s="404"/>
      <c r="GF34" s="404"/>
      <c r="GG34" s="404"/>
      <c r="GH34" s="404"/>
      <c r="GI34" s="404"/>
      <c r="GJ34" s="404"/>
      <c r="GK34" s="404"/>
      <c r="GL34" s="404"/>
      <c r="GM34" s="404"/>
      <c r="GN34" s="404"/>
      <c r="GO34" s="404"/>
      <c r="GP34" s="404"/>
      <c r="GQ34" s="404"/>
      <c r="GR34" s="404"/>
      <c r="GS34" s="404"/>
      <c r="GT34" s="404"/>
      <c r="GU34" s="404"/>
      <c r="GV34" s="404"/>
      <c r="GW34" s="404"/>
      <c r="GX34" s="404"/>
      <c r="GY34" s="404"/>
      <c r="GZ34" s="404"/>
      <c r="HA34" s="404"/>
      <c r="HB34" s="404"/>
      <c r="HC34" s="404"/>
      <c r="HD34" s="404"/>
      <c r="HE34" s="404"/>
      <c r="HF34" s="404"/>
      <c r="HG34" s="404"/>
      <c r="HH34" s="404"/>
      <c r="HI34" s="404"/>
      <c r="HJ34" s="404"/>
      <c r="HK34" s="404"/>
      <c r="HL34" s="404"/>
      <c r="HM34" s="404"/>
      <c r="HN34" s="404"/>
      <c r="HO34" s="404"/>
      <c r="HP34" s="404"/>
      <c r="HQ34" s="404"/>
      <c r="HR34" s="404"/>
      <c r="HS34" s="404"/>
      <c r="HT34" s="404"/>
      <c r="HU34" s="404"/>
      <c r="HV34" s="404"/>
      <c r="HW34" s="404"/>
      <c r="HX34" s="404"/>
      <c r="HY34" s="404"/>
      <c r="HZ34" s="404"/>
      <c r="IA34" s="404"/>
      <c r="IB34" s="404"/>
      <c r="IC34" s="404"/>
      <c r="ID34" s="404"/>
      <c r="IE34" s="404"/>
      <c r="IF34" s="404"/>
      <c r="IG34" s="404"/>
      <c r="IH34" s="404"/>
      <c r="II34" s="404"/>
      <c r="IJ34" s="404"/>
      <c r="IK34" s="404"/>
      <c r="IL34" s="404"/>
      <c r="IM34" s="404"/>
      <c r="IN34" s="404"/>
      <c r="IO34" s="404"/>
      <c r="IP34" s="404"/>
      <c r="IQ34" s="404"/>
      <c r="IR34" s="404"/>
      <c r="IS34" s="404"/>
      <c r="IT34" s="404"/>
      <c r="IU34" s="404"/>
      <c r="IV34" s="404"/>
      <c r="IW34" s="404"/>
      <c r="IX34" s="404"/>
      <c r="IY34" s="404"/>
      <c r="IZ34" s="404"/>
      <c r="JA34" s="404"/>
      <c r="JB34" s="404"/>
      <c r="JC34" s="404"/>
      <c r="JD34" s="404"/>
      <c r="JE34" s="404"/>
      <c r="JF34" s="404"/>
      <c r="JG34" s="404"/>
      <c r="JH34" s="404"/>
      <c r="JI34" s="404"/>
      <c r="JJ34" s="404"/>
      <c r="JK34" s="404"/>
      <c r="JL34" s="404"/>
      <c r="JM34" s="404"/>
      <c r="JN34" s="404"/>
      <c r="JO34" s="404"/>
      <c r="JP34" s="404"/>
      <c r="JQ34" s="404"/>
      <c r="JR34" s="404"/>
      <c r="JS34" s="404"/>
      <c r="JT34" s="404"/>
      <c r="JU34" s="404"/>
      <c r="JV34" s="404"/>
      <c r="JW34" s="404"/>
      <c r="JX34" s="404"/>
      <c r="JY34" s="404"/>
      <c r="JZ34" s="404"/>
      <c r="KA34" s="404"/>
      <c r="KB34" s="404"/>
      <c r="KC34" s="404"/>
      <c r="KD34" s="404"/>
      <c r="KE34" s="404"/>
      <c r="KF34" s="404"/>
      <c r="KG34" s="404"/>
      <c r="KH34" s="404"/>
      <c r="KI34" s="404"/>
      <c r="KJ34" s="404"/>
      <c r="KK34" s="404"/>
      <c r="KL34" s="404"/>
      <c r="KM34" s="404"/>
      <c r="KN34" s="404"/>
      <c r="KO34" s="404"/>
      <c r="KP34" s="404"/>
      <c r="KQ34" s="404"/>
      <c r="KR34" s="404"/>
      <c r="KS34" s="404"/>
      <c r="KT34" s="404"/>
      <c r="KU34" s="404"/>
      <c r="KV34" s="404"/>
      <c r="KW34" s="404"/>
      <c r="KX34" s="404"/>
      <c r="KY34" s="404"/>
      <c r="KZ34" s="404"/>
      <c r="LA34" s="404"/>
      <c r="LB34" s="404"/>
      <c r="LC34" s="404"/>
      <c r="LD34" s="404"/>
      <c r="LE34" s="404"/>
      <c r="LF34" s="404"/>
      <c r="LG34" s="404"/>
      <c r="LH34" s="404"/>
      <c r="LI34" s="404"/>
      <c r="LJ34" s="404"/>
      <c r="LK34" s="404"/>
      <c r="LL34" s="404"/>
      <c r="LM34" s="404"/>
      <c r="LN34" s="404"/>
      <c r="LO34" s="404"/>
      <c r="LP34" s="404"/>
      <c r="LQ34" s="404"/>
      <c r="LR34" s="404"/>
      <c r="LS34" s="404"/>
      <c r="LT34" s="404"/>
      <c r="LU34" s="404"/>
      <c r="LV34" s="404"/>
      <c r="LW34" s="404"/>
      <c r="LX34" s="404"/>
      <c r="LY34" s="404"/>
      <c r="LZ34" s="404"/>
      <c r="MA34" s="404"/>
      <c r="MB34" s="404"/>
      <c r="MC34" s="404"/>
      <c r="MD34" s="404"/>
      <c r="ME34" s="404"/>
      <c r="MF34" s="404"/>
      <c r="MG34" s="404"/>
      <c r="MH34" s="404"/>
      <c r="MI34" s="404"/>
      <c r="MJ34" s="404"/>
      <c r="MK34" s="404"/>
      <c r="ML34" s="404"/>
      <c r="MM34" s="404"/>
      <c r="MN34" s="404"/>
      <c r="MO34" s="404"/>
      <c r="MP34" s="404"/>
      <c r="MQ34" s="404"/>
      <c r="MR34" s="404"/>
      <c r="MS34" s="404"/>
      <c r="MT34" s="404"/>
      <c r="MU34" s="404"/>
      <c r="MV34" s="404"/>
      <c r="MW34" s="404"/>
      <c r="MX34" s="404"/>
      <c r="MY34" s="404"/>
      <c r="MZ34" s="404"/>
      <c r="NA34" s="404"/>
      <c r="NB34" s="404"/>
      <c r="NC34" s="404"/>
      <c r="ND34" s="404"/>
      <c r="NE34" s="404"/>
      <c r="NF34" s="404"/>
      <c r="NG34" s="404"/>
      <c r="NH34" s="404"/>
      <c r="NI34" s="404"/>
      <c r="NJ34" s="404"/>
      <c r="NK34" s="404"/>
      <c r="NL34" s="404"/>
      <c r="NM34" s="404"/>
      <c r="NN34" s="404"/>
      <c r="NO34" s="404"/>
      <c r="NP34" s="404"/>
      <c r="NQ34" s="404"/>
      <c r="NR34" s="404"/>
      <c r="NS34" s="404"/>
      <c r="NT34" s="404"/>
      <c r="NU34" s="404"/>
      <c r="NV34" s="404"/>
      <c r="NW34" s="404"/>
      <c r="NX34" s="404"/>
      <c r="NY34" s="404"/>
      <c r="NZ34" s="404"/>
      <c r="OA34" s="404"/>
      <c r="OB34" s="404"/>
      <c r="OC34" s="404"/>
      <c r="OD34" s="404"/>
      <c r="OE34" s="404"/>
      <c r="OF34" s="404"/>
      <c r="OG34" s="404"/>
      <c r="OH34" s="404"/>
      <c r="OI34" s="404"/>
      <c r="OJ34" s="404"/>
      <c r="OK34" s="404"/>
      <c r="OL34" s="404"/>
      <c r="OM34" s="404"/>
      <c r="ON34" s="404"/>
      <c r="OO34" s="404"/>
      <c r="OP34" s="404"/>
      <c r="OQ34" s="404"/>
      <c r="OR34" s="404"/>
      <c r="OS34" s="404"/>
      <c r="OT34" s="404"/>
      <c r="OU34" s="404"/>
      <c r="OV34" s="404"/>
      <c r="OW34" s="404"/>
      <c r="OX34" s="404"/>
      <c r="OY34" s="404"/>
      <c r="OZ34" s="404"/>
      <c r="PA34" s="404"/>
      <c r="PB34" s="404"/>
      <c r="PC34" s="404"/>
      <c r="PD34" s="404"/>
      <c r="PE34" s="404"/>
      <c r="PF34" s="404"/>
      <c r="PG34" s="404"/>
      <c r="PH34" s="404"/>
      <c r="PI34" s="404"/>
      <c r="PJ34" s="404"/>
      <c r="PK34" s="404"/>
      <c r="PL34" s="404"/>
      <c r="PM34" s="404"/>
      <c r="PN34" s="404"/>
      <c r="PO34" s="404"/>
      <c r="PP34" s="404"/>
      <c r="PQ34" s="404"/>
      <c r="PR34" s="404"/>
      <c r="PS34" s="404"/>
      <c r="PT34" s="404"/>
      <c r="PU34" s="404"/>
      <c r="PV34" s="404"/>
      <c r="PW34" s="404"/>
      <c r="PX34" s="404"/>
      <c r="PY34" s="404"/>
      <c r="PZ34" s="404"/>
      <c r="QA34" s="404"/>
      <c r="QB34" s="404"/>
      <c r="QC34" s="404"/>
      <c r="QD34" s="404"/>
      <c r="QE34" s="404"/>
      <c r="QF34" s="404"/>
      <c r="QG34" s="404"/>
      <c r="QH34" s="404"/>
      <c r="QI34" s="404"/>
      <c r="QJ34" s="404"/>
      <c r="QK34" s="404"/>
      <c r="QL34" s="404"/>
      <c r="QM34" s="404"/>
      <c r="QN34" s="404"/>
      <c r="QO34" s="404"/>
      <c r="QP34" s="404"/>
      <c r="QQ34" s="404"/>
      <c r="QR34" s="404"/>
      <c r="QS34" s="404"/>
      <c r="QT34" s="404"/>
      <c r="QU34" s="404"/>
      <c r="QV34" s="404"/>
      <c r="QW34" s="404"/>
      <c r="QX34" s="404"/>
      <c r="QY34" s="404"/>
      <c r="QZ34" s="404"/>
      <c r="RA34" s="404"/>
      <c r="RB34" s="404"/>
      <c r="RC34" s="404"/>
      <c r="RD34" s="404"/>
      <c r="RE34" s="404"/>
      <c r="RF34" s="404"/>
      <c r="RG34" s="404"/>
      <c r="RH34" s="404"/>
      <c r="RI34" s="404"/>
      <c r="RJ34" s="404"/>
      <c r="RK34" s="404"/>
      <c r="RL34" s="404"/>
      <c r="RM34" s="404"/>
      <c r="RN34" s="404"/>
      <c r="RO34" s="404"/>
      <c r="RP34" s="404"/>
      <c r="RQ34" s="404"/>
      <c r="RR34" s="404"/>
      <c r="RS34" s="404"/>
      <c r="RT34" s="404"/>
      <c r="RU34" s="404"/>
      <c r="RV34" s="404"/>
      <c r="RW34" s="404"/>
      <c r="RX34" s="404"/>
      <c r="RY34" s="404"/>
      <c r="RZ34" s="404"/>
      <c r="SA34" s="404"/>
      <c r="SB34" s="404"/>
      <c r="SC34" s="404"/>
      <c r="SD34" s="404"/>
      <c r="SE34" s="404"/>
      <c r="SF34" s="404"/>
      <c r="SG34" s="404"/>
      <c r="SH34" s="404"/>
      <c r="SI34" s="404"/>
      <c r="SJ34" s="404"/>
      <c r="SK34" s="404"/>
      <c r="SL34" s="404"/>
      <c r="SM34" s="404"/>
      <c r="SN34" s="404"/>
      <c r="SO34" s="404"/>
      <c r="SP34" s="404"/>
      <c r="SQ34" s="404"/>
      <c r="SR34" s="404"/>
      <c r="SS34" s="404"/>
      <c r="ST34" s="404"/>
      <c r="SU34" s="404"/>
      <c r="SV34" s="404"/>
      <c r="SW34" s="404"/>
      <c r="SX34" s="404"/>
      <c r="SY34" s="404"/>
      <c r="SZ34" s="404"/>
      <c r="TA34" s="404"/>
      <c r="TB34" s="404"/>
      <c r="TC34" s="404"/>
      <c r="TD34" s="404"/>
      <c r="TE34" s="404"/>
      <c r="TF34" s="404"/>
      <c r="TG34" s="404"/>
      <c r="TH34" s="404"/>
      <c r="TI34" s="404"/>
      <c r="TJ34" s="404"/>
      <c r="TK34" s="404"/>
      <c r="TL34" s="404"/>
      <c r="TM34" s="404"/>
      <c r="TN34" s="404"/>
      <c r="TO34" s="404"/>
      <c r="TP34" s="404"/>
      <c r="TQ34" s="404"/>
      <c r="TR34" s="404"/>
      <c r="TS34" s="404"/>
      <c r="TT34" s="404"/>
      <c r="TU34" s="404"/>
      <c r="TV34" s="404"/>
      <c r="TW34" s="404"/>
      <c r="TX34" s="404"/>
      <c r="TY34" s="404"/>
      <c r="TZ34" s="404"/>
      <c r="UA34" s="404"/>
      <c r="UB34" s="404"/>
      <c r="UC34" s="404"/>
      <c r="UD34" s="404"/>
      <c r="UE34" s="404"/>
      <c r="UF34" s="404"/>
      <c r="UG34" s="404"/>
      <c r="UH34" s="404"/>
      <c r="UI34" s="404"/>
      <c r="UJ34" s="404"/>
      <c r="UK34" s="404"/>
      <c r="UL34" s="404"/>
      <c r="UM34" s="404"/>
      <c r="UN34" s="404"/>
      <c r="UO34" s="404"/>
      <c r="UP34" s="404"/>
      <c r="UQ34" s="404"/>
      <c r="UR34" s="404"/>
      <c r="US34" s="404"/>
      <c r="UT34" s="404"/>
      <c r="UU34" s="404"/>
      <c r="UV34" s="404"/>
      <c r="UW34" s="404"/>
      <c r="UX34" s="404"/>
      <c r="UY34" s="404"/>
      <c r="UZ34" s="404"/>
      <c r="VA34" s="404"/>
      <c r="VB34" s="404"/>
      <c r="VC34" s="404"/>
      <c r="VD34" s="404"/>
      <c r="VE34" s="404"/>
      <c r="VF34" s="404"/>
      <c r="VG34" s="404"/>
      <c r="VH34" s="404"/>
      <c r="VI34" s="404"/>
      <c r="VJ34" s="404"/>
      <c r="VK34" s="404"/>
      <c r="VL34" s="404"/>
      <c r="VM34" s="404"/>
      <c r="VN34" s="404"/>
      <c r="VO34" s="404"/>
      <c r="VP34" s="404"/>
      <c r="VQ34" s="404"/>
      <c r="VR34" s="404"/>
      <c r="VS34" s="404"/>
      <c r="VT34" s="404"/>
      <c r="VU34" s="404"/>
      <c r="VV34" s="404"/>
      <c r="VW34" s="404"/>
      <c r="VX34" s="404"/>
      <c r="VY34" s="404"/>
      <c r="VZ34" s="404"/>
      <c r="WA34" s="404"/>
      <c r="WB34" s="404"/>
      <c r="WC34" s="404"/>
      <c r="WD34" s="404"/>
      <c r="WE34" s="404"/>
      <c r="WF34" s="404"/>
      <c r="WG34" s="404"/>
      <c r="WH34" s="404"/>
      <c r="WI34" s="404"/>
      <c r="WJ34" s="404"/>
      <c r="WK34" s="404"/>
      <c r="WL34" s="404"/>
      <c r="WM34" s="404"/>
      <c r="WN34" s="404"/>
      <c r="WO34" s="404"/>
      <c r="WP34" s="404"/>
      <c r="WQ34" s="404"/>
      <c r="WR34" s="404"/>
      <c r="WS34" s="404"/>
      <c r="WT34" s="404"/>
      <c r="WU34" s="404"/>
      <c r="WV34" s="404"/>
      <c r="WW34" s="404"/>
      <c r="WX34" s="404"/>
      <c r="WY34" s="404"/>
      <c r="WZ34" s="404"/>
      <c r="XA34" s="404"/>
      <c r="XB34" s="404"/>
      <c r="XC34" s="404"/>
      <c r="XD34" s="404"/>
      <c r="XE34" s="404"/>
      <c r="XF34" s="404"/>
      <c r="XG34" s="404"/>
      <c r="XH34" s="404"/>
      <c r="XI34" s="404"/>
      <c r="XJ34" s="404"/>
      <c r="XK34" s="404"/>
      <c r="XL34" s="404"/>
      <c r="XM34" s="404"/>
      <c r="XN34" s="404"/>
      <c r="XO34" s="404"/>
      <c r="XP34" s="404"/>
      <c r="XQ34" s="404"/>
      <c r="XR34" s="404"/>
      <c r="XS34" s="404"/>
      <c r="XT34" s="404"/>
      <c r="XU34" s="404"/>
      <c r="XV34" s="404"/>
      <c r="XW34" s="404"/>
      <c r="XX34" s="404"/>
      <c r="XY34" s="404"/>
      <c r="XZ34" s="404"/>
      <c r="YA34" s="404"/>
      <c r="YB34" s="404"/>
      <c r="YC34" s="404"/>
      <c r="YD34" s="404"/>
      <c r="YE34" s="404"/>
      <c r="YF34" s="404"/>
      <c r="YG34" s="404"/>
      <c r="YH34" s="404"/>
      <c r="YI34" s="404"/>
      <c r="YJ34" s="404"/>
      <c r="YK34" s="404"/>
      <c r="YL34" s="404"/>
      <c r="YM34" s="404"/>
      <c r="YN34" s="404"/>
      <c r="YO34" s="404"/>
      <c r="YP34" s="404"/>
      <c r="YQ34" s="404"/>
      <c r="YR34" s="404"/>
      <c r="YS34" s="404"/>
      <c r="YT34" s="404"/>
      <c r="YU34" s="404"/>
      <c r="YV34" s="404"/>
      <c r="YW34" s="404"/>
      <c r="YX34" s="404"/>
      <c r="YY34" s="404"/>
      <c r="YZ34" s="404"/>
      <c r="ZA34" s="404"/>
      <c r="ZB34" s="404"/>
      <c r="ZC34" s="404"/>
      <c r="ZD34" s="404"/>
      <c r="ZE34" s="404"/>
      <c r="ZF34" s="404"/>
      <c r="ZG34" s="404"/>
      <c r="ZH34" s="404"/>
      <c r="ZI34" s="404"/>
      <c r="ZJ34" s="404"/>
      <c r="ZK34" s="404"/>
      <c r="ZL34" s="404"/>
      <c r="ZM34" s="404"/>
      <c r="ZN34" s="404"/>
      <c r="ZO34" s="404"/>
      <c r="ZP34" s="404"/>
      <c r="ZQ34" s="404"/>
      <c r="ZR34" s="404"/>
      <c r="ZS34" s="404"/>
      <c r="ZT34" s="404"/>
      <c r="ZU34" s="404"/>
      <c r="ZV34" s="404"/>
      <c r="ZW34" s="404"/>
      <c r="ZX34" s="404"/>
      <c r="ZY34" s="404"/>
      <c r="ZZ34" s="404"/>
      <c r="AAA34" s="404"/>
      <c r="AAB34" s="404"/>
      <c r="AAC34" s="404"/>
      <c r="AAD34" s="404"/>
      <c r="AAE34" s="404"/>
      <c r="AAF34" s="404"/>
      <c r="AAG34" s="404"/>
      <c r="AAH34" s="404"/>
      <c r="AAI34" s="404"/>
      <c r="AAJ34" s="404"/>
      <c r="AAK34" s="404"/>
      <c r="AAL34" s="404"/>
      <c r="AAM34" s="404"/>
      <c r="AAN34" s="404"/>
      <c r="AAO34" s="404"/>
      <c r="AAP34" s="404"/>
      <c r="AAQ34" s="404"/>
      <c r="AAR34" s="404"/>
      <c r="AAS34" s="404"/>
      <c r="AAT34" s="404"/>
      <c r="AAU34" s="404"/>
      <c r="AAV34" s="404"/>
      <c r="AAW34" s="404"/>
      <c r="AAX34" s="404"/>
      <c r="AAY34" s="404"/>
      <c r="AAZ34" s="404"/>
      <c r="ABA34" s="404"/>
      <c r="ABB34" s="404"/>
      <c r="ABC34" s="404"/>
      <c r="ABD34" s="404"/>
      <c r="ABE34" s="404"/>
      <c r="ABF34" s="404"/>
      <c r="ABG34" s="404"/>
      <c r="ABH34" s="404"/>
      <c r="ABI34" s="404"/>
      <c r="ABJ34" s="404"/>
      <c r="ABK34" s="404"/>
      <c r="ABL34" s="404"/>
      <c r="ABM34" s="404"/>
      <c r="ABN34" s="404"/>
      <c r="ABO34" s="404"/>
      <c r="ABP34" s="404"/>
      <c r="ABQ34" s="404"/>
      <c r="ABR34" s="404"/>
      <c r="ABS34" s="404"/>
      <c r="ABT34" s="404"/>
      <c r="ABU34" s="404"/>
      <c r="ABV34" s="404"/>
      <c r="ABW34" s="404"/>
      <c r="ABX34" s="404"/>
      <c r="ABY34" s="404"/>
      <c r="ABZ34" s="404"/>
      <c r="ACA34" s="404"/>
      <c r="ACB34" s="404"/>
      <c r="ACC34" s="404"/>
      <c r="ACD34" s="404"/>
      <c r="ACE34" s="404"/>
      <c r="ACF34" s="404"/>
      <c r="ACG34" s="404"/>
      <c r="ACH34" s="404"/>
      <c r="ACI34" s="404"/>
      <c r="ACJ34" s="404"/>
      <c r="ACK34" s="404"/>
      <c r="ACL34" s="404"/>
      <c r="ACM34" s="404"/>
      <c r="ACN34" s="404"/>
      <c r="ACO34" s="404"/>
      <c r="ACP34" s="404"/>
      <c r="ACQ34" s="404"/>
      <c r="ACR34" s="404"/>
      <c r="ACS34" s="404"/>
      <c r="ACT34" s="404"/>
      <c r="ACU34" s="404"/>
      <c r="ACV34" s="404"/>
      <c r="ACW34" s="404"/>
      <c r="ACX34" s="404"/>
      <c r="ACY34" s="404"/>
      <c r="ACZ34" s="404"/>
      <c r="ADA34" s="404"/>
      <c r="ADB34" s="404"/>
      <c r="ADC34" s="404"/>
      <c r="ADD34" s="404"/>
      <c r="ADE34" s="404"/>
      <c r="ADF34" s="404"/>
      <c r="ADG34" s="404"/>
      <c r="ADH34" s="404"/>
      <c r="ADI34" s="404"/>
      <c r="ADJ34" s="404"/>
      <c r="ADK34" s="404"/>
      <c r="ADL34" s="404"/>
      <c r="ADM34" s="404"/>
      <c r="ADN34" s="404"/>
      <c r="ADO34" s="404"/>
      <c r="ADP34" s="404"/>
      <c r="ADQ34" s="404"/>
      <c r="ADR34" s="404"/>
      <c r="ADS34" s="404"/>
      <c r="ADT34" s="404"/>
      <c r="ADU34" s="404"/>
      <c r="ADV34" s="404"/>
      <c r="ADW34" s="404"/>
      <c r="ADX34" s="404"/>
      <c r="ADY34" s="404"/>
      <c r="ADZ34" s="404"/>
      <c r="AEA34" s="404"/>
      <c r="AEB34" s="404"/>
      <c r="AEC34" s="404"/>
      <c r="AED34" s="404"/>
      <c r="AEE34" s="404"/>
      <c r="AEF34" s="404"/>
      <c r="AEG34" s="404"/>
      <c r="AEH34" s="404"/>
      <c r="AEI34" s="404"/>
      <c r="AEJ34" s="404"/>
      <c r="AEK34" s="404"/>
      <c r="AEL34" s="404"/>
      <c r="AEM34" s="404"/>
      <c r="AEN34" s="404"/>
      <c r="AEO34" s="404"/>
      <c r="AEP34" s="404"/>
      <c r="AEQ34" s="404"/>
      <c r="AER34" s="404"/>
      <c r="AES34" s="404"/>
      <c r="AET34" s="404"/>
      <c r="AEU34" s="404"/>
      <c r="AEV34" s="404"/>
      <c r="AEW34" s="404"/>
      <c r="AEX34" s="404"/>
      <c r="AEY34" s="404"/>
      <c r="AEZ34" s="404"/>
      <c r="AFA34" s="404"/>
      <c r="AFB34" s="404"/>
      <c r="AFC34" s="404"/>
      <c r="AFD34" s="404"/>
      <c r="AFE34" s="404"/>
      <c r="AFF34" s="404"/>
      <c r="AFG34" s="404"/>
      <c r="AFH34" s="404"/>
      <c r="AFI34" s="404"/>
      <c r="AFJ34" s="404"/>
      <c r="AFK34" s="404"/>
      <c r="AFL34" s="404"/>
      <c r="AFM34" s="404"/>
      <c r="AFN34" s="404"/>
      <c r="AFO34" s="404"/>
      <c r="AFP34" s="404"/>
      <c r="AFQ34" s="404"/>
      <c r="AFR34" s="404"/>
      <c r="AFS34" s="404"/>
      <c r="AFT34" s="404"/>
      <c r="AFU34" s="404"/>
      <c r="AFV34" s="404"/>
      <c r="AFW34" s="404"/>
      <c r="AFX34" s="404"/>
      <c r="AFY34" s="404"/>
      <c r="AFZ34" s="404"/>
      <c r="AGA34" s="404"/>
      <c r="AGB34" s="404"/>
      <c r="AGC34" s="404"/>
      <c r="AGD34" s="404"/>
      <c r="AGE34" s="404"/>
      <c r="AGF34" s="404"/>
      <c r="AGG34" s="404"/>
      <c r="AGH34" s="404"/>
      <c r="AGI34" s="404"/>
      <c r="AGJ34" s="404"/>
      <c r="AGK34" s="404"/>
      <c r="AGL34" s="404"/>
      <c r="AGM34" s="404"/>
      <c r="AGN34" s="404"/>
      <c r="AGO34" s="404"/>
      <c r="AGP34" s="404"/>
      <c r="AGQ34" s="404"/>
      <c r="AGR34" s="404"/>
      <c r="AGS34" s="404"/>
      <c r="AGT34" s="404"/>
      <c r="AGU34" s="404"/>
      <c r="AGV34" s="404"/>
      <c r="AGW34" s="404"/>
      <c r="AGX34" s="404"/>
      <c r="AGY34" s="404"/>
      <c r="AGZ34" s="404"/>
      <c r="AHA34" s="404"/>
      <c r="AHB34" s="404"/>
      <c r="AHC34" s="404"/>
      <c r="AHD34" s="404"/>
      <c r="AHE34" s="404"/>
      <c r="AHF34" s="404"/>
      <c r="AHG34" s="404"/>
      <c r="AHH34" s="404"/>
      <c r="AHI34" s="404"/>
      <c r="AHJ34" s="404"/>
      <c r="AHK34" s="404"/>
      <c r="AHL34" s="404"/>
      <c r="AHM34" s="404"/>
      <c r="AHN34" s="404"/>
      <c r="AHO34" s="404"/>
      <c r="AHP34" s="404"/>
      <c r="AHQ34" s="404"/>
      <c r="AHR34" s="404"/>
      <c r="AHS34" s="404"/>
      <c r="AHT34" s="404"/>
      <c r="AHU34" s="404"/>
      <c r="AHV34" s="404"/>
      <c r="AHW34" s="404"/>
      <c r="AHX34" s="404"/>
      <c r="AHY34" s="404"/>
      <c r="AHZ34" s="404"/>
      <c r="AIA34" s="404"/>
      <c r="AIB34" s="404"/>
      <c r="AIC34" s="404"/>
      <c r="AID34" s="404"/>
      <c r="AIE34" s="404"/>
      <c r="AIF34" s="404"/>
      <c r="AIG34" s="404"/>
      <c r="AIH34" s="404"/>
      <c r="AII34" s="404"/>
      <c r="AIJ34" s="404"/>
      <c r="AIK34" s="404"/>
      <c r="AIL34" s="404"/>
      <c r="AIM34" s="404"/>
      <c r="AIN34" s="404"/>
      <c r="AIO34" s="404"/>
      <c r="AIP34" s="404"/>
      <c r="AIQ34" s="404"/>
      <c r="AIR34" s="404"/>
      <c r="AIS34" s="404"/>
      <c r="AIT34" s="404"/>
      <c r="AIU34" s="404"/>
      <c r="AIV34" s="404"/>
      <c r="AIW34" s="404"/>
      <c r="AIX34" s="404"/>
      <c r="AIY34" s="404"/>
      <c r="AIZ34" s="404"/>
      <c r="AJA34" s="404"/>
      <c r="AJB34" s="404"/>
      <c r="AJC34" s="404"/>
      <c r="AJD34" s="404"/>
      <c r="AJE34" s="404"/>
      <c r="AJF34" s="404"/>
      <c r="AJG34" s="404"/>
      <c r="AJH34" s="404"/>
      <c r="AJI34" s="404"/>
      <c r="AJJ34" s="404"/>
      <c r="AJK34" s="404"/>
      <c r="AJL34" s="404"/>
      <c r="AJM34" s="404"/>
      <c r="AJN34" s="404"/>
      <c r="AJO34" s="404"/>
      <c r="AJP34" s="404"/>
      <c r="AJQ34" s="404"/>
      <c r="AJR34" s="404"/>
      <c r="AJS34" s="404"/>
      <c r="AJT34" s="404"/>
      <c r="AJU34" s="404"/>
      <c r="AJV34" s="404"/>
      <c r="AJW34" s="404"/>
      <c r="AJX34" s="404"/>
      <c r="AJY34" s="404"/>
      <c r="AJZ34" s="404"/>
      <c r="AKA34" s="404"/>
      <c r="AKB34" s="404"/>
      <c r="AKC34" s="404"/>
      <c r="AKD34" s="404"/>
      <c r="AKE34" s="404"/>
      <c r="AKF34" s="404"/>
      <c r="AKG34" s="404"/>
      <c r="AKH34" s="404"/>
      <c r="AKI34" s="404"/>
      <c r="AKJ34" s="404"/>
      <c r="AKK34" s="404"/>
      <c r="AKL34" s="404"/>
      <c r="AKM34" s="404"/>
      <c r="AKN34" s="404"/>
      <c r="AKO34" s="404"/>
      <c r="AKP34" s="404"/>
      <c r="AKQ34" s="404"/>
      <c r="AKR34" s="404"/>
      <c r="AKS34" s="404"/>
      <c r="AKT34" s="404"/>
      <c r="AKU34" s="404"/>
      <c r="AKV34" s="404"/>
      <c r="AKW34" s="404"/>
      <c r="AKX34" s="404"/>
      <c r="AKY34" s="404"/>
      <c r="AKZ34" s="404"/>
      <c r="ALA34" s="404"/>
      <c r="ALB34" s="404"/>
      <c r="ALC34" s="404"/>
    </row>
    <row r="35" spans="1:991" ht="39.75" customHeight="1" x14ac:dyDescent="0.55000000000000004">
      <c r="A35" s="632" t="s">
        <v>65</v>
      </c>
      <c r="B35" s="61">
        <v>547751</v>
      </c>
      <c r="C35" s="634">
        <v>123092</v>
      </c>
      <c r="D35" s="61">
        <v>108233</v>
      </c>
      <c r="E35" s="634">
        <v>162228</v>
      </c>
      <c r="F35" s="61">
        <v>2066</v>
      </c>
      <c r="G35" s="634">
        <v>943370</v>
      </c>
      <c r="H35" s="61">
        <v>465588.35</v>
      </c>
      <c r="I35" s="61">
        <v>104628.2</v>
      </c>
      <c r="J35" s="61">
        <v>91998.05</v>
      </c>
      <c r="K35" s="759">
        <v>162228</v>
      </c>
      <c r="L35" s="61">
        <v>1756.1</v>
      </c>
      <c r="M35" s="61">
        <v>760496.36</v>
      </c>
      <c r="N35" s="61">
        <v>363158.913</v>
      </c>
      <c r="O35" s="61">
        <v>81609.995999999999</v>
      </c>
      <c r="P35" s="61">
        <v>71758.479000000007</v>
      </c>
      <c r="Q35" s="61">
        <v>96525.659999999989</v>
      </c>
      <c r="R35" s="61">
        <v>1369.758</v>
      </c>
      <c r="S35" s="636">
        <v>614422.80599999998</v>
      </c>
      <c r="W35" s="404"/>
      <c r="X35" s="404"/>
      <c r="Y35" s="404"/>
      <c r="Z35" s="404"/>
      <c r="AA35" s="404"/>
      <c r="AB35" s="404"/>
      <c r="AC35" s="404"/>
      <c r="AD35" s="404"/>
      <c r="AE35" s="404"/>
      <c r="AF35" s="404"/>
      <c r="AG35" s="404"/>
      <c r="AH35" s="404"/>
      <c r="AI35" s="404"/>
      <c r="AJ35" s="404"/>
      <c r="AK35" s="404"/>
      <c r="AL35" s="404"/>
      <c r="AM35" s="404"/>
      <c r="AN35" s="404"/>
      <c r="AO35" s="404"/>
      <c r="AP35" s="404"/>
      <c r="AQ35" s="404"/>
      <c r="AR35" s="404"/>
      <c r="AS35" s="404"/>
      <c r="AT35" s="404"/>
      <c r="AU35" s="404"/>
      <c r="AV35" s="404"/>
      <c r="AW35" s="404"/>
      <c r="AX35" s="404"/>
      <c r="AY35" s="404"/>
      <c r="AZ35" s="404"/>
      <c r="BA35" s="404"/>
      <c r="BB35" s="404"/>
      <c r="BC35" s="404"/>
      <c r="BD35" s="404"/>
      <c r="BE35" s="404"/>
      <c r="BF35" s="404"/>
      <c r="BG35" s="404"/>
      <c r="BH35" s="404"/>
      <c r="BI35" s="404"/>
      <c r="BJ35" s="404"/>
      <c r="BK35" s="404"/>
      <c r="BL35" s="404"/>
      <c r="BM35" s="404"/>
      <c r="BN35" s="404"/>
      <c r="BO35" s="404"/>
      <c r="BP35" s="404"/>
      <c r="BQ35" s="404"/>
      <c r="BR35" s="404"/>
      <c r="BS35" s="404"/>
      <c r="BT35" s="404"/>
      <c r="BU35" s="404"/>
      <c r="BV35" s="404"/>
      <c r="BW35" s="404"/>
      <c r="BX35" s="404"/>
      <c r="BY35" s="404"/>
      <c r="BZ35" s="404"/>
      <c r="CA35" s="404"/>
      <c r="CB35" s="404"/>
      <c r="CC35" s="404"/>
      <c r="CD35" s="404"/>
      <c r="CE35" s="404"/>
      <c r="CF35" s="404"/>
      <c r="CG35" s="404"/>
      <c r="CH35" s="404"/>
      <c r="CI35" s="404"/>
      <c r="CJ35" s="404"/>
      <c r="CK35" s="404"/>
      <c r="CL35" s="404"/>
      <c r="CM35" s="404"/>
      <c r="CN35" s="404"/>
      <c r="CO35" s="404"/>
      <c r="CP35" s="404"/>
      <c r="CQ35" s="404"/>
      <c r="CR35" s="404"/>
      <c r="CS35" s="404"/>
      <c r="CT35" s="404"/>
      <c r="CU35" s="404"/>
      <c r="CV35" s="404"/>
      <c r="CW35" s="404"/>
      <c r="CX35" s="404"/>
      <c r="CY35" s="404"/>
      <c r="CZ35" s="404"/>
      <c r="DA35" s="404"/>
      <c r="DB35" s="404"/>
      <c r="DC35" s="404"/>
      <c r="DD35" s="404"/>
      <c r="DE35" s="404"/>
      <c r="DF35" s="404"/>
      <c r="DG35" s="404"/>
      <c r="DH35" s="404"/>
      <c r="DI35" s="404"/>
      <c r="DJ35" s="404"/>
      <c r="DK35" s="404"/>
      <c r="DL35" s="404"/>
      <c r="DM35" s="404"/>
      <c r="DN35" s="404"/>
      <c r="DO35" s="404"/>
      <c r="DP35" s="404"/>
      <c r="DQ35" s="404"/>
      <c r="DR35" s="404"/>
      <c r="DS35" s="404"/>
      <c r="DT35" s="404"/>
      <c r="DU35" s="404"/>
      <c r="DV35" s="404"/>
      <c r="DW35" s="404"/>
      <c r="DX35" s="404"/>
      <c r="DY35" s="404"/>
      <c r="DZ35" s="404"/>
      <c r="EA35" s="404"/>
      <c r="EB35" s="404"/>
      <c r="EC35" s="404"/>
      <c r="ED35" s="404"/>
      <c r="EE35" s="404"/>
      <c r="EF35" s="404"/>
      <c r="EG35" s="404"/>
      <c r="EH35" s="404"/>
      <c r="EI35" s="404"/>
      <c r="EJ35" s="404"/>
      <c r="EK35" s="404"/>
      <c r="EL35" s="404"/>
      <c r="EM35" s="404"/>
      <c r="EN35" s="404"/>
      <c r="EO35" s="404"/>
      <c r="EP35" s="404"/>
      <c r="EQ35" s="404"/>
      <c r="ER35" s="404"/>
      <c r="ES35" s="404"/>
      <c r="ET35" s="404"/>
      <c r="EU35" s="404"/>
      <c r="EV35" s="404"/>
      <c r="EW35" s="404"/>
      <c r="EX35" s="404"/>
      <c r="EY35" s="404"/>
      <c r="EZ35" s="404"/>
      <c r="FA35" s="404"/>
      <c r="FB35" s="404"/>
      <c r="FC35" s="404"/>
      <c r="FD35" s="404"/>
      <c r="FE35" s="404"/>
      <c r="FF35" s="404"/>
      <c r="FG35" s="404"/>
      <c r="FH35" s="404"/>
      <c r="FI35" s="404"/>
      <c r="FJ35" s="404"/>
      <c r="FK35" s="404"/>
      <c r="FL35" s="404"/>
      <c r="FM35" s="404"/>
      <c r="FN35" s="404"/>
      <c r="FO35" s="404"/>
      <c r="FP35" s="404"/>
      <c r="FQ35" s="404"/>
      <c r="FR35" s="404"/>
      <c r="FS35" s="404"/>
      <c r="FT35" s="404"/>
      <c r="FU35" s="404"/>
      <c r="FV35" s="404"/>
      <c r="FW35" s="404"/>
      <c r="FX35" s="404"/>
      <c r="FY35" s="404"/>
      <c r="FZ35" s="404"/>
      <c r="GA35" s="404"/>
      <c r="GB35" s="404"/>
      <c r="GC35" s="404"/>
      <c r="GD35" s="404"/>
      <c r="GE35" s="404"/>
      <c r="GF35" s="404"/>
      <c r="GG35" s="404"/>
      <c r="GH35" s="404"/>
      <c r="GI35" s="404"/>
      <c r="GJ35" s="404"/>
      <c r="GK35" s="404"/>
      <c r="GL35" s="404"/>
      <c r="GM35" s="404"/>
      <c r="GN35" s="404"/>
      <c r="GO35" s="404"/>
      <c r="GP35" s="404"/>
      <c r="GQ35" s="404"/>
      <c r="GR35" s="404"/>
      <c r="GS35" s="404"/>
      <c r="GT35" s="404"/>
      <c r="GU35" s="404"/>
      <c r="GV35" s="404"/>
      <c r="GW35" s="404"/>
      <c r="GX35" s="404"/>
      <c r="GY35" s="404"/>
      <c r="GZ35" s="404"/>
      <c r="HA35" s="404"/>
      <c r="HB35" s="404"/>
      <c r="HC35" s="404"/>
      <c r="HD35" s="404"/>
      <c r="HE35" s="404"/>
      <c r="HF35" s="404"/>
      <c r="HG35" s="404"/>
      <c r="HH35" s="404"/>
      <c r="HI35" s="404"/>
      <c r="HJ35" s="404"/>
      <c r="HK35" s="404"/>
      <c r="HL35" s="404"/>
      <c r="HM35" s="404"/>
      <c r="HN35" s="404"/>
      <c r="HO35" s="404"/>
      <c r="HP35" s="404"/>
      <c r="HQ35" s="404"/>
      <c r="HR35" s="404"/>
      <c r="HS35" s="404"/>
      <c r="HT35" s="404"/>
      <c r="HU35" s="404"/>
      <c r="HV35" s="404"/>
      <c r="HW35" s="404"/>
      <c r="HX35" s="404"/>
      <c r="HY35" s="404"/>
      <c r="HZ35" s="404"/>
      <c r="IA35" s="404"/>
      <c r="IB35" s="404"/>
      <c r="IC35" s="404"/>
      <c r="ID35" s="404"/>
      <c r="IE35" s="404"/>
      <c r="IF35" s="404"/>
      <c r="IG35" s="404"/>
      <c r="IH35" s="404"/>
      <c r="II35" s="404"/>
      <c r="IJ35" s="404"/>
      <c r="IK35" s="404"/>
      <c r="IL35" s="404"/>
      <c r="IM35" s="404"/>
      <c r="IN35" s="404"/>
      <c r="IO35" s="404"/>
      <c r="IP35" s="404"/>
      <c r="IQ35" s="404"/>
      <c r="IR35" s="404"/>
      <c r="IS35" s="404"/>
      <c r="IT35" s="404"/>
      <c r="IU35" s="404"/>
      <c r="IV35" s="404"/>
      <c r="IW35" s="404"/>
      <c r="IX35" s="404"/>
      <c r="IY35" s="404"/>
      <c r="IZ35" s="404"/>
      <c r="JA35" s="404"/>
      <c r="JB35" s="404"/>
      <c r="JC35" s="404"/>
      <c r="JD35" s="404"/>
      <c r="JE35" s="404"/>
      <c r="JF35" s="404"/>
      <c r="JG35" s="404"/>
      <c r="JH35" s="404"/>
      <c r="JI35" s="404"/>
      <c r="JJ35" s="404"/>
      <c r="JK35" s="404"/>
      <c r="JL35" s="404"/>
      <c r="JM35" s="404"/>
      <c r="JN35" s="404"/>
      <c r="JO35" s="404"/>
      <c r="JP35" s="404"/>
      <c r="JQ35" s="404"/>
      <c r="JR35" s="404"/>
      <c r="JS35" s="404"/>
      <c r="JT35" s="404"/>
      <c r="JU35" s="404"/>
      <c r="JV35" s="404"/>
      <c r="JW35" s="404"/>
      <c r="JX35" s="404"/>
      <c r="JY35" s="404"/>
      <c r="JZ35" s="404"/>
      <c r="KA35" s="404"/>
      <c r="KB35" s="404"/>
      <c r="KC35" s="404"/>
      <c r="KD35" s="404"/>
      <c r="KE35" s="404"/>
      <c r="KF35" s="404"/>
      <c r="KG35" s="404"/>
      <c r="KH35" s="404"/>
      <c r="KI35" s="404"/>
      <c r="KJ35" s="404"/>
      <c r="KK35" s="404"/>
      <c r="KL35" s="404"/>
      <c r="KM35" s="404"/>
      <c r="KN35" s="404"/>
      <c r="KO35" s="404"/>
      <c r="KP35" s="404"/>
      <c r="KQ35" s="404"/>
      <c r="KR35" s="404"/>
      <c r="KS35" s="404"/>
      <c r="KT35" s="404"/>
      <c r="KU35" s="404"/>
      <c r="KV35" s="404"/>
      <c r="KW35" s="404"/>
      <c r="KX35" s="404"/>
      <c r="KY35" s="404"/>
      <c r="KZ35" s="404"/>
      <c r="LA35" s="404"/>
      <c r="LB35" s="404"/>
      <c r="LC35" s="404"/>
      <c r="LD35" s="404"/>
      <c r="LE35" s="404"/>
      <c r="LF35" s="404"/>
      <c r="LG35" s="404"/>
      <c r="LH35" s="404"/>
      <c r="LI35" s="404"/>
      <c r="LJ35" s="404"/>
      <c r="LK35" s="404"/>
      <c r="LL35" s="404"/>
      <c r="LM35" s="404"/>
      <c r="LN35" s="404"/>
      <c r="LO35" s="404"/>
      <c r="LP35" s="404"/>
      <c r="LQ35" s="404"/>
      <c r="LR35" s="404"/>
      <c r="LS35" s="404"/>
      <c r="LT35" s="404"/>
      <c r="LU35" s="404"/>
      <c r="LV35" s="404"/>
      <c r="LW35" s="404"/>
      <c r="LX35" s="404"/>
      <c r="LY35" s="404"/>
      <c r="LZ35" s="404"/>
      <c r="MA35" s="404"/>
      <c r="MB35" s="404"/>
      <c r="MC35" s="404"/>
      <c r="MD35" s="404"/>
      <c r="ME35" s="404"/>
      <c r="MF35" s="404"/>
      <c r="MG35" s="404"/>
      <c r="MH35" s="404"/>
      <c r="MI35" s="404"/>
      <c r="MJ35" s="404"/>
      <c r="MK35" s="404"/>
      <c r="ML35" s="404"/>
      <c r="MM35" s="404"/>
      <c r="MN35" s="404"/>
      <c r="MO35" s="404"/>
      <c r="MP35" s="404"/>
      <c r="MQ35" s="404"/>
      <c r="MR35" s="404"/>
      <c r="MS35" s="404"/>
      <c r="MT35" s="404"/>
      <c r="MU35" s="404"/>
      <c r="MV35" s="404"/>
      <c r="MW35" s="404"/>
      <c r="MX35" s="404"/>
      <c r="MY35" s="404"/>
      <c r="MZ35" s="404"/>
      <c r="NA35" s="404"/>
      <c r="NB35" s="404"/>
      <c r="NC35" s="404"/>
      <c r="ND35" s="404"/>
      <c r="NE35" s="404"/>
      <c r="NF35" s="404"/>
      <c r="NG35" s="404"/>
      <c r="NH35" s="404"/>
      <c r="NI35" s="404"/>
      <c r="NJ35" s="404"/>
      <c r="NK35" s="404"/>
      <c r="NL35" s="404"/>
      <c r="NM35" s="404"/>
      <c r="NN35" s="404"/>
      <c r="NO35" s="404"/>
      <c r="NP35" s="404"/>
      <c r="NQ35" s="404"/>
      <c r="NR35" s="404"/>
      <c r="NS35" s="404"/>
      <c r="NT35" s="404"/>
      <c r="NU35" s="404"/>
      <c r="NV35" s="404"/>
      <c r="NW35" s="404"/>
      <c r="NX35" s="404"/>
      <c r="NY35" s="404"/>
      <c r="NZ35" s="404"/>
      <c r="OA35" s="404"/>
      <c r="OB35" s="404"/>
      <c r="OC35" s="404"/>
      <c r="OD35" s="404"/>
      <c r="OE35" s="404"/>
      <c r="OF35" s="404"/>
      <c r="OG35" s="404"/>
      <c r="OH35" s="404"/>
      <c r="OI35" s="404"/>
      <c r="OJ35" s="404"/>
      <c r="OK35" s="404"/>
      <c r="OL35" s="404"/>
      <c r="OM35" s="404"/>
      <c r="ON35" s="404"/>
      <c r="OO35" s="404"/>
      <c r="OP35" s="404"/>
      <c r="OQ35" s="404"/>
      <c r="OR35" s="404"/>
      <c r="OS35" s="404"/>
      <c r="OT35" s="404"/>
      <c r="OU35" s="404"/>
      <c r="OV35" s="404"/>
      <c r="OW35" s="404"/>
      <c r="OX35" s="404"/>
      <c r="OY35" s="404"/>
      <c r="OZ35" s="404"/>
      <c r="PA35" s="404"/>
      <c r="PB35" s="404"/>
      <c r="PC35" s="404"/>
      <c r="PD35" s="404"/>
      <c r="PE35" s="404"/>
      <c r="PF35" s="404"/>
      <c r="PG35" s="404"/>
      <c r="PH35" s="404"/>
      <c r="PI35" s="404"/>
      <c r="PJ35" s="404"/>
      <c r="PK35" s="404"/>
      <c r="PL35" s="404"/>
      <c r="PM35" s="404"/>
      <c r="PN35" s="404"/>
      <c r="PO35" s="404"/>
      <c r="PP35" s="404"/>
      <c r="PQ35" s="404"/>
      <c r="PR35" s="404"/>
      <c r="PS35" s="404"/>
      <c r="PT35" s="404"/>
      <c r="PU35" s="404"/>
      <c r="PV35" s="404"/>
      <c r="PW35" s="404"/>
      <c r="PX35" s="404"/>
      <c r="PY35" s="404"/>
      <c r="PZ35" s="404"/>
      <c r="QA35" s="404"/>
      <c r="QB35" s="404"/>
      <c r="QC35" s="404"/>
      <c r="QD35" s="404"/>
      <c r="QE35" s="404"/>
      <c r="QF35" s="404"/>
      <c r="QG35" s="404"/>
      <c r="QH35" s="404"/>
      <c r="QI35" s="404"/>
      <c r="QJ35" s="404"/>
      <c r="QK35" s="404"/>
      <c r="QL35" s="404"/>
      <c r="QM35" s="404"/>
      <c r="QN35" s="404"/>
      <c r="QO35" s="404"/>
      <c r="QP35" s="404"/>
      <c r="QQ35" s="404"/>
      <c r="QR35" s="404"/>
      <c r="QS35" s="404"/>
      <c r="QT35" s="404"/>
      <c r="QU35" s="404"/>
      <c r="QV35" s="404"/>
      <c r="QW35" s="404"/>
      <c r="QX35" s="404"/>
      <c r="QY35" s="404"/>
      <c r="QZ35" s="404"/>
      <c r="RA35" s="404"/>
      <c r="RB35" s="404"/>
      <c r="RC35" s="404"/>
      <c r="RD35" s="404"/>
      <c r="RE35" s="404"/>
      <c r="RF35" s="404"/>
      <c r="RG35" s="404"/>
      <c r="RH35" s="404"/>
      <c r="RI35" s="404"/>
      <c r="RJ35" s="404"/>
      <c r="RK35" s="404"/>
      <c r="RL35" s="404"/>
      <c r="RM35" s="404"/>
      <c r="RN35" s="404"/>
      <c r="RO35" s="404"/>
      <c r="RP35" s="404"/>
      <c r="RQ35" s="404"/>
      <c r="RR35" s="404"/>
      <c r="RS35" s="404"/>
      <c r="RT35" s="404"/>
      <c r="RU35" s="404"/>
      <c r="RV35" s="404"/>
      <c r="RW35" s="404"/>
      <c r="RX35" s="404"/>
      <c r="RY35" s="404"/>
      <c r="RZ35" s="404"/>
      <c r="SA35" s="404"/>
      <c r="SB35" s="404"/>
      <c r="SC35" s="404"/>
      <c r="SD35" s="404"/>
      <c r="SE35" s="404"/>
      <c r="SF35" s="404"/>
      <c r="SG35" s="404"/>
      <c r="SH35" s="404"/>
      <c r="SI35" s="404"/>
      <c r="SJ35" s="404"/>
      <c r="SK35" s="404"/>
      <c r="SL35" s="404"/>
      <c r="SM35" s="404"/>
      <c r="SN35" s="404"/>
      <c r="SO35" s="404"/>
      <c r="SP35" s="404"/>
      <c r="SQ35" s="404"/>
      <c r="SR35" s="404"/>
      <c r="SS35" s="404"/>
      <c r="ST35" s="404"/>
      <c r="SU35" s="404"/>
      <c r="SV35" s="404"/>
      <c r="SW35" s="404"/>
      <c r="SX35" s="404"/>
      <c r="SY35" s="404"/>
      <c r="SZ35" s="404"/>
      <c r="TA35" s="404"/>
      <c r="TB35" s="404"/>
      <c r="TC35" s="404"/>
      <c r="TD35" s="404"/>
      <c r="TE35" s="404"/>
      <c r="TF35" s="404"/>
      <c r="TG35" s="404"/>
      <c r="TH35" s="404"/>
      <c r="TI35" s="404"/>
      <c r="TJ35" s="404"/>
      <c r="TK35" s="404"/>
      <c r="TL35" s="404"/>
      <c r="TM35" s="404"/>
      <c r="TN35" s="404"/>
      <c r="TO35" s="404"/>
      <c r="TP35" s="404"/>
      <c r="TQ35" s="404"/>
      <c r="TR35" s="404"/>
      <c r="TS35" s="404"/>
      <c r="TT35" s="404"/>
      <c r="TU35" s="404"/>
      <c r="TV35" s="404"/>
      <c r="TW35" s="404"/>
      <c r="TX35" s="404"/>
      <c r="TY35" s="404"/>
      <c r="TZ35" s="404"/>
      <c r="UA35" s="404"/>
      <c r="UB35" s="404"/>
      <c r="UC35" s="404"/>
      <c r="UD35" s="404"/>
      <c r="UE35" s="404"/>
      <c r="UF35" s="404"/>
      <c r="UG35" s="404"/>
      <c r="UH35" s="404"/>
      <c r="UI35" s="404"/>
      <c r="UJ35" s="404"/>
      <c r="UK35" s="404"/>
      <c r="UL35" s="404"/>
      <c r="UM35" s="404"/>
      <c r="UN35" s="404"/>
      <c r="UO35" s="404"/>
      <c r="UP35" s="404"/>
      <c r="UQ35" s="404"/>
      <c r="UR35" s="404"/>
      <c r="US35" s="404"/>
      <c r="UT35" s="404"/>
      <c r="UU35" s="404"/>
      <c r="UV35" s="404"/>
      <c r="UW35" s="404"/>
      <c r="UX35" s="404"/>
      <c r="UY35" s="404"/>
      <c r="UZ35" s="404"/>
      <c r="VA35" s="404"/>
      <c r="VB35" s="404"/>
      <c r="VC35" s="404"/>
      <c r="VD35" s="404"/>
      <c r="VE35" s="404"/>
      <c r="VF35" s="404"/>
      <c r="VG35" s="404"/>
      <c r="VH35" s="404"/>
      <c r="VI35" s="404"/>
      <c r="VJ35" s="404"/>
      <c r="VK35" s="404"/>
      <c r="VL35" s="404"/>
      <c r="VM35" s="404"/>
      <c r="VN35" s="404"/>
      <c r="VO35" s="404"/>
      <c r="VP35" s="404"/>
      <c r="VQ35" s="404"/>
      <c r="VR35" s="404"/>
      <c r="VS35" s="404"/>
      <c r="VT35" s="404"/>
      <c r="VU35" s="404"/>
      <c r="VV35" s="404"/>
      <c r="VW35" s="404"/>
      <c r="VX35" s="404"/>
      <c r="VY35" s="404"/>
      <c r="VZ35" s="404"/>
      <c r="WA35" s="404"/>
      <c r="WB35" s="404"/>
      <c r="WC35" s="404"/>
      <c r="WD35" s="404"/>
      <c r="WE35" s="404"/>
      <c r="WF35" s="404"/>
      <c r="WG35" s="404"/>
      <c r="WH35" s="404"/>
      <c r="WI35" s="404"/>
      <c r="WJ35" s="404"/>
      <c r="WK35" s="404"/>
      <c r="WL35" s="404"/>
      <c r="WM35" s="404"/>
      <c r="WN35" s="404"/>
      <c r="WO35" s="404"/>
      <c r="WP35" s="404"/>
      <c r="WQ35" s="404"/>
      <c r="WR35" s="404"/>
      <c r="WS35" s="404"/>
      <c r="WT35" s="404"/>
      <c r="WU35" s="404"/>
      <c r="WV35" s="404"/>
      <c r="WW35" s="404"/>
      <c r="WX35" s="404"/>
      <c r="WY35" s="404"/>
      <c r="WZ35" s="404"/>
      <c r="XA35" s="404"/>
      <c r="XB35" s="404"/>
      <c r="XC35" s="404"/>
      <c r="XD35" s="404"/>
      <c r="XE35" s="404"/>
      <c r="XF35" s="404"/>
      <c r="XG35" s="404"/>
      <c r="XH35" s="404"/>
      <c r="XI35" s="404"/>
      <c r="XJ35" s="404"/>
      <c r="XK35" s="404"/>
      <c r="XL35" s="404"/>
      <c r="XM35" s="404"/>
      <c r="XN35" s="404"/>
      <c r="XO35" s="404"/>
      <c r="XP35" s="404"/>
      <c r="XQ35" s="404"/>
      <c r="XR35" s="404"/>
      <c r="XS35" s="404"/>
      <c r="XT35" s="404"/>
      <c r="XU35" s="404"/>
      <c r="XV35" s="404"/>
      <c r="XW35" s="404"/>
      <c r="XX35" s="404"/>
      <c r="XY35" s="404"/>
      <c r="XZ35" s="404"/>
      <c r="YA35" s="404"/>
      <c r="YB35" s="404"/>
      <c r="YC35" s="404"/>
      <c r="YD35" s="404"/>
      <c r="YE35" s="404"/>
      <c r="YF35" s="404"/>
      <c r="YG35" s="404"/>
      <c r="YH35" s="404"/>
      <c r="YI35" s="404"/>
      <c r="YJ35" s="404"/>
      <c r="YK35" s="404"/>
      <c r="YL35" s="404"/>
      <c r="YM35" s="404"/>
      <c r="YN35" s="404"/>
      <c r="YO35" s="404"/>
      <c r="YP35" s="404"/>
      <c r="YQ35" s="404"/>
      <c r="YR35" s="404"/>
      <c r="YS35" s="404"/>
      <c r="YT35" s="404"/>
      <c r="YU35" s="404"/>
      <c r="YV35" s="404"/>
      <c r="YW35" s="404"/>
      <c r="YX35" s="404"/>
      <c r="YY35" s="404"/>
      <c r="YZ35" s="404"/>
      <c r="ZA35" s="404"/>
      <c r="ZB35" s="404"/>
      <c r="ZC35" s="404"/>
      <c r="ZD35" s="404"/>
      <c r="ZE35" s="404"/>
      <c r="ZF35" s="404"/>
      <c r="ZG35" s="404"/>
      <c r="ZH35" s="404"/>
      <c r="ZI35" s="404"/>
      <c r="ZJ35" s="404"/>
      <c r="ZK35" s="404"/>
      <c r="ZL35" s="404"/>
      <c r="ZM35" s="404"/>
      <c r="ZN35" s="404"/>
      <c r="ZO35" s="404"/>
      <c r="ZP35" s="404"/>
      <c r="ZQ35" s="404"/>
      <c r="ZR35" s="404"/>
      <c r="ZS35" s="404"/>
      <c r="ZT35" s="404"/>
      <c r="ZU35" s="404"/>
      <c r="ZV35" s="404"/>
      <c r="ZW35" s="404"/>
      <c r="ZX35" s="404"/>
      <c r="ZY35" s="404"/>
      <c r="ZZ35" s="404"/>
      <c r="AAA35" s="404"/>
      <c r="AAB35" s="404"/>
      <c r="AAC35" s="404"/>
      <c r="AAD35" s="404"/>
      <c r="AAE35" s="404"/>
      <c r="AAF35" s="404"/>
      <c r="AAG35" s="404"/>
      <c r="AAH35" s="404"/>
      <c r="AAI35" s="404"/>
      <c r="AAJ35" s="404"/>
      <c r="AAK35" s="404"/>
      <c r="AAL35" s="404"/>
      <c r="AAM35" s="404"/>
      <c r="AAN35" s="404"/>
      <c r="AAO35" s="404"/>
      <c r="AAP35" s="404"/>
      <c r="AAQ35" s="404"/>
      <c r="AAR35" s="404"/>
      <c r="AAS35" s="404"/>
      <c r="AAT35" s="404"/>
      <c r="AAU35" s="404"/>
      <c r="AAV35" s="404"/>
      <c r="AAW35" s="404"/>
      <c r="AAX35" s="404"/>
      <c r="AAY35" s="404"/>
      <c r="AAZ35" s="404"/>
      <c r="ABA35" s="404"/>
      <c r="ABB35" s="404"/>
      <c r="ABC35" s="404"/>
      <c r="ABD35" s="404"/>
      <c r="ABE35" s="404"/>
      <c r="ABF35" s="404"/>
      <c r="ABG35" s="404"/>
      <c r="ABH35" s="404"/>
      <c r="ABI35" s="404"/>
      <c r="ABJ35" s="404"/>
      <c r="ABK35" s="404"/>
      <c r="ABL35" s="404"/>
      <c r="ABM35" s="404"/>
      <c r="ABN35" s="404"/>
      <c r="ABO35" s="404"/>
      <c r="ABP35" s="404"/>
      <c r="ABQ35" s="404"/>
      <c r="ABR35" s="404"/>
      <c r="ABS35" s="404"/>
      <c r="ABT35" s="404"/>
      <c r="ABU35" s="404"/>
      <c r="ABV35" s="404"/>
      <c r="ABW35" s="404"/>
      <c r="ABX35" s="404"/>
      <c r="ABY35" s="404"/>
      <c r="ABZ35" s="404"/>
      <c r="ACA35" s="404"/>
      <c r="ACB35" s="404"/>
      <c r="ACC35" s="404"/>
      <c r="ACD35" s="404"/>
      <c r="ACE35" s="404"/>
      <c r="ACF35" s="404"/>
      <c r="ACG35" s="404"/>
      <c r="ACH35" s="404"/>
      <c r="ACI35" s="404"/>
      <c r="ACJ35" s="404"/>
      <c r="ACK35" s="404"/>
      <c r="ACL35" s="404"/>
      <c r="ACM35" s="404"/>
      <c r="ACN35" s="404"/>
      <c r="ACO35" s="404"/>
      <c r="ACP35" s="404"/>
      <c r="ACQ35" s="404"/>
      <c r="ACR35" s="404"/>
      <c r="ACS35" s="404"/>
      <c r="ACT35" s="404"/>
      <c r="ACU35" s="404"/>
      <c r="ACV35" s="404"/>
      <c r="ACW35" s="404"/>
      <c r="ACX35" s="404"/>
      <c r="ACY35" s="404"/>
      <c r="ACZ35" s="404"/>
      <c r="ADA35" s="404"/>
      <c r="ADB35" s="404"/>
      <c r="ADC35" s="404"/>
      <c r="ADD35" s="404"/>
      <c r="ADE35" s="404"/>
      <c r="ADF35" s="404"/>
      <c r="ADG35" s="404"/>
      <c r="ADH35" s="404"/>
      <c r="ADI35" s="404"/>
      <c r="ADJ35" s="404"/>
      <c r="ADK35" s="404"/>
      <c r="ADL35" s="404"/>
      <c r="ADM35" s="404"/>
      <c r="ADN35" s="404"/>
      <c r="ADO35" s="404"/>
      <c r="ADP35" s="404"/>
      <c r="ADQ35" s="404"/>
      <c r="ADR35" s="404"/>
      <c r="ADS35" s="404"/>
      <c r="ADT35" s="404"/>
      <c r="ADU35" s="404"/>
      <c r="ADV35" s="404"/>
      <c r="ADW35" s="404"/>
      <c r="ADX35" s="404"/>
      <c r="ADY35" s="404"/>
      <c r="ADZ35" s="404"/>
      <c r="AEA35" s="404"/>
      <c r="AEB35" s="404"/>
      <c r="AEC35" s="404"/>
      <c r="AED35" s="404"/>
      <c r="AEE35" s="404"/>
      <c r="AEF35" s="404"/>
      <c r="AEG35" s="404"/>
      <c r="AEH35" s="404"/>
      <c r="AEI35" s="404"/>
      <c r="AEJ35" s="404"/>
      <c r="AEK35" s="404"/>
      <c r="AEL35" s="404"/>
      <c r="AEM35" s="404"/>
      <c r="AEN35" s="404"/>
      <c r="AEO35" s="404"/>
      <c r="AEP35" s="404"/>
      <c r="AEQ35" s="404"/>
      <c r="AER35" s="404"/>
      <c r="AES35" s="404"/>
      <c r="AET35" s="404"/>
      <c r="AEU35" s="404"/>
      <c r="AEV35" s="404"/>
      <c r="AEW35" s="404"/>
      <c r="AEX35" s="404"/>
      <c r="AEY35" s="404"/>
      <c r="AEZ35" s="404"/>
      <c r="AFA35" s="404"/>
      <c r="AFB35" s="404"/>
      <c r="AFC35" s="404"/>
      <c r="AFD35" s="404"/>
      <c r="AFE35" s="404"/>
      <c r="AFF35" s="404"/>
      <c r="AFG35" s="404"/>
      <c r="AFH35" s="404"/>
      <c r="AFI35" s="404"/>
      <c r="AFJ35" s="404"/>
      <c r="AFK35" s="404"/>
      <c r="AFL35" s="404"/>
      <c r="AFM35" s="404"/>
      <c r="AFN35" s="404"/>
      <c r="AFO35" s="404"/>
      <c r="AFP35" s="404"/>
      <c r="AFQ35" s="404"/>
      <c r="AFR35" s="404"/>
      <c r="AFS35" s="404"/>
      <c r="AFT35" s="404"/>
      <c r="AFU35" s="404"/>
      <c r="AFV35" s="404"/>
      <c r="AFW35" s="404"/>
      <c r="AFX35" s="404"/>
      <c r="AFY35" s="404"/>
      <c r="AFZ35" s="404"/>
      <c r="AGA35" s="404"/>
      <c r="AGB35" s="404"/>
      <c r="AGC35" s="404"/>
      <c r="AGD35" s="404"/>
      <c r="AGE35" s="404"/>
      <c r="AGF35" s="404"/>
      <c r="AGG35" s="404"/>
      <c r="AGH35" s="404"/>
      <c r="AGI35" s="404"/>
      <c r="AGJ35" s="404"/>
      <c r="AGK35" s="404"/>
      <c r="AGL35" s="404"/>
      <c r="AGM35" s="404"/>
      <c r="AGN35" s="404"/>
      <c r="AGO35" s="404"/>
      <c r="AGP35" s="404"/>
      <c r="AGQ35" s="404"/>
      <c r="AGR35" s="404"/>
      <c r="AGS35" s="404"/>
      <c r="AGT35" s="404"/>
      <c r="AGU35" s="404"/>
      <c r="AGV35" s="404"/>
      <c r="AGW35" s="404"/>
      <c r="AGX35" s="404"/>
      <c r="AGY35" s="404"/>
      <c r="AGZ35" s="404"/>
      <c r="AHA35" s="404"/>
      <c r="AHB35" s="404"/>
      <c r="AHC35" s="404"/>
      <c r="AHD35" s="404"/>
      <c r="AHE35" s="404"/>
      <c r="AHF35" s="404"/>
      <c r="AHG35" s="404"/>
      <c r="AHH35" s="404"/>
      <c r="AHI35" s="404"/>
      <c r="AHJ35" s="404"/>
      <c r="AHK35" s="404"/>
      <c r="AHL35" s="404"/>
      <c r="AHM35" s="404"/>
      <c r="AHN35" s="404"/>
      <c r="AHO35" s="404"/>
      <c r="AHP35" s="404"/>
      <c r="AHQ35" s="404"/>
      <c r="AHR35" s="404"/>
      <c r="AHS35" s="404"/>
      <c r="AHT35" s="404"/>
      <c r="AHU35" s="404"/>
      <c r="AHV35" s="404"/>
      <c r="AHW35" s="404"/>
      <c r="AHX35" s="404"/>
      <c r="AHY35" s="404"/>
      <c r="AHZ35" s="404"/>
      <c r="AIA35" s="404"/>
      <c r="AIB35" s="404"/>
      <c r="AIC35" s="404"/>
      <c r="AID35" s="404"/>
      <c r="AIE35" s="404"/>
      <c r="AIF35" s="404"/>
      <c r="AIG35" s="404"/>
      <c r="AIH35" s="404"/>
      <c r="AII35" s="404"/>
      <c r="AIJ35" s="404"/>
      <c r="AIK35" s="404"/>
      <c r="AIL35" s="404"/>
      <c r="AIM35" s="404"/>
      <c r="AIN35" s="404"/>
      <c r="AIO35" s="404"/>
      <c r="AIP35" s="404"/>
      <c r="AIQ35" s="404"/>
      <c r="AIR35" s="404"/>
      <c r="AIS35" s="404"/>
      <c r="AIT35" s="404"/>
      <c r="AIU35" s="404"/>
      <c r="AIV35" s="404"/>
      <c r="AIW35" s="404"/>
      <c r="AIX35" s="404"/>
      <c r="AIY35" s="404"/>
      <c r="AIZ35" s="404"/>
      <c r="AJA35" s="404"/>
      <c r="AJB35" s="404"/>
      <c r="AJC35" s="404"/>
      <c r="AJD35" s="404"/>
      <c r="AJE35" s="404"/>
      <c r="AJF35" s="404"/>
      <c r="AJG35" s="404"/>
      <c r="AJH35" s="404"/>
      <c r="AJI35" s="404"/>
      <c r="AJJ35" s="404"/>
      <c r="AJK35" s="404"/>
      <c r="AJL35" s="404"/>
      <c r="AJM35" s="404"/>
      <c r="AJN35" s="404"/>
      <c r="AJO35" s="404"/>
      <c r="AJP35" s="404"/>
      <c r="AJQ35" s="404"/>
      <c r="AJR35" s="404"/>
      <c r="AJS35" s="404"/>
      <c r="AJT35" s="404"/>
      <c r="AJU35" s="404"/>
      <c r="AJV35" s="404"/>
      <c r="AJW35" s="404"/>
      <c r="AJX35" s="404"/>
      <c r="AJY35" s="404"/>
      <c r="AJZ35" s="404"/>
      <c r="AKA35" s="404"/>
      <c r="AKB35" s="404"/>
      <c r="AKC35" s="404"/>
      <c r="AKD35" s="404"/>
      <c r="AKE35" s="404"/>
      <c r="AKF35" s="404"/>
      <c r="AKG35" s="404"/>
      <c r="AKH35" s="404"/>
      <c r="AKI35" s="404"/>
      <c r="AKJ35" s="404"/>
      <c r="AKK35" s="404"/>
      <c r="AKL35" s="404"/>
      <c r="AKM35" s="404"/>
      <c r="AKN35" s="404"/>
      <c r="AKO35" s="404"/>
      <c r="AKP35" s="404"/>
      <c r="AKQ35" s="404"/>
      <c r="AKR35" s="404"/>
      <c r="AKS35" s="404"/>
      <c r="AKT35" s="404"/>
      <c r="AKU35" s="404"/>
      <c r="AKV35" s="404"/>
      <c r="AKW35" s="404"/>
      <c r="AKX35" s="404"/>
      <c r="AKY35" s="404"/>
      <c r="AKZ35" s="404"/>
      <c r="ALA35" s="404"/>
      <c r="ALB35" s="404"/>
      <c r="ALC35" s="404"/>
    </row>
    <row r="36" spans="1:991" ht="39.75" customHeight="1" x14ac:dyDescent="0.55000000000000004">
      <c r="A36" s="632" t="s">
        <v>66</v>
      </c>
      <c r="B36" s="61">
        <v>666805</v>
      </c>
      <c r="C36" s="634">
        <v>127328</v>
      </c>
      <c r="D36" s="61">
        <v>106509</v>
      </c>
      <c r="E36" s="634">
        <v>155152</v>
      </c>
      <c r="F36" s="61">
        <v>3579</v>
      </c>
      <c r="G36" s="634">
        <v>1059373</v>
      </c>
      <c r="H36" s="61">
        <v>566784.25</v>
      </c>
      <c r="I36" s="61">
        <v>108228.8</v>
      </c>
      <c r="J36" s="61">
        <v>90532.65</v>
      </c>
      <c r="K36" s="759">
        <v>155152</v>
      </c>
      <c r="L36" s="61">
        <v>3042.15</v>
      </c>
      <c r="M36" s="61">
        <v>860903.29000000015</v>
      </c>
      <c r="N36" s="61">
        <v>442091.71500000003</v>
      </c>
      <c r="O36" s="61">
        <v>84418.464000000007</v>
      </c>
      <c r="P36" s="61">
        <v>70615.467000000004</v>
      </c>
      <c r="Q36" s="61">
        <v>92315.44</v>
      </c>
      <c r="R36" s="61">
        <v>2372.877</v>
      </c>
      <c r="S36" s="636">
        <v>691813.96299999987</v>
      </c>
      <c r="W36" s="404"/>
      <c r="X36" s="404"/>
      <c r="Y36" s="404"/>
      <c r="Z36" s="404"/>
      <c r="AA36" s="404"/>
      <c r="AB36" s="404"/>
      <c r="AC36" s="404"/>
      <c r="AD36" s="404"/>
      <c r="AE36" s="404"/>
      <c r="AF36" s="404"/>
      <c r="AG36" s="404"/>
      <c r="AH36" s="404"/>
      <c r="AI36" s="404"/>
      <c r="AJ36" s="404"/>
      <c r="AK36" s="404"/>
      <c r="AL36" s="404"/>
      <c r="AM36" s="404"/>
      <c r="AN36" s="404"/>
      <c r="AO36" s="404"/>
      <c r="AP36" s="404"/>
      <c r="AQ36" s="404"/>
      <c r="AR36" s="404"/>
      <c r="AS36" s="404"/>
      <c r="AT36" s="404"/>
      <c r="AU36" s="404"/>
      <c r="AV36" s="404"/>
      <c r="AW36" s="404"/>
      <c r="AX36" s="404"/>
      <c r="AY36" s="404"/>
      <c r="AZ36" s="404"/>
      <c r="BA36" s="404"/>
      <c r="BB36" s="404"/>
      <c r="BC36" s="404"/>
      <c r="BD36" s="404"/>
      <c r="BE36" s="404"/>
      <c r="BF36" s="404"/>
      <c r="BG36" s="404"/>
      <c r="BH36" s="404"/>
      <c r="BI36" s="404"/>
      <c r="BJ36" s="404"/>
      <c r="BK36" s="404"/>
      <c r="BL36" s="404"/>
      <c r="BM36" s="404"/>
      <c r="BN36" s="404"/>
      <c r="BO36" s="404"/>
      <c r="BP36" s="404"/>
      <c r="BQ36" s="404"/>
      <c r="BR36" s="404"/>
      <c r="BS36" s="404"/>
      <c r="BT36" s="404"/>
      <c r="BU36" s="404"/>
      <c r="BV36" s="404"/>
      <c r="BW36" s="404"/>
      <c r="BX36" s="404"/>
      <c r="BY36" s="404"/>
      <c r="BZ36" s="404"/>
      <c r="CA36" s="404"/>
      <c r="CB36" s="404"/>
      <c r="CC36" s="404"/>
      <c r="CD36" s="404"/>
      <c r="CE36" s="404"/>
      <c r="CF36" s="404"/>
      <c r="CG36" s="404"/>
      <c r="CH36" s="404"/>
      <c r="CI36" s="404"/>
      <c r="CJ36" s="404"/>
      <c r="CK36" s="404"/>
      <c r="CL36" s="404"/>
      <c r="CM36" s="404"/>
      <c r="CN36" s="404"/>
      <c r="CO36" s="404"/>
      <c r="CP36" s="404"/>
      <c r="CQ36" s="404"/>
      <c r="CR36" s="404"/>
      <c r="CS36" s="404"/>
      <c r="CT36" s="404"/>
      <c r="CU36" s="404"/>
      <c r="CV36" s="404"/>
      <c r="CW36" s="404"/>
      <c r="CX36" s="404"/>
      <c r="CY36" s="404"/>
      <c r="CZ36" s="404"/>
      <c r="DA36" s="404"/>
      <c r="DB36" s="404"/>
      <c r="DC36" s="404"/>
      <c r="DD36" s="404"/>
      <c r="DE36" s="404"/>
      <c r="DF36" s="404"/>
      <c r="DG36" s="404"/>
      <c r="DH36" s="404"/>
      <c r="DI36" s="404"/>
      <c r="DJ36" s="404"/>
      <c r="DK36" s="404"/>
      <c r="DL36" s="404"/>
      <c r="DM36" s="404"/>
      <c r="DN36" s="404"/>
      <c r="DO36" s="404"/>
      <c r="DP36" s="404"/>
      <c r="DQ36" s="404"/>
      <c r="DR36" s="404"/>
      <c r="DS36" s="404"/>
      <c r="DT36" s="404"/>
      <c r="DU36" s="404"/>
      <c r="DV36" s="404"/>
      <c r="DW36" s="404"/>
      <c r="DX36" s="404"/>
      <c r="DY36" s="404"/>
      <c r="DZ36" s="404"/>
      <c r="EA36" s="404"/>
      <c r="EB36" s="404"/>
      <c r="EC36" s="404"/>
      <c r="ED36" s="404"/>
      <c r="EE36" s="404"/>
      <c r="EF36" s="404"/>
      <c r="EG36" s="404"/>
      <c r="EH36" s="404"/>
      <c r="EI36" s="404"/>
      <c r="EJ36" s="404"/>
      <c r="EK36" s="404"/>
      <c r="EL36" s="404"/>
      <c r="EM36" s="404"/>
      <c r="EN36" s="404"/>
      <c r="EO36" s="404"/>
      <c r="EP36" s="404"/>
      <c r="EQ36" s="404"/>
      <c r="ER36" s="404"/>
      <c r="ES36" s="404"/>
      <c r="ET36" s="404"/>
      <c r="EU36" s="404"/>
      <c r="EV36" s="404"/>
      <c r="EW36" s="404"/>
      <c r="EX36" s="404"/>
      <c r="EY36" s="404"/>
      <c r="EZ36" s="404"/>
      <c r="FA36" s="404"/>
      <c r="FB36" s="404"/>
      <c r="FC36" s="404"/>
      <c r="FD36" s="404"/>
      <c r="FE36" s="404"/>
      <c r="FF36" s="404"/>
      <c r="FG36" s="404"/>
      <c r="FH36" s="404"/>
      <c r="FI36" s="404"/>
      <c r="FJ36" s="404"/>
      <c r="FK36" s="404"/>
      <c r="FL36" s="404"/>
      <c r="FM36" s="404"/>
      <c r="FN36" s="404"/>
      <c r="FO36" s="404"/>
      <c r="FP36" s="404"/>
      <c r="FQ36" s="404"/>
      <c r="FR36" s="404"/>
      <c r="FS36" s="404"/>
      <c r="FT36" s="404"/>
      <c r="FU36" s="404"/>
      <c r="FV36" s="404"/>
      <c r="FW36" s="404"/>
      <c r="FX36" s="404"/>
      <c r="FY36" s="404"/>
      <c r="FZ36" s="404"/>
      <c r="GA36" s="404"/>
      <c r="GB36" s="404"/>
      <c r="GC36" s="404"/>
      <c r="GD36" s="404"/>
      <c r="GE36" s="404"/>
      <c r="GF36" s="404"/>
      <c r="GG36" s="404"/>
      <c r="GH36" s="404"/>
      <c r="GI36" s="404"/>
      <c r="GJ36" s="404"/>
      <c r="GK36" s="404"/>
      <c r="GL36" s="404"/>
      <c r="GM36" s="404"/>
      <c r="GN36" s="404"/>
      <c r="GO36" s="404"/>
      <c r="GP36" s="404"/>
      <c r="GQ36" s="404"/>
      <c r="GR36" s="404"/>
      <c r="GS36" s="404"/>
      <c r="GT36" s="404"/>
      <c r="GU36" s="404"/>
      <c r="GV36" s="404"/>
      <c r="GW36" s="404"/>
      <c r="GX36" s="404"/>
      <c r="GY36" s="404"/>
      <c r="GZ36" s="404"/>
      <c r="HA36" s="404"/>
      <c r="HB36" s="404"/>
      <c r="HC36" s="404"/>
      <c r="HD36" s="404"/>
      <c r="HE36" s="404"/>
      <c r="HF36" s="404"/>
      <c r="HG36" s="404"/>
      <c r="HH36" s="404"/>
      <c r="HI36" s="404"/>
      <c r="HJ36" s="404"/>
      <c r="HK36" s="404"/>
      <c r="HL36" s="404"/>
      <c r="HM36" s="404"/>
      <c r="HN36" s="404"/>
      <c r="HO36" s="404"/>
      <c r="HP36" s="404"/>
      <c r="HQ36" s="404"/>
      <c r="HR36" s="404"/>
      <c r="HS36" s="404"/>
      <c r="HT36" s="404"/>
      <c r="HU36" s="404"/>
      <c r="HV36" s="404"/>
      <c r="HW36" s="404"/>
      <c r="HX36" s="404"/>
      <c r="HY36" s="404"/>
      <c r="HZ36" s="404"/>
      <c r="IA36" s="404"/>
      <c r="IB36" s="404"/>
      <c r="IC36" s="404"/>
      <c r="ID36" s="404"/>
      <c r="IE36" s="404"/>
      <c r="IF36" s="404"/>
      <c r="IG36" s="404"/>
      <c r="IH36" s="404"/>
      <c r="II36" s="404"/>
      <c r="IJ36" s="404"/>
      <c r="IK36" s="404"/>
      <c r="IL36" s="404"/>
      <c r="IM36" s="404"/>
      <c r="IN36" s="404"/>
      <c r="IO36" s="404"/>
      <c r="IP36" s="404"/>
      <c r="IQ36" s="404"/>
      <c r="IR36" s="404"/>
      <c r="IS36" s="404"/>
      <c r="IT36" s="404"/>
      <c r="IU36" s="404"/>
      <c r="IV36" s="404"/>
      <c r="IW36" s="404"/>
      <c r="IX36" s="404"/>
      <c r="IY36" s="404"/>
      <c r="IZ36" s="404"/>
      <c r="JA36" s="404"/>
      <c r="JB36" s="404"/>
      <c r="JC36" s="404"/>
      <c r="JD36" s="404"/>
      <c r="JE36" s="404"/>
      <c r="JF36" s="404"/>
      <c r="JG36" s="404"/>
      <c r="JH36" s="404"/>
      <c r="JI36" s="404"/>
      <c r="JJ36" s="404"/>
      <c r="JK36" s="404"/>
      <c r="JL36" s="404"/>
      <c r="JM36" s="404"/>
      <c r="JN36" s="404"/>
      <c r="JO36" s="404"/>
      <c r="JP36" s="404"/>
      <c r="JQ36" s="404"/>
      <c r="JR36" s="404"/>
      <c r="JS36" s="404"/>
      <c r="JT36" s="404"/>
      <c r="JU36" s="404"/>
      <c r="JV36" s="404"/>
      <c r="JW36" s="404"/>
      <c r="JX36" s="404"/>
      <c r="JY36" s="404"/>
      <c r="JZ36" s="404"/>
      <c r="KA36" s="404"/>
      <c r="KB36" s="404"/>
      <c r="KC36" s="404"/>
      <c r="KD36" s="404"/>
      <c r="KE36" s="404"/>
      <c r="KF36" s="404"/>
      <c r="KG36" s="404"/>
      <c r="KH36" s="404"/>
      <c r="KI36" s="404"/>
      <c r="KJ36" s="404"/>
      <c r="KK36" s="404"/>
      <c r="KL36" s="404"/>
      <c r="KM36" s="404"/>
      <c r="KN36" s="404"/>
      <c r="KO36" s="404"/>
      <c r="KP36" s="404"/>
      <c r="KQ36" s="404"/>
      <c r="KR36" s="404"/>
      <c r="KS36" s="404"/>
      <c r="KT36" s="404"/>
      <c r="KU36" s="404"/>
      <c r="KV36" s="404"/>
      <c r="KW36" s="404"/>
      <c r="KX36" s="404"/>
      <c r="KY36" s="404"/>
      <c r="KZ36" s="404"/>
      <c r="LA36" s="404"/>
      <c r="LB36" s="404"/>
      <c r="LC36" s="404"/>
      <c r="LD36" s="404"/>
      <c r="LE36" s="404"/>
      <c r="LF36" s="404"/>
      <c r="LG36" s="404"/>
      <c r="LH36" s="404"/>
      <c r="LI36" s="404"/>
      <c r="LJ36" s="404"/>
      <c r="LK36" s="404"/>
      <c r="LL36" s="404"/>
      <c r="LM36" s="404"/>
      <c r="LN36" s="404"/>
      <c r="LO36" s="404"/>
      <c r="LP36" s="404"/>
      <c r="LQ36" s="404"/>
      <c r="LR36" s="404"/>
      <c r="LS36" s="404"/>
      <c r="LT36" s="404"/>
      <c r="LU36" s="404"/>
      <c r="LV36" s="404"/>
      <c r="LW36" s="404"/>
      <c r="LX36" s="404"/>
      <c r="LY36" s="404"/>
      <c r="LZ36" s="404"/>
      <c r="MA36" s="404"/>
      <c r="MB36" s="404"/>
      <c r="MC36" s="404"/>
      <c r="MD36" s="404"/>
      <c r="ME36" s="404"/>
      <c r="MF36" s="404"/>
      <c r="MG36" s="404"/>
      <c r="MH36" s="404"/>
      <c r="MI36" s="404"/>
      <c r="MJ36" s="404"/>
      <c r="MK36" s="404"/>
      <c r="ML36" s="404"/>
      <c r="MM36" s="404"/>
      <c r="MN36" s="404"/>
      <c r="MO36" s="404"/>
      <c r="MP36" s="404"/>
      <c r="MQ36" s="404"/>
      <c r="MR36" s="404"/>
      <c r="MS36" s="404"/>
      <c r="MT36" s="404"/>
      <c r="MU36" s="404"/>
      <c r="MV36" s="404"/>
      <c r="MW36" s="404"/>
      <c r="MX36" s="404"/>
      <c r="MY36" s="404"/>
      <c r="MZ36" s="404"/>
      <c r="NA36" s="404"/>
      <c r="NB36" s="404"/>
      <c r="NC36" s="404"/>
      <c r="ND36" s="404"/>
      <c r="NE36" s="404"/>
      <c r="NF36" s="404"/>
      <c r="NG36" s="404"/>
      <c r="NH36" s="404"/>
      <c r="NI36" s="404"/>
      <c r="NJ36" s="404"/>
      <c r="NK36" s="404"/>
      <c r="NL36" s="404"/>
      <c r="NM36" s="404"/>
      <c r="NN36" s="404"/>
      <c r="NO36" s="404"/>
      <c r="NP36" s="404"/>
      <c r="NQ36" s="404"/>
      <c r="NR36" s="404"/>
      <c r="NS36" s="404"/>
      <c r="NT36" s="404"/>
      <c r="NU36" s="404"/>
      <c r="NV36" s="404"/>
      <c r="NW36" s="404"/>
      <c r="NX36" s="404"/>
      <c r="NY36" s="404"/>
      <c r="NZ36" s="404"/>
      <c r="OA36" s="404"/>
      <c r="OB36" s="404"/>
      <c r="OC36" s="404"/>
      <c r="OD36" s="404"/>
      <c r="OE36" s="404"/>
      <c r="OF36" s="404"/>
      <c r="OG36" s="404"/>
      <c r="OH36" s="404"/>
      <c r="OI36" s="404"/>
      <c r="OJ36" s="404"/>
      <c r="OK36" s="404"/>
      <c r="OL36" s="404"/>
      <c r="OM36" s="404"/>
      <c r="ON36" s="404"/>
      <c r="OO36" s="404"/>
      <c r="OP36" s="404"/>
      <c r="OQ36" s="404"/>
      <c r="OR36" s="404"/>
      <c r="OS36" s="404"/>
      <c r="OT36" s="404"/>
      <c r="OU36" s="404"/>
      <c r="OV36" s="404"/>
      <c r="OW36" s="404"/>
      <c r="OX36" s="404"/>
      <c r="OY36" s="404"/>
      <c r="OZ36" s="404"/>
      <c r="PA36" s="404"/>
      <c r="PB36" s="404"/>
      <c r="PC36" s="404"/>
      <c r="PD36" s="404"/>
      <c r="PE36" s="404"/>
      <c r="PF36" s="404"/>
      <c r="PG36" s="404"/>
      <c r="PH36" s="404"/>
      <c r="PI36" s="404"/>
      <c r="PJ36" s="404"/>
      <c r="PK36" s="404"/>
      <c r="PL36" s="404"/>
      <c r="PM36" s="404"/>
      <c r="PN36" s="404"/>
      <c r="PO36" s="404"/>
      <c r="PP36" s="404"/>
      <c r="PQ36" s="404"/>
      <c r="PR36" s="404"/>
      <c r="PS36" s="404"/>
      <c r="PT36" s="404"/>
      <c r="PU36" s="404"/>
      <c r="PV36" s="404"/>
      <c r="PW36" s="404"/>
      <c r="PX36" s="404"/>
      <c r="PY36" s="404"/>
      <c r="PZ36" s="404"/>
      <c r="QA36" s="404"/>
      <c r="QB36" s="404"/>
      <c r="QC36" s="404"/>
      <c r="QD36" s="404"/>
      <c r="QE36" s="404"/>
      <c r="QF36" s="404"/>
      <c r="QG36" s="404"/>
      <c r="QH36" s="404"/>
      <c r="QI36" s="404"/>
      <c r="QJ36" s="404"/>
      <c r="QK36" s="404"/>
      <c r="QL36" s="404"/>
      <c r="QM36" s="404"/>
      <c r="QN36" s="404"/>
      <c r="QO36" s="404"/>
      <c r="QP36" s="404"/>
      <c r="QQ36" s="404"/>
      <c r="QR36" s="404"/>
      <c r="QS36" s="404"/>
      <c r="QT36" s="404"/>
      <c r="QU36" s="404"/>
      <c r="QV36" s="404"/>
      <c r="QW36" s="404"/>
      <c r="QX36" s="404"/>
      <c r="QY36" s="404"/>
      <c r="QZ36" s="404"/>
      <c r="RA36" s="404"/>
      <c r="RB36" s="404"/>
      <c r="RC36" s="404"/>
      <c r="RD36" s="404"/>
      <c r="RE36" s="404"/>
      <c r="RF36" s="404"/>
      <c r="RG36" s="404"/>
      <c r="RH36" s="404"/>
      <c r="RI36" s="404"/>
      <c r="RJ36" s="404"/>
      <c r="RK36" s="404"/>
      <c r="RL36" s="404"/>
      <c r="RM36" s="404"/>
      <c r="RN36" s="404"/>
      <c r="RO36" s="404"/>
      <c r="RP36" s="404"/>
      <c r="RQ36" s="404"/>
      <c r="RR36" s="404"/>
      <c r="RS36" s="404"/>
      <c r="RT36" s="404"/>
      <c r="RU36" s="404"/>
      <c r="RV36" s="404"/>
      <c r="RW36" s="404"/>
      <c r="RX36" s="404"/>
      <c r="RY36" s="404"/>
      <c r="RZ36" s="404"/>
      <c r="SA36" s="404"/>
      <c r="SB36" s="404"/>
      <c r="SC36" s="404"/>
      <c r="SD36" s="404"/>
      <c r="SE36" s="404"/>
      <c r="SF36" s="404"/>
      <c r="SG36" s="404"/>
      <c r="SH36" s="404"/>
      <c r="SI36" s="404"/>
      <c r="SJ36" s="404"/>
      <c r="SK36" s="404"/>
      <c r="SL36" s="404"/>
      <c r="SM36" s="404"/>
      <c r="SN36" s="404"/>
      <c r="SO36" s="404"/>
      <c r="SP36" s="404"/>
      <c r="SQ36" s="404"/>
      <c r="SR36" s="404"/>
      <c r="SS36" s="404"/>
      <c r="ST36" s="404"/>
      <c r="SU36" s="404"/>
      <c r="SV36" s="404"/>
      <c r="SW36" s="404"/>
      <c r="SX36" s="404"/>
      <c r="SY36" s="404"/>
      <c r="SZ36" s="404"/>
      <c r="TA36" s="404"/>
      <c r="TB36" s="404"/>
      <c r="TC36" s="404"/>
      <c r="TD36" s="404"/>
      <c r="TE36" s="404"/>
      <c r="TF36" s="404"/>
      <c r="TG36" s="404"/>
      <c r="TH36" s="404"/>
      <c r="TI36" s="404"/>
      <c r="TJ36" s="404"/>
      <c r="TK36" s="404"/>
      <c r="TL36" s="404"/>
      <c r="TM36" s="404"/>
      <c r="TN36" s="404"/>
      <c r="TO36" s="404"/>
      <c r="TP36" s="404"/>
      <c r="TQ36" s="404"/>
      <c r="TR36" s="404"/>
      <c r="TS36" s="404"/>
      <c r="TT36" s="404"/>
      <c r="TU36" s="404"/>
      <c r="TV36" s="404"/>
      <c r="TW36" s="404"/>
      <c r="TX36" s="404"/>
      <c r="TY36" s="404"/>
      <c r="TZ36" s="404"/>
      <c r="UA36" s="404"/>
      <c r="UB36" s="404"/>
      <c r="UC36" s="404"/>
      <c r="UD36" s="404"/>
      <c r="UE36" s="404"/>
      <c r="UF36" s="404"/>
      <c r="UG36" s="404"/>
      <c r="UH36" s="404"/>
      <c r="UI36" s="404"/>
      <c r="UJ36" s="404"/>
      <c r="UK36" s="404"/>
      <c r="UL36" s="404"/>
      <c r="UM36" s="404"/>
      <c r="UN36" s="404"/>
      <c r="UO36" s="404"/>
      <c r="UP36" s="404"/>
      <c r="UQ36" s="404"/>
      <c r="UR36" s="404"/>
      <c r="US36" s="404"/>
      <c r="UT36" s="404"/>
      <c r="UU36" s="404"/>
      <c r="UV36" s="404"/>
      <c r="UW36" s="404"/>
      <c r="UX36" s="404"/>
      <c r="UY36" s="404"/>
      <c r="UZ36" s="404"/>
      <c r="VA36" s="404"/>
      <c r="VB36" s="404"/>
      <c r="VC36" s="404"/>
      <c r="VD36" s="404"/>
      <c r="VE36" s="404"/>
      <c r="VF36" s="404"/>
      <c r="VG36" s="404"/>
      <c r="VH36" s="404"/>
      <c r="VI36" s="404"/>
      <c r="VJ36" s="404"/>
      <c r="VK36" s="404"/>
      <c r="VL36" s="404"/>
      <c r="VM36" s="404"/>
      <c r="VN36" s="404"/>
      <c r="VO36" s="404"/>
      <c r="VP36" s="404"/>
      <c r="VQ36" s="404"/>
      <c r="VR36" s="404"/>
      <c r="VS36" s="404"/>
      <c r="VT36" s="404"/>
      <c r="VU36" s="404"/>
      <c r="VV36" s="404"/>
      <c r="VW36" s="404"/>
      <c r="VX36" s="404"/>
      <c r="VY36" s="404"/>
      <c r="VZ36" s="404"/>
      <c r="WA36" s="404"/>
      <c r="WB36" s="404"/>
      <c r="WC36" s="404"/>
      <c r="WD36" s="404"/>
      <c r="WE36" s="404"/>
      <c r="WF36" s="404"/>
      <c r="WG36" s="404"/>
      <c r="WH36" s="404"/>
      <c r="WI36" s="404"/>
      <c r="WJ36" s="404"/>
      <c r="WK36" s="404"/>
      <c r="WL36" s="404"/>
      <c r="WM36" s="404"/>
      <c r="WN36" s="404"/>
      <c r="WO36" s="404"/>
      <c r="WP36" s="404"/>
      <c r="WQ36" s="404"/>
      <c r="WR36" s="404"/>
      <c r="WS36" s="404"/>
      <c r="WT36" s="404"/>
      <c r="WU36" s="404"/>
      <c r="WV36" s="404"/>
      <c r="WW36" s="404"/>
      <c r="WX36" s="404"/>
      <c r="WY36" s="404"/>
      <c r="WZ36" s="404"/>
      <c r="XA36" s="404"/>
      <c r="XB36" s="404"/>
      <c r="XC36" s="404"/>
      <c r="XD36" s="404"/>
      <c r="XE36" s="404"/>
      <c r="XF36" s="404"/>
      <c r="XG36" s="404"/>
      <c r="XH36" s="404"/>
      <c r="XI36" s="404"/>
      <c r="XJ36" s="404"/>
      <c r="XK36" s="404"/>
      <c r="XL36" s="404"/>
      <c r="XM36" s="404"/>
      <c r="XN36" s="404"/>
      <c r="XO36" s="404"/>
      <c r="XP36" s="404"/>
      <c r="XQ36" s="404"/>
      <c r="XR36" s="404"/>
      <c r="XS36" s="404"/>
      <c r="XT36" s="404"/>
      <c r="XU36" s="404"/>
      <c r="XV36" s="404"/>
      <c r="XW36" s="404"/>
      <c r="XX36" s="404"/>
      <c r="XY36" s="404"/>
      <c r="XZ36" s="404"/>
      <c r="YA36" s="404"/>
      <c r="YB36" s="404"/>
      <c r="YC36" s="404"/>
      <c r="YD36" s="404"/>
      <c r="YE36" s="404"/>
      <c r="YF36" s="404"/>
      <c r="YG36" s="404"/>
      <c r="YH36" s="404"/>
      <c r="YI36" s="404"/>
      <c r="YJ36" s="404"/>
      <c r="YK36" s="404"/>
      <c r="YL36" s="404"/>
      <c r="YM36" s="404"/>
      <c r="YN36" s="404"/>
      <c r="YO36" s="404"/>
      <c r="YP36" s="404"/>
      <c r="YQ36" s="404"/>
      <c r="YR36" s="404"/>
      <c r="YS36" s="404"/>
      <c r="YT36" s="404"/>
      <c r="YU36" s="404"/>
      <c r="YV36" s="404"/>
      <c r="YW36" s="404"/>
      <c r="YX36" s="404"/>
      <c r="YY36" s="404"/>
      <c r="YZ36" s="404"/>
      <c r="ZA36" s="404"/>
      <c r="ZB36" s="404"/>
      <c r="ZC36" s="404"/>
      <c r="ZD36" s="404"/>
      <c r="ZE36" s="404"/>
      <c r="ZF36" s="404"/>
      <c r="ZG36" s="404"/>
      <c r="ZH36" s="404"/>
      <c r="ZI36" s="404"/>
      <c r="ZJ36" s="404"/>
      <c r="ZK36" s="404"/>
      <c r="ZL36" s="404"/>
      <c r="ZM36" s="404"/>
      <c r="ZN36" s="404"/>
      <c r="ZO36" s="404"/>
      <c r="ZP36" s="404"/>
      <c r="ZQ36" s="404"/>
      <c r="ZR36" s="404"/>
      <c r="ZS36" s="404"/>
      <c r="ZT36" s="404"/>
      <c r="ZU36" s="404"/>
      <c r="ZV36" s="404"/>
      <c r="ZW36" s="404"/>
      <c r="ZX36" s="404"/>
      <c r="ZY36" s="404"/>
      <c r="ZZ36" s="404"/>
      <c r="AAA36" s="404"/>
      <c r="AAB36" s="404"/>
      <c r="AAC36" s="404"/>
      <c r="AAD36" s="404"/>
      <c r="AAE36" s="404"/>
      <c r="AAF36" s="404"/>
      <c r="AAG36" s="404"/>
      <c r="AAH36" s="404"/>
      <c r="AAI36" s="404"/>
      <c r="AAJ36" s="404"/>
      <c r="AAK36" s="404"/>
      <c r="AAL36" s="404"/>
      <c r="AAM36" s="404"/>
      <c r="AAN36" s="404"/>
      <c r="AAO36" s="404"/>
      <c r="AAP36" s="404"/>
      <c r="AAQ36" s="404"/>
      <c r="AAR36" s="404"/>
      <c r="AAS36" s="404"/>
      <c r="AAT36" s="404"/>
      <c r="AAU36" s="404"/>
      <c r="AAV36" s="404"/>
      <c r="AAW36" s="404"/>
      <c r="AAX36" s="404"/>
      <c r="AAY36" s="404"/>
      <c r="AAZ36" s="404"/>
      <c r="ABA36" s="404"/>
      <c r="ABB36" s="404"/>
      <c r="ABC36" s="404"/>
      <c r="ABD36" s="404"/>
      <c r="ABE36" s="404"/>
      <c r="ABF36" s="404"/>
      <c r="ABG36" s="404"/>
      <c r="ABH36" s="404"/>
      <c r="ABI36" s="404"/>
      <c r="ABJ36" s="404"/>
      <c r="ABK36" s="404"/>
      <c r="ABL36" s="404"/>
      <c r="ABM36" s="404"/>
      <c r="ABN36" s="404"/>
      <c r="ABO36" s="404"/>
      <c r="ABP36" s="404"/>
      <c r="ABQ36" s="404"/>
      <c r="ABR36" s="404"/>
      <c r="ABS36" s="404"/>
      <c r="ABT36" s="404"/>
      <c r="ABU36" s="404"/>
      <c r="ABV36" s="404"/>
      <c r="ABW36" s="404"/>
      <c r="ABX36" s="404"/>
      <c r="ABY36" s="404"/>
      <c r="ABZ36" s="404"/>
      <c r="ACA36" s="404"/>
      <c r="ACB36" s="404"/>
      <c r="ACC36" s="404"/>
      <c r="ACD36" s="404"/>
      <c r="ACE36" s="404"/>
      <c r="ACF36" s="404"/>
      <c r="ACG36" s="404"/>
      <c r="ACH36" s="404"/>
      <c r="ACI36" s="404"/>
      <c r="ACJ36" s="404"/>
      <c r="ACK36" s="404"/>
      <c r="ACL36" s="404"/>
      <c r="ACM36" s="404"/>
      <c r="ACN36" s="404"/>
      <c r="ACO36" s="404"/>
      <c r="ACP36" s="404"/>
      <c r="ACQ36" s="404"/>
      <c r="ACR36" s="404"/>
      <c r="ACS36" s="404"/>
      <c r="ACT36" s="404"/>
      <c r="ACU36" s="404"/>
      <c r="ACV36" s="404"/>
      <c r="ACW36" s="404"/>
      <c r="ACX36" s="404"/>
      <c r="ACY36" s="404"/>
      <c r="ACZ36" s="404"/>
      <c r="ADA36" s="404"/>
      <c r="ADB36" s="404"/>
      <c r="ADC36" s="404"/>
      <c r="ADD36" s="404"/>
      <c r="ADE36" s="404"/>
      <c r="ADF36" s="404"/>
      <c r="ADG36" s="404"/>
      <c r="ADH36" s="404"/>
      <c r="ADI36" s="404"/>
      <c r="ADJ36" s="404"/>
      <c r="ADK36" s="404"/>
      <c r="ADL36" s="404"/>
      <c r="ADM36" s="404"/>
      <c r="ADN36" s="404"/>
      <c r="ADO36" s="404"/>
      <c r="ADP36" s="404"/>
      <c r="ADQ36" s="404"/>
      <c r="ADR36" s="404"/>
      <c r="ADS36" s="404"/>
      <c r="ADT36" s="404"/>
      <c r="ADU36" s="404"/>
      <c r="ADV36" s="404"/>
      <c r="ADW36" s="404"/>
      <c r="ADX36" s="404"/>
      <c r="ADY36" s="404"/>
      <c r="ADZ36" s="404"/>
      <c r="AEA36" s="404"/>
      <c r="AEB36" s="404"/>
      <c r="AEC36" s="404"/>
      <c r="AED36" s="404"/>
      <c r="AEE36" s="404"/>
      <c r="AEF36" s="404"/>
      <c r="AEG36" s="404"/>
      <c r="AEH36" s="404"/>
      <c r="AEI36" s="404"/>
      <c r="AEJ36" s="404"/>
      <c r="AEK36" s="404"/>
      <c r="AEL36" s="404"/>
      <c r="AEM36" s="404"/>
      <c r="AEN36" s="404"/>
      <c r="AEO36" s="404"/>
      <c r="AEP36" s="404"/>
      <c r="AEQ36" s="404"/>
      <c r="AER36" s="404"/>
      <c r="AES36" s="404"/>
      <c r="AET36" s="404"/>
      <c r="AEU36" s="404"/>
      <c r="AEV36" s="404"/>
      <c r="AEW36" s="404"/>
      <c r="AEX36" s="404"/>
      <c r="AEY36" s="404"/>
      <c r="AEZ36" s="404"/>
      <c r="AFA36" s="404"/>
      <c r="AFB36" s="404"/>
      <c r="AFC36" s="404"/>
      <c r="AFD36" s="404"/>
      <c r="AFE36" s="404"/>
      <c r="AFF36" s="404"/>
      <c r="AFG36" s="404"/>
      <c r="AFH36" s="404"/>
      <c r="AFI36" s="404"/>
      <c r="AFJ36" s="404"/>
      <c r="AFK36" s="404"/>
      <c r="AFL36" s="404"/>
      <c r="AFM36" s="404"/>
      <c r="AFN36" s="404"/>
      <c r="AFO36" s="404"/>
      <c r="AFP36" s="404"/>
      <c r="AFQ36" s="404"/>
      <c r="AFR36" s="404"/>
      <c r="AFS36" s="404"/>
      <c r="AFT36" s="404"/>
      <c r="AFU36" s="404"/>
      <c r="AFV36" s="404"/>
      <c r="AFW36" s="404"/>
      <c r="AFX36" s="404"/>
      <c r="AFY36" s="404"/>
      <c r="AFZ36" s="404"/>
      <c r="AGA36" s="404"/>
      <c r="AGB36" s="404"/>
      <c r="AGC36" s="404"/>
      <c r="AGD36" s="404"/>
      <c r="AGE36" s="404"/>
      <c r="AGF36" s="404"/>
      <c r="AGG36" s="404"/>
      <c r="AGH36" s="404"/>
      <c r="AGI36" s="404"/>
      <c r="AGJ36" s="404"/>
      <c r="AGK36" s="404"/>
      <c r="AGL36" s="404"/>
      <c r="AGM36" s="404"/>
      <c r="AGN36" s="404"/>
      <c r="AGO36" s="404"/>
      <c r="AGP36" s="404"/>
      <c r="AGQ36" s="404"/>
      <c r="AGR36" s="404"/>
      <c r="AGS36" s="404"/>
      <c r="AGT36" s="404"/>
      <c r="AGU36" s="404"/>
      <c r="AGV36" s="404"/>
      <c r="AGW36" s="404"/>
      <c r="AGX36" s="404"/>
      <c r="AGY36" s="404"/>
      <c r="AGZ36" s="404"/>
      <c r="AHA36" s="404"/>
      <c r="AHB36" s="404"/>
      <c r="AHC36" s="404"/>
      <c r="AHD36" s="404"/>
      <c r="AHE36" s="404"/>
      <c r="AHF36" s="404"/>
      <c r="AHG36" s="404"/>
      <c r="AHH36" s="404"/>
      <c r="AHI36" s="404"/>
      <c r="AHJ36" s="404"/>
      <c r="AHK36" s="404"/>
      <c r="AHL36" s="404"/>
      <c r="AHM36" s="404"/>
      <c r="AHN36" s="404"/>
      <c r="AHO36" s="404"/>
      <c r="AHP36" s="404"/>
      <c r="AHQ36" s="404"/>
      <c r="AHR36" s="404"/>
      <c r="AHS36" s="404"/>
      <c r="AHT36" s="404"/>
      <c r="AHU36" s="404"/>
      <c r="AHV36" s="404"/>
      <c r="AHW36" s="404"/>
      <c r="AHX36" s="404"/>
      <c r="AHY36" s="404"/>
      <c r="AHZ36" s="404"/>
      <c r="AIA36" s="404"/>
      <c r="AIB36" s="404"/>
      <c r="AIC36" s="404"/>
      <c r="AID36" s="404"/>
      <c r="AIE36" s="404"/>
      <c r="AIF36" s="404"/>
      <c r="AIG36" s="404"/>
      <c r="AIH36" s="404"/>
      <c r="AII36" s="404"/>
      <c r="AIJ36" s="404"/>
      <c r="AIK36" s="404"/>
      <c r="AIL36" s="404"/>
      <c r="AIM36" s="404"/>
      <c r="AIN36" s="404"/>
      <c r="AIO36" s="404"/>
      <c r="AIP36" s="404"/>
      <c r="AIQ36" s="404"/>
      <c r="AIR36" s="404"/>
      <c r="AIS36" s="404"/>
      <c r="AIT36" s="404"/>
      <c r="AIU36" s="404"/>
      <c r="AIV36" s="404"/>
      <c r="AIW36" s="404"/>
      <c r="AIX36" s="404"/>
      <c r="AIY36" s="404"/>
      <c r="AIZ36" s="404"/>
      <c r="AJA36" s="404"/>
      <c r="AJB36" s="404"/>
      <c r="AJC36" s="404"/>
      <c r="AJD36" s="404"/>
      <c r="AJE36" s="404"/>
      <c r="AJF36" s="404"/>
      <c r="AJG36" s="404"/>
      <c r="AJH36" s="404"/>
      <c r="AJI36" s="404"/>
      <c r="AJJ36" s="404"/>
      <c r="AJK36" s="404"/>
      <c r="AJL36" s="404"/>
      <c r="AJM36" s="404"/>
      <c r="AJN36" s="404"/>
      <c r="AJO36" s="404"/>
      <c r="AJP36" s="404"/>
      <c r="AJQ36" s="404"/>
      <c r="AJR36" s="404"/>
      <c r="AJS36" s="404"/>
      <c r="AJT36" s="404"/>
      <c r="AJU36" s="404"/>
      <c r="AJV36" s="404"/>
      <c r="AJW36" s="404"/>
      <c r="AJX36" s="404"/>
      <c r="AJY36" s="404"/>
      <c r="AJZ36" s="404"/>
      <c r="AKA36" s="404"/>
      <c r="AKB36" s="404"/>
      <c r="AKC36" s="404"/>
      <c r="AKD36" s="404"/>
      <c r="AKE36" s="404"/>
      <c r="AKF36" s="404"/>
      <c r="AKG36" s="404"/>
      <c r="AKH36" s="404"/>
      <c r="AKI36" s="404"/>
      <c r="AKJ36" s="404"/>
      <c r="AKK36" s="404"/>
      <c r="AKL36" s="404"/>
      <c r="AKM36" s="404"/>
      <c r="AKN36" s="404"/>
      <c r="AKO36" s="404"/>
      <c r="AKP36" s="404"/>
      <c r="AKQ36" s="404"/>
      <c r="AKR36" s="404"/>
      <c r="AKS36" s="404"/>
      <c r="AKT36" s="404"/>
      <c r="AKU36" s="404"/>
      <c r="AKV36" s="404"/>
      <c r="AKW36" s="404"/>
      <c r="AKX36" s="404"/>
      <c r="AKY36" s="404"/>
      <c r="AKZ36" s="404"/>
      <c r="ALA36" s="404"/>
      <c r="ALB36" s="404"/>
      <c r="ALC36" s="404"/>
    </row>
    <row r="37" spans="1:991" ht="39.75" customHeight="1" x14ac:dyDescent="0.55000000000000004">
      <c r="A37" s="632" t="s">
        <v>67</v>
      </c>
      <c r="B37" s="61">
        <v>601359</v>
      </c>
      <c r="C37" s="634">
        <v>133009</v>
      </c>
      <c r="D37" s="61">
        <v>88634</v>
      </c>
      <c r="E37" s="634">
        <v>148780</v>
      </c>
      <c r="F37" s="61">
        <v>4297</v>
      </c>
      <c r="G37" s="634">
        <v>976079</v>
      </c>
      <c r="H37" s="61">
        <v>511155.14999999997</v>
      </c>
      <c r="I37" s="61">
        <v>113057.65</v>
      </c>
      <c r="J37" s="61">
        <v>75338.899999999994</v>
      </c>
      <c r="K37" s="759">
        <v>148780</v>
      </c>
      <c r="L37" s="61">
        <v>3652.45</v>
      </c>
      <c r="M37" s="61">
        <v>791728.24999999988</v>
      </c>
      <c r="N37" s="61">
        <v>398701.01699999999</v>
      </c>
      <c r="O37" s="61">
        <v>88184.967000000004</v>
      </c>
      <c r="P37" s="61">
        <v>58764.341999999997</v>
      </c>
      <c r="Q37" s="61">
        <v>88524.099999999991</v>
      </c>
      <c r="R37" s="61">
        <v>2848.9110000000001</v>
      </c>
      <c r="S37" s="636">
        <v>637023.33699999994</v>
      </c>
      <c r="W37" s="404"/>
      <c r="X37" s="404"/>
      <c r="Y37" s="404"/>
      <c r="Z37" s="404"/>
      <c r="AA37" s="404"/>
      <c r="AB37" s="404"/>
      <c r="AC37" s="404"/>
      <c r="AD37" s="404"/>
      <c r="AE37" s="404"/>
      <c r="AF37" s="404"/>
      <c r="AG37" s="404"/>
      <c r="AH37" s="404"/>
      <c r="AI37" s="404"/>
      <c r="AJ37" s="404"/>
      <c r="AK37" s="404"/>
      <c r="AL37" s="404"/>
      <c r="AM37" s="404"/>
      <c r="AN37" s="404"/>
      <c r="AO37" s="404"/>
      <c r="AP37" s="404"/>
      <c r="AQ37" s="404"/>
      <c r="AR37" s="404"/>
      <c r="AS37" s="404"/>
      <c r="AT37" s="404"/>
      <c r="AU37" s="404"/>
      <c r="AV37" s="404"/>
      <c r="AW37" s="404"/>
      <c r="AX37" s="404"/>
      <c r="AY37" s="404"/>
      <c r="AZ37" s="404"/>
      <c r="BA37" s="404"/>
      <c r="BB37" s="404"/>
      <c r="BC37" s="404"/>
      <c r="BD37" s="404"/>
      <c r="BE37" s="404"/>
      <c r="BF37" s="404"/>
      <c r="BG37" s="404"/>
      <c r="BH37" s="404"/>
      <c r="BI37" s="404"/>
      <c r="BJ37" s="404"/>
      <c r="BK37" s="404"/>
      <c r="BL37" s="404"/>
      <c r="BM37" s="404"/>
      <c r="BN37" s="404"/>
      <c r="BO37" s="404"/>
      <c r="BP37" s="404"/>
      <c r="BQ37" s="404"/>
      <c r="BR37" s="404"/>
      <c r="BS37" s="404"/>
      <c r="BT37" s="404"/>
      <c r="BU37" s="404"/>
      <c r="BV37" s="404"/>
      <c r="BW37" s="404"/>
      <c r="BX37" s="404"/>
      <c r="BY37" s="404"/>
      <c r="BZ37" s="404"/>
      <c r="CA37" s="404"/>
      <c r="CB37" s="404"/>
      <c r="CC37" s="404"/>
      <c r="CD37" s="404"/>
      <c r="CE37" s="404"/>
      <c r="CF37" s="404"/>
      <c r="CG37" s="404"/>
      <c r="CH37" s="404"/>
      <c r="CI37" s="404"/>
      <c r="CJ37" s="404"/>
      <c r="CK37" s="404"/>
      <c r="CL37" s="404"/>
      <c r="CM37" s="404"/>
      <c r="CN37" s="404"/>
      <c r="CO37" s="404"/>
      <c r="CP37" s="404"/>
      <c r="CQ37" s="404"/>
      <c r="CR37" s="404"/>
      <c r="CS37" s="404"/>
      <c r="CT37" s="404"/>
      <c r="CU37" s="404"/>
      <c r="CV37" s="404"/>
      <c r="CW37" s="404"/>
      <c r="CX37" s="404"/>
      <c r="CY37" s="404"/>
      <c r="CZ37" s="404"/>
      <c r="DA37" s="404"/>
      <c r="DB37" s="404"/>
      <c r="DC37" s="404"/>
      <c r="DD37" s="404"/>
      <c r="DE37" s="404"/>
      <c r="DF37" s="404"/>
      <c r="DG37" s="404"/>
      <c r="DH37" s="404"/>
      <c r="DI37" s="404"/>
      <c r="DJ37" s="404"/>
      <c r="DK37" s="404"/>
      <c r="DL37" s="404"/>
      <c r="DM37" s="404"/>
      <c r="DN37" s="404"/>
      <c r="DO37" s="404"/>
      <c r="DP37" s="404"/>
      <c r="DQ37" s="404"/>
      <c r="DR37" s="404"/>
      <c r="DS37" s="404"/>
      <c r="DT37" s="404"/>
      <c r="DU37" s="404"/>
      <c r="DV37" s="404"/>
      <c r="DW37" s="404"/>
      <c r="DX37" s="404"/>
      <c r="DY37" s="404"/>
      <c r="DZ37" s="404"/>
      <c r="EA37" s="404"/>
      <c r="EB37" s="404"/>
      <c r="EC37" s="404"/>
      <c r="ED37" s="404"/>
      <c r="EE37" s="404"/>
      <c r="EF37" s="404"/>
      <c r="EG37" s="404"/>
      <c r="EH37" s="404"/>
      <c r="EI37" s="404"/>
      <c r="EJ37" s="404"/>
      <c r="EK37" s="404"/>
      <c r="EL37" s="404"/>
      <c r="EM37" s="404"/>
      <c r="EN37" s="404"/>
      <c r="EO37" s="404"/>
      <c r="EP37" s="404"/>
      <c r="EQ37" s="404"/>
      <c r="ER37" s="404"/>
      <c r="ES37" s="404"/>
      <c r="ET37" s="404"/>
      <c r="EU37" s="404"/>
      <c r="EV37" s="404"/>
      <c r="EW37" s="404"/>
      <c r="EX37" s="404"/>
      <c r="EY37" s="404"/>
      <c r="EZ37" s="404"/>
      <c r="FA37" s="404"/>
      <c r="FB37" s="404"/>
      <c r="FC37" s="404"/>
      <c r="FD37" s="404"/>
      <c r="FE37" s="404"/>
      <c r="FF37" s="404"/>
      <c r="FG37" s="404"/>
      <c r="FH37" s="404"/>
      <c r="FI37" s="404"/>
      <c r="FJ37" s="404"/>
      <c r="FK37" s="404"/>
      <c r="FL37" s="404"/>
      <c r="FM37" s="404"/>
      <c r="FN37" s="404"/>
      <c r="FO37" s="404"/>
      <c r="FP37" s="404"/>
      <c r="FQ37" s="404"/>
      <c r="FR37" s="404"/>
      <c r="FS37" s="404"/>
      <c r="FT37" s="404"/>
      <c r="FU37" s="404"/>
      <c r="FV37" s="404"/>
      <c r="FW37" s="404"/>
      <c r="FX37" s="404"/>
      <c r="FY37" s="404"/>
      <c r="FZ37" s="404"/>
      <c r="GA37" s="404"/>
      <c r="GB37" s="404"/>
      <c r="GC37" s="404"/>
      <c r="GD37" s="404"/>
      <c r="GE37" s="404"/>
      <c r="GF37" s="404"/>
      <c r="GG37" s="404"/>
      <c r="GH37" s="404"/>
      <c r="GI37" s="404"/>
      <c r="GJ37" s="404"/>
      <c r="GK37" s="404"/>
      <c r="GL37" s="404"/>
      <c r="GM37" s="404"/>
      <c r="GN37" s="404"/>
      <c r="GO37" s="404"/>
      <c r="GP37" s="404"/>
      <c r="GQ37" s="404"/>
      <c r="GR37" s="404"/>
      <c r="GS37" s="404"/>
      <c r="GT37" s="404"/>
      <c r="GU37" s="404"/>
      <c r="GV37" s="404"/>
      <c r="GW37" s="404"/>
      <c r="GX37" s="404"/>
      <c r="GY37" s="404"/>
      <c r="GZ37" s="404"/>
      <c r="HA37" s="404"/>
      <c r="HB37" s="404"/>
      <c r="HC37" s="404"/>
      <c r="HD37" s="404"/>
      <c r="HE37" s="404"/>
      <c r="HF37" s="404"/>
      <c r="HG37" s="404"/>
      <c r="HH37" s="404"/>
      <c r="HI37" s="404"/>
      <c r="HJ37" s="404"/>
      <c r="HK37" s="404"/>
      <c r="HL37" s="404"/>
      <c r="HM37" s="404"/>
      <c r="HN37" s="404"/>
      <c r="HO37" s="404"/>
      <c r="HP37" s="404"/>
      <c r="HQ37" s="404"/>
      <c r="HR37" s="404"/>
      <c r="HS37" s="404"/>
      <c r="HT37" s="404"/>
      <c r="HU37" s="404"/>
      <c r="HV37" s="404"/>
      <c r="HW37" s="404"/>
      <c r="HX37" s="404"/>
      <c r="HY37" s="404"/>
      <c r="HZ37" s="404"/>
      <c r="IA37" s="404"/>
      <c r="IB37" s="404"/>
      <c r="IC37" s="404"/>
      <c r="ID37" s="404"/>
      <c r="IE37" s="404"/>
      <c r="IF37" s="404"/>
      <c r="IG37" s="404"/>
      <c r="IH37" s="404"/>
      <c r="II37" s="404"/>
      <c r="IJ37" s="404"/>
      <c r="IK37" s="404"/>
      <c r="IL37" s="404"/>
      <c r="IM37" s="404"/>
      <c r="IN37" s="404"/>
      <c r="IO37" s="404"/>
      <c r="IP37" s="404"/>
      <c r="IQ37" s="404"/>
      <c r="IR37" s="404"/>
      <c r="IS37" s="404"/>
      <c r="IT37" s="404"/>
      <c r="IU37" s="404"/>
      <c r="IV37" s="404"/>
      <c r="IW37" s="404"/>
      <c r="IX37" s="404"/>
      <c r="IY37" s="404"/>
      <c r="IZ37" s="404"/>
      <c r="JA37" s="404"/>
      <c r="JB37" s="404"/>
      <c r="JC37" s="404"/>
      <c r="JD37" s="404"/>
      <c r="JE37" s="404"/>
      <c r="JF37" s="404"/>
      <c r="JG37" s="404"/>
      <c r="JH37" s="404"/>
      <c r="JI37" s="404"/>
      <c r="JJ37" s="404"/>
      <c r="JK37" s="404"/>
      <c r="JL37" s="404"/>
      <c r="JM37" s="404"/>
      <c r="JN37" s="404"/>
      <c r="JO37" s="404"/>
      <c r="JP37" s="404"/>
      <c r="JQ37" s="404"/>
      <c r="JR37" s="404"/>
      <c r="JS37" s="404"/>
      <c r="JT37" s="404"/>
      <c r="JU37" s="404"/>
      <c r="JV37" s="404"/>
      <c r="JW37" s="404"/>
      <c r="JX37" s="404"/>
      <c r="JY37" s="404"/>
      <c r="JZ37" s="404"/>
      <c r="KA37" s="404"/>
      <c r="KB37" s="404"/>
      <c r="KC37" s="404"/>
      <c r="KD37" s="404"/>
      <c r="KE37" s="404"/>
      <c r="KF37" s="404"/>
      <c r="KG37" s="404"/>
      <c r="KH37" s="404"/>
      <c r="KI37" s="404"/>
      <c r="KJ37" s="404"/>
      <c r="KK37" s="404"/>
      <c r="KL37" s="404"/>
      <c r="KM37" s="404"/>
      <c r="KN37" s="404"/>
      <c r="KO37" s="404"/>
      <c r="KP37" s="404"/>
      <c r="KQ37" s="404"/>
      <c r="KR37" s="404"/>
      <c r="KS37" s="404"/>
      <c r="KT37" s="404"/>
      <c r="KU37" s="404"/>
      <c r="KV37" s="404"/>
      <c r="KW37" s="404"/>
      <c r="KX37" s="404"/>
      <c r="KY37" s="404"/>
      <c r="KZ37" s="404"/>
      <c r="LA37" s="404"/>
      <c r="LB37" s="404"/>
      <c r="LC37" s="404"/>
      <c r="LD37" s="404"/>
      <c r="LE37" s="404"/>
      <c r="LF37" s="404"/>
      <c r="LG37" s="404"/>
      <c r="LH37" s="404"/>
      <c r="LI37" s="404"/>
      <c r="LJ37" s="404"/>
      <c r="LK37" s="404"/>
      <c r="LL37" s="404"/>
      <c r="LM37" s="404"/>
      <c r="LN37" s="404"/>
      <c r="LO37" s="404"/>
      <c r="LP37" s="404"/>
      <c r="LQ37" s="404"/>
      <c r="LR37" s="404"/>
      <c r="LS37" s="404"/>
      <c r="LT37" s="404"/>
      <c r="LU37" s="404"/>
      <c r="LV37" s="404"/>
      <c r="LW37" s="404"/>
      <c r="LX37" s="404"/>
      <c r="LY37" s="404"/>
      <c r="LZ37" s="404"/>
      <c r="MA37" s="404"/>
      <c r="MB37" s="404"/>
      <c r="MC37" s="404"/>
      <c r="MD37" s="404"/>
      <c r="ME37" s="404"/>
      <c r="MF37" s="404"/>
      <c r="MG37" s="404"/>
      <c r="MH37" s="404"/>
      <c r="MI37" s="404"/>
      <c r="MJ37" s="404"/>
      <c r="MK37" s="404"/>
      <c r="ML37" s="404"/>
      <c r="MM37" s="404"/>
      <c r="MN37" s="404"/>
      <c r="MO37" s="404"/>
      <c r="MP37" s="404"/>
      <c r="MQ37" s="404"/>
      <c r="MR37" s="404"/>
      <c r="MS37" s="404"/>
      <c r="MT37" s="404"/>
      <c r="MU37" s="404"/>
      <c r="MV37" s="404"/>
      <c r="MW37" s="404"/>
      <c r="MX37" s="404"/>
      <c r="MY37" s="404"/>
      <c r="MZ37" s="404"/>
      <c r="NA37" s="404"/>
      <c r="NB37" s="404"/>
      <c r="NC37" s="404"/>
      <c r="ND37" s="404"/>
      <c r="NE37" s="404"/>
      <c r="NF37" s="404"/>
      <c r="NG37" s="404"/>
      <c r="NH37" s="404"/>
      <c r="NI37" s="404"/>
      <c r="NJ37" s="404"/>
      <c r="NK37" s="404"/>
      <c r="NL37" s="404"/>
      <c r="NM37" s="404"/>
      <c r="NN37" s="404"/>
      <c r="NO37" s="404"/>
      <c r="NP37" s="404"/>
      <c r="NQ37" s="404"/>
      <c r="NR37" s="404"/>
      <c r="NS37" s="404"/>
      <c r="NT37" s="404"/>
      <c r="NU37" s="404"/>
      <c r="NV37" s="404"/>
      <c r="NW37" s="404"/>
      <c r="NX37" s="404"/>
      <c r="NY37" s="404"/>
      <c r="NZ37" s="404"/>
      <c r="OA37" s="404"/>
      <c r="OB37" s="404"/>
      <c r="OC37" s="404"/>
      <c r="OD37" s="404"/>
      <c r="OE37" s="404"/>
      <c r="OF37" s="404"/>
      <c r="OG37" s="404"/>
      <c r="OH37" s="404"/>
      <c r="OI37" s="404"/>
      <c r="OJ37" s="404"/>
      <c r="OK37" s="404"/>
      <c r="OL37" s="404"/>
      <c r="OM37" s="404"/>
      <c r="ON37" s="404"/>
      <c r="OO37" s="404"/>
      <c r="OP37" s="404"/>
      <c r="OQ37" s="404"/>
      <c r="OR37" s="404"/>
      <c r="OS37" s="404"/>
      <c r="OT37" s="404"/>
      <c r="OU37" s="404"/>
      <c r="OV37" s="404"/>
      <c r="OW37" s="404"/>
      <c r="OX37" s="404"/>
      <c r="OY37" s="404"/>
      <c r="OZ37" s="404"/>
      <c r="PA37" s="404"/>
      <c r="PB37" s="404"/>
      <c r="PC37" s="404"/>
      <c r="PD37" s="404"/>
      <c r="PE37" s="404"/>
      <c r="PF37" s="404"/>
      <c r="PG37" s="404"/>
      <c r="PH37" s="404"/>
      <c r="PI37" s="404"/>
      <c r="PJ37" s="404"/>
      <c r="PK37" s="404"/>
      <c r="PL37" s="404"/>
      <c r="PM37" s="404"/>
      <c r="PN37" s="404"/>
      <c r="PO37" s="404"/>
      <c r="PP37" s="404"/>
      <c r="PQ37" s="404"/>
      <c r="PR37" s="404"/>
      <c r="PS37" s="404"/>
      <c r="PT37" s="404"/>
      <c r="PU37" s="404"/>
      <c r="PV37" s="404"/>
      <c r="PW37" s="404"/>
      <c r="PX37" s="404"/>
      <c r="PY37" s="404"/>
      <c r="PZ37" s="404"/>
      <c r="QA37" s="404"/>
      <c r="QB37" s="404"/>
      <c r="QC37" s="404"/>
      <c r="QD37" s="404"/>
      <c r="QE37" s="404"/>
      <c r="QF37" s="404"/>
      <c r="QG37" s="404"/>
      <c r="QH37" s="404"/>
      <c r="QI37" s="404"/>
      <c r="QJ37" s="404"/>
      <c r="QK37" s="404"/>
      <c r="QL37" s="404"/>
      <c r="QM37" s="404"/>
      <c r="QN37" s="404"/>
      <c r="QO37" s="404"/>
      <c r="QP37" s="404"/>
      <c r="QQ37" s="404"/>
      <c r="QR37" s="404"/>
      <c r="QS37" s="404"/>
      <c r="QT37" s="404"/>
      <c r="QU37" s="404"/>
      <c r="QV37" s="404"/>
      <c r="QW37" s="404"/>
      <c r="QX37" s="404"/>
      <c r="QY37" s="404"/>
      <c r="QZ37" s="404"/>
      <c r="RA37" s="404"/>
      <c r="RB37" s="404"/>
      <c r="RC37" s="404"/>
      <c r="RD37" s="404"/>
      <c r="RE37" s="404"/>
      <c r="RF37" s="404"/>
      <c r="RG37" s="404"/>
      <c r="RH37" s="404"/>
      <c r="RI37" s="404"/>
      <c r="RJ37" s="404"/>
      <c r="RK37" s="404"/>
      <c r="RL37" s="404"/>
      <c r="RM37" s="404"/>
      <c r="RN37" s="404"/>
      <c r="RO37" s="404"/>
      <c r="RP37" s="404"/>
      <c r="RQ37" s="404"/>
      <c r="RR37" s="404"/>
      <c r="RS37" s="404"/>
      <c r="RT37" s="404"/>
      <c r="RU37" s="404"/>
      <c r="RV37" s="404"/>
      <c r="RW37" s="404"/>
      <c r="RX37" s="404"/>
      <c r="RY37" s="404"/>
      <c r="RZ37" s="404"/>
      <c r="SA37" s="404"/>
      <c r="SB37" s="404"/>
      <c r="SC37" s="404"/>
      <c r="SD37" s="404"/>
      <c r="SE37" s="404"/>
      <c r="SF37" s="404"/>
      <c r="SG37" s="404"/>
      <c r="SH37" s="404"/>
      <c r="SI37" s="404"/>
      <c r="SJ37" s="404"/>
      <c r="SK37" s="404"/>
      <c r="SL37" s="404"/>
      <c r="SM37" s="404"/>
      <c r="SN37" s="404"/>
      <c r="SO37" s="404"/>
      <c r="SP37" s="404"/>
      <c r="SQ37" s="404"/>
      <c r="SR37" s="404"/>
      <c r="SS37" s="404"/>
      <c r="ST37" s="404"/>
      <c r="SU37" s="404"/>
      <c r="SV37" s="404"/>
      <c r="SW37" s="404"/>
      <c r="SX37" s="404"/>
      <c r="SY37" s="404"/>
      <c r="SZ37" s="404"/>
      <c r="TA37" s="404"/>
      <c r="TB37" s="404"/>
      <c r="TC37" s="404"/>
      <c r="TD37" s="404"/>
      <c r="TE37" s="404"/>
      <c r="TF37" s="404"/>
      <c r="TG37" s="404"/>
      <c r="TH37" s="404"/>
      <c r="TI37" s="404"/>
      <c r="TJ37" s="404"/>
      <c r="TK37" s="404"/>
      <c r="TL37" s="404"/>
      <c r="TM37" s="404"/>
      <c r="TN37" s="404"/>
      <c r="TO37" s="404"/>
      <c r="TP37" s="404"/>
      <c r="TQ37" s="404"/>
      <c r="TR37" s="404"/>
      <c r="TS37" s="404"/>
      <c r="TT37" s="404"/>
      <c r="TU37" s="404"/>
      <c r="TV37" s="404"/>
      <c r="TW37" s="404"/>
      <c r="TX37" s="404"/>
      <c r="TY37" s="404"/>
      <c r="TZ37" s="404"/>
      <c r="UA37" s="404"/>
      <c r="UB37" s="404"/>
      <c r="UC37" s="404"/>
      <c r="UD37" s="404"/>
      <c r="UE37" s="404"/>
      <c r="UF37" s="404"/>
      <c r="UG37" s="404"/>
      <c r="UH37" s="404"/>
      <c r="UI37" s="404"/>
      <c r="UJ37" s="404"/>
      <c r="UK37" s="404"/>
      <c r="UL37" s="404"/>
      <c r="UM37" s="404"/>
      <c r="UN37" s="404"/>
      <c r="UO37" s="404"/>
      <c r="UP37" s="404"/>
      <c r="UQ37" s="404"/>
      <c r="UR37" s="404"/>
      <c r="US37" s="404"/>
      <c r="UT37" s="404"/>
      <c r="UU37" s="404"/>
      <c r="UV37" s="404"/>
      <c r="UW37" s="404"/>
      <c r="UX37" s="404"/>
      <c r="UY37" s="404"/>
      <c r="UZ37" s="404"/>
      <c r="VA37" s="404"/>
      <c r="VB37" s="404"/>
      <c r="VC37" s="404"/>
      <c r="VD37" s="404"/>
      <c r="VE37" s="404"/>
      <c r="VF37" s="404"/>
      <c r="VG37" s="404"/>
      <c r="VH37" s="404"/>
      <c r="VI37" s="404"/>
      <c r="VJ37" s="404"/>
      <c r="VK37" s="404"/>
      <c r="VL37" s="404"/>
      <c r="VM37" s="404"/>
      <c r="VN37" s="404"/>
      <c r="VO37" s="404"/>
      <c r="VP37" s="404"/>
      <c r="VQ37" s="404"/>
      <c r="VR37" s="404"/>
      <c r="VS37" s="404"/>
      <c r="VT37" s="404"/>
      <c r="VU37" s="404"/>
      <c r="VV37" s="404"/>
      <c r="VW37" s="404"/>
      <c r="VX37" s="404"/>
      <c r="VY37" s="404"/>
      <c r="VZ37" s="404"/>
      <c r="WA37" s="404"/>
      <c r="WB37" s="404"/>
      <c r="WC37" s="404"/>
      <c r="WD37" s="404"/>
      <c r="WE37" s="404"/>
      <c r="WF37" s="404"/>
      <c r="WG37" s="404"/>
      <c r="WH37" s="404"/>
      <c r="WI37" s="404"/>
      <c r="WJ37" s="404"/>
      <c r="WK37" s="404"/>
      <c r="WL37" s="404"/>
      <c r="WM37" s="404"/>
      <c r="WN37" s="404"/>
      <c r="WO37" s="404"/>
      <c r="WP37" s="404"/>
      <c r="WQ37" s="404"/>
      <c r="WR37" s="404"/>
      <c r="WS37" s="404"/>
      <c r="WT37" s="404"/>
      <c r="WU37" s="404"/>
      <c r="WV37" s="404"/>
      <c r="WW37" s="404"/>
      <c r="WX37" s="404"/>
      <c r="WY37" s="404"/>
      <c r="WZ37" s="404"/>
      <c r="XA37" s="404"/>
      <c r="XB37" s="404"/>
      <c r="XC37" s="404"/>
      <c r="XD37" s="404"/>
      <c r="XE37" s="404"/>
      <c r="XF37" s="404"/>
      <c r="XG37" s="404"/>
      <c r="XH37" s="404"/>
      <c r="XI37" s="404"/>
      <c r="XJ37" s="404"/>
      <c r="XK37" s="404"/>
      <c r="XL37" s="404"/>
      <c r="XM37" s="404"/>
      <c r="XN37" s="404"/>
      <c r="XO37" s="404"/>
      <c r="XP37" s="404"/>
      <c r="XQ37" s="404"/>
      <c r="XR37" s="404"/>
      <c r="XS37" s="404"/>
      <c r="XT37" s="404"/>
      <c r="XU37" s="404"/>
      <c r="XV37" s="404"/>
      <c r="XW37" s="404"/>
      <c r="XX37" s="404"/>
      <c r="XY37" s="404"/>
      <c r="XZ37" s="404"/>
      <c r="YA37" s="404"/>
      <c r="YB37" s="404"/>
      <c r="YC37" s="404"/>
      <c r="YD37" s="404"/>
      <c r="YE37" s="404"/>
      <c r="YF37" s="404"/>
      <c r="YG37" s="404"/>
      <c r="YH37" s="404"/>
      <c r="YI37" s="404"/>
      <c r="YJ37" s="404"/>
      <c r="YK37" s="404"/>
      <c r="YL37" s="404"/>
      <c r="YM37" s="404"/>
      <c r="YN37" s="404"/>
      <c r="YO37" s="404"/>
      <c r="YP37" s="404"/>
      <c r="YQ37" s="404"/>
      <c r="YR37" s="404"/>
      <c r="YS37" s="404"/>
      <c r="YT37" s="404"/>
      <c r="YU37" s="404"/>
      <c r="YV37" s="404"/>
      <c r="YW37" s="404"/>
      <c r="YX37" s="404"/>
      <c r="YY37" s="404"/>
      <c r="YZ37" s="404"/>
      <c r="ZA37" s="404"/>
      <c r="ZB37" s="404"/>
      <c r="ZC37" s="404"/>
      <c r="ZD37" s="404"/>
      <c r="ZE37" s="404"/>
      <c r="ZF37" s="404"/>
      <c r="ZG37" s="404"/>
      <c r="ZH37" s="404"/>
      <c r="ZI37" s="404"/>
      <c r="ZJ37" s="404"/>
      <c r="ZK37" s="404"/>
      <c r="ZL37" s="404"/>
      <c r="ZM37" s="404"/>
      <c r="ZN37" s="404"/>
      <c r="ZO37" s="404"/>
      <c r="ZP37" s="404"/>
      <c r="ZQ37" s="404"/>
      <c r="ZR37" s="404"/>
      <c r="ZS37" s="404"/>
      <c r="ZT37" s="404"/>
      <c r="ZU37" s="404"/>
      <c r="ZV37" s="404"/>
      <c r="ZW37" s="404"/>
      <c r="ZX37" s="404"/>
      <c r="ZY37" s="404"/>
      <c r="ZZ37" s="404"/>
      <c r="AAA37" s="404"/>
      <c r="AAB37" s="404"/>
      <c r="AAC37" s="404"/>
      <c r="AAD37" s="404"/>
      <c r="AAE37" s="404"/>
      <c r="AAF37" s="404"/>
      <c r="AAG37" s="404"/>
      <c r="AAH37" s="404"/>
      <c r="AAI37" s="404"/>
      <c r="AAJ37" s="404"/>
      <c r="AAK37" s="404"/>
      <c r="AAL37" s="404"/>
      <c r="AAM37" s="404"/>
      <c r="AAN37" s="404"/>
      <c r="AAO37" s="404"/>
      <c r="AAP37" s="404"/>
      <c r="AAQ37" s="404"/>
      <c r="AAR37" s="404"/>
      <c r="AAS37" s="404"/>
      <c r="AAT37" s="404"/>
      <c r="AAU37" s="404"/>
      <c r="AAV37" s="404"/>
      <c r="AAW37" s="404"/>
      <c r="AAX37" s="404"/>
      <c r="AAY37" s="404"/>
      <c r="AAZ37" s="404"/>
      <c r="ABA37" s="404"/>
      <c r="ABB37" s="404"/>
      <c r="ABC37" s="404"/>
      <c r="ABD37" s="404"/>
      <c r="ABE37" s="404"/>
      <c r="ABF37" s="404"/>
      <c r="ABG37" s="404"/>
      <c r="ABH37" s="404"/>
      <c r="ABI37" s="404"/>
      <c r="ABJ37" s="404"/>
      <c r="ABK37" s="404"/>
      <c r="ABL37" s="404"/>
      <c r="ABM37" s="404"/>
      <c r="ABN37" s="404"/>
      <c r="ABO37" s="404"/>
      <c r="ABP37" s="404"/>
      <c r="ABQ37" s="404"/>
      <c r="ABR37" s="404"/>
      <c r="ABS37" s="404"/>
      <c r="ABT37" s="404"/>
      <c r="ABU37" s="404"/>
      <c r="ABV37" s="404"/>
      <c r="ABW37" s="404"/>
      <c r="ABX37" s="404"/>
      <c r="ABY37" s="404"/>
      <c r="ABZ37" s="404"/>
      <c r="ACA37" s="404"/>
      <c r="ACB37" s="404"/>
      <c r="ACC37" s="404"/>
      <c r="ACD37" s="404"/>
      <c r="ACE37" s="404"/>
      <c r="ACF37" s="404"/>
      <c r="ACG37" s="404"/>
      <c r="ACH37" s="404"/>
      <c r="ACI37" s="404"/>
      <c r="ACJ37" s="404"/>
      <c r="ACK37" s="404"/>
      <c r="ACL37" s="404"/>
      <c r="ACM37" s="404"/>
      <c r="ACN37" s="404"/>
      <c r="ACO37" s="404"/>
      <c r="ACP37" s="404"/>
      <c r="ACQ37" s="404"/>
      <c r="ACR37" s="404"/>
      <c r="ACS37" s="404"/>
      <c r="ACT37" s="404"/>
      <c r="ACU37" s="404"/>
      <c r="ACV37" s="404"/>
      <c r="ACW37" s="404"/>
      <c r="ACX37" s="404"/>
      <c r="ACY37" s="404"/>
      <c r="ACZ37" s="404"/>
      <c r="ADA37" s="404"/>
      <c r="ADB37" s="404"/>
      <c r="ADC37" s="404"/>
      <c r="ADD37" s="404"/>
      <c r="ADE37" s="404"/>
      <c r="ADF37" s="404"/>
      <c r="ADG37" s="404"/>
      <c r="ADH37" s="404"/>
      <c r="ADI37" s="404"/>
      <c r="ADJ37" s="404"/>
      <c r="ADK37" s="404"/>
      <c r="ADL37" s="404"/>
      <c r="ADM37" s="404"/>
      <c r="ADN37" s="404"/>
      <c r="ADO37" s="404"/>
      <c r="ADP37" s="404"/>
      <c r="ADQ37" s="404"/>
      <c r="ADR37" s="404"/>
      <c r="ADS37" s="404"/>
      <c r="ADT37" s="404"/>
      <c r="ADU37" s="404"/>
      <c r="ADV37" s="404"/>
      <c r="ADW37" s="404"/>
      <c r="ADX37" s="404"/>
      <c r="ADY37" s="404"/>
      <c r="ADZ37" s="404"/>
      <c r="AEA37" s="404"/>
      <c r="AEB37" s="404"/>
      <c r="AEC37" s="404"/>
      <c r="AED37" s="404"/>
      <c r="AEE37" s="404"/>
      <c r="AEF37" s="404"/>
      <c r="AEG37" s="404"/>
      <c r="AEH37" s="404"/>
      <c r="AEI37" s="404"/>
      <c r="AEJ37" s="404"/>
      <c r="AEK37" s="404"/>
      <c r="AEL37" s="404"/>
      <c r="AEM37" s="404"/>
      <c r="AEN37" s="404"/>
      <c r="AEO37" s="404"/>
      <c r="AEP37" s="404"/>
      <c r="AEQ37" s="404"/>
      <c r="AER37" s="404"/>
      <c r="AES37" s="404"/>
      <c r="AET37" s="404"/>
      <c r="AEU37" s="404"/>
      <c r="AEV37" s="404"/>
      <c r="AEW37" s="404"/>
      <c r="AEX37" s="404"/>
      <c r="AEY37" s="404"/>
      <c r="AEZ37" s="404"/>
      <c r="AFA37" s="404"/>
      <c r="AFB37" s="404"/>
      <c r="AFC37" s="404"/>
      <c r="AFD37" s="404"/>
      <c r="AFE37" s="404"/>
      <c r="AFF37" s="404"/>
      <c r="AFG37" s="404"/>
      <c r="AFH37" s="404"/>
      <c r="AFI37" s="404"/>
      <c r="AFJ37" s="404"/>
      <c r="AFK37" s="404"/>
      <c r="AFL37" s="404"/>
      <c r="AFM37" s="404"/>
      <c r="AFN37" s="404"/>
      <c r="AFO37" s="404"/>
      <c r="AFP37" s="404"/>
      <c r="AFQ37" s="404"/>
      <c r="AFR37" s="404"/>
      <c r="AFS37" s="404"/>
      <c r="AFT37" s="404"/>
      <c r="AFU37" s="404"/>
      <c r="AFV37" s="404"/>
      <c r="AFW37" s="404"/>
      <c r="AFX37" s="404"/>
      <c r="AFY37" s="404"/>
      <c r="AFZ37" s="404"/>
      <c r="AGA37" s="404"/>
      <c r="AGB37" s="404"/>
      <c r="AGC37" s="404"/>
      <c r="AGD37" s="404"/>
      <c r="AGE37" s="404"/>
      <c r="AGF37" s="404"/>
      <c r="AGG37" s="404"/>
      <c r="AGH37" s="404"/>
      <c r="AGI37" s="404"/>
      <c r="AGJ37" s="404"/>
      <c r="AGK37" s="404"/>
      <c r="AGL37" s="404"/>
      <c r="AGM37" s="404"/>
      <c r="AGN37" s="404"/>
      <c r="AGO37" s="404"/>
      <c r="AGP37" s="404"/>
      <c r="AGQ37" s="404"/>
      <c r="AGR37" s="404"/>
      <c r="AGS37" s="404"/>
      <c r="AGT37" s="404"/>
      <c r="AGU37" s="404"/>
      <c r="AGV37" s="404"/>
      <c r="AGW37" s="404"/>
      <c r="AGX37" s="404"/>
      <c r="AGY37" s="404"/>
      <c r="AGZ37" s="404"/>
      <c r="AHA37" s="404"/>
      <c r="AHB37" s="404"/>
      <c r="AHC37" s="404"/>
      <c r="AHD37" s="404"/>
      <c r="AHE37" s="404"/>
      <c r="AHF37" s="404"/>
      <c r="AHG37" s="404"/>
      <c r="AHH37" s="404"/>
      <c r="AHI37" s="404"/>
      <c r="AHJ37" s="404"/>
      <c r="AHK37" s="404"/>
      <c r="AHL37" s="404"/>
      <c r="AHM37" s="404"/>
      <c r="AHN37" s="404"/>
      <c r="AHO37" s="404"/>
      <c r="AHP37" s="404"/>
      <c r="AHQ37" s="404"/>
      <c r="AHR37" s="404"/>
      <c r="AHS37" s="404"/>
      <c r="AHT37" s="404"/>
      <c r="AHU37" s="404"/>
      <c r="AHV37" s="404"/>
      <c r="AHW37" s="404"/>
      <c r="AHX37" s="404"/>
      <c r="AHY37" s="404"/>
      <c r="AHZ37" s="404"/>
      <c r="AIA37" s="404"/>
      <c r="AIB37" s="404"/>
      <c r="AIC37" s="404"/>
      <c r="AID37" s="404"/>
      <c r="AIE37" s="404"/>
      <c r="AIF37" s="404"/>
      <c r="AIG37" s="404"/>
      <c r="AIH37" s="404"/>
      <c r="AII37" s="404"/>
      <c r="AIJ37" s="404"/>
      <c r="AIK37" s="404"/>
      <c r="AIL37" s="404"/>
      <c r="AIM37" s="404"/>
      <c r="AIN37" s="404"/>
      <c r="AIO37" s="404"/>
      <c r="AIP37" s="404"/>
      <c r="AIQ37" s="404"/>
      <c r="AIR37" s="404"/>
      <c r="AIS37" s="404"/>
      <c r="AIT37" s="404"/>
      <c r="AIU37" s="404"/>
      <c r="AIV37" s="404"/>
      <c r="AIW37" s="404"/>
      <c r="AIX37" s="404"/>
      <c r="AIY37" s="404"/>
      <c r="AIZ37" s="404"/>
      <c r="AJA37" s="404"/>
      <c r="AJB37" s="404"/>
      <c r="AJC37" s="404"/>
      <c r="AJD37" s="404"/>
      <c r="AJE37" s="404"/>
      <c r="AJF37" s="404"/>
      <c r="AJG37" s="404"/>
      <c r="AJH37" s="404"/>
      <c r="AJI37" s="404"/>
      <c r="AJJ37" s="404"/>
      <c r="AJK37" s="404"/>
      <c r="AJL37" s="404"/>
      <c r="AJM37" s="404"/>
      <c r="AJN37" s="404"/>
      <c r="AJO37" s="404"/>
      <c r="AJP37" s="404"/>
      <c r="AJQ37" s="404"/>
      <c r="AJR37" s="404"/>
      <c r="AJS37" s="404"/>
      <c r="AJT37" s="404"/>
      <c r="AJU37" s="404"/>
      <c r="AJV37" s="404"/>
      <c r="AJW37" s="404"/>
      <c r="AJX37" s="404"/>
      <c r="AJY37" s="404"/>
      <c r="AJZ37" s="404"/>
      <c r="AKA37" s="404"/>
      <c r="AKB37" s="404"/>
      <c r="AKC37" s="404"/>
      <c r="AKD37" s="404"/>
      <c r="AKE37" s="404"/>
      <c r="AKF37" s="404"/>
      <c r="AKG37" s="404"/>
      <c r="AKH37" s="404"/>
      <c r="AKI37" s="404"/>
      <c r="AKJ37" s="404"/>
      <c r="AKK37" s="404"/>
      <c r="AKL37" s="404"/>
      <c r="AKM37" s="404"/>
      <c r="AKN37" s="404"/>
      <c r="AKO37" s="404"/>
      <c r="AKP37" s="404"/>
      <c r="AKQ37" s="404"/>
      <c r="AKR37" s="404"/>
      <c r="AKS37" s="404"/>
      <c r="AKT37" s="404"/>
      <c r="AKU37" s="404"/>
      <c r="AKV37" s="404"/>
      <c r="AKW37" s="404"/>
      <c r="AKX37" s="404"/>
      <c r="AKY37" s="404"/>
      <c r="AKZ37" s="404"/>
      <c r="ALA37" s="404"/>
      <c r="ALB37" s="404"/>
      <c r="ALC37" s="404"/>
    </row>
    <row r="38" spans="1:991" ht="39.75" customHeight="1" x14ac:dyDescent="0.55000000000000004">
      <c r="A38" s="632" t="s">
        <v>68</v>
      </c>
      <c r="B38" s="61">
        <v>426481</v>
      </c>
      <c r="C38" s="634">
        <v>118297</v>
      </c>
      <c r="D38" s="61">
        <v>60281</v>
      </c>
      <c r="E38" s="634">
        <v>173702</v>
      </c>
      <c r="F38" s="61">
        <v>2456</v>
      </c>
      <c r="G38" s="634">
        <v>781217</v>
      </c>
      <c r="H38" s="61">
        <v>362508.85</v>
      </c>
      <c r="I38" s="61">
        <v>100552.45</v>
      </c>
      <c r="J38" s="61">
        <v>51238.85</v>
      </c>
      <c r="K38" s="759">
        <v>173702</v>
      </c>
      <c r="L38" s="61">
        <v>2087.6</v>
      </c>
      <c r="M38" s="61">
        <v>619740.43999999994</v>
      </c>
      <c r="N38" s="61">
        <v>282756.90299999999</v>
      </c>
      <c r="O38" s="61">
        <v>78430.911000000007</v>
      </c>
      <c r="P38" s="61">
        <v>39966.303</v>
      </c>
      <c r="Q38" s="61">
        <v>103352.69</v>
      </c>
      <c r="R38" s="61">
        <v>1628.328</v>
      </c>
      <c r="S38" s="636">
        <v>506135.13500000001</v>
      </c>
      <c r="W38" s="404"/>
      <c r="X38" s="404"/>
      <c r="Y38" s="404"/>
      <c r="Z38" s="404"/>
      <c r="AA38" s="404"/>
      <c r="AB38" s="404"/>
      <c r="AC38" s="404"/>
      <c r="AD38" s="404"/>
      <c r="AE38" s="404"/>
      <c r="AF38" s="404"/>
      <c r="AG38" s="404"/>
      <c r="AH38" s="404"/>
      <c r="AI38" s="404"/>
      <c r="AJ38" s="404"/>
      <c r="AK38" s="404"/>
      <c r="AL38" s="404"/>
      <c r="AM38" s="404"/>
      <c r="AN38" s="404"/>
      <c r="AO38" s="404"/>
      <c r="AP38" s="404"/>
      <c r="AQ38" s="404"/>
      <c r="AR38" s="404"/>
      <c r="AS38" s="404"/>
      <c r="AT38" s="404"/>
      <c r="AU38" s="404"/>
      <c r="AV38" s="404"/>
      <c r="AW38" s="404"/>
      <c r="AX38" s="404"/>
      <c r="AY38" s="404"/>
      <c r="AZ38" s="404"/>
      <c r="BA38" s="404"/>
      <c r="BB38" s="404"/>
      <c r="BC38" s="404"/>
      <c r="BD38" s="404"/>
      <c r="BE38" s="404"/>
      <c r="BF38" s="404"/>
      <c r="BG38" s="404"/>
      <c r="BH38" s="404"/>
      <c r="BI38" s="404"/>
      <c r="BJ38" s="404"/>
      <c r="BK38" s="404"/>
      <c r="BL38" s="404"/>
      <c r="BM38" s="404"/>
      <c r="BN38" s="404"/>
      <c r="BO38" s="404"/>
      <c r="BP38" s="404"/>
      <c r="BQ38" s="404"/>
      <c r="BR38" s="404"/>
      <c r="BS38" s="404"/>
      <c r="BT38" s="404"/>
      <c r="BU38" s="404"/>
      <c r="BV38" s="404"/>
      <c r="BW38" s="404"/>
      <c r="BX38" s="404"/>
      <c r="BY38" s="404"/>
      <c r="BZ38" s="404"/>
      <c r="CA38" s="404"/>
      <c r="CB38" s="404"/>
      <c r="CC38" s="404"/>
      <c r="CD38" s="404"/>
      <c r="CE38" s="404"/>
      <c r="CF38" s="404"/>
      <c r="CG38" s="404"/>
      <c r="CH38" s="404"/>
      <c r="CI38" s="404"/>
      <c r="CJ38" s="404"/>
      <c r="CK38" s="404"/>
      <c r="CL38" s="404"/>
      <c r="CM38" s="404"/>
      <c r="CN38" s="404"/>
      <c r="CO38" s="404"/>
      <c r="CP38" s="404"/>
      <c r="CQ38" s="404"/>
      <c r="CR38" s="404"/>
      <c r="CS38" s="404"/>
      <c r="CT38" s="404"/>
      <c r="CU38" s="404"/>
      <c r="CV38" s="404"/>
      <c r="CW38" s="404"/>
      <c r="CX38" s="404"/>
      <c r="CY38" s="404"/>
      <c r="CZ38" s="404"/>
      <c r="DA38" s="404"/>
      <c r="DB38" s="404"/>
      <c r="DC38" s="404"/>
      <c r="DD38" s="404"/>
      <c r="DE38" s="404"/>
      <c r="DF38" s="404"/>
      <c r="DG38" s="404"/>
      <c r="DH38" s="404"/>
      <c r="DI38" s="404"/>
      <c r="DJ38" s="404"/>
      <c r="DK38" s="404"/>
      <c r="DL38" s="404"/>
      <c r="DM38" s="404"/>
      <c r="DN38" s="404"/>
      <c r="DO38" s="404"/>
      <c r="DP38" s="404"/>
      <c r="DQ38" s="404"/>
      <c r="DR38" s="404"/>
      <c r="DS38" s="404"/>
      <c r="DT38" s="404"/>
      <c r="DU38" s="404"/>
      <c r="DV38" s="404"/>
      <c r="DW38" s="404"/>
      <c r="DX38" s="404"/>
      <c r="DY38" s="404"/>
      <c r="DZ38" s="404"/>
      <c r="EA38" s="404"/>
      <c r="EB38" s="404"/>
      <c r="EC38" s="404"/>
      <c r="ED38" s="404"/>
      <c r="EE38" s="404"/>
      <c r="EF38" s="404"/>
      <c r="EG38" s="404"/>
      <c r="EH38" s="404"/>
      <c r="EI38" s="404"/>
      <c r="EJ38" s="404"/>
      <c r="EK38" s="404"/>
      <c r="EL38" s="404"/>
      <c r="EM38" s="404"/>
      <c r="EN38" s="404"/>
      <c r="EO38" s="404"/>
      <c r="EP38" s="404"/>
      <c r="EQ38" s="404"/>
      <c r="ER38" s="404"/>
      <c r="ES38" s="404"/>
      <c r="ET38" s="404"/>
      <c r="EU38" s="404"/>
      <c r="EV38" s="404"/>
      <c r="EW38" s="404"/>
      <c r="EX38" s="404"/>
      <c r="EY38" s="404"/>
      <c r="EZ38" s="404"/>
      <c r="FA38" s="404"/>
      <c r="FB38" s="404"/>
      <c r="FC38" s="404"/>
      <c r="FD38" s="404"/>
      <c r="FE38" s="404"/>
      <c r="FF38" s="404"/>
      <c r="FG38" s="404"/>
      <c r="FH38" s="404"/>
      <c r="FI38" s="404"/>
      <c r="FJ38" s="404"/>
      <c r="FK38" s="404"/>
      <c r="FL38" s="404"/>
      <c r="FM38" s="404"/>
      <c r="FN38" s="404"/>
      <c r="FO38" s="404"/>
      <c r="FP38" s="404"/>
      <c r="FQ38" s="404"/>
      <c r="FR38" s="404"/>
      <c r="FS38" s="404"/>
      <c r="FT38" s="404"/>
      <c r="FU38" s="404"/>
      <c r="FV38" s="404"/>
      <c r="FW38" s="404"/>
      <c r="FX38" s="404"/>
      <c r="FY38" s="404"/>
      <c r="FZ38" s="404"/>
      <c r="GA38" s="404"/>
      <c r="GB38" s="404"/>
      <c r="GC38" s="404"/>
      <c r="GD38" s="404"/>
      <c r="GE38" s="404"/>
      <c r="GF38" s="404"/>
      <c r="GG38" s="404"/>
      <c r="GH38" s="404"/>
      <c r="GI38" s="404"/>
      <c r="GJ38" s="404"/>
      <c r="GK38" s="404"/>
      <c r="GL38" s="404"/>
      <c r="GM38" s="404"/>
      <c r="GN38" s="404"/>
      <c r="GO38" s="404"/>
      <c r="GP38" s="404"/>
      <c r="GQ38" s="404"/>
      <c r="GR38" s="404"/>
      <c r="GS38" s="404"/>
      <c r="GT38" s="404"/>
      <c r="GU38" s="404"/>
      <c r="GV38" s="404"/>
      <c r="GW38" s="404"/>
      <c r="GX38" s="404"/>
      <c r="GY38" s="404"/>
      <c r="GZ38" s="404"/>
      <c r="HA38" s="404"/>
      <c r="HB38" s="404"/>
      <c r="HC38" s="404"/>
      <c r="HD38" s="404"/>
      <c r="HE38" s="404"/>
      <c r="HF38" s="404"/>
      <c r="HG38" s="404"/>
      <c r="HH38" s="404"/>
      <c r="HI38" s="404"/>
      <c r="HJ38" s="404"/>
      <c r="HK38" s="404"/>
      <c r="HL38" s="404"/>
      <c r="HM38" s="404"/>
      <c r="HN38" s="404"/>
      <c r="HO38" s="404"/>
      <c r="HP38" s="404"/>
      <c r="HQ38" s="404"/>
      <c r="HR38" s="404"/>
      <c r="HS38" s="404"/>
      <c r="HT38" s="404"/>
      <c r="HU38" s="404"/>
      <c r="HV38" s="404"/>
      <c r="HW38" s="404"/>
      <c r="HX38" s="404"/>
      <c r="HY38" s="404"/>
      <c r="HZ38" s="404"/>
      <c r="IA38" s="404"/>
      <c r="IB38" s="404"/>
      <c r="IC38" s="404"/>
      <c r="ID38" s="404"/>
      <c r="IE38" s="404"/>
      <c r="IF38" s="404"/>
      <c r="IG38" s="404"/>
      <c r="IH38" s="404"/>
      <c r="II38" s="404"/>
      <c r="IJ38" s="404"/>
      <c r="IK38" s="404"/>
      <c r="IL38" s="404"/>
      <c r="IM38" s="404"/>
      <c r="IN38" s="404"/>
      <c r="IO38" s="404"/>
      <c r="IP38" s="404"/>
      <c r="IQ38" s="404"/>
      <c r="IR38" s="404"/>
      <c r="IS38" s="404"/>
      <c r="IT38" s="404"/>
      <c r="IU38" s="404"/>
      <c r="IV38" s="404"/>
      <c r="IW38" s="404"/>
      <c r="IX38" s="404"/>
      <c r="IY38" s="404"/>
      <c r="IZ38" s="404"/>
      <c r="JA38" s="404"/>
      <c r="JB38" s="404"/>
      <c r="JC38" s="404"/>
      <c r="JD38" s="404"/>
      <c r="JE38" s="404"/>
      <c r="JF38" s="404"/>
      <c r="JG38" s="404"/>
      <c r="JH38" s="404"/>
      <c r="JI38" s="404"/>
      <c r="JJ38" s="404"/>
      <c r="JK38" s="404"/>
      <c r="JL38" s="404"/>
      <c r="JM38" s="404"/>
      <c r="JN38" s="404"/>
      <c r="JO38" s="404"/>
      <c r="JP38" s="404"/>
      <c r="JQ38" s="404"/>
      <c r="JR38" s="404"/>
      <c r="JS38" s="404"/>
      <c r="JT38" s="404"/>
      <c r="JU38" s="404"/>
      <c r="JV38" s="404"/>
      <c r="JW38" s="404"/>
      <c r="JX38" s="404"/>
      <c r="JY38" s="404"/>
      <c r="JZ38" s="404"/>
      <c r="KA38" s="404"/>
      <c r="KB38" s="404"/>
      <c r="KC38" s="404"/>
      <c r="KD38" s="404"/>
      <c r="KE38" s="404"/>
      <c r="KF38" s="404"/>
      <c r="KG38" s="404"/>
      <c r="KH38" s="404"/>
      <c r="KI38" s="404"/>
      <c r="KJ38" s="404"/>
      <c r="KK38" s="404"/>
      <c r="KL38" s="404"/>
      <c r="KM38" s="404"/>
      <c r="KN38" s="404"/>
      <c r="KO38" s="404"/>
      <c r="KP38" s="404"/>
      <c r="KQ38" s="404"/>
      <c r="KR38" s="404"/>
      <c r="KS38" s="404"/>
      <c r="KT38" s="404"/>
      <c r="KU38" s="404"/>
      <c r="KV38" s="404"/>
      <c r="KW38" s="404"/>
      <c r="KX38" s="404"/>
      <c r="KY38" s="404"/>
      <c r="KZ38" s="404"/>
      <c r="LA38" s="404"/>
      <c r="LB38" s="404"/>
      <c r="LC38" s="404"/>
      <c r="LD38" s="404"/>
      <c r="LE38" s="404"/>
      <c r="LF38" s="404"/>
      <c r="LG38" s="404"/>
      <c r="LH38" s="404"/>
      <c r="LI38" s="404"/>
      <c r="LJ38" s="404"/>
      <c r="LK38" s="404"/>
      <c r="LL38" s="404"/>
      <c r="LM38" s="404"/>
      <c r="LN38" s="404"/>
      <c r="LO38" s="404"/>
      <c r="LP38" s="404"/>
      <c r="LQ38" s="404"/>
      <c r="LR38" s="404"/>
      <c r="LS38" s="404"/>
      <c r="LT38" s="404"/>
      <c r="LU38" s="404"/>
      <c r="LV38" s="404"/>
      <c r="LW38" s="404"/>
      <c r="LX38" s="404"/>
      <c r="LY38" s="404"/>
      <c r="LZ38" s="404"/>
      <c r="MA38" s="404"/>
      <c r="MB38" s="404"/>
      <c r="MC38" s="404"/>
      <c r="MD38" s="404"/>
      <c r="ME38" s="404"/>
      <c r="MF38" s="404"/>
      <c r="MG38" s="404"/>
      <c r="MH38" s="404"/>
      <c r="MI38" s="404"/>
      <c r="MJ38" s="404"/>
      <c r="MK38" s="404"/>
      <c r="ML38" s="404"/>
      <c r="MM38" s="404"/>
      <c r="MN38" s="404"/>
      <c r="MO38" s="404"/>
      <c r="MP38" s="404"/>
      <c r="MQ38" s="404"/>
      <c r="MR38" s="404"/>
      <c r="MS38" s="404"/>
      <c r="MT38" s="404"/>
      <c r="MU38" s="404"/>
      <c r="MV38" s="404"/>
      <c r="MW38" s="404"/>
      <c r="MX38" s="404"/>
      <c r="MY38" s="404"/>
      <c r="MZ38" s="404"/>
      <c r="NA38" s="404"/>
      <c r="NB38" s="404"/>
      <c r="NC38" s="404"/>
      <c r="ND38" s="404"/>
      <c r="NE38" s="404"/>
      <c r="NF38" s="404"/>
      <c r="NG38" s="404"/>
      <c r="NH38" s="404"/>
      <c r="NI38" s="404"/>
      <c r="NJ38" s="404"/>
      <c r="NK38" s="404"/>
      <c r="NL38" s="404"/>
      <c r="NM38" s="404"/>
      <c r="NN38" s="404"/>
      <c r="NO38" s="404"/>
      <c r="NP38" s="404"/>
      <c r="NQ38" s="404"/>
      <c r="NR38" s="404"/>
      <c r="NS38" s="404"/>
      <c r="NT38" s="404"/>
      <c r="NU38" s="404"/>
      <c r="NV38" s="404"/>
      <c r="NW38" s="404"/>
      <c r="NX38" s="404"/>
      <c r="NY38" s="404"/>
      <c r="NZ38" s="404"/>
      <c r="OA38" s="404"/>
      <c r="OB38" s="404"/>
      <c r="OC38" s="404"/>
      <c r="OD38" s="404"/>
      <c r="OE38" s="404"/>
      <c r="OF38" s="404"/>
      <c r="OG38" s="404"/>
      <c r="OH38" s="404"/>
      <c r="OI38" s="404"/>
      <c r="OJ38" s="404"/>
      <c r="OK38" s="404"/>
      <c r="OL38" s="404"/>
      <c r="OM38" s="404"/>
      <c r="ON38" s="404"/>
      <c r="OO38" s="404"/>
      <c r="OP38" s="404"/>
      <c r="OQ38" s="404"/>
      <c r="OR38" s="404"/>
      <c r="OS38" s="404"/>
      <c r="OT38" s="404"/>
      <c r="OU38" s="404"/>
      <c r="OV38" s="404"/>
      <c r="OW38" s="404"/>
      <c r="OX38" s="404"/>
      <c r="OY38" s="404"/>
      <c r="OZ38" s="404"/>
      <c r="PA38" s="404"/>
      <c r="PB38" s="404"/>
      <c r="PC38" s="404"/>
      <c r="PD38" s="404"/>
      <c r="PE38" s="404"/>
      <c r="PF38" s="404"/>
      <c r="PG38" s="404"/>
      <c r="PH38" s="404"/>
      <c r="PI38" s="404"/>
      <c r="PJ38" s="404"/>
      <c r="PK38" s="404"/>
      <c r="PL38" s="404"/>
      <c r="PM38" s="404"/>
      <c r="PN38" s="404"/>
      <c r="PO38" s="404"/>
      <c r="PP38" s="404"/>
      <c r="PQ38" s="404"/>
      <c r="PR38" s="404"/>
      <c r="PS38" s="404"/>
      <c r="PT38" s="404"/>
      <c r="PU38" s="404"/>
      <c r="PV38" s="404"/>
      <c r="PW38" s="404"/>
      <c r="PX38" s="404"/>
      <c r="PY38" s="404"/>
      <c r="PZ38" s="404"/>
      <c r="QA38" s="404"/>
      <c r="QB38" s="404"/>
      <c r="QC38" s="404"/>
      <c r="QD38" s="404"/>
      <c r="QE38" s="404"/>
      <c r="QF38" s="404"/>
      <c r="QG38" s="404"/>
      <c r="QH38" s="404"/>
      <c r="QI38" s="404"/>
      <c r="QJ38" s="404"/>
      <c r="QK38" s="404"/>
      <c r="QL38" s="404"/>
      <c r="QM38" s="404"/>
      <c r="QN38" s="404"/>
      <c r="QO38" s="404"/>
      <c r="QP38" s="404"/>
      <c r="QQ38" s="404"/>
      <c r="QR38" s="404"/>
      <c r="QS38" s="404"/>
      <c r="QT38" s="404"/>
      <c r="QU38" s="404"/>
      <c r="QV38" s="404"/>
      <c r="QW38" s="404"/>
      <c r="QX38" s="404"/>
      <c r="QY38" s="404"/>
      <c r="QZ38" s="404"/>
      <c r="RA38" s="404"/>
      <c r="RB38" s="404"/>
      <c r="RC38" s="404"/>
      <c r="RD38" s="404"/>
      <c r="RE38" s="404"/>
      <c r="RF38" s="404"/>
      <c r="RG38" s="404"/>
      <c r="RH38" s="404"/>
      <c r="RI38" s="404"/>
      <c r="RJ38" s="404"/>
      <c r="RK38" s="404"/>
      <c r="RL38" s="404"/>
      <c r="RM38" s="404"/>
      <c r="RN38" s="404"/>
      <c r="RO38" s="404"/>
      <c r="RP38" s="404"/>
      <c r="RQ38" s="404"/>
      <c r="RR38" s="404"/>
      <c r="RS38" s="404"/>
      <c r="RT38" s="404"/>
      <c r="RU38" s="404"/>
      <c r="RV38" s="404"/>
      <c r="RW38" s="404"/>
      <c r="RX38" s="404"/>
      <c r="RY38" s="404"/>
      <c r="RZ38" s="404"/>
      <c r="SA38" s="404"/>
      <c r="SB38" s="404"/>
      <c r="SC38" s="404"/>
      <c r="SD38" s="404"/>
      <c r="SE38" s="404"/>
      <c r="SF38" s="404"/>
      <c r="SG38" s="404"/>
      <c r="SH38" s="404"/>
      <c r="SI38" s="404"/>
      <c r="SJ38" s="404"/>
      <c r="SK38" s="404"/>
      <c r="SL38" s="404"/>
      <c r="SM38" s="404"/>
      <c r="SN38" s="404"/>
      <c r="SO38" s="404"/>
      <c r="SP38" s="404"/>
      <c r="SQ38" s="404"/>
      <c r="SR38" s="404"/>
      <c r="SS38" s="404"/>
      <c r="ST38" s="404"/>
      <c r="SU38" s="404"/>
      <c r="SV38" s="404"/>
      <c r="SW38" s="404"/>
      <c r="SX38" s="404"/>
      <c r="SY38" s="404"/>
      <c r="SZ38" s="404"/>
      <c r="TA38" s="404"/>
      <c r="TB38" s="404"/>
      <c r="TC38" s="404"/>
      <c r="TD38" s="404"/>
      <c r="TE38" s="404"/>
      <c r="TF38" s="404"/>
      <c r="TG38" s="404"/>
      <c r="TH38" s="404"/>
      <c r="TI38" s="404"/>
      <c r="TJ38" s="404"/>
      <c r="TK38" s="404"/>
      <c r="TL38" s="404"/>
      <c r="TM38" s="404"/>
      <c r="TN38" s="404"/>
      <c r="TO38" s="404"/>
      <c r="TP38" s="404"/>
      <c r="TQ38" s="404"/>
      <c r="TR38" s="404"/>
      <c r="TS38" s="404"/>
      <c r="TT38" s="404"/>
      <c r="TU38" s="404"/>
      <c r="TV38" s="404"/>
      <c r="TW38" s="404"/>
      <c r="TX38" s="404"/>
      <c r="TY38" s="404"/>
      <c r="TZ38" s="404"/>
      <c r="UA38" s="404"/>
      <c r="UB38" s="404"/>
      <c r="UC38" s="404"/>
      <c r="UD38" s="404"/>
      <c r="UE38" s="404"/>
      <c r="UF38" s="404"/>
      <c r="UG38" s="404"/>
      <c r="UH38" s="404"/>
      <c r="UI38" s="404"/>
      <c r="UJ38" s="404"/>
      <c r="UK38" s="404"/>
      <c r="UL38" s="404"/>
      <c r="UM38" s="404"/>
      <c r="UN38" s="404"/>
      <c r="UO38" s="404"/>
      <c r="UP38" s="404"/>
      <c r="UQ38" s="404"/>
      <c r="UR38" s="404"/>
      <c r="US38" s="404"/>
      <c r="UT38" s="404"/>
      <c r="UU38" s="404"/>
      <c r="UV38" s="404"/>
      <c r="UW38" s="404"/>
      <c r="UX38" s="404"/>
      <c r="UY38" s="404"/>
      <c r="UZ38" s="404"/>
      <c r="VA38" s="404"/>
      <c r="VB38" s="404"/>
      <c r="VC38" s="404"/>
      <c r="VD38" s="404"/>
      <c r="VE38" s="404"/>
      <c r="VF38" s="404"/>
      <c r="VG38" s="404"/>
      <c r="VH38" s="404"/>
      <c r="VI38" s="404"/>
      <c r="VJ38" s="404"/>
      <c r="VK38" s="404"/>
      <c r="VL38" s="404"/>
      <c r="VM38" s="404"/>
      <c r="VN38" s="404"/>
      <c r="VO38" s="404"/>
      <c r="VP38" s="404"/>
      <c r="VQ38" s="404"/>
      <c r="VR38" s="404"/>
      <c r="VS38" s="404"/>
      <c r="VT38" s="404"/>
      <c r="VU38" s="404"/>
      <c r="VV38" s="404"/>
      <c r="VW38" s="404"/>
      <c r="VX38" s="404"/>
      <c r="VY38" s="404"/>
      <c r="VZ38" s="404"/>
      <c r="WA38" s="404"/>
      <c r="WB38" s="404"/>
      <c r="WC38" s="404"/>
      <c r="WD38" s="404"/>
      <c r="WE38" s="404"/>
      <c r="WF38" s="404"/>
      <c r="WG38" s="404"/>
      <c r="WH38" s="404"/>
      <c r="WI38" s="404"/>
      <c r="WJ38" s="404"/>
      <c r="WK38" s="404"/>
      <c r="WL38" s="404"/>
      <c r="WM38" s="404"/>
      <c r="WN38" s="404"/>
      <c r="WO38" s="404"/>
      <c r="WP38" s="404"/>
      <c r="WQ38" s="404"/>
      <c r="WR38" s="404"/>
      <c r="WS38" s="404"/>
      <c r="WT38" s="404"/>
      <c r="WU38" s="404"/>
      <c r="WV38" s="404"/>
      <c r="WW38" s="404"/>
      <c r="WX38" s="404"/>
      <c r="WY38" s="404"/>
      <c r="WZ38" s="404"/>
      <c r="XA38" s="404"/>
      <c r="XB38" s="404"/>
      <c r="XC38" s="404"/>
      <c r="XD38" s="404"/>
      <c r="XE38" s="404"/>
      <c r="XF38" s="404"/>
      <c r="XG38" s="404"/>
      <c r="XH38" s="404"/>
      <c r="XI38" s="404"/>
      <c r="XJ38" s="404"/>
      <c r="XK38" s="404"/>
      <c r="XL38" s="404"/>
      <c r="XM38" s="404"/>
      <c r="XN38" s="404"/>
      <c r="XO38" s="404"/>
      <c r="XP38" s="404"/>
      <c r="XQ38" s="404"/>
      <c r="XR38" s="404"/>
      <c r="XS38" s="404"/>
      <c r="XT38" s="404"/>
      <c r="XU38" s="404"/>
      <c r="XV38" s="404"/>
      <c r="XW38" s="404"/>
      <c r="XX38" s="404"/>
      <c r="XY38" s="404"/>
      <c r="XZ38" s="404"/>
      <c r="YA38" s="404"/>
      <c r="YB38" s="404"/>
      <c r="YC38" s="404"/>
      <c r="YD38" s="404"/>
      <c r="YE38" s="404"/>
      <c r="YF38" s="404"/>
      <c r="YG38" s="404"/>
      <c r="YH38" s="404"/>
      <c r="YI38" s="404"/>
      <c r="YJ38" s="404"/>
      <c r="YK38" s="404"/>
      <c r="YL38" s="404"/>
      <c r="YM38" s="404"/>
      <c r="YN38" s="404"/>
      <c r="YO38" s="404"/>
      <c r="YP38" s="404"/>
      <c r="YQ38" s="404"/>
      <c r="YR38" s="404"/>
      <c r="YS38" s="404"/>
      <c r="YT38" s="404"/>
      <c r="YU38" s="404"/>
      <c r="YV38" s="404"/>
      <c r="YW38" s="404"/>
      <c r="YX38" s="404"/>
      <c r="YY38" s="404"/>
      <c r="YZ38" s="404"/>
      <c r="ZA38" s="404"/>
      <c r="ZB38" s="404"/>
      <c r="ZC38" s="404"/>
      <c r="ZD38" s="404"/>
      <c r="ZE38" s="404"/>
      <c r="ZF38" s="404"/>
      <c r="ZG38" s="404"/>
      <c r="ZH38" s="404"/>
      <c r="ZI38" s="404"/>
      <c r="ZJ38" s="404"/>
      <c r="ZK38" s="404"/>
      <c r="ZL38" s="404"/>
      <c r="ZM38" s="404"/>
      <c r="ZN38" s="404"/>
      <c r="ZO38" s="404"/>
      <c r="ZP38" s="404"/>
      <c r="ZQ38" s="404"/>
      <c r="ZR38" s="404"/>
      <c r="ZS38" s="404"/>
      <c r="ZT38" s="404"/>
      <c r="ZU38" s="404"/>
      <c r="ZV38" s="404"/>
      <c r="ZW38" s="404"/>
      <c r="ZX38" s="404"/>
      <c r="ZY38" s="404"/>
      <c r="ZZ38" s="404"/>
      <c r="AAA38" s="404"/>
      <c r="AAB38" s="404"/>
      <c r="AAC38" s="404"/>
      <c r="AAD38" s="404"/>
      <c r="AAE38" s="404"/>
      <c r="AAF38" s="404"/>
      <c r="AAG38" s="404"/>
      <c r="AAH38" s="404"/>
      <c r="AAI38" s="404"/>
      <c r="AAJ38" s="404"/>
      <c r="AAK38" s="404"/>
      <c r="AAL38" s="404"/>
      <c r="AAM38" s="404"/>
      <c r="AAN38" s="404"/>
      <c r="AAO38" s="404"/>
      <c r="AAP38" s="404"/>
      <c r="AAQ38" s="404"/>
      <c r="AAR38" s="404"/>
      <c r="AAS38" s="404"/>
      <c r="AAT38" s="404"/>
      <c r="AAU38" s="404"/>
      <c r="AAV38" s="404"/>
      <c r="AAW38" s="404"/>
      <c r="AAX38" s="404"/>
      <c r="AAY38" s="404"/>
      <c r="AAZ38" s="404"/>
      <c r="ABA38" s="404"/>
      <c r="ABB38" s="404"/>
      <c r="ABC38" s="404"/>
      <c r="ABD38" s="404"/>
      <c r="ABE38" s="404"/>
      <c r="ABF38" s="404"/>
      <c r="ABG38" s="404"/>
      <c r="ABH38" s="404"/>
      <c r="ABI38" s="404"/>
      <c r="ABJ38" s="404"/>
      <c r="ABK38" s="404"/>
      <c r="ABL38" s="404"/>
      <c r="ABM38" s="404"/>
      <c r="ABN38" s="404"/>
      <c r="ABO38" s="404"/>
      <c r="ABP38" s="404"/>
      <c r="ABQ38" s="404"/>
      <c r="ABR38" s="404"/>
      <c r="ABS38" s="404"/>
      <c r="ABT38" s="404"/>
      <c r="ABU38" s="404"/>
      <c r="ABV38" s="404"/>
      <c r="ABW38" s="404"/>
      <c r="ABX38" s="404"/>
      <c r="ABY38" s="404"/>
      <c r="ABZ38" s="404"/>
      <c r="ACA38" s="404"/>
      <c r="ACB38" s="404"/>
      <c r="ACC38" s="404"/>
      <c r="ACD38" s="404"/>
      <c r="ACE38" s="404"/>
      <c r="ACF38" s="404"/>
      <c r="ACG38" s="404"/>
      <c r="ACH38" s="404"/>
      <c r="ACI38" s="404"/>
      <c r="ACJ38" s="404"/>
      <c r="ACK38" s="404"/>
      <c r="ACL38" s="404"/>
      <c r="ACM38" s="404"/>
      <c r="ACN38" s="404"/>
      <c r="ACO38" s="404"/>
      <c r="ACP38" s="404"/>
      <c r="ACQ38" s="404"/>
      <c r="ACR38" s="404"/>
      <c r="ACS38" s="404"/>
      <c r="ACT38" s="404"/>
      <c r="ACU38" s="404"/>
      <c r="ACV38" s="404"/>
      <c r="ACW38" s="404"/>
      <c r="ACX38" s="404"/>
      <c r="ACY38" s="404"/>
      <c r="ACZ38" s="404"/>
      <c r="ADA38" s="404"/>
      <c r="ADB38" s="404"/>
      <c r="ADC38" s="404"/>
      <c r="ADD38" s="404"/>
      <c r="ADE38" s="404"/>
      <c r="ADF38" s="404"/>
      <c r="ADG38" s="404"/>
      <c r="ADH38" s="404"/>
      <c r="ADI38" s="404"/>
      <c r="ADJ38" s="404"/>
      <c r="ADK38" s="404"/>
      <c r="ADL38" s="404"/>
      <c r="ADM38" s="404"/>
      <c r="ADN38" s="404"/>
      <c r="ADO38" s="404"/>
      <c r="ADP38" s="404"/>
      <c r="ADQ38" s="404"/>
      <c r="ADR38" s="404"/>
      <c r="ADS38" s="404"/>
      <c r="ADT38" s="404"/>
      <c r="ADU38" s="404"/>
      <c r="ADV38" s="404"/>
      <c r="ADW38" s="404"/>
      <c r="ADX38" s="404"/>
      <c r="ADY38" s="404"/>
      <c r="ADZ38" s="404"/>
      <c r="AEA38" s="404"/>
      <c r="AEB38" s="404"/>
      <c r="AEC38" s="404"/>
      <c r="AED38" s="404"/>
      <c r="AEE38" s="404"/>
      <c r="AEF38" s="404"/>
      <c r="AEG38" s="404"/>
      <c r="AEH38" s="404"/>
      <c r="AEI38" s="404"/>
      <c r="AEJ38" s="404"/>
      <c r="AEK38" s="404"/>
      <c r="AEL38" s="404"/>
      <c r="AEM38" s="404"/>
      <c r="AEN38" s="404"/>
      <c r="AEO38" s="404"/>
      <c r="AEP38" s="404"/>
      <c r="AEQ38" s="404"/>
      <c r="AER38" s="404"/>
      <c r="AES38" s="404"/>
      <c r="AET38" s="404"/>
      <c r="AEU38" s="404"/>
      <c r="AEV38" s="404"/>
      <c r="AEW38" s="404"/>
      <c r="AEX38" s="404"/>
      <c r="AEY38" s="404"/>
      <c r="AEZ38" s="404"/>
      <c r="AFA38" s="404"/>
      <c r="AFB38" s="404"/>
      <c r="AFC38" s="404"/>
      <c r="AFD38" s="404"/>
      <c r="AFE38" s="404"/>
      <c r="AFF38" s="404"/>
      <c r="AFG38" s="404"/>
      <c r="AFH38" s="404"/>
      <c r="AFI38" s="404"/>
      <c r="AFJ38" s="404"/>
      <c r="AFK38" s="404"/>
      <c r="AFL38" s="404"/>
      <c r="AFM38" s="404"/>
      <c r="AFN38" s="404"/>
      <c r="AFO38" s="404"/>
      <c r="AFP38" s="404"/>
      <c r="AFQ38" s="404"/>
      <c r="AFR38" s="404"/>
      <c r="AFS38" s="404"/>
      <c r="AFT38" s="404"/>
      <c r="AFU38" s="404"/>
      <c r="AFV38" s="404"/>
      <c r="AFW38" s="404"/>
      <c r="AFX38" s="404"/>
      <c r="AFY38" s="404"/>
      <c r="AFZ38" s="404"/>
      <c r="AGA38" s="404"/>
      <c r="AGB38" s="404"/>
      <c r="AGC38" s="404"/>
      <c r="AGD38" s="404"/>
      <c r="AGE38" s="404"/>
      <c r="AGF38" s="404"/>
      <c r="AGG38" s="404"/>
      <c r="AGH38" s="404"/>
      <c r="AGI38" s="404"/>
      <c r="AGJ38" s="404"/>
      <c r="AGK38" s="404"/>
      <c r="AGL38" s="404"/>
      <c r="AGM38" s="404"/>
      <c r="AGN38" s="404"/>
      <c r="AGO38" s="404"/>
      <c r="AGP38" s="404"/>
      <c r="AGQ38" s="404"/>
      <c r="AGR38" s="404"/>
      <c r="AGS38" s="404"/>
      <c r="AGT38" s="404"/>
      <c r="AGU38" s="404"/>
      <c r="AGV38" s="404"/>
      <c r="AGW38" s="404"/>
      <c r="AGX38" s="404"/>
      <c r="AGY38" s="404"/>
      <c r="AGZ38" s="404"/>
      <c r="AHA38" s="404"/>
      <c r="AHB38" s="404"/>
      <c r="AHC38" s="404"/>
      <c r="AHD38" s="404"/>
      <c r="AHE38" s="404"/>
      <c r="AHF38" s="404"/>
      <c r="AHG38" s="404"/>
      <c r="AHH38" s="404"/>
      <c r="AHI38" s="404"/>
      <c r="AHJ38" s="404"/>
      <c r="AHK38" s="404"/>
      <c r="AHL38" s="404"/>
      <c r="AHM38" s="404"/>
      <c r="AHN38" s="404"/>
      <c r="AHO38" s="404"/>
      <c r="AHP38" s="404"/>
      <c r="AHQ38" s="404"/>
      <c r="AHR38" s="404"/>
      <c r="AHS38" s="404"/>
      <c r="AHT38" s="404"/>
      <c r="AHU38" s="404"/>
      <c r="AHV38" s="404"/>
      <c r="AHW38" s="404"/>
      <c r="AHX38" s="404"/>
      <c r="AHY38" s="404"/>
      <c r="AHZ38" s="404"/>
      <c r="AIA38" s="404"/>
      <c r="AIB38" s="404"/>
      <c r="AIC38" s="404"/>
      <c r="AID38" s="404"/>
      <c r="AIE38" s="404"/>
      <c r="AIF38" s="404"/>
      <c r="AIG38" s="404"/>
      <c r="AIH38" s="404"/>
      <c r="AII38" s="404"/>
      <c r="AIJ38" s="404"/>
      <c r="AIK38" s="404"/>
      <c r="AIL38" s="404"/>
      <c r="AIM38" s="404"/>
      <c r="AIN38" s="404"/>
      <c r="AIO38" s="404"/>
      <c r="AIP38" s="404"/>
      <c r="AIQ38" s="404"/>
      <c r="AIR38" s="404"/>
      <c r="AIS38" s="404"/>
      <c r="AIT38" s="404"/>
      <c r="AIU38" s="404"/>
      <c r="AIV38" s="404"/>
      <c r="AIW38" s="404"/>
      <c r="AIX38" s="404"/>
      <c r="AIY38" s="404"/>
      <c r="AIZ38" s="404"/>
      <c r="AJA38" s="404"/>
      <c r="AJB38" s="404"/>
      <c r="AJC38" s="404"/>
      <c r="AJD38" s="404"/>
      <c r="AJE38" s="404"/>
      <c r="AJF38" s="404"/>
      <c r="AJG38" s="404"/>
      <c r="AJH38" s="404"/>
      <c r="AJI38" s="404"/>
      <c r="AJJ38" s="404"/>
      <c r="AJK38" s="404"/>
      <c r="AJL38" s="404"/>
      <c r="AJM38" s="404"/>
      <c r="AJN38" s="404"/>
      <c r="AJO38" s="404"/>
      <c r="AJP38" s="404"/>
      <c r="AJQ38" s="404"/>
      <c r="AJR38" s="404"/>
      <c r="AJS38" s="404"/>
      <c r="AJT38" s="404"/>
      <c r="AJU38" s="404"/>
      <c r="AJV38" s="404"/>
      <c r="AJW38" s="404"/>
      <c r="AJX38" s="404"/>
      <c r="AJY38" s="404"/>
      <c r="AJZ38" s="404"/>
      <c r="AKA38" s="404"/>
      <c r="AKB38" s="404"/>
      <c r="AKC38" s="404"/>
      <c r="AKD38" s="404"/>
      <c r="AKE38" s="404"/>
      <c r="AKF38" s="404"/>
      <c r="AKG38" s="404"/>
      <c r="AKH38" s="404"/>
      <c r="AKI38" s="404"/>
      <c r="AKJ38" s="404"/>
      <c r="AKK38" s="404"/>
      <c r="AKL38" s="404"/>
      <c r="AKM38" s="404"/>
      <c r="AKN38" s="404"/>
      <c r="AKO38" s="404"/>
      <c r="AKP38" s="404"/>
      <c r="AKQ38" s="404"/>
      <c r="AKR38" s="404"/>
      <c r="AKS38" s="404"/>
      <c r="AKT38" s="404"/>
      <c r="AKU38" s="404"/>
      <c r="AKV38" s="404"/>
      <c r="AKW38" s="404"/>
      <c r="AKX38" s="404"/>
      <c r="AKY38" s="404"/>
      <c r="AKZ38" s="404"/>
      <c r="ALA38" s="404"/>
      <c r="ALB38" s="404"/>
      <c r="ALC38" s="404"/>
    </row>
    <row r="39" spans="1:991" ht="39.75" customHeight="1" x14ac:dyDescent="0.55000000000000004">
      <c r="A39" s="632" t="s">
        <v>69</v>
      </c>
      <c r="B39" s="61">
        <v>427844</v>
      </c>
      <c r="C39" s="634">
        <v>119574</v>
      </c>
      <c r="D39" s="61">
        <v>44339</v>
      </c>
      <c r="E39" s="634">
        <v>123519</v>
      </c>
      <c r="F39" s="61">
        <v>1485</v>
      </c>
      <c r="G39" s="634">
        <v>716761</v>
      </c>
      <c r="H39" s="61">
        <v>363667.39999999997</v>
      </c>
      <c r="I39" s="61">
        <v>101637.9</v>
      </c>
      <c r="J39" s="61">
        <v>37688.15</v>
      </c>
      <c r="K39" s="759">
        <v>123519</v>
      </c>
      <c r="L39" s="61">
        <v>1262.25</v>
      </c>
      <c r="M39" s="61">
        <v>577749.50499999989</v>
      </c>
      <c r="N39" s="61">
        <v>283660.57199999999</v>
      </c>
      <c r="O39" s="61">
        <v>79277.562000000005</v>
      </c>
      <c r="P39" s="61">
        <v>29396.757000000001</v>
      </c>
      <c r="Q39" s="61">
        <v>73493.804999999993</v>
      </c>
      <c r="R39" s="61">
        <v>984.55500000000006</v>
      </c>
      <c r="S39" s="636">
        <v>466813.25099999993</v>
      </c>
      <c r="W39" s="404"/>
      <c r="X39" s="404"/>
      <c r="Y39" s="404"/>
      <c r="Z39" s="404"/>
      <c r="AA39" s="404"/>
      <c r="AB39" s="404"/>
      <c r="AC39" s="404"/>
      <c r="AD39" s="404"/>
      <c r="AE39" s="404"/>
      <c r="AF39" s="404"/>
      <c r="AG39" s="404"/>
      <c r="AH39" s="404"/>
      <c r="AI39" s="404"/>
      <c r="AJ39" s="404"/>
      <c r="AK39" s="404"/>
      <c r="AL39" s="404"/>
      <c r="AM39" s="404"/>
      <c r="AN39" s="404"/>
      <c r="AO39" s="404"/>
      <c r="AP39" s="404"/>
      <c r="AQ39" s="404"/>
      <c r="AR39" s="404"/>
      <c r="AS39" s="404"/>
      <c r="AT39" s="404"/>
      <c r="AU39" s="404"/>
      <c r="AV39" s="404"/>
      <c r="AW39" s="404"/>
      <c r="AX39" s="404"/>
      <c r="AY39" s="404"/>
      <c r="AZ39" s="404"/>
      <c r="BA39" s="404"/>
      <c r="BB39" s="404"/>
      <c r="BC39" s="404"/>
      <c r="BD39" s="404"/>
      <c r="BE39" s="404"/>
      <c r="BF39" s="404"/>
      <c r="BG39" s="404"/>
      <c r="BH39" s="404"/>
      <c r="BI39" s="404"/>
      <c r="BJ39" s="404"/>
      <c r="BK39" s="404"/>
      <c r="BL39" s="404"/>
      <c r="BM39" s="404"/>
      <c r="BN39" s="404"/>
      <c r="BO39" s="404"/>
      <c r="BP39" s="404"/>
      <c r="BQ39" s="404"/>
      <c r="BR39" s="404"/>
      <c r="BS39" s="404"/>
      <c r="BT39" s="404"/>
      <c r="BU39" s="404"/>
      <c r="BV39" s="404"/>
      <c r="BW39" s="404"/>
      <c r="BX39" s="404"/>
      <c r="BY39" s="404"/>
      <c r="BZ39" s="404"/>
      <c r="CA39" s="404"/>
      <c r="CB39" s="404"/>
      <c r="CC39" s="404"/>
      <c r="CD39" s="404"/>
      <c r="CE39" s="404"/>
      <c r="CF39" s="404"/>
      <c r="CG39" s="404"/>
      <c r="CH39" s="404"/>
      <c r="CI39" s="404"/>
      <c r="CJ39" s="404"/>
      <c r="CK39" s="404"/>
      <c r="CL39" s="404"/>
      <c r="CM39" s="404"/>
      <c r="CN39" s="404"/>
      <c r="CO39" s="404"/>
      <c r="CP39" s="404"/>
      <c r="CQ39" s="404"/>
      <c r="CR39" s="404"/>
      <c r="CS39" s="404"/>
      <c r="CT39" s="404"/>
      <c r="CU39" s="404"/>
      <c r="CV39" s="404"/>
      <c r="CW39" s="404"/>
      <c r="CX39" s="404"/>
      <c r="CY39" s="404"/>
      <c r="CZ39" s="404"/>
      <c r="DA39" s="404"/>
      <c r="DB39" s="404"/>
      <c r="DC39" s="404"/>
      <c r="DD39" s="404"/>
      <c r="DE39" s="404"/>
      <c r="DF39" s="404"/>
      <c r="DG39" s="404"/>
      <c r="DH39" s="404"/>
      <c r="DI39" s="404"/>
      <c r="DJ39" s="404"/>
      <c r="DK39" s="404"/>
      <c r="DL39" s="404"/>
      <c r="DM39" s="404"/>
      <c r="DN39" s="404"/>
      <c r="DO39" s="404"/>
      <c r="DP39" s="404"/>
      <c r="DQ39" s="404"/>
      <c r="DR39" s="404"/>
      <c r="DS39" s="404"/>
      <c r="DT39" s="404"/>
      <c r="DU39" s="404"/>
      <c r="DV39" s="404"/>
      <c r="DW39" s="404"/>
      <c r="DX39" s="404"/>
      <c r="DY39" s="404"/>
      <c r="DZ39" s="404"/>
      <c r="EA39" s="404"/>
      <c r="EB39" s="404"/>
      <c r="EC39" s="404"/>
      <c r="ED39" s="404"/>
      <c r="EE39" s="404"/>
      <c r="EF39" s="404"/>
      <c r="EG39" s="404"/>
      <c r="EH39" s="404"/>
      <c r="EI39" s="404"/>
      <c r="EJ39" s="404"/>
      <c r="EK39" s="404"/>
      <c r="EL39" s="404"/>
      <c r="EM39" s="404"/>
      <c r="EN39" s="404"/>
      <c r="EO39" s="404"/>
      <c r="EP39" s="404"/>
      <c r="EQ39" s="404"/>
      <c r="ER39" s="404"/>
      <c r="ES39" s="404"/>
      <c r="ET39" s="404"/>
      <c r="EU39" s="404"/>
      <c r="EV39" s="404"/>
      <c r="EW39" s="404"/>
      <c r="EX39" s="404"/>
      <c r="EY39" s="404"/>
      <c r="EZ39" s="404"/>
      <c r="FA39" s="404"/>
      <c r="FB39" s="404"/>
      <c r="FC39" s="404"/>
      <c r="FD39" s="404"/>
      <c r="FE39" s="404"/>
      <c r="FF39" s="404"/>
      <c r="FG39" s="404"/>
      <c r="FH39" s="404"/>
      <c r="FI39" s="404"/>
      <c r="FJ39" s="404"/>
      <c r="FK39" s="404"/>
      <c r="FL39" s="404"/>
      <c r="FM39" s="404"/>
      <c r="FN39" s="404"/>
      <c r="FO39" s="404"/>
      <c r="FP39" s="404"/>
      <c r="FQ39" s="404"/>
      <c r="FR39" s="404"/>
      <c r="FS39" s="404"/>
      <c r="FT39" s="404"/>
      <c r="FU39" s="404"/>
      <c r="FV39" s="404"/>
      <c r="FW39" s="404"/>
      <c r="FX39" s="404"/>
      <c r="FY39" s="404"/>
      <c r="FZ39" s="404"/>
      <c r="GA39" s="404"/>
      <c r="GB39" s="404"/>
      <c r="GC39" s="404"/>
      <c r="GD39" s="404"/>
      <c r="GE39" s="404"/>
      <c r="GF39" s="404"/>
      <c r="GG39" s="404"/>
      <c r="GH39" s="404"/>
      <c r="GI39" s="404"/>
      <c r="GJ39" s="404"/>
      <c r="GK39" s="404"/>
      <c r="GL39" s="404"/>
      <c r="GM39" s="404"/>
      <c r="GN39" s="404"/>
      <c r="GO39" s="404"/>
      <c r="GP39" s="404"/>
      <c r="GQ39" s="404"/>
      <c r="GR39" s="404"/>
      <c r="GS39" s="404"/>
      <c r="GT39" s="404"/>
      <c r="GU39" s="404"/>
      <c r="GV39" s="404"/>
      <c r="GW39" s="404"/>
      <c r="GX39" s="404"/>
      <c r="GY39" s="404"/>
      <c r="GZ39" s="404"/>
      <c r="HA39" s="404"/>
      <c r="HB39" s="404"/>
      <c r="HC39" s="404"/>
      <c r="HD39" s="404"/>
      <c r="HE39" s="404"/>
      <c r="HF39" s="404"/>
      <c r="HG39" s="404"/>
      <c r="HH39" s="404"/>
      <c r="HI39" s="404"/>
      <c r="HJ39" s="404"/>
      <c r="HK39" s="404"/>
      <c r="HL39" s="404"/>
      <c r="HM39" s="404"/>
      <c r="HN39" s="404"/>
      <c r="HO39" s="404"/>
      <c r="HP39" s="404"/>
      <c r="HQ39" s="404"/>
      <c r="HR39" s="404"/>
      <c r="HS39" s="404"/>
      <c r="HT39" s="404"/>
      <c r="HU39" s="404"/>
      <c r="HV39" s="404"/>
      <c r="HW39" s="404"/>
      <c r="HX39" s="404"/>
      <c r="HY39" s="404"/>
      <c r="HZ39" s="404"/>
      <c r="IA39" s="404"/>
      <c r="IB39" s="404"/>
      <c r="IC39" s="404"/>
      <c r="ID39" s="404"/>
      <c r="IE39" s="404"/>
      <c r="IF39" s="404"/>
      <c r="IG39" s="404"/>
      <c r="IH39" s="404"/>
      <c r="II39" s="404"/>
      <c r="IJ39" s="404"/>
      <c r="IK39" s="404"/>
      <c r="IL39" s="404"/>
      <c r="IM39" s="404"/>
      <c r="IN39" s="404"/>
      <c r="IO39" s="404"/>
      <c r="IP39" s="404"/>
      <c r="IQ39" s="404"/>
      <c r="IR39" s="404"/>
      <c r="IS39" s="404"/>
      <c r="IT39" s="404"/>
      <c r="IU39" s="404"/>
      <c r="IV39" s="404"/>
      <c r="IW39" s="404"/>
      <c r="IX39" s="404"/>
      <c r="IY39" s="404"/>
      <c r="IZ39" s="404"/>
      <c r="JA39" s="404"/>
      <c r="JB39" s="404"/>
      <c r="JC39" s="404"/>
      <c r="JD39" s="404"/>
      <c r="JE39" s="404"/>
      <c r="JF39" s="404"/>
      <c r="JG39" s="404"/>
      <c r="JH39" s="404"/>
      <c r="JI39" s="404"/>
      <c r="JJ39" s="404"/>
      <c r="JK39" s="404"/>
      <c r="JL39" s="404"/>
      <c r="JM39" s="404"/>
      <c r="JN39" s="404"/>
      <c r="JO39" s="404"/>
      <c r="JP39" s="404"/>
      <c r="JQ39" s="404"/>
      <c r="JR39" s="404"/>
      <c r="JS39" s="404"/>
      <c r="JT39" s="404"/>
      <c r="JU39" s="404"/>
      <c r="JV39" s="404"/>
      <c r="JW39" s="404"/>
      <c r="JX39" s="404"/>
      <c r="JY39" s="404"/>
      <c r="JZ39" s="404"/>
      <c r="KA39" s="404"/>
      <c r="KB39" s="404"/>
      <c r="KC39" s="404"/>
      <c r="KD39" s="404"/>
      <c r="KE39" s="404"/>
      <c r="KF39" s="404"/>
      <c r="KG39" s="404"/>
      <c r="KH39" s="404"/>
      <c r="KI39" s="404"/>
      <c r="KJ39" s="404"/>
      <c r="KK39" s="404"/>
      <c r="KL39" s="404"/>
      <c r="KM39" s="404"/>
      <c r="KN39" s="404"/>
      <c r="KO39" s="404"/>
      <c r="KP39" s="404"/>
      <c r="KQ39" s="404"/>
      <c r="KR39" s="404"/>
      <c r="KS39" s="404"/>
      <c r="KT39" s="404"/>
      <c r="KU39" s="404"/>
      <c r="KV39" s="404"/>
      <c r="KW39" s="404"/>
      <c r="KX39" s="404"/>
      <c r="KY39" s="404"/>
      <c r="KZ39" s="404"/>
      <c r="LA39" s="404"/>
      <c r="LB39" s="404"/>
      <c r="LC39" s="404"/>
      <c r="LD39" s="404"/>
      <c r="LE39" s="404"/>
      <c r="LF39" s="404"/>
      <c r="LG39" s="404"/>
      <c r="LH39" s="404"/>
      <c r="LI39" s="404"/>
      <c r="LJ39" s="404"/>
      <c r="LK39" s="404"/>
      <c r="LL39" s="404"/>
      <c r="LM39" s="404"/>
      <c r="LN39" s="404"/>
      <c r="LO39" s="404"/>
      <c r="LP39" s="404"/>
      <c r="LQ39" s="404"/>
      <c r="LR39" s="404"/>
      <c r="LS39" s="404"/>
      <c r="LT39" s="404"/>
      <c r="LU39" s="404"/>
      <c r="LV39" s="404"/>
      <c r="LW39" s="404"/>
      <c r="LX39" s="404"/>
      <c r="LY39" s="404"/>
      <c r="LZ39" s="404"/>
      <c r="MA39" s="404"/>
      <c r="MB39" s="404"/>
      <c r="MC39" s="404"/>
      <c r="MD39" s="404"/>
      <c r="ME39" s="404"/>
      <c r="MF39" s="404"/>
      <c r="MG39" s="404"/>
      <c r="MH39" s="404"/>
      <c r="MI39" s="404"/>
      <c r="MJ39" s="404"/>
      <c r="MK39" s="404"/>
      <c r="ML39" s="404"/>
      <c r="MM39" s="404"/>
      <c r="MN39" s="404"/>
      <c r="MO39" s="404"/>
      <c r="MP39" s="404"/>
      <c r="MQ39" s="404"/>
      <c r="MR39" s="404"/>
      <c r="MS39" s="404"/>
      <c r="MT39" s="404"/>
      <c r="MU39" s="404"/>
      <c r="MV39" s="404"/>
      <c r="MW39" s="404"/>
      <c r="MX39" s="404"/>
      <c r="MY39" s="404"/>
      <c r="MZ39" s="404"/>
      <c r="NA39" s="404"/>
      <c r="NB39" s="404"/>
      <c r="NC39" s="404"/>
      <c r="ND39" s="404"/>
      <c r="NE39" s="404"/>
      <c r="NF39" s="404"/>
      <c r="NG39" s="404"/>
      <c r="NH39" s="404"/>
      <c r="NI39" s="404"/>
      <c r="NJ39" s="404"/>
      <c r="NK39" s="404"/>
      <c r="NL39" s="404"/>
      <c r="NM39" s="404"/>
      <c r="NN39" s="404"/>
      <c r="NO39" s="404"/>
      <c r="NP39" s="404"/>
      <c r="NQ39" s="404"/>
      <c r="NR39" s="404"/>
      <c r="NS39" s="404"/>
      <c r="NT39" s="404"/>
      <c r="NU39" s="404"/>
      <c r="NV39" s="404"/>
      <c r="NW39" s="404"/>
      <c r="NX39" s="404"/>
      <c r="NY39" s="404"/>
      <c r="NZ39" s="404"/>
      <c r="OA39" s="404"/>
      <c r="OB39" s="404"/>
      <c r="OC39" s="404"/>
      <c r="OD39" s="404"/>
      <c r="OE39" s="404"/>
      <c r="OF39" s="404"/>
      <c r="OG39" s="404"/>
      <c r="OH39" s="404"/>
      <c r="OI39" s="404"/>
      <c r="OJ39" s="404"/>
      <c r="OK39" s="404"/>
      <c r="OL39" s="404"/>
      <c r="OM39" s="404"/>
      <c r="ON39" s="404"/>
      <c r="OO39" s="404"/>
      <c r="OP39" s="404"/>
      <c r="OQ39" s="404"/>
      <c r="OR39" s="404"/>
      <c r="OS39" s="404"/>
      <c r="OT39" s="404"/>
      <c r="OU39" s="404"/>
      <c r="OV39" s="404"/>
      <c r="OW39" s="404"/>
      <c r="OX39" s="404"/>
      <c r="OY39" s="404"/>
      <c r="OZ39" s="404"/>
      <c r="PA39" s="404"/>
      <c r="PB39" s="404"/>
      <c r="PC39" s="404"/>
      <c r="PD39" s="404"/>
      <c r="PE39" s="404"/>
      <c r="PF39" s="404"/>
      <c r="PG39" s="404"/>
      <c r="PH39" s="404"/>
      <c r="PI39" s="404"/>
      <c r="PJ39" s="404"/>
      <c r="PK39" s="404"/>
      <c r="PL39" s="404"/>
      <c r="PM39" s="404"/>
      <c r="PN39" s="404"/>
      <c r="PO39" s="404"/>
      <c r="PP39" s="404"/>
      <c r="PQ39" s="404"/>
      <c r="PR39" s="404"/>
      <c r="PS39" s="404"/>
      <c r="PT39" s="404"/>
      <c r="PU39" s="404"/>
      <c r="PV39" s="404"/>
      <c r="PW39" s="404"/>
      <c r="PX39" s="404"/>
      <c r="PY39" s="404"/>
      <c r="PZ39" s="404"/>
      <c r="QA39" s="404"/>
      <c r="QB39" s="404"/>
      <c r="QC39" s="404"/>
      <c r="QD39" s="404"/>
      <c r="QE39" s="404"/>
      <c r="QF39" s="404"/>
      <c r="QG39" s="404"/>
      <c r="QH39" s="404"/>
      <c r="QI39" s="404"/>
      <c r="QJ39" s="404"/>
      <c r="QK39" s="404"/>
      <c r="QL39" s="404"/>
      <c r="QM39" s="404"/>
      <c r="QN39" s="404"/>
      <c r="QO39" s="404"/>
      <c r="QP39" s="404"/>
      <c r="QQ39" s="404"/>
      <c r="QR39" s="404"/>
      <c r="QS39" s="404"/>
      <c r="QT39" s="404"/>
      <c r="QU39" s="404"/>
      <c r="QV39" s="404"/>
      <c r="QW39" s="404"/>
      <c r="QX39" s="404"/>
      <c r="QY39" s="404"/>
      <c r="QZ39" s="404"/>
      <c r="RA39" s="404"/>
      <c r="RB39" s="404"/>
      <c r="RC39" s="404"/>
      <c r="RD39" s="404"/>
      <c r="RE39" s="404"/>
      <c r="RF39" s="404"/>
      <c r="RG39" s="404"/>
      <c r="RH39" s="404"/>
      <c r="RI39" s="404"/>
      <c r="RJ39" s="404"/>
      <c r="RK39" s="404"/>
      <c r="RL39" s="404"/>
      <c r="RM39" s="404"/>
      <c r="RN39" s="404"/>
      <c r="RO39" s="404"/>
      <c r="RP39" s="404"/>
      <c r="RQ39" s="404"/>
      <c r="RR39" s="404"/>
      <c r="RS39" s="404"/>
      <c r="RT39" s="404"/>
      <c r="RU39" s="404"/>
      <c r="RV39" s="404"/>
      <c r="RW39" s="404"/>
      <c r="RX39" s="404"/>
      <c r="RY39" s="404"/>
      <c r="RZ39" s="404"/>
      <c r="SA39" s="404"/>
      <c r="SB39" s="404"/>
      <c r="SC39" s="404"/>
      <c r="SD39" s="404"/>
      <c r="SE39" s="404"/>
      <c r="SF39" s="404"/>
      <c r="SG39" s="404"/>
      <c r="SH39" s="404"/>
      <c r="SI39" s="404"/>
      <c r="SJ39" s="404"/>
      <c r="SK39" s="404"/>
      <c r="SL39" s="404"/>
      <c r="SM39" s="404"/>
      <c r="SN39" s="404"/>
      <c r="SO39" s="404"/>
      <c r="SP39" s="404"/>
      <c r="SQ39" s="404"/>
      <c r="SR39" s="404"/>
      <c r="SS39" s="404"/>
      <c r="ST39" s="404"/>
      <c r="SU39" s="404"/>
      <c r="SV39" s="404"/>
      <c r="SW39" s="404"/>
      <c r="SX39" s="404"/>
      <c r="SY39" s="404"/>
      <c r="SZ39" s="404"/>
      <c r="TA39" s="404"/>
      <c r="TB39" s="404"/>
      <c r="TC39" s="404"/>
      <c r="TD39" s="404"/>
      <c r="TE39" s="404"/>
      <c r="TF39" s="404"/>
      <c r="TG39" s="404"/>
      <c r="TH39" s="404"/>
      <c r="TI39" s="404"/>
      <c r="TJ39" s="404"/>
      <c r="TK39" s="404"/>
      <c r="TL39" s="404"/>
      <c r="TM39" s="404"/>
      <c r="TN39" s="404"/>
      <c r="TO39" s="404"/>
      <c r="TP39" s="404"/>
      <c r="TQ39" s="404"/>
      <c r="TR39" s="404"/>
      <c r="TS39" s="404"/>
      <c r="TT39" s="404"/>
      <c r="TU39" s="404"/>
      <c r="TV39" s="404"/>
      <c r="TW39" s="404"/>
      <c r="TX39" s="404"/>
      <c r="TY39" s="404"/>
      <c r="TZ39" s="404"/>
      <c r="UA39" s="404"/>
      <c r="UB39" s="404"/>
      <c r="UC39" s="404"/>
      <c r="UD39" s="404"/>
      <c r="UE39" s="404"/>
      <c r="UF39" s="404"/>
      <c r="UG39" s="404"/>
      <c r="UH39" s="404"/>
      <c r="UI39" s="404"/>
      <c r="UJ39" s="404"/>
      <c r="UK39" s="404"/>
      <c r="UL39" s="404"/>
      <c r="UM39" s="404"/>
      <c r="UN39" s="404"/>
      <c r="UO39" s="404"/>
      <c r="UP39" s="404"/>
      <c r="UQ39" s="404"/>
      <c r="UR39" s="404"/>
      <c r="US39" s="404"/>
      <c r="UT39" s="404"/>
      <c r="UU39" s="404"/>
      <c r="UV39" s="404"/>
      <c r="UW39" s="404"/>
      <c r="UX39" s="404"/>
      <c r="UY39" s="404"/>
      <c r="UZ39" s="404"/>
      <c r="VA39" s="404"/>
      <c r="VB39" s="404"/>
      <c r="VC39" s="404"/>
      <c r="VD39" s="404"/>
      <c r="VE39" s="404"/>
      <c r="VF39" s="404"/>
      <c r="VG39" s="404"/>
      <c r="VH39" s="404"/>
      <c r="VI39" s="404"/>
      <c r="VJ39" s="404"/>
      <c r="VK39" s="404"/>
      <c r="VL39" s="404"/>
      <c r="VM39" s="404"/>
      <c r="VN39" s="404"/>
      <c r="VO39" s="404"/>
      <c r="VP39" s="404"/>
      <c r="VQ39" s="404"/>
      <c r="VR39" s="404"/>
      <c r="VS39" s="404"/>
      <c r="VT39" s="404"/>
      <c r="VU39" s="404"/>
      <c r="VV39" s="404"/>
      <c r="VW39" s="404"/>
      <c r="VX39" s="404"/>
      <c r="VY39" s="404"/>
      <c r="VZ39" s="404"/>
      <c r="WA39" s="404"/>
      <c r="WB39" s="404"/>
      <c r="WC39" s="404"/>
      <c r="WD39" s="404"/>
      <c r="WE39" s="404"/>
      <c r="WF39" s="404"/>
      <c r="WG39" s="404"/>
      <c r="WH39" s="404"/>
      <c r="WI39" s="404"/>
      <c r="WJ39" s="404"/>
      <c r="WK39" s="404"/>
      <c r="WL39" s="404"/>
      <c r="WM39" s="404"/>
      <c r="WN39" s="404"/>
      <c r="WO39" s="404"/>
      <c r="WP39" s="404"/>
      <c r="WQ39" s="404"/>
      <c r="WR39" s="404"/>
      <c r="WS39" s="404"/>
      <c r="WT39" s="404"/>
      <c r="WU39" s="404"/>
      <c r="WV39" s="404"/>
      <c r="WW39" s="404"/>
      <c r="WX39" s="404"/>
      <c r="WY39" s="404"/>
      <c r="WZ39" s="404"/>
      <c r="XA39" s="404"/>
      <c r="XB39" s="404"/>
      <c r="XC39" s="404"/>
      <c r="XD39" s="404"/>
      <c r="XE39" s="404"/>
      <c r="XF39" s="404"/>
      <c r="XG39" s="404"/>
      <c r="XH39" s="404"/>
      <c r="XI39" s="404"/>
      <c r="XJ39" s="404"/>
      <c r="XK39" s="404"/>
      <c r="XL39" s="404"/>
      <c r="XM39" s="404"/>
      <c r="XN39" s="404"/>
      <c r="XO39" s="404"/>
      <c r="XP39" s="404"/>
      <c r="XQ39" s="404"/>
      <c r="XR39" s="404"/>
      <c r="XS39" s="404"/>
      <c r="XT39" s="404"/>
      <c r="XU39" s="404"/>
      <c r="XV39" s="404"/>
      <c r="XW39" s="404"/>
      <c r="XX39" s="404"/>
      <c r="XY39" s="404"/>
      <c r="XZ39" s="404"/>
      <c r="YA39" s="404"/>
      <c r="YB39" s="404"/>
      <c r="YC39" s="404"/>
      <c r="YD39" s="404"/>
      <c r="YE39" s="404"/>
      <c r="YF39" s="404"/>
      <c r="YG39" s="404"/>
      <c r="YH39" s="404"/>
      <c r="YI39" s="404"/>
      <c r="YJ39" s="404"/>
      <c r="YK39" s="404"/>
      <c r="YL39" s="404"/>
      <c r="YM39" s="404"/>
      <c r="YN39" s="404"/>
      <c r="YO39" s="404"/>
      <c r="YP39" s="404"/>
      <c r="YQ39" s="404"/>
      <c r="YR39" s="404"/>
      <c r="YS39" s="404"/>
      <c r="YT39" s="404"/>
      <c r="YU39" s="404"/>
      <c r="YV39" s="404"/>
      <c r="YW39" s="404"/>
      <c r="YX39" s="404"/>
      <c r="YY39" s="404"/>
      <c r="YZ39" s="404"/>
      <c r="ZA39" s="404"/>
      <c r="ZB39" s="404"/>
      <c r="ZC39" s="404"/>
      <c r="ZD39" s="404"/>
      <c r="ZE39" s="404"/>
      <c r="ZF39" s="404"/>
      <c r="ZG39" s="404"/>
      <c r="ZH39" s="404"/>
      <c r="ZI39" s="404"/>
      <c r="ZJ39" s="404"/>
      <c r="ZK39" s="404"/>
      <c r="ZL39" s="404"/>
      <c r="ZM39" s="404"/>
      <c r="ZN39" s="404"/>
      <c r="ZO39" s="404"/>
      <c r="ZP39" s="404"/>
      <c r="ZQ39" s="404"/>
      <c r="ZR39" s="404"/>
      <c r="ZS39" s="404"/>
      <c r="ZT39" s="404"/>
      <c r="ZU39" s="404"/>
      <c r="ZV39" s="404"/>
      <c r="ZW39" s="404"/>
      <c r="ZX39" s="404"/>
      <c r="ZY39" s="404"/>
      <c r="ZZ39" s="404"/>
      <c r="AAA39" s="404"/>
      <c r="AAB39" s="404"/>
      <c r="AAC39" s="404"/>
      <c r="AAD39" s="404"/>
      <c r="AAE39" s="404"/>
      <c r="AAF39" s="404"/>
      <c r="AAG39" s="404"/>
      <c r="AAH39" s="404"/>
      <c r="AAI39" s="404"/>
      <c r="AAJ39" s="404"/>
      <c r="AAK39" s="404"/>
      <c r="AAL39" s="404"/>
      <c r="AAM39" s="404"/>
      <c r="AAN39" s="404"/>
      <c r="AAO39" s="404"/>
      <c r="AAP39" s="404"/>
      <c r="AAQ39" s="404"/>
      <c r="AAR39" s="404"/>
      <c r="AAS39" s="404"/>
      <c r="AAT39" s="404"/>
      <c r="AAU39" s="404"/>
      <c r="AAV39" s="404"/>
      <c r="AAW39" s="404"/>
      <c r="AAX39" s="404"/>
      <c r="AAY39" s="404"/>
      <c r="AAZ39" s="404"/>
      <c r="ABA39" s="404"/>
      <c r="ABB39" s="404"/>
      <c r="ABC39" s="404"/>
      <c r="ABD39" s="404"/>
      <c r="ABE39" s="404"/>
      <c r="ABF39" s="404"/>
      <c r="ABG39" s="404"/>
      <c r="ABH39" s="404"/>
      <c r="ABI39" s="404"/>
      <c r="ABJ39" s="404"/>
      <c r="ABK39" s="404"/>
      <c r="ABL39" s="404"/>
      <c r="ABM39" s="404"/>
      <c r="ABN39" s="404"/>
      <c r="ABO39" s="404"/>
      <c r="ABP39" s="404"/>
      <c r="ABQ39" s="404"/>
      <c r="ABR39" s="404"/>
      <c r="ABS39" s="404"/>
      <c r="ABT39" s="404"/>
      <c r="ABU39" s="404"/>
      <c r="ABV39" s="404"/>
      <c r="ABW39" s="404"/>
      <c r="ABX39" s="404"/>
      <c r="ABY39" s="404"/>
      <c r="ABZ39" s="404"/>
      <c r="ACA39" s="404"/>
      <c r="ACB39" s="404"/>
      <c r="ACC39" s="404"/>
      <c r="ACD39" s="404"/>
      <c r="ACE39" s="404"/>
      <c r="ACF39" s="404"/>
      <c r="ACG39" s="404"/>
      <c r="ACH39" s="404"/>
      <c r="ACI39" s="404"/>
      <c r="ACJ39" s="404"/>
      <c r="ACK39" s="404"/>
      <c r="ACL39" s="404"/>
      <c r="ACM39" s="404"/>
      <c r="ACN39" s="404"/>
      <c r="ACO39" s="404"/>
      <c r="ACP39" s="404"/>
      <c r="ACQ39" s="404"/>
      <c r="ACR39" s="404"/>
      <c r="ACS39" s="404"/>
      <c r="ACT39" s="404"/>
      <c r="ACU39" s="404"/>
      <c r="ACV39" s="404"/>
      <c r="ACW39" s="404"/>
      <c r="ACX39" s="404"/>
      <c r="ACY39" s="404"/>
      <c r="ACZ39" s="404"/>
      <c r="ADA39" s="404"/>
      <c r="ADB39" s="404"/>
      <c r="ADC39" s="404"/>
      <c r="ADD39" s="404"/>
      <c r="ADE39" s="404"/>
      <c r="ADF39" s="404"/>
      <c r="ADG39" s="404"/>
      <c r="ADH39" s="404"/>
      <c r="ADI39" s="404"/>
      <c r="ADJ39" s="404"/>
      <c r="ADK39" s="404"/>
      <c r="ADL39" s="404"/>
      <c r="ADM39" s="404"/>
      <c r="ADN39" s="404"/>
      <c r="ADO39" s="404"/>
      <c r="ADP39" s="404"/>
      <c r="ADQ39" s="404"/>
      <c r="ADR39" s="404"/>
      <c r="ADS39" s="404"/>
      <c r="ADT39" s="404"/>
      <c r="ADU39" s="404"/>
      <c r="ADV39" s="404"/>
      <c r="ADW39" s="404"/>
      <c r="ADX39" s="404"/>
      <c r="ADY39" s="404"/>
      <c r="ADZ39" s="404"/>
      <c r="AEA39" s="404"/>
      <c r="AEB39" s="404"/>
      <c r="AEC39" s="404"/>
      <c r="AED39" s="404"/>
      <c r="AEE39" s="404"/>
      <c r="AEF39" s="404"/>
      <c r="AEG39" s="404"/>
      <c r="AEH39" s="404"/>
      <c r="AEI39" s="404"/>
      <c r="AEJ39" s="404"/>
      <c r="AEK39" s="404"/>
      <c r="AEL39" s="404"/>
      <c r="AEM39" s="404"/>
      <c r="AEN39" s="404"/>
      <c r="AEO39" s="404"/>
      <c r="AEP39" s="404"/>
      <c r="AEQ39" s="404"/>
      <c r="AER39" s="404"/>
      <c r="AES39" s="404"/>
      <c r="AET39" s="404"/>
      <c r="AEU39" s="404"/>
      <c r="AEV39" s="404"/>
      <c r="AEW39" s="404"/>
      <c r="AEX39" s="404"/>
      <c r="AEY39" s="404"/>
      <c r="AEZ39" s="404"/>
      <c r="AFA39" s="404"/>
      <c r="AFB39" s="404"/>
      <c r="AFC39" s="404"/>
      <c r="AFD39" s="404"/>
      <c r="AFE39" s="404"/>
      <c r="AFF39" s="404"/>
      <c r="AFG39" s="404"/>
      <c r="AFH39" s="404"/>
      <c r="AFI39" s="404"/>
      <c r="AFJ39" s="404"/>
      <c r="AFK39" s="404"/>
      <c r="AFL39" s="404"/>
      <c r="AFM39" s="404"/>
      <c r="AFN39" s="404"/>
      <c r="AFO39" s="404"/>
      <c r="AFP39" s="404"/>
      <c r="AFQ39" s="404"/>
      <c r="AFR39" s="404"/>
      <c r="AFS39" s="404"/>
      <c r="AFT39" s="404"/>
      <c r="AFU39" s="404"/>
      <c r="AFV39" s="404"/>
      <c r="AFW39" s="404"/>
      <c r="AFX39" s="404"/>
      <c r="AFY39" s="404"/>
      <c r="AFZ39" s="404"/>
      <c r="AGA39" s="404"/>
      <c r="AGB39" s="404"/>
      <c r="AGC39" s="404"/>
      <c r="AGD39" s="404"/>
      <c r="AGE39" s="404"/>
      <c r="AGF39" s="404"/>
      <c r="AGG39" s="404"/>
      <c r="AGH39" s="404"/>
      <c r="AGI39" s="404"/>
      <c r="AGJ39" s="404"/>
      <c r="AGK39" s="404"/>
      <c r="AGL39" s="404"/>
      <c r="AGM39" s="404"/>
      <c r="AGN39" s="404"/>
      <c r="AGO39" s="404"/>
      <c r="AGP39" s="404"/>
      <c r="AGQ39" s="404"/>
      <c r="AGR39" s="404"/>
      <c r="AGS39" s="404"/>
      <c r="AGT39" s="404"/>
      <c r="AGU39" s="404"/>
      <c r="AGV39" s="404"/>
      <c r="AGW39" s="404"/>
      <c r="AGX39" s="404"/>
      <c r="AGY39" s="404"/>
      <c r="AGZ39" s="404"/>
      <c r="AHA39" s="404"/>
      <c r="AHB39" s="404"/>
      <c r="AHC39" s="404"/>
      <c r="AHD39" s="404"/>
      <c r="AHE39" s="404"/>
      <c r="AHF39" s="404"/>
      <c r="AHG39" s="404"/>
      <c r="AHH39" s="404"/>
      <c r="AHI39" s="404"/>
      <c r="AHJ39" s="404"/>
      <c r="AHK39" s="404"/>
      <c r="AHL39" s="404"/>
      <c r="AHM39" s="404"/>
      <c r="AHN39" s="404"/>
      <c r="AHO39" s="404"/>
      <c r="AHP39" s="404"/>
      <c r="AHQ39" s="404"/>
      <c r="AHR39" s="404"/>
      <c r="AHS39" s="404"/>
      <c r="AHT39" s="404"/>
      <c r="AHU39" s="404"/>
      <c r="AHV39" s="404"/>
      <c r="AHW39" s="404"/>
      <c r="AHX39" s="404"/>
      <c r="AHY39" s="404"/>
      <c r="AHZ39" s="404"/>
      <c r="AIA39" s="404"/>
      <c r="AIB39" s="404"/>
      <c r="AIC39" s="404"/>
      <c r="AID39" s="404"/>
      <c r="AIE39" s="404"/>
      <c r="AIF39" s="404"/>
      <c r="AIG39" s="404"/>
      <c r="AIH39" s="404"/>
      <c r="AII39" s="404"/>
      <c r="AIJ39" s="404"/>
      <c r="AIK39" s="404"/>
      <c r="AIL39" s="404"/>
      <c r="AIM39" s="404"/>
      <c r="AIN39" s="404"/>
      <c r="AIO39" s="404"/>
      <c r="AIP39" s="404"/>
      <c r="AIQ39" s="404"/>
      <c r="AIR39" s="404"/>
      <c r="AIS39" s="404"/>
      <c r="AIT39" s="404"/>
      <c r="AIU39" s="404"/>
      <c r="AIV39" s="404"/>
      <c r="AIW39" s="404"/>
      <c r="AIX39" s="404"/>
      <c r="AIY39" s="404"/>
      <c r="AIZ39" s="404"/>
      <c r="AJA39" s="404"/>
      <c r="AJB39" s="404"/>
      <c r="AJC39" s="404"/>
      <c r="AJD39" s="404"/>
      <c r="AJE39" s="404"/>
      <c r="AJF39" s="404"/>
      <c r="AJG39" s="404"/>
      <c r="AJH39" s="404"/>
      <c r="AJI39" s="404"/>
      <c r="AJJ39" s="404"/>
      <c r="AJK39" s="404"/>
      <c r="AJL39" s="404"/>
      <c r="AJM39" s="404"/>
      <c r="AJN39" s="404"/>
      <c r="AJO39" s="404"/>
      <c r="AJP39" s="404"/>
      <c r="AJQ39" s="404"/>
      <c r="AJR39" s="404"/>
      <c r="AJS39" s="404"/>
      <c r="AJT39" s="404"/>
      <c r="AJU39" s="404"/>
      <c r="AJV39" s="404"/>
      <c r="AJW39" s="404"/>
      <c r="AJX39" s="404"/>
      <c r="AJY39" s="404"/>
      <c r="AJZ39" s="404"/>
      <c r="AKA39" s="404"/>
      <c r="AKB39" s="404"/>
      <c r="AKC39" s="404"/>
      <c r="AKD39" s="404"/>
      <c r="AKE39" s="404"/>
      <c r="AKF39" s="404"/>
      <c r="AKG39" s="404"/>
      <c r="AKH39" s="404"/>
      <c r="AKI39" s="404"/>
      <c r="AKJ39" s="404"/>
      <c r="AKK39" s="404"/>
      <c r="AKL39" s="404"/>
      <c r="AKM39" s="404"/>
      <c r="AKN39" s="404"/>
      <c r="AKO39" s="404"/>
      <c r="AKP39" s="404"/>
      <c r="AKQ39" s="404"/>
      <c r="AKR39" s="404"/>
      <c r="AKS39" s="404"/>
      <c r="AKT39" s="404"/>
      <c r="AKU39" s="404"/>
      <c r="AKV39" s="404"/>
      <c r="AKW39" s="404"/>
      <c r="AKX39" s="404"/>
      <c r="AKY39" s="404"/>
      <c r="AKZ39" s="404"/>
      <c r="ALA39" s="404"/>
      <c r="ALB39" s="404"/>
      <c r="ALC39" s="404"/>
    </row>
    <row r="40" spans="1:991" ht="39.75" customHeight="1" x14ac:dyDescent="0.55000000000000004">
      <c r="A40" s="632" t="s">
        <v>70</v>
      </c>
      <c r="B40" s="61">
        <v>675000</v>
      </c>
      <c r="C40" s="634">
        <v>147444</v>
      </c>
      <c r="D40" s="61">
        <v>66132</v>
      </c>
      <c r="E40" s="634">
        <v>239786</v>
      </c>
      <c r="F40" s="61">
        <v>3053</v>
      </c>
      <c r="G40" s="634">
        <v>1131415</v>
      </c>
      <c r="H40" s="61">
        <v>573750</v>
      </c>
      <c r="I40" s="61">
        <v>125327.4</v>
      </c>
      <c r="J40" s="61">
        <v>56212.2</v>
      </c>
      <c r="K40" s="759">
        <v>180300</v>
      </c>
      <c r="L40" s="61">
        <v>2595.0499999999997</v>
      </c>
      <c r="M40" s="61">
        <v>900557.32000000007</v>
      </c>
      <c r="N40" s="61">
        <v>447525</v>
      </c>
      <c r="O40" s="61">
        <v>97755.372000000003</v>
      </c>
      <c r="P40" s="61">
        <v>43845.515999999996</v>
      </c>
      <c r="Q40" s="61">
        <v>142672.66999999998</v>
      </c>
      <c r="R40" s="61">
        <v>2024.1389999999999</v>
      </c>
      <c r="S40" s="636">
        <v>733822.69699999993</v>
      </c>
      <c r="W40" s="404"/>
      <c r="X40" s="404"/>
      <c r="Y40" s="404"/>
      <c r="Z40" s="404"/>
      <c r="AA40" s="404"/>
      <c r="AB40" s="404"/>
      <c r="AC40" s="404"/>
      <c r="AD40" s="404"/>
      <c r="AE40" s="404"/>
      <c r="AF40" s="404"/>
      <c r="AG40" s="404"/>
      <c r="AH40" s="404"/>
      <c r="AI40" s="404"/>
      <c r="AJ40" s="404"/>
      <c r="AK40" s="404"/>
      <c r="AL40" s="404"/>
      <c r="AM40" s="404"/>
      <c r="AN40" s="404"/>
      <c r="AO40" s="404"/>
      <c r="AP40" s="404"/>
      <c r="AQ40" s="404"/>
      <c r="AR40" s="404"/>
      <c r="AS40" s="404"/>
      <c r="AT40" s="404"/>
      <c r="AU40" s="404"/>
      <c r="AV40" s="404"/>
      <c r="AW40" s="404"/>
      <c r="AX40" s="404"/>
      <c r="AY40" s="404"/>
      <c r="AZ40" s="404"/>
      <c r="BA40" s="404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404"/>
      <c r="CL40" s="404"/>
      <c r="CM40" s="404"/>
      <c r="CN40" s="404"/>
      <c r="CO40" s="404"/>
      <c r="CP40" s="404"/>
      <c r="CQ40" s="404"/>
      <c r="CR40" s="404"/>
      <c r="CS40" s="404"/>
      <c r="CT40" s="404"/>
      <c r="CU40" s="404"/>
      <c r="CV40" s="404"/>
      <c r="CW40" s="404"/>
      <c r="CX40" s="404"/>
      <c r="CY40" s="404"/>
      <c r="CZ40" s="404"/>
      <c r="DA40" s="404"/>
      <c r="DB40" s="404"/>
      <c r="DC40" s="404"/>
      <c r="DD40" s="404"/>
      <c r="DE40" s="404"/>
      <c r="DF40" s="404"/>
      <c r="DG40" s="404"/>
      <c r="DH40" s="404"/>
      <c r="DI40" s="404"/>
      <c r="DJ40" s="404"/>
      <c r="DK40" s="404"/>
      <c r="DL40" s="404"/>
      <c r="DM40" s="404"/>
      <c r="DN40" s="404"/>
      <c r="DO40" s="404"/>
      <c r="DP40" s="404"/>
      <c r="DQ40" s="404"/>
      <c r="DR40" s="404"/>
      <c r="DS40" s="404"/>
      <c r="DT40" s="404"/>
      <c r="DU40" s="404"/>
      <c r="DV40" s="404"/>
      <c r="DW40" s="404"/>
      <c r="DX40" s="404"/>
      <c r="DY40" s="404"/>
      <c r="DZ40" s="404"/>
      <c r="EA40" s="404"/>
      <c r="EB40" s="404"/>
      <c r="EC40" s="404"/>
      <c r="ED40" s="404"/>
      <c r="EE40" s="404"/>
      <c r="EF40" s="404"/>
      <c r="EG40" s="404"/>
      <c r="EH40" s="404"/>
      <c r="EI40" s="404"/>
      <c r="EJ40" s="404"/>
      <c r="EK40" s="404"/>
      <c r="EL40" s="404"/>
      <c r="EM40" s="404"/>
      <c r="EN40" s="404"/>
      <c r="EO40" s="404"/>
      <c r="EP40" s="404"/>
      <c r="EQ40" s="404"/>
      <c r="ER40" s="404"/>
      <c r="ES40" s="404"/>
      <c r="ET40" s="404"/>
      <c r="EU40" s="404"/>
      <c r="EV40" s="404"/>
      <c r="EW40" s="404"/>
      <c r="EX40" s="404"/>
      <c r="EY40" s="404"/>
      <c r="EZ40" s="404"/>
      <c r="FA40" s="404"/>
      <c r="FB40" s="404"/>
      <c r="FC40" s="404"/>
      <c r="FD40" s="404"/>
      <c r="FE40" s="404"/>
      <c r="FF40" s="404"/>
      <c r="FG40" s="404"/>
      <c r="FH40" s="404"/>
      <c r="FI40" s="404"/>
      <c r="FJ40" s="404"/>
      <c r="FK40" s="404"/>
      <c r="FL40" s="404"/>
      <c r="FM40" s="404"/>
      <c r="FN40" s="404"/>
      <c r="FO40" s="404"/>
      <c r="FP40" s="404"/>
      <c r="FQ40" s="404"/>
      <c r="FR40" s="404"/>
      <c r="FS40" s="404"/>
      <c r="FT40" s="404"/>
      <c r="FU40" s="404"/>
      <c r="FV40" s="404"/>
      <c r="FW40" s="404"/>
      <c r="FX40" s="404"/>
      <c r="FY40" s="404"/>
      <c r="FZ40" s="404"/>
      <c r="GA40" s="404"/>
      <c r="GB40" s="404"/>
      <c r="GC40" s="404"/>
      <c r="GD40" s="404"/>
      <c r="GE40" s="404"/>
      <c r="GF40" s="404"/>
      <c r="GG40" s="404"/>
      <c r="GH40" s="404"/>
      <c r="GI40" s="404"/>
      <c r="GJ40" s="404"/>
      <c r="GK40" s="404"/>
      <c r="GL40" s="404"/>
      <c r="GM40" s="404"/>
      <c r="GN40" s="404"/>
      <c r="GO40" s="404"/>
      <c r="GP40" s="404"/>
      <c r="GQ40" s="404"/>
      <c r="GR40" s="404"/>
      <c r="GS40" s="404"/>
      <c r="GT40" s="404"/>
      <c r="GU40" s="404"/>
      <c r="GV40" s="404"/>
      <c r="GW40" s="404"/>
      <c r="GX40" s="404"/>
      <c r="GY40" s="404"/>
      <c r="GZ40" s="404"/>
      <c r="HA40" s="404"/>
      <c r="HB40" s="404"/>
      <c r="HC40" s="404"/>
      <c r="HD40" s="404"/>
      <c r="HE40" s="404"/>
      <c r="HF40" s="404"/>
      <c r="HG40" s="404"/>
      <c r="HH40" s="404"/>
      <c r="HI40" s="404"/>
      <c r="HJ40" s="404"/>
      <c r="HK40" s="404"/>
      <c r="HL40" s="404"/>
      <c r="HM40" s="404"/>
      <c r="HN40" s="404"/>
      <c r="HO40" s="404"/>
      <c r="HP40" s="404"/>
      <c r="HQ40" s="404"/>
      <c r="HR40" s="404"/>
      <c r="HS40" s="404"/>
      <c r="HT40" s="404"/>
      <c r="HU40" s="404"/>
      <c r="HV40" s="404"/>
      <c r="HW40" s="404"/>
      <c r="HX40" s="404"/>
      <c r="HY40" s="404"/>
      <c r="HZ40" s="404"/>
      <c r="IA40" s="404"/>
      <c r="IB40" s="404"/>
      <c r="IC40" s="404"/>
      <c r="ID40" s="404"/>
      <c r="IE40" s="404"/>
      <c r="IF40" s="404"/>
      <c r="IG40" s="404"/>
      <c r="IH40" s="404"/>
      <c r="II40" s="404"/>
      <c r="IJ40" s="404"/>
      <c r="IK40" s="404"/>
      <c r="IL40" s="404"/>
      <c r="IM40" s="404"/>
      <c r="IN40" s="404"/>
      <c r="IO40" s="404"/>
      <c r="IP40" s="404"/>
      <c r="IQ40" s="404"/>
      <c r="IR40" s="404"/>
      <c r="IS40" s="404"/>
      <c r="IT40" s="404"/>
      <c r="IU40" s="404"/>
      <c r="IV40" s="404"/>
      <c r="IW40" s="404"/>
      <c r="IX40" s="404"/>
      <c r="IY40" s="404"/>
      <c r="IZ40" s="404"/>
      <c r="JA40" s="404"/>
      <c r="JB40" s="404"/>
      <c r="JC40" s="404"/>
      <c r="JD40" s="404"/>
      <c r="JE40" s="404"/>
      <c r="JF40" s="404"/>
      <c r="JG40" s="404"/>
      <c r="JH40" s="404"/>
      <c r="JI40" s="404"/>
      <c r="JJ40" s="404"/>
      <c r="JK40" s="404"/>
      <c r="JL40" s="404"/>
      <c r="JM40" s="404"/>
      <c r="JN40" s="404"/>
      <c r="JO40" s="404"/>
      <c r="JP40" s="404"/>
      <c r="JQ40" s="404"/>
      <c r="JR40" s="404"/>
      <c r="JS40" s="404"/>
      <c r="JT40" s="404"/>
      <c r="JU40" s="404"/>
      <c r="JV40" s="404"/>
      <c r="JW40" s="404"/>
      <c r="JX40" s="404"/>
      <c r="JY40" s="404"/>
      <c r="JZ40" s="404"/>
      <c r="KA40" s="404"/>
      <c r="KB40" s="404"/>
      <c r="KC40" s="404"/>
      <c r="KD40" s="404"/>
      <c r="KE40" s="404"/>
      <c r="KF40" s="404"/>
      <c r="KG40" s="404"/>
      <c r="KH40" s="404"/>
      <c r="KI40" s="404"/>
      <c r="KJ40" s="404"/>
      <c r="KK40" s="404"/>
      <c r="KL40" s="404"/>
      <c r="KM40" s="404"/>
      <c r="KN40" s="404"/>
      <c r="KO40" s="404"/>
      <c r="KP40" s="404"/>
      <c r="KQ40" s="404"/>
      <c r="KR40" s="404"/>
      <c r="KS40" s="404"/>
      <c r="KT40" s="404"/>
      <c r="KU40" s="404"/>
      <c r="KV40" s="404"/>
      <c r="KW40" s="404"/>
      <c r="KX40" s="404"/>
      <c r="KY40" s="404"/>
      <c r="KZ40" s="404"/>
      <c r="LA40" s="404"/>
      <c r="LB40" s="404"/>
      <c r="LC40" s="404"/>
      <c r="LD40" s="404"/>
      <c r="LE40" s="404"/>
      <c r="LF40" s="404"/>
      <c r="LG40" s="404"/>
      <c r="LH40" s="404"/>
      <c r="LI40" s="404"/>
      <c r="LJ40" s="404"/>
      <c r="LK40" s="404"/>
      <c r="LL40" s="404"/>
      <c r="LM40" s="404"/>
      <c r="LN40" s="404"/>
      <c r="LO40" s="404"/>
      <c r="LP40" s="404"/>
      <c r="LQ40" s="404"/>
      <c r="LR40" s="404"/>
      <c r="LS40" s="404"/>
      <c r="LT40" s="404"/>
      <c r="LU40" s="404"/>
      <c r="LV40" s="404"/>
      <c r="LW40" s="404"/>
      <c r="LX40" s="404"/>
      <c r="LY40" s="404"/>
      <c r="LZ40" s="404"/>
      <c r="MA40" s="404"/>
      <c r="MB40" s="404"/>
      <c r="MC40" s="404"/>
      <c r="MD40" s="404"/>
      <c r="ME40" s="404"/>
      <c r="MF40" s="404"/>
      <c r="MG40" s="404"/>
      <c r="MH40" s="404"/>
      <c r="MI40" s="404"/>
      <c r="MJ40" s="404"/>
      <c r="MK40" s="404"/>
      <c r="ML40" s="404"/>
      <c r="MM40" s="404"/>
      <c r="MN40" s="404"/>
      <c r="MO40" s="404"/>
      <c r="MP40" s="404"/>
      <c r="MQ40" s="404"/>
      <c r="MR40" s="404"/>
      <c r="MS40" s="404"/>
      <c r="MT40" s="404"/>
      <c r="MU40" s="404"/>
      <c r="MV40" s="404"/>
      <c r="MW40" s="404"/>
      <c r="MX40" s="404"/>
      <c r="MY40" s="404"/>
      <c r="MZ40" s="404"/>
      <c r="NA40" s="404"/>
      <c r="NB40" s="404"/>
      <c r="NC40" s="404"/>
      <c r="ND40" s="404"/>
      <c r="NE40" s="404"/>
      <c r="NF40" s="404"/>
      <c r="NG40" s="404"/>
      <c r="NH40" s="404"/>
      <c r="NI40" s="404"/>
      <c r="NJ40" s="404"/>
      <c r="NK40" s="404"/>
      <c r="NL40" s="404"/>
      <c r="NM40" s="404"/>
      <c r="NN40" s="404"/>
      <c r="NO40" s="404"/>
      <c r="NP40" s="404"/>
      <c r="NQ40" s="404"/>
      <c r="NR40" s="404"/>
      <c r="NS40" s="404"/>
      <c r="NT40" s="404"/>
      <c r="NU40" s="404"/>
      <c r="NV40" s="404"/>
      <c r="NW40" s="404"/>
      <c r="NX40" s="404"/>
      <c r="NY40" s="404"/>
      <c r="NZ40" s="404"/>
      <c r="OA40" s="404"/>
      <c r="OB40" s="404"/>
      <c r="OC40" s="404"/>
      <c r="OD40" s="404"/>
      <c r="OE40" s="404"/>
      <c r="OF40" s="404"/>
      <c r="OG40" s="404"/>
      <c r="OH40" s="404"/>
      <c r="OI40" s="404"/>
      <c r="OJ40" s="404"/>
      <c r="OK40" s="404"/>
      <c r="OL40" s="404"/>
      <c r="OM40" s="404"/>
      <c r="ON40" s="404"/>
      <c r="OO40" s="404"/>
      <c r="OP40" s="404"/>
      <c r="OQ40" s="404"/>
      <c r="OR40" s="404"/>
      <c r="OS40" s="404"/>
      <c r="OT40" s="404"/>
      <c r="OU40" s="404"/>
      <c r="OV40" s="404"/>
      <c r="OW40" s="404"/>
      <c r="OX40" s="404"/>
      <c r="OY40" s="404"/>
      <c r="OZ40" s="404"/>
      <c r="PA40" s="404"/>
      <c r="PB40" s="404"/>
      <c r="PC40" s="404"/>
      <c r="PD40" s="404"/>
      <c r="PE40" s="404"/>
      <c r="PF40" s="404"/>
      <c r="PG40" s="404"/>
      <c r="PH40" s="404"/>
      <c r="PI40" s="404"/>
      <c r="PJ40" s="404"/>
      <c r="PK40" s="404"/>
      <c r="PL40" s="404"/>
      <c r="PM40" s="404"/>
      <c r="PN40" s="404"/>
      <c r="PO40" s="404"/>
      <c r="PP40" s="404"/>
      <c r="PQ40" s="404"/>
      <c r="PR40" s="404"/>
      <c r="PS40" s="404"/>
      <c r="PT40" s="404"/>
      <c r="PU40" s="404"/>
      <c r="PV40" s="404"/>
      <c r="PW40" s="404"/>
      <c r="PX40" s="404"/>
      <c r="PY40" s="404"/>
      <c r="PZ40" s="404"/>
      <c r="QA40" s="404"/>
      <c r="QB40" s="404"/>
      <c r="QC40" s="404"/>
      <c r="QD40" s="404"/>
      <c r="QE40" s="404"/>
      <c r="QF40" s="404"/>
      <c r="QG40" s="404"/>
      <c r="QH40" s="404"/>
      <c r="QI40" s="404"/>
      <c r="QJ40" s="404"/>
      <c r="QK40" s="404"/>
      <c r="QL40" s="404"/>
      <c r="QM40" s="404"/>
      <c r="QN40" s="404"/>
      <c r="QO40" s="404"/>
      <c r="QP40" s="404"/>
      <c r="QQ40" s="404"/>
      <c r="QR40" s="404"/>
      <c r="QS40" s="404"/>
      <c r="QT40" s="404"/>
      <c r="QU40" s="404"/>
      <c r="QV40" s="404"/>
      <c r="QW40" s="404"/>
      <c r="QX40" s="404"/>
      <c r="QY40" s="404"/>
      <c r="QZ40" s="404"/>
      <c r="RA40" s="404"/>
      <c r="RB40" s="404"/>
      <c r="RC40" s="404"/>
      <c r="RD40" s="404"/>
      <c r="RE40" s="404"/>
      <c r="RF40" s="404"/>
      <c r="RG40" s="404"/>
      <c r="RH40" s="404"/>
      <c r="RI40" s="404"/>
      <c r="RJ40" s="404"/>
      <c r="RK40" s="404"/>
      <c r="RL40" s="404"/>
      <c r="RM40" s="404"/>
      <c r="RN40" s="404"/>
      <c r="RO40" s="404"/>
      <c r="RP40" s="404"/>
      <c r="RQ40" s="404"/>
      <c r="RR40" s="404"/>
      <c r="RS40" s="404"/>
      <c r="RT40" s="404"/>
      <c r="RU40" s="404"/>
      <c r="RV40" s="404"/>
      <c r="RW40" s="404"/>
      <c r="RX40" s="404"/>
      <c r="RY40" s="404"/>
      <c r="RZ40" s="404"/>
      <c r="SA40" s="404"/>
      <c r="SB40" s="404"/>
      <c r="SC40" s="404"/>
      <c r="SD40" s="404"/>
      <c r="SE40" s="404"/>
      <c r="SF40" s="404"/>
      <c r="SG40" s="404"/>
      <c r="SH40" s="404"/>
      <c r="SI40" s="404"/>
      <c r="SJ40" s="404"/>
      <c r="SK40" s="404"/>
      <c r="SL40" s="404"/>
      <c r="SM40" s="404"/>
      <c r="SN40" s="404"/>
      <c r="SO40" s="404"/>
      <c r="SP40" s="404"/>
      <c r="SQ40" s="404"/>
      <c r="SR40" s="404"/>
      <c r="SS40" s="404"/>
      <c r="ST40" s="404"/>
      <c r="SU40" s="404"/>
      <c r="SV40" s="404"/>
      <c r="SW40" s="404"/>
      <c r="SX40" s="404"/>
      <c r="SY40" s="404"/>
      <c r="SZ40" s="404"/>
      <c r="TA40" s="404"/>
      <c r="TB40" s="404"/>
      <c r="TC40" s="404"/>
      <c r="TD40" s="404"/>
      <c r="TE40" s="404"/>
      <c r="TF40" s="404"/>
      <c r="TG40" s="404"/>
      <c r="TH40" s="404"/>
      <c r="TI40" s="404"/>
      <c r="TJ40" s="404"/>
      <c r="TK40" s="404"/>
      <c r="TL40" s="404"/>
      <c r="TM40" s="404"/>
      <c r="TN40" s="404"/>
      <c r="TO40" s="404"/>
      <c r="TP40" s="404"/>
      <c r="TQ40" s="404"/>
      <c r="TR40" s="404"/>
      <c r="TS40" s="404"/>
      <c r="TT40" s="404"/>
      <c r="TU40" s="404"/>
      <c r="TV40" s="404"/>
      <c r="TW40" s="404"/>
      <c r="TX40" s="404"/>
      <c r="TY40" s="404"/>
      <c r="TZ40" s="404"/>
      <c r="UA40" s="404"/>
      <c r="UB40" s="404"/>
      <c r="UC40" s="404"/>
      <c r="UD40" s="404"/>
      <c r="UE40" s="404"/>
      <c r="UF40" s="404"/>
      <c r="UG40" s="404"/>
      <c r="UH40" s="404"/>
      <c r="UI40" s="404"/>
      <c r="UJ40" s="404"/>
      <c r="UK40" s="404"/>
      <c r="UL40" s="404"/>
      <c r="UM40" s="404"/>
      <c r="UN40" s="404"/>
      <c r="UO40" s="404"/>
      <c r="UP40" s="404"/>
      <c r="UQ40" s="404"/>
      <c r="UR40" s="404"/>
      <c r="US40" s="404"/>
      <c r="UT40" s="404"/>
      <c r="UU40" s="404"/>
      <c r="UV40" s="404"/>
      <c r="UW40" s="404"/>
      <c r="UX40" s="404"/>
      <c r="UY40" s="404"/>
      <c r="UZ40" s="404"/>
      <c r="VA40" s="404"/>
      <c r="VB40" s="404"/>
      <c r="VC40" s="404"/>
      <c r="VD40" s="404"/>
      <c r="VE40" s="404"/>
      <c r="VF40" s="404"/>
      <c r="VG40" s="404"/>
      <c r="VH40" s="404"/>
      <c r="VI40" s="404"/>
      <c r="VJ40" s="404"/>
      <c r="VK40" s="404"/>
      <c r="VL40" s="404"/>
      <c r="VM40" s="404"/>
      <c r="VN40" s="404"/>
      <c r="VO40" s="404"/>
      <c r="VP40" s="404"/>
      <c r="VQ40" s="404"/>
      <c r="VR40" s="404"/>
      <c r="VS40" s="404"/>
      <c r="VT40" s="404"/>
      <c r="VU40" s="404"/>
      <c r="VV40" s="404"/>
      <c r="VW40" s="404"/>
      <c r="VX40" s="404"/>
      <c r="VY40" s="404"/>
      <c r="VZ40" s="404"/>
      <c r="WA40" s="404"/>
      <c r="WB40" s="404"/>
      <c r="WC40" s="404"/>
      <c r="WD40" s="404"/>
      <c r="WE40" s="404"/>
      <c r="WF40" s="404"/>
      <c r="WG40" s="404"/>
      <c r="WH40" s="404"/>
      <c r="WI40" s="404"/>
      <c r="WJ40" s="404"/>
      <c r="WK40" s="404"/>
      <c r="WL40" s="404"/>
      <c r="WM40" s="404"/>
      <c r="WN40" s="404"/>
      <c r="WO40" s="404"/>
      <c r="WP40" s="404"/>
      <c r="WQ40" s="404"/>
      <c r="WR40" s="404"/>
      <c r="WS40" s="404"/>
      <c r="WT40" s="404"/>
      <c r="WU40" s="404"/>
      <c r="WV40" s="404"/>
      <c r="WW40" s="404"/>
      <c r="WX40" s="404"/>
      <c r="WY40" s="404"/>
      <c r="WZ40" s="404"/>
      <c r="XA40" s="404"/>
      <c r="XB40" s="404"/>
      <c r="XC40" s="404"/>
      <c r="XD40" s="404"/>
      <c r="XE40" s="404"/>
      <c r="XF40" s="404"/>
      <c r="XG40" s="404"/>
      <c r="XH40" s="404"/>
      <c r="XI40" s="404"/>
      <c r="XJ40" s="404"/>
      <c r="XK40" s="404"/>
      <c r="XL40" s="404"/>
      <c r="XM40" s="404"/>
      <c r="XN40" s="404"/>
      <c r="XO40" s="404"/>
      <c r="XP40" s="404"/>
      <c r="XQ40" s="404"/>
      <c r="XR40" s="404"/>
      <c r="XS40" s="404"/>
      <c r="XT40" s="404"/>
      <c r="XU40" s="404"/>
      <c r="XV40" s="404"/>
      <c r="XW40" s="404"/>
      <c r="XX40" s="404"/>
      <c r="XY40" s="404"/>
      <c r="XZ40" s="404"/>
      <c r="YA40" s="404"/>
      <c r="YB40" s="404"/>
      <c r="YC40" s="404"/>
      <c r="YD40" s="404"/>
      <c r="YE40" s="404"/>
      <c r="YF40" s="404"/>
      <c r="YG40" s="404"/>
      <c r="YH40" s="404"/>
      <c r="YI40" s="404"/>
      <c r="YJ40" s="404"/>
      <c r="YK40" s="404"/>
      <c r="YL40" s="404"/>
      <c r="YM40" s="404"/>
      <c r="YN40" s="404"/>
      <c r="YO40" s="404"/>
      <c r="YP40" s="404"/>
      <c r="YQ40" s="404"/>
      <c r="YR40" s="404"/>
      <c r="YS40" s="404"/>
      <c r="YT40" s="404"/>
      <c r="YU40" s="404"/>
      <c r="YV40" s="404"/>
      <c r="YW40" s="404"/>
      <c r="YX40" s="404"/>
      <c r="YY40" s="404"/>
      <c r="YZ40" s="404"/>
      <c r="ZA40" s="404"/>
      <c r="ZB40" s="404"/>
      <c r="ZC40" s="404"/>
      <c r="ZD40" s="404"/>
      <c r="ZE40" s="404"/>
      <c r="ZF40" s="404"/>
      <c r="ZG40" s="404"/>
      <c r="ZH40" s="404"/>
      <c r="ZI40" s="404"/>
      <c r="ZJ40" s="404"/>
      <c r="ZK40" s="404"/>
      <c r="ZL40" s="404"/>
      <c r="ZM40" s="404"/>
      <c r="ZN40" s="404"/>
      <c r="ZO40" s="404"/>
      <c r="ZP40" s="404"/>
      <c r="ZQ40" s="404"/>
      <c r="ZR40" s="404"/>
      <c r="ZS40" s="404"/>
      <c r="ZT40" s="404"/>
      <c r="ZU40" s="404"/>
      <c r="ZV40" s="404"/>
      <c r="ZW40" s="404"/>
      <c r="ZX40" s="404"/>
      <c r="ZY40" s="404"/>
      <c r="ZZ40" s="404"/>
      <c r="AAA40" s="404"/>
      <c r="AAB40" s="404"/>
      <c r="AAC40" s="404"/>
      <c r="AAD40" s="404"/>
      <c r="AAE40" s="404"/>
      <c r="AAF40" s="404"/>
      <c r="AAG40" s="404"/>
      <c r="AAH40" s="404"/>
      <c r="AAI40" s="404"/>
      <c r="AAJ40" s="404"/>
      <c r="AAK40" s="404"/>
      <c r="AAL40" s="404"/>
      <c r="AAM40" s="404"/>
      <c r="AAN40" s="404"/>
      <c r="AAO40" s="404"/>
      <c r="AAP40" s="404"/>
      <c r="AAQ40" s="404"/>
      <c r="AAR40" s="404"/>
      <c r="AAS40" s="404"/>
      <c r="AAT40" s="404"/>
      <c r="AAU40" s="404"/>
      <c r="AAV40" s="404"/>
      <c r="AAW40" s="404"/>
      <c r="AAX40" s="404"/>
      <c r="AAY40" s="404"/>
      <c r="AAZ40" s="404"/>
      <c r="ABA40" s="404"/>
      <c r="ABB40" s="404"/>
      <c r="ABC40" s="404"/>
      <c r="ABD40" s="404"/>
      <c r="ABE40" s="404"/>
      <c r="ABF40" s="404"/>
      <c r="ABG40" s="404"/>
      <c r="ABH40" s="404"/>
      <c r="ABI40" s="404"/>
      <c r="ABJ40" s="404"/>
      <c r="ABK40" s="404"/>
      <c r="ABL40" s="404"/>
      <c r="ABM40" s="404"/>
      <c r="ABN40" s="404"/>
      <c r="ABO40" s="404"/>
      <c r="ABP40" s="404"/>
      <c r="ABQ40" s="404"/>
      <c r="ABR40" s="404"/>
      <c r="ABS40" s="404"/>
      <c r="ABT40" s="404"/>
      <c r="ABU40" s="404"/>
      <c r="ABV40" s="404"/>
      <c r="ABW40" s="404"/>
      <c r="ABX40" s="404"/>
      <c r="ABY40" s="404"/>
      <c r="ABZ40" s="404"/>
      <c r="ACA40" s="404"/>
      <c r="ACB40" s="404"/>
      <c r="ACC40" s="404"/>
      <c r="ACD40" s="404"/>
      <c r="ACE40" s="404"/>
      <c r="ACF40" s="404"/>
      <c r="ACG40" s="404"/>
      <c r="ACH40" s="404"/>
      <c r="ACI40" s="404"/>
      <c r="ACJ40" s="404"/>
      <c r="ACK40" s="404"/>
      <c r="ACL40" s="404"/>
      <c r="ACM40" s="404"/>
      <c r="ACN40" s="404"/>
      <c r="ACO40" s="404"/>
      <c r="ACP40" s="404"/>
      <c r="ACQ40" s="404"/>
      <c r="ACR40" s="404"/>
      <c r="ACS40" s="404"/>
      <c r="ACT40" s="404"/>
      <c r="ACU40" s="404"/>
      <c r="ACV40" s="404"/>
      <c r="ACW40" s="404"/>
      <c r="ACX40" s="404"/>
      <c r="ACY40" s="404"/>
      <c r="ACZ40" s="404"/>
      <c r="ADA40" s="404"/>
      <c r="ADB40" s="404"/>
      <c r="ADC40" s="404"/>
      <c r="ADD40" s="404"/>
      <c r="ADE40" s="404"/>
      <c r="ADF40" s="404"/>
      <c r="ADG40" s="404"/>
      <c r="ADH40" s="404"/>
      <c r="ADI40" s="404"/>
      <c r="ADJ40" s="404"/>
      <c r="ADK40" s="404"/>
      <c r="ADL40" s="404"/>
      <c r="ADM40" s="404"/>
      <c r="ADN40" s="404"/>
      <c r="ADO40" s="404"/>
      <c r="ADP40" s="404"/>
      <c r="ADQ40" s="404"/>
      <c r="ADR40" s="404"/>
      <c r="ADS40" s="404"/>
      <c r="ADT40" s="404"/>
      <c r="ADU40" s="404"/>
      <c r="ADV40" s="404"/>
      <c r="ADW40" s="404"/>
      <c r="ADX40" s="404"/>
      <c r="ADY40" s="404"/>
      <c r="ADZ40" s="404"/>
      <c r="AEA40" s="404"/>
      <c r="AEB40" s="404"/>
      <c r="AEC40" s="404"/>
      <c r="AED40" s="404"/>
      <c r="AEE40" s="404"/>
      <c r="AEF40" s="404"/>
      <c r="AEG40" s="404"/>
      <c r="AEH40" s="404"/>
      <c r="AEI40" s="404"/>
      <c r="AEJ40" s="404"/>
      <c r="AEK40" s="404"/>
      <c r="AEL40" s="404"/>
      <c r="AEM40" s="404"/>
      <c r="AEN40" s="404"/>
      <c r="AEO40" s="404"/>
      <c r="AEP40" s="404"/>
      <c r="AEQ40" s="404"/>
      <c r="AER40" s="404"/>
      <c r="AES40" s="404"/>
      <c r="AET40" s="404"/>
      <c r="AEU40" s="404"/>
      <c r="AEV40" s="404"/>
      <c r="AEW40" s="404"/>
      <c r="AEX40" s="404"/>
      <c r="AEY40" s="404"/>
      <c r="AEZ40" s="404"/>
      <c r="AFA40" s="404"/>
      <c r="AFB40" s="404"/>
      <c r="AFC40" s="404"/>
      <c r="AFD40" s="404"/>
      <c r="AFE40" s="404"/>
      <c r="AFF40" s="404"/>
      <c r="AFG40" s="404"/>
      <c r="AFH40" s="404"/>
      <c r="AFI40" s="404"/>
      <c r="AFJ40" s="404"/>
      <c r="AFK40" s="404"/>
      <c r="AFL40" s="404"/>
      <c r="AFM40" s="404"/>
      <c r="AFN40" s="404"/>
      <c r="AFO40" s="404"/>
      <c r="AFP40" s="404"/>
      <c r="AFQ40" s="404"/>
      <c r="AFR40" s="404"/>
      <c r="AFS40" s="404"/>
      <c r="AFT40" s="404"/>
      <c r="AFU40" s="404"/>
      <c r="AFV40" s="404"/>
      <c r="AFW40" s="404"/>
      <c r="AFX40" s="404"/>
      <c r="AFY40" s="404"/>
      <c r="AFZ40" s="404"/>
      <c r="AGA40" s="404"/>
      <c r="AGB40" s="404"/>
      <c r="AGC40" s="404"/>
      <c r="AGD40" s="404"/>
      <c r="AGE40" s="404"/>
      <c r="AGF40" s="404"/>
      <c r="AGG40" s="404"/>
      <c r="AGH40" s="404"/>
      <c r="AGI40" s="404"/>
      <c r="AGJ40" s="404"/>
      <c r="AGK40" s="404"/>
      <c r="AGL40" s="404"/>
      <c r="AGM40" s="404"/>
      <c r="AGN40" s="404"/>
      <c r="AGO40" s="404"/>
      <c r="AGP40" s="404"/>
      <c r="AGQ40" s="404"/>
      <c r="AGR40" s="404"/>
      <c r="AGS40" s="404"/>
      <c r="AGT40" s="404"/>
      <c r="AGU40" s="404"/>
      <c r="AGV40" s="404"/>
      <c r="AGW40" s="404"/>
      <c r="AGX40" s="404"/>
      <c r="AGY40" s="404"/>
      <c r="AGZ40" s="404"/>
      <c r="AHA40" s="404"/>
      <c r="AHB40" s="404"/>
      <c r="AHC40" s="404"/>
      <c r="AHD40" s="404"/>
      <c r="AHE40" s="404"/>
      <c r="AHF40" s="404"/>
      <c r="AHG40" s="404"/>
      <c r="AHH40" s="404"/>
      <c r="AHI40" s="404"/>
      <c r="AHJ40" s="404"/>
      <c r="AHK40" s="404"/>
      <c r="AHL40" s="404"/>
      <c r="AHM40" s="404"/>
      <c r="AHN40" s="404"/>
      <c r="AHO40" s="404"/>
      <c r="AHP40" s="404"/>
      <c r="AHQ40" s="404"/>
      <c r="AHR40" s="404"/>
      <c r="AHS40" s="404"/>
      <c r="AHT40" s="404"/>
      <c r="AHU40" s="404"/>
      <c r="AHV40" s="404"/>
      <c r="AHW40" s="404"/>
      <c r="AHX40" s="404"/>
      <c r="AHY40" s="404"/>
      <c r="AHZ40" s="404"/>
      <c r="AIA40" s="404"/>
      <c r="AIB40" s="404"/>
      <c r="AIC40" s="404"/>
      <c r="AID40" s="404"/>
      <c r="AIE40" s="404"/>
      <c r="AIF40" s="404"/>
      <c r="AIG40" s="404"/>
      <c r="AIH40" s="404"/>
      <c r="AII40" s="404"/>
      <c r="AIJ40" s="404"/>
      <c r="AIK40" s="404"/>
      <c r="AIL40" s="404"/>
      <c r="AIM40" s="404"/>
      <c r="AIN40" s="404"/>
      <c r="AIO40" s="404"/>
      <c r="AIP40" s="404"/>
      <c r="AIQ40" s="404"/>
      <c r="AIR40" s="404"/>
      <c r="AIS40" s="404"/>
      <c r="AIT40" s="404"/>
      <c r="AIU40" s="404"/>
      <c r="AIV40" s="404"/>
      <c r="AIW40" s="404"/>
      <c r="AIX40" s="404"/>
      <c r="AIY40" s="404"/>
      <c r="AIZ40" s="404"/>
      <c r="AJA40" s="404"/>
      <c r="AJB40" s="404"/>
      <c r="AJC40" s="404"/>
      <c r="AJD40" s="404"/>
      <c r="AJE40" s="404"/>
      <c r="AJF40" s="404"/>
      <c r="AJG40" s="404"/>
      <c r="AJH40" s="404"/>
      <c r="AJI40" s="404"/>
      <c r="AJJ40" s="404"/>
      <c r="AJK40" s="404"/>
      <c r="AJL40" s="404"/>
      <c r="AJM40" s="404"/>
      <c r="AJN40" s="404"/>
      <c r="AJO40" s="404"/>
      <c r="AJP40" s="404"/>
      <c r="AJQ40" s="404"/>
      <c r="AJR40" s="404"/>
      <c r="AJS40" s="404"/>
      <c r="AJT40" s="404"/>
      <c r="AJU40" s="404"/>
      <c r="AJV40" s="404"/>
      <c r="AJW40" s="404"/>
      <c r="AJX40" s="404"/>
      <c r="AJY40" s="404"/>
      <c r="AJZ40" s="404"/>
      <c r="AKA40" s="404"/>
      <c r="AKB40" s="404"/>
      <c r="AKC40" s="404"/>
      <c r="AKD40" s="404"/>
      <c r="AKE40" s="404"/>
      <c r="AKF40" s="404"/>
      <c r="AKG40" s="404"/>
      <c r="AKH40" s="404"/>
      <c r="AKI40" s="404"/>
      <c r="AKJ40" s="404"/>
      <c r="AKK40" s="404"/>
      <c r="AKL40" s="404"/>
      <c r="AKM40" s="404"/>
      <c r="AKN40" s="404"/>
      <c r="AKO40" s="404"/>
      <c r="AKP40" s="404"/>
      <c r="AKQ40" s="404"/>
      <c r="AKR40" s="404"/>
      <c r="AKS40" s="404"/>
      <c r="AKT40" s="404"/>
      <c r="AKU40" s="404"/>
      <c r="AKV40" s="404"/>
      <c r="AKW40" s="404"/>
      <c r="AKX40" s="404"/>
      <c r="AKY40" s="404"/>
      <c r="AKZ40" s="404"/>
      <c r="ALA40" s="404"/>
      <c r="ALB40" s="404"/>
      <c r="ALC40" s="404"/>
    </row>
    <row r="41" spans="1:991" ht="39.75" customHeight="1" x14ac:dyDescent="0.55000000000000004">
      <c r="A41" s="638" t="s">
        <v>71</v>
      </c>
      <c r="B41" s="61">
        <v>600221</v>
      </c>
      <c r="C41" s="634">
        <v>143750</v>
      </c>
      <c r="D41" s="61">
        <v>78593</v>
      </c>
      <c r="E41" s="634">
        <v>202293</v>
      </c>
      <c r="F41" s="61">
        <v>1064</v>
      </c>
      <c r="G41" s="634">
        <v>1025921</v>
      </c>
      <c r="H41" s="61">
        <v>510187.85</v>
      </c>
      <c r="I41" s="61">
        <v>122187.5</v>
      </c>
      <c r="J41" s="61">
        <v>66804.05</v>
      </c>
      <c r="K41" s="759">
        <v>202293</v>
      </c>
      <c r="L41" s="61">
        <v>904.4</v>
      </c>
      <c r="M41" s="61">
        <v>820448.13500000001</v>
      </c>
      <c r="N41" s="61">
        <v>397946.52299999999</v>
      </c>
      <c r="O41" s="61">
        <v>95306.25</v>
      </c>
      <c r="P41" s="61">
        <v>52107.159000000007</v>
      </c>
      <c r="Q41" s="61">
        <v>120364.33499999999</v>
      </c>
      <c r="R41" s="61">
        <v>705.43200000000002</v>
      </c>
      <c r="S41" s="636">
        <v>666429.69900000002</v>
      </c>
      <c r="W41" s="404"/>
      <c r="X41" s="404"/>
      <c r="Y41" s="404"/>
      <c r="Z41" s="404"/>
      <c r="AA41" s="404"/>
      <c r="AB41" s="404"/>
      <c r="AC41" s="404"/>
      <c r="AD41" s="404"/>
      <c r="AE41" s="404"/>
      <c r="AF41" s="404"/>
      <c r="AG41" s="404"/>
      <c r="AH41" s="404"/>
      <c r="AI41" s="404"/>
      <c r="AJ41" s="404"/>
      <c r="AK41" s="404"/>
      <c r="AL41" s="404"/>
      <c r="AM41" s="404"/>
      <c r="AN41" s="404"/>
      <c r="AO41" s="404"/>
      <c r="AP41" s="404"/>
      <c r="AQ41" s="404"/>
      <c r="AR41" s="404"/>
      <c r="AS41" s="404"/>
      <c r="AT41" s="404"/>
      <c r="AU41" s="404"/>
      <c r="AV41" s="404"/>
      <c r="AW41" s="404"/>
      <c r="AX41" s="404"/>
      <c r="AY41" s="404"/>
      <c r="AZ41" s="404"/>
      <c r="BA41" s="404"/>
      <c r="BB41" s="404"/>
      <c r="BC41" s="404"/>
      <c r="BD41" s="404"/>
      <c r="BE41" s="404"/>
      <c r="BF41" s="404"/>
      <c r="BG41" s="404"/>
      <c r="BH41" s="404"/>
      <c r="BI41" s="404"/>
      <c r="BJ41" s="404"/>
      <c r="BK41" s="404"/>
      <c r="BL41" s="404"/>
      <c r="BM41" s="404"/>
      <c r="BN41" s="404"/>
      <c r="BO41" s="404"/>
      <c r="BP41" s="404"/>
      <c r="BQ41" s="404"/>
      <c r="BR41" s="404"/>
      <c r="BS41" s="404"/>
      <c r="BT41" s="404"/>
      <c r="BU41" s="404"/>
      <c r="BV41" s="404"/>
      <c r="BW41" s="404"/>
      <c r="BX41" s="404"/>
      <c r="BY41" s="404"/>
      <c r="BZ41" s="404"/>
      <c r="CA41" s="404"/>
      <c r="CB41" s="404"/>
      <c r="CC41" s="404"/>
      <c r="CD41" s="404"/>
      <c r="CE41" s="404"/>
      <c r="CF41" s="404"/>
      <c r="CG41" s="404"/>
      <c r="CH41" s="404"/>
      <c r="CI41" s="404"/>
      <c r="CJ41" s="404"/>
      <c r="CK41" s="404"/>
      <c r="CL41" s="404"/>
      <c r="CM41" s="404"/>
      <c r="CN41" s="404"/>
      <c r="CO41" s="404"/>
      <c r="CP41" s="404"/>
      <c r="CQ41" s="404"/>
      <c r="CR41" s="404"/>
      <c r="CS41" s="404"/>
      <c r="CT41" s="404"/>
      <c r="CU41" s="404"/>
      <c r="CV41" s="404"/>
      <c r="CW41" s="404"/>
      <c r="CX41" s="404"/>
      <c r="CY41" s="404"/>
      <c r="CZ41" s="404"/>
      <c r="DA41" s="404"/>
      <c r="DB41" s="404"/>
      <c r="DC41" s="404"/>
      <c r="DD41" s="404"/>
      <c r="DE41" s="404"/>
      <c r="DF41" s="404"/>
      <c r="DG41" s="404"/>
      <c r="DH41" s="404"/>
      <c r="DI41" s="404"/>
      <c r="DJ41" s="404"/>
      <c r="DK41" s="404"/>
      <c r="DL41" s="404"/>
      <c r="DM41" s="404"/>
      <c r="DN41" s="404"/>
      <c r="DO41" s="404"/>
      <c r="DP41" s="404"/>
      <c r="DQ41" s="404"/>
      <c r="DR41" s="404"/>
      <c r="DS41" s="404"/>
      <c r="DT41" s="404"/>
      <c r="DU41" s="404"/>
      <c r="DV41" s="404"/>
      <c r="DW41" s="404"/>
      <c r="DX41" s="404"/>
      <c r="DY41" s="404"/>
      <c r="DZ41" s="404"/>
      <c r="EA41" s="404"/>
      <c r="EB41" s="404"/>
      <c r="EC41" s="404"/>
      <c r="ED41" s="404"/>
      <c r="EE41" s="404"/>
      <c r="EF41" s="404"/>
      <c r="EG41" s="404"/>
      <c r="EH41" s="404"/>
      <c r="EI41" s="404"/>
      <c r="EJ41" s="404"/>
      <c r="EK41" s="404"/>
      <c r="EL41" s="404"/>
      <c r="EM41" s="404"/>
      <c r="EN41" s="404"/>
      <c r="EO41" s="404"/>
      <c r="EP41" s="404"/>
      <c r="EQ41" s="404"/>
      <c r="ER41" s="404"/>
      <c r="ES41" s="404"/>
      <c r="ET41" s="404"/>
      <c r="EU41" s="404"/>
      <c r="EV41" s="404"/>
      <c r="EW41" s="404"/>
      <c r="EX41" s="404"/>
      <c r="EY41" s="404"/>
      <c r="EZ41" s="404"/>
      <c r="FA41" s="404"/>
      <c r="FB41" s="404"/>
      <c r="FC41" s="404"/>
      <c r="FD41" s="404"/>
      <c r="FE41" s="404"/>
      <c r="FF41" s="404"/>
      <c r="FG41" s="404"/>
      <c r="FH41" s="404"/>
      <c r="FI41" s="404"/>
      <c r="FJ41" s="404"/>
      <c r="FK41" s="404"/>
      <c r="FL41" s="404"/>
      <c r="FM41" s="404"/>
      <c r="FN41" s="404"/>
      <c r="FO41" s="404"/>
      <c r="FP41" s="404"/>
      <c r="FQ41" s="404"/>
      <c r="FR41" s="404"/>
      <c r="FS41" s="404"/>
      <c r="FT41" s="404"/>
      <c r="FU41" s="404"/>
      <c r="FV41" s="404"/>
      <c r="FW41" s="404"/>
      <c r="FX41" s="404"/>
      <c r="FY41" s="404"/>
      <c r="FZ41" s="404"/>
      <c r="GA41" s="404"/>
      <c r="GB41" s="404"/>
      <c r="GC41" s="404"/>
      <c r="GD41" s="404"/>
      <c r="GE41" s="404"/>
      <c r="GF41" s="404"/>
      <c r="GG41" s="404"/>
      <c r="GH41" s="404"/>
      <c r="GI41" s="404"/>
      <c r="GJ41" s="404"/>
      <c r="GK41" s="404"/>
      <c r="GL41" s="404"/>
      <c r="GM41" s="404"/>
      <c r="GN41" s="404"/>
      <c r="GO41" s="404"/>
      <c r="GP41" s="404"/>
      <c r="GQ41" s="404"/>
      <c r="GR41" s="404"/>
      <c r="GS41" s="404"/>
      <c r="GT41" s="404"/>
      <c r="GU41" s="404"/>
      <c r="GV41" s="404"/>
      <c r="GW41" s="404"/>
      <c r="GX41" s="404"/>
      <c r="GY41" s="404"/>
      <c r="GZ41" s="404"/>
      <c r="HA41" s="404"/>
      <c r="HB41" s="404"/>
      <c r="HC41" s="404"/>
      <c r="HD41" s="404"/>
      <c r="HE41" s="404"/>
      <c r="HF41" s="404"/>
      <c r="HG41" s="404"/>
      <c r="HH41" s="404"/>
      <c r="HI41" s="404"/>
      <c r="HJ41" s="404"/>
      <c r="HK41" s="404"/>
      <c r="HL41" s="404"/>
      <c r="HM41" s="404"/>
      <c r="HN41" s="404"/>
      <c r="HO41" s="404"/>
      <c r="HP41" s="404"/>
      <c r="HQ41" s="404"/>
      <c r="HR41" s="404"/>
      <c r="HS41" s="404"/>
      <c r="HT41" s="404"/>
      <c r="HU41" s="404"/>
      <c r="HV41" s="404"/>
      <c r="HW41" s="404"/>
      <c r="HX41" s="404"/>
      <c r="HY41" s="404"/>
      <c r="HZ41" s="404"/>
      <c r="IA41" s="404"/>
      <c r="IB41" s="404"/>
      <c r="IC41" s="404"/>
      <c r="ID41" s="404"/>
      <c r="IE41" s="404"/>
      <c r="IF41" s="404"/>
      <c r="IG41" s="404"/>
      <c r="IH41" s="404"/>
      <c r="II41" s="404"/>
      <c r="IJ41" s="404"/>
      <c r="IK41" s="404"/>
      <c r="IL41" s="404"/>
      <c r="IM41" s="404"/>
      <c r="IN41" s="404"/>
      <c r="IO41" s="404"/>
      <c r="IP41" s="404"/>
      <c r="IQ41" s="404"/>
      <c r="IR41" s="404"/>
      <c r="IS41" s="404"/>
      <c r="IT41" s="404"/>
      <c r="IU41" s="404"/>
      <c r="IV41" s="404"/>
      <c r="IW41" s="404"/>
      <c r="IX41" s="404"/>
      <c r="IY41" s="404"/>
      <c r="IZ41" s="404"/>
      <c r="JA41" s="404"/>
      <c r="JB41" s="404"/>
      <c r="JC41" s="404"/>
      <c r="JD41" s="404"/>
      <c r="JE41" s="404"/>
      <c r="JF41" s="404"/>
      <c r="JG41" s="404"/>
      <c r="JH41" s="404"/>
      <c r="JI41" s="404"/>
      <c r="JJ41" s="404"/>
      <c r="JK41" s="404"/>
      <c r="JL41" s="404"/>
      <c r="JM41" s="404"/>
      <c r="JN41" s="404"/>
      <c r="JO41" s="404"/>
      <c r="JP41" s="404"/>
      <c r="JQ41" s="404"/>
      <c r="JR41" s="404"/>
      <c r="JS41" s="404"/>
      <c r="JT41" s="404"/>
      <c r="JU41" s="404"/>
      <c r="JV41" s="404"/>
      <c r="JW41" s="404"/>
      <c r="JX41" s="404"/>
      <c r="JY41" s="404"/>
      <c r="JZ41" s="404"/>
      <c r="KA41" s="404"/>
      <c r="KB41" s="404"/>
      <c r="KC41" s="404"/>
      <c r="KD41" s="404"/>
      <c r="KE41" s="404"/>
      <c r="KF41" s="404"/>
      <c r="KG41" s="404"/>
      <c r="KH41" s="404"/>
      <c r="KI41" s="404"/>
      <c r="KJ41" s="404"/>
      <c r="KK41" s="404"/>
      <c r="KL41" s="404"/>
      <c r="KM41" s="404"/>
      <c r="KN41" s="404"/>
      <c r="KO41" s="404"/>
      <c r="KP41" s="404"/>
      <c r="KQ41" s="404"/>
      <c r="KR41" s="404"/>
      <c r="KS41" s="404"/>
      <c r="KT41" s="404"/>
      <c r="KU41" s="404"/>
      <c r="KV41" s="404"/>
      <c r="KW41" s="404"/>
      <c r="KX41" s="404"/>
      <c r="KY41" s="404"/>
      <c r="KZ41" s="404"/>
      <c r="LA41" s="404"/>
      <c r="LB41" s="404"/>
      <c r="LC41" s="404"/>
      <c r="LD41" s="404"/>
      <c r="LE41" s="404"/>
      <c r="LF41" s="404"/>
      <c r="LG41" s="404"/>
      <c r="LH41" s="404"/>
      <c r="LI41" s="404"/>
      <c r="LJ41" s="404"/>
      <c r="LK41" s="404"/>
      <c r="LL41" s="404"/>
      <c r="LM41" s="404"/>
      <c r="LN41" s="404"/>
      <c r="LO41" s="404"/>
      <c r="LP41" s="404"/>
      <c r="LQ41" s="404"/>
      <c r="LR41" s="404"/>
      <c r="LS41" s="404"/>
      <c r="LT41" s="404"/>
      <c r="LU41" s="404"/>
      <c r="LV41" s="404"/>
      <c r="LW41" s="404"/>
      <c r="LX41" s="404"/>
      <c r="LY41" s="404"/>
      <c r="LZ41" s="404"/>
      <c r="MA41" s="404"/>
      <c r="MB41" s="404"/>
      <c r="MC41" s="404"/>
      <c r="MD41" s="404"/>
      <c r="ME41" s="404"/>
      <c r="MF41" s="404"/>
      <c r="MG41" s="404"/>
      <c r="MH41" s="404"/>
      <c r="MI41" s="404"/>
      <c r="MJ41" s="404"/>
      <c r="MK41" s="404"/>
      <c r="ML41" s="404"/>
      <c r="MM41" s="404"/>
      <c r="MN41" s="404"/>
      <c r="MO41" s="404"/>
      <c r="MP41" s="404"/>
      <c r="MQ41" s="404"/>
      <c r="MR41" s="404"/>
      <c r="MS41" s="404"/>
      <c r="MT41" s="404"/>
      <c r="MU41" s="404"/>
      <c r="MV41" s="404"/>
      <c r="MW41" s="404"/>
      <c r="MX41" s="404"/>
      <c r="MY41" s="404"/>
      <c r="MZ41" s="404"/>
      <c r="NA41" s="404"/>
      <c r="NB41" s="404"/>
      <c r="NC41" s="404"/>
      <c r="ND41" s="404"/>
      <c r="NE41" s="404"/>
      <c r="NF41" s="404"/>
      <c r="NG41" s="404"/>
      <c r="NH41" s="404"/>
      <c r="NI41" s="404"/>
      <c r="NJ41" s="404"/>
      <c r="NK41" s="404"/>
      <c r="NL41" s="404"/>
      <c r="NM41" s="404"/>
      <c r="NN41" s="404"/>
      <c r="NO41" s="404"/>
      <c r="NP41" s="404"/>
      <c r="NQ41" s="404"/>
      <c r="NR41" s="404"/>
      <c r="NS41" s="404"/>
      <c r="NT41" s="404"/>
      <c r="NU41" s="404"/>
      <c r="NV41" s="404"/>
      <c r="NW41" s="404"/>
      <c r="NX41" s="404"/>
      <c r="NY41" s="404"/>
      <c r="NZ41" s="404"/>
      <c r="OA41" s="404"/>
      <c r="OB41" s="404"/>
      <c r="OC41" s="404"/>
      <c r="OD41" s="404"/>
      <c r="OE41" s="404"/>
      <c r="OF41" s="404"/>
      <c r="OG41" s="404"/>
      <c r="OH41" s="404"/>
      <c r="OI41" s="404"/>
      <c r="OJ41" s="404"/>
      <c r="OK41" s="404"/>
      <c r="OL41" s="404"/>
      <c r="OM41" s="404"/>
      <c r="ON41" s="404"/>
      <c r="OO41" s="404"/>
      <c r="OP41" s="404"/>
      <c r="OQ41" s="404"/>
      <c r="OR41" s="404"/>
      <c r="OS41" s="404"/>
      <c r="OT41" s="404"/>
      <c r="OU41" s="404"/>
      <c r="OV41" s="404"/>
      <c r="OW41" s="404"/>
      <c r="OX41" s="404"/>
      <c r="OY41" s="404"/>
      <c r="OZ41" s="404"/>
      <c r="PA41" s="404"/>
      <c r="PB41" s="404"/>
      <c r="PC41" s="404"/>
      <c r="PD41" s="404"/>
      <c r="PE41" s="404"/>
      <c r="PF41" s="404"/>
      <c r="PG41" s="404"/>
      <c r="PH41" s="404"/>
      <c r="PI41" s="404"/>
      <c r="PJ41" s="404"/>
      <c r="PK41" s="404"/>
      <c r="PL41" s="404"/>
      <c r="PM41" s="404"/>
      <c r="PN41" s="404"/>
      <c r="PO41" s="404"/>
      <c r="PP41" s="404"/>
      <c r="PQ41" s="404"/>
      <c r="PR41" s="404"/>
      <c r="PS41" s="404"/>
      <c r="PT41" s="404"/>
      <c r="PU41" s="404"/>
      <c r="PV41" s="404"/>
      <c r="PW41" s="404"/>
      <c r="PX41" s="404"/>
      <c r="PY41" s="404"/>
      <c r="PZ41" s="404"/>
      <c r="QA41" s="404"/>
      <c r="QB41" s="404"/>
      <c r="QC41" s="404"/>
      <c r="QD41" s="404"/>
      <c r="QE41" s="404"/>
      <c r="QF41" s="404"/>
      <c r="QG41" s="404"/>
      <c r="QH41" s="404"/>
      <c r="QI41" s="404"/>
      <c r="QJ41" s="404"/>
      <c r="QK41" s="404"/>
      <c r="QL41" s="404"/>
      <c r="QM41" s="404"/>
      <c r="QN41" s="404"/>
      <c r="QO41" s="404"/>
      <c r="QP41" s="404"/>
      <c r="QQ41" s="404"/>
      <c r="QR41" s="404"/>
      <c r="QS41" s="404"/>
      <c r="QT41" s="404"/>
      <c r="QU41" s="404"/>
      <c r="QV41" s="404"/>
      <c r="QW41" s="404"/>
      <c r="QX41" s="404"/>
      <c r="QY41" s="404"/>
      <c r="QZ41" s="404"/>
      <c r="RA41" s="404"/>
      <c r="RB41" s="404"/>
      <c r="RC41" s="404"/>
      <c r="RD41" s="404"/>
      <c r="RE41" s="404"/>
      <c r="RF41" s="404"/>
      <c r="RG41" s="404"/>
      <c r="RH41" s="404"/>
      <c r="RI41" s="404"/>
      <c r="RJ41" s="404"/>
      <c r="RK41" s="404"/>
      <c r="RL41" s="404"/>
      <c r="RM41" s="404"/>
      <c r="RN41" s="404"/>
      <c r="RO41" s="404"/>
      <c r="RP41" s="404"/>
      <c r="RQ41" s="404"/>
      <c r="RR41" s="404"/>
      <c r="RS41" s="404"/>
      <c r="RT41" s="404"/>
      <c r="RU41" s="404"/>
      <c r="RV41" s="404"/>
      <c r="RW41" s="404"/>
      <c r="RX41" s="404"/>
      <c r="RY41" s="404"/>
      <c r="RZ41" s="404"/>
      <c r="SA41" s="404"/>
      <c r="SB41" s="404"/>
      <c r="SC41" s="404"/>
      <c r="SD41" s="404"/>
      <c r="SE41" s="404"/>
      <c r="SF41" s="404"/>
      <c r="SG41" s="404"/>
      <c r="SH41" s="404"/>
      <c r="SI41" s="404"/>
      <c r="SJ41" s="404"/>
      <c r="SK41" s="404"/>
      <c r="SL41" s="404"/>
      <c r="SM41" s="404"/>
      <c r="SN41" s="404"/>
      <c r="SO41" s="404"/>
      <c r="SP41" s="404"/>
      <c r="SQ41" s="404"/>
      <c r="SR41" s="404"/>
      <c r="SS41" s="404"/>
      <c r="ST41" s="404"/>
      <c r="SU41" s="404"/>
      <c r="SV41" s="404"/>
      <c r="SW41" s="404"/>
      <c r="SX41" s="404"/>
      <c r="SY41" s="404"/>
      <c r="SZ41" s="404"/>
      <c r="TA41" s="404"/>
      <c r="TB41" s="404"/>
      <c r="TC41" s="404"/>
      <c r="TD41" s="404"/>
      <c r="TE41" s="404"/>
      <c r="TF41" s="404"/>
      <c r="TG41" s="404"/>
      <c r="TH41" s="404"/>
      <c r="TI41" s="404"/>
      <c r="TJ41" s="404"/>
      <c r="TK41" s="404"/>
      <c r="TL41" s="404"/>
      <c r="TM41" s="404"/>
      <c r="TN41" s="404"/>
      <c r="TO41" s="404"/>
      <c r="TP41" s="404"/>
      <c r="TQ41" s="404"/>
      <c r="TR41" s="404"/>
      <c r="TS41" s="404"/>
      <c r="TT41" s="404"/>
      <c r="TU41" s="404"/>
      <c r="TV41" s="404"/>
      <c r="TW41" s="404"/>
      <c r="TX41" s="404"/>
      <c r="TY41" s="404"/>
      <c r="TZ41" s="404"/>
      <c r="UA41" s="404"/>
      <c r="UB41" s="404"/>
      <c r="UC41" s="404"/>
      <c r="UD41" s="404"/>
      <c r="UE41" s="404"/>
      <c r="UF41" s="404"/>
      <c r="UG41" s="404"/>
      <c r="UH41" s="404"/>
      <c r="UI41" s="404"/>
      <c r="UJ41" s="404"/>
      <c r="UK41" s="404"/>
      <c r="UL41" s="404"/>
      <c r="UM41" s="404"/>
      <c r="UN41" s="404"/>
      <c r="UO41" s="404"/>
      <c r="UP41" s="404"/>
      <c r="UQ41" s="404"/>
      <c r="UR41" s="404"/>
      <c r="US41" s="404"/>
      <c r="UT41" s="404"/>
      <c r="UU41" s="404"/>
      <c r="UV41" s="404"/>
      <c r="UW41" s="404"/>
      <c r="UX41" s="404"/>
      <c r="UY41" s="404"/>
      <c r="UZ41" s="404"/>
      <c r="VA41" s="404"/>
      <c r="VB41" s="404"/>
      <c r="VC41" s="404"/>
      <c r="VD41" s="404"/>
      <c r="VE41" s="404"/>
      <c r="VF41" s="404"/>
      <c r="VG41" s="404"/>
      <c r="VH41" s="404"/>
      <c r="VI41" s="404"/>
      <c r="VJ41" s="404"/>
      <c r="VK41" s="404"/>
      <c r="VL41" s="404"/>
      <c r="VM41" s="404"/>
      <c r="VN41" s="404"/>
      <c r="VO41" s="404"/>
      <c r="VP41" s="404"/>
      <c r="VQ41" s="404"/>
      <c r="VR41" s="404"/>
      <c r="VS41" s="404"/>
      <c r="VT41" s="404"/>
      <c r="VU41" s="404"/>
      <c r="VV41" s="404"/>
      <c r="VW41" s="404"/>
      <c r="VX41" s="404"/>
      <c r="VY41" s="404"/>
      <c r="VZ41" s="404"/>
      <c r="WA41" s="404"/>
      <c r="WB41" s="404"/>
      <c r="WC41" s="404"/>
      <c r="WD41" s="404"/>
      <c r="WE41" s="404"/>
      <c r="WF41" s="404"/>
      <c r="WG41" s="404"/>
      <c r="WH41" s="404"/>
      <c r="WI41" s="404"/>
      <c r="WJ41" s="404"/>
      <c r="WK41" s="404"/>
      <c r="WL41" s="404"/>
      <c r="WM41" s="404"/>
      <c r="WN41" s="404"/>
      <c r="WO41" s="404"/>
      <c r="WP41" s="404"/>
      <c r="WQ41" s="404"/>
      <c r="WR41" s="404"/>
      <c r="WS41" s="404"/>
      <c r="WT41" s="404"/>
      <c r="WU41" s="404"/>
      <c r="WV41" s="404"/>
      <c r="WW41" s="404"/>
      <c r="WX41" s="404"/>
      <c r="WY41" s="404"/>
      <c r="WZ41" s="404"/>
      <c r="XA41" s="404"/>
      <c r="XB41" s="404"/>
      <c r="XC41" s="404"/>
      <c r="XD41" s="404"/>
      <c r="XE41" s="404"/>
      <c r="XF41" s="404"/>
      <c r="XG41" s="404"/>
      <c r="XH41" s="404"/>
      <c r="XI41" s="404"/>
      <c r="XJ41" s="404"/>
      <c r="XK41" s="404"/>
      <c r="XL41" s="404"/>
      <c r="XM41" s="404"/>
      <c r="XN41" s="404"/>
      <c r="XO41" s="404"/>
      <c r="XP41" s="404"/>
      <c r="XQ41" s="404"/>
      <c r="XR41" s="404"/>
      <c r="XS41" s="404"/>
      <c r="XT41" s="404"/>
      <c r="XU41" s="404"/>
      <c r="XV41" s="404"/>
      <c r="XW41" s="404"/>
      <c r="XX41" s="404"/>
      <c r="XY41" s="404"/>
      <c r="XZ41" s="404"/>
      <c r="YA41" s="404"/>
      <c r="YB41" s="404"/>
      <c r="YC41" s="404"/>
      <c r="YD41" s="404"/>
      <c r="YE41" s="404"/>
      <c r="YF41" s="404"/>
      <c r="YG41" s="404"/>
      <c r="YH41" s="404"/>
      <c r="YI41" s="404"/>
      <c r="YJ41" s="404"/>
      <c r="YK41" s="404"/>
      <c r="YL41" s="404"/>
      <c r="YM41" s="404"/>
      <c r="YN41" s="404"/>
      <c r="YO41" s="404"/>
      <c r="YP41" s="404"/>
      <c r="YQ41" s="404"/>
      <c r="YR41" s="404"/>
      <c r="YS41" s="404"/>
      <c r="YT41" s="404"/>
      <c r="YU41" s="404"/>
      <c r="YV41" s="404"/>
      <c r="YW41" s="404"/>
      <c r="YX41" s="404"/>
      <c r="YY41" s="404"/>
      <c r="YZ41" s="404"/>
      <c r="ZA41" s="404"/>
      <c r="ZB41" s="404"/>
      <c r="ZC41" s="404"/>
      <c r="ZD41" s="404"/>
      <c r="ZE41" s="404"/>
      <c r="ZF41" s="404"/>
      <c r="ZG41" s="404"/>
      <c r="ZH41" s="404"/>
      <c r="ZI41" s="404"/>
      <c r="ZJ41" s="404"/>
      <c r="ZK41" s="404"/>
      <c r="ZL41" s="404"/>
      <c r="ZM41" s="404"/>
      <c r="ZN41" s="404"/>
      <c r="ZO41" s="404"/>
      <c r="ZP41" s="404"/>
      <c r="ZQ41" s="404"/>
      <c r="ZR41" s="404"/>
      <c r="ZS41" s="404"/>
      <c r="ZT41" s="404"/>
      <c r="ZU41" s="404"/>
      <c r="ZV41" s="404"/>
      <c r="ZW41" s="404"/>
      <c r="ZX41" s="404"/>
      <c r="ZY41" s="404"/>
      <c r="ZZ41" s="404"/>
      <c r="AAA41" s="404"/>
      <c r="AAB41" s="404"/>
      <c r="AAC41" s="404"/>
      <c r="AAD41" s="404"/>
      <c r="AAE41" s="404"/>
      <c r="AAF41" s="404"/>
      <c r="AAG41" s="404"/>
      <c r="AAH41" s="404"/>
      <c r="AAI41" s="404"/>
      <c r="AAJ41" s="404"/>
      <c r="AAK41" s="404"/>
      <c r="AAL41" s="404"/>
      <c r="AAM41" s="404"/>
      <c r="AAN41" s="404"/>
      <c r="AAO41" s="404"/>
      <c r="AAP41" s="404"/>
      <c r="AAQ41" s="404"/>
      <c r="AAR41" s="404"/>
      <c r="AAS41" s="404"/>
      <c r="AAT41" s="404"/>
      <c r="AAU41" s="404"/>
      <c r="AAV41" s="404"/>
      <c r="AAW41" s="404"/>
      <c r="AAX41" s="404"/>
      <c r="AAY41" s="404"/>
      <c r="AAZ41" s="404"/>
      <c r="ABA41" s="404"/>
      <c r="ABB41" s="404"/>
      <c r="ABC41" s="404"/>
      <c r="ABD41" s="404"/>
      <c r="ABE41" s="404"/>
      <c r="ABF41" s="404"/>
      <c r="ABG41" s="404"/>
      <c r="ABH41" s="404"/>
      <c r="ABI41" s="404"/>
      <c r="ABJ41" s="404"/>
      <c r="ABK41" s="404"/>
      <c r="ABL41" s="404"/>
      <c r="ABM41" s="404"/>
      <c r="ABN41" s="404"/>
      <c r="ABO41" s="404"/>
      <c r="ABP41" s="404"/>
      <c r="ABQ41" s="404"/>
      <c r="ABR41" s="404"/>
      <c r="ABS41" s="404"/>
      <c r="ABT41" s="404"/>
      <c r="ABU41" s="404"/>
      <c r="ABV41" s="404"/>
      <c r="ABW41" s="404"/>
      <c r="ABX41" s="404"/>
      <c r="ABY41" s="404"/>
      <c r="ABZ41" s="404"/>
      <c r="ACA41" s="404"/>
      <c r="ACB41" s="404"/>
      <c r="ACC41" s="404"/>
      <c r="ACD41" s="404"/>
      <c r="ACE41" s="404"/>
      <c r="ACF41" s="404"/>
      <c r="ACG41" s="404"/>
      <c r="ACH41" s="404"/>
      <c r="ACI41" s="404"/>
      <c r="ACJ41" s="404"/>
      <c r="ACK41" s="404"/>
      <c r="ACL41" s="404"/>
      <c r="ACM41" s="404"/>
      <c r="ACN41" s="404"/>
      <c r="ACO41" s="404"/>
      <c r="ACP41" s="404"/>
      <c r="ACQ41" s="404"/>
      <c r="ACR41" s="404"/>
      <c r="ACS41" s="404"/>
      <c r="ACT41" s="404"/>
      <c r="ACU41" s="404"/>
      <c r="ACV41" s="404"/>
      <c r="ACW41" s="404"/>
      <c r="ACX41" s="404"/>
      <c r="ACY41" s="404"/>
      <c r="ACZ41" s="404"/>
      <c r="ADA41" s="404"/>
      <c r="ADB41" s="404"/>
      <c r="ADC41" s="404"/>
      <c r="ADD41" s="404"/>
      <c r="ADE41" s="404"/>
      <c r="ADF41" s="404"/>
      <c r="ADG41" s="404"/>
      <c r="ADH41" s="404"/>
      <c r="ADI41" s="404"/>
      <c r="ADJ41" s="404"/>
      <c r="ADK41" s="404"/>
      <c r="ADL41" s="404"/>
      <c r="ADM41" s="404"/>
      <c r="ADN41" s="404"/>
      <c r="ADO41" s="404"/>
      <c r="ADP41" s="404"/>
      <c r="ADQ41" s="404"/>
      <c r="ADR41" s="404"/>
      <c r="ADS41" s="404"/>
      <c r="ADT41" s="404"/>
      <c r="ADU41" s="404"/>
      <c r="ADV41" s="404"/>
      <c r="ADW41" s="404"/>
      <c r="ADX41" s="404"/>
      <c r="ADY41" s="404"/>
      <c r="ADZ41" s="404"/>
      <c r="AEA41" s="404"/>
      <c r="AEB41" s="404"/>
      <c r="AEC41" s="404"/>
      <c r="AED41" s="404"/>
      <c r="AEE41" s="404"/>
      <c r="AEF41" s="404"/>
      <c r="AEG41" s="404"/>
      <c r="AEH41" s="404"/>
      <c r="AEI41" s="404"/>
      <c r="AEJ41" s="404"/>
      <c r="AEK41" s="404"/>
      <c r="AEL41" s="404"/>
      <c r="AEM41" s="404"/>
      <c r="AEN41" s="404"/>
      <c r="AEO41" s="404"/>
      <c r="AEP41" s="404"/>
      <c r="AEQ41" s="404"/>
      <c r="AER41" s="404"/>
      <c r="AES41" s="404"/>
      <c r="AET41" s="404"/>
      <c r="AEU41" s="404"/>
      <c r="AEV41" s="404"/>
      <c r="AEW41" s="404"/>
      <c r="AEX41" s="404"/>
      <c r="AEY41" s="404"/>
      <c r="AEZ41" s="404"/>
      <c r="AFA41" s="404"/>
      <c r="AFB41" s="404"/>
      <c r="AFC41" s="404"/>
      <c r="AFD41" s="404"/>
      <c r="AFE41" s="404"/>
      <c r="AFF41" s="404"/>
      <c r="AFG41" s="404"/>
      <c r="AFH41" s="404"/>
      <c r="AFI41" s="404"/>
      <c r="AFJ41" s="404"/>
      <c r="AFK41" s="404"/>
      <c r="AFL41" s="404"/>
      <c r="AFM41" s="404"/>
      <c r="AFN41" s="404"/>
      <c r="AFO41" s="404"/>
      <c r="AFP41" s="404"/>
      <c r="AFQ41" s="404"/>
      <c r="AFR41" s="404"/>
      <c r="AFS41" s="404"/>
      <c r="AFT41" s="404"/>
      <c r="AFU41" s="404"/>
      <c r="AFV41" s="404"/>
      <c r="AFW41" s="404"/>
      <c r="AFX41" s="404"/>
      <c r="AFY41" s="404"/>
      <c r="AFZ41" s="404"/>
      <c r="AGA41" s="404"/>
      <c r="AGB41" s="404"/>
      <c r="AGC41" s="404"/>
      <c r="AGD41" s="404"/>
      <c r="AGE41" s="404"/>
      <c r="AGF41" s="404"/>
      <c r="AGG41" s="404"/>
      <c r="AGH41" s="404"/>
      <c r="AGI41" s="404"/>
      <c r="AGJ41" s="404"/>
      <c r="AGK41" s="404"/>
      <c r="AGL41" s="404"/>
      <c r="AGM41" s="404"/>
      <c r="AGN41" s="404"/>
      <c r="AGO41" s="404"/>
      <c r="AGP41" s="404"/>
      <c r="AGQ41" s="404"/>
      <c r="AGR41" s="404"/>
      <c r="AGS41" s="404"/>
      <c r="AGT41" s="404"/>
      <c r="AGU41" s="404"/>
      <c r="AGV41" s="404"/>
      <c r="AGW41" s="404"/>
      <c r="AGX41" s="404"/>
      <c r="AGY41" s="404"/>
      <c r="AGZ41" s="404"/>
      <c r="AHA41" s="404"/>
      <c r="AHB41" s="404"/>
      <c r="AHC41" s="404"/>
      <c r="AHD41" s="404"/>
      <c r="AHE41" s="404"/>
      <c r="AHF41" s="404"/>
      <c r="AHG41" s="404"/>
      <c r="AHH41" s="404"/>
      <c r="AHI41" s="404"/>
      <c r="AHJ41" s="404"/>
      <c r="AHK41" s="404"/>
      <c r="AHL41" s="404"/>
      <c r="AHM41" s="404"/>
      <c r="AHN41" s="404"/>
      <c r="AHO41" s="404"/>
      <c r="AHP41" s="404"/>
      <c r="AHQ41" s="404"/>
      <c r="AHR41" s="404"/>
      <c r="AHS41" s="404"/>
      <c r="AHT41" s="404"/>
      <c r="AHU41" s="404"/>
      <c r="AHV41" s="404"/>
      <c r="AHW41" s="404"/>
      <c r="AHX41" s="404"/>
      <c r="AHY41" s="404"/>
      <c r="AHZ41" s="404"/>
      <c r="AIA41" s="404"/>
      <c r="AIB41" s="404"/>
      <c r="AIC41" s="404"/>
      <c r="AID41" s="404"/>
      <c r="AIE41" s="404"/>
      <c r="AIF41" s="404"/>
      <c r="AIG41" s="404"/>
      <c r="AIH41" s="404"/>
      <c r="AII41" s="404"/>
      <c r="AIJ41" s="404"/>
      <c r="AIK41" s="404"/>
      <c r="AIL41" s="404"/>
      <c r="AIM41" s="404"/>
      <c r="AIN41" s="404"/>
      <c r="AIO41" s="404"/>
      <c r="AIP41" s="404"/>
      <c r="AIQ41" s="404"/>
      <c r="AIR41" s="404"/>
      <c r="AIS41" s="404"/>
      <c r="AIT41" s="404"/>
      <c r="AIU41" s="404"/>
      <c r="AIV41" s="404"/>
      <c r="AIW41" s="404"/>
      <c r="AIX41" s="404"/>
      <c r="AIY41" s="404"/>
      <c r="AIZ41" s="404"/>
      <c r="AJA41" s="404"/>
      <c r="AJB41" s="404"/>
      <c r="AJC41" s="404"/>
      <c r="AJD41" s="404"/>
      <c r="AJE41" s="404"/>
      <c r="AJF41" s="404"/>
      <c r="AJG41" s="404"/>
      <c r="AJH41" s="404"/>
      <c r="AJI41" s="404"/>
      <c r="AJJ41" s="404"/>
      <c r="AJK41" s="404"/>
      <c r="AJL41" s="404"/>
      <c r="AJM41" s="404"/>
      <c r="AJN41" s="404"/>
      <c r="AJO41" s="404"/>
      <c r="AJP41" s="404"/>
      <c r="AJQ41" s="404"/>
      <c r="AJR41" s="404"/>
      <c r="AJS41" s="404"/>
      <c r="AJT41" s="404"/>
      <c r="AJU41" s="404"/>
      <c r="AJV41" s="404"/>
      <c r="AJW41" s="404"/>
      <c r="AJX41" s="404"/>
      <c r="AJY41" s="404"/>
      <c r="AJZ41" s="404"/>
      <c r="AKA41" s="404"/>
      <c r="AKB41" s="404"/>
      <c r="AKC41" s="404"/>
      <c r="AKD41" s="404"/>
      <c r="AKE41" s="404"/>
      <c r="AKF41" s="404"/>
      <c r="AKG41" s="404"/>
      <c r="AKH41" s="404"/>
      <c r="AKI41" s="404"/>
      <c r="AKJ41" s="404"/>
      <c r="AKK41" s="404"/>
      <c r="AKL41" s="404"/>
      <c r="AKM41" s="404"/>
      <c r="AKN41" s="404"/>
      <c r="AKO41" s="404"/>
      <c r="AKP41" s="404"/>
      <c r="AKQ41" s="404"/>
      <c r="AKR41" s="404"/>
      <c r="AKS41" s="404"/>
      <c r="AKT41" s="404"/>
      <c r="AKU41" s="404"/>
      <c r="AKV41" s="404"/>
      <c r="AKW41" s="404"/>
      <c r="AKX41" s="404"/>
      <c r="AKY41" s="404"/>
      <c r="AKZ41" s="404"/>
      <c r="ALA41" s="404"/>
      <c r="ALB41" s="404"/>
      <c r="ALC41" s="404"/>
    </row>
    <row r="42" spans="1:991" ht="39.75" customHeight="1" x14ac:dyDescent="0.55000000000000004">
      <c r="A42" s="638" t="s">
        <v>72</v>
      </c>
      <c r="B42" s="61">
        <v>470105</v>
      </c>
      <c r="C42" s="634">
        <v>140297</v>
      </c>
      <c r="D42" s="61">
        <v>106444</v>
      </c>
      <c r="E42" s="634">
        <v>243907</v>
      </c>
      <c r="F42" s="61">
        <v>809</v>
      </c>
      <c r="G42" s="634">
        <v>961562</v>
      </c>
      <c r="H42" s="61">
        <v>399589.25</v>
      </c>
      <c r="I42" s="61">
        <v>119252.45</v>
      </c>
      <c r="J42" s="61">
        <v>90477.4</v>
      </c>
      <c r="K42" s="759">
        <v>206989</v>
      </c>
      <c r="L42" s="61">
        <v>687.65</v>
      </c>
      <c r="M42" s="61">
        <v>755131.41499999992</v>
      </c>
      <c r="N42" s="61">
        <v>311679.61499999999</v>
      </c>
      <c r="O42" s="61">
        <v>93016.911000000007</v>
      </c>
      <c r="P42" s="61">
        <v>70572.372000000003</v>
      </c>
      <c r="Q42" s="61">
        <v>145124.66499999998</v>
      </c>
      <c r="R42" s="61">
        <v>536.36699999999996</v>
      </c>
      <c r="S42" s="636">
        <v>620929.93000000005</v>
      </c>
      <c r="W42" s="404"/>
      <c r="X42" s="404"/>
      <c r="Y42" s="404"/>
      <c r="Z42" s="404"/>
      <c r="AA42" s="404"/>
      <c r="AB42" s="404"/>
      <c r="AC42" s="404"/>
      <c r="AD42" s="404"/>
      <c r="AE42" s="404"/>
      <c r="AF42" s="404"/>
      <c r="AG42" s="404"/>
      <c r="AH42" s="404"/>
      <c r="AI42" s="404"/>
      <c r="AJ42" s="404"/>
      <c r="AK42" s="404"/>
      <c r="AL42" s="404"/>
      <c r="AM42" s="404"/>
      <c r="AN42" s="404"/>
      <c r="AO42" s="404"/>
      <c r="AP42" s="404"/>
      <c r="AQ42" s="404"/>
      <c r="AR42" s="404"/>
      <c r="AS42" s="404"/>
      <c r="AT42" s="404"/>
      <c r="AU42" s="404"/>
      <c r="AV42" s="404"/>
      <c r="AW42" s="404"/>
      <c r="AX42" s="404"/>
      <c r="AY42" s="404"/>
      <c r="AZ42" s="404"/>
      <c r="BA42" s="404"/>
      <c r="BB42" s="404"/>
      <c r="BC42" s="404"/>
      <c r="BD42" s="404"/>
      <c r="BE42" s="404"/>
      <c r="BF42" s="404"/>
      <c r="BG42" s="404"/>
      <c r="BH42" s="404"/>
      <c r="BI42" s="404"/>
      <c r="BJ42" s="404"/>
      <c r="BK42" s="404"/>
      <c r="BL42" s="404"/>
      <c r="BM42" s="404"/>
      <c r="BN42" s="404"/>
      <c r="BO42" s="404"/>
      <c r="BP42" s="404"/>
      <c r="BQ42" s="404"/>
      <c r="BR42" s="404"/>
      <c r="BS42" s="404"/>
      <c r="BT42" s="404"/>
      <c r="BU42" s="404"/>
      <c r="BV42" s="404"/>
      <c r="BW42" s="404"/>
      <c r="BX42" s="404"/>
      <c r="BY42" s="404"/>
      <c r="BZ42" s="404"/>
      <c r="CA42" s="404"/>
      <c r="CB42" s="404"/>
      <c r="CC42" s="404"/>
      <c r="CD42" s="404"/>
      <c r="CE42" s="404"/>
      <c r="CF42" s="404"/>
      <c r="CG42" s="404"/>
      <c r="CH42" s="404"/>
      <c r="CI42" s="404"/>
      <c r="CJ42" s="404"/>
      <c r="CK42" s="404"/>
      <c r="CL42" s="404"/>
      <c r="CM42" s="404"/>
      <c r="CN42" s="404"/>
      <c r="CO42" s="404"/>
      <c r="CP42" s="404"/>
      <c r="CQ42" s="404"/>
      <c r="CR42" s="404"/>
      <c r="CS42" s="404"/>
      <c r="CT42" s="404"/>
      <c r="CU42" s="404"/>
      <c r="CV42" s="404"/>
      <c r="CW42" s="404"/>
      <c r="CX42" s="404"/>
      <c r="CY42" s="404"/>
      <c r="CZ42" s="404"/>
      <c r="DA42" s="404"/>
      <c r="DB42" s="404"/>
      <c r="DC42" s="404"/>
      <c r="DD42" s="404"/>
      <c r="DE42" s="404"/>
      <c r="DF42" s="404"/>
      <c r="DG42" s="404"/>
      <c r="DH42" s="404"/>
      <c r="DI42" s="404"/>
      <c r="DJ42" s="404"/>
      <c r="DK42" s="404"/>
      <c r="DL42" s="404"/>
      <c r="DM42" s="404"/>
      <c r="DN42" s="404"/>
      <c r="DO42" s="404"/>
      <c r="DP42" s="404"/>
      <c r="DQ42" s="404"/>
      <c r="DR42" s="404"/>
      <c r="DS42" s="404"/>
      <c r="DT42" s="404"/>
      <c r="DU42" s="404"/>
      <c r="DV42" s="404"/>
      <c r="DW42" s="404"/>
      <c r="DX42" s="404"/>
      <c r="DY42" s="404"/>
      <c r="DZ42" s="404"/>
      <c r="EA42" s="404"/>
      <c r="EB42" s="404"/>
      <c r="EC42" s="404"/>
      <c r="ED42" s="404"/>
      <c r="EE42" s="404"/>
      <c r="EF42" s="404"/>
      <c r="EG42" s="404"/>
      <c r="EH42" s="404"/>
      <c r="EI42" s="404"/>
      <c r="EJ42" s="404"/>
      <c r="EK42" s="404"/>
      <c r="EL42" s="404"/>
      <c r="EM42" s="404"/>
      <c r="EN42" s="404"/>
      <c r="EO42" s="404"/>
      <c r="EP42" s="404"/>
      <c r="EQ42" s="404"/>
      <c r="ER42" s="404"/>
      <c r="ES42" s="404"/>
      <c r="ET42" s="404"/>
      <c r="EU42" s="404"/>
      <c r="EV42" s="404"/>
      <c r="EW42" s="404"/>
      <c r="EX42" s="404"/>
      <c r="EY42" s="404"/>
      <c r="EZ42" s="404"/>
      <c r="FA42" s="404"/>
      <c r="FB42" s="404"/>
      <c r="FC42" s="404"/>
      <c r="FD42" s="404"/>
      <c r="FE42" s="404"/>
      <c r="FF42" s="404"/>
      <c r="FG42" s="404"/>
      <c r="FH42" s="404"/>
      <c r="FI42" s="404"/>
      <c r="FJ42" s="404"/>
      <c r="FK42" s="404"/>
      <c r="FL42" s="404"/>
      <c r="FM42" s="404"/>
      <c r="FN42" s="404"/>
      <c r="FO42" s="404"/>
      <c r="FP42" s="404"/>
      <c r="FQ42" s="404"/>
      <c r="FR42" s="404"/>
      <c r="FS42" s="404"/>
      <c r="FT42" s="404"/>
      <c r="FU42" s="404"/>
      <c r="FV42" s="404"/>
      <c r="FW42" s="404"/>
      <c r="FX42" s="404"/>
      <c r="FY42" s="404"/>
      <c r="FZ42" s="404"/>
      <c r="GA42" s="404"/>
      <c r="GB42" s="404"/>
      <c r="GC42" s="404"/>
      <c r="GD42" s="404"/>
      <c r="GE42" s="404"/>
      <c r="GF42" s="404"/>
      <c r="GG42" s="404"/>
      <c r="GH42" s="404"/>
      <c r="GI42" s="404"/>
      <c r="GJ42" s="404"/>
      <c r="GK42" s="404"/>
      <c r="GL42" s="404"/>
      <c r="GM42" s="404"/>
      <c r="GN42" s="404"/>
      <c r="GO42" s="404"/>
      <c r="GP42" s="404"/>
      <c r="GQ42" s="404"/>
      <c r="GR42" s="404"/>
      <c r="GS42" s="404"/>
      <c r="GT42" s="404"/>
      <c r="GU42" s="404"/>
      <c r="GV42" s="404"/>
      <c r="GW42" s="404"/>
      <c r="GX42" s="404"/>
      <c r="GY42" s="404"/>
      <c r="GZ42" s="404"/>
      <c r="HA42" s="404"/>
      <c r="HB42" s="404"/>
      <c r="HC42" s="404"/>
      <c r="HD42" s="404"/>
      <c r="HE42" s="404"/>
      <c r="HF42" s="404"/>
      <c r="HG42" s="404"/>
      <c r="HH42" s="404"/>
      <c r="HI42" s="404"/>
      <c r="HJ42" s="404"/>
      <c r="HK42" s="404"/>
      <c r="HL42" s="404"/>
      <c r="HM42" s="404"/>
      <c r="HN42" s="404"/>
      <c r="HO42" s="404"/>
      <c r="HP42" s="404"/>
      <c r="HQ42" s="404"/>
      <c r="HR42" s="404"/>
      <c r="HS42" s="404"/>
      <c r="HT42" s="404"/>
      <c r="HU42" s="404"/>
      <c r="HV42" s="404"/>
      <c r="HW42" s="404"/>
      <c r="HX42" s="404"/>
      <c r="HY42" s="404"/>
      <c r="HZ42" s="404"/>
      <c r="IA42" s="404"/>
      <c r="IB42" s="404"/>
      <c r="IC42" s="404"/>
      <c r="ID42" s="404"/>
      <c r="IE42" s="404"/>
      <c r="IF42" s="404"/>
      <c r="IG42" s="404"/>
      <c r="IH42" s="404"/>
      <c r="II42" s="404"/>
      <c r="IJ42" s="404"/>
      <c r="IK42" s="404"/>
      <c r="IL42" s="404"/>
      <c r="IM42" s="404"/>
      <c r="IN42" s="404"/>
      <c r="IO42" s="404"/>
      <c r="IP42" s="404"/>
      <c r="IQ42" s="404"/>
      <c r="IR42" s="404"/>
      <c r="IS42" s="404"/>
      <c r="IT42" s="404"/>
      <c r="IU42" s="404"/>
      <c r="IV42" s="404"/>
      <c r="IW42" s="404"/>
      <c r="IX42" s="404"/>
      <c r="IY42" s="404"/>
      <c r="IZ42" s="404"/>
      <c r="JA42" s="404"/>
      <c r="JB42" s="404"/>
      <c r="JC42" s="404"/>
      <c r="JD42" s="404"/>
      <c r="JE42" s="404"/>
      <c r="JF42" s="404"/>
      <c r="JG42" s="404"/>
      <c r="JH42" s="404"/>
      <c r="JI42" s="404"/>
      <c r="JJ42" s="404"/>
      <c r="JK42" s="404"/>
      <c r="JL42" s="404"/>
      <c r="JM42" s="404"/>
      <c r="JN42" s="404"/>
      <c r="JO42" s="404"/>
      <c r="JP42" s="404"/>
      <c r="JQ42" s="404"/>
      <c r="JR42" s="404"/>
      <c r="JS42" s="404"/>
      <c r="JT42" s="404"/>
      <c r="JU42" s="404"/>
      <c r="JV42" s="404"/>
      <c r="JW42" s="404"/>
      <c r="JX42" s="404"/>
      <c r="JY42" s="404"/>
      <c r="JZ42" s="404"/>
      <c r="KA42" s="404"/>
      <c r="KB42" s="404"/>
      <c r="KC42" s="404"/>
      <c r="KD42" s="404"/>
      <c r="KE42" s="404"/>
      <c r="KF42" s="404"/>
      <c r="KG42" s="404"/>
      <c r="KH42" s="404"/>
      <c r="KI42" s="404"/>
      <c r="KJ42" s="404"/>
      <c r="KK42" s="404"/>
      <c r="KL42" s="404"/>
      <c r="KM42" s="404"/>
      <c r="KN42" s="404"/>
      <c r="KO42" s="404"/>
      <c r="KP42" s="404"/>
      <c r="KQ42" s="404"/>
      <c r="KR42" s="404"/>
      <c r="KS42" s="404"/>
      <c r="KT42" s="404"/>
      <c r="KU42" s="404"/>
      <c r="KV42" s="404"/>
      <c r="KW42" s="404"/>
      <c r="KX42" s="404"/>
      <c r="KY42" s="404"/>
      <c r="KZ42" s="404"/>
      <c r="LA42" s="404"/>
      <c r="LB42" s="404"/>
      <c r="LC42" s="404"/>
      <c r="LD42" s="404"/>
      <c r="LE42" s="404"/>
      <c r="LF42" s="404"/>
      <c r="LG42" s="404"/>
      <c r="LH42" s="404"/>
      <c r="LI42" s="404"/>
      <c r="LJ42" s="404"/>
      <c r="LK42" s="404"/>
      <c r="LL42" s="404"/>
      <c r="LM42" s="404"/>
      <c r="LN42" s="404"/>
      <c r="LO42" s="404"/>
      <c r="LP42" s="404"/>
      <c r="LQ42" s="404"/>
      <c r="LR42" s="404"/>
      <c r="LS42" s="404"/>
      <c r="LT42" s="404"/>
      <c r="LU42" s="404"/>
      <c r="LV42" s="404"/>
      <c r="LW42" s="404"/>
      <c r="LX42" s="404"/>
      <c r="LY42" s="404"/>
      <c r="LZ42" s="404"/>
      <c r="MA42" s="404"/>
      <c r="MB42" s="404"/>
      <c r="MC42" s="404"/>
      <c r="MD42" s="404"/>
      <c r="ME42" s="404"/>
      <c r="MF42" s="404"/>
      <c r="MG42" s="404"/>
      <c r="MH42" s="404"/>
      <c r="MI42" s="404"/>
      <c r="MJ42" s="404"/>
      <c r="MK42" s="404"/>
      <c r="ML42" s="404"/>
      <c r="MM42" s="404"/>
      <c r="MN42" s="404"/>
      <c r="MO42" s="404"/>
      <c r="MP42" s="404"/>
      <c r="MQ42" s="404"/>
      <c r="MR42" s="404"/>
      <c r="MS42" s="404"/>
      <c r="MT42" s="404"/>
      <c r="MU42" s="404"/>
      <c r="MV42" s="404"/>
      <c r="MW42" s="404"/>
      <c r="MX42" s="404"/>
      <c r="MY42" s="404"/>
      <c r="MZ42" s="404"/>
      <c r="NA42" s="404"/>
      <c r="NB42" s="404"/>
      <c r="NC42" s="404"/>
      <c r="ND42" s="404"/>
      <c r="NE42" s="404"/>
      <c r="NF42" s="404"/>
      <c r="NG42" s="404"/>
      <c r="NH42" s="404"/>
      <c r="NI42" s="404"/>
      <c r="NJ42" s="404"/>
      <c r="NK42" s="404"/>
      <c r="NL42" s="404"/>
      <c r="NM42" s="404"/>
      <c r="NN42" s="404"/>
      <c r="NO42" s="404"/>
      <c r="NP42" s="404"/>
      <c r="NQ42" s="404"/>
      <c r="NR42" s="404"/>
      <c r="NS42" s="404"/>
      <c r="NT42" s="404"/>
      <c r="NU42" s="404"/>
      <c r="NV42" s="404"/>
      <c r="NW42" s="404"/>
      <c r="NX42" s="404"/>
      <c r="NY42" s="404"/>
      <c r="NZ42" s="404"/>
      <c r="OA42" s="404"/>
      <c r="OB42" s="404"/>
      <c r="OC42" s="404"/>
      <c r="OD42" s="404"/>
      <c r="OE42" s="404"/>
      <c r="OF42" s="404"/>
      <c r="OG42" s="404"/>
      <c r="OH42" s="404"/>
      <c r="OI42" s="404"/>
      <c r="OJ42" s="404"/>
      <c r="OK42" s="404"/>
      <c r="OL42" s="404"/>
      <c r="OM42" s="404"/>
      <c r="ON42" s="404"/>
      <c r="OO42" s="404"/>
      <c r="OP42" s="404"/>
      <c r="OQ42" s="404"/>
      <c r="OR42" s="404"/>
      <c r="OS42" s="404"/>
      <c r="OT42" s="404"/>
      <c r="OU42" s="404"/>
      <c r="OV42" s="404"/>
      <c r="OW42" s="404"/>
      <c r="OX42" s="404"/>
      <c r="OY42" s="404"/>
      <c r="OZ42" s="404"/>
      <c r="PA42" s="404"/>
      <c r="PB42" s="404"/>
      <c r="PC42" s="404"/>
      <c r="PD42" s="404"/>
      <c r="PE42" s="404"/>
      <c r="PF42" s="404"/>
      <c r="PG42" s="404"/>
      <c r="PH42" s="404"/>
      <c r="PI42" s="404"/>
      <c r="PJ42" s="404"/>
      <c r="PK42" s="404"/>
      <c r="PL42" s="404"/>
      <c r="PM42" s="404"/>
      <c r="PN42" s="404"/>
      <c r="PO42" s="404"/>
      <c r="PP42" s="404"/>
      <c r="PQ42" s="404"/>
      <c r="PR42" s="404"/>
      <c r="PS42" s="404"/>
      <c r="PT42" s="404"/>
      <c r="PU42" s="404"/>
      <c r="PV42" s="404"/>
      <c r="PW42" s="404"/>
      <c r="PX42" s="404"/>
      <c r="PY42" s="404"/>
      <c r="PZ42" s="404"/>
      <c r="QA42" s="404"/>
      <c r="QB42" s="404"/>
      <c r="QC42" s="404"/>
      <c r="QD42" s="404"/>
      <c r="QE42" s="404"/>
      <c r="QF42" s="404"/>
      <c r="QG42" s="404"/>
      <c r="QH42" s="404"/>
      <c r="QI42" s="404"/>
      <c r="QJ42" s="404"/>
      <c r="QK42" s="404"/>
      <c r="QL42" s="404"/>
      <c r="QM42" s="404"/>
      <c r="QN42" s="404"/>
      <c r="QO42" s="404"/>
      <c r="QP42" s="404"/>
      <c r="QQ42" s="404"/>
      <c r="QR42" s="404"/>
      <c r="QS42" s="404"/>
      <c r="QT42" s="404"/>
      <c r="QU42" s="404"/>
      <c r="QV42" s="404"/>
      <c r="QW42" s="404"/>
      <c r="QX42" s="404"/>
      <c r="QY42" s="404"/>
      <c r="QZ42" s="404"/>
      <c r="RA42" s="404"/>
      <c r="RB42" s="404"/>
      <c r="RC42" s="404"/>
      <c r="RD42" s="404"/>
      <c r="RE42" s="404"/>
      <c r="RF42" s="404"/>
      <c r="RG42" s="404"/>
      <c r="RH42" s="404"/>
      <c r="RI42" s="404"/>
      <c r="RJ42" s="404"/>
      <c r="RK42" s="404"/>
      <c r="RL42" s="404"/>
      <c r="RM42" s="404"/>
      <c r="RN42" s="404"/>
      <c r="RO42" s="404"/>
      <c r="RP42" s="404"/>
      <c r="RQ42" s="404"/>
      <c r="RR42" s="404"/>
      <c r="RS42" s="404"/>
      <c r="RT42" s="404"/>
      <c r="RU42" s="404"/>
      <c r="RV42" s="404"/>
      <c r="RW42" s="404"/>
      <c r="RX42" s="404"/>
      <c r="RY42" s="404"/>
      <c r="RZ42" s="404"/>
      <c r="SA42" s="404"/>
      <c r="SB42" s="404"/>
      <c r="SC42" s="404"/>
      <c r="SD42" s="404"/>
      <c r="SE42" s="404"/>
      <c r="SF42" s="404"/>
      <c r="SG42" s="404"/>
      <c r="SH42" s="404"/>
      <c r="SI42" s="404"/>
      <c r="SJ42" s="404"/>
      <c r="SK42" s="404"/>
      <c r="SL42" s="404"/>
      <c r="SM42" s="404"/>
      <c r="SN42" s="404"/>
      <c r="SO42" s="404"/>
      <c r="SP42" s="404"/>
      <c r="SQ42" s="404"/>
      <c r="SR42" s="404"/>
      <c r="SS42" s="404"/>
      <c r="ST42" s="404"/>
      <c r="SU42" s="404"/>
      <c r="SV42" s="404"/>
      <c r="SW42" s="404"/>
      <c r="SX42" s="404"/>
      <c r="SY42" s="404"/>
      <c r="SZ42" s="404"/>
      <c r="TA42" s="404"/>
      <c r="TB42" s="404"/>
      <c r="TC42" s="404"/>
      <c r="TD42" s="404"/>
      <c r="TE42" s="404"/>
      <c r="TF42" s="404"/>
      <c r="TG42" s="404"/>
      <c r="TH42" s="404"/>
      <c r="TI42" s="404"/>
      <c r="TJ42" s="404"/>
      <c r="TK42" s="404"/>
      <c r="TL42" s="404"/>
      <c r="TM42" s="404"/>
      <c r="TN42" s="404"/>
      <c r="TO42" s="404"/>
      <c r="TP42" s="404"/>
      <c r="TQ42" s="404"/>
      <c r="TR42" s="404"/>
      <c r="TS42" s="404"/>
      <c r="TT42" s="404"/>
      <c r="TU42" s="404"/>
      <c r="TV42" s="404"/>
      <c r="TW42" s="404"/>
      <c r="TX42" s="404"/>
      <c r="TY42" s="404"/>
      <c r="TZ42" s="404"/>
      <c r="UA42" s="404"/>
      <c r="UB42" s="404"/>
      <c r="UC42" s="404"/>
      <c r="UD42" s="404"/>
      <c r="UE42" s="404"/>
      <c r="UF42" s="404"/>
      <c r="UG42" s="404"/>
      <c r="UH42" s="404"/>
      <c r="UI42" s="404"/>
      <c r="UJ42" s="404"/>
      <c r="UK42" s="404"/>
      <c r="UL42" s="404"/>
      <c r="UM42" s="404"/>
      <c r="UN42" s="404"/>
      <c r="UO42" s="404"/>
      <c r="UP42" s="404"/>
      <c r="UQ42" s="404"/>
      <c r="UR42" s="404"/>
      <c r="US42" s="404"/>
      <c r="UT42" s="404"/>
      <c r="UU42" s="404"/>
      <c r="UV42" s="404"/>
      <c r="UW42" s="404"/>
      <c r="UX42" s="404"/>
      <c r="UY42" s="404"/>
      <c r="UZ42" s="404"/>
      <c r="VA42" s="404"/>
      <c r="VB42" s="404"/>
      <c r="VC42" s="404"/>
      <c r="VD42" s="404"/>
      <c r="VE42" s="404"/>
      <c r="VF42" s="404"/>
      <c r="VG42" s="404"/>
      <c r="VH42" s="404"/>
      <c r="VI42" s="404"/>
      <c r="VJ42" s="404"/>
      <c r="VK42" s="404"/>
      <c r="VL42" s="404"/>
      <c r="VM42" s="404"/>
      <c r="VN42" s="404"/>
      <c r="VO42" s="404"/>
      <c r="VP42" s="404"/>
      <c r="VQ42" s="404"/>
      <c r="VR42" s="404"/>
      <c r="VS42" s="404"/>
      <c r="VT42" s="404"/>
      <c r="VU42" s="404"/>
      <c r="VV42" s="404"/>
      <c r="VW42" s="404"/>
      <c r="VX42" s="404"/>
      <c r="VY42" s="404"/>
      <c r="VZ42" s="404"/>
      <c r="WA42" s="404"/>
      <c r="WB42" s="404"/>
      <c r="WC42" s="404"/>
      <c r="WD42" s="404"/>
      <c r="WE42" s="404"/>
      <c r="WF42" s="404"/>
      <c r="WG42" s="404"/>
      <c r="WH42" s="404"/>
      <c r="WI42" s="404"/>
      <c r="WJ42" s="404"/>
      <c r="WK42" s="404"/>
      <c r="WL42" s="404"/>
      <c r="WM42" s="404"/>
      <c r="WN42" s="404"/>
      <c r="WO42" s="404"/>
      <c r="WP42" s="404"/>
      <c r="WQ42" s="404"/>
      <c r="WR42" s="404"/>
      <c r="WS42" s="404"/>
      <c r="WT42" s="404"/>
      <c r="WU42" s="404"/>
      <c r="WV42" s="404"/>
      <c r="WW42" s="404"/>
      <c r="WX42" s="404"/>
      <c r="WY42" s="404"/>
      <c r="WZ42" s="404"/>
      <c r="XA42" s="404"/>
      <c r="XB42" s="404"/>
      <c r="XC42" s="404"/>
      <c r="XD42" s="404"/>
      <c r="XE42" s="404"/>
      <c r="XF42" s="404"/>
      <c r="XG42" s="404"/>
      <c r="XH42" s="404"/>
      <c r="XI42" s="404"/>
      <c r="XJ42" s="404"/>
      <c r="XK42" s="404"/>
      <c r="XL42" s="404"/>
      <c r="XM42" s="404"/>
      <c r="XN42" s="404"/>
      <c r="XO42" s="404"/>
      <c r="XP42" s="404"/>
      <c r="XQ42" s="404"/>
      <c r="XR42" s="404"/>
      <c r="XS42" s="404"/>
      <c r="XT42" s="404"/>
      <c r="XU42" s="404"/>
      <c r="XV42" s="404"/>
      <c r="XW42" s="404"/>
      <c r="XX42" s="404"/>
      <c r="XY42" s="404"/>
      <c r="XZ42" s="404"/>
      <c r="YA42" s="404"/>
      <c r="YB42" s="404"/>
      <c r="YC42" s="404"/>
      <c r="YD42" s="404"/>
      <c r="YE42" s="404"/>
      <c r="YF42" s="404"/>
      <c r="YG42" s="404"/>
      <c r="YH42" s="404"/>
      <c r="YI42" s="404"/>
      <c r="YJ42" s="404"/>
      <c r="YK42" s="404"/>
      <c r="YL42" s="404"/>
      <c r="YM42" s="404"/>
      <c r="YN42" s="404"/>
      <c r="YO42" s="404"/>
      <c r="YP42" s="404"/>
      <c r="YQ42" s="404"/>
      <c r="YR42" s="404"/>
      <c r="YS42" s="404"/>
      <c r="YT42" s="404"/>
      <c r="YU42" s="404"/>
      <c r="YV42" s="404"/>
      <c r="YW42" s="404"/>
      <c r="YX42" s="404"/>
      <c r="YY42" s="404"/>
      <c r="YZ42" s="404"/>
      <c r="ZA42" s="404"/>
      <c r="ZB42" s="404"/>
      <c r="ZC42" s="404"/>
      <c r="ZD42" s="404"/>
      <c r="ZE42" s="404"/>
      <c r="ZF42" s="404"/>
      <c r="ZG42" s="404"/>
      <c r="ZH42" s="404"/>
      <c r="ZI42" s="404"/>
      <c r="ZJ42" s="404"/>
      <c r="ZK42" s="404"/>
      <c r="ZL42" s="404"/>
      <c r="ZM42" s="404"/>
      <c r="ZN42" s="404"/>
      <c r="ZO42" s="404"/>
      <c r="ZP42" s="404"/>
      <c r="ZQ42" s="404"/>
      <c r="ZR42" s="404"/>
      <c r="ZS42" s="404"/>
      <c r="ZT42" s="404"/>
      <c r="ZU42" s="404"/>
      <c r="ZV42" s="404"/>
      <c r="ZW42" s="404"/>
      <c r="ZX42" s="404"/>
      <c r="ZY42" s="404"/>
      <c r="ZZ42" s="404"/>
      <c r="AAA42" s="404"/>
      <c r="AAB42" s="404"/>
      <c r="AAC42" s="404"/>
      <c r="AAD42" s="404"/>
      <c r="AAE42" s="404"/>
      <c r="AAF42" s="404"/>
      <c r="AAG42" s="404"/>
      <c r="AAH42" s="404"/>
      <c r="AAI42" s="404"/>
      <c r="AAJ42" s="404"/>
      <c r="AAK42" s="404"/>
      <c r="AAL42" s="404"/>
      <c r="AAM42" s="404"/>
      <c r="AAN42" s="404"/>
      <c r="AAO42" s="404"/>
      <c r="AAP42" s="404"/>
      <c r="AAQ42" s="404"/>
      <c r="AAR42" s="404"/>
      <c r="AAS42" s="404"/>
      <c r="AAT42" s="404"/>
      <c r="AAU42" s="404"/>
      <c r="AAV42" s="404"/>
      <c r="AAW42" s="404"/>
      <c r="AAX42" s="404"/>
      <c r="AAY42" s="404"/>
      <c r="AAZ42" s="404"/>
      <c r="ABA42" s="404"/>
      <c r="ABB42" s="404"/>
      <c r="ABC42" s="404"/>
      <c r="ABD42" s="404"/>
      <c r="ABE42" s="404"/>
      <c r="ABF42" s="404"/>
      <c r="ABG42" s="404"/>
      <c r="ABH42" s="404"/>
      <c r="ABI42" s="404"/>
      <c r="ABJ42" s="404"/>
      <c r="ABK42" s="404"/>
      <c r="ABL42" s="404"/>
      <c r="ABM42" s="404"/>
      <c r="ABN42" s="404"/>
      <c r="ABO42" s="404"/>
      <c r="ABP42" s="404"/>
      <c r="ABQ42" s="404"/>
      <c r="ABR42" s="404"/>
      <c r="ABS42" s="404"/>
      <c r="ABT42" s="404"/>
      <c r="ABU42" s="404"/>
      <c r="ABV42" s="404"/>
      <c r="ABW42" s="404"/>
      <c r="ABX42" s="404"/>
      <c r="ABY42" s="404"/>
      <c r="ABZ42" s="404"/>
      <c r="ACA42" s="404"/>
      <c r="ACB42" s="404"/>
      <c r="ACC42" s="404"/>
      <c r="ACD42" s="404"/>
      <c r="ACE42" s="404"/>
      <c r="ACF42" s="404"/>
      <c r="ACG42" s="404"/>
      <c r="ACH42" s="404"/>
      <c r="ACI42" s="404"/>
      <c r="ACJ42" s="404"/>
      <c r="ACK42" s="404"/>
      <c r="ACL42" s="404"/>
      <c r="ACM42" s="404"/>
      <c r="ACN42" s="404"/>
      <c r="ACO42" s="404"/>
      <c r="ACP42" s="404"/>
      <c r="ACQ42" s="404"/>
      <c r="ACR42" s="404"/>
      <c r="ACS42" s="404"/>
      <c r="ACT42" s="404"/>
      <c r="ACU42" s="404"/>
      <c r="ACV42" s="404"/>
      <c r="ACW42" s="404"/>
      <c r="ACX42" s="404"/>
      <c r="ACY42" s="404"/>
      <c r="ACZ42" s="404"/>
      <c r="ADA42" s="404"/>
      <c r="ADB42" s="404"/>
      <c r="ADC42" s="404"/>
      <c r="ADD42" s="404"/>
      <c r="ADE42" s="404"/>
      <c r="ADF42" s="404"/>
      <c r="ADG42" s="404"/>
      <c r="ADH42" s="404"/>
      <c r="ADI42" s="404"/>
      <c r="ADJ42" s="404"/>
      <c r="ADK42" s="404"/>
      <c r="ADL42" s="404"/>
      <c r="ADM42" s="404"/>
      <c r="ADN42" s="404"/>
      <c r="ADO42" s="404"/>
      <c r="ADP42" s="404"/>
      <c r="ADQ42" s="404"/>
      <c r="ADR42" s="404"/>
      <c r="ADS42" s="404"/>
      <c r="ADT42" s="404"/>
      <c r="ADU42" s="404"/>
      <c r="ADV42" s="404"/>
      <c r="ADW42" s="404"/>
      <c r="ADX42" s="404"/>
      <c r="ADY42" s="404"/>
      <c r="ADZ42" s="404"/>
      <c r="AEA42" s="404"/>
      <c r="AEB42" s="404"/>
      <c r="AEC42" s="404"/>
      <c r="AED42" s="404"/>
      <c r="AEE42" s="404"/>
      <c r="AEF42" s="404"/>
      <c r="AEG42" s="404"/>
      <c r="AEH42" s="404"/>
      <c r="AEI42" s="404"/>
      <c r="AEJ42" s="404"/>
      <c r="AEK42" s="404"/>
      <c r="AEL42" s="404"/>
      <c r="AEM42" s="404"/>
      <c r="AEN42" s="404"/>
      <c r="AEO42" s="404"/>
      <c r="AEP42" s="404"/>
      <c r="AEQ42" s="404"/>
      <c r="AER42" s="404"/>
      <c r="AES42" s="404"/>
      <c r="AET42" s="404"/>
      <c r="AEU42" s="404"/>
      <c r="AEV42" s="404"/>
      <c r="AEW42" s="404"/>
      <c r="AEX42" s="404"/>
      <c r="AEY42" s="404"/>
      <c r="AEZ42" s="404"/>
      <c r="AFA42" s="404"/>
      <c r="AFB42" s="404"/>
      <c r="AFC42" s="404"/>
      <c r="AFD42" s="404"/>
      <c r="AFE42" s="404"/>
      <c r="AFF42" s="404"/>
      <c r="AFG42" s="404"/>
      <c r="AFH42" s="404"/>
      <c r="AFI42" s="404"/>
      <c r="AFJ42" s="404"/>
      <c r="AFK42" s="404"/>
      <c r="AFL42" s="404"/>
      <c r="AFM42" s="404"/>
      <c r="AFN42" s="404"/>
      <c r="AFO42" s="404"/>
      <c r="AFP42" s="404"/>
      <c r="AFQ42" s="404"/>
      <c r="AFR42" s="404"/>
      <c r="AFS42" s="404"/>
      <c r="AFT42" s="404"/>
      <c r="AFU42" s="404"/>
      <c r="AFV42" s="404"/>
      <c r="AFW42" s="404"/>
      <c r="AFX42" s="404"/>
      <c r="AFY42" s="404"/>
      <c r="AFZ42" s="404"/>
      <c r="AGA42" s="404"/>
      <c r="AGB42" s="404"/>
      <c r="AGC42" s="404"/>
      <c r="AGD42" s="404"/>
      <c r="AGE42" s="404"/>
      <c r="AGF42" s="404"/>
      <c r="AGG42" s="404"/>
      <c r="AGH42" s="404"/>
      <c r="AGI42" s="404"/>
      <c r="AGJ42" s="404"/>
      <c r="AGK42" s="404"/>
      <c r="AGL42" s="404"/>
      <c r="AGM42" s="404"/>
      <c r="AGN42" s="404"/>
      <c r="AGO42" s="404"/>
      <c r="AGP42" s="404"/>
      <c r="AGQ42" s="404"/>
      <c r="AGR42" s="404"/>
      <c r="AGS42" s="404"/>
      <c r="AGT42" s="404"/>
      <c r="AGU42" s="404"/>
      <c r="AGV42" s="404"/>
      <c r="AGW42" s="404"/>
      <c r="AGX42" s="404"/>
      <c r="AGY42" s="404"/>
      <c r="AGZ42" s="404"/>
      <c r="AHA42" s="404"/>
      <c r="AHB42" s="404"/>
      <c r="AHC42" s="404"/>
      <c r="AHD42" s="404"/>
      <c r="AHE42" s="404"/>
      <c r="AHF42" s="404"/>
      <c r="AHG42" s="404"/>
      <c r="AHH42" s="404"/>
      <c r="AHI42" s="404"/>
      <c r="AHJ42" s="404"/>
      <c r="AHK42" s="404"/>
      <c r="AHL42" s="404"/>
      <c r="AHM42" s="404"/>
      <c r="AHN42" s="404"/>
      <c r="AHO42" s="404"/>
      <c r="AHP42" s="404"/>
      <c r="AHQ42" s="404"/>
      <c r="AHR42" s="404"/>
      <c r="AHS42" s="404"/>
      <c r="AHT42" s="404"/>
      <c r="AHU42" s="404"/>
      <c r="AHV42" s="404"/>
      <c r="AHW42" s="404"/>
      <c r="AHX42" s="404"/>
      <c r="AHY42" s="404"/>
      <c r="AHZ42" s="404"/>
      <c r="AIA42" s="404"/>
      <c r="AIB42" s="404"/>
      <c r="AIC42" s="404"/>
      <c r="AID42" s="404"/>
      <c r="AIE42" s="404"/>
      <c r="AIF42" s="404"/>
      <c r="AIG42" s="404"/>
      <c r="AIH42" s="404"/>
      <c r="AII42" s="404"/>
      <c r="AIJ42" s="404"/>
      <c r="AIK42" s="404"/>
      <c r="AIL42" s="404"/>
      <c r="AIM42" s="404"/>
      <c r="AIN42" s="404"/>
      <c r="AIO42" s="404"/>
      <c r="AIP42" s="404"/>
      <c r="AIQ42" s="404"/>
      <c r="AIR42" s="404"/>
      <c r="AIS42" s="404"/>
      <c r="AIT42" s="404"/>
      <c r="AIU42" s="404"/>
      <c r="AIV42" s="404"/>
      <c r="AIW42" s="404"/>
      <c r="AIX42" s="404"/>
      <c r="AIY42" s="404"/>
      <c r="AIZ42" s="404"/>
      <c r="AJA42" s="404"/>
      <c r="AJB42" s="404"/>
      <c r="AJC42" s="404"/>
      <c r="AJD42" s="404"/>
      <c r="AJE42" s="404"/>
      <c r="AJF42" s="404"/>
      <c r="AJG42" s="404"/>
      <c r="AJH42" s="404"/>
      <c r="AJI42" s="404"/>
      <c r="AJJ42" s="404"/>
      <c r="AJK42" s="404"/>
      <c r="AJL42" s="404"/>
      <c r="AJM42" s="404"/>
      <c r="AJN42" s="404"/>
      <c r="AJO42" s="404"/>
      <c r="AJP42" s="404"/>
      <c r="AJQ42" s="404"/>
      <c r="AJR42" s="404"/>
      <c r="AJS42" s="404"/>
      <c r="AJT42" s="404"/>
      <c r="AJU42" s="404"/>
      <c r="AJV42" s="404"/>
      <c r="AJW42" s="404"/>
      <c r="AJX42" s="404"/>
      <c r="AJY42" s="404"/>
      <c r="AJZ42" s="404"/>
      <c r="AKA42" s="404"/>
      <c r="AKB42" s="404"/>
      <c r="AKC42" s="404"/>
      <c r="AKD42" s="404"/>
      <c r="AKE42" s="404"/>
      <c r="AKF42" s="404"/>
      <c r="AKG42" s="404"/>
      <c r="AKH42" s="404"/>
      <c r="AKI42" s="404"/>
      <c r="AKJ42" s="404"/>
      <c r="AKK42" s="404"/>
      <c r="AKL42" s="404"/>
      <c r="AKM42" s="404"/>
      <c r="AKN42" s="404"/>
      <c r="AKO42" s="404"/>
      <c r="AKP42" s="404"/>
      <c r="AKQ42" s="404"/>
      <c r="AKR42" s="404"/>
      <c r="AKS42" s="404"/>
      <c r="AKT42" s="404"/>
      <c r="AKU42" s="404"/>
      <c r="AKV42" s="404"/>
      <c r="AKW42" s="404"/>
      <c r="AKX42" s="404"/>
      <c r="AKY42" s="404"/>
      <c r="AKZ42" s="404"/>
      <c r="ALA42" s="404"/>
      <c r="ALB42" s="404"/>
      <c r="ALC42" s="404"/>
    </row>
    <row r="43" spans="1:991" ht="39.75" customHeight="1" x14ac:dyDescent="0.55000000000000004">
      <c r="A43" s="638" t="s">
        <v>290</v>
      </c>
      <c r="B43" s="61">
        <v>414820</v>
      </c>
      <c r="C43" s="634">
        <v>116929.41176470589</v>
      </c>
      <c r="D43" s="61">
        <v>80371.76470588235</v>
      </c>
      <c r="E43" s="61">
        <v>172395</v>
      </c>
      <c r="F43" s="61">
        <v>880</v>
      </c>
      <c r="G43" s="634">
        <v>621978</v>
      </c>
      <c r="H43" s="61">
        <v>352597</v>
      </c>
      <c r="I43" s="61">
        <v>99390</v>
      </c>
      <c r="J43" s="61">
        <v>68316</v>
      </c>
      <c r="K43" s="759">
        <v>172395</v>
      </c>
      <c r="L43" s="61">
        <v>748</v>
      </c>
      <c r="M43" s="61">
        <v>623626.02500000002</v>
      </c>
      <c r="N43" s="61">
        <v>275025.66000000003</v>
      </c>
      <c r="O43" s="61">
        <v>77524.2</v>
      </c>
      <c r="P43" s="61">
        <v>53286.48</v>
      </c>
      <c r="Q43" s="61">
        <v>102575.02499999999</v>
      </c>
      <c r="R43" s="61">
        <v>583.44000000000005</v>
      </c>
      <c r="S43" s="636">
        <v>508994.80499999999</v>
      </c>
      <c r="W43" s="404"/>
      <c r="X43" s="404"/>
      <c r="Y43" s="404"/>
      <c r="Z43" s="404"/>
      <c r="AA43" s="404"/>
      <c r="AB43" s="404"/>
      <c r="AC43" s="404"/>
      <c r="AD43" s="404"/>
      <c r="AE43" s="404"/>
      <c r="AF43" s="404"/>
      <c r="AG43" s="404"/>
      <c r="AH43" s="404"/>
      <c r="AI43" s="404"/>
      <c r="AJ43" s="404"/>
      <c r="AK43" s="404"/>
      <c r="AL43" s="404"/>
      <c r="AM43" s="404"/>
      <c r="AN43" s="404"/>
      <c r="AO43" s="404"/>
      <c r="AP43" s="404"/>
      <c r="AQ43" s="404"/>
      <c r="AR43" s="404"/>
      <c r="AS43" s="404"/>
      <c r="AT43" s="404"/>
      <c r="AU43" s="404"/>
      <c r="AV43" s="404"/>
      <c r="AW43" s="404"/>
      <c r="AX43" s="404"/>
      <c r="AY43" s="404"/>
      <c r="AZ43" s="404"/>
      <c r="BA43" s="404"/>
      <c r="BB43" s="404"/>
      <c r="BC43" s="404"/>
      <c r="BD43" s="404"/>
      <c r="BE43" s="404"/>
      <c r="BF43" s="404"/>
      <c r="BG43" s="404"/>
      <c r="BH43" s="404"/>
      <c r="BI43" s="404"/>
      <c r="BJ43" s="404"/>
      <c r="BK43" s="404"/>
      <c r="BL43" s="404"/>
      <c r="BM43" s="404"/>
      <c r="BN43" s="404"/>
      <c r="BO43" s="404"/>
      <c r="BP43" s="404"/>
      <c r="BQ43" s="404"/>
      <c r="BR43" s="404"/>
      <c r="BS43" s="404"/>
      <c r="BT43" s="404"/>
      <c r="BU43" s="404"/>
      <c r="BV43" s="404"/>
      <c r="BW43" s="404"/>
      <c r="BX43" s="404"/>
      <c r="BY43" s="404"/>
      <c r="BZ43" s="404"/>
      <c r="CA43" s="404"/>
      <c r="CB43" s="404"/>
      <c r="CC43" s="404"/>
      <c r="CD43" s="404"/>
      <c r="CE43" s="404"/>
      <c r="CF43" s="404"/>
      <c r="CG43" s="404"/>
      <c r="CH43" s="404"/>
      <c r="CI43" s="404"/>
      <c r="CJ43" s="404"/>
      <c r="CK43" s="404"/>
      <c r="CL43" s="404"/>
      <c r="CM43" s="404"/>
      <c r="CN43" s="404"/>
      <c r="CO43" s="404"/>
      <c r="CP43" s="404"/>
      <c r="CQ43" s="404"/>
      <c r="CR43" s="404"/>
      <c r="CS43" s="404"/>
      <c r="CT43" s="404"/>
      <c r="CU43" s="404"/>
      <c r="CV43" s="404"/>
      <c r="CW43" s="404"/>
      <c r="CX43" s="404"/>
      <c r="CY43" s="404"/>
      <c r="CZ43" s="404"/>
      <c r="DA43" s="404"/>
      <c r="DB43" s="404"/>
      <c r="DC43" s="404"/>
      <c r="DD43" s="404"/>
      <c r="DE43" s="404"/>
      <c r="DF43" s="404"/>
      <c r="DG43" s="404"/>
      <c r="DH43" s="404"/>
      <c r="DI43" s="404"/>
      <c r="DJ43" s="404"/>
      <c r="DK43" s="404"/>
      <c r="DL43" s="404"/>
      <c r="DM43" s="404"/>
      <c r="DN43" s="404"/>
      <c r="DO43" s="404"/>
      <c r="DP43" s="404"/>
      <c r="DQ43" s="404"/>
      <c r="DR43" s="404"/>
      <c r="DS43" s="404"/>
      <c r="DT43" s="404"/>
      <c r="DU43" s="404"/>
      <c r="DV43" s="404"/>
      <c r="DW43" s="404"/>
      <c r="DX43" s="404"/>
      <c r="DY43" s="404"/>
      <c r="DZ43" s="404"/>
      <c r="EA43" s="404"/>
      <c r="EB43" s="404"/>
      <c r="EC43" s="404"/>
      <c r="ED43" s="404"/>
      <c r="EE43" s="404"/>
      <c r="EF43" s="404"/>
      <c r="EG43" s="404"/>
      <c r="EH43" s="404"/>
      <c r="EI43" s="404"/>
      <c r="EJ43" s="404"/>
      <c r="EK43" s="404"/>
      <c r="EL43" s="404"/>
      <c r="EM43" s="404"/>
      <c r="EN43" s="404"/>
      <c r="EO43" s="404"/>
      <c r="EP43" s="404"/>
      <c r="EQ43" s="404"/>
      <c r="ER43" s="404"/>
      <c r="ES43" s="404"/>
      <c r="ET43" s="404"/>
      <c r="EU43" s="404"/>
      <c r="EV43" s="404"/>
      <c r="EW43" s="404"/>
      <c r="EX43" s="404"/>
      <c r="EY43" s="404"/>
      <c r="EZ43" s="404"/>
      <c r="FA43" s="404"/>
      <c r="FB43" s="404"/>
      <c r="FC43" s="404"/>
      <c r="FD43" s="404"/>
      <c r="FE43" s="404"/>
      <c r="FF43" s="404"/>
      <c r="FG43" s="404"/>
      <c r="FH43" s="404"/>
      <c r="FI43" s="404"/>
      <c r="FJ43" s="404"/>
      <c r="FK43" s="404"/>
      <c r="FL43" s="404"/>
      <c r="FM43" s="404"/>
      <c r="FN43" s="404"/>
      <c r="FO43" s="404"/>
      <c r="FP43" s="404"/>
      <c r="FQ43" s="404"/>
      <c r="FR43" s="404"/>
      <c r="FS43" s="404"/>
      <c r="FT43" s="404"/>
      <c r="FU43" s="404"/>
      <c r="FV43" s="404"/>
      <c r="FW43" s="404"/>
      <c r="FX43" s="404"/>
      <c r="FY43" s="404"/>
      <c r="FZ43" s="404"/>
      <c r="GA43" s="404"/>
      <c r="GB43" s="404"/>
      <c r="GC43" s="404"/>
      <c r="GD43" s="404"/>
      <c r="GE43" s="404"/>
      <c r="GF43" s="404"/>
      <c r="GG43" s="404"/>
      <c r="GH43" s="404"/>
      <c r="GI43" s="404"/>
      <c r="GJ43" s="404"/>
      <c r="GK43" s="404"/>
      <c r="GL43" s="404"/>
      <c r="GM43" s="404"/>
      <c r="GN43" s="404"/>
      <c r="GO43" s="404"/>
      <c r="GP43" s="404"/>
      <c r="GQ43" s="404"/>
      <c r="GR43" s="404"/>
      <c r="GS43" s="404"/>
      <c r="GT43" s="404"/>
      <c r="GU43" s="404"/>
      <c r="GV43" s="404"/>
      <c r="GW43" s="404"/>
      <c r="GX43" s="404"/>
      <c r="GY43" s="404"/>
      <c r="GZ43" s="404"/>
      <c r="HA43" s="404"/>
      <c r="HB43" s="404"/>
      <c r="HC43" s="404"/>
      <c r="HD43" s="404"/>
      <c r="HE43" s="404"/>
      <c r="HF43" s="404"/>
      <c r="HG43" s="404"/>
      <c r="HH43" s="404"/>
      <c r="HI43" s="404"/>
      <c r="HJ43" s="404"/>
      <c r="HK43" s="404"/>
      <c r="HL43" s="404"/>
      <c r="HM43" s="404"/>
      <c r="HN43" s="404"/>
      <c r="HO43" s="404"/>
      <c r="HP43" s="404"/>
      <c r="HQ43" s="404"/>
      <c r="HR43" s="404"/>
      <c r="HS43" s="404"/>
      <c r="HT43" s="404"/>
      <c r="HU43" s="404"/>
      <c r="HV43" s="404"/>
      <c r="HW43" s="404"/>
      <c r="HX43" s="404"/>
      <c r="HY43" s="404"/>
      <c r="HZ43" s="404"/>
      <c r="IA43" s="404"/>
      <c r="IB43" s="404"/>
      <c r="IC43" s="404"/>
      <c r="ID43" s="404"/>
      <c r="IE43" s="404"/>
      <c r="IF43" s="404"/>
      <c r="IG43" s="404"/>
      <c r="IH43" s="404"/>
      <c r="II43" s="404"/>
      <c r="IJ43" s="404"/>
      <c r="IK43" s="404"/>
      <c r="IL43" s="404"/>
      <c r="IM43" s="404"/>
      <c r="IN43" s="404"/>
      <c r="IO43" s="404"/>
      <c r="IP43" s="404"/>
      <c r="IQ43" s="404"/>
      <c r="IR43" s="404"/>
      <c r="IS43" s="404"/>
      <c r="IT43" s="404"/>
      <c r="IU43" s="404"/>
      <c r="IV43" s="404"/>
      <c r="IW43" s="404"/>
      <c r="IX43" s="404"/>
      <c r="IY43" s="404"/>
      <c r="IZ43" s="404"/>
      <c r="JA43" s="404"/>
      <c r="JB43" s="404"/>
      <c r="JC43" s="404"/>
      <c r="JD43" s="404"/>
      <c r="JE43" s="404"/>
      <c r="JF43" s="404"/>
      <c r="JG43" s="404"/>
      <c r="JH43" s="404"/>
      <c r="JI43" s="404"/>
      <c r="JJ43" s="404"/>
      <c r="JK43" s="404"/>
      <c r="JL43" s="404"/>
      <c r="JM43" s="404"/>
      <c r="JN43" s="404"/>
      <c r="JO43" s="404"/>
      <c r="JP43" s="404"/>
      <c r="JQ43" s="404"/>
      <c r="JR43" s="404"/>
      <c r="JS43" s="404"/>
      <c r="JT43" s="404"/>
      <c r="JU43" s="404"/>
      <c r="JV43" s="404"/>
      <c r="JW43" s="404"/>
      <c r="JX43" s="404"/>
      <c r="JY43" s="404"/>
      <c r="JZ43" s="404"/>
      <c r="KA43" s="404"/>
      <c r="KB43" s="404"/>
      <c r="KC43" s="404"/>
      <c r="KD43" s="404"/>
      <c r="KE43" s="404"/>
      <c r="KF43" s="404"/>
      <c r="KG43" s="404"/>
      <c r="KH43" s="404"/>
      <c r="KI43" s="404"/>
      <c r="KJ43" s="404"/>
      <c r="KK43" s="404"/>
      <c r="KL43" s="404"/>
      <c r="KM43" s="404"/>
      <c r="KN43" s="404"/>
      <c r="KO43" s="404"/>
      <c r="KP43" s="404"/>
      <c r="KQ43" s="404"/>
      <c r="KR43" s="404"/>
      <c r="KS43" s="404"/>
      <c r="KT43" s="404"/>
      <c r="KU43" s="404"/>
      <c r="KV43" s="404"/>
      <c r="KW43" s="404"/>
      <c r="KX43" s="404"/>
      <c r="KY43" s="404"/>
      <c r="KZ43" s="404"/>
      <c r="LA43" s="404"/>
      <c r="LB43" s="404"/>
      <c r="LC43" s="404"/>
      <c r="LD43" s="404"/>
      <c r="LE43" s="404"/>
      <c r="LF43" s="404"/>
      <c r="LG43" s="404"/>
      <c r="LH43" s="404"/>
      <c r="LI43" s="404"/>
      <c r="LJ43" s="404"/>
      <c r="LK43" s="404"/>
      <c r="LL43" s="404"/>
      <c r="LM43" s="404"/>
      <c r="LN43" s="404"/>
      <c r="LO43" s="404"/>
      <c r="LP43" s="404"/>
      <c r="LQ43" s="404"/>
      <c r="LR43" s="404"/>
      <c r="LS43" s="404"/>
      <c r="LT43" s="404"/>
      <c r="LU43" s="404"/>
      <c r="LV43" s="404"/>
      <c r="LW43" s="404"/>
      <c r="LX43" s="404"/>
      <c r="LY43" s="404"/>
      <c r="LZ43" s="404"/>
      <c r="MA43" s="404"/>
      <c r="MB43" s="404"/>
      <c r="MC43" s="404"/>
      <c r="MD43" s="404"/>
      <c r="ME43" s="404"/>
      <c r="MF43" s="404"/>
      <c r="MG43" s="404"/>
      <c r="MH43" s="404"/>
      <c r="MI43" s="404"/>
      <c r="MJ43" s="404"/>
      <c r="MK43" s="404"/>
      <c r="ML43" s="404"/>
      <c r="MM43" s="404"/>
      <c r="MN43" s="404"/>
      <c r="MO43" s="404"/>
      <c r="MP43" s="404"/>
      <c r="MQ43" s="404"/>
      <c r="MR43" s="404"/>
      <c r="MS43" s="404"/>
      <c r="MT43" s="404"/>
      <c r="MU43" s="404"/>
      <c r="MV43" s="404"/>
      <c r="MW43" s="404"/>
      <c r="MX43" s="404"/>
      <c r="MY43" s="404"/>
      <c r="MZ43" s="404"/>
      <c r="NA43" s="404"/>
      <c r="NB43" s="404"/>
      <c r="NC43" s="404"/>
      <c r="ND43" s="404"/>
      <c r="NE43" s="404"/>
      <c r="NF43" s="404"/>
      <c r="NG43" s="404"/>
      <c r="NH43" s="404"/>
      <c r="NI43" s="404"/>
      <c r="NJ43" s="404"/>
      <c r="NK43" s="404"/>
      <c r="NL43" s="404"/>
      <c r="NM43" s="404"/>
      <c r="NN43" s="404"/>
      <c r="NO43" s="404"/>
      <c r="NP43" s="404"/>
      <c r="NQ43" s="404"/>
      <c r="NR43" s="404"/>
      <c r="NS43" s="404"/>
      <c r="NT43" s="404"/>
      <c r="NU43" s="404"/>
      <c r="NV43" s="404"/>
      <c r="NW43" s="404"/>
      <c r="NX43" s="404"/>
      <c r="NY43" s="404"/>
      <c r="NZ43" s="404"/>
      <c r="OA43" s="404"/>
      <c r="OB43" s="404"/>
      <c r="OC43" s="404"/>
      <c r="OD43" s="404"/>
      <c r="OE43" s="404"/>
      <c r="OF43" s="404"/>
      <c r="OG43" s="404"/>
      <c r="OH43" s="404"/>
      <c r="OI43" s="404"/>
      <c r="OJ43" s="404"/>
      <c r="OK43" s="404"/>
      <c r="OL43" s="404"/>
      <c r="OM43" s="404"/>
      <c r="ON43" s="404"/>
      <c r="OO43" s="404"/>
      <c r="OP43" s="404"/>
      <c r="OQ43" s="404"/>
      <c r="OR43" s="404"/>
      <c r="OS43" s="404"/>
      <c r="OT43" s="404"/>
      <c r="OU43" s="404"/>
      <c r="OV43" s="404"/>
      <c r="OW43" s="404"/>
      <c r="OX43" s="404"/>
      <c r="OY43" s="404"/>
      <c r="OZ43" s="404"/>
      <c r="PA43" s="404"/>
      <c r="PB43" s="404"/>
      <c r="PC43" s="404"/>
      <c r="PD43" s="404"/>
      <c r="PE43" s="404"/>
      <c r="PF43" s="404"/>
      <c r="PG43" s="404"/>
      <c r="PH43" s="404"/>
      <c r="PI43" s="404"/>
      <c r="PJ43" s="404"/>
      <c r="PK43" s="404"/>
      <c r="PL43" s="404"/>
      <c r="PM43" s="404"/>
      <c r="PN43" s="404"/>
      <c r="PO43" s="404"/>
      <c r="PP43" s="404"/>
      <c r="PQ43" s="404"/>
      <c r="PR43" s="404"/>
      <c r="PS43" s="404"/>
      <c r="PT43" s="404"/>
      <c r="PU43" s="404"/>
      <c r="PV43" s="404"/>
      <c r="PW43" s="404"/>
      <c r="PX43" s="404"/>
      <c r="PY43" s="404"/>
      <c r="PZ43" s="404"/>
      <c r="QA43" s="404"/>
      <c r="QB43" s="404"/>
      <c r="QC43" s="404"/>
      <c r="QD43" s="404"/>
      <c r="QE43" s="404"/>
      <c r="QF43" s="404"/>
      <c r="QG43" s="404"/>
      <c r="QH43" s="404"/>
      <c r="QI43" s="404"/>
      <c r="QJ43" s="404"/>
      <c r="QK43" s="404"/>
      <c r="QL43" s="404"/>
      <c r="QM43" s="404"/>
      <c r="QN43" s="404"/>
      <c r="QO43" s="404"/>
      <c r="QP43" s="404"/>
      <c r="QQ43" s="404"/>
      <c r="QR43" s="404"/>
      <c r="QS43" s="404"/>
      <c r="QT43" s="404"/>
      <c r="QU43" s="404"/>
      <c r="QV43" s="404"/>
      <c r="QW43" s="404"/>
      <c r="QX43" s="404"/>
      <c r="QY43" s="404"/>
      <c r="QZ43" s="404"/>
      <c r="RA43" s="404"/>
      <c r="RB43" s="404"/>
      <c r="RC43" s="404"/>
      <c r="RD43" s="404"/>
      <c r="RE43" s="404"/>
      <c r="RF43" s="404"/>
      <c r="RG43" s="404"/>
      <c r="RH43" s="404"/>
      <c r="RI43" s="404"/>
      <c r="RJ43" s="404"/>
      <c r="RK43" s="404"/>
      <c r="RL43" s="404"/>
      <c r="RM43" s="404"/>
      <c r="RN43" s="404"/>
      <c r="RO43" s="404"/>
      <c r="RP43" s="404"/>
      <c r="RQ43" s="404"/>
      <c r="RR43" s="404"/>
      <c r="RS43" s="404"/>
      <c r="RT43" s="404"/>
      <c r="RU43" s="404"/>
      <c r="RV43" s="404"/>
      <c r="RW43" s="404"/>
      <c r="RX43" s="404"/>
      <c r="RY43" s="404"/>
      <c r="RZ43" s="404"/>
      <c r="SA43" s="404"/>
      <c r="SB43" s="404"/>
      <c r="SC43" s="404"/>
      <c r="SD43" s="404"/>
      <c r="SE43" s="404"/>
      <c r="SF43" s="404"/>
      <c r="SG43" s="404"/>
      <c r="SH43" s="404"/>
      <c r="SI43" s="404"/>
      <c r="SJ43" s="404"/>
      <c r="SK43" s="404"/>
      <c r="SL43" s="404"/>
      <c r="SM43" s="404"/>
      <c r="SN43" s="404"/>
      <c r="SO43" s="404"/>
      <c r="SP43" s="404"/>
      <c r="SQ43" s="404"/>
      <c r="SR43" s="404"/>
      <c r="SS43" s="404"/>
      <c r="ST43" s="404"/>
      <c r="SU43" s="404"/>
      <c r="SV43" s="404"/>
      <c r="SW43" s="404"/>
      <c r="SX43" s="404"/>
      <c r="SY43" s="404"/>
      <c r="SZ43" s="404"/>
      <c r="TA43" s="404"/>
      <c r="TB43" s="404"/>
      <c r="TC43" s="404"/>
      <c r="TD43" s="404"/>
      <c r="TE43" s="404"/>
      <c r="TF43" s="404"/>
      <c r="TG43" s="404"/>
      <c r="TH43" s="404"/>
      <c r="TI43" s="404"/>
      <c r="TJ43" s="404"/>
      <c r="TK43" s="404"/>
      <c r="TL43" s="404"/>
      <c r="TM43" s="404"/>
      <c r="TN43" s="404"/>
      <c r="TO43" s="404"/>
      <c r="TP43" s="404"/>
      <c r="TQ43" s="404"/>
      <c r="TR43" s="404"/>
      <c r="TS43" s="404"/>
      <c r="TT43" s="404"/>
      <c r="TU43" s="404"/>
      <c r="TV43" s="404"/>
      <c r="TW43" s="404"/>
      <c r="TX43" s="404"/>
      <c r="TY43" s="404"/>
      <c r="TZ43" s="404"/>
      <c r="UA43" s="404"/>
      <c r="UB43" s="404"/>
      <c r="UC43" s="404"/>
      <c r="UD43" s="404"/>
      <c r="UE43" s="404"/>
      <c r="UF43" s="404"/>
      <c r="UG43" s="404"/>
      <c r="UH43" s="404"/>
      <c r="UI43" s="404"/>
      <c r="UJ43" s="404"/>
      <c r="UK43" s="404"/>
      <c r="UL43" s="404"/>
      <c r="UM43" s="404"/>
      <c r="UN43" s="404"/>
      <c r="UO43" s="404"/>
      <c r="UP43" s="404"/>
      <c r="UQ43" s="404"/>
      <c r="UR43" s="404"/>
      <c r="US43" s="404"/>
      <c r="UT43" s="404"/>
      <c r="UU43" s="404"/>
      <c r="UV43" s="404"/>
      <c r="UW43" s="404"/>
      <c r="UX43" s="404"/>
      <c r="UY43" s="404"/>
      <c r="UZ43" s="404"/>
      <c r="VA43" s="404"/>
      <c r="VB43" s="404"/>
      <c r="VC43" s="404"/>
      <c r="VD43" s="404"/>
      <c r="VE43" s="404"/>
      <c r="VF43" s="404"/>
      <c r="VG43" s="404"/>
      <c r="VH43" s="404"/>
      <c r="VI43" s="404"/>
      <c r="VJ43" s="404"/>
      <c r="VK43" s="404"/>
      <c r="VL43" s="404"/>
      <c r="VM43" s="404"/>
      <c r="VN43" s="404"/>
      <c r="VO43" s="404"/>
      <c r="VP43" s="404"/>
      <c r="VQ43" s="404"/>
      <c r="VR43" s="404"/>
      <c r="VS43" s="404"/>
      <c r="VT43" s="404"/>
      <c r="VU43" s="404"/>
      <c r="VV43" s="404"/>
      <c r="VW43" s="404"/>
      <c r="VX43" s="404"/>
      <c r="VY43" s="404"/>
      <c r="VZ43" s="404"/>
      <c r="WA43" s="404"/>
      <c r="WB43" s="404"/>
      <c r="WC43" s="404"/>
      <c r="WD43" s="404"/>
      <c r="WE43" s="404"/>
      <c r="WF43" s="404"/>
      <c r="WG43" s="404"/>
      <c r="WH43" s="404"/>
      <c r="WI43" s="404"/>
      <c r="WJ43" s="404"/>
      <c r="WK43" s="404"/>
      <c r="WL43" s="404"/>
      <c r="WM43" s="404"/>
      <c r="WN43" s="404"/>
      <c r="WO43" s="404"/>
      <c r="WP43" s="404"/>
      <c r="WQ43" s="404"/>
      <c r="WR43" s="404"/>
      <c r="WS43" s="404"/>
      <c r="WT43" s="404"/>
      <c r="WU43" s="404"/>
      <c r="WV43" s="404"/>
      <c r="WW43" s="404"/>
      <c r="WX43" s="404"/>
      <c r="WY43" s="404"/>
      <c r="WZ43" s="404"/>
      <c r="XA43" s="404"/>
      <c r="XB43" s="404"/>
      <c r="XC43" s="404"/>
      <c r="XD43" s="404"/>
      <c r="XE43" s="404"/>
      <c r="XF43" s="404"/>
      <c r="XG43" s="404"/>
      <c r="XH43" s="404"/>
      <c r="XI43" s="404"/>
      <c r="XJ43" s="404"/>
      <c r="XK43" s="404"/>
      <c r="XL43" s="404"/>
      <c r="XM43" s="404"/>
      <c r="XN43" s="404"/>
      <c r="XO43" s="404"/>
      <c r="XP43" s="404"/>
      <c r="XQ43" s="404"/>
      <c r="XR43" s="404"/>
      <c r="XS43" s="404"/>
      <c r="XT43" s="404"/>
      <c r="XU43" s="404"/>
      <c r="XV43" s="404"/>
      <c r="XW43" s="404"/>
      <c r="XX43" s="404"/>
      <c r="XY43" s="404"/>
      <c r="XZ43" s="404"/>
      <c r="YA43" s="404"/>
      <c r="YB43" s="404"/>
      <c r="YC43" s="404"/>
      <c r="YD43" s="404"/>
      <c r="YE43" s="404"/>
      <c r="YF43" s="404"/>
      <c r="YG43" s="404"/>
      <c r="YH43" s="404"/>
      <c r="YI43" s="404"/>
      <c r="YJ43" s="404"/>
      <c r="YK43" s="404"/>
      <c r="YL43" s="404"/>
      <c r="YM43" s="404"/>
      <c r="YN43" s="404"/>
      <c r="YO43" s="404"/>
      <c r="YP43" s="404"/>
      <c r="YQ43" s="404"/>
      <c r="YR43" s="404"/>
      <c r="YS43" s="404"/>
      <c r="YT43" s="404"/>
      <c r="YU43" s="404"/>
      <c r="YV43" s="404"/>
      <c r="YW43" s="404"/>
      <c r="YX43" s="404"/>
      <c r="YY43" s="404"/>
      <c r="YZ43" s="404"/>
      <c r="ZA43" s="404"/>
      <c r="ZB43" s="404"/>
      <c r="ZC43" s="404"/>
      <c r="ZD43" s="404"/>
      <c r="ZE43" s="404"/>
      <c r="ZF43" s="404"/>
      <c r="ZG43" s="404"/>
      <c r="ZH43" s="404"/>
      <c r="ZI43" s="404"/>
      <c r="ZJ43" s="404"/>
      <c r="ZK43" s="404"/>
      <c r="ZL43" s="404"/>
      <c r="ZM43" s="404"/>
      <c r="ZN43" s="404"/>
      <c r="ZO43" s="404"/>
      <c r="ZP43" s="404"/>
      <c r="ZQ43" s="404"/>
      <c r="ZR43" s="404"/>
      <c r="ZS43" s="404"/>
      <c r="ZT43" s="404"/>
      <c r="ZU43" s="404"/>
      <c r="ZV43" s="404"/>
      <c r="ZW43" s="404"/>
      <c r="ZX43" s="404"/>
      <c r="ZY43" s="404"/>
      <c r="ZZ43" s="404"/>
      <c r="AAA43" s="404"/>
      <c r="AAB43" s="404"/>
      <c r="AAC43" s="404"/>
      <c r="AAD43" s="404"/>
      <c r="AAE43" s="404"/>
      <c r="AAF43" s="404"/>
      <c r="AAG43" s="404"/>
      <c r="AAH43" s="404"/>
      <c r="AAI43" s="404"/>
      <c r="AAJ43" s="404"/>
      <c r="AAK43" s="404"/>
      <c r="AAL43" s="404"/>
      <c r="AAM43" s="404"/>
      <c r="AAN43" s="404"/>
      <c r="AAO43" s="404"/>
      <c r="AAP43" s="404"/>
      <c r="AAQ43" s="404"/>
      <c r="AAR43" s="404"/>
      <c r="AAS43" s="404"/>
      <c r="AAT43" s="404"/>
      <c r="AAU43" s="404"/>
      <c r="AAV43" s="404"/>
      <c r="AAW43" s="404"/>
      <c r="AAX43" s="404"/>
      <c r="AAY43" s="404"/>
      <c r="AAZ43" s="404"/>
      <c r="ABA43" s="404"/>
      <c r="ABB43" s="404"/>
      <c r="ABC43" s="404"/>
      <c r="ABD43" s="404"/>
      <c r="ABE43" s="404"/>
      <c r="ABF43" s="404"/>
      <c r="ABG43" s="404"/>
      <c r="ABH43" s="404"/>
      <c r="ABI43" s="404"/>
      <c r="ABJ43" s="404"/>
      <c r="ABK43" s="404"/>
      <c r="ABL43" s="404"/>
      <c r="ABM43" s="404"/>
      <c r="ABN43" s="404"/>
      <c r="ABO43" s="404"/>
      <c r="ABP43" s="404"/>
      <c r="ABQ43" s="404"/>
      <c r="ABR43" s="404"/>
      <c r="ABS43" s="404"/>
      <c r="ABT43" s="404"/>
      <c r="ABU43" s="404"/>
      <c r="ABV43" s="404"/>
      <c r="ABW43" s="404"/>
      <c r="ABX43" s="404"/>
      <c r="ABY43" s="404"/>
      <c r="ABZ43" s="404"/>
      <c r="ACA43" s="404"/>
      <c r="ACB43" s="404"/>
      <c r="ACC43" s="404"/>
      <c r="ACD43" s="404"/>
      <c r="ACE43" s="404"/>
      <c r="ACF43" s="404"/>
      <c r="ACG43" s="404"/>
      <c r="ACH43" s="404"/>
      <c r="ACI43" s="404"/>
      <c r="ACJ43" s="404"/>
      <c r="ACK43" s="404"/>
      <c r="ACL43" s="404"/>
      <c r="ACM43" s="404"/>
      <c r="ACN43" s="404"/>
      <c r="ACO43" s="404"/>
      <c r="ACP43" s="404"/>
      <c r="ACQ43" s="404"/>
      <c r="ACR43" s="404"/>
      <c r="ACS43" s="404"/>
      <c r="ACT43" s="404"/>
      <c r="ACU43" s="404"/>
      <c r="ACV43" s="404"/>
      <c r="ACW43" s="404"/>
      <c r="ACX43" s="404"/>
      <c r="ACY43" s="404"/>
      <c r="ACZ43" s="404"/>
      <c r="ADA43" s="404"/>
      <c r="ADB43" s="404"/>
      <c r="ADC43" s="404"/>
      <c r="ADD43" s="404"/>
      <c r="ADE43" s="404"/>
      <c r="ADF43" s="404"/>
      <c r="ADG43" s="404"/>
      <c r="ADH43" s="404"/>
      <c r="ADI43" s="404"/>
      <c r="ADJ43" s="404"/>
      <c r="ADK43" s="404"/>
      <c r="ADL43" s="404"/>
      <c r="ADM43" s="404"/>
      <c r="ADN43" s="404"/>
      <c r="ADO43" s="404"/>
      <c r="ADP43" s="404"/>
      <c r="ADQ43" s="404"/>
      <c r="ADR43" s="404"/>
      <c r="ADS43" s="404"/>
      <c r="ADT43" s="404"/>
      <c r="ADU43" s="404"/>
      <c r="ADV43" s="404"/>
      <c r="ADW43" s="404"/>
      <c r="ADX43" s="404"/>
      <c r="ADY43" s="404"/>
      <c r="ADZ43" s="404"/>
      <c r="AEA43" s="404"/>
      <c r="AEB43" s="404"/>
      <c r="AEC43" s="404"/>
      <c r="AED43" s="404"/>
      <c r="AEE43" s="404"/>
      <c r="AEF43" s="404"/>
      <c r="AEG43" s="404"/>
      <c r="AEH43" s="404"/>
      <c r="AEI43" s="404"/>
      <c r="AEJ43" s="404"/>
      <c r="AEK43" s="404"/>
      <c r="AEL43" s="404"/>
      <c r="AEM43" s="404"/>
      <c r="AEN43" s="404"/>
      <c r="AEO43" s="404"/>
      <c r="AEP43" s="404"/>
      <c r="AEQ43" s="404"/>
      <c r="AER43" s="404"/>
      <c r="AES43" s="404"/>
      <c r="AET43" s="404"/>
      <c r="AEU43" s="404"/>
      <c r="AEV43" s="404"/>
      <c r="AEW43" s="404"/>
      <c r="AEX43" s="404"/>
      <c r="AEY43" s="404"/>
      <c r="AEZ43" s="404"/>
      <c r="AFA43" s="404"/>
      <c r="AFB43" s="404"/>
      <c r="AFC43" s="404"/>
      <c r="AFD43" s="404"/>
      <c r="AFE43" s="404"/>
      <c r="AFF43" s="404"/>
      <c r="AFG43" s="404"/>
      <c r="AFH43" s="404"/>
      <c r="AFI43" s="404"/>
      <c r="AFJ43" s="404"/>
      <c r="AFK43" s="404"/>
      <c r="AFL43" s="404"/>
      <c r="AFM43" s="404"/>
      <c r="AFN43" s="404"/>
      <c r="AFO43" s="404"/>
      <c r="AFP43" s="404"/>
      <c r="AFQ43" s="404"/>
      <c r="AFR43" s="404"/>
      <c r="AFS43" s="404"/>
      <c r="AFT43" s="404"/>
      <c r="AFU43" s="404"/>
      <c r="AFV43" s="404"/>
      <c r="AFW43" s="404"/>
      <c r="AFX43" s="404"/>
      <c r="AFY43" s="404"/>
      <c r="AFZ43" s="404"/>
      <c r="AGA43" s="404"/>
      <c r="AGB43" s="404"/>
      <c r="AGC43" s="404"/>
      <c r="AGD43" s="404"/>
      <c r="AGE43" s="404"/>
      <c r="AGF43" s="404"/>
      <c r="AGG43" s="404"/>
      <c r="AGH43" s="404"/>
      <c r="AGI43" s="404"/>
      <c r="AGJ43" s="404"/>
      <c r="AGK43" s="404"/>
      <c r="AGL43" s="404"/>
      <c r="AGM43" s="404"/>
      <c r="AGN43" s="404"/>
      <c r="AGO43" s="404"/>
      <c r="AGP43" s="404"/>
      <c r="AGQ43" s="404"/>
      <c r="AGR43" s="404"/>
      <c r="AGS43" s="404"/>
      <c r="AGT43" s="404"/>
      <c r="AGU43" s="404"/>
      <c r="AGV43" s="404"/>
      <c r="AGW43" s="404"/>
      <c r="AGX43" s="404"/>
      <c r="AGY43" s="404"/>
      <c r="AGZ43" s="404"/>
      <c r="AHA43" s="404"/>
      <c r="AHB43" s="404"/>
      <c r="AHC43" s="404"/>
      <c r="AHD43" s="404"/>
      <c r="AHE43" s="404"/>
      <c r="AHF43" s="404"/>
      <c r="AHG43" s="404"/>
      <c r="AHH43" s="404"/>
      <c r="AHI43" s="404"/>
      <c r="AHJ43" s="404"/>
      <c r="AHK43" s="404"/>
      <c r="AHL43" s="404"/>
      <c r="AHM43" s="404"/>
      <c r="AHN43" s="404"/>
      <c r="AHO43" s="404"/>
      <c r="AHP43" s="404"/>
      <c r="AHQ43" s="404"/>
      <c r="AHR43" s="404"/>
      <c r="AHS43" s="404"/>
      <c r="AHT43" s="404"/>
      <c r="AHU43" s="404"/>
      <c r="AHV43" s="404"/>
      <c r="AHW43" s="404"/>
      <c r="AHX43" s="404"/>
      <c r="AHY43" s="404"/>
      <c r="AHZ43" s="404"/>
      <c r="AIA43" s="404"/>
      <c r="AIB43" s="404"/>
      <c r="AIC43" s="404"/>
      <c r="AID43" s="404"/>
      <c r="AIE43" s="404"/>
      <c r="AIF43" s="404"/>
      <c r="AIG43" s="404"/>
      <c r="AIH43" s="404"/>
      <c r="AII43" s="404"/>
      <c r="AIJ43" s="404"/>
      <c r="AIK43" s="404"/>
      <c r="AIL43" s="404"/>
      <c r="AIM43" s="404"/>
      <c r="AIN43" s="404"/>
      <c r="AIO43" s="404"/>
      <c r="AIP43" s="404"/>
      <c r="AIQ43" s="404"/>
      <c r="AIR43" s="404"/>
      <c r="AIS43" s="404"/>
      <c r="AIT43" s="404"/>
      <c r="AIU43" s="404"/>
      <c r="AIV43" s="404"/>
      <c r="AIW43" s="404"/>
      <c r="AIX43" s="404"/>
      <c r="AIY43" s="404"/>
      <c r="AIZ43" s="404"/>
      <c r="AJA43" s="404"/>
      <c r="AJB43" s="404"/>
      <c r="AJC43" s="404"/>
      <c r="AJD43" s="404"/>
      <c r="AJE43" s="404"/>
      <c r="AJF43" s="404"/>
      <c r="AJG43" s="404"/>
      <c r="AJH43" s="404"/>
      <c r="AJI43" s="404"/>
      <c r="AJJ43" s="404"/>
      <c r="AJK43" s="404"/>
      <c r="AJL43" s="404"/>
      <c r="AJM43" s="404"/>
      <c r="AJN43" s="404"/>
      <c r="AJO43" s="404"/>
      <c r="AJP43" s="404"/>
      <c r="AJQ43" s="404"/>
      <c r="AJR43" s="404"/>
      <c r="AJS43" s="404"/>
      <c r="AJT43" s="404"/>
      <c r="AJU43" s="404"/>
      <c r="AJV43" s="404"/>
      <c r="AJW43" s="404"/>
      <c r="AJX43" s="404"/>
      <c r="AJY43" s="404"/>
      <c r="AJZ43" s="404"/>
      <c r="AKA43" s="404"/>
      <c r="AKB43" s="404"/>
      <c r="AKC43" s="404"/>
      <c r="AKD43" s="404"/>
      <c r="AKE43" s="404"/>
      <c r="AKF43" s="404"/>
      <c r="AKG43" s="404"/>
      <c r="AKH43" s="404"/>
      <c r="AKI43" s="404"/>
      <c r="AKJ43" s="404"/>
      <c r="AKK43" s="404"/>
      <c r="AKL43" s="404"/>
      <c r="AKM43" s="404"/>
      <c r="AKN43" s="404"/>
      <c r="AKO43" s="404"/>
      <c r="AKP43" s="404"/>
      <c r="AKQ43" s="404"/>
      <c r="AKR43" s="404"/>
      <c r="AKS43" s="404"/>
      <c r="AKT43" s="404"/>
      <c r="AKU43" s="404"/>
      <c r="AKV43" s="404"/>
      <c r="AKW43" s="404"/>
      <c r="AKX43" s="404"/>
      <c r="AKY43" s="404"/>
      <c r="AKZ43" s="404"/>
      <c r="ALA43" s="404"/>
      <c r="ALB43" s="404"/>
      <c r="ALC43" s="404"/>
    </row>
    <row r="44" spans="1:991" ht="39.75" customHeight="1" x14ac:dyDescent="0.55000000000000004">
      <c r="A44" s="638" t="s">
        <v>291</v>
      </c>
      <c r="B44" s="61">
        <v>628425.8823529412</v>
      </c>
      <c r="C44" s="634">
        <v>189787.05882352943</v>
      </c>
      <c r="D44" s="61">
        <v>421954</v>
      </c>
      <c r="E44" s="61">
        <v>231805</v>
      </c>
      <c r="F44" s="61">
        <v>965.88235294117646</v>
      </c>
      <c r="G44" s="634">
        <f t="shared" ref="G44:G46" si="0">F44+E44+D44+C44+B44</f>
        <v>1472937.8235294118</v>
      </c>
      <c r="H44" s="61">
        <v>534162</v>
      </c>
      <c r="I44" s="61">
        <v>161319</v>
      </c>
      <c r="J44" s="61">
        <v>358660.89999999997</v>
      </c>
      <c r="K44" s="759">
        <v>231805</v>
      </c>
      <c r="L44" s="61">
        <v>821</v>
      </c>
      <c r="M44" s="61">
        <v>1192886.875</v>
      </c>
      <c r="N44" s="61">
        <v>416646.36</v>
      </c>
      <c r="O44" s="61">
        <v>125828.82</v>
      </c>
      <c r="P44" s="61">
        <v>279755.50199999998</v>
      </c>
      <c r="Q44" s="61">
        <v>137923.97500000001</v>
      </c>
      <c r="R44" s="61">
        <v>640.38</v>
      </c>
      <c r="S44" s="636">
        <v>960795.03699999989</v>
      </c>
      <c r="W44" s="404"/>
      <c r="X44" s="404"/>
      <c r="Y44" s="404"/>
      <c r="Z44" s="404"/>
      <c r="AA44" s="404"/>
      <c r="AB44" s="404"/>
      <c r="AC44" s="404"/>
      <c r="AD44" s="404"/>
      <c r="AE44" s="404"/>
      <c r="AF44" s="404"/>
      <c r="AG44" s="404"/>
      <c r="AH44" s="404"/>
      <c r="AI44" s="404"/>
      <c r="AJ44" s="404"/>
      <c r="AK44" s="404"/>
      <c r="AL44" s="404"/>
      <c r="AM44" s="404"/>
      <c r="AN44" s="404"/>
      <c r="AO44" s="404"/>
      <c r="AP44" s="404"/>
      <c r="AQ44" s="404"/>
      <c r="AR44" s="404"/>
      <c r="AS44" s="404"/>
      <c r="AT44" s="404"/>
      <c r="AU44" s="404"/>
      <c r="AV44" s="404"/>
      <c r="AW44" s="404"/>
      <c r="AX44" s="404"/>
      <c r="AY44" s="404"/>
      <c r="AZ44" s="404"/>
      <c r="BA44" s="404"/>
      <c r="BB44" s="404"/>
      <c r="BC44" s="404"/>
      <c r="BD44" s="404"/>
      <c r="BE44" s="404"/>
      <c r="BF44" s="404"/>
      <c r="BG44" s="404"/>
      <c r="BH44" s="404"/>
      <c r="BI44" s="404"/>
      <c r="BJ44" s="404"/>
      <c r="BK44" s="404"/>
      <c r="BL44" s="404"/>
      <c r="BM44" s="404"/>
      <c r="BN44" s="404"/>
      <c r="BO44" s="404"/>
      <c r="BP44" s="404"/>
      <c r="BQ44" s="404"/>
      <c r="BR44" s="404"/>
      <c r="BS44" s="404"/>
      <c r="BT44" s="404"/>
      <c r="BU44" s="404"/>
      <c r="BV44" s="404"/>
      <c r="BW44" s="404"/>
      <c r="BX44" s="404"/>
      <c r="BY44" s="404"/>
      <c r="BZ44" s="404"/>
      <c r="CA44" s="404"/>
      <c r="CB44" s="404"/>
      <c r="CC44" s="404"/>
      <c r="CD44" s="404"/>
      <c r="CE44" s="404"/>
      <c r="CF44" s="404"/>
      <c r="CG44" s="404"/>
      <c r="CH44" s="404"/>
      <c r="CI44" s="404"/>
      <c r="CJ44" s="404"/>
      <c r="CK44" s="404"/>
      <c r="CL44" s="404"/>
      <c r="CM44" s="404"/>
      <c r="CN44" s="404"/>
      <c r="CO44" s="404"/>
      <c r="CP44" s="404"/>
      <c r="CQ44" s="404"/>
      <c r="CR44" s="404"/>
      <c r="CS44" s="404"/>
      <c r="CT44" s="404"/>
      <c r="CU44" s="404"/>
      <c r="CV44" s="404"/>
      <c r="CW44" s="404"/>
      <c r="CX44" s="404"/>
      <c r="CY44" s="404"/>
      <c r="CZ44" s="404"/>
      <c r="DA44" s="404"/>
      <c r="DB44" s="404"/>
      <c r="DC44" s="404"/>
      <c r="DD44" s="404"/>
      <c r="DE44" s="404"/>
      <c r="DF44" s="404"/>
      <c r="DG44" s="404"/>
      <c r="DH44" s="404"/>
      <c r="DI44" s="404"/>
      <c r="DJ44" s="404"/>
      <c r="DK44" s="404"/>
      <c r="DL44" s="404"/>
      <c r="DM44" s="404"/>
      <c r="DN44" s="404"/>
      <c r="DO44" s="404"/>
      <c r="DP44" s="404"/>
      <c r="DQ44" s="404"/>
      <c r="DR44" s="404"/>
      <c r="DS44" s="404"/>
      <c r="DT44" s="404"/>
      <c r="DU44" s="404"/>
      <c r="DV44" s="404"/>
      <c r="DW44" s="404"/>
      <c r="DX44" s="404"/>
      <c r="DY44" s="404"/>
      <c r="DZ44" s="404"/>
      <c r="EA44" s="404"/>
      <c r="EB44" s="404"/>
      <c r="EC44" s="404"/>
      <c r="ED44" s="404"/>
      <c r="EE44" s="404"/>
      <c r="EF44" s="404"/>
      <c r="EG44" s="404"/>
      <c r="EH44" s="404"/>
      <c r="EI44" s="404"/>
      <c r="EJ44" s="404"/>
      <c r="EK44" s="404"/>
      <c r="EL44" s="404"/>
      <c r="EM44" s="404"/>
      <c r="EN44" s="404"/>
      <c r="EO44" s="404"/>
      <c r="EP44" s="404"/>
      <c r="EQ44" s="404"/>
      <c r="ER44" s="404"/>
      <c r="ES44" s="404"/>
      <c r="ET44" s="404"/>
      <c r="EU44" s="404"/>
      <c r="EV44" s="404"/>
      <c r="EW44" s="404"/>
      <c r="EX44" s="404"/>
      <c r="EY44" s="404"/>
      <c r="EZ44" s="404"/>
      <c r="FA44" s="404"/>
      <c r="FB44" s="404"/>
      <c r="FC44" s="404"/>
      <c r="FD44" s="404"/>
      <c r="FE44" s="404"/>
      <c r="FF44" s="404"/>
      <c r="FG44" s="404"/>
      <c r="FH44" s="404"/>
      <c r="FI44" s="404"/>
      <c r="FJ44" s="404"/>
      <c r="FK44" s="404"/>
      <c r="FL44" s="404"/>
      <c r="FM44" s="404"/>
      <c r="FN44" s="404"/>
      <c r="FO44" s="404"/>
      <c r="FP44" s="404"/>
      <c r="FQ44" s="404"/>
      <c r="FR44" s="404"/>
      <c r="FS44" s="404"/>
      <c r="FT44" s="404"/>
      <c r="FU44" s="404"/>
      <c r="FV44" s="404"/>
      <c r="FW44" s="404"/>
      <c r="FX44" s="404"/>
      <c r="FY44" s="404"/>
      <c r="FZ44" s="404"/>
      <c r="GA44" s="404"/>
      <c r="GB44" s="404"/>
      <c r="GC44" s="404"/>
      <c r="GD44" s="404"/>
      <c r="GE44" s="404"/>
      <c r="GF44" s="404"/>
      <c r="GG44" s="404"/>
      <c r="GH44" s="404"/>
      <c r="GI44" s="404"/>
      <c r="GJ44" s="404"/>
      <c r="GK44" s="404"/>
      <c r="GL44" s="404"/>
      <c r="GM44" s="404"/>
      <c r="GN44" s="404"/>
      <c r="GO44" s="404"/>
      <c r="GP44" s="404"/>
      <c r="GQ44" s="404"/>
      <c r="GR44" s="404"/>
      <c r="GS44" s="404"/>
      <c r="GT44" s="404"/>
      <c r="GU44" s="404"/>
      <c r="GV44" s="404"/>
      <c r="GW44" s="404"/>
      <c r="GX44" s="404"/>
      <c r="GY44" s="404"/>
      <c r="GZ44" s="404"/>
      <c r="HA44" s="404"/>
      <c r="HB44" s="404"/>
      <c r="HC44" s="404"/>
      <c r="HD44" s="404"/>
      <c r="HE44" s="404"/>
      <c r="HF44" s="404"/>
      <c r="HG44" s="404"/>
      <c r="HH44" s="404"/>
      <c r="HI44" s="404"/>
      <c r="HJ44" s="404"/>
      <c r="HK44" s="404"/>
      <c r="HL44" s="404"/>
      <c r="HM44" s="404"/>
      <c r="HN44" s="404"/>
      <c r="HO44" s="404"/>
      <c r="HP44" s="404"/>
      <c r="HQ44" s="404"/>
      <c r="HR44" s="404"/>
      <c r="HS44" s="404"/>
      <c r="HT44" s="404"/>
      <c r="HU44" s="404"/>
      <c r="HV44" s="404"/>
      <c r="HW44" s="404"/>
      <c r="HX44" s="404"/>
      <c r="HY44" s="404"/>
      <c r="HZ44" s="404"/>
      <c r="IA44" s="404"/>
      <c r="IB44" s="404"/>
      <c r="IC44" s="404"/>
      <c r="ID44" s="404"/>
      <c r="IE44" s="404"/>
      <c r="IF44" s="404"/>
      <c r="IG44" s="404"/>
      <c r="IH44" s="404"/>
      <c r="II44" s="404"/>
      <c r="IJ44" s="404"/>
      <c r="IK44" s="404"/>
      <c r="IL44" s="404"/>
      <c r="IM44" s="404"/>
      <c r="IN44" s="404"/>
      <c r="IO44" s="404"/>
      <c r="IP44" s="404"/>
      <c r="IQ44" s="404"/>
      <c r="IR44" s="404"/>
      <c r="IS44" s="404"/>
      <c r="IT44" s="404"/>
      <c r="IU44" s="404"/>
      <c r="IV44" s="404"/>
      <c r="IW44" s="404"/>
      <c r="IX44" s="404"/>
      <c r="IY44" s="404"/>
      <c r="IZ44" s="404"/>
      <c r="JA44" s="404"/>
      <c r="JB44" s="404"/>
      <c r="JC44" s="404"/>
      <c r="JD44" s="404"/>
      <c r="JE44" s="404"/>
      <c r="JF44" s="404"/>
      <c r="JG44" s="404"/>
      <c r="JH44" s="404"/>
      <c r="JI44" s="404"/>
      <c r="JJ44" s="404"/>
      <c r="JK44" s="404"/>
      <c r="JL44" s="404"/>
      <c r="JM44" s="404"/>
      <c r="JN44" s="404"/>
      <c r="JO44" s="404"/>
      <c r="JP44" s="404"/>
      <c r="JQ44" s="404"/>
      <c r="JR44" s="404"/>
      <c r="JS44" s="404"/>
      <c r="JT44" s="404"/>
      <c r="JU44" s="404"/>
      <c r="JV44" s="404"/>
      <c r="JW44" s="404"/>
      <c r="JX44" s="404"/>
      <c r="JY44" s="404"/>
      <c r="JZ44" s="404"/>
      <c r="KA44" s="404"/>
      <c r="KB44" s="404"/>
      <c r="KC44" s="404"/>
      <c r="KD44" s="404"/>
      <c r="KE44" s="404"/>
      <c r="KF44" s="404"/>
      <c r="KG44" s="404"/>
      <c r="KH44" s="404"/>
      <c r="KI44" s="404"/>
      <c r="KJ44" s="404"/>
      <c r="KK44" s="404"/>
      <c r="KL44" s="404"/>
      <c r="KM44" s="404"/>
      <c r="KN44" s="404"/>
      <c r="KO44" s="404"/>
      <c r="KP44" s="404"/>
      <c r="KQ44" s="404"/>
      <c r="KR44" s="404"/>
      <c r="KS44" s="404"/>
      <c r="KT44" s="404"/>
      <c r="KU44" s="404"/>
      <c r="KV44" s="404"/>
      <c r="KW44" s="404"/>
      <c r="KX44" s="404"/>
      <c r="KY44" s="404"/>
      <c r="KZ44" s="404"/>
      <c r="LA44" s="404"/>
      <c r="LB44" s="404"/>
      <c r="LC44" s="404"/>
      <c r="LD44" s="404"/>
      <c r="LE44" s="404"/>
      <c r="LF44" s="404"/>
      <c r="LG44" s="404"/>
      <c r="LH44" s="404"/>
      <c r="LI44" s="404"/>
      <c r="LJ44" s="404"/>
      <c r="LK44" s="404"/>
      <c r="LL44" s="404"/>
      <c r="LM44" s="404"/>
      <c r="LN44" s="404"/>
      <c r="LO44" s="404"/>
      <c r="LP44" s="404"/>
      <c r="LQ44" s="404"/>
      <c r="LR44" s="404"/>
      <c r="LS44" s="404"/>
      <c r="LT44" s="404"/>
      <c r="LU44" s="404"/>
      <c r="LV44" s="404"/>
      <c r="LW44" s="404"/>
      <c r="LX44" s="404"/>
      <c r="LY44" s="404"/>
      <c r="LZ44" s="404"/>
      <c r="MA44" s="404"/>
      <c r="MB44" s="404"/>
      <c r="MC44" s="404"/>
      <c r="MD44" s="404"/>
      <c r="ME44" s="404"/>
      <c r="MF44" s="404"/>
      <c r="MG44" s="404"/>
      <c r="MH44" s="404"/>
      <c r="MI44" s="404"/>
      <c r="MJ44" s="404"/>
      <c r="MK44" s="404"/>
      <c r="ML44" s="404"/>
      <c r="MM44" s="404"/>
      <c r="MN44" s="404"/>
      <c r="MO44" s="404"/>
      <c r="MP44" s="404"/>
      <c r="MQ44" s="404"/>
      <c r="MR44" s="404"/>
      <c r="MS44" s="404"/>
      <c r="MT44" s="404"/>
      <c r="MU44" s="404"/>
      <c r="MV44" s="404"/>
      <c r="MW44" s="404"/>
      <c r="MX44" s="404"/>
      <c r="MY44" s="404"/>
      <c r="MZ44" s="404"/>
      <c r="NA44" s="404"/>
      <c r="NB44" s="404"/>
      <c r="NC44" s="404"/>
      <c r="ND44" s="404"/>
      <c r="NE44" s="404"/>
      <c r="NF44" s="404"/>
      <c r="NG44" s="404"/>
      <c r="NH44" s="404"/>
      <c r="NI44" s="404"/>
      <c r="NJ44" s="404"/>
      <c r="NK44" s="404"/>
      <c r="NL44" s="404"/>
      <c r="NM44" s="404"/>
      <c r="NN44" s="404"/>
      <c r="NO44" s="404"/>
      <c r="NP44" s="404"/>
      <c r="NQ44" s="404"/>
      <c r="NR44" s="404"/>
      <c r="NS44" s="404"/>
      <c r="NT44" s="404"/>
      <c r="NU44" s="404"/>
      <c r="NV44" s="404"/>
      <c r="NW44" s="404"/>
      <c r="NX44" s="404"/>
      <c r="NY44" s="404"/>
      <c r="NZ44" s="404"/>
      <c r="OA44" s="404"/>
      <c r="OB44" s="404"/>
      <c r="OC44" s="404"/>
      <c r="OD44" s="404"/>
      <c r="OE44" s="404"/>
      <c r="OF44" s="404"/>
      <c r="OG44" s="404"/>
      <c r="OH44" s="404"/>
      <c r="OI44" s="404"/>
      <c r="OJ44" s="404"/>
      <c r="OK44" s="404"/>
      <c r="OL44" s="404"/>
      <c r="OM44" s="404"/>
      <c r="ON44" s="404"/>
      <c r="OO44" s="404"/>
      <c r="OP44" s="404"/>
      <c r="OQ44" s="404"/>
      <c r="OR44" s="404"/>
      <c r="OS44" s="404"/>
      <c r="OT44" s="404"/>
      <c r="OU44" s="404"/>
      <c r="OV44" s="404"/>
      <c r="OW44" s="404"/>
      <c r="OX44" s="404"/>
      <c r="OY44" s="404"/>
      <c r="OZ44" s="404"/>
      <c r="PA44" s="404"/>
      <c r="PB44" s="404"/>
      <c r="PC44" s="404"/>
      <c r="PD44" s="404"/>
      <c r="PE44" s="404"/>
      <c r="PF44" s="404"/>
      <c r="PG44" s="404"/>
      <c r="PH44" s="404"/>
      <c r="PI44" s="404"/>
      <c r="PJ44" s="404"/>
      <c r="PK44" s="404"/>
      <c r="PL44" s="404"/>
      <c r="PM44" s="404"/>
      <c r="PN44" s="404"/>
      <c r="PO44" s="404"/>
      <c r="PP44" s="404"/>
      <c r="PQ44" s="404"/>
      <c r="PR44" s="404"/>
      <c r="PS44" s="404"/>
      <c r="PT44" s="404"/>
      <c r="PU44" s="404"/>
      <c r="PV44" s="404"/>
      <c r="PW44" s="404"/>
      <c r="PX44" s="404"/>
      <c r="PY44" s="404"/>
      <c r="PZ44" s="404"/>
      <c r="QA44" s="404"/>
      <c r="QB44" s="404"/>
      <c r="QC44" s="404"/>
      <c r="QD44" s="404"/>
      <c r="QE44" s="404"/>
      <c r="QF44" s="404"/>
      <c r="QG44" s="404"/>
      <c r="QH44" s="404"/>
      <c r="QI44" s="404"/>
      <c r="QJ44" s="404"/>
      <c r="QK44" s="404"/>
      <c r="QL44" s="404"/>
      <c r="QM44" s="404"/>
      <c r="QN44" s="404"/>
      <c r="QO44" s="404"/>
      <c r="QP44" s="404"/>
      <c r="QQ44" s="404"/>
      <c r="QR44" s="404"/>
      <c r="QS44" s="404"/>
      <c r="QT44" s="404"/>
      <c r="QU44" s="404"/>
      <c r="QV44" s="404"/>
      <c r="QW44" s="404"/>
      <c r="QX44" s="404"/>
      <c r="QY44" s="404"/>
      <c r="QZ44" s="404"/>
      <c r="RA44" s="404"/>
      <c r="RB44" s="404"/>
      <c r="RC44" s="404"/>
      <c r="RD44" s="404"/>
      <c r="RE44" s="404"/>
      <c r="RF44" s="404"/>
      <c r="RG44" s="404"/>
      <c r="RH44" s="404"/>
      <c r="RI44" s="404"/>
      <c r="RJ44" s="404"/>
      <c r="RK44" s="404"/>
      <c r="RL44" s="404"/>
      <c r="RM44" s="404"/>
      <c r="RN44" s="404"/>
      <c r="RO44" s="404"/>
      <c r="RP44" s="404"/>
      <c r="RQ44" s="404"/>
      <c r="RR44" s="404"/>
      <c r="RS44" s="404"/>
      <c r="RT44" s="404"/>
      <c r="RU44" s="404"/>
      <c r="RV44" s="404"/>
      <c r="RW44" s="404"/>
      <c r="RX44" s="404"/>
      <c r="RY44" s="404"/>
      <c r="RZ44" s="404"/>
      <c r="SA44" s="404"/>
      <c r="SB44" s="404"/>
      <c r="SC44" s="404"/>
      <c r="SD44" s="404"/>
      <c r="SE44" s="404"/>
      <c r="SF44" s="404"/>
      <c r="SG44" s="404"/>
      <c r="SH44" s="404"/>
      <c r="SI44" s="404"/>
      <c r="SJ44" s="404"/>
      <c r="SK44" s="404"/>
      <c r="SL44" s="404"/>
      <c r="SM44" s="404"/>
      <c r="SN44" s="404"/>
      <c r="SO44" s="404"/>
      <c r="SP44" s="404"/>
      <c r="SQ44" s="404"/>
      <c r="SR44" s="404"/>
      <c r="SS44" s="404"/>
      <c r="ST44" s="404"/>
      <c r="SU44" s="404"/>
      <c r="SV44" s="404"/>
      <c r="SW44" s="404"/>
      <c r="SX44" s="404"/>
      <c r="SY44" s="404"/>
      <c r="SZ44" s="404"/>
      <c r="TA44" s="404"/>
      <c r="TB44" s="404"/>
      <c r="TC44" s="404"/>
      <c r="TD44" s="404"/>
      <c r="TE44" s="404"/>
      <c r="TF44" s="404"/>
      <c r="TG44" s="404"/>
      <c r="TH44" s="404"/>
      <c r="TI44" s="404"/>
      <c r="TJ44" s="404"/>
      <c r="TK44" s="404"/>
      <c r="TL44" s="404"/>
      <c r="TM44" s="404"/>
      <c r="TN44" s="404"/>
      <c r="TO44" s="404"/>
      <c r="TP44" s="404"/>
      <c r="TQ44" s="404"/>
      <c r="TR44" s="404"/>
      <c r="TS44" s="404"/>
      <c r="TT44" s="404"/>
      <c r="TU44" s="404"/>
      <c r="TV44" s="404"/>
      <c r="TW44" s="404"/>
      <c r="TX44" s="404"/>
      <c r="TY44" s="404"/>
      <c r="TZ44" s="404"/>
      <c r="UA44" s="404"/>
      <c r="UB44" s="404"/>
      <c r="UC44" s="404"/>
      <c r="UD44" s="404"/>
      <c r="UE44" s="404"/>
      <c r="UF44" s="404"/>
      <c r="UG44" s="404"/>
      <c r="UH44" s="404"/>
      <c r="UI44" s="404"/>
      <c r="UJ44" s="404"/>
      <c r="UK44" s="404"/>
      <c r="UL44" s="404"/>
      <c r="UM44" s="404"/>
      <c r="UN44" s="404"/>
      <c r="UO44" s="404"/>
      <c r="UP44" s="404"/>
      <c r="UQ44" s="404"/>
      <c r="UR44" s="404"/>
      <c r="US44" s="404"/>
      <c r="UT44" s="404"/>
      <c r="UU44" s="404"/>
      <c r="UV44" s="404"/>
      <c r="UW44" s="404"/>
      <c r="UX44" s="404"/>
      <c r="UY44" s="404"/>
      <c r="UZ44" s="404"/>
      <c r="VA44" s="404"/>
      <c r="VB44" s="404"/>
      <c r="VC44" s="404"/>
      <c r="VD44" s="404"/>
      <c r="VE44" s="404"/>
      <c r="VF44" s="404"/>
      <c r="VG44" s="404"/>
      <c r="VH44" s="404"/>
      <c r="VI44" s="404"/>
      <c r="VJ44" s="404"/>
      <c r="VK44" s="404"/>
      <c r="VL44" s="404"/>
      <c r="VM44" s="404"/>
      <c r="VN44" s="404"/>
      <c r="VO44" s="404"/>
      <c r="VP44" s="404"/>
      <c r="VQ44" s="404"/>
      <c r="VR44" s="404"/>
      <c r="VS44" s="404"/>
      <c r="VT44" s="404"/>
      <c r="VU44" s="404"/>
      <c r="VV44" s="404"/>
      <c r="VW44" s="404"/>
      <c r="VX44" s="404"/>
      <c r="VY44" s="404"/>
      <c r="VZ44" s="404"/>
      <c r="WA44" s="404"/>
      <c r="WB44" s="404"/>
      <c r="WC44" s="404"/>
      <c r="WD44" s="404"/>
      <c r="WE44" s="404"/>
      <c r="WF44" s="404"/>
      <c r="WG44" s="404"/>
      <c r="WH44" s="404"/>
      <c r="WI44" s="404"/>
      <c r="WJ44" s="404"/>
      <c r="WK44" s="404"/>
      <c r="WL44" s="404"/>
      <c r="WM44" s="404"/>
      <c r="WN44" s="404"/>
      <c r="WO44" s="404"/>
      <c r="WP44" s="404"/>
      <c r="WQ44" s="404"/>
      <c r="WR44" s="404"/>
      <c r="WS44" s="404"/>
      <c r="WT44" s="404"/>
      <c r="WU44" s="404"/>
      <c r="WV44" s="404"/>
      <c r="WW44" s="404"/>
      <c r="WX44" s="404"/>
      <c r="WY44" s="404"/>
      <c r="WZ44" s="404"/>
      <c r="XA44" s="404"/>
      <c r="XB44" s="404"/>
      <c r="XC44" s="404"/>
      <c r="XD44" s="404"/>
      <c r="XE44" s="404"/>
      <c r="XF44" s="404"/>
      <c r="XG44" s="404"/>
      <c r="XH44" s="404"/>
      <c r="XI44" s="404"/>
      <c r="XJ44" s="404"/>
      <c r="XK44" s="404"/>
      <c r="XL44" s="404"/>
      <c r="XM44" s="404"/>
      <c r="XN44" s="404"/>
      <c r="XO44" s="404"/>
      <c r="XP44" s="404"/>
      <c r="XQ44" s="404"/>
      <c r="XR44" s="404"/>
      <c r="XS44" s="404"/>
      <c r="XT44" s="404"/>
      <c r="XU44" s="404"/>
      <c r="XV44" s="404"/>
      <c r="XW44" s="404"/>
      <c r="XX44" s="404"/>
      <c r="XY44" s="404"/>
      <c r="XZ44" s="404"/>
      <c r="YA44" s="404"/>
      <c r="YB44" s="404"/>
      <c r="YC44" s="404"/>
      <c r="YD44" s="404"/>
      <c r="YE44" s="404"/>
      <c r="YF44" s="404"/>
      <c r="YG44" s="404"/>
      <c r="YH44" s="404"/>
      <c r="YI44" s="404"/>
      <c r="YJ44" s="404"/>
      <c r="YK44" s="404"/>
      <c r="YL44" s="404"/>
      <c r="YM44" s="404"/>
      <c r="YN44" s="404"/>
      <c r="YO44" s="404"/>
      <c r="YP44" s="404"/>
      <c r="YQ44" s="404"/>
      <c r="YR44" s="404"/>
      <c r="YS44" s="404"/>
      <c r="YT44" s="404"/>
      <c r="YU44" s="404"/>
      <c r="YV44" s="404"/>
      <c r="YW44" s="404"/>
      <c r="YX44" s="404"/>
      <c r="YY44" s="404"/>
      <c r="YZ44" s="404"/>
      <c r="ZA44" s="404"/>
      <c r="ZB44" s="404"/>
      <c r="ZC44" s="404"/>
      <c r="ZD44" s="404"/>
      <c r="ZE44" s="404"/>
      <c r="ZF44" s="404"/>
      <c r="ZG44" s="404"/>
      <c r="ZH44" s="404"/>
      <c r="ZI44" s="404"/>
      <c r="ZJ44" s="404"/>
      <c r="ZK44" s="404"/>
      <c r="ZL44" s="404"/>
      <c r="ZM44" s="404"/>
      <c r="ZN44" s="404"/>
      <c r="ZO44" s="404"/>
      <c r="ZP44" s="404"/>
      <c r="ZQ44" s="404"/>
      <c r="ZR44" s="404"/>
      <c r="ZS44" s="404"/>
      <c r="ZT44" s="404"/>
      <c r="ZU44" s="404"/>
      <c r="ZV44" s="404"/>
      <c r="ZW44" s="404"/>
      <c r="ZX44" s="404"/>
      <c r="ZY44" s="404"/>
      <c r="ZZ44" s="404"/>
      <c r="AAA44" s="404"/>
      <c r="AAB44" s="404"/>
      <c r="AAC44" s="404"/>
      <c r="AAD44" s="404"/>
      <c r="AAE44" s="404"/>
      <c r="AAF44" s="404"/>
      <c r="AAG44" s="404"/>
      <c r="AAH44" s="404"/>
      <c r="AAI44" s="404"/>
      <c r="AAJ44" s="404"/>
      <c r="AAK44" s="404"/>
      <c r="AAL44" s="404"/>
      <c r="AAM44" s="404"/>
      <c r="AAN44" s="404"/>
      <c r="AAO44" s="404"/>
      <c r="AAP44" s="404"/>
      <c r="AAQ44" s="404"/>
      <c r="AAR44" s="404"/>
      <c r="AAS44" s="404"/>
      <c r="AAT44" s="404"/>
      <c r="AAU44" s="404"/>
      <c r="AAV44" s="404"/>
      <c r="AAW44" s="404"/>
      <c r="AAX44" s="404"/>
      <c r="AAY44" s="404"/>
      <c r="AAZ44" s="404"/>
      <c r="ABA44" s="404"/>
      <c r="ABB44" s="404"/>
      <c r="ABC44" s="404"/>
      <c r="ABD44" s="404"/>
      <c r="ABE44" s="404"/>
      <c r="ABF44" s="404"/>
      <c r="ABG44" s="404"/>
      <c r="ABH44" s="404"/>
      <c r="ABI44" s="404"/>
      <c r="ABJ44" s="404"/>
      <c r="ABK44" s="404"/>
      <c r="ABL44" s="404"/>
      <c r="ABM44" s="404"/>
      <c r="ABN44" s="404"/>
      <c r="ABO44" s="404"/>
      <c r="ABP44" s="404"/>
      <c r="ABQ44" s="404"/>
      <c r="ABR44" s="404"/>
      <c r="ABS44" s="404"/>
      <c r="ABT44" s="404"/>
      <c r="ABU44" s="404"/>
      <c r="ABV44" s="404"/>
      <c r="ABW44" s="404"/>
      <c r="ABX44" s="404"/>
      <c r="ABY44" s="404"/>
      <c r="ABZ44" s="404"/>
      <c r="ACA44" s="404"/>
      <c r="ACB44" s="404"/>
      <c r="ACC44" s="404"/>
      <c r="ACD44" s="404"/>
      <c r="ACE44" s="404"/>
      <c r="ACF44" s="404"/>
      <c r="ACG44" s="404"/>
      <c r="ACH44" s="404"/>
      <c r="ACI44" s="404"/>
      <c r="ACJ44" s="404"/>
      <c r="ACK44" s="404"/>
      <c r="ACL44" s="404"/>
      <c r="ACM44" s="404"/>
      <c r="ACN44" s="404"/>
      <c r="ACO44" s="404"/>
      <c r="ACP44" s="404"/>
      <c r="ACQ44" s="404"/>
      <c r="ACR44" s="404"/>
      <c r="ACS44" s="404"/>
      <c r="ACT44" s="404"/>
      <c r="ACU44" s="404"/>
      <c r="ACV44" s="404"/>
      <c r="ACW44" s="404"/>
      <c r="ACX44" s="404"/>
      <c r="ACY44" s="404"/>
      <c r="ACZ44" s="404"/>
      <c r="ADA44" s="404"/>
      <c r="ADB44" s="404"/>
      <c r="ADC44" s="404"/>
      <c r="ADD44" s="404"/>
      <c r="ADE44" s="404"/>
      <c r="ADF44" s="404"/>
      <c r="ADG44" s="404"/>
      <c r="ADH44" s="404"/>
      <c r="ADI44" s="404"/>
      <c r="ADJ44" s="404"/>
      <c r="ADK44" s="404"/>
      <c r="ADL44" s="404"/>
      <c r="ADM44" s="404"/>
      <c r="ADN44" s="404"/>
      <c r="ADO44" s="404"/>
      <c r="ADP44" s="404"/>
      <c r="ADQ44" s="404"/>
      <c r="ADR44" s="404"/>
      <c r="ADS44" s="404"/>
      <c r="ADT44" s="404"/>
      <c r="ADU44" s="404"/>
      <c r="ADV44" s="404"/>
      <c r="ADW44" s="404"/>
      <c r="ADX44" s="404"/>
      <c r="ADY44" s="404"/>
      <c r="ADZ44" s="404"/>
      <c r="AEA44" s="404"/>
      <c r="AEB44" s="404"/>
      <c r="AEC44" s="404"/>
      <c r="AED44" s="404"/>
      <c r="AEE44" s="404"/>
      <c r="AEF44" s="404"/>
      <c r="AEG44" s="404"/>
      <c r="AEH44" s="404"/>
      <c r="AEI44" s="404"/>
      <c r="AEJ44" s="404"/>
      <c r="AEK44" s="404"/>
      <c r="AEL44" s="404"/>
      <c r="AEM44" s="404"/>
      <c r="AEN44" s="404"/>
      <c r="AEO44" s="404"/>
      <c r="AEP44" s="404"/>
      <c r="AEQ44" s="404"/>
      <c r="AER44" s="404"/>
      <c r="AES44" s="404"/>
      <c r="AET44" s="404"/>
      <c r="AEU44" s="404"/>
      <c r="AEV44" s="404"/>
      <c r="AEW44" s="404"/>
      <c r="AEX44" s="404"/>
      <c r="AEY44" s="404"/>
      <c r="AEZ44" s="404"/>
      <c r="AFA44" s="404"/>
      <c r="AFB44" s="404"/>
      <c r="AFC44" s="404"/>
      <c r="AFD44" s="404"/>
      <c r="AFE44" s="404"/>
      <c r="AFF44" s="404"/>
      <c r="AFG44" s="404"/>
      <c r="AFH44" s="404"/>
      <c r="AFI44" s="404"/>
      <c r="AFJ44" s="404"/>
      <c r="AFK44" s="404"/>
      <c r="AFL44" s="404"/>
      <c r="AFM44" s="404"/>
      <c r="AFN44" s="404"/>
      <c r="AFO44" s="404"/>
      <c r="AFP44" s="404"/>
      <c r="AFQ44" s="404"/>
      <c r="AFR44" s="404"/>
      <c r="AFS44" s="404"/>
      <c r="AFT44" s="404"/>
      <c r="AFU44" s="404"/>
      <c r="AFV44" s="404"/>
      <c r="AFW44" s="404"/>
      <c r="AFX44" s="404"/>
      <c r="AFY44" s="404"/>
      <c r="AFZ44" s="404"/>
      <c r="AGA44" s="404"/>
      <c r="AGB44" s="404"/>
      <c r="AGC44" s="404"/>
      <c r="AGD44" s="404"/>
      <c r="AGE44" s="404"/>
      <c r="AGF44" s="404"/>
      <c r="AGG44" s="404"/>
      <c r="AGH44" s="404"/>
      <c r="AGI44" s="404"/>
      <c r="AGJ44" s="404"/>
      <c r="AGK44" s="404"/>
      <c r="AGL44" s="404"/>
      <c r="AGM44" s="404"/>
      <c r="AGN44" s="404"/>
      <c r="AGO44" s="404"/>
      <c r="AGP44" s="404"/>
      <c r="AGQ44" s="404"/>
      <c r="AGR44" s="404"/>
      <c r="AGS44" s="404"/>
      <c r="AGT44" s="404"/>
      <c r="AGU44" s="404"/>
      <c r="AGV44" s="404"/>
      <c r="AGW44" s="404"/>
      <c r="AGX44" s="404"/>
      <c r="AGY44" s="404"/>
      <c r="AGZ44" s="404"/>
      <c r="AHA44" s="404"/>
      <c r="AHB44" s="404"/>
      <c r="AHC44" s="404"/>
      <c r="AHD44" s="404"/>
      <c r="AHE44" s="404"/>
      <c r="AHF44" s="404"/>
      <c r="AHG44" s="404"/>
      <c r="AHH44" s="404"/>
      <c r="AHI44" s="404"/>
      <c r="AHJ44" s="404"/>
      <c r="AHK44" s="404"/>
      <c r="AHL44" s="404"/>
      <c r="AHM44" s="404"/>
      <c r="AHN44" s="404"/>
      <c r="AHO44" s="404"/>
      <c r="AHP44" s="404"/>
      <c r="AHQ44" s="404"/>
      <c r="AHR44" s="404"/>
      <c r="AHS44" s="404"/>
      <c r="AHT44" s="404"/>
      <c r="AHU44" s="404"/>
      <c r="AHV44" s="404"/>
      <c r="AHW44" s="404"/>
      <c r="AHX44" s="404"/>
      <c r="AHY44" s="404"/>
      <c r="AHZ44" s="404"/>
      <c r="AIA44" s="404"/>
      <c r="AIB44" s="404"/>
      <c r="AIC44" s="404"/>
      <c r="AID44" s="404"/>
      <c r="AIE44" s="404"/>
      <c r="AIF44" s="404"/>
      <c r="AIG44" s="404"/>
      <c r="AIH44" s="404"/>
      <c r="AII44" s="404"/>
      <c r="AIJ44" s="404"/>
      <c r="AIK44" s="404"/>
      <c r="AIL44" s="404"/>
      <c r="AIM44" s="404"/>
      <c r="AIN44" s="404"/>
      <c r="AIO44" s="404"/>
      <c r="AIP44" s="404"/>
      <c r="AIQ44" s="404"/>
      <c r="AIR44" s="404"/>
      <c r="AIS44" s="404"/>
      <c r="AIT44" s="404"/>
      <c r="AIU44" s="404"/>
      <c r="AIV44" s="404"/>
      <c r="AIW44" s="404"/>
      <c r="AIX44" s="404"/>
      <c r="AIY44" s="404"/>
      <c r="AIZ44" s="404"/>
      <c r="AJA44" s="404"/>
      <c r="AJB44" s="404"/>
      <c r="AJC44" s="404"/>
      <c r="AJD44" s="404"/>
      <c r="AJE44" s="404"/>
      <c r="AJF44" s="404"/>
      <c r="AJG44" s="404"/>
      <c r="AJH44" s="404"/>
      <c r="AJI44" s="404"/>
      <c r="AJJ44" s="404"/>
      <c r="AJK44" s="404"/>
      <c r="AJL44" s="404"/>
      <c r="AJM44" s="404"/>
      <c r="AJN44" s="404"/>
      <c r="AJO44" s="404"/>
      <c r="AJP44" s="404"/>
      <c r="AJQ44" s="404"/>
      <c r="AJR44" s="404"/>
      <c r="AJS44" s="404"/>
      <c r="AJT44" s="404"/>
      <c r="AJU44" s="404"/>
      <c r="AJV44" s="404"/>
      <c r="AJW44" s="404"/>
      <c r="AJX44" s="404"/>
      <c r="AJY44" s="404"/>
      <c r="AJZ44" s="404"/>
      <c r="AKA44" s="404"/>
      <c r="AKB44" s="404"/>
      <c r="AKC44" s="404"/>
      <c r="AKD44" s="404"/>
      <c r="AKE44" s="404"/>
      <c r="AKF44" s="404"/>
      <c r="AKG44" s="404"/>
      <c r="AKH44" s="404"/>
      <c r="AKI44" s="404"/>
      <c r="AKJ44" s="404"/>
      <c r="AKK44" s="404"/>
      <c r="AKL44" s="404"/>
      <c r="AKM44" s="404"/>
      <c r="AKN44" s="404"/>
      <c r="AKO44" s="404"/>
      <c r="AKP44" s="404"/>
      <c r="AKQ44" s="404"/>
      <c r="AKR44" s="404"/>
      <c r="AKS44" s="404"/>
      <c r="AKT44" s="404"/>
      <c r="AKU44" s="404"/>
      <c r="AKV44" s="404"/>
      <c r="AKW44" s="404"/>
      <c r="AKX44" s="404"/>
      <c r="AKY44" s="404"/>
      <c r="AKZ44" s="404"/>
      <c r="ALA44" s="404"/>
      <c r="ALB44" s="404"/>
      <c r="ALC44" s="404"/>
    </row>
    <row r="45" spans="1:991" ht="39.75" customHeight="1" x14ac:dyDescent="0.55000000000000004">
      <c r="A45" s="638" t="s">
        <v>292</v>
      </c>
      <c r="B45" s="61">
        <v>323751.76470588235</v>
      </c>
      <c r="C45" s="634">
        <v>126491.76470588235</v>
      </c>
      <c r="D45" s="61">
        <v>400555.29411764705</v>
      </c>
      <c r="E45" s="61">
        <v>201744</v>
      </c>
      <c r="F45" s="61">
        <v>1040</v>
      </c>
      <c r="G45" s="634">
        <f t="shared" si="0"/>
        <v>1053582.8235294118</v>
      </c>
      <c r="H45" s="61">
        <v>275189</v>
      </c>
      <c r="I45" s="61">
        <v>107518</v>
      </c>
      <c r="J45" s="61">
        <v>340472</v>
      </c>
      <c r="K45" s="759">
        <v>201744.31199999998</v>
      </c>
      <c r="L45" s="61">
        <v>884</v>
      </c>
      <c r="M45" s="61">
        <v>844100.67999999993</v>
      </c>
      <c r="N45" s="61">
        <v>214647.42</v>
      </c>
      <c r="O45" s="61">
        <v>83864.040000000008</v>
      </c>
      <c r="P45" s="61">
        <v>265568.16000000003</v>
      </c>
      <c r="Q45" s="61">
        <v>120037.68</v>
      </c>
      <c r="R45" s="61">
        <v>689.52</v>
      </c>
      <c r="S45" s="636">
        <v>684806.82000000007</v>
      </c>
      <c r="W45" s="404"/>
      <c r="X45" s="404"/>
      <c r="Y45" s="404"/>
      <c r="Z45" s="404"/>
      <c r="AA45" s="404"/>
      <c r="AB45" s="404"/>
      <c r="AC45" s="404"/>
      <c r="AD45" s="404"/>
      <c r="AE45" s="404"/>
      <c r="AF45" s="404"/>
      <c r="AG45" s="404"/>
      <c r="AH45" s="404"/>
      <c r="AI45" s="404"/>
      <c r="AJ45" s="404"/>
      <c r="AK45" s="404"/>
      <c r="AL45" s="404"/>
      <c r="AM45" s="404"/>
      <c r="AN45" s="404"/>
      <c r="AO45" s="404"/>
      <c r="AP45" s="404"/>
      <c r="AQ45" s="404"/>
      <c r="AR45" s="404"/>
      <c r="AS45" s="404"/>
      <c r="AT45" s="404"/>
      <c r="AU45" s="404"/>
      <c r="AV45" s="404"/>
      <c r="AW45" s="404"/>
      <c r="AX45" s="404"/>
      <c r="AY45" s="404"/>
      <c r="AZ45" s="404"/>
      <c r="BA45" s="404"/>
      <c r="BB45" s="404"/>
      <c r="BC45" s="404"/>
      <c r="BD45" s="404"/>
      <c r="BE45" s="404"/>
      <c r="BF45" s="404"/>
      <c r="BG45" s="404"/>
      <c r="BH45" s="404"/>
      <c r="BI45" s="404"/>
      <c r="BJ45" s="404"/>
      <c r="BK45" s="404"/>
      <c r="BL45" s="404"/>
      <c r="BM45" s="404"/>
      <c r="BN45" s="404"/>
      <c r="BO45" s="404"/>
      <c r="BP45" s="404"/>
      <c r="BQ45" s="404"/>
      <c r="BR45" s="404"/>
      <c r="BS45" s="404"/>
      <c r="BT45" s="404"/>
      <c r="BU45" s="404"/>
      <c r="BV45" s="404"/>
      <c r="BW45" s="404"/>
      <c r="BX45" s="404"/>
      <c r="BY45" s="404"/>
      <c r="BZ45" s="404"/>
      <c r="CA45" s="404"/>
      <c r="CB45" s="404"/>
      <c r="CC45" s="404"/>
      <c r="CD45" s="404"/>
      <c r="CE45" s="404"/>
      <c r="CF45" s="404"/>
      <c r="CG45" s="404"/>
      <c r="CH45" s="404"/>
      <c r="CI45" s="404"/>
      <c r="CJ45" s="404"/>
      <c r="CK45" s="404"/>
      <c r="CL45" s="404"/>
      <c r="CM45" s="404"/>
      <c r="CN45" s="404"/>
      <c r="CO45" s="404"/>
      <c r="CP45" s="404"/>
      <c r="CQ45" s="404"/>
      <c r="CR45" s="404"/>
      <c r="CS45" s="404"/>
      <c r="CT45" s="404"/>
      <c r="CU45" s="404"/>
      <c r="CV45" s="404"/>
      <c r="CW45" s="404"/>
      <c r="CX45" s="404"/>
      <c r="CY45" s="404"/>
      <c r="CZ45" s="404"/>
      <c r="DA45" s="404"/>
      <c r="DB45" s="404"/>
      <c r="DC45" s="404"/>
      <c r="DD45" s="404"/>
      <c r="DE45" s="404"/>
      <c r="DF45" s="404"/>
      <c r="DG45" s="404"/>
      <c r="DH45" s="404"/>
      <c r="DI45" s="404"/>
      <c r="DJ45" s="404"/>
      <c r="DK45" s="404"/>
      <c r="DL45" s="404"/>
      <c r="DM45" s="404"/>
      <c r="DN45" s="404"/>
      <c r="DO45" s="404"/>
      <c r="DP45" s="404"/>
      <c r="DQ45" s="404"/>
      <c r="DR45" s="404"/>
      <c r="DS45" s="404"/>
      <c r="DT45" s="404"/>
      <c r="DU45" s="404"/>
      <c r="DV45" s="404"/>
      <c r="DW45" s="404"/>
      <c r="DX45" s="404"/>
      <c r="DY45" s="404"/>
      <c r="DZ45" s="404"/>
      <c r="EA45" s="404"/>
      <c r="EB45" s="404"/>
      <c r="EC45" s="404"/>
      <c r="ED45" s="404"/>
      <c r="EE45" s="404"/>
      <c r="EF45" s="404"/>
      <c r="EG45" s="404"/>
      <c r="EH45" s="404"/>
      <c r="EI45" s="404"/>
      <c r="EJ45" s="404"/>
      <c r="EK45" s="404"/>
      <c r="EL45" s="404"/>
      <c r="EM45" s="404"/>
      <c r="EN45" s="404"/>
      <c r="EO45" s="404"/>
      <c r="EP45" s="404"/>
      <c r="EQ45" s="404"/>
      <c r="ER45" s="404"/>
      <c r="ES45" s="404"/>
      <c r="ET45" s="404"/>
      <c r="EU45" s="404"/>
      <c r="EV45" s="404"/>
      <c r="EW45" s="404"/>
      <c r="EX45" s="404"/>
      <c r="EY45" s="404"/>
      <c r="EZ45" s="404"/>
      <c r="FA45" s="404"/>
      <c r="FB45" s="404"/>
      <c r="FC45" s="404"/>
      <c r="FD45" s="404"/>
      <c r="FE45" s="404"/>
      <c r="FF45" s="404"/>
      <c r="FG45" s="404"/>
      <c r="FH45" s="404"/>
      <c r="FI45" s="404"/>
      <c r="FJ45" s="404"/>
      <c r="FK45" s="404"/>
      <c r="FL45" s="404"/>
      <c r="FM45" s="404"/>
      <c r="FN45" s="404"/>
      <c r="FO45" s="404"/>
      <c r="FP45" s="404"/>
      <c r="FQ45" s="404"/>
      <c r="FR45" s="404"/>
      <c r="FS45" s="404"/>
      <c r="FT45" s="404"/>
      <c r="FU45" s="404"/>
      <c r="FV45" s="404"/>
      <c r="FW45" s="404"/>
      <c r="FX45" s="404"/>
      <c r="FY45" s="404"/>
      <c r="FZ45" s="404"/>
      <c r="GA45" s="404"/>
      <c r="GB45" s="404"/>
      <c r="GC45" s="404"/>
      <c r="GD45" s="404"/>
      <c r="GE45" s="404"/>
      <c r="GF45" s="404"/>
      <c r="GG45" s="404"/>
      <c r="GH45" s="404"/>
      <c r="GI45" s="404"/>
      <c r="GJ45" s="404"/>
      <c r="GK45" s="404"/>
      <c r="GL45" s="404"/>
      <c r="GM45" s="404"/>
      <c r="GN45" s="404"/>
      <c r="GO45" s="404"/>
      <c r="GP45" s="404"/>
      <c r="GQ45" s="404"/>
      <c r="GR45" s="404"/>
      <c r="GS45" s="404"/>
      <c r="GT45" s="404"/>
      <c r="GU45" s="404"/>
      <c r="GV45" s="404"/>
      <c r="GW45" s="404"/>
      <c r="GX45" s="404"/>
      <c r="GY45" s="404"/>
      <c r="GZ45" s="404"/>
      <c r="HA45" s="404"/>
      <c r="HB45" s="404"/>
      <c r="HC45" s="404"/>
      <c r="HD45" s="404"/>
      <c r="HE45" s="404"/>
      <c r="HF45" s="404"/>
      <c r="HG45" s="404"/>
      <c r="HH45" s="404"/>
      <c r="HI45" s="404"/>
      <c r="HJ45" s="404"/>
      <c r="HK45" s="404"/>
      <c r="HL45" s="404"/>
      <c r="HM45" s="404"/>
      <c r="HN45" s="404"/>
      <c r="HO45" s="404"/>
      <c r="HP45" s="404"/>
      <c r="HQ45" s="404"/>
      <c r="HR45" s="404"/>
      <c r="HS45" s="404"/>
      <c r="HT45" s="404"/>
      <c r="HU45" s="404"/>
      <c r="HV45" s="404"/>
      <c r="HW45" s="404"/>
      <c r="HX45" s="404"/>
      <c r="HY45" s="404"/>
      <c r="HZ45" s="404"/>
      <c r="IA45" s="404"/>
      <c r="IB45" s="404"/>
      <c r="IC45" s="404"/>
      <c r="ID45" s="404"/>
      <c r="IE45" s="404"/>
      <c r="IF45" s="404"/>
      <c r="IG45" s="404"/>
      <c r="IH45" s="404"/>
      <c r="II45" s="404"/>
      <c r="IJ45" s="404"/>
      <c r="IK45" s="404"/>
      <c r="IL45" s="404"/>
      <c r="IM45" s="404"/>
      <c r="IN45" s="404"/>
      <c r="IO45" s="404"/>
      <c r="IP45" s="404"/>
      <c r="IQ45" s="404"/>
      <c r="IR45" s="404"/>
      <c r="IS45" s="404"/>
      <c r="IT45" s="404"/>
      <c r="IU45" s="404"/>
      <c r="IV45" s="404"/>
      <c r="IW45" s="404"/>
      <c r="IX45" s="404"/>
      <c r="IY45" s="404"/>
      <c r="IZ45" s="404"/>
      <c r="JA45" s="404"/>
      <c r="JB45" s="404"/>
      <c r="JC45" s="404"/>
      <c r="JD45" s="404"/>
      <c r="JE45" s="404"/>
      <c r="JF45" s="404"/>
      <c r="JG45" s="404"/>
      <c r="JH45" s="404"/>
      <c r="JI45" s="404"/>
      <c r="JJ45" s="404"/>
      <c r="JK45" s="404"/>
      <c r="JL45" s="404"/>
      <c r="JM45" s="404"/>
      <c r="JN45" s="404"/>
      <c r="JO45" s="404"/>
      <c r="JP45" s="404"/>
      <c r="JQ45" s="404"/>
      <c r="JR45" s="404"/>
      <c r="JS45" s="404"/>
      <c r="JT45" s="404"/>
      <c r="JU45" s="404"/>
      <c r="JV45" s="404"/>
      <c r="JW45" s="404"/>
      <c r="JX45" s="404"/>
      <c r="JY45" s="404"/>
      <c r="JZ45" s="404"/>
      <c r="KA45" s="404"/>
      <c r="KB45" s="404"/>
      <c r="KC45" s="404"/>
      <c r="KD45" s="404"/>
      <c r="KE45" s="404"/>
      <c r="KF45" s="404"/>
      <c r="KG45" s="404"/>
      <c r="KH45" s="404"/>
      <c r="KI45" s="404"/>
      <c r="KJ45" s="404"/>
      <c r="KK45" s="404"/>
      <c r="KL45" s="404"/>
      <c r="KM45" s="404"/>
      <c r="KN45" s="404"/>
      <c r="KO45" s="404"/>
      <c r="KP45" s="404"/>
      <c r="KQ45" s="404"/>
      <c r="KR45" s="404"/>
      <c r="KS45" s="404"/>
      <c r="KT45" s="404"/>
      <c r="KU45" s="404"/>
      <c r="KV45" s="404"/>
      <c r="KW45" s="404"/>
      <c r="KX45" s="404"/>
      <c r="KY45" s="404"/>
      <c r="KZ45" s="404"/>
      <c r="LA45" s="404"/>
      <c r="LB45" s="404"/>
      <c r="LC45" s="404"/>
      <c r="LD45" s="404"/>
      <c r="LE45" s="404"/>
      <c r="LF45" s="404"/>
      <c r="LG45" s="404"/>
      <c r="LH45" s="404"/>
      <c r="LI45" s="404"/>
      <c r="LJ45" s="404"/>
      <c r="LK45" s="404"/>
      <c r="LL45" s="404"/>
      <c r="LM45" s="404"/>
      <c r="LN45" s="404"/>
      <c r="LO45" s="404"/>
      <c r="LP45" s="404"/>
      <c r="LQ45" s="404"/>
      <c r="LR45" s="404"/>
      <c r="LS45" s="404"/>
      <c r="LT45" s="404"/>
      <c r="LU45" s="404"/>
      <c r="LV45" s="404"/>
      <c r="LW45" s="404"/>
      <c r="LX45" s="404"/>
      <c r="LY45" s="404"/>
      <c r="LZ45" s="404"/>
      <c r="MA45" s="404"/>
      <c r="MB45" s="404"/>
      <c r="MC45" s="404"/>
      <c r="MD45" s="404"/>
      <c r="ME45" s="404"/>
      <c r="MF45" s="404"/>
      <c r="MG45" s="404"/>
      <c r="MH45" s="404"/>
      <c r="MI45" s="404"/>
      <c r="MJ45" s="404"/>
      <c r="MK45" s="404"/>
      <c r="ML45" s="404"/>
      <c r="MM45" s="404"/>
      <c r="MN45" s="404"/>
      <c r="MO45" s="404"/>
      <c r="MP45" s="404"/>
      <c r="MQ45" s="404"/>
      <c r="MR45" s="404"/>
      <c r="MS45" s="404"/>
      <c r="MT45" s="404"/>
      <c r="MU45" s="404"/>
      <c r="MV45" s="404"/>
      <c r="MW45" s="404"/>
      <c r="MX45" s="404"/>
      <c r="MY45" s="404"/>
      <c r="MZ45" s="404"/>
      <c r="NA45" s="404"/>
      <c r="NB45" s="404"/>
      <c r="NC45" s="404"/>
      <c r="ND45" s="404"/>
      <c r="NE45" s="404"/>
      <c r="NF45" s="404"/>
      <c r="NG45" s="404"/>
      <c r="NH45" s="404"/>
      <c r="NI45" s="404"/>
      <c r="NJ45" s="404"/>
      <c r="NK45" s="404"/>
      <c r="NL45" s="404"/>
      <c r="NM45" s="404"/>
      <c r="NN45" s="404"/>
      <c r="NO45" s="404"/>
      <c r="NP45" s="404"/>
      <c r="NQ45" s="404"/>
      <c r="NR45" s="404"/>
      <c r="NS45" s="404"/>
      <c r="NT45" s="404"/>
      <c r="NU45" s="404"/>
      <c r="NV45" s="404"/>
      <c r="NW45" s="404"/>
      <c r="NX45" s="404"/>
      <c r="NY45" s="404"/>
      <c r="NZ45" s="404"/>
      <c r="OA45" s="404"/>
      <c r="OB45" s="404"/>
      <c r="OC45" s="404"/>
      <c r="OD45" s="404"/>
      <c r="OE45" s="404"/>
      <c r="OF45" s="404"/>
      <c r="OG45" s="404"/>
      <c r="OH45" s="404"/>
      <c r="OI45" s="404"/>
      <c r="OJ45" s="404"/>
      <c r="OK45" s="404"/>
      <c r="OL45" s="404"/>
      <c r="OM45" s="404"/>
      <c r="ON45" s="404"/>
      <c r="OO45" s="404"/>
      <c r="OP45" s="404"/>
      <c r="OQ45" s="404"/>
      <c r="OR45" s="404"/>
      <c r="OS45" s="404"/>
      <c r="OT45" s="404"/>
      <c r="OU45" s="404"/>
      <c r="OV45" s="404"/>
      <c r="OW45" s="404"/>
      <c r="OX45" s="404"/>
      <c r="OY45" s="404"/>
      <c r="OZ45" s="404"/>
      <c r="PA45" s="404"/>
      <c r="PB45" s="404"/>
      <c r="PC45" s="404"/>
      <c r="PD45" s="404"/>
      <c r="PE45" s="404"/>
      <c r="PF45" s="404"/>
      <c r="PG45" s="404"/>
      <c r="PH45" s="404"/>
      <c r="PI45" s="404"/>
      <c r="PJ45" s="404"/>
      <c r="PK45" s="404"/>
      <c r="PL45" s="404"/>
      <c r="PM45" s="404"/>
      <c r="PN45" s="404"/>
      <c r="PO45" s="404"/>
      <c r="PP45" s="404"/>
      <c r="PQ45" s="404"/>
      <c r="PR45" s="404"/>
      <c r="PS45" s="404"/>
      <c r="PT45" s="404"/>
      <c r="PU45" s="404"/>
      <c r="PV45" s="404"/>
      <c r="PW45" s="404"/>
      <c r="PX45" s="404"/>
      <c r="PY45" s="404"/>
      <c r="PZ45" s="404"/>
      <c r="QA45" s="404"/>
      <c r="QB45" s="404"/>
      <c r="QC45" s="404"/>
      <c r="QD45" s="404"/>
      <c r="QE45" s="404"/>
      <c r="QF45" s="404"/>
      <c r="QG45" s="404"/>
      <c r="QH45" s="404"/>
      <c r="QI45" s="404"/>
      <c r="QJ45" s="404"/>
      <c r="QK45" s="404"/>
      <c r="QL45" s="404"/>
      <c r="QM45" s="404"/>
      <c r="QN45" s="404"/>
      <c r="QO45" s="404"/>
      <c r="QP45" s="404"/>
      <c r="QQ45" s="404"/>
      <c r="QR45" s="404"/>
      <c r="QS45" s="404"/>
      <c r="QT45" s="404"/>
      <c r="QU45" s="404"/>
      <c r="QV45" s="404"/>
      <c r="QW45" s="404"/>
      <c r="QX45" s="404"/>
      <c r="QY45" s="404"/>
      <c r="QZ45" s="404"/>
      <c r="RA45" s="404"/>
      <c r="RB45" s="404"/>
      <c r="RC45" s="404"/>
      <c r="RD45" s="404"/>
      <c r="RE45" s="404"/>
      <c r="RF45" s="404"/>
      <c r="RG45" s="404"/>
      <c r="RH45" s="404"/>
      <c r="RI45" s="404"/>
      <c r="RJ45" s="404"/>
      <c r="RK45" s="404"/>
      <c r="RL45" s="404"/>
      <c r="RM45" s="404"/>
      <c r="RN45" s="404"/>
      <c r="RO45" s="404"/>
      <c r="RP45" s="404"/>
      <c r="RQ45" s="404"/>
      <c r="RR45" s="404"/>
      <c r="RS45" s="404"/>
      <c r="RT45" s="404"/>
      <c r="RU45" s="404"/>
      <c r="RV45" s="404"/>
      <c r="RW45" s="404"/>
      <c r="RX45" s="404"/>
      <c r="RY45" s="404"/>
      <c r="RZ45" s="404"/>
      <c r="SA45" s="404"/>
      <c r="SB45" s="404"/>
      <c r="SC45" s="404"/>
      <c r="SD45" s="404"/>
      <c r="SE45" s="404"/>
      <c r="SF45" s="404"/>
      <c r="SG45" s="404"/>
      <c r="SH45" s="404"/>
      <c r="SI45" s="404"/>
      <c r="SJ45" s="404"/>
      <c r="SK45" s="404"/>
      <c r="SL45" s="404"/>
      <c r="SM45" s="404"/>
      <c r="SN45" s="404"/>
      <c r="SO45" s="404"/>
      <c r="SP45" s="404"/>
      <c r="SQ45" s="404"/>
      <c r="SR45" s="404"/>
      <c r="SS45" s="404"/>
      <c r="ST45" s="404"/>
      <c r="SU45" s="404"/>
      <c r="SV45" s="404"/>
      <c r="SW45" s="404"/>
      <c r="SX45" s="404"/>
      <c r="SY45" s="404"/>
      <c r="SZ45" s="404"/>
      <c r="TA45" s="404"/>
      <c r="TB45" s="404"/>
      <c r="TC45" s="404"/>
      <c r="TD45" s="404"/>
      <c r="TE45" s="404"/>
      <c r="TF45" s="404"/>
      <c r="TG45" s="404"/>
      <c r="TH45" s="404"/>
      <c r="TI45" s="404"/>
      <c r="TJ45" s="404"/>
      <c r="TK45" s="404"/>
      <c r="TL45" s="404"/>
      <c r="TM45" s="404"/>
      <c r="TN45" s="404"/>
      <c r="TO45" s="404"/>
      <c r="TP45" s="404"/>
      <c r="TQ45" s="404"/>
      <c r="TR45" s="404"/>
      <c r="TS45" s="404"/>
      <c r="TT45" s="404"/>
      <c r="TU45" s="404"/>
      <c r="TV45" s="404"/>
      <c r="TW45" s="404"/>
      <c r="TX45" s="404"/>
      <c r="TY45" s="404"/>
      <c r="TZ45" s="404"/>
      <c r="UA45" s="404"/>
      <c r="UB45" s="404"/>
      <c r="UC45" s="404"/>
      <c r="UD45" s="404"/>
      <c r="UE45" s="404"/>
      <c r="UF45" s="404"/>
      <c r="UG45" s="404"/>
      <c r="UH45" s="404"/>
      <c r="UI45" s="404"/>
      <c r="UJ45" s="404"/>
      <c r="UK45" s="404"/>
      <c r="UL45" s="404"/>
      <c r="UM45" s="404"/>
      <c r="UN45" s="404"/>
      <c r="UO45" s="404"/>
      <c r="UP45" s="404"/>
      <c r="UQ45" s="404"/>
      <c r="UR45" s="404"/>
      <c r="US45" s="404"/>
      <c r="UT45" s="404"/>
      <c r="UU45" s="404"/>
      <c r="UV45" s="404"/>
      <c r="UW45" s="404"/>
      <c r="UX45" s="404"/>
      <c r="UY45" s="404"/>
      <c r="UZ45" s="404"/>
      <c r="VA45" s="404"/>
      <c r="VB45" s="404"/>
      <c r="VC45" s="404"/>
      <c r="VD45" s="404"/>
      <c r="VE45" s="404"/>
      <c r="VF45" s="404"/>
      <c r="VG45" s="404"/>
      <c r="VH45" s="404"/>
      <c r="VI45" s="404"/>
      <c r="VJ45" s="404"/>
      <c r="VK45" s="404"/>
      <c r="VL45" s="404"/>
      <c r="VM45" s="404"/>
      <c r="VN45" s="404"/>
      <c r="VO45" s="404"/>
      <c r="VP45" s="404"/>
      <c r="VQ45" s="404"/>
      <c r="VR45" s="404"/>
      <c r="VS45" s="404"/>
      <c r="VT45" s="404"/>
      <c r="VU45" s="404"/>
      <c r="VV45" s="404"/>
      <c r="VW45" s="404"/>
      <c r="VX45" s="404"/>
      <c r="VY45" s="404"/>
      <c r="VZ45" s="404"/>
      <c r="WA45" s="404"/>
      <c r="WB45" s="404"/>
      <c r="WC45" s="404"/>
      <c r="WD45" s="404"/>
      <c r="WE45" s="404"/>
      <c r="WF45" s="404"/>
      <c r="WG45" s="404"/>
      <c r="WH45" s="404"/>
      <c r="WI45" s="404"/>
      <c r="WJ45" s="404"/>
      <c r="WK45" s="404"/>
      <c r="WL45" s="404"/>
      <c r="WM45" s="404"/>
      <c r="WN45" s="404"/>
      <c r="WO45" s="404"/>
      <c r="WP45" s="404"/>
      <c r="WQ45" s="404"/>
      <c r="WR45" s="404"/>
      <c r="WS45" s="404"/>
      <c r="WT45" s="404"/>
      <c r="WU45" s="404"/>
      <c r="WV45" s="404"/>
      <c r="WW45" s="404"/>
      <c r="WX45" s="404"/>
      <c r="WY45" s="404"/>
      <c r="WZ45" s="404"/>
      <c r="XA45" s="404"/>
      <c r="XB45" s="404"/>
      <c r="XC45" s="404"/>
      <c r="XD45" s="404"/>
      <c r="XE45" s="404"/>
      <c r="XF45" s="404"/>
      <c r="XG45" s="404"/>
      <c r="XH45" s="404"/>
      <c r="XI45" s="404"/>
      <c r="XJ45" s="404"/>
      <c r="XK45" s="404"/>
      <c r="XL45" s="404"/>
      <c r="XM45" s="404"/>
      <c r="XN45" s="404"/>
      <c r="XO45" s="404"/>
      <c r="XP45" s="404"/>
      <c r="XQ45" s="404"/>
      <c r="XR45" s="404"/>
      <c r="XS45" s="404"/>
      <c r="XT45" s="404"/>
      <c r="XU45" s="404"/>
      <c r="XV45" s="404"/>
      <c r="XW45" s="404"/>
      <c r="XX45" s="404"/>
      <c r="XY45" s="404"/>
      <c r="XZ45" s="404"/>
      <c r="YA45" s="404"/>
      <c r="YB45" s="404"/>
      <c r="YC45" s="404"/>
      <c r="YD45" s="404"/>
      <c r="YE45" s="404"/>
      <c r="YF45" s="404"/>
      <c r="YG45" s="404"/>
      <c r="YH45" s="404"/>
      <c r="YI45" s="404"/>
      <c r="YJ45" s="404"/>
      <c r="YK45" s="404"/>
      <c r="YL45" s="404"/>
      <c r="YM45" s="404"/>
      <c r="YN45" s="404"/>
      <c r="YO45" s="404"/>
      <c r="YP45" s="404"/>
      <c r="YQ45" s="404"/>
      <c r="YR45" s="404"/>
      <c r="YS45" s="404"/>
      <c r="YT45" s="404"/>
      <c r="YU45" s="404"/>
      <c r="YV45" s="404"/>
      <c r="YW45" s="404"/>
      <c r="YX45" s="404"/>
      <c r="YY45" s="404"/>
      <c r="YZ45" s="404"/>
      <c r="ZA45" s="404"/>
      <c r="ZB45" s="404"/>
      <c r="ZC45" s="404"/>
      <c r="ZD45" s="404"/>
      <c r="ZE45" s="404"/>
      <c r="ZF45" s="404"/>
      <c r="ZG45" s="404"/>
      <c r="ZH45" s="404"/>
      <c r="ZI45" s="404"/>
      <c r="ZJ45" s="404"/>
      <c r="ZK45" s="404"/>
      <c r="ZL45" s="404"/>
      <c r="ZM45" s="404"/>
      <c r="ZN45" s="404"/>
      <c r="ZO45" s="404"/>
      <c r="ZP45" s="404"/>
      <c r="ZQ45" s="404"/>
      <c r="ZR45" s="404"/>
      <c r="ZS45" s="404"/>
      <c r="ZT45" s="404"/>
      <c r="ZU45" s="404"/>
      <c r="ZV45" s="404"/>
      <c r="ZW45" s="404"/>
      <c r="ZX45" s="404"/>
      <c r="ZY45" s="404"/>
      <c r="ZZ45" s="404"/>
      <c r="AAA45" s="404"/>
      <c r="AAB45" s="404"/>
      <c r="AAC45" s="404"/>
      <c r="AAD45" s="404"/>
      <c r="AAE45" s="404"/>
      <c r="AAF45" s="404"/>
      <c r="AAG45" s="404"/>
      <c r="AAH45" s="404"/>
      <c r="AAI45" s="404"/>
      <c r="AAJ45" s="404"/>
      <c r="AAK45" s="404"/>
      <c r="AAL45" s="404"/>
      <c r="AAM45" s="404"/>
      <c r="AAN45" s="404"/>
      <c r="AAO45" s="404"/>
      <c r="AAP45" s="404"/>
      <c r="AAQ45" s="404"/>
      <c r="AAR45" s="404"/>
      <c r="AAS45" s="404"/>
      <c r="AAT45" s="404"/>
      <c r="AAU45" s="404"/>
      <c r="AAV45" s="404"/>
      <c r="AAW45" s="404"/>
      <c r="AAX45" s="404"/>
      <c r="AAY45" s="404"/>
      <c r="AAZ45" s="404"/>
      <c r="ABA45" s="404"/>
      <c r="ABB45" s="404"/>
      <c r="ABC45" s="404"/>
      <c r="ABD45" s="404"/>
      <c r="ABE45" s="404"/>
      <c r="ABF45" s="404"/>
      <c r="ABG45" s="404"/>
      <c r="ABH45" s="404"/>
      <c r="ABI45" s="404"/>
      <c r="ABJ45" s="404"/>
      <c r="ABK45" s="404"/>
      <c r="ABL45" s="404"/>
      <c r="ABM45" s="404"/>
      <c r="ABN45" s="404"/>
      <c r="ABO45" s="404"/>
      <c r="ABP45" s="404"/>
      <c r="ABQ45" s="404"/>
      <c r="ABR45" s="404"/>
      <c r="ABS45" s="404"/>
      <c r="ABT45" s="404"/>
      <c r="ABU45" s="404"/>
      <c r="ABV45" s="404"/>
      <c r="ABW45" s="404"/>
      <c r="ABX45" s="404"/>
      <c r="ABY45" s="404"/>
      <c r="ABZ45" s="404"/>
      <c r="ACA45" s="404"/>
      <c r="ACB45" s="404"/>
      <c r="ACC45" s="404"/>
      <c r="ACD45" s="404"/>
      <c r="ACE45" s="404"/>
      <c r="ACF45" s="404"/>
      <c r="ACG45" s="404"/>
      <c r="ACH45" s="404"/>
      <c r="ACI45" s="404"/>
      <c r="ACJ45" s="404"/>
      <c r="ACK45" s="404"/>
      <c r="ACL45" s="404"/>
      <c r="ACM45" s="404"/>
      <c r="ACN45" s="404"/>
      <c r="ACO45" s="404"/>
      <c r="ACP45" s="404"/>
      <c r="ACQ45" s="404"/>
      <c r="ACR45" s="404"/>
      <c r="ACS45" s="404"/>
      <c r="ACT45" s="404"/>
      <c r="ACU45" s="404"/>
      <c r="ACV45" s="404"/>
      <c r="ACW45" s="404"/>
      <c r="ACX45" s="404"/>
      <c r="ACY45" s="404"/>
      <c r="ACZ45" s="404"/>
      <c r="ADA45" s="404"/>
      <c r="ADB45" s="404"/>
      <c r="ADC45" s="404"/>
      <c r="ADD45" s="404"/>
      <c r="ADE45" s="404"/>
      <c r="ADF45" s="404"/>
      <c r="ADG45" s="404"/>
      <c r="ADH45" s="404"/>
      <c r="ADI45" s="404"/>
      <c r="ADJ45" s="404"/>
      <c r="ADK45" s="404"/>
      <c r="ADL45" s="404"/>
      <c r="ADM45" s="404"/>
      <c r="ADN45" s="404"/>
      <c r="ADO45" s="404"/>
      <c r="ADP45" s="404"/>
      <c r="ADQ45" s="404"/>
      <c r="ADR45" s="404"/>
      <c r="ADS45" s="404"/>
      <c r="ADT45" s="404"/>
      <c r="ADU45" s="404"/>
      <c r="ADV45" s="404"/>
      <c r="ADW45" s="404"/>
      <c r="ADX45" s="404"/>
      <c r="ADY45" s="404"/>
      <c r="ADZ45" s="404"/>
      <c r="AEA45" s="404"/>
      <c r="AEB45" s="404"/>
      <c r="AEC45" s="404"/>
      <c r="AED45" s="404"/>
      <c r="AEE45" s="404"/>
      <c r="AEF45" s="404"/>
      <c r="AEG45" s="404"/>
      <c r="AEH45" s="404"/>
      <c r="AEI45" s="404"/>
      <c r="AEJ45" s="404"/>
      <c r="AEK45" s="404"/>
      <c r="AEL45" s="404"/>
      <c r="AEM45" s="404"/>
      <c r="AEN45" s="404"/>
      <c r="AEO45" s="404"/>
      <c r="AEP45" s="404"/>
      <c r="AEQ45" s="404"/>
      <c r="AER45" s="404"/>
      <c r="AES45" s="404"/>
      <c r="AET45" s="404"/>
      <c r="AEU45" s="404"/>
      <c r="AEV45" s="404"/>
      <c r="AEW45" s="404"/>
      <c r="AEX45" s="404"/>
      <c r="AEY45" s="404"/>
      <c r="AEZ45" s="404"/>
      <c r="AFA45" s="404"/>
      <c r="AFB45" s="404"/>
      <c r="AFC45" s="404"/>
      <c r="AFD45" s="404"/>
      <c r="AFE45" s="404"/>
      <c r="AFF45" s="404"/>
      <c r="AFG45" s="404"/>
      <c r="AFH45" s="404"/>
      <c r="AFI45" s="404"/>
      <c r="AFJ45" s="404"/>
      <c r="AFK45" s="404"/>
      <c r="AFL45" s="404"/>
      <c r="AFM45" s="404"/>
      <c r="AFN45" s="404"/>
      <c r="AFO45" s="404"/>
      <c r="AFP45" s="404"/>
      <c r="AFQ45" s="404"/>
      <c r="AFR45" s="404"/>
      <c r="AFS45" s="404"/>
      <c r="AFT45" s="404"/>
      <c r="AFU45" s="404"/>
      <c r="AFV45" s="404"/>
      <c r="AFW45" s="404"/>
      <c r="AFX45" s="404"/>
      <c r="AFY45" s="404"/>
      <c r="AFZ45" s="404"/>
      <c r="AGA45" s="404"/>
      <c r="AGB45" s="404"/>
      <c r="AGC45" s="404"/>
      <c r="AGD45" s="404"/>
      <c r="AGE45" s="404"/>
      <c r="AGF45" s="404"/>
      <c r="AGG45" s="404"/>
      <c r="AGH45" s="404"/>
      <c r="AGI45" s="404"/>
      <c r="AGJ45" s="404"/>
      <c r="AGK45" s="404"/>
      <c r="AGL45" s="404"/>
      <c r="AGM45" s="404"/>
      <c r="AGN45" s="404"/>
      <c r="AGO45" s="404"/>
      <c r="AGP45" s="404"/>
      <c r="AGQ45" s="404"/>
      <c r="AGR45" s="404"/>
      <c r="AGS45" s="404"/>
      <c r="AGT45" s="404"/>
      <c r="AGU45" s="404"/>
      <c r="AGV45" s="404"/>
      <c r="AGW45" s="404"/>
      <c r="AGX45" s="404"/>
      <c r="AGY45" s="404"/>
      <c r="AGZ45" s="404"/>
      <c r="AHA45" s="404"/>
      <c r="AHB45" s="404"/>
      <c r="AHC45" s="404"/>
      <c r="AHD45" s="404"/>
      <c r="AHE45" s="404"/>
      <c r="AHF45" s="404"/>
      <c r="AHG45" s="404"/>
      <c r="AHH45" s="404"/>
      <c r="AHI45" s="404"/>
      <c r="AHJ45" s="404"/>
      <c r="AHK45" s="404"/>
      <c r="AHL45" s="404"/>
      <c r="AHM45" s="404"/>
      <c r="AHN45" s="404"/>
      <c r="AHO45" s="404"/>
      <c r="AHP45" s="404"/>
      <c r="AHQ45" s="404"/>
      <c r="AHR45" s="404"/>
      <c r="AHS45" s="404"/>
      <c r="AHT45" s="404"/>
      <c r="AHU45" s="404"/>
      <c r="AHV45" s="404"/>
      <c r="AHW45" s="404"/>
      <c r="AHX45" s="404"/>
      <c r="AHY45" s="404"/>
      <c r="AHZ45" s="404"/>
      <c r="AIA45" s="404"/>
      <c r="AIB45" s="404"/>
      <c r="AIC45" s="404"/>
      <c r="AID45" s="404"/>
      <c r="AIE45" s="404"/>
      <c r="AIF45" s="404"/>
      <c r="AIG45" s="404"/>
      <c r="AIH45" s="404"/>
      <c r="AII45" s="404"/>
      <c r="AIJ45" s="404"/>
      <c r="AIK45" s="404"/>
      <c r="AIL45" s="404"/>
      <c r="AIM45" s="404"/>
      <c r="AIN45" s="404"/>
      <c r="AIO45" s="404"/>
      <c r="AIP45" s="404"/>
      <c r="AIQ45" s="404"/>
      <c r="AIR45" s="404"/>
      <c r="AIS45" s="404"/>
      <c r="AIT45" s="404"/>
      <c r="AIU45" s="404"/>
      <c r="AIV45" s="404"/>
      <c r="AIW45" s="404"/>
      <c r="AIX45" s="404"/>
      <c r="AIY45" s="404"/>
      <c r="AIZ45" s="404"/>
      <c r="AJA45" s="404"/>
      <c r="AJB45" s="404"/>
      <c r="AJC45" s="404"/>
      <c r="AJD45" s="404"/>
      <c r="AJE45" s="404"/>
      <c r="AJF45" s="404"/>
      <c r="AJG45" s="404"/>
      <c r="AJH45" s="404"/>
      <c r="AJI45" s="404"/>
      <c r="AJJ45" s="404"/>
      <c r="AJK45" s="404"/>
      <c r="AJL45" s="404"/>
      <c r="AJM45" s="404"/>
      <c r="AJN45" s="404"/>
      <c r="AJO45" s="404"/>
      <c r="AJP45" s="404"/>
      <c r="AJQ45" s="404"/>
      <c r="AJR45" s="404"/>
      <c r="AJS45" s="404"/>
      <c r="AJT45" s="404"/>
      <c r="AJU45" s="404"/>
      <c r="AJV45" s="404"/>
      <c r="AJW45" s="404"/>
      <c r="AJX45" s="404"/>
      <c r="AJY45" s="404"/>
      <c r="AJZ45" s="404"/>
      <c r="AKA45" s="404"/>
      <c r="AKB45" s="404"/>
      <c r="AKC45" s="404"/>
      <c r="AKD45" s="404"/>
      <c r="AKE45" s="404"/>
      <c r="AKF45" s="404"/>
      <c r="AKG45" s="404"/>
      <c r="AKH45" s="404"/>
      <c r="AKI45" s="404"/>
      <c r="AKJ45" s="404"/>
      <c r="AKK45" s="404"/>
      <c r="AKL45" s="404"/>
      <c r="AKM45" s="404"/>
      <c r="AKN45" s="404"/>
      <c r="AKO45" s="404"/>
      <c r="AKP45" s="404"/>
      <c r="AKQ45" s="404"/>
      <c r="AKR45" s="404"/>
      <c r="AKS45" s="404"/>
      <c r="AKT45" s="404"/>
      <c r="AKU45" s="404"/>
      <c r="AKV45" s="404"/>
      <c r="AKW45" s="404"/>
      <c r="AKX45" s="404"/>
      <c r="AKY45" s="404"/>
      <c r="AKZ45" s="404"/>
      <c r="ALA45" s="404"/>
      <c r="ALB45" s="404"/>
      <c r="ALC45" s="404"/>
    </row>
    <row r="46" spans="1:991" ht="39.75" customHeight="1" x14ac:dyDescent="0.55000000000000004">
      <c r="A46" s="639" t="s">
        <v>293</v>
      </c>
      <c r="B46" s="61">
        <v>608550.58823529398</v>
      </c>
      <c r="C46" s="634">
        <v>143989.41176470587</v>
      </c>
      <c r="D46" s="61">
        <v>399957.64705882355</v>
      </c>
      <c r="E46" s="61">
        <v>289424</v>
      </c>
      <c r="F46" s="61">
        <v>1252.9411764705883</v>
      </c>
      <c r="G46" s="634">
        <f t="shared" si="0"/>
        <v>1443174.588235294</v>
      </c>
      <c r="H46" s="61">
        <v>517267.99999999988</v>
      </c>
      <c r="I46" s="61">
        <v>122390.99999999999</v>
      </c>
      <c r="J46" s="61">
        <v>339964</v>
      </c>
      <c r="K46" s="759">
        <v>289423.79440000001</v>
      </c>
      <c r="L46" s="61">
        <v>1065</v>
      </c>
      <c r="M46" s="61">
        <v>1152895.2799999998</v>
      </c>
      <c r="N46" s="61">
        <v>403469.03999999992</v>
      </c>
      <c r="O46" s="61">
        <v>95464.98</v>
      </c>
      <c r="P46" s="61">
        <v>265171.92</v>
      </c>
      <c r="Q46" s="61">
        <v>172207.28</v>
      </c>
      <c r="R46" s="61">
        <v>830.7</v>
      </c>
      <c r="S46" s="636">
        <v>937143.91999999993</v>
      </c>
      <c r="W46" s="404"/>
      <c r="X46" s="404"/>
      <c r="Y46" s="404"/>
      <c r="Z46" s="404"/>
      <c r="AA46" s="404"/>
      <c r="AB46" s="404"/>
      <c r="AC46" s="404"/>
      <c r="AD46" s="404"/>
      <c r="AE46" s="404"/>
      <c r="AF46" s="404"/>
      <c r="AG46" s="404"/>
      <c r="AH46" s="404"/>
      <c r="AI46" s="404"/>
      <c r="AJ46" s="404"/>
      <c r="AK46" s="404"/>
      <c r="AL46" s="404"/>
      <c r="AM46" s="404"/>
      <c r="AN46" s="404"/>
      <c r="AO46" s="404"/>
      <c r="AP46" s="404"/>
      <c r="AQ46" s="404"/>
      <c r="AR46" s="404"/>
      <c r="AS46" s="404"/>
      <c r="AT46" s="404"/>
      <c r="AU46" s="404"/>
      <c r="AV46" s="404"/>
      <c r="AW46" s="404"/>
      <c r="AX46" s="404"/>
      <c r="AY46" s="404"/>
      <c r="AZ46" s="404"/>
      <c r="BA46" s="404"/>
      <c r="BB46" s="404"/>
      <c r="BC46" s="404"/>
      <c r="BD46" s="404"/>
      <c r="BE46" s="404"/>
      <c r="BF46" s="404"/>
      <c r="BG46" s="404"/>
      <c r="BH46" s="404"/>
      <c r="BI46" s="404"/>
      <c r="BJ46" s="404"/>
      <c r="BK46" s="404"/>
      <c r="BL46" s="404"/>
      <c r="BM46" s="404"/>
      <c r="BN46" s="404"/>
      <c r="BO46" s="404"/>
      <c r="BP46" s="404"/>
      <c r="BQ46" s="404"/>
      <c r="BR46" s="404"/>
      <c r="BS46" s="404"/>
      <c r="BT46" s="404"/>
      <c r="BU46" s="404"/>
      <c r="BV46" s="404"/>
      <c r="BW46" s="404"/>
      <c r="BX46" s="404"/>
      <c r="BY46" s="404"/>
      <c r="BZ46" s="404"/>
      <c r="CA46" s="404"/>
      <c r="CB46" s="404"/>
      <c r="CC46" s="404"/>
      <c r="CD46" s="404"/>
      <c r="CE46" s="404"/>
      <c r="CF46" s="404"/>
      <c r="CG46" s="404"/>
      <c r="CH46" s="404"/>
      <c r="CI46" s="404"/>
      <c r="CJ46" s="404"/>
      <c r="CK46" s="404"/>
      <c r="CL46" s="404"/>
      <c r="CM46" s="404"/>
      <c r="CN46" s="404"/>
      <c r="CO46" s="404"/>
      <c r="CP46" s="404"/>
      <c r="CQ46" s="404"/>
      <c r="CR46" s="404"/>
      <c r="CS46" s="404"/>
      <c r="CT46" s="404"/>
      <c r="CU46" s="404"/>
      <c r="CV46" s="404"/>
      <c r="CW46" s="404"/>
      <c r="CX46" s="404"/>
      <c r="CY46" s="404"/>
      <c r="CZ46" s="404"/>
      <c r="DA46" s="404"/>
      <c r="DB46" s="404"/>
      <c r="DC46" s="404"/>
      <c r="DD46" s="404"/>
      <c r="DE46" s="404"/>
      <c r="DF46" s="404"/>
      <c r="DG46" s="404"/>
      <c r="DH46" s="404"/>
      <c r="DI46" s="404"/>
      <c r="DJ46" s="404"/>
      <c r="DK46" s="404"/>
      <c r="DL46" s="404"/>
      <c r="DM46" s="404"/>
      <c r="DN46" s="404"/>
      <c r="DO46" s="404"/>
      <c r="DP46" s="404"/>
      <c r="DQ46" s="404"/>
      <c r="DR46" s="404"/>
      <c r="DS46" s="404"/>
      <c r="DT46" s="404"/>
      <c r="DU46" s="404"/>
      <c r="DV46" s="404"/>
      <c r="DW46" s="404"/>
      <c r="DX46" s="404"/>
      <c r="DY46" s="404"/>
      <c r="DZ46" s="404"/>
      <c r="EA46" s="404"/>
      <c r="EB46" s="404"/>
      <c r="EC46" s="404"/>
      <c r="ED46" s="404"/>
      <c r="EE46" s="404"/>
      <c r="EF46" s="404"/>
      <c r="EG46" s="404"/>
      <c r="EH46" s="404"/>
      <c r="EI46" s="404"/>
      <c r="EJ46" s="404"/>
      <c r="EK46" s="404"/>
      <c r="EL46" s="404"/>
      <c r="EM46" s="404"/>
      <c r="EN46" s="404"/>
      <c r="EO46" s="404"/>
      <c r="EP46" s="404"/>
      <c r="EQ46" s="404"/>
      <c r="ER46" s="404"/>
      <c r="ES46" s="404"/>
      <c r="ET46" s="404"/>
      <c r="EU46" s="404"/>
      <c r="EV46" s="404"/>
      <c r="EW46" s="404"/>
      <c r="EX46" s="404"/>
      <c r="EY46" s="404"/>
      <c r="EZ46" s="404"/>
      <c r="FA46" s="404"/>
      <c r="FB46" s="404"/>
      <c r="FC46" s="404"/>
      <c r="FD46" s="404"/>
      <c r="FE46" s="404"/>
      <c r="FF46" s="404"/>
      <c r="FG46" s="404"/>
      <c r="FH46" s="404"/>
      <c r="FI46" s="404"/>
      <c r="FJ46" s="404"/>
      <c r="FK46" s="404"/>
      <c r="FL46" s="404"/>
      <c r="FM46" s="404"/>
      <c r="FN46" s="404"/>
      <c r="FO46" s="404"/>
      <c r="FP46" s="404"/>
      <c r="FQ46" s="404"/>
      <c r="FR46" s="404"/>
      <c r="FS46" s="404"/>
      <c r="FT46" s="404"/>
      <c r="FU46" s="404"/>
      <c r="FV46" s="404"/>
      <c r="FW46" s="404"/>
      <c r="FX46" s="404"/>
      <c r="FY46" s="404"/>
      <c r="FZ46" s="404"/>
      <c r="GA46" s="404"/>
      <c r="GB46" s="404"/>
      <c r="GC46" s="404"/>
      <c r="GD46" s="404"/>
      <c r="GE46" s="404"/>
      <c r="GF46" s="404"/>
      <c r="GG46" s="404"/>
      <c r="GH46" s="404"/>
      <c r="GI46" s="404"/>
      <c r="GJ46" s="404"/>
      <c r="GK46" s="404"/>
      <c r="GL46" s="404"/>
      <c r="GM46" s="404"/>
      <c r="GN46" s="404"/>
      <c r="GO46" s="404"/>
      <c r="GP46" s="404"/>
      <c r="GQ46" s="404"/>
      <c r="GR46" s="404"/>
      <c r="GS46" s="404"/>
      <c r="GT46" s="404"/>
      <c r="GU46" s="404"/>
      <c r="GV46" s="404"/>
      <c r="GW46" s="404"/>
      <c r="GX46" s="404"/>
      <c r="GY46" s="404"/>
      <c r="GZ46" s="404"/>
      <c r="HA46" s="404"/>
      <c r="HB46" s="404"/>
      <c r="HC46" s="404"/>
      <c r="HD46" s="404"/>
      <c r="HE46" s="404"/>
      <c r="HF46" s="404"/>
      <c r="HG46" s="404"/>
      <c r="HH46" s="404"/>
      <c r="HI46" s="404"/>
      <c r="HJ46" s="404"/>
      <c r="HK46" s="404"/>
      <c r="HL46" s="404"/>
      <c r="HM46" s="404"/>
      <c r="HN46" s="404"/>
      <c r="HO46" s="404"/>
      <c r="HP46" s="404"/>
      <c r="HQ46" s="404"/>
      <c r="HR46" s="404"/>
      <c r="HS46" s="404"/>
      <c r="HT46" s="404"/>
      <c r="HU46" s="404"/>
      <c r="HV46" s="404"/>
      <c r="HW46" s="404"/>
      <c r="HX46" s="404"/>
      <c r="HY46" s="404"/>
      <c r="HZ46" s="404"/>
      <c r="IA46" s="404"/>
      <c r="IB46" s="404"/>
      <c r="IC46" s="404"/>
      <c r="ID46" s="404"/>
      <c r="IE46" s="404"/>
      <c r="IF46" s="404"/>
      <c r="IG46" s="404"/>
      <c r="IH46" s="404"/>
      <c r="II46" s="404"/>
      <c r="IJ46" s="404"/>
      <c r="IK46" s="404"/>
      <c r="IL46" s="404"/>
      <c r="IM46" s="404"/>
      <c r="IN46" s="404"/>
      <c r="IO46" s="404"/>
      <c r="IP46" s="404"/>
      <c r="IQ46" s="404"/>
      <c r="IR46" s="404"/>
      <c r="IS46" s="404"/>
      <c r="IT46" s="404"/>
      <c r="IU46" s="404"/>
      <c r="IV46" s="404"/>
      <c r="IW46" s="404"/>
      <c r="IX46" s="404"/>
      <c r="IY46" s="404"/>
      <c r="IZ46" s="404"/>
      <c r="JA46" s="404"/>
      <c r="JB46" s="404"/>
      <c r="JC46" s="404"/>
      <c r="JD46" s="404"/>
      <c r="JE46" s="404"/>
      <c r="JF46" s="404"/>
      <c r="JG46" s="404"/>
      <c r="JH46" s="404"/>
      <c r="JI46" s="404"/>
      <c r="JJ46" s="404"/>
      <c r="JK46" s="404"/>
      <c r="JL46" s="404"/>
      <c r="JM46" s="404"/>
      <c r="JN46" s="404"/>
      <c r="JO46" s="404"/>
      <c r="JP46" s="404"/>
      <c r="JQ46" s="404"/>
      <c r="JR46" s="404"/>
      <c r="JS46" s="404"/>
      <c r="JT46" s="404"/>
      <c r="JU46" s="404"/>
      <c r="JV46" s="404"/>
      <c r="JW46" s="404"/>
      <c r="JX46" s="404"/>
      <c r="JY46" s="404"/>
      <c r="JZ46" s="404"/>
      <c r="KA46" s="404"/>
      <c r="KB46" s="404"/>
      <c r="KC46" s="404"/>
      <c r="KD46" s="404"/>
      <c r="KE46" s="404"/>
      <c r="KF46" s="404"/>
      <c r="KG46" s="404"/>
      <c r="KH46" s="404"/>
      <c r="KI46" s="404"/>
      <c r="KJ46" s="404"/>
      <c r="KK46" s="404"/>
      <c r="KL46" s="404"/>
      <c r="KM46" s="404"/>
      <c r="KN46" s="404"/>
      <c r="KO46" s="404"/>
      <c r="KP46" s="404"/>
      <c r="KQ46" s="404"/>
      <c r="KR46" s="404"/>
      <c r="KS46" s="404"/>
      <c r="KT46" s="404"/>
      <c r="KU46" s="404"/>
      <c r="KV46" s="404"/>
      <c r="KW46" s="404"/>
      <c r="KX46" s="404"/>
      <c r="KY46" s="404"/>
      <c r="KZ46" s="404"/>
      <c r="LA46" s="404"/>
      <c r="LB46" s="404"/>
      <c r="LC46" s="404"/>
      <c r="LD46" s="404"/>
      <c r="LE46" s="404"/>
      <c r="LF46" s="404"/>
      <c r="LG46" s="404"/>
      <c r="LH46" s="404"/>
      <c r="LI46" s="404"/>
      <c r="LJ46" s="404"/>
      <c r="LK46" s="404"/>
      <c r="LL46" s="404"/>
      <c r="LM46" s="404"/>
      <c r="LN46" s="404"/>
      <c r="LO46" s="404"/>
      <c r="LP46" s="404"/>
      <c r="LQ46" s="404"/>
      <c r="LR46" s="404"/>
      <c r="LS46" s="404"/>
      <c r="LT46" s="404"/>
      <c r="LU46" s="404"/>
      <c r="LV46" s="404"/>
      <c r="LW46" s="404"/>
      <c r="LX46" s="404"/>
      <c r="LY46" s="404"/>
      <c r="LZ46" s="404"/>
      <c r="MA46" s="404"/>
      <c r="MB46" s="404"/>
      <c r="MC46" s="404"/>
      <c r="MD46" s="404"/>
      <c r="ME46" s="404"/>
      <c r="MF46" s="404"/>
      <c r="MG46" s="404"/>
      <c r="MH46" s="404"/>
      <c r="MI46" s="404"/>
      <c r="MJ46" s="404"/>
      <c r="MK46" s="404"/>
      <c r="ML46" s="404"/>
      <c r="MM46" s="404"/>
      <c r="MN46" s="404"/>
      <c r="MO46" s="404"/>
      <c r="MP46" s="404"/>
      <c r="MQ46" s="404"/>
      <c r="MR46" s="404"/>
      <c r="MS46" s="404"/>
      <c r="MT46" s="404"/>
      <c r="MU46" s="404"/>
      <c r="MV46" s="404"/>
      <c r="MW46" s="404"/>
      <c r="MX46" s="404"/>
      <c r="MY46" s="404"/>
      <c r="MZ46" s="404"/>
      <c r="NA46" s="404"/>
      <c r="NB46" s="404"/>
      <c r="NC46" s="404"/>
      <c r="ND46" s="404"/>
      <c r="NE46" s="404"/>
      <c r="NF46" s="404"/>
      <c r="NG46" s="404"/>
      <c r="NH46" s="404"/>
      <c r="NI46" s="404"/>
      <c r="NJ46" s="404"/>
      <c r="NK46" s="404"/>
      <c r="NL46" s="404"/>
      <c r="NM46" s="404"/>
      <c r="NN46" s="404"/>
      <c r="NO46" s="404"/>
      <c r="NP46" s="404"/>
      <c r="NQ46" s="404"/>
      <c r="NR46" s="404"/>
      <c r="NS46" s="404"/>
      <c r="NT46" s="404"/>
      <c r="NU46" s="404"/>
      <c r="NV46" s="404"/>
      <c r="NW46" s="404"/>
      <c r="NX46" s="404"/>
      <c r="NY46" s="404"/>
      <c r="NZ46" s="404"/>
      <c r="OA46" s="404"/>
      <c r="OB46" s="404"/>
      <c r="OC46" s="404"/>
      <c r="OD46" s="404"/>
      <c r="OE46" s="404"/>
      <c r="OF46" s="404"/>
      <c r="OG46" s="404"/>
      <c r="OH46" s="404"/>
      <c r="OI46" s="404"/>
      <c r="OJ46" s="404"/>
      <c r="OK46" s="404"/>
      <c r="OL46" s="404"/>
      <c r="OM46" s="404"/>
      <c r="ON46" s="404"/>
      <c r="OO46" s="404"/>
      <c r="OP46" s="404"/>
      <c r="OQ46" s="404"/>
      <c r="OR46" s="404"/>
      <c r="OS46" s="404"/>
      <c r="OT46" s="404"/>
      <c r="OU46" s="404"/>
      <c r="OV46" s="404"/>
      <c r="OW46" s="404"/>
      <c r="OX46" s="404"/>
      <c r="OY46" s="404"/>
      <c r="OZ46" s="404"/>
      <c r="PA46" s="404"/>
      <c r="PB46" s="404"/>
      <c r="PC46" s="404"/>
      <c r="PD46" s="404"/>
      <c r="PE46" s="404"/>
      <c r="PF46" s="404"/>
      <c r="PG46" s="404"/>
      <c r="PH46" s="404"/>
      <c r="PI46" s="404"/>
      <c r="PJ46" s="404"/>
      <c r="PK46" s="404"/>
      <c r="PL46" s="404"/>
      <c r="PM46" s="404"/>
      <c r="PN46" s="404"/>
      <c r="PO46" s="404"/>
      <c r="PP46" s="404"/>
      <c r="PQ46" s="404"/>
      <c r="PR46" s="404"/>
      <c r="PS46" s="404"/>
      <c r="PT46" s="404"/>
      <c r="PU46" s="404"/>
      <c r="PV46" s="404"/>
      <c r="PW46" s="404"/>
      <c r="PX46" s="404"/>
      <c r="PY46" s="404"/>
      <c r="PZ46" s="404"/>
      <c r="QA46" s="404"/>
      <c r="QB46" s="404"/>
      <c r="QC46" s="404"/>
      <c r="QD46" s="404"/>
      <c r="QE46" s="404"/>
      <c r="QF46" s="404"/>
      <c r="QG46" s="404"/>
      <c r="QH46" s="404"/>
      <c r="QI46" s="404"/>
      <c r="QJ46" s="404"/>
      <c r="QK46" s="404"/>
      <c r="QL46" s="404"/>
      <c r="QM46" s="404"/>
      <c r="QN46" s="404"/>
      <c r="QO46" s="404"/>
      <c r="QP46" s="404"/>
      <c r="QQ46" s="404"/>
      <c r="QR46" s="404"/>
      <c r="QS46" s="404"/>
      <c r="QT46" s="404"/>
      <c r="QU46" s="404"/>
      <c r="QV46" s="404"/>
      <c r="QW46" s="404"/>
      <c r="QX46" s="404"/>
      <c r="QY46" s="404"/>
      <c r="QZ46" s="404"/>
      <c r="RA46" s="404"/>
      <c r="RB46" s="404"/>
      <c r="RC46" s="404"/>
      <c r="RD46" s="404"/>
      <c r="RE46" s="404"/>
      <c r="RF46" s="404"/>
      <c r="RG46" s="404"/>
      <c r="RH46" s="404"/>
      <c r="RI46" s="404"/>
      <c r="RJ46" s="404"/>
      <c r="RK46" s="404"/>
      <c r="RL46" s="404"/>
      <c r="RM46" s="404"/>
      <c r="RN46" s="404"/>
      <c r="RO46" s="404"/>
      <c r="RP46" s="404"/>
      <c r="RQ46" s="404"/>
      <c r="RR46" s="404"/>
      <c r="RS46" s="404"/>
      <c r="RT46" s="404"/>
      <c r="RU46" s="404"/>
      <c r="RV46" s="404"/>
      <c r="RW46" s="404"/>
      <c r="RX46" s="404"/>
      <c r="RY46" s="404"/>
      <c r="RZ46" s="404"/>
      <c r="SA46" s="404"/>
      <c r="SB46" s="404"/>
      <c r="SC46" s="404"/>
      <c r="SD46" s="404"/>
      <c r="SE46" s="404"/>
      <c r="SF46" s="404"/>
      <c r="SG46" s="404"/>
      <c r="SH46" s="404"/>
      <c r="SI46" s="404"/>
      <c r="SJ46" s="404"/>
      <c r="SK46" s="404"/>
      <c r="SL46" s="404"/>
      <c r="SM46" s="404"/>
      <c r="SN46" s="404"/>
      <c r="SO46" s="404"/>
      <c r="SP46" s="404"/>
      <c r="SQ46" s="404"/>
      <c r="SR46" s="404"/>
      <c r="SS46" s="404"/>
      <c r="ST46" s="404"/>
      <c r="SU46" s="404"/>
      <c r="SV46" s="404"/>
      <c r="SW46" s="404"/>
      <c r="SX46" s="404"/>
      <c r="SY46" s="404"/>
      <c r="SZ46" s="404"/>
      <c r="TA46" s="404"/>
      <c r="TB46" s="404"/>
      <c r="TC46" s="404"/>
      <c r="TD46" s="404"/>
      <c r="TE46" s="404"/>
      <c r="TF46" s="404"/>
      <c r="TG46" s="404"/>
      <c r="TH46" s="404"/>
      <c r="TI46" s="404"/>
      <c r="TJ46" s="404"/>
      <c r="TK46" s="404"/>
      <c r="TL46" s="404"/>
      <c r="TM46" s="404"/>
      <c r="TN46" s="404"/>
      <c r="TO46" s="404"/>
      <c r="TP46" s="404"/>
      <c r="TQ46" s="404"/>
      <c r="TR46" s="404"/>
      <c r="TS46" s="404"/>
      <c r="TT46" s="404"/>
      <c r="TU46" s="404"/>
      <c r="TV46" s="404"/>
      <c r="TW46" s="404"/>
      <c r="TX46" s="404"/>
      <c r="TY46" s="404"/>
      <c r="TZ46" s="404"/>
      <c r="UA46" s="404"/>
      <c r="UB46" s="404"/>
      <c r="UC46" s="404"/>
      <c r="UD46" s="404"/>
      <c r="UE46" s="404"/>
      <c r="UF46" s="404"/>
      <c r="UG46" s="404"/>
      <c r="UH46" s="404"/>
      <c r="UI46" s="404"/>
      <c r="UJ46" s="404"/>
      <c r="UK46" s="404"/>
      <c r="UL46" s="404"/>
      <c r="UM46" s="404"/>
      <c r="UN46" s="404"/>
      <c r="UO46" s="404"/>
      <c r="UP46" s="404"/>
      <c r="UQ46" s="404"/>
      <c r="UR46" s="404"/>
      <c r="US46" s="404"/>
      <c r="UT46" s="404"/>
      <c r="UU46" s="404"/>
      <c r="UV46" s="404"/>
      <c r="UW46" s="404"/>
      <c r="UX46" s="404"/>
      <c r="UY46" s="404"/>
      <c r="UZ46" s="404"/>
      <c r="VA46" s="404"/>
      <c r="VB46" s="404"/>
      <c r="VC46" s="404"/>
      <c r="VD46" s="404"/>
      <c r="VE46" s="404"/>
      <c r="VF46" s="404"/>
      <c r="VG46" s="404"/>
      <c r="VH46" s="404"/>
      <c r="VI46" s="404"/>
      <c r="VJ46" s="404"/>
      <c r="VK46" s="404"/>
      <c r="VL46" s="404"/>
      <c r="VM46" s="404"/>
      <c r="VN46" s="404"/>
      <c r="VO46" s="404"/>
      <c r="VP46" s="404"/>
      <c r="VQ46" s="404"/>
      <c r="VR46" s="404"/>
      <c r="VS46" s="404"/>
      <c r="VT46" s="404"/>
      <c r="VU46" s="404"/>
      <c r="VV46" s="404"/>
      <c r="VW46" s="404"/>
      <c r="VX46" s="404"/>
      <c r="VY46" s="404"/>
      <c r="VZ46" s="404"/>
      <c r="WA46" s="404"/>
      <c r="WB46" s="404"/>
      <c r="WC46" s="404"/>
      <c r="WD46" s="404"/>
      <c r="WE46" s="404"/>
      <c r="WF46" s="404"/>
      <c r="WG46" s="404"/>
      <c r="WH46" s="404"/>
      <c r="WI46" s="404"/>
      <c r="WJ46" s="404"/>
      <c r="WK46" s="404"/>
      <c r="WL46" s="404"/>
      <c r="WM46" s="404"/>
      <c r="WN46" s="404"/>
      <c r="WO46" s="404"/>
      <c r="WP46" s="404"/>
      <c r="WQ46" s="404"/>
      <c r="WR46" s="404"/>
      <c r="WS46" s="404"/>
      <c r="WT46" s="404"/>
      <c r="WU46" s="404"/>
      <c r="WV46" s="404"/>
      <c r="WW46" s="404"/>
      <c r="WX46" s="404"/>
      <c r="WY46" s="404"/>
      <c r="WZ46" s="404"/>
      <c r="XA46" s="404"/>
      <c r="XB46" s="404"/>
      <c r="XC46" s="404"/>
      <c r="XD46" s="404"/>
      <c r="XE46" s="404"/>
      <c r="XF46" s="404"/>
      <c r="XG46" s="404"/>
      <c r="XH46" s="404"/>
      <c r="XI46" s="404"/>
      <c r="XJ46" s="404"/>
      <c r="XK46" s="404"/>
      <c r="XL46" s="404"/>
      <c r="XM46" s="404"/>
      <c r="XN46" s="404"/>
      <c r="XO46" s="404"/>
      <c r="XP46" s="404"/>
      <c r="XQ46" s="404"/>
      <c r="XR46" s="404"/>
      <c r="XS46" s="404"/>
      <c r="XT46" s="404"/>
      <c r="XU46" s="404"/>
      <c r="XV46" s="404"/>
      <c r="XW46" s="404"/>
      <c r="XX46" s="404"/>
      <c r="XY46" s="404"/>
      <c r="XZ46" s="404"/>
      <c r="YA46" s="404"/>
      <c r="YB46" s="404"/>
      <c r="YC46" s="404"/>
      <c r="YD46" s="404"/>
      <c r="YE46" s="404"/>
      <c r="YF46" s="404"/>
      <c r="YG46" s="404"/>
      <c r="YH46" s="404"/>
      <c r="YI46" s="404"/>
      <c r="YJ46" s="404"/>
      <c r="YK46" s="404"/>
      <c r="YL46" s="404"/>
      <c r="YM46" s="404"/>
      <c r="YN46" s="404"/>
      <c r="YO46" s="404"/>
      <c r="YP46" s="404"/>
      <c r="YQ46" s="404"/>
      <c r="YR46" s="404"/>
      <c r="YS46" s="404"/>
      <c r="YT46" s="404"/>
      <c r="YU46" s="404"/>
      <c r="YV46" s="404"/>
      <c r="YW46" s="404"/>
      <c r="YX46" s="404"/>
      <c r="YY46" s="404"/>
      <c r="YZ46" s="404"/>
      <c r="ZA46" s="404"/>
      <c r="ZB46" s="404"/>
      <c r="ZC46" s="404"/>
      <c r="ZD46" s="404"/>
      <c r="ZE46" s="404"/>
      <c r="ZF46" s="404"/>
      <c r="ZG46" s="404"/>
      <c r="ZH46" s="404"/>
      <c r="ZI46" s="404"/>
      <c r="ZJ46" s="404"/>
      <c r="ZK46" s="404"/>
      <c r="ZL46" s="404"/>
      <c r="ZM46" s="404"/>
      <c r="ZN46" s="404"/>
      <c r="ZO46" s="404"/>
      <c r="ZP46" s="404"/>
      <c r="ZQ46" s="404"/>
      <c r="ZR46" s="404"/>
      <c r="ZS46" s="404"/>
      <c r="ZT46" s="404"/>
      <c r="ZU46" s="404"/>
      <c r="ZV46" s="404"/>
      <c r="ZW46" s="404"/>
      <c r="ZX46" s="404"/>
      <c r="ZY46" s="404"/>
      <c r="ZZ46" s="404"/>
      <c r="AAA46" s="404"/>
      <c r="AAB46" s="404"/>
      <c r="AAC46" s="404"/>
      <c r="AAD46" s="404"/>
      <c r="AAE46" s="404"/>
      <c r="AAF46" s="404"/>
      <c r="AAG46" s="404"/>
      <c r="AAH46" s="404"/>
      <c r="AAI46" s="404"/>
      <c r="AAJ46" s="404"/>
      <c r="AAK46" s="404"/>
      <c r="AAL46" s="404"/>
      <c r="AAM46" s="404"/>
      <c r="AAN46" s="404"/>
      <c r="AAO46" s="404"/>
      <c r="AAP46" s="404"/>
      <c r="AAQ46" s="404"/>
      <c r="AAR46" s="404"/>
      <c r="AAS46" s="404"/>
      <c r="AAT46" s="404"/>
      <c r="AAU46" s="404"/>
      <c r="AAV46" s="404"/>
      <c r="AAW46" s="404"/>
      <c r="AAX46" s="404"/>
      <c r="AAY46" s="404"/>
      <c r="AAZ46" s="404"/>
      <c r="ABA46" s="404"/>
      <c r="ABB46" s="404"/>
      <c r="ABC46" s="404"/>
      <c r="ABD46" s="404"/>
      <c r="ABE46" s="404"/>
      <c r="ABF46" s="404"/>
      <c r="ABG46" s="404"/>
      <c r="ABH46" s="404"/>
      <c r="ABI46" s="404"/>
      <c r="ABJ46" s="404"/>
      <c r="ABK46" s="404"/>
      <c r="ABL46" s="404"/>
      <c r="ABM46" s="404"/>
      <c r="ABN46" s="404"/>
      <c r="ABO46" s="404"/>
      <c r="ABP46" s="404"/>
      <c r="ABQ46" s="404"/>
      <c r="ABR46" s="404"/>
      <c r="ABS46" s="404"/>
      <c r="ABT46" s="404"/>
      <c r="ABU46" s="404"/>
      <c r="ABV46" s="404"/>
      <c r="ABW46" s="404"/>
      <c r="ABX46" s="404"/>
      <c r="ABY46" s="404"/>
      <c r="ABZ46" s="404"/>
      <c r="ACA46" s="404"/>
      <c r="ACB46" s="404"/>
      <c r="ACC46" s="404"/>
      <c r="ACD46" s="404"/>
      <c r="ACE46" s="404"/>
      <c r="ACF46" s="404"/>
      <c r="ACG46" s="404"/>
      <c r="ACH46" s="404"/>
      <c r="ACI46" s="404"/>
      <c r="ACJ46" s="404"/>
      <c r="ACK46" s="404"/>
      <c r="ACL46" s="404"/>
      <c r="ACM46" s="404"/>
      <c r="ACN46" s="404"/>
      <c r="ACO46" s="404"/>
      <c r="ACP46" s="404"/>
      <c r="ACQ46" s="404"/>
      <c r="ACR46" s="404"/>
      <c r="ACS46" s="404"/>
      <c r="ACT46" s="404"/>
      <c r="ACU46" s="404"/>
      <c r="ACV46" s="404"/>
      <c r="ACW46" s="404"/>
      <c r="ACX46" s="404"/>
      <c r="ACY46" s="404"/>
      <c r="ACZ46" s="404"/>
      <c r="ADA46" s="404"/>
      <c r="ADB46" s="404"/>
      <c r="ADC46" s="404"/>
      <c r="ADD46" s="404"/>
      <c r="ADE46" s="404"/>
      <c r="ADF46" s="404"/>
      <c r="ADG46" s="404"/>
      <c r="ADH46" s="404"/>
      <c r="ADI46" s="404"/>
      <c r="ADJ46" s="404"/>
      <c r="ADK46" s="404"/>
      <c r="ADL46" s="404"/>
      <c r="ADM46" s="404"/>
      <c r="ADN46" s="404"/>
      <c r="ADO46" s="404"/>
      <c r="ADP46" s="404"/>
      <c r="ADQ46" s="404"/>
      <c r="ADR46" s="404"/>
      <c r="ADS46" s="404"/>
      <c r="ADT46" s="404"/>
      <c r="ADU46" s="404"/>
      <c r="ADV46" s="404"/>
      <c r="ADW46" s="404"/>
      <c r="ADX46" s="404"/>
      <c r="ADY46" s="404"/>
      <c r="ADZ46" s="404"/>
      <c r="AEA46" s="404"/>
      <c r="AEB46" s="404"/>
      <c r="AEC46" s="404"/>
      <c r="AED46" s="404"/>
      <c r="AEE46" s="404"/>
      <c r="AEF46" s="404"/>
      <c r="AEG46" s="404"/>
      <c r="AEH46" s="404"/>
      <c r="AEI46" s="404"/>
      <c r="AEJ46" s="404"/>
      <c r="AEK46" s="404"/>
      <c r="AEL46" s="404"/>
      <c r="AEM46" s="404"/>
      <c r="AEN46" s="404"/>
      <c r="AEO46" s="404"/>
      <c r="AEP46" s="404"/>
      <c r="AEQ46" s="404"/>
      <c r="AER46" s="404"/>
      <c r="AES46" s="404"/>
      <c r="AET46" s="404"/>
      <c r="AEU46" s="404"/>
      <c r="AEV46" s="404"/>
      <c r="AEW46" s="404"/>
      <c r="AEX46" s="404"/>
      <c r="AEY46" s="404"/>
      <c r="AEZ46" s="404"/>
      <c r="AFA46" s="404"/>
      <c r="AFB46" s="404"/>
      <c r="AFC46" s="404"/>
      <c r="AFD46" s="404"/>
      <c r="AFE46" s="404"/>
      <c r="AFF46" s="404"/>
      <c r="AFG46" s="404"/>
      <c r="AFH46" s="404"/>
      <c r="AFI46" s="404"/>
      <c r="AFJ46" s="404"/>
      <c r="AFK46" s="404"/>
      <c r="AFL46" s="404"/>
      <c r="AFM46" s="404"/>
      <c r="AFN46" s="404"/>
      <c r="AFO46" s="404"/>
      <c r="AFP46" s="404"/>
      <c r="AFQ46" s="404"/>
      <c r="AFR46" s="404"/>
      <c r="AFS46" s="404"/>
      <c r="AFT46" s="404"/>
      <c r="AFU46" s="404"/>
      <c r="AFV46" s="404"/>
      <c r="AFW46" s="404"/>
      <c r="AFX46" s="404"/>
      <c r="AFY46" s="404"/>
      <c r="AFZ46" s="404"/>
      <c r="AGA46" s="404"/>
      <c r="AGB46" s="404"/>
      <c r="AGC46" s="404"/>
      <c r="AGD46" s="404"/>
      <c r="AGE46" s="404"/>
      <c r="AGF46" s="404"/>
      <c r="AGG46" s="404"/>
      <c r="AGH46" s="404"/>
      <c r="AGI46" s="404"/>
      <c r="AGJ46" s="404"/>
      <c r="AGK46" s="404"/>
      <c r="AGL46" s="404"/>
      <c r="AGM46" s="404"/>
      <c r="AGN46" s="404"/>
      <c r="AGO46" s="404"/>
      <c r="AGP46" s="404"/>
      <c r="AGQ46" s="404"/>
      <c r="AGR46" s="404"/>
      <c r="AGS46" s="404"/>
      <c r="AGT46" s="404"/>
      <c r="AGU46" s="404"/>
      <c r="AGV46" s="404"/>
      <c r="AGW46" s="404"/>
      <c r="AGX46" s="404"/>
      <c r="AGY46" s="404"/>
      <c r="AGZ46" s="404"/>
      <c r="AHA46" s="404"/>
      <c r="AHB46" s="404"/>
      <c r="AHC46" s="404"/>
      <c r="AHD46" s="404"/>
      <c r="AHE46" s="404"/>
      <c r="AHF46" s="404"/>
      <c r="AHG46" s="404"/>
      <c r="AHH46" s="404"/>
      <c r="AHI46" s="404"/>
      <c r="AHJ46" s="404"/>
      <c r="AHK46" s="404"/>
      <c r="AHL46" s="404"/>
      <c r="AHM46" s="404"/>
      <c r="AHN46" s="404"/>
      <c r="AHO46" s="404"/>
      <c r="AHP46" s="404"/>
      <c r="AHQ46" s="404"/>
      <c r="AHR46" s="404"/>
      <c r="AHS46" s="404"/>
      <c r="AHT46" s="404"/>
      <c r="AHU46" s="404"/>
      <c r="AHV46" s="404"/>
      <c r="AHW46" s="404"/>
      <c r="AHX46" s="404"/>
      <c r="AHY46" s="404"/>
      <c r="AHZ46" s="404"/>
      <c r="AIA46" s="404"/>
      <c r="AIB46" s="404"/>
      <c r="AIC46" s="404"/>
      <c r="AID46" s="404"/>
      <c r="AIE46" s="404"/>
      <c r="AIF46" s="404"/>
      <c r="AIG46" s="404"/>
      <c r="AIH46" s="404"/>
      <c r="AII46" s="404"/>
      <c r="AIJ46" s="404"/>
      <c r="AIK46" s="404"/>
      <c r="AIL46" s="404"/>
      <c r="AIM46" s="404"/>
      <c r="AIN46" s="404"/>
      <c r="AIO46" s="404"/>
      <c r="AIP46" s="404"/>
      <c r="AIQ46" s="404"/>
      <c r="AIR46" s="404"/>
      <c r="AIS46" s="404"/>
      <c r="AIT46" s="404"/>
      <c r="AIU46" s="404"/>
      <c r="AIV46" s="404"/>
      <c r="AIW46" s="404"/>
      <c r="AIX46" s="404"/>
      <c r="AIY46" s="404"/>
      <c r="AIZ46" s="404"/>
      <c r="AJA46" s="404"/>
      <c r="AJB46" s="404"/>
      <c r="AJC46" s="404"/>
      <c r="AJD46" s="404"/>
      <c r="AJE46" s="404"/>
      <c r="AJF46" s="404"/>
      <c r="AJG46" s="404"/>
      <c r="AJH46" s="404"/>
      <c r="AJI46" s="404"/>
      <c r="AJJ46" s="404"/>
      <c r="AJK46" s="404"/>
      <c r="AJL46" s="404"/>
      <c r="AJM46" s="404"/>
      <c r="AJN46" s="404"/>
      <c r="AJO46" s="404"/>
      <c r="AJP46" s="404"/>
      <c r="AJQ46" s="404"/>
      <c r="AJR46" s="404"/>
      <c r="AJS46" s="404"/>
      <c r="AJT46" s="404"/>
      <c r="AJU46" s="404"/>
      <c r="AJV46" s="404"/>
      <c r="AJW46" s="404"/>
      <c r="AJX46" s="404"/>
      <c r="AJY46" s="404"/>
      <c r="AJZ46" s="404"/>
      <c r="AKA46" s="404"/>
      <c r="AKB46" s="404"/>
      <c r="AKC46" s="404"/>
      <c r="AKD46" s="404"/>
      <c r="AKE46" s="404"/>
      <c r="AKF46" s="404"/>
      <c r="AKG46" s="404"/>
      <c r="AKH46" s="404"/>
      <c r="AKI46" s="404"/>
      <c r="AKJ46" s="404"/>
      <c r="AKK46" s="404"/>
      <c r="AKL46" s="404"/>
      <c r="AKM46" s="404"/>
      <c r="AKN46" s="404"/>
      <c r="AKO46" s="404"/>
      <c r="AKP46" s="404"/>
      <c r="AKQ46" s="404"/>
      <c r="AKR46" s="404"/>
      <c r="AKS46" s="404"/>
      <c r="AKT46" s="404"/>
      <c r="AKU46" s="404"/>
      <c r="AKV46" s="404"/>
      <c r="AKW46" s="404"/>
      <c r="AKX46" s="404"/>
      <c r="AKY46" s="404"/>
      <c r="AKZ46" s="404"/>
      <c r="ALA46" s="404"/>
      <c r="ALB46" s="404"/>
      <c r="ALC46" s="404"/>
    </row>
    <row r="47" spans="1:991" ht="39.75" customHeight="1" x14ac:dyDescent="0.55000000000000004">
      <c r="A47" s="638" t="s">
        <v>294</v>
      </c>
      <c r="B47" s="61">
        <v>494344.70588235295</v>
      </c>
      <c r="C47" s="634">
        <v>121003.52941176471</v>
      </c>
      <c r="D47" s="61">
        <v>181584.70588235295</v>
      </c>
      <c r="E47" s="61">
        <v>190493</v>
      </c>
      <c r="F47" s="61">
        <v>889.41176470588232</v>
      </c>
      <c r="G47" s="634">
        <v>988315.35294117639</v>
      </c>
      <c r="H47" s="61">
        <v>420193</v>
      </c>
      <c r="I47" s="61">
        <v>102853</v>
      </c>
      <c r="J47" s="61">
        <v>154347</v>
      </c>
      <c r="K47" s="759">
        <v>190493</v>
      </c>
      <c r="L47" s="61">
        <v>756</v>
      </c>
      <c r="M47" s="61">
        <v>791492.33499999996</v>
      </c>
      <c r="N47" s="61">
        <v>327750.54000000004</v>
      </c>
      <c r="O47" s="61">
        <v>80225.34</v>
      </c>
      <c r="P47" s="61">
        <v>120390.66</v>
      </c>
      <c r="Q47" s="61">
        <v>113343.33499999999</v>
      </c>
      <c r="R47" s="61">
        <v>589.68000000000006</v>
      </c>
      <c r="S47" s="636">
        <v>642299.55500000005</v>
      </c>
      <c r="W47" s="404"/>
      <c r="X47" s="404"/>
      <c r="Y47" s="404"/>
      <c r="Z47" s="404"/>
      <c r="AA47" s="404"/>
      <c r="AB47" s="404"/>
      <c r="AC47" s="404"/>
      <c r="AD47" s="404"/>
      <c r="AE47" s="404"/>
      <c r="AF47" s="404"/>
      <c r="AG47" s="404"/>
      <c r="AH47" s="404"/>
      <c r="AI47" s="404"/>
      <c r="AJ47" s="404"/>
      <c r="AK47" s="404"/>
      <c r="AL47" s="404"/>
      <c r="AM47" s="404"/>
      <c r="AN47" s="404"/>
      <c r="AO47" s="404"/>
      <c r="AP47" s="404"/>
      <c r="AQ47" s="404"/>
      <c r="AR47" s="404"/>
      <c r="AS47" s="404"/>
      <c r="AT47" s="404"/>
      <c r="AU47" s="404"/>
      <c r="AV47" s="404"/>
      <c r="AW47" s="404"/>
      <c r="AX47" s="404"/>
      <c r="AY47" s="404"/>
      <c r="AZ47" s="404"/>
      <c r="BA47" s="404"/>
      <c r="BB47" s="404"/>
      <c r="BC47" s="404"/>
      <c r="BD47" s="404"/>
      <c r="BE47" s="404"/>
      <c r="BF47" s="404"/>
      <c r="BG47" s="404"/>
      <c r="BH47" s="404"/>
      <c r="BI47" s="404"/>
      <c r="BJ47" s="404"/>
      <c r="BK47" s="404"/>
      <c r="BL47" s="404"/>
      <c r="BM47" s="404"/>
      <c r="BN47" s="404"/>
      <c r="BO47" s="404"/>
      <c r="BP47" s="404"/>
      <c r="BQ47" s="404"/>
      <c r="BR47" s="404"/>
      <c r="BS47" s="404"/>
      <c r="BT47" s="404"/>
      <c r="BU47" s="404"/>
      <c r="BV47" s="404"/>
      <c r="BW47" s="404"/>
      <c r="BX47" s="404"/>
      <c r="BY47" s="404"/>
      <c r="BZ47" s="404"/>
      <c r="CA47" s="404"/>
      <c r="CB47" s="404"/>
      <c r="CC47" s="404"/>
      <c r="CD47" s="404"/>
      <c r="CE47" s="404"/>
      <c r="CF47" s="404"/>
      <c r="CG47" s="404"/>
      <c r="CH47" s="404"/>
      <c r="CI47" s="404"/>
      <c r="CJ47" s="404"/>
      <c r="CK47" s="404"/>
      <c r="CL47" s="404"/>
      <c r="CM47" s="404"/>
      <c r="CN47" s="404"/>
      <c r="CO47" s="404"/>
      <c r="CP47" s="404"/>
      <c r="CQ47" s="404"/>
      <c r="CR47" s="404"/>
      <c r="CS47" s="404"/>
      <c r="CT47" s="404"/>
      <c r="CU47" s="404"/>
      <c r="CV47" s="404"/>
      <c r="CW47" s="404"/>
      <c r="CX47" s="404"/>
      <c r="CY47" s="404"/>
      <c r="CZ47" s="404"/>
      <c r="DA47" s="404"/>
      <c r="DB47" s="404"/>
      <c r="DC47" s="404"/>
      <c r="DD47" s="404"/>
      <c r="DE47" s="404"/>
      <c r="DF47" s="404"/>
      <c r="DG47" s="404"/>
      <c r="DH47" s="404"/>
      <c r="DI47" s="404"/>
      <c r="DJ47" s="404"/>
      <c r="DK47" s="404"/>
      <c r="DL47" s="404"/>
      <c r="DM47" s="404"/>
      <c r="DN47" s="404"/>
      <c r="DO47" s="404"/>
      <c r="DP47" s="404"/>
      <c r="DQ47" s="404"/>
      <c r="DR47" s="404"/>
      <c r="DS47" s="404"/>
      <c r="DT47" s="404"/>
      <c r="DU47" s="404"/>
      <c r="DV47" s="404"/>
      <c r="DW47" s="404"/>
      <c r="DX47" s="404"/>
      <c r="DY47" s="404"/>
      <c r="DZ47" s="404"/>
      <c r="EA47" s="404"/>
      <c r="EB47" s="404"/>
      <c r="EC47" s="404"/>
      <c r="ED47" s="404"/>
      <c r="EE47" s="404"/>
      <c r="EF47" s="404"/>
      <c r="EG47" s="404"/>
      <c r="EH47" s="404"/>
      <c r="EI47" s="404"/>
      <c r="EJ47" s="404"/>
      <c r="EK47" s="404"/>
      <c r="EL47" s="404"/>
      <c r="EM47" s="404"/>
      <c r="EN47" s="404"/>
      <c r="EO47" s="404"/>
      <c r="EP47" s="404"/>
      <c r="EQ47" s="404"/>
      <c r="ER47" s="404"/>
      <c r="ES47" s="404"/>
      <c r="ET47" s="404"/>
      <c r="EU47" s="404"/>
      <c r="EV47" s="404"/>
      <c r="EW47" s="404"/>
      <c r="EX47" s="404"/>
      <c r="EY47" s="404"/>
      <c r="EZ47" s="404"/>
      <c r="FA47" s="404"/>
      <c r="FB47" s="404"/>
      <c r="FC47" s="404"/>
      <c r="FD47" s="404"/>
      <c r="FE47" s="404"/>
      <c r="FF47" s="404"/>
      <c r="FG47" s="404"/>
      <c r="FH47" s="404"/>
      <c r="FI47" s="404"/>
      <c r="FJ47" s="404"/>
      <c r="FK47" s="404"/>
      <c r="FL47" s="404"/>
      <c r="FM47" s="404"/>
      <c r="FN47" s="404"/>
      <c r="FO47" s="404"/>
      <c r="FP47" s="404"/>
      <c r="FQ47" s="404"/>
      <c r="FR47" s="404"/>
      <c r="FS47" s="404"/>
      <c r="FT47" s="404"/>
      <c r="FU47" s="404"/>
      <c r="FV47" s="404"/>
      <c r="FW47" s="404"/>
      <c r="FX47" s="404"/>
      <c r="FY47" s="404"/>
      <c r="FZ47" s="404"/>
      <c r="GA47" s="404"/>
      <c r="GB47" s="404"/>
      <c r="GC47" s="404"/>
      <c r="GD47" s="404"/>
      <c r="GE47" s="404"/>
      <c r="GF47" s="404"/>
      <c r="GG47" s="404"/>
      <c r="GH47" s="404"/>
      <c r="GI47" s="404"/>
      <c r="GJ47" s="404"/>
      <c r="GK47" s="404"/>
      <c r="GL47" s="404"/>
      <c r="GM47" s="404"/>
      <c r="GN47" s="404"/>
      <c r="GO47" s="404"/>
      <c r="GP47" s="404"/>
      <c r="GQ47" s="404"/>
      <c r="GR47" s="404"/>
      <c r="GS47" s="404"/>
      <c r="GT47" s="404"/>
      <c r="GU47" s="404"/>
      <c r="GV47" s="404"/>
      <c r="GW47" s="404"/>
      <c r="GX47" s="404"/>
      <c r="GY47" s="404"/>
      <c r="GZ47" s="404"/>
      <c r="HA47" s="404"/>
      <c r="HB47" s="404"/>
      <c r="HC47" s="404"/>
      <c r="HD47" s="404"/>
      <c r="HE47" s="404"/>
      <c r="HF47" s="404"/>
      <c r="HG47" s="404"/>
      <c r="HH47" s="404"/>
      <c r="HI47" s="404"/>
      <c r="HJ47" s="404"/>
      <c r="HK47" s="404"/>
      <c r="HL47" s="404"/>
      <c r="HM47" s="404"/>
      <c r="HN47" s="404"/>
      <c r="HO47" s="404"/>
      <c r="HP47" s="404"/>
      <c r="HQ47" s="404"/>
      <c r="HR47" s="404"/>
      <c r="HS47" s="404"/>
      <c r="HT47" s="404"/>
      <c r="HU47" s="404"/>
      <c r="HV47" s="404"/>
      <c r="HW47" s="404"/>
      <c r="HX47" s="404"/>
      <c r="HY47" s="404"/>
      <c r="HZ47" s="404"/>
      <c r="IA47" s="404"/>
      <c r="IB47" s="404"/>
      <c r="IC47" s="404"/>
      <c r="ID47" s="404"/>
      <c r="IE47" s="404"/>
      <c r="IF47" s="404"/>
      <c r="IG47" s="404"/>
      <c r="IH47" s="404"/>
      <c r="II47" s="404"/>
      <c r="IJ47" s="404"/>
      <c r="IK47" s="404"/>
      <c r="IL47" s="404"/>
      <c r="IM47" s="404"/>
      <c r="IN47" s="404"/>
      <c r="IO47" s="404"/>
      <c r="IP47" s="404"/>
      <c r="IQ47" s="404"/>
      <c r="IR47" s="404"/>
      <c r="IS47" s="404"/>
      <c r="IT47" s="404"/>
      <c r="IU47" s="404"/>
      <c r="IV47" s="404"/>
      <c r="IW47" s="404"/>
      <c r="IX47" s="404"/>
      <c r="IY47" s="404"/>
      <c r="IZ47" s="404"/>
      <c r="JA47" s="404"/>
      <c r="JB47" s="404"/>
      <c r="JC47" s="404"/>
      <c r="JD47" s="404"/>
      <c r="JE47" s="404"/>
      <c r="JF47" s="404"/>
      <c r="JG47" s="404"/>
      <c r="JH47" s="404"/>
      <c r="JI47" s="404"/>
      <c r="JJ47" s="404"/>
      <c r="JK47" s="404"/>
      <c r="JL47" s="404"/>
      <c r="JM47" s="404"/>
      <c r="JN47" s="404"/>
      <c r="JO47" s="404"/>
      <c r="JP47" s="404"/>
      <c r="JQ47" s="404"/>
      <c r="JR47" s="404"/>
      <c r="JS47" s="404"/>
      <c r="JT47" s="404"/>
      <c r="JU47" s="404"/>
      <c r="JV47" s="404"/>
      <c r="JW47" s="404"/>
      <c r="JX47" s="404"/>
      <c r="JY47" s="404"/>
      <c r="JZ47" s="404"/>
      <c r="KA47" s="404"/>
      <c r="KB47" s="404"/>
      <c r="KC47" s="404"/>
      <c r="KD47" s="404"/>
      <c r="KE47" s="404"/>
      <c r="KF47" s="404"/>
      <c r="KG47" s="404"/>
      <c r="KH47" s="404"/>
      <c r="KI47" s="404"/>
      <c r="KJ47" s="404"/>
      <c r="KK47" s="404"/>
      <c r="KL47" s="404"/>
      <c r="KM47" s="404"/>
      <c r="KN47" s="404"/>
      <c r="KO47" s="404"/>
      <c r="KP47" s="404"/>
      <c r="KQ47" s="404"/>
      <c r="KR47" s="404"/>
      <c r="KS47" s="404"/>
      <c r="KT47" s="404"/>
      <c r="KU47" s="404"/>
      <c r="KV47" s="404"/>
      <c r="KW47" s="404"/>
      <c r="KX47" s="404"/>
      <c r="KY47" s="404"/>
      <c r="KZ47" s="404"/>
      <c r="LA47" s="404"/>
      <c r="LB47" s="404"/>
      <c r="LC47" s="404"/>
      <c r="LD47" s="404"/>
      <c r="LE47" s="404"/>
      <c r="LF47" s="404"/>
      <c r="LG47" s="404"/>
      <c r="LH47" s="404"/>
      <c r="LI47" s="404"/>
      <c r="LJ47" s="404"/>
      <c r="LK47" s="404"/>
      <c r="LL47" s="404"/>
      <c r="LM47" s="404"/>
      <c r="LN47" s="404"/>
      <c r="LO47" s="404"/>
      <c r="LP47" s="404"/>
      <c r="LQ47" s="404"/>
      <c r="LR47" s="404"/>
      <c r="LS47" s="404"/>
      <c r="LT47" s="404"/>
      <c r="LU47" s="404"/>
      <c r="LV47" s="404"/>
      <c r="LW47" s="404"/>
      <c r="LX47" s="404"/>
      <c r="LY47" s="404"/>
      <c r="LZ47" s="404"/>
      <c r="MA47" s="404"/>
      <c r="MB47" s="404"/>
      <c r="MC47" s="404"/>
      <c r="MD47" s="404"/>
      <c r="ME47" s="404"/>
      <c r="MF47" s="404"/>
      <c r="MG47" s="404"/>
      <c r="MH47" s="404"/>
      <c r="MI47" s="404"/>
      <c r="MJ47" s="404"/>
      <c r="MK47" s="404"/>
      <c r="ML47" s="404"/>
      <c r="MM47" s="404"/>
      <c r="MN47" s="404"/>
      <c r="MO47" s="404"/>
      <c r="MP47" s="404"/>
      <c r="MQ47" s="404"/>
      <c r="MR47" s="404"/>
      <c r="MS47" s="404"/>
      <c r="MT47" s="404"/>
      <c r="MU47" s="404"/>
      <c r="MV47" s="404"/>
      <c r="MW47" s="404"/>
      <c r="MX47" s="404"/>
      <c r="MY47" s="404"/>
      <c r="MZ47" s="404"/>
      <c r="NA47" s="404"/>
      <c r="NB47" s="404"/>
      <c r="NC47" s="404"/>
      <c r="ND47" s="404"/>
      <c r="NE47" s="404"/>
      <c r="NF47" s="404"/>
      <c r="NG47" s="404"/>
      <c r="NH47" s="404"/>
      <c r="NI47" s="404"/>
      <c r="NJ47" s="404"/>
      <c r="NK47" s="404"/>
      <c r="NL47" s="404"/>
      <c r="NM47" s="404"/>
      <c r="NN47" s="404"/>
      <c r="NO47" s="404"/>
      <c r="NP47" s="404"/>
      <c r="NQ47" s="404"/>
      <c r="NR47" s="404"/>
      <c r="NS47" s="404"/>
      <c r="NT47" s="404"/>
      <c r="NU47" s="404"/>
      <c r="NV47" s="404"/>
      <c r="NW47" s="404"/>
      <c r="NX47" s="404"/>
      <c r="NY47" s="404"/>
      <c r="NZ47" s="404"/>
      <c r="OA47" s="404"/>
      <c r="OB47" s="404"/>
      <c r="OC47" s="404"/>
      <c r="OD47" s="404"/>
      <c r="OE47" s="404"/>
      <c r="OF47" s="404"/>
      <c r="OG47" s="404"/>
      <c r="OH47" s="404"/>
      <c r="OI47" s="404"/>
      <c r="OJ47" s="404"/>
      <c r="OK47" s="404"/>
      <c r="OL47" s="404"/>
      <c r="OM47" s="404"/>
      <c r="ON47" s="404"/>
      <c r="OO47" s="404"/>
      <c r="OP47" s="404"/>
      <c r="OQ47" s="404"/>
      <c r="OR47" s="404"/>
      <c r="OS47" s="404"/>
      <c r="OT47" s="404"/>
      <c r="OU47" s="404"/>
      <c r="OV47" s="404"/>
      <c r="OW47" s="404"/>
      <c r="OX47" s="404"/>
      <c r="OY47" s="404"/>
      <c r="OZ47" s="404"/>
      <c r="PA47" s="404"/>
      <c r="PB47" s="404"/>
      <c r="PC47" s="404"/>
      <c r="PD47" s="404"/>
      <c r="PE47" s="404"/>
      <c r="PF47" s="404"/>
      <c r="PG47" s="404"/>
      <c r="PH47" s="404"/>
      <c r="PI47" s="404"/>
      <c r="PJ47" s="404"/>
      <c r="PK47" s="404"/>
      <c r="PL47" s="404"/>
      <c r="PM47" s="404"/>
      <c r="PN47" s="404"/>
      <c r="PO47" s="404"/>
      <c r="PP47" s="404"/>
      <c r="PQ47" s="404"/>
      <c r="PR47" s="404"/>
      <c r="PS47" s="404"/>
      <c r="PT47" s="404"/>
      <c r="PU47" s="404"/>
      <c r="PV47" s="404"/>
      <c r="PW47" s="404"/>
      <c r="PX47" s="404"/>
      <c r="PY47" s="404"/>
      <c r="PZ47" s="404"/>
      <c r="QA47" s="404"/>
      <c r="QB47" s="404"/>
      <c r="QC47" s="404"/>
      <c r="QD47" s="404"/>
      <c r="QE47" s="404"/>
      <c r="QF47" s="404"/>
      <c r="QG47" s="404"/>
      <c r="QH47" s="404"/>
      <c r="QI47" s="404"/>
      <c r="QJ47" s="404"/>
      <c r="QK47" s="404"/>
      <c r="QL47" s="404"/>
      <c r="QM47" s="404"/>
      <c r="QN47" s="404"/>
      <c r="QO47" s="404"/>
      <c r="QP47" s="404"/>
      <c r="QQ47" s="404"/>
      <c r="QR47" s="404"/>
      <c r="QS47" s="404"/>
      <c r="QT47" s="404"/>
      <c r="QU47" s="404"/>
      <c r="QV47" s="404"/>
      <c r="QW47" s="404"/>
      <c r="QX47" s="404"/>
      <c r="QY47" s="404"/>
      <c r="QZ47" s="404"/>
      <c r="RA47" s="404"/>
      <c r="RB47" s="404"/>
      <c r="RC47" s="404"/>
      <c r="RD47" s="404"/>
      <c r="RE47" s="404"/>
      <c r="RF47" s="404"/>
      <c r="RG47" s="404"/>
      <c r="RH47" s="404"/>
      <c r="RI47" s="404"/>
      <c r="RJ47" s="404"/>
      <c r="RK47" s="404"/>
      <c r="RL47" s="404"/>
      <c r="RM47" s="404"/>
      <c r="RN47" s="404"/>
      <c r="RO47" s="404"/>
      <c r="RP47" s="404"/>
      <c r="RQ47" s="404"/>
      <c r="RR47" s="404"/>
      <c r="RS47" s="404"/>
      <c r="RT47" s="404"/>
      <c r="RU47" s="404"/>
      <c r="RV47" s="404"/>
      <c r="RW47" s="404"/>
      <c r="RX47" s="404"/>
      <c r="RY47" s="404"/>
      <c r="RZ47" s="404"/>
      <c r="SA47" s="404"/>
      <c r="SB47" s="404"/>
      <c r="SC47" s="404"/>
      <c r="SD47" s="404"/>
      <c r="SE47" s="404"/>
      <c r="SF47" s="404"/>
      <c r="SG47" s="404"/>
      <c r="SH47" s="404"/>
      <c r="SI47" s="404"/>
      <c r="SJ47" s="404"/>
      <c r="SK47" s="404"/>
      <c r="SL47" s="404"/>
      <c r="SM47" s="404"/>
      <c r="SN47" s="404"/>
      <c r="SO47" s="404"/>
      <c r="SP47" s="404"/>
      <c r="SQ47" s="404"/>
      <c r="SR47" s="404"/>
      <c r="SS47" s="404"/>
      <c r="ST47" s="404"/>
      <c r="SU47" s="404"/>
      <c r="SV47" s="404"/>
      <c r="SW47" s="404"/>
      <c r="SX47" s="404"/>
      <c r="SY47" s="404"/>
      <c r="SZ47" s="404"/>
      <c r="TA47" s="404"/>
      <c r="TB47" s="404"/>
      <c r="TC47" s="404"/>
      <c r="TD47" s="404"/>
      <c r="TE47" s="404"/>
      <c r="TF47" s="404"/>
      <c r="TG47" s="404"/>
      <c r="TH47" s="404"/>
      <c r="TI47" s="404"/>
      <c r="TJ47" s="404"/>
      <c r="TK47" s="404"/>
      <c r="TL47" s="404"/>
      <c r="TM47" s="404"/>
      <c r="TN47" s="404"/>
      <c r="TO47" s="404"/>
      <c r="TP47" s="404"/>
      <c r="TQ47" s="404"/>
      <c r="TR47" s="404"/>
      <c r="TS47" s="404"/>
      <c r="TT47" s="404"/>
      <c r="TU47" s="404"/>
      <c r="TV47" s="404"/>
      <c r="TW47" s="404"/>
      <c r="TX47" s="404"/>
      <c r="TY47" s="404"/>
      <c r="TZ47" s="404"/>
      <c r="UA47" s="404"/>
      <c r="UB47" s="404"/>
      <c r="UC47" s="404"/>
      <c r="UD47" s="404"/>
      <c r="UE47" s="404"/>
      <c r="UF47" s="404"/>
      <c r="UG47" s="404"/>
      <c r="UH47" s="404"/>
      <c r="UI47" s="404"/>
      <c r="UJ47" s="404"/>
      <c r="UK47" s="404"/>
      <c r="UL47" s="404"/>
      <c r="UM47" s="404"/>
      <c r="UN47" s="404"/>
      <c r="UO47" s="404"/>
      <c r="UP47" s="404"/>
      <c r="UQ47" s="404"/>
      <c r="UR47" s="404"/>
      <c r="US47" s="404"/>
      <c r="UT47" s="404"/>
      <c r="UU47" s="404"/>
      <c r="UV47" s="404"/>
      <c r="UW47" s="404"/>
      <c r="UX47" s="404"/>
      <c r="UY47" s="404"/>
      <c r="UZ47" s="404"/>
      <c r="VA47" s="404"/>
      <c r="VB47" s="404"/>
      <c r="VC47" s="404"/>
      <c r="VD47" s="404"/>
      <c r="VE47" s="404"/>
      <c r="VF47" s="404"/>
      <c r="VG47" s="404"/>
      <c r="VH47" s="404"/>
      <c r="VI47" s="404"/>
      <c r="VJ47" s="404"/>
      <c r="VK47" s="404"/>
      <c r="VL47" s="404"/>
      <c r="VM47" s="404"/>
      <c r="VN47" s="404"/>
      <c r="VO47" s="404"/>
      <c r="VP47" s="404"/>
      <c r="VQ47" s="404"/>
      <c r="VR47" s="404"/>
      <c r="VS47" s="404"/>
      <c r="VT47" s="404"/>
      <c r="VU47" s="404"/>
      <c r="VV47" s="404"/>
      <c r="VW47" s="404"/>
      <c r="VX47" s="404"/>
      <c r="VY47" s="404"/>
      <c r="VZ47" s="404"/>
      <c r="WA47" s="404"/>
      <c r="WB47" s="404"/>
      <c r="WC47" s="404"/>
      <c r="WD47" s="404"/>
      <c r="WE47" s="404"/>
      <c r="WF47" s="404"/>
      <c r="WG47" s="404"/>
      <c r="WH47" s="404"/>
      <c r="WI47" s="404"/>
      <c r="WJ47" s="404"/>
      <c r="WK47" s="404"/>
      <c r="WL47" s="404"/>
      <c r="WM47" s="404"/>
      <c r="WN47" s="404"/>
      <c r="WO47" s="404"/>
      <c r="WP47" s="404"/>
      <c r="WQ47" s="404"/>
      <c r="WR47" s="404"/>
      <c r="WS47" s="404"/>
      <c r="WT47" s="404"/>
      <c r="WU47" s="404"/>
      <c r="WV47" s="404"/>
      <c r="WW47" s="404"/>
      <c r="WX47" s="404"/>
      <c r="WY47" s="404"/>
      <c r="WZ47" s="404"/>
      <c r="XA47" s="404"/>
      <c r="XB47" s="404"/>
      <c r="XC47" s="404"/>
      <c r="XD47" s="404"/>
      <c r="XE47" s="404"/>
      <c r="XF47" s="404"/>
      <c r="XG47" s="404"/>
      <c r="XH47" s="404"/>
      <c r="XI47" s="404"/>
      <c r="XJ47" s="404"/>
      <c r="XK47" s="404"/>
      <c r="XL47" s="404"/>
      <c r="XM47" s="404"/>
      <c r="XN47" s="404"/>
      <c r="XO47" s="404"/>
      <c r="XP47" s="404"/>
      <c r="XQ47" s="404"/>
      <c r="XR47" s="404"/>
      <c r="XS47" s="404"/>
      <c r="XT47" s="404"/>
      <c r="XU47" s="404"/>
      <c r="XV47" s="404"/>
      <c r="XW47" s="404"/>
      <c r="XX47" s="404"/>
      <c r="XY47" s="404"/>
      <c r="XZ47" s="404"/>
      <c r="YA47" s="404"/>
      <c r="YB47" s="404"/>
      <c r="YC47" s="404"/>
      <c r="YD47" s="404"/>
      <c r="YE47" s="404"/>
      <c r="YF47" s="404"/>
      <c r="YG47" s="404"/>
      <c r="YH47" s="404"/>
      <c r="YI47" s="404"/>
      <c r="YJ47" s="404"/>
      <c r="YK47" s="404"/>
      <c r="YL47" s="404"/>
      <c r="YM47" s="404"/>
      <c r="YN47" s="404"/>
      <c r="YO47" s="404"/>
      <c r="YP47" s="404"/>
      <c r="YQ47" s="404"/>
      <c r="YR47" s="404"/>
      <c r="YS47" s="404"/>
      <c r="YT47" s="404"/>
      <c r="YU47" s="404"/>
      <c r="YV47" s="404"/>
      <c r="YW47" s="404"/>
      <c r="YX47" s="404"/>
      <c r="YY47" s="404"/>
      <c r="YZ47" s="404"/>
      <c r="ZA47" s="404"/>
      <c r="ZB47" s="404"/>
      <c r="ZC47" s="404"/>
      <c r="ZD47" s="404"/>
      <c r="ZE47" s="404"/>
      <c r="ZF47" s="404"/>
      <c r="ZG47" s="404"/>
      <c r="ZH47" s="404"/>
      <c r="ZI47" s="404"/>
      <c r="ZJ47" s="404"/>
      <c r="ZK47" s="404"/>
      <c r="ZL47" s="404"/>
      <c r="ZM47" s="404"/>
      <c r="ZN47" s="404"/>
      <c r="ZO47" s="404"/>
      <c r="ZP47" s="404"/>
      <c r="ZQ47" s="404"/>
      <c r="ZR47" s="404"/>
      <c r="ZS47" s="404"/>
      <c r="ZT47" s="404"/>
      <c r="ZU47" s="404"/>
      <c r="ZV47" s="404"/>
      <c r="ZW47" s="404"/>
      <c r="ZX47" s="404"/>
      <c r="ZY47" s="404"/>
      <c r="ZZ47" s="404"/>
      <c r="AAA47" s="404"/>
      <c r="AAB47" s="404"/>
      <c r="AAC47" s="404"/>
      <c r="AAD47" s="404"/>
      <c r="AAE47" s="404"/>
      <c r="AAF47" s="404"/>
      <c r="AAG47" s="404"/>
      <c r="AAH47" s="404"/>
      <c r="AAI47" s="404"/>
      <c r="AAJ47" s="404"/>
      <c r="AAK47" s="404"/>
      <c r="AAL47" s="404"/>
      <c r="AAM47" s="404"/>
      <c r="AAN47" s="404"/>
      <c r="AAO47" s="404"/>
      <c r="AAP47" s="404"/>
      <c r="AAQ47" s="404"/>
      <c r="AAR47" s="404"/>
      <c r="AAS47" s="404"/>
      <c r="AAT47" s="404"/>
      <c r="AAU47" s="404"/>
      <c r="AAV47" s="404"/>
      <c r="AAW47" s="404"/>
      <c r="AAX47" s="404"/>
      <c r="AAY47" s="404"/>
      <c r="AAZ47" s="404"/>
      <c r="ABA47" s="404"/>
      <c r="ABB47" s="404"/>
      <c r="ABC47" s="404"/>
      <c r="ABD47" s="404"/>
      <c r="ABE47" s="404"/>
      <c r="ABF47" s="404"/>
      <c r="ABG47" s="404"/>
      <c r="ABH47" s="404"/>
      <c r="ABI47" s="404"/>
      <c r="ABJ47" s="404"/>
      <c r="ABK47" s="404"/>
      <c r="ABL47" s="404"/>
      <c r="ABM47" s="404"/>
      <c r="ABN47" s="404"/>
      <c r="ABO47" s="404"/>
      <c r="ABP47" s="404"/>
      <c r="ABQ47" s="404"/>
      <c r="ABR47" s="404"/>
      <c r="ABS47" s="404"/>
      <c r="ABT47" s="404"/>
      <c r="ABU47" s="404"/>
      <c r="ABV47" s="404"/>
      <c r="ABW47" s="404"/>
      <c r="ABX47" s="404"/>
      <c r="ABY47" s="404"/>
      <c r="ABZ47" s="404"/>
      <c r="ACA47" s="404"/>
      <c r="ACB47" s="404"/>
      <c r="ACC47" s="404"/>
      <c r="ACD47" s="404"/>
      <c r="ACE47" s="404"/>
      <c r="ACF47" s="404"/>
      <c r="ACG47" s="404"/>
      <c r="ACH47" s="404"/>
      <c r="ACI47" s="404"/>
      <c r="ACJ47" s="404"/>
      <c r="ACK47" s="404"/>
      <c r="ACL47" s="404"/>
      <c r="ACM47" s="404"/>
      <c r="ACN47" s="404"/>
      <c r="ACO47" s="404"/>
      <c r="ACP47" s="404"/>
      <c r="ACQ47" s="404"/>
      <c r="ACR47" s="404"/>
      <c r="ACS47" s="404"/>
      <c r="ACT47" s="404"/>
      <c r="ACU47" s="404"/>
      <c r="ACV47" s="404"/>
      <c r="ACW47" s="404"/>
      <c r="ACX47" s="404"/>
      <c r="ACY47" s="404"/>
      <c r="ACZ47" s="404"/>
      <c r="ADA47" s="404"/>
      <c r="ADB47" s="404"/>
      <c r="ADC47" s="404"/>
      <c r="ADD47" s="404"/>
      <c r="ADE47" s="404"/>
      <c r="ADF47" s="404"/>
      <c r="ADG47" s="404"/>
      <c r="ADH47" s="404"/>
      <c r="ADI47" s="404"/>
      <c r="ADJ47" s="404"/>
      <c r="ADK47" s="404"/>
      <c r="ADL47" s="404"/>
      <c r="ADM47" s="404"/>
      <c r="ADN47" s="404"/>
      <c r="ADO47" s="404"/>
      <c r="ADP47" s="404"/>
      <c r="ADQ47" s="404"/>
      <c r="ADR47" s="404"/>
      <c r="ADS47" s="404"/>
      <c r="ADT47" s="404"/>
      <c r="ADU47" s="404"/>
      <c r="ADV47" s="404"/>
      <c r="ADW47" s="404"/>
      <c r="ADX47" s="404"/>
      <c r="ADY47" s="404"/>
      <c r="ADZ47" s="404"/>
      <c r="AEA47" s="404"/>
      <c r="AEB47" s="404"/>
      <c r="AEC47" s="404"/>
      <c r="AED47" s="404"/>
      <c r="AEE47" s="404"/>
      <c r="AEF47" s="404"/>
      <c r="AEG47" s="404"/>
      <c r="AEH47" s="404"/>
      <c r="AEI47" s="404"/>
      <c r="AEJ47" s="404"/>
      <c r="AEK47" s="404"/>
      <c r="AEL47" s="404"/>
      <c r="AEM47" s="404"/>
      <c r="AEN47" s="404"/>
      <c r="AEO47" s="404"/>
      <c r="AEP47" s="404"/>
      <c r="AEQ47" s="404"/>
      <c r="AER47" s="404"/>
      <c r="AES47" s="404"/>
      <c r="AET47" s="404"/>
      <c r="AEU47" s="404"/>
      <c r="AEV47" s="404"/>
      <c r="AEW47" s="404"/>
      <c r="AEX47" s="404"/>
      <c r="AEY47" s="404"/>
      <c r="AEZ47" s="404"/>
      <c r="AFA47" s="404"/>
      <c r="AFB47" s="404"/>
      <c r="AFC47" s="404"/>
      <c r="AFD47" s="404"/>
      <c r="AFE47" s="404"/>
      <c r="AFF47" s="404"/>
      <c r="AFG47" s="404"/>
      <c r="AFH47" s="404"/>
      <c r="AFI47" s="404"/>
      <c r="AFJ47" s="404"/>
      <c r="AFK47" s="404"/>
      <c r="AFL47" s="404"/>
      <c r="AFM47" s="404"/>
      <c r="AFN47" s="404"/>
      <c r="AFO47" s="404"/>
      <c r="AFP47" s="404"/>
      <c r="AFQ47" s="404"/>
      <c r="AFR47" s="404"/>
      <c r="AFS47" s="404"/>
      <c r="AFT47" s="404"/>
      <c r="AFU47" s="404"/>
      <c r="AFV47" s="404"/>
      <c r="AFW47" s="404"/>
      <c r="AFX47" s="404"/>
      <c r="AFY47" s="404"/>
      <c r="AFZ47" s="404"/>
      <c r="AGA47" s="404"/>
      <c r="AGB47" s="404"/>
      <c r="AGC47" s="404"/>
      <c r="AGD47" s="404"/>
      <c r="AGE47" s="404"/>
      <c r="AGF47" s="404"/>
      <c r="AGG47" s="404"/>
      <c r="AGH47" s="404"/>
      <c r="AGI47" s="404"/>
      <c r="AGJ47" s="404"/>
      <c r="AGK47" s="404"/>
      <c r="AGL47" s="404"/>
      <c r="AGM47" s="404"/>
      <c r="AGN47" s="404"/>
      <c r="AGO47" s="404"/>
      <c r="AGP47" s="404"/>
      <c r="AGQ47" s="404"/>
      <c r="AGR47" s="404"/>
      <c r="AGS47" s="404"/>
      <c r="AGT47" s="404"/>
      <c r="AGU47" s="404"/>
      <c r="AGV47" s="404"/>
      <c r="AGW47" s="404"/>
      <c r="AGX47" s="404"/>
      <c r="AGY47" s="404"/>
      <c r="AGZ47" s="404"/>
      <c r="AHA47" s="404"/>
      <c r="AHB47" s="404"/>
      <c r="AHC47" s="404"/>
      <c r="AHD47" s="404"/>
      <c r="AHE47" s="404"/>
      <c r="AHF47" s="404"/>
      <c r="AHG47" s="404"/>
      <c r="AHH47" s="404"/>
      <c r="AHI47" s="404"/>
      <c r="AHJ47" s="404"/>
      <c r="AHK47" s="404"/>
      <c r="AHL47" s="404"/>
      <c r="AHM47" s="404"/>
      <c r="AHN47" s="404"/>
      <c r="AHO47" s="404"/>
      <c r="AHP47" s="404"/>
      <c r="AHQ47" s="404"/>
      <c r="AHR47" s="404"/>
      <c r="AHS47" s="404"/>
      <c r="AHT47" s="404"/>
      <c r="AHU47" s="404"/>
      <c r="AHV47" s="404"/>
      <c r="AHW47" s="404"/>
      <c r="AHX47" s="404"/>
      <c r="AHY47" s="404"/>
      <c r="AHZ47" s="404"/>
      <c r="AIA47" s="404"/>
      <c r="AIB47" s="404"/>
      <c r="AIC47" s="404"/>
      <c r="AID47" s="404"/>
      <c r="AIE47" s="404"/>
      <c r="AIF47" s="404"/>
      <c r="AIG47" s="404"/>
      <c r="AIH47" s="404"/>
      <c r="AII47" s="404"/>
      <c r="AIJ47" s="404"/>
      <c r="AIK47" s="404"/>
      <c r="AIL47" s="404"/>
      <c r="AIM47" s="404"/>
      <c r="AIN47" s="404"/>
      <c r="AIO47" s="404"/>
      <c r="AIP47" s="404"/>
      <c r="AIQ47" s="404"/>
      <c r="AIR47" s="404"/>
      <c r="AIS47" s="404"/>
      <c r="AIT47" s="404"/>
      <c r="AIU47" s="404"/>
      <c r="AIV47" s="404"/>
      <c r="AIW47" s="404"/>
      <c r="AIX47" s="404"/>
      <c r="AIY47" s="404"/>
      <c r="AIZ47" s="404"/>
      <c r="AJA47" s="404"/>
      <c r="AJB47" s="404"/>
      <c r="AJC47" s="404"/>
      <c r="AJD47" s="404"/>
      <c r="AJE47" s="404"/>
      <c r="AJF47" s="404"/>
      <c r="AJG47" s="404"/>
      <c r="AJH47" s="404"/>
      <c r="AJI47" s="404"/>
      <c r="AJJ47" s="404"/>
      <c r="AJK47" s="404"/>
      <c r="AJL47" s="404"/>
      <c r="AJM47" s="404"/>
      <c r="AJN47" s="404"/>
      <c r="AJO47" s="404"/>
      <c r="AJP47" s="404"/>
      <c r="AJQ47" s="404"/>
      <c r="AJR47" s="404"/>
      <c r="AJS47" s="404"/>
      <c r="AJT47" s="404"/>
      <c r="AJU47" s="404"/>
      <c r="AJV47" s="404"/>
      <c r="AJW47" s="404"/>
      <c r="AJX47" s="404"/>
      <c r="AJY47" s="404"/>
      <c r="AJZ47" s="404"/>
      <c r="AKA47" s="404"/>
      <c r="AKB47" s="404"/>
      <c r="AKC47" s="404"/>
      <c r="AKD47" s="404"/>
      <c r="AKE47" s="404"/>
      <c r="AKF47" s="404"/>
      <c r="AKG47" s="404"/>
      <c r="AKH47" s="404"/>
      <c r="AKI47" s="404"/>
      <c r="AKJ47" s="404"/>
      <c r="AKK47" s="404"/>
      <c r="AKL47" s="404"/>
      <c r="AKM47" s="404"/>
      <c r="AKN47" s="404"/>
      <c r="AKO47" s="404"/>
      <c r="AKP47" s="404"/>
      <c r="AKQ47" s="404"/>
      <c r="AKR47" s="404"/>
      <c r="AKS47" s="404"/>
      <c r="AKT47" s="404"/>
      <c r="AKU47" s="404"/>
      <c r="AKV47" s="404"/>
      <c r="AKW47" s="404"/>
      <c r="AKX47" s="404"/>
      <c r="AKY47" s="404"/>
      <c r="AKZ47" s="404"/>
      <c r="ALA47" s="404"/>
      <c r="ALB47" s="404"/>
      <c r="ALC47" s="404"/>
    </row>
    <row r="48" spans="1:991" ht="39.75" customHeight="1" x14ac:dyDescent="0.55000000000000004">
      <c r="A48" s="638" t="s">
        <v>295</v>
      </c>
      <c r="B48" s="61">
        <v>318822.3529411765</v>
      </c>
      <c r="C48" s="634">
        <v>100703.52941176471</v>
      </c>
      <c r="D48" s="61">
        <v>158265.88235294117</v>
      </c>
      <c r="E48" s="61">
        <v>193379</v>
      </c>
      <c r="F48" s="61">
        <v>1068.2352941176471</v>
      </c>
      <c r="G48" s="634">
        <v>772239</v>
      </c>
      <c r="H48" s="61">
        <v>270999</v>
      </c>
      <c r="I48" s="61">
        <v>85598</v>
      </c>
      <c r="J48" s="61">
        <v>134526</v>
      </c>
      <c r="K48" s="759">
        <v>193378.98500000002</v>
      </c>
      <c r="L48" s="61">
        <v>908</v>
      </c>
      <c r="M48" s="61">
        <v>607091.505</v>
      </c>
      <c r="N48" s="61">
        <v>211379.22</v>
      </c>
      <c r="O48" s="61">
        <v>66766.44</v>
      </c>
      <c r="P48" s="61">
        <v>104930.28</v>
      </c>
      <c r="Q48" s="61">
        <v>115060.50499999999</v>
      </c>
      <c r="R48" s="61">
        <v>708.24</v>
      </c>
      <c r="S48" s="636">
        <v>498844.68500000006</v>
      </c>
      <c r="W48" s="404"/>
      <c r="X48" s="404"/>
      <c r="Y48" s="404"/>
      <c r="Z48" s="404"/>
      <c r="AA48" s="404"/>
      <c r="AB48" s="404"/>
      <c r="AC48" s="404"/>
      <c r="AD48" s="404"/>
      <c r="AE48" s="404"/>
      <c r="AF48" s="404"/>
      <c r="AG48" s="404"/>
      <c r="AH48" s="404"/>
      <c r="AI48" s="404"/>
      <c r="AJ48" s="404"/>
      <c r="AK48" s="404"/>
      <c r="AL48" s="404"/>
      <c r="AM48" s="404"/>
      <c r="AN48" s="404"/>
      <c r="AO48" s="404"/>
      <c r="AP48" s="404"/>
      <c r="AQ48" s="404"/>
      <c r="AR48" s="404"/>
      <c r="AS48" s="404"/>
      <c r="AT48" s="404"/>
      <c r="AU48" s="404"/>
      <c r="AV48" s="404"/>
      <c r="AW48" s="404"/>
      <c r="AX48" s="404"/>
      <c r="AY48" s="404"/>
      <c r="AZ48" s="404"/>
      <c r="BA48" s="404"/>
      <c r="BB48" s="404"/>
      <c r="BC48" s="404"/>
      <c r="BD48" s="404"/>
      <c r="BE48" s="404"/>
      <c r="BF48" s="404"/>
      <c r="BG48" s="404"/>
      <c r="BH48" s="404"/>
      <c r="BI48" s="404"/>
      <c r="BJ48" s="404"/>
      <c r="BK48" s="404"/>
      <c r="BL48" s="404"/>
      <c r="BM48" s="404"/>
      <c r="BN48" s="404"/>
      <c r="BO48" s="404"/>
      <c r="BP48" s="404"/>
      <c r="BQ48" s="404"/>
      <c r="BR48" s="404"/>
      <c r="BS48" s="404"/>
      <c r="BT48" s="404"/>
      <c r="BU48" s="404"/>
      <c r="BV48" s="404"/>
      <c r="BW48" s="404"/>
      <c r="BX48" s="404"/>
      <c r="BY48" s="404"/>
      <c r="BZ48" s="404"/>
      <c r="CA48" s="404"/>
      <c r="CB48" s="404"/>
      <c r="CC48" s="404"/>
      <c r="CD48" s="404"/>
      <c r="CE48" s="404"/>
      <c r="CF48" s="404"/>
      <c r="CG48" s="404"/>
      <c r="CH48" s="404"/>
      <c r="CI48" s="404"/>
      <c r="CJ48" s="404"/>
      <c r="CK48" s="404"/>
      <c r="CL48" s="404"/>
      <c r="CM48" s="404"/>
      <c r="CN48" s="404"/>
      <c r="CO48" s="404"/>
      <c r="CP48" s="404"/>
      <c r="CQ48" s="404"/>
      <c r="CR48" s="404"/>
      <c r="CS48" s="404"/>
      <c r="CT48" s="404"/>
      <c r="CU48" s="404"/>
      <c r="CV48" s="404"/>
      <c r="CW48" s="404"/>
      <c r="CX48" s="404"/>
      <c r="CY48" s="404"/>
      <c r="CZ48" s="404"/>
      <c r="DA48" s="404"/>
      <c r="DB48" s="404"/>
      <c r="DC48" s="404"/>
      <c r="DD48" s="404"/>
      <c r="DE48" s="404"/>
      <c r="DF48" s="404"/>
      <c r="DG48" s="404"/>
      <c r="DH48" s="404"/>
      <c r="DI48" s="404"/>
      <c r="DJ48" s="404"/>
      <c r="DK48" s="404"/>
      <c r="DL48" s="404"/>
      <c r="DM48" s="404"/>
      <c r="DN48" s="404"/>
      <c r="DO48" s="404"/>
      <c r="DP48" s="404"/>
      <c r="DQ48" s="404"/>
      <c r="DR48" s="404"/>
      <c r="DS48" s="404"/>
      <c r="DT48" s="404"/>
      <c r="DU48" s="404"/>
      <c r="DV48" s="404"/>
      <c r="DW48" s="404"/>
      <c r="DX48" s="404"/>
      <c r="DY48" s="404"/>
      <c r="DZ48" s="404"/>
      <c r="EA48" s="404"/>
      <c r="EB48" s="404"/>
      <c r="EC48" s="404"/>
      <c r="ED48" s="404"/>
      <c r="EE48" s="404"/>
      <c r="EF48" s="404"/>
      <c r="EG48" s="404"/>
      <c r="EH48" s="404"/>
      <c r="EI48" s="404"/>
      <c r="EJ48" s="404"/>
      <c r="EK48" s="404"/>
      <c r="EL48" s="404"/>
      <c r="EM48" s="404"/>
      <c r="EN48" s="404"/>
      <c r="EO48" s="404"/>
      <c r="EP48" s="404"/>
      <c r="EQ48" s="404"/>
      <c r="ER48" s="404"/>
      <c r="ES48" s="404"/>
      <c r="ET48" s="404"/>
      <c r="EU48" s="404"/>
      <c r="EV48" s="404"/>
      <c r="EW48" s="404"/>
      <c r="EX48" s="404"/>
      <c r="EY48" s="404"/>
      <c r="EZ48" s="404"/>
      <c r="FA48" s="404"/>
      <c r="FB48" s="404"/>
      <c r="FC48" s="404"/>
      <c r="FD48" s="404"/>
      <c r="FE48" s="404"/>
      <c r="FF48" s="404"/>
      <c r="FG48" s="404"/>
      <c r="FH48" s="404"/>
      <c r="FI48" s="404"/>
      <c r="FJ48" s="404"/>
      <c r="FK48" s="404"/>
      <c r="FL48" s="404"/>
      <c r="FM48" s="404"/>
      <c r="FN48" s="404"/>
      <c r="FO48" s="404"/>
      <c r="FP48" s="404"/>
      <c r="FQ48" s="404"/>
      <c r="FR48" s="404"/>
      <c r="FS48" s="404"/>
      <c r="FT48" s="404"/>
      <c r="FU48" s="404"/>
      <c r="FV48" s="404"/>
      <c r="FW48" s="404"/>
      <c r="FX48" s="404"/>
      <c r="FY48" s="404"/>
      <c r="FZ48" s="404"/>
      <c r="GA48" s="404"/>
      <c r="GB48" s="404"/>
      <c r="GC48" s="404"/>
      <c r="GD48" s="404"/>
      <c r="GE48" s="404"/>
      <c r="GF48" s="404"/>
      <c r="GG48" s="404"/>
      <c r="GH48" s="404"/>
      <c r="GI48" s="404"/>
      <c r="GJ48" s="404"/>
      <c r="GK48" s="404"/>
      <c r="GL48" s="404"/>
      <c r="GM48" s="404"/>
      <c r="GN48" s="404"/>
      <c r="GO48" s="404"/>
      <c r="GP48" s="404"/>
      <c r="GQ48" s="404"/>
      <c r="GR48" s="404"/>
      <c r="GS48" s="404"/>
      <c r="GT48" s="404"/>
      <c r="GU48" s="404"/>
      <c r="GV48" s="404"/>
      <c r="GW48" s="404"/>
      <c r="GX48" s="404"/>
      <c r="GY48" s="404"/>
      <c r="GZ48" s="404"/>
      <c r="HA48" s="404"/>
      <c r="HB48" s="404"/>
      <c r="HC48" s="404"/>
      <c r="HD48" s="404"/>
      <c r="HE48" s="404"/>
      <c r="HF48" s="404"/>
      <c r="HG48" s="404"/>
      <c r="HH48" s="404"/>
      <c r="HI48" s="404"/>
      <c r="HJ48" s="404"/>
      <c r="HK48" s="404"/>
      <c r="HL48" s="404"/>
      <c r="HM48" s="404"/>
      <c r="HN48" s="404"/>
      <c r="HO48" s="404"/>
      <c r="HP48" s="404"/>
      <c r="HQ48" s="404"/>
      <c r="HR48" s="404"/>
      <c r="HS48" s="404"/>
      <c r="HT48" s="404"/>
      <c r="HU48" s="404"/>
      <c r="HV48" s="404"/>
      <c r="HW48" s="404"/>
      <c r="HX48" s="404"/>
      <c r="HY48" s="404"/>
      <c r="HZ48" s="404"/>
      <c r="IA48" s="404"/>
      <c r="IB48" s="404"/>
      <c r="IC48" s="404"/>
      <c r="ID48" s="404"/>
      <c r="IE48" s="404"/>
      <c r="IF48" s="404"/>
      <c r="IG48" s="404"/>
      <c r="IH48" s="404"/>
      <c r="II48" s="404"/>
      <c r="IJ48" s="404"/>
      <c r="IK48" s="404"/>
      <c r="IL48" s="404"/>
      <c r="IM48" s="404"/>
      <c r="IN48" s="404"/>
      <c r="IO48" s="404"/>
      <c r="IP48" s="404"/>
      <c r="IQ48" s="404"/>
      <c r="IR48" s="404"/>
      <c r="IS48" s="404"/>
      <c r="IT48" s="404"/>
      <c r="IU48" s="404"/>
      <c r="IV48" s="404"/>
      <c r="IW48" s="404"/>
      <c r="IX48" s="404"/>
      <c r="IY48" s="404"/>
      <c r="IZ48" s="404"/>
      <c r="JA48" s="404"/>
      <c r="JB48" s="404"/>
      <c r="JC48" s="404"/>
      <c r="JD48" s="404"/>
      <c r="JE48" s="404"/>
      <c r="JF48" s="404"/>
      <c r="JG48" s="404"/>
      <c r="JH48" s="404"/>
      <c r="JI48" s="404"/>
      <c r="JJ48" s="404"/>
      <c r="JK48" s="404"/>
      <c r="JL48" s="404"/>
      <c r="JM48" s="404"/>
      <c r="JN48" s="404"/>
      <c r="JO48" s="404"/>
      <c r="JP48" s="404"/>
      <c r="JQ48" s="404"/>
      <c r="JR48" s="404"/>
      <c r="JS48" s="404"/>
      <c r="JT48" s="404"/>
      <c r="JU48" s="404"/>
      <c r="JV48" s="404"/>
      <c r="JW48" s="404"/>
      <c r="JX48" s="404"/>
      <c r="JY48" s="404"/>
      <c r="JZ48" s="404"/>
      <c r="KA48" s="404"/>
      <c r="KB48" s="404"/>
      <c r="KC48" s="404"/>
      <c r="KD48" s="404"/>
      <c r="KE48" s="404"/>
      <c r="KF48" s="404"/>
      <c r="KG48" s="404"/>
      <c r="KH48" s="404"/>
      <c r="KI48" s="404"/>
      <c r="KJ48" s="404"/>
      <c r="KK48" s="404"/>
      <c r="KL48" s="404"/>
      <c r="KM48" s="404"/>
      <c r="KN48" s="404"/>
      <c r="KO48" s="404"/>
      <c r="KP48" s="404"/>
      <c r="KQ48" s="404"/>
      <c r="KR48" s="404"/>
      <c r="KS48" s="404"/>
      <c r="KT48" s="404"/>
      <c r="KU48" s="404"/>
      <c r="KV48" s="404"/>
      <c r="KW48" s="404"/>
      <c r="KX48" s="404"/>
      <c r="KY48" s="404"/>
      <c r="KZ48" s="404"/>
      <c r="LA48" s="404"/>
      <c r="LB48" s="404"/>
      <c r="LC48" s="404"/>
      <c r="LD48" s="404"/>
      <c r="LE48" s="404"/>
      <c r="LF48" s="404"/>
      <c r="LG48" s="404"/>
      <c r="LH48" s="404"/>
      <c r="LI48" s="404"/>
      <c r="LJ48" s="404"/>
      <c r="LK48" s="404"/>
      <c r="LL48" s="404"/>
      <c r="LM48" s="404"/>
      <c r="LN48" s="404"/>
      <c r="LO48" s="404"/>
      <c r="LP48" s="404"/>
      <c r="LQ48" s="404"/>
      <c r="LR48" s="404"/>
      <c r="LS48" s="404"/>
      <c r="LT48" s="404"/>
      <c r="LU48" s="404"/>
      <c r="LV48" s="404"/>
      <c r="LW48" s="404"/>
      <c r="LX48" s="404"/>
      <c r="LY48" s="404"/>
      <c r="LZ48" s="404"/>
      <c r="MA48" s="404"/>
      <c r="MB48" s="404"/>
      <c r="MC48" s="404"/>
      <c r="MD48" s="404"/>
      <c r="ME48" s="404"/>
      <c r="MF48" s="404"/>
      <c r="MG48" s="404"/>
      <c r="MH48" s="404"/>
      <c r="MI48" s="404"/>
      <c r="MJ48" s="404"/>
      <c r="MK48" s="404"/>
      <c r="ML48" s="404"/>
      <c r="MM48" s="404"/>
      <c r="MN48" s="404"/>
      <c r="MO48" s="404"/>
      <c r="MP48" s="404"/>
      <c r="MQ48" s="404"/>
      <c r="MR48" s="404"/>
      <c r="MS48" s="404"/>
      <c r="MT48" s="404"/>
      <c r="MU48" s="404"/>
      <c r="MV48" s="404"/>
      <c r="MW48" s="404"/>
      <c r="MX48" s="404"/>
      <c r="MY48" s="404"/>
      <c r="MZ48" s="404"/>
      <c r="NA48" s="404"/>
      <c r="NB48" s="404"/>
      <c r="NC48" s="404"/>
      <c r="ND48" s="404"/>
      <c r="NE48" s="404"/>
      <c r="NF48" s="404"/>
      <c r="NG48" s="404"/>
      <c r="NH48" s="404"/>
      <c r="NI48" s="404"/>
      <c r="NJ48" s="404"/>
      <c r="NK48" s="404"/>
      <c r="NL48" s="404"/>
      <c r="NM48" s="404"/>
      <c r="NN48" s="404"/>
      <c r="NO48" s="404"/>
      <c r="NP48" s="404"/>
      <c r="NQ48" s="404"/>
      <c r="NR48" s="404"/>
      <c r="NS48" s="404"/>
      <c r="NT48" s="404"/>
      <c r="NU48" s="404"/>
      <c r="NV48" s="404"/>
      <c r="NW48" s="404"/>
      <c r="NX48" s="404"/>
      <c r="NY48" s="404"/>
      <c r="NZ48" s="404"/>
      <c r="OA48" s="404"/>
      <c r="OB48" s="404"/>
      <c r="OC48" s="404"/>
      <c r="OD48" s="404"/>
      <c r="OE48" s="404"/>
      <c r="OF48" s="404"/>
      <c r="OG48" s="404"/>
      <c r="OH48" s="404"/>
      <c r="OI48" s="404"/>
      <c r="OJ48" s="404"/>
      <c r="OK48" s="404"/>
      <c r="OL48" s="404"/>
      <c r="OM48" s="404"/>
      <c r="ON48" s="404"/>
      <c r="OO48" s="404"/>
      <c r="OP48" s="404"/>
      <c r="OQ48" s="404"/>
      <c r="OR48" s="404"/>
      <c r="OS48" s="404"/>
      <c r="OT48" s="404"/>
      <c r="OU48" s="404"/>
      <c r="OV48" s="404"/>
      <c r="OW48" s="404"/>
      <c r="OX48" s="404"/>
      <c r="OY48" s="404"/>
      <c r="OZ48" s="404"/>
      <c r="PA48" s="404"/>
      <c r="PB48" s="404"/>
      <c r="PC48" s="404"/>
      <c r="PD48" s="404"/>
      <c r="PE48" s="404"/>
      <c r="PF48" s="404"/>
      <c r="PG48" s="404"/>
      <c r="PH48" s="404"/>
      <c r="PI48" s="404"/>
      <c r="PJ48" s="404"/>
      <c r="PK48" s="404"/>
      <c r="PL48" s="404"/>
      <c r="PM48" s="404"/>
      <c r="PN48" s="404"/>
      <c r="PO48" s="404"/>
      <c r="PP48" s="404"/>
      <c r="PQ48" s="404"/>
      <c r="PR48" s="404"/>
      <c r="PS48" s="404"/>
      <c r="PT48" s="404"/>
      <c r="PU48" s="404"/>
      <c r="PV48" s="404"/>
      <c r="PW48" s="404"/>
      <c r="PX48" s="404"/>
      <c r="PY48" s="404"/>
      <c r="PZ48" s="404"/>
      <c r="QA48" s="404"/>
      <c r="QB48" s="404"/>
      <c r="QC48" s="404"/>
      <c r="QD48" s="404"/>
      <c r="QE48" s="404"/>
      <c r="QF48" s="404"/>
      <c r="QG48" s="404"/>
      <c r="QH48" s="404"/>
      <c r="QI48" s="404"/>
      <c r="QJ48" s="404"/>
      <c r="QK48" s="404"/>
      <c r="QL48" s="404"/>
      <c r="QM48" s="404"/>
      <c r="QN48" s="404"/>
      <c r="QO48" s="404"/>
      <c r="QP48" s="404"/>
      <c r="QQ48" s="404"/>
      <c r="QR48" s="404"/>
      <c r="QS48" s="404"/>
      <c r="QT48" s="404"/>
      <c r="QU48" s="404"/>
      <c r="QV48" s="404"/>
      <c r="QW48" s="404"/>
      <c r="QX48" s="404"/>
      <c r="QY48" s="404"/>
      <c r="QZ48" s="404"/>
      <c r="RA48" s="404"/>
      <c r="RB48" s="404"/>
      <c r="RC48" s="404"/>
      <c r="RD48" s="404"/>
      <c r="RE48" s="404"/>
      <c r="RF48" s="404"/>
      <c r="RG48" s="404"/>
      <c r="RH48" s="404"/>
      <c r="RI48" s="404"/>
      <c r="RJ48" s="404"/>
      <c r="RK48" s="404"/>
      <c r="RL48" s="404"/>
      <c r="RM48" s="404"/>
      <c r="RN48" s="404"/>
      <c r="RO48" s="404"/>
      <c r="RP48" s="404"/>
      <c r="RQ48" s="404"/>
      <c r="RR48" s="404"/>
      <c r="RS48" s="404"/>
      <c r="RT48" s="404"/>
      <c r="RU48" s="404"/>
      <c r="RV48" s="404"/>
      <c r="RW48" s="404"/>
      <c r="RX48" s="404"/>
      <c r="RY48" s="404"/>
      <c r="RZ48" s="404"/>
      <c r="SA48" s="404"/>
      <c r="SB48" s="404"/>
      <c r="SC48" s="404"/>
      <c r="SD48" s="404"/>
      <c r="SE48" s="404"/>
      <c r="SF48" s="404"/>
      <c r="SG48" s="404"/>
      <c r="SH48" s="404"/>
      <c r="SI48" s="404"/>
      <c r="SJ48" s="404"/>
      <c r="SK48" s="404"/>
      <c r="SL48" s="404"/>
      <c r="SM48" s="404"/>
      <c r="SN48" s="404"/>
      <c r="SO48" s="404"/>
      <c r="SP48" s="404"/>
      <c r="SQ48" s="404"/>
      <c r="SR48" s="404"/>
      <c r="SS48" s="404"/>
      <c r="ST48" s="404"/>
      <c r="SU48" s="404"/>
      <c r="SV48" s="404"/>
      <c r="SW48" s="404"/>
      <c r="SX48" s="404"/>
      <c r="SY48" s="404"/>
      <c r="SZ48" s="404"/>
      <c r="TA48" s="404"/>
      <c r="TB48" s="404"/>
      <c r="TC48" s="404"/>
      <c r="TD48" s="404"/>
      <c r="TE48" s="404"/>
      <c r="TF48" s="404"/>
      <c r="TG48" s="404"/>
      <c r="TH48" s="404"/>
      <c r="TI48" s="404"/>
      <c r="TJ48" s="404"/>
      <c r="TK48" s="404"/>
      <c r="TL48" s="404"/>
      <c r="TM48" s="404"/>
      <c r="TN48" s="404"/>
      <c r="TO48" s="404"/>
      <c r="TP48" s="404"/>
      <c r="TQ48" s="404"/>
      <c r="TR48" s="404"/>
      <c r="TS48" s="404"/>
      <c r="TT48" s="404"/>
      <c r="TU48" s="404"/>
      <c r="TV48" s="404"/>
      <c r="TW48" s="404"/>
      <c r="TX48" s="404"/>
      <c r="TY48" s="404"/>
      <c r="TZ48" s="404"/>
      <c r="UA48" s="404"/>
      <c r="UB48" s="404"/>
      <c r="UC48" s="404"/>
      <c r="UD48" s="404"/>
      <c r="UE48" s="404"/>
      <c r="UF48" s="404"/>
      <c r="UG48" s="404"/>
      <c r="UH48" s="404"/>
      <c r="UI48" s="404"/>
      <c r="UJ48" s="404"/>
      <c r="UK48" s="404"/>
      <c r="UL48" s="404"/>
      <c r="UM48" s="404"/>
      <c r="UN48" s="404"/>
      <c r="UO48" s="404"/>
      <c r="UP48" s="404"/>
      <c r="UQ48" s="404"/>
      <c r="UR48" s="404"/>
      <c r="US48" s="404"/>
      <c r="UT48" s="404"/>
      <c r="UU48" s="404"/>
      <c r="UV48" s="404"/>
      <c r="UW48" s="404"/>
      <c r="UX48" s="404"/>
      <c r="UY48" s="404"/>
      <c r="UZ48" s="404"/>
      <c r="VA48" s="404"/>
      <c r="VB48" s="404"/>
      <c r="VC48" s="404"/>
      <c r="VD48" s="404"/>
      <c r="VE48" s="404"/>
      <c r="VF48" s="404"/>
      <c r="VG48" s="404"/>
      <c r="VH48" s="404"/>
      <c r="VI48" s="404"/>
      <c r="VJ48" s="404"/>
      <c r="VK48" s="404"/>
      <c r="VL48" s="404"/>
      <c r="VM48" s="404"/>
      <c r="VN48" s="404"/>
      <c r="VO48" s="404"/>
      <c r="VP48" s="404"/>
      <c r="VQ48" s="404"/>
      <c r="VR48" s="404"/>
      <c r="VS48" s="404"/>
      <c r="VT48" s="404"/>
      <c r="VU48" s="404"/>
      <c r="VV48" s="404"/>
      <c r="VW48" s="404"/>
      <c r="VX48" s="404"/>
      <c r="VY48" s="404"/>
      <c r="VZ48" s="404"/>
      <c r="WA48" s="404"/>
      <c r="WB48" s="404"/>
      <c r="WC48" s="404"/>
      <c r="WD48" s="404"/>
      <c r="WE48" s="404"/>
      <c r="WF48" s="404"/>
      <c r="WG48" s="404"/>
      <c r="WH48" s="404"/>
      <c r="WI48" s="404"/>
      <c r="WJ48" s="404"/>
      <c r="WK48" s="404"/>
      <c r="WL48" s="404"/>
      <c r="WM48" s="404"/>
      <c r="WN48" s="404"/>
      <c r="WO48" s="404"/>
      <c r="WP48" s="404"/>
      <c r="WQ48" s="404"/>
      <c r="WR48" s="404"/>
      <c r="WS48" s="404"/>
      <c r="WT48" s="404"/>
      <c r="WU48" s="404"/>
      <c r="WV48" s="404"/>
      <c r="WW48" s="404"/>
      <c r="WX48" s="404"/>
      <c r="WY48" s="404"/>
      <c r="WZ48" s="404"/>
      <c r="XA48" s="404"/>
      <c r="XB48" s="404"/>
      <c r="XC48" s="404"/>
      <c r="XD48" s="404"/>
      <c r="XE48" s="404"/>
      <c r="XF48" s="404"/>
      <c r="XG48" s="404"/>
      <c r="XH48" s="404"/>
      <c r="XI48" s="404"/>
      <c r="XJ48" s="404"/>
      <c r="XK48" s="404"/>
      <c r="XL48" s="404"/>
      <c r="XM48" s="404"/>
      <c r="XN48" s="404"/>
      <c r="XO48" s="404"/>
      <c r="XP48" s="404"/>
      <c r="XQ48" s="404"/>
      <c r="XR48" s="404"/>
      <c r="XS48" s="404"/>
      <c r="XT48" s="404"/>
      <c r="XU48" s="404"/>
      <c r="XV48" s="404"/>
      <c r="XW48" s="404"/>
      <c r="XX48" s="404"/>
      <c r="XY48" s="404"/>
      <c r="XZ48" s="404"/>
      <c r="YA48" s="404"/>
      <c r="YB48" s="404"/>
      <c r="YC48" s="404"/>
      <c r="YD48" s="404"/>
      <c r="YE48" s="404"/>
      <c r="YF48" s="404"/>
      <c r="YG48" s="404"/>
      <c r="YH48" s="404"/>
      <c r="YI48" s="404"/>
      <c r="YJ48" s="404"/>
      <c r="YK48" s="404"/>
      <c r="YL48" s="404"/>
      <c r="YM48" s="404"/>
      <c r="YN48" s="404"/>
      <c r="YO48" s="404"/>
      <c r="YP48" s="404"/>
      <c r="YQ48" s="404"/>
      <c r="YR48" s="404"/>
      <c r="YS48" s="404"/>
      <c r="YT48" s="404"/>
      <c r="YU48" s="404"/>
      <c r="YV48" s="404"/>
      <c r="YW48" s="404"/>
      <c r="YX48" s="404"/>
      <c r="YY48" s="404"/>
      <c r="YZ48" s="404"/>
      <c r="ZA48" s="404"/>
      <c r="ZB48" s="404"/>
      <c r="ZC48" s="404"/>
      <c r="ZD48" s="404"/>
      <c r="ZE48" s="404"/>
      <c r="ZF48" s="404"/>
      <c r="ZG48" s="404"/>
      <c r="ZH48" s="404"/>
      <c r="ZI48" s="404"/>
      <c r="ZJ48" s="404"/>
      <c r="ZK48" s="404"/>
      <c r="ZL48" s="404"/>
      <c r="ZM48" s="404"/>
      <c r="ZN48" s="404"/>
      <c r="ZO48" s="404"/>
      <c r="ZP48" s="404"/>
      <c r="ZQ48" s="404"/>
      <c r="ZR48" s="404"/>
      <c r="ZS48" s="404"/>
      <c r="ZT48" s="404"/>
      <c r="ZU48" s="404"/>
      <c r="ZV48" s="404"/>
      <c r="ZW48" s="404"/>
      <c r="ZX48" s="404"/>
      <c r="ZY48" s="404"/>
      <c r="ZZ48" s="404"/>
      <c r="AAA48" s="404"/>
      <c r="AAB48" s="404"/>
      <c r="AAC48" s="404"/>
      <c r="AAD48" s="404"/>
      <c r="AAE48" s="404"/>
      <c r="AAF48" s="404"/>
      <c r="AAG48" s="404"/>
      <c r="AAH48" s="404"/>
      <c r="AAI48" s="404"/>
      <c r="AAJ48" s="404"/>
      <c r="AAK48" s="404"/>
      <c r="AAL48" s="404"/>
      <c r="AAM48" s="404"/>
      <c r="AAN48" s="404"/>
      <c r="AAO48" s="404"/>
      <c r="AAP48" s="404"/>
      <c r="AAQ48" s="404"/>
      <c r="AAR48" s="404"/>
      <c r="AAS48" s="404"/>
      <c r="AAT48" s="404"/>
      <c r="AAU48" s="404"/>
      <c r="AAV48" s="404"/>
      <c r="AAW48" s="404"/>
      <c r="AAX48" s="404"/>
      <c r="AAY48" s="404"/>
      <c r="AAZ48" s="404"/>
      <c r="ABA48" s="404"/>
      <c r="ABB48" s="404"/>
      <c r="ABC48" s="404"/>
      <c r="ABD48" s="404"/>
      <c r="ABE48" s="404"/>
      <c r="ABF48" s="404"/>
      <c r="ABG48" s="404"/>
      <c r="ABH48" s="404"/>
      <c r="ABI48" s="404"/>
      <c r="ABJ48" s="404"/>
      <c r="ABK48" s="404"/>
      <c r="ABL48" s="404"/>
      <c r="ABM48" s="404"/>
      <c r="ABN48" s="404"/>
      <c r="ABO48" s="404"/>
      <c r="ABP48" s="404"/>
      <c r="ABQ48" s="404"/>
      <c r="ABR48" s="404"/>
      <c r="ABS48" s="404"/>
      <c r="ABT48" s="404"/>
      <c r="ABU48" s="404"/>
      <c r="ABV48" s="404"/>
      <c r="ABW48" s="404"/>
      <c r="ABX48" s="404"/>
      <c r="ABY48" s="404"/>
      <c r="ABZ48" s="404"/>
      <c r="ACA48" s="404"/>
      <c r="ACB48" s="404"/>
      <c r="ACC48" s="404"/>
      <c r="ACD48" s="404"/>
      <c r="ACE48" s="404"/>
      <c r="ACF48" s="404"/>
      <c r="ACG48" s="404"/>
      <c r="ACH48" s="404"/>
      <c r="ACI48" s="404"/>
      <c r="ACJ48" s="404"/>
      <c r="ACK48" s="404"/>
      <c r="ACL48" s="404"/>
      <c r="ACM48" s="404"/>
      <c r="ACN48" s="404"/>
      <c r="ACO48" s="404"/>
      <c r="ACP48" s="404"/>
      <c r="ACQ48" s="404"/>
      <c r="ACR48" s="404"/>
      <c r="ACS48" s="404"/>
      <c r="ACT48" s="404"/>
      <c r="ACU48" s="404"/>
      <c r="ACV48" s="404"/>
      <c r="ACW48" s="404"/>
      <c r="ACX48" s="404"/>
      <c r="ACY48" s="404"/>
      <c r="ACZ48" s="404"/>
      <c r="ADA48" s="404"/>
      <c r="ADB48" s="404"/>
      <c r="ADC48" s="404"/>
      <c r="ADD48" s="404"/>
      <c r="ADE48" s="404"/>
      <c r="ADF48" s="404"/>
      <c r="ADG48" s="404"/>
      <c r="ADH48" s="404"/>
      <c r="ADI48" s="404"/>
      <c r="ADJ48" s="404"/>
      <c r="ADK48" s="404"/>
      <c r="ADL48" s="404"/>
      <c r="ADM48" s="404"/>
      <c r="ADN48" s="404"/>
      <c r="ADO48" s="404"/>
      <c r="ADP48" s="404"/>
      <c r="ADQ48" s="404"/>
      <c r="ADR48" s="404"/>
      <c r="ADS48" s="404"/>
      <c r="ADT48" s="404"/>
      <c r="ADU48" s="404"/>
      <c r="ADV48" s="404"/>
      <c r="ADW48" s="404"/>
      <c r="ADX48" s="404"/>
      <c r="ADY48" s="404"/>
      <c r="ADZ48" s="404"/>
      <c r="AEA48" s="404"/>
      <c r="AEB48" s="404"/>
      <c r="AEC48" s="404"/>
      <c r="AED48" s="404"/>
      <c r="AEE48" s="404"/>
      <c r="AEF48" s="404"/>
      <c r="AEG48" s="404"/>
      <c r="AEH48" s="404"/>
      <c r="AEI48" s="404"/>
      <c r="AEJ48" s="404"/>
      <c r="AEK48" s="404"/>
      <c r="AEL48" s="404"/>
      <c r="AEM48" s="404"/>
      <c r="AEN48" s="404"/>
      <c r="AEO48" s="404"/>
      <c r="AEP48" s="404"/>
      <c r="AEQ48" s="404"/>
      <c r="AER48" s="404"/>
      <c r="AES48" s="404"/>
      <c r="AET48" s="404"/>
      <c r="AEU48" s="404"/>
      <c r="AEV48" s="404"/>
      <c r="AEW48" s="404"/>
      <c r="AEX48" s="404"/>
      <c r="AEY48" s="404"/>
      <c r="AEZ48" s="404"/>
      <c r="AFA48" s="404"/>
      <c r="AFB48" s="404"/>
      <c r="AFC48" s="404"/>
      <c r="AFD48" s="404"/>
      <c r="AFE48" s="404"/>
      <c r="AFF48" s="404"/>
      <c r="AFG48" s="404"/>
      <c r="AFH48" s="404"/>
      <c r="AFI48" s="404"/>
      <c r="AFJ48" s="404"/>
      <c r="AFK48" s="404"/>
      <c r="AFL48" s="404"/>
      <c r="AFM48" s="404"/>
      <c r="AFN48" s="404"/>
      <c r="AFO48" s="404"/>
      <c r="AFP48" s="404"/>
      <c r="AFQ48" s="404"/>
      <c r="AFR48" s="404"/>
      <c r="AFS48" s="404"/>
      <c r="AFT48" s="404"/>
      <c r="AFU48" s="404"/>
      <c r="AFV48" s="404"/>
      <c r="AFW48" s="404"/>
      <c r="AFX48" s="404"/>
      <c r="AFY48" s="404"/>
      <c r="AFZ48" s="404"/>
      <c r="AGA48" s="404"/>
      <c r="AGB48" s="404"/>
      <c r="AGC48" s="404"/>
      <c r="AGD48" s="404"/>
      <c r="AGE48" s="404"/>
      <c r="AGF48" s="404"/>
      <c r="AGG48" s="404"/>
      <c r="AGH48" s="404"/>
      <c r="AGI48" s="404"/>
      <c r="AGJ48" s="404"/>
      <c r="AGK48" s="404"/>
      <c r="AGL48" s="404"/>
      <c r="AGM48" s="404"/>
      <c r="AGN48" s="404"/>
      <c r="AGO48" s="404"/>
      <c r="AGP48" s="404"/>
      <c r="AGQ48" s="404"/>
      <c r="AGR48" s="404"/>
      <c r="AGS48" s="404"/>
      <c r="AGT48" s="404"/>
      <c r="AGU48" s="404"/>
      <c r="AGV48" s="404"/>
      <c r="AGW48" s="404"/>
      <c r="AGX48" s="404"/>
      <c r="AGY48" s="404"/>
      <c r="AGZ48" s="404"/>
      <c r="AHA48" s="404"/>
      <c r="AHB48" s="404"/>
      <c r="AHC48" s="404"/>
      <c r="AHD48" s="404"/>
      <c r="AHE48" s="404"/>
      <c r="AHF48" s="404"/>
      <c r="AHG48" s="404"/>
      <c r="AHH48" s="404"/>
      <c r="AHI48" s="404"/>
      <c r="AHJ48" s="404"/>
      <c r="AHK48" s="404"/>
      <c r="AHL48" s="404"/>
      <c r="AHM48" s="404"/>
      <c r="AHN48" s="404"/>
      <c r="AHO48" s="404"/>
      <c r="AHP48" s="404"/>
      <c r="AHQ48" s="404"/>
      <c r="AHR48" s="404"/>
      <c r="AHS48" s="404"/>
      <c r="AHT48" s="404"/>
      <c r="AHU48" s="404"/>
      <c r="AHV48" s="404"/>
      <c r="AHW48" s="404"/>
      <c r="AHX48" s="404"/>
      <c r="AHY48" s="404"/>
      <c r="AHZ48" s="404"/>
      <c r="AIA48" s="404"/>
      <c r="AIB48" s="404"/>
      <c r="AIC48" s="404"/>
      <c r="AID48" s="404"/>
      <c r="AIE48" s="404"/>
      <c r="AIF48" s="404"/>
      <c r="AIG48" s="404"/>
      <c r="AIH48" s="404"/>
      <c r="AII48" s="404"/>
      <c r="AIJ48" s="404"/>
      <c r="AIK48" s="404"/>
      <c r="AIL48" s="404"/>
      <c r="AIM48" s="404"/>
      <c r="AIN48" s="404"/>
      <c r="AIO48" s="404"/>
      <c r="AIP48" s="404"/>
      <c r="AIQ48" s="404"/>
      <c r="AIR48" s="404"/>
      <c r="AIS48" s="404"/>
      <c r="AIT48" s="404"/>
      <c r="AIU48" s="404"/>
      <c r="AIV48" s="404"/>
      <c r="AIW48" s="404"/>
      <c r="AIX48" s="404"/>
      <c r="AIY48" s="404"/>
      <c r="AIZ48" s="404"/>
      <c r="AJA48" s="404"/>
      <c r="AJB48" s="404"/>
      <c r="AJC48" s="404"/>
      <c r="AJD48" s="404"/>
      <c r="AJE48" s="404"/>
      <c r="AJF48" s="404"/>
      <c r="AJG48" s="404"/>
      <c r="AJH48" s="404"/>
      <c r="AJI48" s="404"/>
      <c r="AJJ48" s="404"/>
      <c r="AJK48" s="404"/>
      <c r="AJL48" s="404"/>
      <c r="AJM48" s="404"/>
      <c r="AJN48" s="404"/>
      <c r="AJO48" s="404"/>
      <c r="AJP48" s="404"/>
      <c r="AJQ48" s="404"/>
      <c r="AJR48" s="404"/>
      <c r="AJS48" s="404"/>
      <c r="AJT48" s="404"/>
      <c r="AJU48" s="404"/>
      <c r="AJV48" s="404"/>
      <c r="AJW48" s="404"/>
      <c r="AJX48" s="404"/>
      <c r="AJY48" s="404"/>
      <c r="AJZ48" s="404"/>
      <c r="AKA48" s="404"/>
      <c r="AKB48" s="404"/>
      <c r="AKC48" s="404"/>
      <c r="AKD48" s="404"/>
      <c r="AKE48" s="404"/>
      <c r="AKF48" s="404"/>
      <c r="AKG48" s="404"/>
      <c r="AKH48" s="404"/>
      <c r="AKI48" s="404"/>
      <c r="AKJ48" s="404"/>
      <c r="AKK48" s="404"/>
      <c r="AKL48" s="404"/>
      <c r="AKM48" s="404"/>
      <c r="AKN48" s="404"/>
      <c r="AKO48" s="404"/>
      <c r="AKP48" s="404"/>
      <c r="AKQ48" s="404"/>
      <c r="AKR48" s="404"/>
      <c r="AKS48" s="404"/>
      <c r="AKT48" s="404"/>
      <c r="AKU48" s="404"/>
      <c r="AKV48" s="404"/>
      <c r="AKW48" s="404"/>
      <c r="AKX48" s="404"/>
      <c r="AKY48" s="404"/>
      <c r="AKZ48" s="404"/>
      <c r="ALA48" s="404"/>
      <c r="ALB48" s="404"/>
      <c r="ALC48" s="404"/>
    </row>
    <row r="49" spans="1:991" ht="39.75" customHeight="1" x14ac:dyDescent="0.55000000000000004">
      <c r="A49" s="638" t="s">
        <v>296</v>
      </c>
      <c r="B49" s="61">
        <v>678171</v>
      </c>
      <c r="C49" s="634">
        <v>251515</v>
      </c>
      <c r="D49" s="61">
        <v>397326</v>
      </c>
      <c r="E49" s="61">
        <v>408219</v>
      </c>
      <c r="F49" s="61">
        <v>4424.7058823529414</v>
      </c>
      <c r="G49" s="634">
        <v>1739655.705882353</v>
      </c>
      <c r="H49" s="61">
        <v>576445.35</v>
      </c>
      <c r="I49" s="61">
        <v>213787.75</v>
      </c>
      <c r="J49" s="61">
        <v>337727.1</v>
      </c>
      <c r="K49" s="759">
        <v>408218.81699999992</v>
      </c>
      <c r="L49" s="61">
        <v>3761</v>
      </c>
      <c r="M49" s="61">
        <v>1374611.5049999999</v>
      </c>
      <c r="N49" s="61">
        <v>449627.37300000002</v>
      </c>
      <c r="O49" s="61">
        <v>166754.44500000001</v>
      </c>
      <c r="P49" s="61">
        <v>263427.13799999998</v>
      </c>
      <c r="Q49" s="61">
        <v>242890.30499999999</v>
      </c>
      <c r="R49" s="61">
        <v>2933.58</v>
      </c>
      <c r="S49" s="636">
        <v>1125632.841</v>
      </c>
      <c r="W49" s="404"/>
      <c r="X49" s="404"/>
      <c r="Y49" s="404"/>
      <c r="Z49" s="404"/>
      <c r="AA49" s="404"/>
      <c r="AB49" s="404"/>
      <c r="AC49" s="404"/>
      <c r="AD49" s="404"/>
      <c r="AE49" s="404"/>
      <c r="AF49" s="404"/>
      <c r="AG49" s="404"/>
      <c r="AH49" s="404"/>
      <c r="AI49" s="404"/>
      <c r="AJ49" s="404"/>
      <c r="AK49" s="404"/>
      <c r="AL49" s="404"/>
      <c r="AM49" s="404"/>
      <c r="AN49" s="404"/>
      <c r="AO49" s="404"/>
      <c r="AP49" s="404"/>
      <c r="AQ49" s="404"/>
      <c r="AR49" s="404"/>
      <c r="AS49" s="404"/>
      <c r="AT49" s="404"/>
      <c r="AU49" s="404"/>
      <c r="AV49" s="404"/>
      <c r="AW49" s="404"/>
      <c r="AX49" s="404"/>
      <c r="AY49" s="404"/>
      <c r="AZ49" s="404"/>
      <c r="BA49" s="404"/>
      <c r="BB49" s="404"/>
      <c r="BC49" s="404"/>
      <c r="BD49" s="404"/>
      <c r="BE49" s="404"/>
      <c r="BF49" s="404"/>
      <c r="BG49" s="404"/>
      <c r="BH49" s="404"/>
      <c r="BI49" s="404"/>
      <c r="BJ49" s="404"/>
      <c r="BK49" s="404"/>
      <c r="BL49" s="404"/>
      <c r="BM49" s="404"/>
      <c r="BN49" s="404"/>
      <c r="BO49" s="404"/>
      <c r="BP49" s="404"/>
      <c r="BQ49" s="404"/>
      <c r="BR49" s="404"/>
      <c r="BS49" s="404"/>
      <c r="BT49" s="404"/>
      <c r="BU49" s="404"/>
      <c r="BV49" s="404"/>
      <c r="BW49" s="404"/>
      <c r="BX49" s="404"/>
      <c r="BY49" s="404"/>
      <c r="BZ49" s="404"/>
      <c r="CA49" s="404"/>
      <c r="CB49" s="404"/>
      <c r="CC49" s="404"/>
      <c r="CD49" s="404"/>
      <c r="CE49" s="404"/>
      <c r="CF49" s="404"/>
      <c r="CG49" s="404"/>
      <c r="CH49" s="404"/>
      <c r="CI49" s="404"/>
      <c r="CJ49" s="404"/>
      <c r="CK49" s="404"/>
      <c r="CL49" s="404"/>
      <c r="CM49" s="404"/>
      <c r="CN49" s="404"/>
      <c r="CO49" s="404"/>
      <c r="CP49" s="404"/>
      <c r="CQ49" s="404"/>
      <c r="CR49" s="404"/>
      <c r="CS49" s="404"/>
      <c r="CT49" s="404"/>
      <c r="CU49" s="404"/>
      <c r="CV49" s="404"/>
      <c r="CW49" s="404"/>
      <c r="CX49" s="404"/>
      <c r="CY49" s="404"/>
      <c r="CZ49" s="404"/>
      <c r="DA49" s="404"/>
      <c r="DB49" s="404"/>
      <c r="DC49" s="404"/>
      <c r="DD49" s="404"/>
      <c r="DE49" s="404"/>
      <c r="DF49" s="404"/>
      <c r="DG49" s="404"/>
      <c r="DH49" s="404"/>
      <c r="DI49" s="404"/>
      <c r="DJ49" s="404"/>
      <c r="DK49" s="404"/>
      <c r="DL49" s="404"/>
      <c r="DM49" s="404"/>
      <c r="DN49" s="404"/>
      <c r="DO49" s="404"/>
      <c r="DP49" s="404"/>
      <c r="DQ49" s="404"/>
      <c r="DR49" s="404"/>
      <c r="DS49" s="404"/>
      <c r="DT49" s="404"/>
      <c r="DU49" s="404"/>
      <c r="DV49" s="404"/>
      <c r="DW49" s="404"/>
      <c r="DX49" s="404"/>
      <c r="DY49" s="404"/>
      <c r="DZ49" s="404"/>
      <c r="EA49" s="404"/>
      <c r="EB49" s="404"/>
      <c r="EC49" s="404"/>
      <c r="ED49" s="404"/>
      <c r="EE49" s="404"/>
      <c r="EF49" s="404"/>
      <c r="EG49" s="404"/>
      <c r="EH49" s="404"/>
      <c r="EI49" s="404"/>
      <c r="EJ49" s="404"/>
      <c r="EK49" s="404"/>
      <c r="EL49" s="404"/>
      <c r="EM49" s="404"/>
      <c r="EN49" s="404"/>
      <c r="EO49" s="404"/>
      <c r="EP49" s="404"/>
      <c r="EQ49" s="404"/>
      <c r="ER49" s="404"/>
      <c r="ES49" s="404"/>
      <c r="ET49" s="404"/>
      <c r="EU49" s="404"/>
      <c r="EV49" s="404"/>
      <c r="EW49" s="404"/>
      <c r="EX49" s="404"/>
      <c r="EY49" s="404"/>
      <c r="EZ49" s="404"/>
      <c r="FA49" s="404"/>
      <c r="FB49" s="404"/>
      <c r="FC49" s="404"/>
      <c r="FD49" s="404"/>
      <c r="FE49" s="404"/>
      <c r="FF49" s="404"/>
      <c r="FG49" s="404"/>
      <c r="FH49" s="404"/>
      <c r="FI49" s="404"/>
      <c r="FJ49" s="404"/>
      <c r="FK49" s="404"/>
      <c r="FL49" s="404"/>
      <c r="FM49" s="404"/>
      <c r="FN49" s="404"/>
      <c r="FO49" s="404"/>
      <c r="FP49" s="404"/>
      <c r="FQ49" s="404"/>
      <c r="FR49" s="404"/>
      <c r="FS49" s="404"/>
      <c r="FT49" s="404"/>
      <c r="FU49" s="404"/>
      <c r="FV49" s="404"/>
      <c r="FW49" s="404"/>
      <c r="FX49" s="404"/>
      <c r="FY49" s="404"/>
      <c r="FZ49" s="404"/>
      <c r="GA49" s="404"/>
      <c r="GB49" s="404"/>
      <c r="GC49" s="404"/>
      <c r="GD49" s="404"/>
      <c r="GE49" s="404"/>
      <c r="GF49" s="404"/>
      <c r="GG49" s="404"/>
      <c r="GH49" s="404"/>
      <c r="GI49" s="404"/>
      <c r="GJ49" s="404"/>
      <c r="GK49" s="404"/>
      <c r="GL49" s="404"/>
      <c r="GM49" s="404"/>
      <c r="GN49" s="404"/>
      <c r="GO49" s="404"/>
      <c r="GP49" s="404"/>
      <c r="GQ49" s="404"/>
      <c r="GR49" s="404"/>
      <c r="GS49" s="404"/>
      <c r="GT49" s="404"/>
      <c r="GU49" s="404"/>
      <c r="GV49" s="404"/>
      <c r="GW49" s="404"/>
      <c r="GX49" s="404"/>
      <c r="GY49" s="404"/>
      <c r="GZ49" s="404"/>
      <c r="HA49" s="404"/>
      <c r="HB49" s="404"/>
      <c r="HC49" s="404"/>
      <c r="HD49" s="404"/>
      <c r="HE49" s="404"/>
      <c r="HF49" s="404"/>
      <c r="HG49" s="404"/>
      <c r="HH49" s="404"/>
      <c r="HI49" s="404"/>
      <c r="HJ49" s="404"/>
      <c r="HK49" s="404"/>
      <c r="HL49" s="404"/>
      <c r="HM49" s="404"/>
      <c r="HN49" s="404"/>
      <c r="HO49" s="404"/>
      <c r="HP49" s="404"/>
      <c r="HQ49" s="404"/>
      <c r="HR49" s="404"/>
      <c r="HS49" s="404"/>
      <c r="HT49" s="404"/>
      <c r="HU49" s="404"/>
      <c r="HV49" s="404"/>
      <c r="HW49" s="404"/>
      <c r="HX49" s="404"/>
      <c r="HY49" s="404"/>
      <c r="HZ49" s="404"/>
      <c r="IA49" s="404"/>
      <c r="IB49" s="404"/>
      <c r="IC49" s="404"/>
      <c r="ID49" s="404"/>
      <c r="IE49" s="404"/>
      <c r="IF49" s="404"/>
      <c r="IG49" s="404"/>
      <c r="IH49" s="404"/>
      <c r="II49" s="404"/>
      <c r="IJ49" s="404"/>
      <c r="IK49" s="404"/>
      <c r="IL49" s="404"/>
      <c r="IM49" s="404"/>
      <c r="IN49" s="404"/>
      <c r="IO49" s="404"/>
      <c r="IP49" s="404"/>
      <c r="IQ49" s="404"/>
      <c r="IR49" s="404"/>
      <c r="IS49" s="404"/>
      <c r="IT49" s="404"/>
      <c r="IU49" s="404"/>
      <c r="IV49" s="404"/>
      <c r="IW49" s="404"/>
      <c r="IX49" s="404"/>
      <c r="IY49" s="404"/>
      <c r="IZ49" s="404"/>
      <c r="JA49" s="404"/>
      <c r="JB49" s="404"/>
      <c r="JC49" s="404"/>
      <c r="JD49" s="404"/>
      <c r="JE49" s="404"/>
      <c r="JF49" s="404"/>
      <c r="JG49" s="404"/>
      <c r="JH49" s="404"/>
      <c r="JI49" s="404"/>
      <c r="JJ49" s="404"/>
      <c r="JK49" s="404"/>
      <c r="JL49" s="404"/>
      <c r="JM49" s="404"/>
      <c r="JN49" s="404"/>
      <c r="JO49" s="404"/>
      <c r="JP49" s="404"/>
      <c r="JQ49" s="404"/>
      <c r="JR49" s="404"/>
      <c r="JS49" s="404"/>
      <c r="JT49" s="404"/>
      <c r="JU49" s="404"/>
      <c r="JV49" s="404"/>
      <c r="JW49" s="404"/>
      <c r="JX49" s="404"/>
      <c r="JY49" s="404"/>
      <c r="JZ49" s="404"/>
      <c r="KA49" s="404"/>
      <c r="KB49" s="404"/>
      <c r="KC49" s="404"/>
      <c r="KD49" s="404"/>
      <c r="KE49" s="404"/>
      <c r="KF49" s="404"/>
      <c r="KG49" s="404"/>
      <c r="KH49" s="404"/>
      <c r="KI49" s="404"/>
      <c r="KJ49" s="404"/>
      <c r="KK49" s="404"/>
      <c r="KL49" s="404"/>
      <c r="KM49" s="404"/>
      <c r="KN49" s="404"/>
      <c r="KO49" s="404"/>
      <c r="KP49" s="404"/>
      <c r="KQ49" s="404"/>
      <c r="KR49" s="404"/>
      <c r="KS49" s="404"/>
      <c r="KT49" s="404"/>
      <c r="KU49" s="404"/>
      <c r="KV49" s="404"/>
      <c r="KW49" s="404"/>
      <c r="KX49" s="404"/>
      <c r="KY49" s="404"/>
      <c r="KZ49" s="404"/>
      <c r="LA49" s="404"/>
      <c r="LB49" s="404"/>
      <c r="LC49" s="404"/>
      <c r="LD49" s="404"/>
      <c r="LE49" s="404"/>
      <c r="LF49" s="404"/>
      <c r="LG49" s="404"/>
      <c r="LH49" s="404"/>
      <c r="LI49" s="404"/>
      <c r="LJ49" s="404"/>
      <c r="LK49" s="404"/>
      <c r="LL49" s="404"/>
      <c r="LM49" s="404"/>
      <c r="LN49" s="404"/>
      <c r="LO49" s="404"/>
      <c r="LP49" s="404"/>
      <c r="LQ49" s="404"/>
      <c r="LR49" s="404"/>
      <c r="LS49" s="404"/>
      <c r="LT49" s="404"/>
      <c r="LU49" s="404"/>
      <c r="LV49" s="404"/>
      <c r="LW49" s="404"/>
      <c r="LX49" s="404"/>
      <c r="LY49" s="404"/>
      <c r="LZ49" s="404"/>
      <c r="MA49" s="404"/>
      <c r="MB49" s="404"/>
      <c r="MC49" s="404"/>
      <c r="MD49" s="404"/>
      <c r="ME49" s="404"/>
      <c r="MF49" s="404"/>
      <c r="MG49" s="404"/>
      <c r="MH49" s="404"/>
      <c r="MI49" s="404"/>
      <c r="MJ49" s="404"/>
      <c r="MK49" s="404"/>
      <c r="ML49" s="404"/>
      <c r="MM49" s="404"/>
      <c r="MN49" s="404"/>
      <c r="MO49" s="404"/>
      <c r="MP49" s="404"/>
      <c r="MQ49" s="404"/>
      <c r="MR49" s="404"/>
      <c r="MS49" s="404"/>
      <c r="MT49" s="404"/>
      <c r="MU49" s="404"/>
      <c r="MV49" s="404"/>
      <c r="MW49" s="404"/>
      <c r="MX49" s="404"/>
      <c r="MY49" s="404"/>
      <c r="MZ49" s="404"/>
      <c r="NA49" s="404"/>
      <c r="NB49" s="404"/>
      <c r="NC49" s="404"/>
      <c r="ND49" s="404"/>
      <c r="NE49" s="404"/>
      <c r="NF49" s="404"/>
      <c r="NG49" s="404"/>
      <c r="NH49" s="404"/>
      <c r="NI49" s="404"/>
      <c r="NJ49" s="404"/>
      <c r="NK49" s="404"/>
      <c r="NL49" s="404"/>
      <c r="NM49" s="404"/>
      <c r="NN49" s="404"/>
      <c r="NO49" s="404"/>
      <c r="NP49" s="404"/>
      <c r="NQ49" s="404"/>
      <c r="NR49" s="404"/>
      <c r="NS49" s="404"/>
      <c r="NT49" s="404"/>
      <c r="NU49" s="404"/>
      <c r="NV49" s="404"/>
      <c r="NW49" s="404"/>
      <c r="NX49" s="404"/>
      <c r="NY49" s="404"/>
      <c r="NZ49" s="404"/>
      <c r="OA49" s="404"/>
      <c r="OB49" s="404"/>
      <c r="OC49" s="404"/>
      <c r="OD49" s="404"/>
      <c r="OE49" s="404"/>
      <c r="OF49" s="404"/>
      <c r="OG49" s="404"/>
      <c r="OH49" s="404"/>
      <c r="OI49" s="404"/>
      <c r="OJ49" s="404"/>
      <c r="OK49" s="404"/>
      <c r="OL49" s="404"/>
      <c r="OM49" s="404"/>
      <c r="ON49" s="404"/>
      <c r="OO49" s="404"/>
      <c r="OP49" s="404"/>
      <c r="OQ49" s="404"/>
      <c r="OR49" s="404"/>
      <c r="OS49" s="404"/>
      <c r="OT49" s="404"/>
      <c r="OU49" s="404"/>
      <c r="OV49" s="404"/>
      <c r="OW49" s="404"/>
      <c r="OX49" s="404"/>
      <c r="OY49" s="404"/>
      <c r="OZ49" s="404"/>
      <c r="PA49" s="404"/>
      <c r="PB49" s="404"/>
      <c r="PC49" s="404"/>
      <c r="PD49" s="404"/>
      <c r="PE49" s="404"/>
      <c r="PF49" s="404"/>
      <c r="PG49" s="404"/>
      <c r="PH49" s="404"/>
      <c r="PI49" s="404"/>
      <c r="PJ49" s="404"/>
      <c r="PK49" s="404"/>
      <c r="PL49" s="404"/>
      <c r="PM49" s="404"/>
      <c r="PN49" s="404"/>
      <c r="PO49" s="404"/>
      <c r="PP49" s="404"/>
      <c r="PQ49" s="404"/>
      <c r="PR49" s="404"/>
      <c r="PS49" s="404"/>
      <c r="PT49" s="404"/>
      <c r="PU49" s="404"/>
      <c r="PV49" s="404"/>
      <c r="PW49" s="404"/>
      <c r="PX49" s="404"/>
      <c r="PY49" s="404"/>
      <c r="PZ49" s="404"/>
      <c r="QA49" s="404"/>
      <c r="QB49" s="404"/>
      <c r="QC49" s="404"/>
      <c r="QD49" s="404"/>
      <c r="QE49" s="404"/>
      <c r="QF49" s="404"/>
      <c r="QG49" s="404"/>
      <c r="QH49" s="404"/>
      <c r="QI49" s="404"/>
      <c r="QJ49" s="404"/>
      <c r="QK49" s="404"/>
      <c r="QL49" s="404"/>
      <c r="QM49" s="404"/>
      <c r="QN49" s="404"/>
      <c r="QO49" s="404"/>
      <c r="QP49" s="404"/>
      <c r="QQ49" s="404"/>
      <c r="QR49" s="404"/>
      <c r="QS49" s="404"/>
      <c r="QT49" s="404"/>
      <c r="QU49" s="404"/>
      <c r="QV49" s="404"/>
      <c r="QW49" s="404"/>
      <c r="QX49" s="404"/>
      <c r="QY49" s="404"/>
      <c r="QZ49" s="404"/>
      <c r="RA49" s="404"/>
      <c r="RB49" s="404"/>
      <c r="RC49" s="404"/>
      <c r="RD49" s="404"/>
      <c r="RE49" s="404"/>
      <c r="RF49" s="404"/>
      <c r="RG49" s="404"/>
      <c r="RH49" s="404"/>
      <c r="RI49" s="404"/>
      <c r="RJ49" s="404"/>
      <c r="RK49" s="404"/>
      <c r="RL49" s="404"/>
      <c r="RM49" s="404"/>
      <c r="RN49" s="404"/>
      <c r="RO49" s="404"/>
      <c r="RP49" s="404"/>
      <c r="RQ49" s="404"/>
      <c r="RR49" s="404"/>
      <c r="RS49" s="404"/>
      <c r="RT49" s="404"/>
      <c r="RU49" s="404"/>
      <c r="RV49" s="404"/>
      <c r="RW49" s="404"/>
      <c r="RX49" s="404"/>
      <c r="RY49" s="404"/>
      <c r="RZ49" s="404"/>
      <c r="SA49" s="404"/>
      <c r="SB49" s="404"/>
      <c r="SC49" s="404"/>
      <c r="SD49" s="404"/>
      <c r="SE49" s="404"/>
      <c r="SF49" s="404"/>
      <c r="SG49" s="404"/>
      <c r="SH49" s="404"/>
      <c r="SI49" s="404"/>
      <c r="SJ49" s="404"/>
      <c r="SK49" s="404"/>
      <c r="SL49" s="404"/>
      <c r="SM49" s="404"/>
      <c r="SN49" s="404"/>
      <c r="SO49" s="404"/>
      <c r="SP49" s="404"/>
      <c r="SQ49" s="404"/>
      <c r="SR49" s="404"/>
      <c r="SS49" s="404"/>
      <c r="ST49" s="404"/>
      <c r="SU49" s="404"/>
      <c r="SV49" s="404"/>
      <c r="SW49" s="404"/>
      <c r="SX49" s="404"/>
      <c r="SY49" s="404"/>
      <c r="SZ49" s="404"/>
      <c r="TA49" s="404"/>
      <c r="TB49" s="404"/>
      <c r="TC49" s="404"/>
      <c r="TD49" s="404"/>
      <c r="TE49" s="404"/>
      <c r="TF49" s="404"/>
      <c r="TG49" s="404"/>
      <c r="TH49" s="404"/>
      <c r="TI49" s="404"/>
      <c r="TJ49" s="404"/>
      <c r="TK49" s="404"/>
      <c r="TL49" s="404"/>
      <c r="TM49" s="404"/>
      <c r="TN49" s="404"/>
      <c r="TO49" s="404"/>
      <c r="TP49" s="404"/>
      <c r="TQ49" s="404"/>
      <c r="TR49" s="404"/>
      <c r="TS49" s="404"/>
      <c r="TT49" s="404"/>
      <c r="TU49" s="404"/>
      <c r="TV49" s="404"/>
      <c r="TW49" s="404"/>
      <c r="TX49" s="404"/>
      <c r="TY49" s="404"/>
      <c r="TZ49" s="404"/>
      <c r="UA49" s="404"/>
      <c r="UB49" s="404"/>
      <c r="UC49" s="404"/>
      <c r="UD49" s="404"/>
      <c r="UE49" s="404"/>
      <c r="UF49" s="404"/>
      <c r="UG49" s="404"/>
      <c r="UH49" s="404"/>
      <c r="UI49" s="404"/>
      <c r="UJ49" s="404"/>
      <c r="UK49" s="404"/>
      <c r="UL49" s="404"/>
      <c r="UM49" s="404"/>
      <c r="UN49" s="404"/>
      <c r="UO49" s="404"/>
      <c r="UP49" s="404"/>
      <c r="UQ49" s="404"/>
      <c r="UR49" s="404"/>
      <c r="US49" s="404"/>
      <c r="UT49" s="404"/>
      <c r="UU49" s="404"/>
      <c r="UV49" s="404"/>
      <c r="UW49" s="404"/>
      <c r="UX49" s="404"/>
      <c r="UY49" s="404"/>
      <c r="UZ49" s="404"/>
      <c r="VA49" s="404"/>
      <c r="VB49" s="404"/>
      <c r="VC49" s="404"/>
      <c r="VD49" s="404"/>
      <c r="VE49" s="404"/>
      <c r="VF49" s="404"/>
      <c r="VG49" s="404"/>
      <c r="VH49" s="404"/>
      <c r="VI49" s="404"/>
      <c r="VJ49" s="404"/>
      <c r="VK49" s="404"/>
      <c r="VL49" s="404"/>
      <c r="VM49" s="404"/>
      <c r="VN49" s="404"/>
      <c r="VO49" s="404"/>
      <c r="VP49" s="404"/>
      <c r="VQ49" s="404"/>
      <c r="VR49" s="404"/>
      <c r="VS49" s="404"/>
      <c r="VT49" s="404"/>
      <c r="VU49" s="404"/>
      <c r="VV49" s="404"/>
      <c r="VW49" s="404"/>
      <c r="VX49" s="404"/>
      <c r="VY49" s="404"/>
      <c r="VZ49" s="404"/>
      <c r="WA49" s="404"/>
      <c r="WB49" s="404"/>
      <c r="WC49" s="404"/>
      <c r="WD49" s="404"/>
      <c r="WE49" s="404"/>
      <c r="WF49" s="404"/>
      <c r="WG49" s="404"/>
      <c r="WH49" s="404"/>
      <c r="WI49" s="404"/>
      <c r="WJ49" s="404"/>
      <c r="WK49" s="404"/>
      <c r="WL49" s="404"/>
      <c r="WM49" s="404"/>
      <c r="WN49" s="404"/>
      <c r="WO49" s="404"/>
      <c r="WP49" s="404"/>
      <c r="WQ49" s="404"/>
      <c r="WR49" s="404"/>
      <c r="WS49" s="404"/>
      <c r="WT49" s="404"/>
      <c r="WU49" s="404"/>
      <c r="WV49" s="404"/>
      <c r="WW49" s="404"/>
      <c r="WX49" s="404"/>
      <c r="WY49" s="404"/>
      <c r="WZ49" s="404"/>
      <c r="XA49" s="404"/>
      <c r="XB49" s="404"/>
      <c r="XC49" s="404"/>
      <c r="XD49" s="404"/>
      <c r="XE49" s="404"/>
      <c r="XF49" s="404"/>
      <c r="XG49" s="404"/>
      <c r="XH49" s="404"/>
      <c r="XI49" s="404"/>
      <c r="XJ49" s="404"/>
      <c r="XK49" s="404"/>
      <c r="XL49" s="404"/>
      <c r="XM49" s="404"/>
      <c r="XN49" s="404"/>
      <c r="XO49" s="404"/>
      <c r="XP49" s="404"/>
      <c r="XQ49" s="404"/>
      <c r="XR49" s="404"/>
      <c r="XS49" s="404"/>
      <c r="XT49" s="404"/>
      <c r="XU49" s="404"/>
      <c r="XV49" s="404"/>
      <c r="XW49" s="404"/>
      <c r="XX49" s="404"/>
      <c r="XY49" s="404"/>
      <c r="XZ49" s="404"/>
      <c r="YA49" s="404"/>
      <c r="YB49" s="404"/>
      <c r="YC49" s="404"/>
      <c r="YD49" s="404"/>
      <c r="YE49" s="404"/>
      <c r="YF49" s="404"/>
      <c r="YG49" s="404"/>
      <c r="YH49" s="404"/>
      <c r="YI49" s="404"/>
      <c r="YJ49" s="404"/>
      <c r="YK49" s="404"/>
      <c r="YL49" s="404"/>
      <c r="YM49" s="404"/>
      <c r="YN49" s="404"/>
      <c r="YO49" s="404"/>
      <c r="YP49" s="404"/>
      <c r="YQ49" s="404"/>
      <c r="YR49" s="404"/>
      <c r="YS49" s="404"/>
      <c r="YT49" s="404"/>
      <c r="YU49" s="404"/>
      <c r="YV49" s="404"/>
      <c r="YW49" s="404"/>
      <c r="YX49" s="404"/>
      <c r="YY49" s="404"/>
      <c r="YZ49" s="404"/>
      <c r="ZA49" s="404"/>
      <c r="ZB49" s="404"/>
      <c r="ZC49" s="404"/>
      <c r="ZD49" s="404"/>
      <c r="ZE49" s="404"/>
      <c r="ZF49" s="404"/>
      <c r="ZG49" s="404"/>
      <c r="ZH49" s="404"/>
      <c r="ZI49" s="404"/>
      <c r="ZJ49" s="404"/>
      <c r="ZK49" s="404"/>
      <c r="ZL49" s="404"/>
      <c r="ZM49" s="404"/>
      <c r="ZN49" s="404"/>
      <c r="ZO49" s="404"/>
      <c r="ZP49" s="404"/>
      <c r="ZQ49" s="404"/>
      <c r="ZR49" s="404"/>
      <c r="ZS49" s="404"/>
      <c r="ZT49" s="404"/>
      <c r="ZU49" s="404"/>
      <c r="ZV49" s="404"/>
      <c r="ZW49" s="404"/>
      <c r="ZX49" s="404"/>
      <c r="ZY49" s="404"/>
      <c r="ZZ49" s="404"/>
      <c r="AAA49" s="404"/>
      <c r="AAB49" s="404"/>
      <c r="AAC49" s="404"/>
      <c r="AAD49" s="404"/>
      <c r="AAE49" s="404"/>
      <c r="AAF49" s="404"/>
      <c r="AAG49" s="404"/>
      <c r="AAH49" s="404"/>
      <c r="AAI49" s="404"/>
      <c r="AAJ49" s="404"/>
      <c r="AAK49" s="404"/>
      <c r="AAL49" s="404"/>
      <c r="AAM49" s="404"/>
      <c r="AAN49" s="404"/>
      <c r="AAO49" s="404"/>
      <c r="AAP49" s="404"/>
      <c r="AAQ49" s="404"/>
      <c r="AAR49" s="404"/>
      <c r="AAS49" s="404"/>
      <c r="AAT49" s="404"/>
      <c r="AAU49" s="404"/>
      <c r="AAV49" s="404"/>
      <c r="AAW49" s="404"/>
      <c r="AAX49" s="404"/>
      <c r="AAY49" s="404"/>
      <c r="AAZ49" s="404"/>
      <c r="ABA49" s="404"/>
      <c r="ABB49" s="404"/>
      <c r="ABC49" s="404"/>
      <c r="ABD49" s="404"/>
      <c r="ABE49" s="404"/>
      <c r="ABF49" s="404"/>
      <c r="ABG49" s="404"/>
      <c r="ABH49" s="404"/>
      <c r="ABI49" s="404"/>
      <c r="ABJ49" s="404"/>
      <c r="ABK49" s="404"/>
      <c r="ABL49" s="404"/>
      <c r="ABM49" s="404"/>
      <c r="ABN49" s="404"/>
      <c r="ABO49" s="404"/>
      <c r="ABP49" s="404"/>
      <c r="ABQ49" s="404"/>
      <c r="ABR49" s="404"/>
      <c r="ABS49" s="404"/>
      <c r="ABT49" s="404"/>
      <c r="ABU49" s="404"/>
      <c r="ABV49" s="404"/>
      <c r="ABW49" s="404"/>
      <c r="ABX49" s="404"/>
      <c r="ABY49" s="404"/>
      <c r="ABZ49" s="404"/>
      <c r="ACA49" s="404"/>
      <c r="ACB49" s="404"/>
      <c r="ACC49" s="404"/>
      <c r="ACD49" s="404"/>
      <c r="ACE49" s="404"/>
      <c r="ACF49" s="404"/>
      <c r="ACG49" s="404"/>
      <c r="ACH49" s="404"/>
      <c r="ACI49" s="404"/>
      <c r="ACJ49" s="404"/>
      <c r="ACK49" s="404"/>
      <c r="ACL49" s="404"/>
      <c r="ACM49" s="404"/>
      <c r="ACN49" s="404"/>
      <c r="ACO49" s="404"/>
      <c r="ACP49" s="404"/>
      <c r="ACQ49" s="404"/>
      <c r="ACR49" s="404"/>
      <c r="ACS49" s="404"/>
      <c r="ACT49" s="404"/>
      <c r="ACU49" s="404"/>
      <c r="ACV49" s="404"/>
      <c r="ACW49" s="404"/>
      <c r="ACX49" s="404"/>
      <c r="ACY49" s="404"/>
      <c r="ACZ49" s="404"/>
      <c r="ADA49" s="404"/>
      <c r="ADB49" s="404"/>
      <c r="ADC49" s="404"/>
      <c r="ADD49" s="404"/>
      <c r="ADE49" s="404"/>
      <c r="ADF49" s="404"/>
      <c r="ADG49" s="404"/>
      <c r="ADH49" s="404"/>
      <c r="ADI49" s="404"/>
      <c r="ADJ49" s="404"/>
      <c r="ADK49" s="404"/>
      <c r="ADL49" s="404"/>
      <c r="ADM49" s="404"/>
      <c r="ADN49" s="404"/>
      <c r="ADO49" s="404"/>
      <c r="ADP49" s="404"/>
      <c r="ADQ49" s="404"/>
      <c r="ADR49" s="404"/>
      <c r="ADS49" s="404"/>
      <c r="ADT49" s="404"/>
      <c r="ADU49" s="404"/>
      <c r="ADV49" s="404"/>
      <c r="ADW49" s="404"/>
      <c r="ADX49" s="404"/>
      <c r="ADY49" s="404"/>
      <c r="ADZ49" s="404"/>
      <c r="AEA49" s="404"/>
      <c r="AEB49" s="404"/>
      <c r="AEC49" s="404"/>
      <c r="AED49" s="404"/>
      <c r="AEE49" s="404"/>
      <c r="AEF49" s="404"/>
      <c r="AEG49" s="404"/>
      <c r="AEH49" s="404"/>
      <c r="AEI49" s="404"/>
      <c r="AEJ49" s="404"/>
      <c r="AEK49" s="404"/>
      <c r="AEL49" s="404"/>
      <c r="AEM49" s="404"/>
      <c r="AEN49" s="404"/>
      <c r="AEO49" s="404"/>
      <c r="AEP49" s="404"/>
      <c r="AEQ49" s="404"/>
      <c r="AER49" s="404"/>
      <c r="AES49" s="404"/>
      <c r="AET49" s="404"/>
      <c r="AEU49" s="404"/>
      <c r="AEV49" s="404"/>
      <c r="AEW49" s="404"/>
      <c r="AEX49" s="404"/>
      <c r="AEY49" s="404"/>
      <c r="AEZ49" s="404"/>
      <c r="AFA49" s="404"/>
      <c r="AFB49" s="404"/>
      <c r="AFC49" s="404"/>
      <c r="AFD49" s="404"/>
      <c r="AFE49" s="404"/>
      <c r="AFF49" s="404"/>
      <c r="AFG49" s="404"/>
      <c r="AFH49" s="404"/>
      <c r="AFI49" s="404"/>
      <c r="AFJ49" s="404"/>
      <c r="AFK49" s="404"/>
      <c r="AFL49" s="404"/>
      <c r="AFM49" s="404"/>
      <c r="AFN49" s="404"/>
      <c r="AFO49" s="404"/>
      <c r="AFP49" s="404"/>
      <c r="AFQ49" s="404"/>
      <c r="AFR49" s="404"/>
      <c r="AFS49" s="404"/>
      <c r="AFT49" s="404"/>
      <c r="AFU49" s="404"/>
      <c r="AFV49" s="404"/>
      <c r="AFW49" s="404"/>
      <c r="AFX49" s="404"/>
      <c r="AFY49" s="404"/>
      <c r="AFZ49" s="404"/>
      <c r="AGA49" s="404"/>
      <c r="AGB49" s="404"/>
      <c r="AGC49" s="404"/>
      <c r="AGD49" s="404"/>
      <c r="AGE49" s="404"/>
      <c r="AGF49" s="404"/>
      <c r="AGG49" s="404"/>
      <c r="AGH49" s="404"/>
      <c r="AGI49" s="404"/>
      <c r="AGJ49" s="404"/>
      <c r="AGK49" s="404"/>
      <c r="AGL49" s="404"/>
      <c r="AGM49" s="404"/>
      <c r="AGN49" s="404"/>
      <c r="AGO49" s="404"/>
      <c r="AGP49" s="404"/>
      <c r="AGQ49" s="404"/>
      <c r="AGR49" s="404"/>
      <c r="AGS49" s="404"/>
      <c r="AGT49" s="404"/>
      <c r="AGU49" s="404"/>
      <c r="AGV49" s="404"/>
      <c r="AGW49" s="404"/>
      <c r="AGX49" s="404"/>
      <c r="AGY49" s="404"/>
      <c r="AGZ49" s="404"/>
      <c r="AHA49" s="404"/>
      <c r="AHB49" s="404"/>
      <c r="AHC49" s="404"/>
      <c r="AHD49" s="404"/>
      <c r="AHE49" s="404"/>
      <c r="AHF49" s="404"/>
      <c r="AHG49" s="404"/>
      <c r="AHH49" s="404"/>
      <c r="AHI49" s="404"/>
      <c r="AHJ49" s="404"/>
      <c r="AHK49" s="404"/>
      <c r="AHL49" s="404"/>
      <c r="AHM49" s="404"/>
      <c r="AHN49" s="404"/>
      <c r="AHO49" s="404"/>
      <c r="AHP49" s="404"/>
      <c r="AHQ49" s="404"/>
      <c r="AHR49" s="404"/>
      <c r="AHS49" s="404"/>
      <c r="AHT49" s="404"/>
      <c r="AHU49" s="404"/>
      <c r="AHV49" s="404"/>
      <c r="AHW49" s="404"/>
      <c r="AHX49" s="404"/>
      <c r="AHY49" s="404"/>
      <c r="AHZ49" s="404"/>
      <c r="AIA49" s="404"/>
      <c r="AIB49" s="404"/>
      <c r="AIC49" s="404"/>
      <c r="AID49" s="404"/>
      <c r="AIE49" s="404"/>
      <c r="AIF49" s="404"/>
      <c r="AIG49" s="404"/>
      <c r="AIH49" s="404"/>
      <c r="AII49" s="404"/>
      <c r="AIJ49" s="404"/>
      <c r="AIK49" s="404"/>
      <c r="AIL49" s="404"/>
      <c r="AIM49" s="404"/>
      <c r="AIN49" s="404"/>
      <c r="AIO49" s="404"/>
      <c r="AIP49" s="404"/>
      <c r="AIQ49" s="404"/>
      <c r="AIR49" s="404"/>
      <c r="AIS49" s="404"/>
      <c r="AIT49" s="404"/>
      <c r="AIU49" s="404"/>
      <c r="AIV49" s="404"/>
      <c r="AIW49" s="404"/>
      <c r="AIX49" s="404"/>
      <c r="AIY49" s="404"/>
      <c r="AIZ49" s="404"/>
      <c r="AJA49" s="404"/>
      <c r="AJB49" s="404"/>
      <c r="AJC49" s="404"/>
      <c r="AJD49" s="404"/>
      <c r="AJE49" s="404"/>
      <c r="AJF49" s="404"/>
      <c r="AJG49" s="404"/>
      <c r="AJH49" s="404"/>
      <c r="AJI49" s="404"/>
      <c r="AJJ49" s="404"/>
      <c r="AJK49" s="404"/>
      <c r="AJL49" s="404"/>
      <c r="AJM49" s="404"/>
      <c r="AJN49" s="404"/>
      <c r="AJO49" s="404"/>
      <c r="AJP49" s="404"/>
      <c r="AJQ49" s="404"/>
      <c r="AJR49" s="404"/>
      <c r="AJS49" s="404"/>
      <c r="AJT49" s="404"/>
      <c r="AJU49" s="404"/>
      <c r="AJV49" s="404"/>
      <c r="AJW49" s="404"/>
      <c r="AJX49" s="404"/>
      <c r="AJY49" s="404"/>
      <c r="AJZ49" s="404"/>
      <c r="AKA49" s="404"/>
      <c r="AKB49" s="404"/>
      <c r="AKC49" s="404"/>
      <c r="AKD49" s="404"/>
      <c r="AKE49" s="404"/>
      <c r="AKF49" s="404"/>
      <c r="AKG49" s="404"/>
      <c r="AKH49" s="404"/>
      <c r="AKI49" s="404"/>
      <c r="AKJ49" s="404"/>
      <c r="AKK49" s="404"/>
      <c r="AKL49" s="404"/>
      <c r="AKM49" s="404"/>
      <c r="AKN49" s="404"/>
      <c r="AKO49" s="404"/>
      <c r="AKP49" s="404"/>
      <c r="AKQ49" s="404"/>
      <c r="AKR49" s="404"/>
      <c r="AKS49" s="404"/>
      <c r="AKT49" s="404"/>
      <c r="AKU49" s="404"/>
      <c r="AKV49" s="404"/>
      <c r="AKW49" s="404"/>
      <c r="AKX49" s="404"/>
      <c r="AKY49" s="404"/>
      <c r="AKZ49" s="404"/>
      <c r="ALA49" s="404"/>
      <c r="ALB49" s="404"/>
      <c r="ALC49" s="404"/>
    </row>
    <row r="50" spans="1:991" ht="39.75" customHeight="1" x14ac:dyDescent="0.55000000000000004">
      <c r="A50" s="638" t="s">
        <v>383</v>
      </c>
      <c r="B50" s="61">
        <v>810120.5920315421</v>
      </c>
      <c r="C50" s="634">
        <v>218695.95816494309</v>
      </c>
      <c r="D50" s="61">
        <v>290282.69022709434</v>
      </c>
      <c r="E50" s="61">
        <v>391271.02556328068</v>
      </c>
      <c r="F50" s="61">
        <v>3084.6164471617817</v>
      </c>
      <c r="G50" s="634">
        <v>1767822</v>
      </c>
      <c r="H50" s="61">
        <v>688602.50322681072</v>
      </c>
      <c r="I50" s="61">
        <v>185891.56444020162</v>
      </c>
      <c r="J50" s="61">
        <v>246740.28669303018</v>
      </c>
      <c r="K50" s="759">
        <v>391271.02556328068</v>
      </c>
      <c r="L50" s="61">
        <v>2621.9239800875143</v>
      </c>
      <c r="M50" s="61">
        <v>1356662.5385502821</v>
      </c>
      <c r="N50" s="61">
        <v>537109.95251691237</v>
      </c>
      <c r="O50" s="61">
        <v>144995.42026335726</v>
      </c>
      <c r="P50" s="61">
        <v>192457.42362056355</v>
      </c>
      <c r="Q50" s="61">
        <v>232806.26021015199</v>
      </c>
      <c r="R50" s="61">
        <v>2045.1007044682613</v>
      </c>
      <c r="S50" s="636">
        <v>1109414.1573154535</v>
      </c>
      <c r="W50" s="404"/>
      <c r="X50" s="404"/>
      <c r="Y50" s="404"/>
      <c r="Z50" s="404"/>
      <c r="AA50" s="404"/>
      <c r="AB50" s="404"/>
      <c r="AC50" s="404"/>
      <c r="AD50" s="404"/>
      <c r="AE50" s="404"/>
      <c r="AF50" s="404"/>
      <c r="AG50" s="404"/>
      <c r="AH50" s="404"/>
      <c r="AI50" s="404"/>
      <c r="AJ50" s="404"/>
      <c r="AK50" s="404"/>
      <c r="AL50" s="404"/>
      <c r="AM50" s="404"/>
      <c r="AN50" s="404"/>
      <c r="AO50" s="404"/>
      <c r="AP50" s="404"/>
      <c r="AQ50" s="404"/>
      <c r="AR50" s="404"/>
      <c r="AS50" s="404"/>
      <c r="AT50" s="404"/>
      <c r="AU50" s="404"/>
      <c r="AV50" s="404"/>
      <c r="AW50" s="404"/>
      <c r="AX50" s="404"/>
      <c r="AY50" s="404"/>
      <c r="AZ50" s="404"/>
      <c r="BA50" s="404"/>
      <c r="BB50" s="404"/>
      <c r="BC50" s="404"/>
      <c r="BD50" s="404"/>
      <c r="BE50" s="404"/>
      <c r="BF50" s="404"/>
      <c r="BG50" s="404"/>
      <c r="BH50" s="404"/>
      <c r="BI50" s="404"/>
      <c r="BJ50" s="404"/>
      <c r="BK50" s="404"/>
      <c r="BL50" s="404"/>
      <c r="BM50" s="404"/>
      <c r="BN50" s="404"/>
      <c r="BO50" s="404"/>
      <c r="BP50" s="404"/>
      <c r="BQ50" s="404"/>
      <c r="BR50" s="404"/>
      <c r="BS50" s="404"/>
      <c r="BT50" s="404"/>
      <c r="BU50" s="404"/>
      <c r="BV50" s="404"/>
      <c r="BW50" s="404"/>
      <c r="BX50" s="404"/>
      <c r="BY50" s="404"/>
      <c r="BZ50" s="404"/>
      <c r="CA50" s="404"/>
      <c r="CB50" s="404"/>
      <c r="CC50" s="404"/>
      <c r="CD50" s="404"/>
      <c r="CE50" s="404"/>
      <c r="CF50" s="404"/>
      <c r="CG50" s="404"/>
      <c r="CH50" s="404"/>
      <c r="CI50" s="404"/>
      <c r="CJ50" s="404"/>
      <c r="CK50" s="404"/>
      <c r="CL50" s="404"/>
      <c r="CM50" s="404"/>
      <c r="CN50" s="404"/>
      <c r="CO50" s="404"/>
      <c r="CP50" s="404"/>
      <c r="CQ50" s="404"/>
      <c r="CR50" s="404"/>
      <c r="CS50" s="404"/>
      <c r="CT50" s="404"/>
      <c r="CU50" s="404"/>
      <c r="CV50" s="404"/>
      <c r="CW50" s="404"/>
      <c r="CX50" s="404"/>
      <c r="CY50" s="404"/>
      <c r="CZ50" s="404"/>
      <c r="DA50" s="404"/>
      <c r="DB50" s="404"/>
      <c r="DC50" s="404"/>
      <c r="DD50" s="404"/>
      <c r="DE50" s="404"/>
      <c r="DF50" s="404"/>
      <c r="DG50" s="404"/>
      <c r="DH50" s="404"/>
      <c r="DI50" s="404"/>
      <c r="DJ50" s="404"/>
      <c r="DK50" s="404"/>
      <c r="DL50" s="404"/>
      <c r="DM50" s="404"/>
      <c r="DN50" s="404"/>
      <c r="DO50" s="404"/>
      <c r="DP50" s="404"/>
      <c r="DQ50" s="404"/>
      <c r="DR50" s="404"/>
      <c r="DS50" s="404"/>
      <c r="DT50" s="404"/>
      <c r="DU50" s="404"/>
      <c r="DV50" s="404"/>
      <c r="DW50" s="404"/>
      <c r="DX50" s="404"/>
      <c r="DY50" s="404"/>
      <c r="DZ50" s="404"/>
      <c r="EA50" s="404"/>
      <c r="EB50" s="404"/>
      <c r="EC50" s="404"/>
      <c r="ED50" s="404"/>
      <c r="EE50" s="404"/>
      <c r="EF50" s="404"/>
      <c r="EG50" s="404"/>
      <c r="EH50" s="404"/>
      <c r="EI50" s="404"/>
      <c r="EJ50" s="404"/>
      <c r="EK50" s="404"/>
      <c r="EL50" s="404"/>
      <c r="EM50" s="404"/>
      <c r="EN50" s="404"/>
      <c r="EO50" s="404"/>
      <c r="EP50" s="404"/>
      <c r="EQ50" s="404"/>
      <c r="ER50" s="404"/>
      <c r="ES50" s="404"/>
      <c r="ET50" s="404"/>
      <c r="EU50" s="404"/>
      <c r="EV50" s="404"/>
      <c r="EW50" s="404"/>
      <c r="EX50" s="404"/>
      <c r="EY50" s="404"/>
      <c r="EZ50" s="404"/>
      <c r="FA50" s="404"/>
      <c r="FB50" s="404"/>
      <c r="FC50" s="404"/>
      <c r="FD50" s="404"/>
      <c r="FE50" s="404"/>
      <c r="FF50" s="404"/>
      <c r="FG50" s="404"/>
      <c r="FH50" s="404"/>
      <c r="FI50" s="404"/>
      <c r="FJ50" s="404"/>
      <c r="FK50" s="404"/>
      <c r="FL50" s="404"/>
      <c r="FM50" s="404"/>
      <c r="FN50" s="404"/>
      <c r="FO50" s="404"/>
      <c r="FP50" s="404"/>
      <c r="FQ50" s="404"/>
      <c r="FR50" s="404"/>
      <c r="FS50" s="404"/>
      <c r="FT50" s="404"/>
      <c r="FU50" s="404"/>
      <c r="FV50" s="404"/>
      <c r="FW50" s="404"/>
      <c r="FX50" s="404"/>
      <c r="FY50" s="404"/>
      <c r="FZ50" s="404"/>
      <c r="GA50" s="404"/>
      <c r="GB50" s="404"/>
      <c r="GC50" s="404"/>
      <c r="GD50" s="404"/>
      <c r="GE50" s="404"/>
      <c r="GF50" s="404"/>
      <c r="GG50" s="404"/>
      <c r="GH50" s="404"/>
      <c r="GI50" s="404"/>
      <c r="GJ50" s="404"/>
      <c r="GK50" s="404"/>
      <c r="GL50" s="404"/>
      <c r="GM50" s="404"/>
      <c r="GN50" s="404"/>
      <c r="GO50" s="404"/>
      <c r="GP50" s="404"/>
      <c r="GQ50" s="404"/>
      <c r="GR50" s="404"/>
      <c r="GS50" s="404"/>
      <c r="GT50" s="404"/>
      <c r="GU50" s="404"/>
      <c r="GV50" s="404"/>
      <c r="GW50" s="404"/>
      <c r="GX50" s="404"/>
      <c r="GY50" s="404"/>
      <c r="GZ50" s="404"/>
      <c r="HA50" s="404"/>
      <c r="HB50" s="404"/>
      <c r="HC50" s="404"/>
      <c r="HD50" s="404"/>
      <c r="HE50" s="404"/>
      <c r="HF50" s="404"/>
      <c r="HG50" s="404"/>
      <c r="HH50" s="404"/>
      <c r="HI50" s="404"/>
      <c r="HJ50" s="404"/>
      <c r="HK50" s="404"/>
      <c r="HL50" s="404"/>
      <c r="HM50" s="404"/>
      <c r="HN50" s="404"/>
      <c r="HO50" s="404"/>
      <c r="HP50" s="404"/>
      <c r="HQ50" s="404"/>
      <c r="HR50" s="404"/>
      <c r="HS50" s="404"/>
      <c r="HT50" s="404"/>
      <c r="HU50" s="404"/>
      <c r="HV50" s="404"/>
      <c r="HW50" s="404"/>
      <c r="HX50" s="404"/>
      <c r="HY50" s="404"/>
      <c r="HZ50" s="404"/>
      <c r="IA50" s="404"/>
      <c r="IB50" s="404"/>
      <c r="IC50" s="404"/>
      <c r="ID50" s="404"/>
      <c r="IE50" s="404"/>
      <c r="IF50" s="404"/>
      <c r="IG50" s="404"/>
      <c r="IH50" s="404"/>
      <c r="II50" s="404"/>
      <c r="IJ50" s="404"/>
      <c r="IK50" s="404"/>
      <c r="IL50" s="404"/>
      <c r="IM50" s="404"/>
      <c r="IN50" s="404"/>
      <c r="IO50" s="404"/>
      <c r="IP50" s="404"/>
      <c r="IQ50" s="404"/>
      <c r="IR50" s="404"/>
      <c r="IS50" s="404"/>
      <c r="IT50" s="404"/>
      <c r="IU50" s="404"/>
      <c r="IV50" s="404"/>
      <c r="IW50" s="404"/>
      <c r="IX50" s="404"/>
      <c r="IY50" s="404"/>
      <c r="IZ50" s="404"/>
      <c r="JA50" s="404"/>
      <c r="JB50" s="404"/>
      <c r="JC50" s="404"/>
      <c r="JD50" s="404"/>
      <c r="JE50" s="404"/>
      <c r="JF50" s="404"/>
      <c r="JG50" s="404"/>
      <c r="JH50" s="404"/>
      <c r="JI50" s="404"/>
      <c r="JJ50" s="404"/>
      <c r="JK50" s="404"/>
      <c r="JL50" s="404"/>
      <c r="JM50" s="404"/>
      <c r="JN50" s="404"/>
      <c r="JO50" s="404"/>
      <c r="JP50" s="404"/>
      <c r="JQ50" s="404"/>
      <c r="JR50" s="404"/>
      <c r="JS50" s="404"/>
      <c r="JT50" s="404"/>
      <c r="JU50" s="404"/>
      <c r="JV50" s="404"/>
      <c r="JW50" s="404"/>
      <c r="JX50" s="404"/>
      <c r="JY50" s="404"/>
      <c r="JZ50" s="404"/>
      <c r="KA50" s="404"/>
      <c r="KB50" s="404"/>
      <c r="KC50" s="404"/>
      <c r="KD50" s="404"/>
      <c r="KE50" s="404"/>
      <c r="KF50" s="404"/>
      <c r="KG50" s="404"/>
      <c r="KH50" s="404"/>
      <c r="KI50" s="404"/>
      <c r="KJ50" s="404"/>
      <c r="KK50" s="404"/>
      <c r="KL50" s="404"/>
      <c r="KM50" s="404"/>
      <c r="KN50" s="404"/>
      <c r="KO50" s="404"/>
      <c r="KP50" s="404"/>
      <c r="KQ50" s="404"/>
      <c r="KR50" s="404"/>
      <c r="KS50" s="404"/>
      <c r="KT50" s="404"/>
      <c r="KU50" s="404"/>
      <c r="KV50" s="404"/>
      <c r="KW50" s="404"/>
      <c r="KX50" s="404"/>
      <c r="KY50" s="404"/>
      <c r="KZ50" s="404"/>
      <c r="LA50" s="404"/>
      <c r="LB50" s="404"/>
      <c r="LC50" s="404"/>
      <c r="LD50" s="404"/>
      <c r="LE50" s="404"/>
      <c r="LF50" s="404"/>
      <c r="LG50" s="404"/>
      <c r="LH50" s="404"/>
      <c r="LI50" s="404"/>
      <c r="LJ50" s="404"/>
      <c r="LK50" s="404"/>
      <c r="LL50" s="404"/>
      <c r="LM50" s="404"/>
      <c r="LN50" s="404"/>
      <c r="LO50" s="404"/>
      <c r="LP50" s="404"/>
      <c r="LQ50" s="404"/>
      <c r="LR50" s="404"/>
      <c r="LS50" s="404"/>
      <c r="LT50" s="404"/>
      <c r="LU50" s="404"/>
      <c r="LV50" s="404"/>
      <c r="LW50" s="404"/>
      <c r="LX50" s="404"/>
      <c r="LY50" s="404"/>
      <c r="LZ50" s="404"/>
      <c r="MA50" s="404"/>
      <c r="MB50" s="404"/>
      <c r="MC50" s="404"/>
      <c r="MD50" s="404"/>
      <c r="ME50" s="404"/>
      <c r="MF50" s="404"/>
      <c r="MG50" s="404"/>
      <c r="MH50" s="404"/>
      <c r="MI50" s="404"/>
      <c r="MJ50" s="404"/>
      <c r="MK50" s="404"/>
      <c r="ML50" s="404"/>
      <c r="MM50" s="404"/>
      <c r="MN50" s="404"/>
      <c r="MO50" s="404"/>
      <c r="MP50" s="404"/>
      <c r="MQ50" s="404"/>
      <c r="MR50" s="404"/>
      <c r="MS50" s="404"/>
      <c r="MT50" s="404"/>
      <c r="MU50" s="404"/>
      <c r="MV50" s="404"/>
      <c r="MW50" s="404"/>
      <c r="MX50" s="404"/>
      <c r="MY50" s="404"/>
      <c r="MZ50" s="404"/>
      <c r="NA50" s="404"/>
      <c r="NB50" s="404"/>
      <c r="NC50" s="404"/>
      <c r="ND50" s="404"/>
      <c r="NE50" s="404"/>
      <c r="NF50" s="404"/>
      <c r="NG50" s="404"/>
      <c r="NH50" s="404"/>
      <c r="NI50" s="404"/>
      <c r="NJ50" s="404"/>
      <c r="NK50" s="404"/>
      <c r="NL50" s="404"/>
      <c r="NM50" s="404"/>
      <c r="NN50" s="404"/>
      <c r="NO50" s="404"/>
      <c r="NP50" s="404"/>
      <c r="NQ50" s="404"/>
      <c r="NR50" s="404"/>
      <c r="NS50" s="404"/>
      <c r="NT50" s="404"/>
      <c r="NU50" s="404"/>
      <c r="NV50" s="404"/>
      <c r="NW50" s="404"/>
      <c r="NX50" s="404"/>
      <c r="NY50" s="404"/>
      <c r="NZ50" s="404"/>
      <c r="OA50" s="404"/>
      <c r="OB50" s="404"/>
      <c r="OC50" s="404"/>
      <c r="OD50" s="404"/>
      <c r="OE50" s="404"/>
      <c r="OF50" s="404"/>
      <c r="OG50" s="404"/>
      <c r="OH50" s="404"/>
      <c r="OI50" s="404"/>
      <c r="OJ50" s="404"/>
      <c r="OK50" s="404"/>
      <c r="OL50" s="404"/>
      <c r="OM50" s="404"/>
      <c r="ON50" s="404"/>
      <c r="OO50" s="404"/>
      <c r="OP50" s="404"/>
      <c r="OQ50" s="404"/>
      <c r="OR50" s="404"/>
      <c r="OS50" s="404"/>
      <c r="OT50" s="404"/>
      <c r="OU50" s="404"/>
      <c r="OV50" s="404"/>
      <c r="OW50" s="404"/>
      <c r="OX50" s="404"/>
      <c r="OY50" s="404"/>
      <c r="OZ50" s="404"/>
      <c r="PA50" s="404"/>
      <c r="PB50" s="404"/>
      <c r="PC50" s="404"/>
      <c r="PD50" s="404"/>
      <c r="PE50" s="404"/>
      <c r="PF50" s="404"/>
      <c r="PG50" s="404"/>
      <c r="PH50" s="404"/>
      <c r="PI50" s="404"/>
      <c r="PJ50" s="404"/>
      <c r="PK50" s="404"/>
      <c r="PL50" s="404"/>
      <c r="PM50" s="404"/>
      <c r="PN50" s="404"/>
      <c r="PO50" s="404"/>
      <c r="PP50" s="404"/>
      <c r="PQ50" s="404"/>
      <c r="PR50" s="404"/>
      <c r="PS50" s="404"/>
      <c r="PT50" s="404"/>
      <c r="PU50" s="404"/>
      <c r="PV50" s="404"/>
      <c r="PW50" s="404"/>
      <c r="PX50" s="404"/>
      <c r="PY50" s="404"/>
      <c r="PZ50" s="404"/>
      <c r="QA50" s="404"/>
      <c r="QB50" s="404"/>
      <c r="QC50" s="404"/>
      <c r="QD50" s="404"/>
      <c r="QE50" s="404"/>
      <c r="QF50" s="404"/>
      <c r="QG50" s="404"/>
      <c r="QH50" s="404"/>
      <c r="QI50" s="404"/>
      <c r="QJ50" s="404"/>
      <c r="QK50" s="404"/>
      <c r="QL50" s="404"/>
      <c r="QM50" s="404"/>
      <c r="QN50" s="404"/>
      <c r="QO50" s="404"/>
      <c r="QP50" s="404"/>
      <c r="QQ50" s="404"/>
      <c r="QR50" s="404"/>
      <c r="QS50" s="404"/>
      <c r="QT50" s="404"/>
      <c r="QU50" s="404"/>
      <c r="QV50" s="404"/>
      <c r="QW50" s="404"/>
      <c r="QX50" s="404"/>
      <c r="QY50" s="404"/>
      <c r="QZ50" s="404"/>
      <c r="RA50" s="404"/>
      <c r="RB50" s="404"/>
      <c r="RC50" s="404"/>
      <c r="RD50" s="404"/>
      <c r="RE50" s="404"/>
      <c r="RF50" s="404"/>
      <c r="RG50" s="404"/>
      <c r="RH50" s="404"/>
      <c r="RI50" s="404"/>
      <c r="RJ50" s="404"/>
      <c r="RK50" s="404"/>
      <c r="RL50" s="404"/>
      <c r="RM50" s="404"/>
      <c r="RN50" s="404"/>
      <c r="RO50" s="404"/>
      <c r="RP50" s="404"/>
      <c r="RQ50" s="404"/>
      <c r="RR50" s="404"/>
      <c r="RS50" s="404"/>
      <c r="RT50" s="404"/>
      <c r="RU50" s="404"/>
      <c r="RV50" s="404"/>
      <c r="RW50" s="404"/>
      <c r="RX50" s="404"/>
      <c r="RY50" s="404"/>
      <c r="RZ50" s="404"/>
      <c r="SA50" s="404"/>
      <c r="SB50" s="404"/>
      <c r="SC50" s="404"/>
      <c r="SD50" s="404"/>
      <c r="SE50" s="404"/>
      <c r="SF50" s="404"/>
      <c r="SG50" s="404"/>
      <c r="SH50" s="404"/>
      <c r="SI50" s="404"/>
      <c r="SJ50" s="404"/>
      <c r="SK50" s="404"/>
      <c r="SL50" s="404"/>
      <c r="SM50" s="404"/>
      <c r="SN50" s="404"/>
      <c r="SO50" s="404"/>
      <c r="SP50" s="404"/>
      <c r="SQ50" s="404"/>
      <c r="SR50" s="404"/>
      <c r="SS50" s="404"/>
      <c r="ST50" s="404"/>
      <c r="SU50" s="404"/>
      <c r="SV50" s="404"/>
      <c r="SW50" s="404"/>
      <c r="SX50" s="404"/>
      <c r="SY50" s="404"/>
      <c r="SZ50" s="404"/>
      <c r="TA50" s="404"/>
      <c r="TB50" s="404"/>
      <c r="TC50" s="404"/>
      <c r="TD50" s="404"/>
      <c r="TE50" s="404"/>
      <c r="TF50" s="404"/>
      <c r="TG50" s="404"/>
      <c r="TH50" s="404"/>
      <c r="TI50" s="404"/>
      <c r="TJ50" s="404"/>
      <c r="TK50" s="404"/>
      <c r="TL50" s="404"/>
      <c r="TM50" s="404"/>
      <c r="TN50" s="404"/>
      <c r="TO50" s="404"/>
      <c r="TP50" s="404"/>
      <c r="TQ50" s="404"/>
      <c r="TR50" s="404"/>
      <c r="TS50" s="404"/>
      <c r="TT50" s="404"/>
      <c r="TU50" s="404"/>
      <c r="TV50" s="404"/>
      <c r="TW50" s="404"/>
      <c r="TX50" s="404"/>
      <c r="TY50" s="404"/>
      <c r="TZ50" s="404"/>
      <c r="UA50" s="404"/>
      <c r="UB50" s="404"/>
      <c r="UC50" s="404"/>
      <c r="UD50" s="404"/>
      <c r="UE50" s="404"/>
      <c r="UF50" s="404"/>
      <c r="UG50" s="404"/>
      <c r="UH50" s="404"/>
      <c r="UI50" s="404"/>
      <c r="UJ50" s="404"/>
      <c r="UK50" s="404"/>
      <c r="UL50" s="404"/>
      <c r="UM50" s="404"/>
      <c r="UN50" s="404"/>
      <c r="UO50" s="404"/>
      <c r="UP50" s="404"/>
      <c r="UQ50" s="404"/>
      <c r="UR50" s="404"/>
      <c r="US50" s="404"/>
      <c r="UT50" s="404"/>
      <c r="UU50" s="404"/>
      <c r="UV50" s="404"/>
      <c r="UW50" s="404"/>
      <c r="UX50" s="404"/>
      <c r="UY50" s="404"/>
      <c r="UZ50" s="404"/>
      <c r="VA50" s="404"/>
      <c r="VB50" s="404"/>
      <c r="VC50" s="404"/>
      <c r="VD50" s="404"/>
      <c r="VE50" s="404"/>
      <c r="VF50" s="404"/>
      <c r="VG50" s="404"/>
      <c r="VH50" s="404"/>
      <c r="VI50" s="404"/>
      <c r="VJ50" s="404"/>
      <c r="VK50" s="404"/>
      <c r="VL50" s="404"/>
      <c r="VM50" s="404"/>
      <c r="VN50" s="404"/>
      <c r="VO50" s="404"/>
      <c r="VP50" s="404"/>
      <c r="VQ50" s="404"/>
      <c r="VR50" s="404"/>
      <c r="VS50" s="404"/>
      <c r="VT50" s="404"/>
      <c r="VU50" s="404"/>
      <c r="VV50" s="404"/>
      <c r="VW50" s="404"/>
      <c r="VX50" s="404"/>
      <c r="VY50" s="404"/>
      <c r="VZ50" s="404"/>
      <c r="WA50" s="404"/>
      <c r="WB50" s="404"/>
      <c r="WC50" s="404"/>
      <c r="WD50" s="404"/>
      <c r="WE50" s="404"/>
      <c r="WF50" s="404"/>
      <c r="WG50" s="404"/>
      <c r="WH50" s="404"/>
      <c r="WI50" s="404"/>
      <c r="WJ50" s="404"/>
      <c r="WK50" s="404"/>
      <c r="WL50" s="404"/>
      <c r="WM50" s="404"/>
      <c r="WN50" s="404"/>
      <c r="WO50" s="404"/>
      <c r="WP50" s="404"/>
      <c r="WQ50" s="404"/>
      <c r="WR50" s="404"/>
      <c r="WS50" s="404"/>
      <c r="WT50" s="404"/>
      <c r="WU50" s="404"/>
      <c r="WV50" s="404"/>
      <c r="WW50" s="404"/>
      <c r="WX50" s="404"/>
      <c r="WY50" s="404"/>
      <c r="WZ50" s="404"/>
      <c r="XA50" s="404"/>
      <c r="XB50" s="404"/>
      <c r="XC50" s="404"/>
      <c r="XD50" s="404"/>
      <c r="XE50" s="404"/>
      <c r="XF50" s="404"/>
      <c r="XG50" s="404"/>
      <c r="XH50" s="404"/>
      <c r="XI50" s="404"/>
      <c r="XJ50" s="404"/>
      <c r="XK50" s="404"/>
      <c r="XL50" s="404"/>
      <c r="XM50" s="404"/>
      <c r="XN50" s="404"/>
      <c r="XO50" s="404"/>
      <c r="XP50" s="404"/>
      <c r="XQ50" s="404"/>
      <c r="XR50" s="404"/>
      <c r="XS50" s="404"/>
      <c r="XT50" s="404"/>
      <c r="XU50" s="404"/>
      <c r="XV50" s="404"/>
      <c r="XW50" s="404"/>
      <c r="XX50" s="404"/>
      <c r="XY50" s="404"/>
      <c r="XZ50" s="404"/>
      <c r="YA50" s="404"/>
      <c r="YB50" s="404"/>
      <c r="YC50" s="404"/>
      <c r="YD50" s="404"/>
      <c r="YE50" s="404"/>
      <c r="YF50" s="404"/>
      <c r="YG50" s="404"/>
      <c r="YH50" s="404"/>
      <c r="YI50" s="404"/>
      <c r="YJ50" s="404"/>
      <c r="YK50" s="404"/>
      <c r="YL50" s="404"/>
      <c r="YM50" s="404"/>
      <c r="YN50" s="404"/>
      <c r="YO50" s="404"/>
      <c r="YP50" s="404"/>
      <c r="YQ50" s="404"/>
      <c r="YR50" s="404"/>
      <c r="YS50" s="404"/>
      <c r="YT50" s="404"/>
      <c r="YU50" s="404"/>
      <c r="YV50" s="404"/>
      <c r="YW50" s="404"/>
      <c r="YX50" s="404"/>
      <c r="YY50" s="404"/>
      <c r="YZ50" s="404"/>
      <c r="ZA50" s="404"/>
      <c r="ZB50" s="404"/>
      <c r="ZC50" s="404"/>
      <c r="ZD50" s="404"/>
      <c r="ZE50" s="404"/>
      <c r="ZF50" s="404"/>
      <c r="ZG50" s="404"/>
      <c r="ZH50" s="404"/>
      <c r="ZI50" s="404"/>
      <c r="ZJ50" s="404"/>
      <c r="ZK50" s="404"/>
      <c r="ZL50" s="404"/>
      <c r="ZM50" s="404"/>
      <c r="ZN50" s="404"/>
      <c r="ZO50" s="404"/>
      <c r="ZP50" s="404"/>
      <c r="ZQ50" s="404"/>
      <c r="ZR50" s="404"/>
      <c r="ZS50" s="404"/>
      <c r="ZT50" s="404"/>
      <c r="ZU50" s="404"/>
      <c r="ZV50" s="404"/>
      <c r="ZW50" s="404"/>
      <c r="ZX50" s="404"/>
      <c r="ZY50" s="404"/>
      <c r="ZZ50" s="404"/>
      <c r="AAA50" s="404"/>
      <c r="AAB50" s="404"/>
      <c r="AAC50" s="404"/>
      <c r="AAD50" s="404"/>
      <c r="AAE50" s="404"/>
      <c r="AAF50" s="404"/>
      <c r="AAG50" s="404"/>
      <c r="AAH50" s="404"/>
      <c r="AAI50" s="404"/>
      <c r="AAJ50" s="404"/>
      <c r="AAK50" s="404"/>
      <c r="AAL50" s="404"/>
      <c r="AAM50" s="404"/>
      <c r="AAN50" s="404"/>
      <c r="AAO50" s="404"/>
      <c r="AAP50" s="404"/>
      <c r="AAQ50" s="404"/>
      <c r="AAR50" s="404"/>
      <c r="AAS50" s="404"/>
      <c r="AAT50" s="404"/>
      <c r="AAU50" s="404"/>
      <c r="AAV50" s="404"/>
      <c r="AAW50" s="404"/>
      <c r="AAX50" s="404"/>
      <c r="AAY50" s="404"/>
      <c r="AAZ50" s="404"/>
      <c r="ABA50" s="404"/>
      <c r="ABB50" s="404"/>
      <c r="ABC50" s="404"/>
      <c r="ABD50" s="404"/>
      <c r="ABE50" s="404"/>
      <c r="ABF50" s="404"/>
      <c r="ABG50" s="404"/>
      <c r="ABH50" s="404"/>
      <c r="ABI50" s="404"/>
      <c r="ABJ50" s="404"/>
      <c r="ABK50" s="404"/>
      <c r="ABL50" s="404"/>
      <c r="ABM50" s="404"/>
      <c r="ABN50" s="404"/>
      <c r="ABO50" s="404"/>
      <c r="ABP50" s="404"/>
      <c r="ABQ50" s="404"/>
      <c r="ABR50" s="404"/>
      <c r="ABS50" s="404"/>
      <c r="ABT50" s="404"/>
      <c r="ABU50" s="404"/>
      <c r="ABV50" s="404"/>
      <c r="ABW50" s="404"/>
      <c r="ABX50" s="404"/>
      <c r="ABY50" s="404"/>
      <c r="ABZ50" s="404"/>
      <c r="ACA50" s="404"/>
      <c r="ACB50" s="404"/>
      <c r="ACC50" s="404"/>
      <c r="ACD50" s="404"/>
      <c r="ACE50" s="404"/>
      <c r="ACF50" s="404"/>
      <c r="ACG50" s="404"/>
      <c r="ACH50" s="404"/>
      <c r="ACI50" s="404"/>
      <c r="ACJ50" s="404"/>
      <c r="ACK50" s="404"/>
      <c r="ACL50" s="404"/>
      <c r="ACM50" s="404"/>
      <c r="ACN50" s="404"/>
      <c r="ACO50" s="404"/>
      <c r="ACP50" s="404"/>
      <c r="ACQ50" s="404"/>
      <c r="ACR50" s="404"/>
      <c r="ACS50" s="404"/>
      <c r="ACT50" s="404"/>
      <c r="ACU50" s="404"/>
      <c r="ACV50" s="404"/>
      <c r="ACW50" s="404"/>
      <c r="ACX50" s="404"/>
      <c r="ACY50" s="404"/>
      <c r="ACZ50" s="404"/>
      <c r="ADA50" s="404"/>
      <c r="ADB50" s="404"/>
      <c r="ADC50" s="404"/>
      <c r="ADD50" s="404"/>
      <c r="ADE50" s="404"/>
      <c r="ADF50" s="404"/>
      <c r="ADG50" s="404"/>
      <c r="ADH50" s="404"/>
      <c r="ADI50" s="404"/>
      <c r="ADJ50" s="404"/>
      <c r="ADK50" s="404"/>
      <c r="ADL50" s="404"/>
      <c r="ADM50" s="404"/>
      <c r="ADN50" s="404"/>
      <c r="ADO50" s="404"/>
      <c r="ADP50" s="404"/>
      <c r="ADQ50" s="404"/>
      <c r="ADR50" s="404"/>
      <c r="ADS50" s="404"/>
      <c r="ADT50" s="404"/>
      <c r="ADU50" s="404"/>
      <c r="ADV50" s="404"/>
      <c r="ADW50" s="404"/>
      <c r="ADX50" s="404"/>
      <c r="ADY50" s="404"/>
      <c r="ADZ50" s="404"/>
      <c r="AEA50" s="404"/>
      <c r="AEB50" s="404"/>
      <c r="AEC50" s="404"/>
      <c r="AED50" s="404"/>
      <c r="AEE50" s="404"/>
      <c r="AEF50" s="404"/>
      <c r="AEG50" s="404"/>
      <c r="AEH50" s="404"/>
      <c r="AEI50" s="404"/>
      <c r="AEJ50" s="404"/>
      <c r="AEK50" s="404"/>
      <c r="AEL50" s="404"/>
      <c r="AEM50" s="404"/>
      <c r="AEN50" s="404"/>
      <c r="AEO50" s="404"/>
      <c r="AEP50" s="404"/>
      <c r="AEQ50" s="404"/>
      <c r="AER50" s="404"/>
      <c r="AES50" s="404"/>
      <c r="AET50" s="404"/>
      <c r="AEU50" s="404"/>
      <c r="AEV50" s="404"/>
      <c r="AEW50" s="404"/>
      <c r="AEX50" s="404"/>
      <c r="AEY50" s="404"/>
      <c r="AEZ50" s="404"/>
      <c r="AFA50" s="404"/>
      <c r="AFB50" s="404"/>
      <c r="AFC50" s="404"/>
      <c r="AFD50" s="404"/>
      <c r="AFE50" s="404"/>
      <c r="AFF50" s="404"/>
      <c r="AFG50" s="404"/>
      <c r="AFH50" s="404"/>
      <c r="AFI50" s="404"/>
      <c r="AFJ50" s="404"/>
      <c r="AFK50" s="404"/>
      <c r="AFL50" s="404"/>
      <c r="AFM50" s="404"/>
      <c r="AFN50" s="404"/>
      <c r="AFO50" s="404"/>
      <c r="AFP50" s="404"/>
      <c r="AFQ50" s="404"/>
      <c r="AFR50" s="404"/>
      <c r="AFS50" s="404"/>
      <c r="AFT50" s="404"/>
      <c r="AFU50" s="404"/>
      <c r="AFV50" s="404"/>
      <c r="AFW50" s="404"/>
      <c r="AFX50" s="404"/>
      <c r="AFY50" s="404"/>
      <c r="AFZ50" s="404"/>
      <c r="AGA50" s="404"/>
      <c r="AGB50" s="404"/>
      <c r="AGC50" s="404"/>
      <c r="AGD50" s="404"/>
      <c r="AGE50" s="404"/>
      <c r="AGF50" s="404"/>
      <c r="AGG50" s="404"/>
      <c r="AGH50" s="404"/>
      <c r="AGI50" s="404"/>
      <c r="AGJ50" s="404"/>
      <c r="AGK50" s="404"/>
      <c r="AGL50" s="404"/>
      <c r="AGM50" s="404"/>
      <c r="AGN50" s="404"/>
      <c r="AGO50" s="404"/>
      <c r="AGP50" s="404"/>
      <c r="AGQ50" s="404"/>
      <c r="AGR50" s="404"/>
      <c r="AGS50" s="404"/>
      <c r="AGT50" s="404"/>
      <c r="AGU50" s="404"/>
      <c r="AGV50" s="404"/>
      <c r="AGW50" s="404"/>
      <c r="AGX50" s="404"/>
      <c r="AGY50" s="404"/>
      <c r="AGZ50" s="404"/>
      <c r="AHA50" s="404"/>
      <c r="AHB50" s="404"/>
      <c r="AHC50" s="404"/>
      <c r="AHD50" s="404"/>
      <c r="AHE50" s="404"/>
      <c r="AHF50" s="404"/>
      <c r="AHG50" s="404"/>
      <c r="AHH50" s="404"/>
      <c r="AHI50" s="404"/>
      <c r="AHJ50" s="404"/>
      <c r="AHK50" s="404"/>
      <c r="AHL50" s="404"/>
      <c r="AHM50" s="404"/>
      <c r="AHN50" s="404"/>
      <c r="AHO50" s="404"/>
      <c r="AHP50" s="404"/>
      <c r="AHQ50" s="404"/>
      <c r="AHR50" s="404"/>
      <c r="AHS50" s="404"/>
      <c r="AHT50" s="404"/>
      <c r="AHU50" s="404"/>
      <c r="AHV50" s="404"/>
      <c r="AHW50" s="404"/>
      <c r="AHX50" s="404"/>
      <c r="AHY50" s="404"/>
      <c r="AHZ50" s="404"/>
      <c r="AIA50" s="404"/>
      <c r="AIB50" s="404"/>
      <c r="AIC50" s="404"/>
      <c r="AID50" s="404"/>
      <c r="AIE50" s="404"/>
      <c r="AIF50" s="404"/>
      <c r="AIG50" s="404"/>
      <c r="AIH50" s="404"/>
      <c r="AII50" s="404"/>
      <c r="AIJ50" s="404"/>
      <c r="AIK50" s="404"/>
      <c r="AIL50" s="404"/>
      <c r="AIM50" s="404"/>
      <c r="AIN50" s="404"/>
      <c r="AIO50" s="404"/>
      <c r="AIP50" s="404"/>
      <c r="AIQ50" s="404"/>
      <c r="AIR50" s="404"/>
      <c r="AIS50" s="404"/>
      <c r="AIT50" s="404"/>
      <c r="AIU50" s="404"/>
      <c r="AIV50" s="404"/>
      <c r="AIW50" s="404"/>
      <c r="AIX50" s="404"/>
      <c r="AIY50" s="404"/>
      <c r="AIZ50" s="404"/>
      <c r="AJA50" s="404"/>
      <c r="AJB50" s="404"/>
      <c r="AJC50" s="404"/>
      <c r="AJD50" s="404"/>
      <c r="AJE50" s="404"/>
      <c r="AJF50" s="404"/>
      <c r="AJG50" s="404"/>
      <c r="AJH50" s="404"/>
      <c r="AJI50" s="404"/>
      <c r="AJJ50" s="404"/>
      <c r="AJK50" s="404"/>
      <c r="AJL50" s="404"/>
      <c r="AJM50" s="404"/>
      <c r="AJN50" s="404"/>
      <c r="AJO50" s="404"/>
      <c r="AJP50" s="404"/>
      <c r="AJQ50" s="404"/>
      <c r="AJR50" s="404"/>
      <c r="AJS50" s="404"/>
      <c r="AJT50" s="404"/>
      <c r="AJU50" s="404"/>
      <c r="AJV50" s="404"/>
      <c r="AJW50" s="404"/>
      <c r="AJX50" s="404"/>
      <c r="AJY50" s="404"/>
      <c r="AJZ50" s="404"/>
      <c r="AKA50" s="404"/>
      <c r="AKB50" s="404"/>
      <c r="AKC50" s="404"/>
      <c r="AKD50" s="404"/>
      <c r="AKE50" s="404"/>
      <c r="AKF50" s="404"/>
      <c r="AKG50" s="404"/>
      <c r="AKH50" s="404"/>
      <c r="AKI50" s="404"/>
      <c r="AKJ50" s="404"/>
      <c r="AKK50" s="404"/>
      <c r="AKL50" s="404"/>
      <c r="AKM50" s="404"/>
      <c r="AKN50" s="404"/>
      <c r="AKO50" s="404"/>
      <c r="AKP50" s="404"/>
      <c r="AKQ50" s="404"/>
      <c r="AKR50" s="404"/>
      <c r="AKS50" s="404"/>
      <c r="AKT50" s="404"/>
      <c r="AKU50" s="404"/>
      <c r="AKV50" s="404"/>
      <c r="AKW50" s="404"/>
      <c r="AKX50" s="404"/>
      <c r="AKY50" s="404"/>
      <c r="AKZ50" s="404"/>
      <c r="ALA50" s="404"/>
      <c r="ALB50" s="404"/>
      <c r="ALC50" s="404"/>
    </row>
    <row r="51" spans="1:991" ht="39.75" customHeight="1" x14ac:dyDescent="0.55000000000000004">
      <c r="A51" s="638" t="s">
        <v>384</v>
      </c>
      <c r="B51" s="61">
        <v>813295</v>
      </c>
      <c r="C51" s="634">
        <v>162598.87599999999</v>
      </c>
      <c r="D51" s="61">
        <v>186511.033</v>
      </c>
      <c r="E51" s="61">
        <v>604043.28900000011</v>
      </c>
      <c r="F51" s="61">
        <v>1374.2109999999998</v>
      </c>
      <c r="G51" s="634">
        <v>1099274</v>
      </c>
      <c r="H51" s="61">
        <v>691300.75</v>
      </c>
      <c r="I51" s="61">
        <v>138209.04459999999</v>
      </c>
      <c r="J51" s="61">
        <v>158534.37805</v>
      </c>
      <c r="K51" s="759">
        <v>604043</v>
      </c>
      <c r="L51" s="61">
        <v>1168.0793499999997</v>
      </c>
      <c r="M51" s="61">
        <v>1348618.0089550002</v>
      </c>
      <c r="N51" s="61">
        <v>539214.58499999996</v>
      </c>
      <c r="O51" s="61">
        <v>107803.05478799999</v>
      </c>
      <c r="P51" s="61">
        <v>123656.814879</v>
      </c>
      <c r="Q51" s="61">
        <v>359405.75695500005</v>
      </c>
      <c r="R51" s="61">
        <v>911.10189299999979</v>
      </c>
      <c r="S51" s="636">
        <v>1130991.313515</v>
      </c>
      <c r="W51" s="404"/>
      <c r="X51" s="404"/>
      <c r="Y51" s="404"/>
      <c r="Z51" s="404"/>
      <c r="AA51" s="404"/>
      <c r="AB51" s="404"/>
      <c r="AC51" s="404"/>
      <c r="AD51" s="404"/>
      <c r="AE51" s="404"/>
      <c r="AF51" s="404"/>
      <c r="AG51" s="404"/>
      <c r="AH51" s="404"/>
      <c r="AI51" s="404"/>
      <c r="AJ51" s="404"/>
      <c r="AK51" s="404"/>
      <c r="AL51" s="404"/>
      <c r="AM51" s="404"/>
      <c r="AN51" s="404"/>
      <c r="AO51" s="404"/>
      <c r="AP51" s="404"/>
      <c r="AQ51" s="404"/>
      <c r="AR51" s="404"/>
      <c r="AS51" s="404"/>
      <c r="AT51" s="404"/>
      <c r="AU51" s="404"/>
      <c r="AV51" s="404"/>
      <c r="AW51" s="404"/>
      <c r="AX51" s="404"/>
      <c r="AY51" s="404"/>
      <c r="AZ51" s="404"/>
      <c r="BA51" s="404"/>
      <c r="BB51" s="404"/>
      <c r="BC51" s="404"/>
      <c r="BD51" s="404"/>
      <c r="BE51" s="404"/>
      <c r="BF51" s="404"/>
      <c r="BG51" s="404"/>
      <c r="BH51" s="404"/>
      <c r="BI51" s="404"/>
      <c r="BJ51" s="404"/>
      <c r="BK51" s="404"/>
      <c r="BL51" s="404"/>
      <c r="BM51" s="404"/>
      <c r="BN51" s="404"/>
      <c r="BO51" s="404"/>
      <c r="BP51" s="404"/>
      <c r="BQ51" s="404"/>
      <c r="BR51" s="404"/>
      <c r="BS51" s="404"/>
      <c r="BT51" s="404"/>
      <c r="BU51" s="404"/>
      <c r="BV51" s="404"/>
      <c r="BW51" s="404"/>
      <c r="BX51" s="404"/>
      <c r="BY51" s="404"/>
      <c r="BZ51" s="404"/>
      <c r="CA51" s="404"/>
      <c r="CB51" s="404"/>
      <c r="CC51" s="404"/>
      <c r="CD51" s="404"/>
      <c r="CE51" s="404"/>
      <c r="CF51" s="404"/>
      <c r="CG51" s="404"/>
      <c r="CH51" s="404"/>
      <c r="CI51" s="404"/>
      <c r="CJ51" s="404"/>
      <c r="CK51" s="404"/>
      <c r="CL51" s="404"/>
      <c r="CM51" s="404"/>
      <c r="CN51" s="404"/>
      <c r="CO51" s="404"/>
      <c r="CP51" s="404"/>
      <c r="CQ51" s="404"/>
      <c r="CR51" s="404"/>
      <c r="CS51" s="404"/>
      <c r="CT51" s="404"/>
      <c r="CU51" s="404"/>
      <c r="CV51" s="404"/>
      <c r="CW51" s="404"/>
      <c r="CX51" s="404"/>
      <c r="CY51" s="404"/>
      <c r="CZ51" s="404"/>
      <c r="DA51" s="404"/>
      <c r="DB51" s="404"/>
      <c r="DC51" s="404"/>
      <c r="DD51" s="404"/>
      <c r="DE51" s="404"/>
      <c r="DF51" s="404"/>
      <c r="DG51" s="404"/>
      <c r="DH51" s="404"/>
      <c r="DI51" s="404"/>
      <c r="DJ51" s="404"/>
      <c r="DK51" s="404"/>
      <c r="DL51" s="404"/>
      <c r="DM51" s="404"/>
      <c r="DN51" s="404"/>
      <c r="DO51" s="404"/>
      <c r="DP51" s="404"/>
      <c r="DQ51" s="404"/>
      <c r="DR51" s="404"/>
      <c r="DS51" s="404"/>
      <c r="DT51" s="404"/>
      <c r="DU51" s="404"/>
      <c r="DV51" s="404"/>
      <c r="DW51" s="404"/>
      <c r="DX51" s="404"/>
      <c r="DY51" s="404"/>
      <c r="DZ51" s="404"/>
      <c r="EA51" s="404"/>
      <c r="EB51" s="404"/>
      <c r="EC51" s="404"/>
      <c r="ED51" s="404"/>
      <c r="EE51" s="404"/>
      <c r="EF51" s="404"/>
      <c r="EG51" s="404"/>
      <c r="EH51" s="404"/>
      <c r="EI51" s="404"/>
      <c r="EJ51" s="404"/>
      <c r="EK51" s="404"/>
      <c r="EL51" s="404"/>
      <c r="EM51" s="404"/>
      <c r="EN51" s="404"/>
      <c r="EO51" s="404"/>
      <c r="EP51" s="404"/>
      <c r="EQ51" s="404"/>
      <c r="ER51" s="404"/>
      <c r="ES51" s="404"/>
      <c r="ET51" s="404"/>
      <c r="EU51" s="404"/>
      <c r="EV51" s="404"/>
      <c r="EW51" s="404"/>
      <c r="EX51" s="404"/>
      <c r="EY51" s="404"/>
      <c r="EZ51" s="404"/>
      <c r="FA51" s="404"/>
      <c r="FB51" s="404"/>
      <c r="FC51" s="404"/>
      <c r="FD51" s="404"/>
      <c r="FE51" s="404"/>
      <c r="FF51" s="404"/>
      <c r="FG51" s="404"/>
      <c r="FH51" s="404"/>
      <c r="FI51" s="404"/>
      <c r="FJ51" s="404"/>
      <c r="FK51" s="404"/>
      <c r="FL51" s="404"/>
      <c r="FM51" s="404"/>
      <c r="FN51" s="404"/>
      <c r="FO51" s="404"/>
      <c r="FP51" s="404"/>
      <c r="FQ51" s="404"/>
      <c r="FR51" s="404"/>
      <c r="FS51" s="404"/>
      <c r="FT51" s="404"/>
      <c r="FU51" s="404"/>
      <c r="FV51" s="404"/>
      <c r="FW51" s="404"/>
      <c r="FX51" s="404"/>
      <c r="FY51" s="404"/>
      <c r="FZ51" s="404"/>
      <c r="GA51" s="404"/>
      <c r="GB51" s="404"/>
      <c r="GC51" s="404"/>
      <c r="GD51" s="404"/>
      <c r="GE51" s="404"/>
      <c r="GF51" s="404"/>
      <c r="GG51" s="404"/>
      <c r="GH51" s="404"/>
      <c r="GI51" s="404"/>
      <c r="GJ51" s="404"/>
      <c r="GK51" s="404"/>
      <c r="GL51" s="404"/>
      <c r="GM51" s="404"/>
      <c r="GN51" s="404"/>
      <c r="GO51" s="404"/>
      <c r="GP51" s="404"/>
      <c r="GQ51" s="404"/>
      <c r="GR51" s="404"/>
      <c r="GS51" s="404"/>
      <c r="GT51" s="404"/>
      <c r="GU51" s="404"/>
      <c r="GV51" s="404"/>
      <c r="GW51" s="404"/>
      <c r="GX51" s="404"/>
      <c r="GY51" s="404"/>
      <c r="GZ51" s="404"/>
      <c r="HA51" s="404"/>
      <c r="HB51" s="404"/>
      <c r="HC51" s="404"/>
      <c r="HD51" s="404"/>
      <c r="HE51" s="404"/>
      <c r="HF51" s="404"/>
      <c r="HG51" s="404"/>
      <c r="HH51" s="404"/>
      <c r="HI51" s="404"/>
      <c r="HJ51" s="404"/>
      <c r="HK51" s="404"/>
      <c r="HL51" s="404"/>
      <c r="HM51" s="404"/>
      <c r="HN51" s="404"/>
      <c r="HO51" s="404"/>
      <c r="HP51" s="404"/>
      <c r="HQ51" s="404"/>
      <c r="HR51" s="404"/>
      <c r="HS51" s="404"/>
      <c r="HT51" s="404"/>
      <c r="HU51" s="404"/>
      <c r="HV51" s="404"/>
      <c r="HW51" s="404"/>
      <c r="HX51" s="404"/>
      <c r="HY51" s="404"/>
      <c r="HZ51" s="404"/>
      <c r="IA51" s="404"/>
      <c r="IB51" s="404"/>
      <c r="IC51" s="404"/>
      <c r="ID51" s="404"/>
      <c r="IE51" s="404"/>
      <c r="IF51" s="404"/>
      <c r="IG51" s="404"/>
      <c r="IH51" s="404"/>
      <c r="II51" s="404"/>
      <c r="IJ51" s="404"/>
      <c r="IK51" s="404"/>
      <c r="IL51" s="404"/>
      <c r="IM51" s="404"/>
      <c r="IN51" s="404"/>
      <c r="IO51" s="404"/>
      <c r="IP51" s="404"/>
      <c r="IQ51" s="404"/>
      <c r="IR51" s="404"/>
      <c r="IS51" s="404"/>
      <c r="IT51" s="404"/>
      <c r="IU51" s="404"/>
      <c r="IV51" s="404"/>
      <c r="IW51" s="404"/>
      <c r="IX51" s="404"/>
      <c r="IY51" s="404"/>
      <c r="IZ51" s="404"/>
      <c r="JA51" s="404"/>
      <c r="JB51" s="404"/>
      <c r="JC51" s="404"/>
      <c r="JD51" s="404"/>
      <c r="JE51" s="404"/>
      <c r="JF51" s="404"/>
      <c r="JG51" s="404"/>
      <c r="JH51" s="404"/>
      <c r="JI51" s="404"/>
      <c r="JJ51" s="404"/>
      <c r="JK51" s="404"/>
      <c r="JL51" s="404"/>
      <c r="JM51" s="404"/>
      <c r="JN51" s="404"/>
      <c r="JO51" s="404"/>
      <c r="JP51" s="404"/>
      <c r="JQ51" s="404"/>
      <c r="JR51" s="404"/>
      <c r="JS51" s="404"/>
      <c r="JT51" s="404"/>
      <c r="JU51" s="404"/>
      <c r="JV51" s="404"/>
      <c r="JW51" s="404"/>
      <c r="JX51" s="404"/>
      <c r="JY51" s="404"/>
      <c r="JZ51" s="404"/>
      <c r="KA51" s="404"/>
      <c r="KB51" s="404"/>
      <c r="KC51" s="404"/>
      <c r="KD51" s="404"/>
      <c r="KE51" s="404"/>
      <c r="KF51" s="404"/>
      <c r="KG51" s="404"/>
      <c r="KH51" s="404"/>
      <c r="KI51" s="404"/>
      <c r="KJ51" s="404"/>
      <c r="KK51" s="404"/>
      <c r="KL51" s="404"/>
      <c r="KM51" s="404"/>
      <c r="KN51" s="404"/>
      <c r="KO51" s="404"/>
      <c r="KP51" s="404"/>
      <c r="KQ51" s="404"/>
      <c r="KR51" s="404"/>
      <c r="KS51" s="404"/>
      <c r="KT51" s="404"/>
      <c r="KU51" s="404"/>
      <c r="KV51" s="404"/>
      <c r="KW51" s="404"/>
      <c r="KX51" s="404"/>
      <c r="KY51" s="404"/>
      <c r="KZ51" s="404"/>
      <c r="LA51" s="404"/>
      <c r="LB51" s="404"/>
      <c r="LC51" s="404"/>
      <c r="LD51" s="404"/>
      <c r="LE51" s="404"/>
      <c r="LF51" s="404"/>
      <c r="LG51" s="404"/>
      <c r="LH51" s="404"/>
      <c r="LI51" s="404"/>
      <c r="LJ51" s="404"/>
      <c r="LK51" s="404"/>
      <c r="LL51" s="404"/>
      <c r="LM51" s="404"/>
      <c r="LN51" s="404"/>
      <c r="LO51" s="404"/>
      <c r="LP51" s="404"/>
      <c r="LQ51" s="404"/>
      <c r="LR51" s="404"/>
      <c r="LS51" s="404"/>
      <c r="LT51" s="404"/>
      <c r="LU51" s="404"/>
      <c r="LV51" s="404"/>
      <c r="LW51" s="404"/>
      <c r="LX51" s="404"/>
      <c r="LY51" s="404"/>
      <c r="LZ51" s="404"/>
      <c r="MA51" s="404"/>
      <c r="MB51" s="404"/>
      <c r="MC51" s="404"/>
      <c r="MD51" s="404"/>
      <c r="ME51" s="404"/>
      <c r="MF51" s="404"/>
      <c r="MG51" s="404"/>
      <c r="MH51" s="404"/>
      <c r="MI51" s="404"/>
      <c r="MJ51" s="404"/>
      <c r="MK51" s="404"/>
      <c r="ML51" s="404"/>
      <c r="MM51" s="404"/>
      <c r="MN51" s="404"/>
      <c r="MO51" s="404"/>
      <c r="MP51" s="404"/>
      <c r="MQ51" s="404"/>
      <c r="MR51" s="404"/>
      <c r="MS51" s="404"/>
      <c r="MT51" s="404"/>
      <c r="MU51" s="404"/>
      <c r="MV51" s="404"/>
      <c r="MW51" s="404"/>
      <c r="MX51" s="404"/>
      <c r="MY51" s="404"/>
      <c r="MZ51" s="404"/>
      <c r="NA51" s="404"/>
      <c r="NB51" s="404"/>
      <c r="NC51" s="404"/>
      <c r="ND51" s="404"/>
      <c r="NE51" s="404"/>
      <c r="NF51" s="404"/>
      <c r="NG51" s="404"/>
      <c r="NH51" s="404"/>
      <c r="NI51" s="404"/>
      <c r="NJ51" s="404"/>
      <c r="NK51" s="404"/>
      <c r="NL51" s="404"/>
      <c r="NM51" s="404"/>
      <c r="NN51" s="404"/>
      <c r="NO51" s="404"/>
      <c r="NP51" s="404"/>
      <c r="NQ51" s="404"/>
      <c r="NR51" s="404"/>
      <c r="NS51" s="404"/>
      <c r="NT51" s="404"/>
      <c r="NU51" s="404"/>
      <c r="NV51" s="404"/>
      <c r="NW51" s="404"/>
      <c r="NX51" s="404"/>
      <c r="NY51" s="404"/>
      <c r="NZ51" s="404"/>
      <c r="OA51" s="404"/>
      <c r="OB51" s="404"/>
      <c r="OC51" s="404"/>
      <c r="OD51" s="404"/>
      <c r="OE51" s="404"/>
      <c r="OF51" s="404"/>
      <c r="OG51" s="404"/>
      <c r="OH51" s="404"/>
      <c r="OI51" s="404"/>
      <c r="OJ51" s="404"/>
      <c r="OK51" s="404"/>
      <c r="OL51" s="404"/>
      <c r="OM51" s="404"/>
      <c r="ON51" s="404"/>
      <c r="OO51" s="404"/>
      <c r="OP51" s="404"/>
      <c r="OQ51" s="404"/>
      <c r="OR51" s="404"/>
      <c r="OS51" s="404"/>
      <c r="OT51" s="404"/>
      <c r="OU51" s="404"/>
      <c r="OV51" s="404"/>
      <c r="OW51" s="404"/>
      <c r="OX51" s="404"/>
      <c r="OY51" s="404"/>
      <c r="OZ51" s="404"/>
      <c r="PA51" s="404"/>
      <c r="PB51" s="404"/>
      <c r="PC51" s="404"/>
      <c r="PD51" s="404"/>
      <c r="PE51" s="404"/>
      <c r="PF51" s="404"/>
      <c r="PG51" s="404"/>
      <c r="PH51" s="404"/>
      <c r="PI51" s="404"/>
      <c r="PJ51" s="404"/>
      <c r="PK51" s="404"/>
      <c r="PL51" s="404"/>
      <c r="PM51" s="404"/>
      <c r="PN51" s="404"/>
      <c r="PO51" s="404"/>
      <c r="PP51" s="404"/>
      <c r="PQ51" s="404"/>
      <c r="PR51" s="404"/>
      <c r="PS51" s="404"/>
      <c r="PT51" s="404"/>
      <c r="PU51" s="404"/>
      <c r="PV51" s="404"/>
      <c r="PW51" s="404"/>
      <c r="PX51" s="404"/>
      <c r="PY51" s="404"/>
      <c r="PZ51" s="404"/>
      <c r="QA51" s="404"/>
      <c r="QB51" s="404"/>
      <c r="QC51" s="404"/>
      <c r="QD51" s="404"/>
      <c r="QE51" s="404"/>
      <c r="QF51" s="404"/>
      <c r="QG51" s="404"/>
      <c r="QH51" s="404"/>
      <c r="QI51" s="404"/>
      <c r="QJ51" s="404"/>
      <c r="QK51" s="404"/>
      <c r="QL51" s="404"/>
      <c r="QM51" s="404"/>
      <c r="QN51" s="404"/>
      <c r="QO51" s="404"/>
      <c r="QP51" s="404"/>
      <c r="QQ51" s="404"/>
      <c r="QR51" s="404"/>
      <c r="QS51" s="404"/>
      <c r="QT51" s="404"/>
      <c r="QU51" s="404"/>
      <c r="QV51" s="404"/>
      <c r="QW51" s="404"/>
      <c r="QX51" s="404"/>
      <c r="QY51" s="404"/>
      <c r="QZ51" s="404"/>
      <c r="RA51" s="404"/>
      <c r="RB51" s="404"/>
      <c r="RC51" s="404"/>
      <c r="RD51" s="404"/>
      <c r="RE51" s="404"/>
      <c r="RF51" s="404"/>
      <c r="RG51" s="404"/>
      <c r="RH51" s="404"/>
      <c r="RI51" s="404"/>
      <c r="RJ51" s="404"/>
      <c r="RK51" s="404"/>
      <c r="RL51" s="404"/>
      <c r="RM51" s="404"/>
      <c r="RN51" s="404"/>
      <c r="RO51" s="404"/>
      <c r="RP51" s="404"/>
      <c r="RQ51" s="404"/>
      <c r="RR51" s="404"/>
      <c r="RS51" s="404"/>
      <c r="RT51" s="404"/>
      <c r="RU51" s="404"/>
      <c r="RV51" s="404"/>
      <c r="RW51" s="404"/>
      <c r="RX51" s="404"/>
      <c r="RY51" s="404"/>
      <c r="RZ51" s="404"/>
      <c r="SA51" s="404"/>
      <c r="SB51" s="404"/>
      <c r="SC51" s="404"/>
      <c r="SD51" s="404"/>
      <c r="SE51" s="404"/>
      <c r="SF51" s="404"/>
      <c r="SG51" s="404"/>
      <c r="SH51" s="404"/>
      <c r="SI51" s="404"/>
      <c r="SJ51" s="404"/>
      <c r="SK51" s="404"/>
      <c r="SL51" s="404"/>
      <c r="SM51" s="404"/>
      <c r="SN51" s="404"/>
      <c r="SO51" s="404"/>
      <c r="SP51" s="404"/>
      <c r="SQ51" s="404"/>
      <c r="SR51" s="404"/>
      <c r="SS51" s="404"/>
      <c r="ST51" s="404"/>
      <c r="SU51" s="404"/>
      <c r="SV51" s="404"/>
      <c r="SW51" s="404"/>
      <c r="SX51" s="404"/>
      <c r="SY51" s="404"/>
      <c r="SZ51" s="404"/>
      <c r="TA51" s="404"/>
      <c r="TB51" s="404"/>
      <c r="TC51" s="404"/>
      <c r="TD51" s="404"/>
      <c r="TE51" s="404"/>
      <c r="TF51" s="404"/>
      <c r="TG51" s="404"/>
      <c r="TH51" s="404"/>
      <c r="TI51" s="404"/>
      <c r="TJ51" s="404"/>
      <c r="TK51" s="404"/>
      <c r="TL51" s="404"/>
      <c r="TM51" s="404"/>
      <c r="TN51" s="404"/>
      <c r="TO51" s="404"/>
      <c r="TP51" s="404"/>
      <c r="TQ51" s="404"/>
      <c r="TR51" s="404"/>
      <c r="TS51" s="404"/>
      <c r="TT51" s="404"/>
      <c r="TU51" s="404"/>
      <c r="TV51" s="404"/>
      <c r="TW51" s="404"/>
      <c r="TX51" s="404"/>
      <c r="TY51" s="404"/>
      <c r="TZ51" s="404"/>
      <c r="UA51" s="404"/>
      <c r="UB51" s="404"/>
      <c r="UC51" s="404"/>
      <c r="UD51" s="404"/>
      <c r="UE51" s="404"/>
      <c r="UF51" s="404"/>
      <c r="UG51" s="404"/>
      <c r="UH51" s="404"/>
      <c r="UI51" s="404"/>
      <c r="UJ51" s="404"/>
      <c r="UK51" s="404"/>
      <c r="UL51" s="404"/>
      <c r="UM51" s="404"/>
      <c r="UN51" s="404"/>
      <c r="UO51" s="404"/>
      <c r="UP51" s="404"/>
      <c r="UQ51" s="404"/>
      <c r="UR51" s="404"/>
      <c r="US51" s="404"/>
      <c r="UT51" s="404"/>
      <c r="UU51" s="404"/>
      <c r="UV51" s="404"/>
      <c r="UW51" s="404"/>
      <c r="UX51" s="404"/>
      <c r="UY51" s="404"/>
      <c r="UZ51" s="404"/>
      <c r="VA51" s="404"/>
      <c r="VB51" s="404"/>
      <c r="VC51" s="404"/>
      <c r="VD51" s="404"/>
      <c r="VE51" s="404"/>
      <c r="VF51" s="404"/>
      <c r="VG51" s="404"/>
      <c r="VH51" s="404"/>
      <c r="VI51" s="404"/>
      <c r="VJ51" s="404"/>
      <c r="VK51" s="404"/>
      <c r="VL51" s="404"/>
      <c r="VM51" s="404"/>
      <c r="VN51" s="404"/>
      <c r="VO51" s="404"/>
      <c r="VP51" s="404"/>
      <c r="VQ51" s="404"/>
      <c r="VR51" s="404"/>
      <c r="VS51" s="404"/>
      <c r="VT51" s="404"/>
      <c r="VU51" s="404"/>
      <c r="VV51" s="404"/>
      <c r="VW51" s="404"/>
      <c r="VX51" s="404"/>
      <c r="VY51" s="404"/>
      <c r="VZ51" s="404"/>
      <c r="WA51" s="404"/>
      <c r="WB51" s="404"/>
      <c r="WC51" s="404"/>
      <c r="WD51" s="404"/>
      <c r="WE51" s="404"/>
      <c r="WF51" s="404"/>
      <c r="WG51" s="404"/>
      <c r="WH51" s="404"/>
      <c r="WI51" s="404"/>
      <c r="WJ51" s="404"/>
      <c r="WK51" s="404"/>
      <c r="WL51" s="404"/>
      <c r="WM51" s="404"/>
      <c r="WN51" s="404"/>
      <c r="WO51" s="404"/>
      <c r="WP51" s="404"/>
      <c r="WQ51" s="404"/>
      <c r="WR51" s="404"/>
      <c r="WS51" s="404"/>
      <c r="WT51" s="404"/>
      <c r="WU51" s="404"/>
      <c r="WV51" s="404"/>
      <c r="WW51" s="404"/>
      <c r="WX51" s="404"/>
      <c r="WY51" s="404"/>
      <c r="WZ51" s="404"/>
      <c r="XA51" s="404"/>
      <c r="XB51" s="404"/>
      <c r="XC51" s="404"/>
      <c r="XD51" s="404"/>
      <c r="XE51" s="404"/>
      <c r="XF51" s="404"/>
      <c r="XG51" s="404"/>
      <c r="XH51" s="404"/>
      <c r="XI51" s="404"/>
      <c r="XJ51" s="404"/>
      <c r="XK51" s="404"/>
      <c r="XL51" s="404"/>
      <c r="XM51" s="404"/>
      <c r="XN51" s="404"/>
      <c r="XO51" s="404"/>
      <c r="XP51" s="404"/>
      <c r="XQ51" s="404"/>
      <c r="XR51" s="404"/>
      <c r="XS51" s="404"/>
      <c r="XT51" s="404"/>
      <c r="XU51" s="404"/>
      <c r="XV51" s="404"/>
      <c r="XW51" s="404"/>
      <c r="XX51" s="404"/>
      <c r="XY51" s="404"/>
      <c r="XZ51" s="404"/>
      <c r="YA51" s="404"/>
      <c r="YB51" s="404"/>
      <c r="YC51" s="404"/>
      <c r="YD51" s="404"/>
      <c r="YE51" s="404"/>
      <c r="YF51" s="404"/>
      <c r="YG51" s="404"/>
      <c r="YH51" s="404"/>
      <c r="YI51" s="404"/>
      <c r="YJ51" s="404"/>
      <c r="YK51" s="404"/>
      <c r="YL51" s="404"/>
      <c r="YM51" s="404"/>
      <c r="YN51" s="404"/>
      <c r="YO51" s="404"/>
      <c r="YP51" s="404"/>
      <c r="YQ51" s="404"/>
      <c r="YR51" s="404"/>
      <c r="YS51" s="404"/>
      <c r="YT51" s="404"/>
      <c r="YU51" s="404"/>
      <c r="YV51" s="404"/>
      <c r="YW51" s="404"/>
      <c r="YX51" s="404"/>
      <c r="YY51" s="404"/>
      <c r="YZ51" s="404"/>
      <c r="ZA51" s="404"/>
      <c r="ZB51" s="404"/>
      <c r="ZC51" s="404"/>
      <c r="ZD51" s="404"/>
      <c r="ZE51" s="404"/>
      <c r="ZF51" s="404"/>
      <c r="ZG51" s="404"/>
      <c r="ZH51" s="404"/>
      <c r="ZI51" s="404"/>
      <c r="ZJ51" s="404"/>
      <c r="ZK51" s="404"/>
      <c r="ZL51" s="404"/>
      <c r="ZM51" s="404"/>
      <c r="ZN51" s="404"/>
      <c r="ZO51" s="404"/>
      <c r="ZP51" s="404"/>
      <c r="ZQ51" s="404"/>
      <c r="ZR51" s="404"/>
      <c r="ZS51" s="404"/>
      <c r="ZT51" s="404"/>
      <c r="ZU51" s="404"/>
      <c r="ZV51" s="404"/>
      <c r="ZW51" s="404"/>
      <c r="ZX51" s="404"/>
      <c r="ZY51" s="404"/>
      <c r="ZZ51" s="404"/>
      <c r="AAA51" s="404"/>
      <c r="AAB51" s="404"/>
      <c r="AAC51" s="404"/>
      <c r="AAD51" s="404"/>
      <c r="AAE51" s="404"/>
      <c r="AAF51" s="404"/>
      <c r="AAG51" s="404"/>
      <c r="AAH51" s="404"/>
      <c r="AAI51" s="404"/>
      <c r="AAJ51" s="404"/>
      <c r="AAK51" s="404"/>
      <c r="AAL51" s="404"/>
      <c r="AAM51" s="404"/>
      <c r="AAN51" s="404"/>
      <c r="AAO51" s="404"/>
      <c r="AAP51" s="404"/>
      <c r="AAQ51" s="404"/>
      <c r="AAR51" s="404"/>
      <c r="AAS51" s="404"/>
      <c r="AAT51" s="404"/>
      <c r="AAU51" s="404"/>
      <c r="AAV51" s="404"/>
      <c r="AAW51" s="404"/>
      <c r="AAX51" s="404"/>
      <c r="AAY51" s="404"/>
      <c r="AAZ51" s="404"/>
      <c r="ABA51" s="404"/>
      <c r="ABB51" s="404"/>
      <c r="ABC51" s="404"/>
      <c r="ABD51" s="404"/>
      <c r="ABE51" s="404"/>
      <c r="ABF51" s="404"/>
      <c r="ABG51" s="404"/>
      <c r="ABH51" s="404"/>
      <c r="ABI51" s="404"/>
      <c r="ABJ51" s="404"/>
      <c r="ABK51" s="404"/>
      <c r="ABL51" s="404"/>
      <c r="ABM51" s="404"/>
      <c r="ABN51" s="404"/>
      <c r="ABO51" s="404"/>
      <c r="ABP51" s="404"/>
      <c r="ABQ51" s="404"/>
      <c r="ABR51" s="404"/>
      <c r="ABS51" s="404"/>
      <c r="ABT51" s="404"/>
      <c r="ABU51" s="404"/>
      <c r="ABV51" s="404"/>
      <c r="ABW51" s="404"/>
      <c r="ABX51" s="404"/>
      <c r="ABY51" s="404"/>
      <c r="ABZ51" s="404"/>
      <c r="ACA51" s="404"/>
      <c r="ACB51" s="404"/>
      <c r="ACC51" s="404"/>
      <c r="ACD51" s="404"/>
      <c r="ACE51" s="404"/>
      <c r="ACF51" s="404"/>
      <c r="ACG51" s="404"/>
      <c r="ACH51" s="404"/>
      <c r="ACI51" s="404"/>
      <c r="ACJ51" s="404"/>
      <c r="ACK51" s="404"/>
      <c r="ACL51" s="404"/>
      <c r="ACM51" s="404"/>
      <c r="ACN51" s="404"/>
      <c r="ACO51" s="404"/>
      <c r="ACP51" s="404"/>
      <c r="ACQ51" s="404"/>
      <c r="ACR51" s="404"/>
      <c r="ACS51" s="404"/>
      <c r="ACT51" s="404"/>
      <c r="ACU51" s="404"/>
      <c r="ACV51" s="404"/>
      <c r="ACW51" s="404"/>
      <c r="ACX51" s="404"/>
      <c r="ACY51" s="404"/>
      <c r="ACZ51" s="404"/>
      <c r="ADA51" s="404"/>
      <c r="ADB51" s="404"/>
      <c r="ADC51" s="404"/>
      <c r="ADD51" s="404"/>
      <c r="ADE51" s="404"/>
      <c r="ADF51" s="404"/>
      <c r="ADG51" s="404"/>
      <c r="ADH51" s="404"/>
      <c r="ADI51" s="404"/>
      <c r="ADJ51" s="404"/>
      <c r="ADK51" s="404"/>
      <c r="ADL51" s="404"/>
      <c r="ADM51" s="404"/>
      <c r="ADN51" s="404"/>
      <c r="ADO51" s="404"/>
      <c r="ADP51" s="404"/>
      <c r="ADQ51" s="404"/>
      <c r="ADR51" s="404"/>
      <c r="ADS51" s="404"/>
      <c r="ADT51" s="404"/>
      <c r="ADU51" s="404"/>
      <c r="ADV51" s="404"/>
      <c r="ADW51" s="404"/>
      <c r="ADX51" s="404"/>
      <c r="ADY51" s="404"/>
      <c r="ADZ51" s="404"/>
      <c r="AEA51" s="404"/>
      <c r="AEB51" s="404"/>
      <c r="AEC51" s="404"/>
      <c r="AED51" s="404"/>
      <c r="AEE51" s="404"/>
      <c r="AEF51" s="404"/>
      <c r="AEG51" s="404"/>
      <c r="AEH51" s="404"/>
      <c r="AEI51" s="404"/>
      <c r="AEJ51" s="404"/>
      <c r="AEK51" s="404"/>
      <c r="AEL51" s="404"/>
      <c r="AEM51" s="404"/>
      <c r="AEN51" s="404"/>
      <c r="AEO51" s="404"/>
      <c r="AEP51" s="404"/>
      <c r="AEQ51" s="404"/>
      <c r="AER51" s="404"/>
      <c r="AES51" s="404"/>
      <c r="AET51" s="404"/>
      <c r="AEU51" s="404"/>
      <c r="AEV51" s="404"/>
      <c r="AEW51" s="404"/>
      <c r="AEX51" s="404"/>
      <c r="AEY51" s="404"/>
      <c r="AEZ51" s="404"/>
      <c r="AFA51" s="404"/>
      <c r="AFB51" s="404"/>
      <c r="AFC51" s="404"/>
      <c r="AFD51" s="404"/>
      <c r="AFE51" s="404"/>
      <c r="AFF51" s="404"/>
      <c r="AFG51" s="404"/>
      <c r="AFH51" s="404"/>
      <c r="AFI51" s="404"/>
      <c r="AFJ51" s="404"/>
      <c r="AFK51" s="404"/>
      <c r="AFL51" s="404"/>
      <c r="AFM51" s="404"/>
      <c r="AFN51" s="404"/>
      <c r="AFO51" s="404"/>
      <c r="AFP51" s="404"/>
      <c r="AFQ51" s="404"/>
      <c r="AFR51" s="404"/>
      <c r="AFS51" s="404"/>
      <c r="AFT51" s="404"/>
      <c r="AFU51" s="404"/>
      <c r="AFV51" s="404"/>
      <c r="AFW51" s="404"/>
      <c r="AFX51" s="404"/>
      <c r="AFY51" s="404"/>
      <c r="AFZ51" s="404"/>
      <c r="AGA51" s="404"/>
      <c r="AGB51" s="404"/>
      <c r="AGC51" s="404"/>
      <c r="AGD51" s="404"/>
      <c r="AGE51" s="404"/>
      <c r="AGF51" s="404"/>
      <c r="AGG51" s="404"/>
      <c r="AGH51" s="404"/>
      <c r="AGI51" s="404"/>
      <c r="AGJ51" s="404"/>
      <c r="AGK51" s="404"/>
      <c r="AGL51" s="404"/>
      <c r="AGM51" s="404"/>
      <c r="AGN51" s="404"/>
      <c r="AGO51" s="404"/>
      <c r="AGP51" s="404"/>
      <c r="AGQ51" s="404"/>
      <c r="AGR51" s="404"/>
      <c r="AGS51" s="404"/>
      <c r="AGT51" s="404"/>
      <c r="AGU51" s="404"/>
      <c r="AGV51" s="404"/>
      <c r="AGW51" s="404"/>
      <c r="AGX51" s="404"/>
      <c r="AGY51" s="404"/>
      <c r="AGZ51" s="404"/>
      <c r="AHA51" s="404"/>
      <c r="AHB51" s="404"/>
      <c r="AHC51" s="404"/>
      <c r="AHD51" s="404"/>
      <c r="AHE51" s="404"/>
      <c r="AHF51" s="404"/>
      <c r="AHG51" s="404"/>
      <c r="AHH51" s="404"/>
      <c r="AHI51" s="404"/>
      <c r="AHJ51" s="404"/>
      <c r="AHK51" s="404"/>
      <c r="AHL51" s="404"/>
      <c r="AHM51" s="404"/>
      <c r="AHN51" s="404"/>
      <c r="AHO51" s="404"/>
      <c r="AHP51" s="404"/>
      <c r="AHQ51" s="404"/>
      <c r="AHR51" s="404"/>
      <c r="AHS51" s="404"/>
      <c r="AHT51" s="404"/>
      <c r="AHU51" s="404"/>
      <c r="AHV51" s="404"/>
      <c r="AHW51" s="404"/>
      <c r="AHX51" s="404"/>
      <c r="AHY51" s="404"/>
      <c r="AHZ51" s="404"/>
      <c r="AIA51" s="404"/>
      <c r="AIB51" s="404"/>
      <c r="AIC51" s="404"/>
      <c r="AID51" s="404"/>
      <c r="AIE51" s="404"/>
      <c r="AIF51" s="404"/>
      <c r="AIG51" s="404"/>
      <c r="AIH51" s="404"/>
      <c r="AII51" s="404"/>
      <c r="AIJ51" s="404"/>
      <c r="AIK51" s="404"/>
      <c r="AIL51" s="404"/>
      <c r="AIM51" s="404"/>
      <c r="AIN51" s="404"/>
      <c r="AIO51" s="404"/>
      <c r="AIP51" s="404"/>
      <c r="AIQ51" s="404"/>
      <c r="AIR51" s="404"/>
      <c r="AIS51" s="404"/>
      <c r="AIT51" s="404"/>
      <c r="AIU51" s="404"/>
      <c r="AIV51" s="404"/>
      <c r="AIW51" s="404"/>
      <c r="AIX51" s="404"/>
      <c r="AIY51" s="404"/>
      <c r="AIZ51" s="404"/>
      <c r="AJA51" s="404"/>
      <c r="AJB51" s="404"/>
      <c r="AJC51" s="404"/>
      <c r="AJD51" s="404"/>
      <c r="AJE51" s="404"/>
      <c r="AJF51" s="404"/>
      <c r="AJG51" s="404"/>
      <c r="AJH51" s="404"/>
      <c r="AJI51" s="404"/>
      <c r="AJJ51" s="404"/>
      <c r="AJK51" s="404"/>
      <c r="AJL51" s="404"/>
      <c r="AJM51" s="404"/>
      <c r="AJN51" s="404"/>
      <c r="AJO51" s="404"/>
      <c r="AJP51" s="404"/>
      <c r="AJQ51" s="404"/>
      <c r="AJR51" s="404"/>
      <c r="AJS51" s="404"/>
      <c r="AJT51" s="404"/>
      <c r="AJU51" s="404"/>
      <c r="AJV51" s="404"/>
      <c r="AJW51" s="404"/>
      <c r="AJX51" s="404"/>
      <c r="AJY51" s="404"/>
      <c r="AJZ51" s="404"/>
      <c r="AKA51" s="404"/>
      <c r="AKB51" s="404"/>
      <c r="AKC51" s="404"/>
      <c r="AKD51" s="404"/>
      <c r="AKE51" s="404"/>
      <c r="AKF51" s="404"/>
      <c r="AKG51" s="404"/>
      <c r="AKH51" s="404"/>
      <c r="AKI51" s="404"/>
      <c r="AKJ51" s="404"/>
      <c r="AKK51" s="404"/>
      <c r="AKL51" s="404"/>
      <c r="AKM51" s="404"/>
      <c r="AKN51" s="404"/>
      <c r="AKO51" s="404"/>
      <c r="AKP51" s="404"/>
      <c r="AKQ51" s="404"/>
      <c r="AKR51" s="404"/>
      <c r="AKS51" s="404"/>
      <c r="AKT51" s="404"/>
      <c r="AKU51" s="404"/>
      <c r="AKV51" s="404"/>
      <c r="AKW51" s="404"/>
      <c r="AKX51" s="404"/>
      <c r="AKY51" s="404"/>
      <c r="AKZ51" s="404"/>
      <c r="ALA51" s="404"/>
      <c r="ALB51" s="404"/>
      <c r="ALC51" s="404"/>
    </row>
    <row r="52" spans="1:991" ht="39.75" customHeight="1" x14ac:dyDescent="0.55000000000000004">
      <c r="A52" s="638" t="s">
        <v>385</v>
      </c>
      <c r="B52" s="61">
        <v>480759.23789991264</v>
      </c>
      <c r="C52" s="634">
        <v>86864.517616395897</v>
      </c>
      <c r="D52" s="61">
        <v>124091.82972285431</v>
      </c>
      <c r="E52" s="61">
        <v>405823.53297851951</v>
      </c>
      <c r="F52" s="61">
        <v>1735.3225939601621</v>
      </c>
      <c r="G52" s="634">
        <v>1512092</v>
      </c>
      <c r="H52" s="61">
        <v>408645.35221492575</v>
      </c>
      <c r="I52" s="61">
        <v>73834.839973936512</v>
      </c>
      <c r="J52" s="61">
        <v>105478.05526442616</v>
      </c>
      <c r="K52" s="759">
        <v>405823.53297851951</v>
      </c>
      <c r="L52" s="61">
        <v>1475.0242048661378</v>
      </c>
      <c r="M52" s="61">
        <v>830898.27378037362</v>
      </c>
      <c r="N52" s="61">
        <v>318743.37472764211</v>
      </c>
      <c r="O52" s="61">
        <v>57591.175179670485</v>
      </c>
      <c r="P52" s="61">
        <v>82272.883106252411</v>
      </c>
      <c r="Q52" s="61">
        <v>241465.0021222191</v>
      </c>
      <c r="R52" s="61">
        <v>1150.5188797955875</v>
      </c>
      <c r="S52" s="636">
        <v>701222.95401557966</v>
      </c>
      <c r="W52" s="404"/>
      <c r="X52" s="404"/>
      <c r="Y52" s="404"/>
      <c r="Z52" s="404"/>
      <c r="AA52" s="404"/>
      <c r="AB52" s="404"/>
      <c r="AC52" s="404"/>
      <c r="AD52" s="404"/>
      <c r="AE52" s="404"/>
      <c r="AF52" s="404"/>
      <c r="AG52" s="404"/>
      <c r="AH52" s="404"/>
      <c r="AI52" s="404"/>
      <c r="AJ52" s="404"/>
      <c r="AK52" s="404"/>
      <c r="AL52" s="404"/>
      <c r="AM52" s="404"/>
      <c r="AN52" s="404"/>
      <c r="AO52" s="404"/>
      <c r="AP52" s="404"/>
      <c r="AQ52" s="404"/>
      <c r="AR52" s="404"/>
      <c r="AS52" s="404"/>
      <c r="AT52" s="404"/>
      <c r="AU52" s="404"/>
      <c r="AV52" s="404"/>
      <c r="AW52" s="404"/>
      <c r="AX52" s="404"/>
      <c r="AY52" s="404"/>
      <c r="AZ52" s="404"/>
      <c r="BA52" s="404"/>
      <c r="BB52" s="404"/>
      <c r="BC52" s="404"/>
      <c r="BD52" s="404"/>
      <c r="BE52" s="404"/>
      <c r="BF52" s="404"/>
      <c r="BG52" s="404"/>
      <c r="BH52" s="404"/>
      <c r="BI52" s="404"/>
      <c r="BJ52" s="404"/>
      <c r="BK52" s="404"/>
      <c r="BL52" s="404"/>
      <c r="BM52" s="404"/>
      <c r="BN52" s="404"/>
      <c r="BO52" s="404"/>
      <c r="BP52" s="404"/>
      <c r="BQ52" s="404"/>
      <c r="BR52" s="404"/>
      <c r="BS52" s="404"/>
      <c r="BT52" s="404"/>
      <c r="BU52" s="404"/>
      <c r="BV52" s="404"/>
      <c r="BW52" s="404"/>
      <c r="BX52" s="404"/>
      <c r="BY52" s="404"/>
      <c r="BZ52" s="404"/>
      <c r="CA52" s="404"/>
      <c r="CB52" s="404"/>
      <c r="CC52" s="404"/>
      <c r="CD52" s="404"/>
      <c r="CE52" s="404"/>
      <c r="CF52" s="404"/>
      <c r="CG52" s="404"/>
      <c r="CH52" s="404"/>
      <c r="CI52" s="404"/>
      <c r="CJ52" s="404"/>
      <c r="CK52" s="404"/>
      <c r="CL52" s="404"/>
      <c r="CM52" s="404"/>
      <c r="CN52" s="404"/>
      <c r="CO52" s="404"/>
      <c r="CP52" s="404"/>
      <c r="CQ52" s="404"/>
      <c r="CR52" s="404"/>
      <c r="CS52" s="404"/>
      <c r="CT52" s="404"/>
      <c r="CU52" s="404"/>
      <c r="CV52" s="404"/>
      <c r="CW52" s="404"/>
      <c r="CX52" s="404"/>
      <c r="CY52" s="404"/>
      <c r="CZ52" s="404"/>
      <c r="DA52" s="404"/>
      <c r="DB52" s="404"/>
      <c r="DC52" s="404"/>
      <c r="DD52" s="404"/>
      <c r="DE52" s="404"/>
      <c r="DF52" s="404"/>
      <c r="DG52" s="404"/>
      <c r="DH52" s="404"/>
      <c r="DI52" s="404"/>
      <c r="DJ52" s="404"/>
      <c r="DK52" s="404"/>
      <c r="DL52" s="404"/>
      <c r="DM52" s="404"/>
      <c r="DN52" s="404"/>
      <c r="DO52" s="404"/>
      <c r="DP52" s="404"/>
      <c r="DQ52" s="404"/>
      <c r="DR52" s="404"/>
      <c r="DS52" s="404"/>
      <c r="DT52" s="404"/>
      <c r="DU52" s="404"/>
      <c r="DV52" s="404"/>
      <c r="DW52" s="404"/>
      <c r="DX52" s="404"/>
      <c r="DY52" s="404"/>
      <c r="DZ52" s="404"/>
      <c r="EA52" s="404"/>
      <c r="EB52" s="404"/>
      <c r="EC52" s="404"/>
      <c r="ED52" s="404"/>
      <c r="EE52" s="404"/>
      <c r="EF52" s="404"/>
      <c r="EG52" s="404"/>
      <c r="EH52" s="404"/>
      <c r="EI52" s="404"/>
      <c r="EJ52" s="404"/>
      <c r="EK52" s="404"/>
      <c r="EL52" s="404"/>
      <c r="EM52" s="404"/>
      <c r="EN52" s="404"/>
      <c r="EO52" s="404"/>
      <c r="EP52" s="404"/>
      <c r="EQ52" s="404"/>
      <c r="ER52" s="404"/>
      <c r="ES52" s="404"/>
      <c r="ET52" s="404"/>
      <c r="EU52" s="404"/>
      <c r="EV52" s="404"/>
      <c r="EW52" s="404"/>
      <c r="EX52" s="404"/>
      <c r="EY52" s="404"/>
      <c r="EZ52" s="404"/>
      <c r="FA52" s="404"/>
      <c r="FB52" s="404"/>
      <c r="FC52" s="404"/>
      <c r="FD52" s="404"/>
      <c r="FE52" s="404"/>
      <c r="FF52" s="404"/>
      <c r="FG52" s="404"/>
      <c r="FH52" s="404"/>
      <c r="FI52" s="404"/>
      <c r="FJ52" s="404"/>
      <c r="FK52" s="404"/>
      <c r="FL52" s="404"/>
      <c r="FM52" s="404"/>
      <c r="FN52" s="404"/>
      <c r="FO52" s="404"/>
      <c r="FP52" s="404"/>
      <c r="FQ52" s="404"/>
      <c r="FR52" s="404"/>
      <c r="FS52" s="404"/>
      <c r="FT52" s="404"/>
      <c r="FU52" s="404"/>
      <c r="FV52" s="404"/>
      <c r="FW52" s="404"/>
      <c r="FX52" s="404"/>
      <c r="FY52" s="404"/>
      <c r="FZ52" s="404"/>
      <c r="GA52" s="404"/>
      <c r="GB52" s="404"/>
      <c r="GC52" s="404"/>
      <c r="GD52" s="404"/>
      <c r="GE52" s="404"/>
      <c r="GF52" s="404"/>
      <c r="GG52" s="404"/>
      <c r="GH52" s="404"/>
      <c r="GI52" s="404"/>
      <c r="GJ52" s="404"/>
      <c r="GK52" s="404"/>
      <c r="GL52" s="404"/>
      <c r="GM52" s="404"/>
      <c r="GN52" s="404"/>
      <c r="GO52" s="404"/>
      <c r="GP52" s="404"/>
      <c r="GQ52" s="404"/>
      <c r="GR52" s="404"/>
      <c r="GS52" s="404"/>
      <c r="GT52" s="404"/>
      <c r="GU52" s="404"/>
      <c r="GV52" s="404"/>
      <c r="GW52" s="404"/>
      <c r="GX52" s="404"/>
      <c r="GY52" s="404"/>
      <c r="GZ52" s="404"/>
      <c r="HA52" s="404"/>
      <c r="HB52" s="404"/>
      <c r="HC52" s="404"/>
      <c r="HD52" s="404"/>
      <c r="HE52" s="404"/>
      <c r="HF52" s="404"/>
      <c r="HG52" s="404"/>
      <c r="HH52" s="404"/>
      <c r="HI52" s="404"/>
      <c r="HJ52" s="404"/>
      <c r="HK52" s="404"/>
      <c r="HL52" s="404"/>
      <c r="HM52" s="404"/>
      <c r="HN52" s="404"/>
      <c r="HO52" s="404"/>
      <c r="HP52" s="404"/>
      <c r="HQ52" s="404"/>
      <c r="HR52" s="404"/>
      <c r="HS52" s="404"/>
      <c r="HT52" s="404"/>
      <c r="HU52" s="404"/>
      <c r="HV52" s="404"/>
      <c r="HW52" s="404"/>
      <c r="HX52" s="404"/>
      <c r="HY52" s="404"/>
      <c r="HZ52" s="404"/>
      <c r="IA52" s="404"/>
      <c r="IB52" s="404"/>
      <c r="IC52" s="404"/>
      <c r="ID52" s="404"/>
      <c r="IE52" s="404"/>
      <c r="IF52" s="404"/>
      <c r="IG52" s="404"/>
      <c r="IH52" s="404"/>
      <c r="II52" s="404"/>
      <c r="IJ52" s="404"/>
      <c r="IK52" s="404"/>
      <c r="IL52" s="404"/>
      <c r="IM52" s="404"/>
      <c r="IN52" s="404"/>
      <c r="IO52" s="404"/>
      <c r="IP52" s="404"/>
      <c r="IQ52" s="404"/>
      <c r="IR52" s="404"/>
      <c r="IS52" s="404"/>
      <c r="IT52" s="404"/>
      <c r="IU52" s="404"/>
      <c r="IV52" s="404"/>
      <c r="IW52" s="404"/>
      <c r="IX52" s="404"/>
      <c r="IY52" s="404"/>
      <c r="IZ52" s="404"/>
      <c r="JA52" s="404"/>
      <c r="JB52" s="404"/>
      <c r="JC52" s="404"/>
      <c r="JD52" s="404"/>
      <c r="JE52" s="404"/>
      <c r="JF52" s="404"/>
      <c r="JG52" s="404"/>
      <c r="JH52" s="404"/>
      <c r="JI52" s="404"/>
      <c r="JJ52" s="404"/>
      <c r="JK52" s="404"/>
      <c r="JL52" s="404"/>
      <c r="JM52" s="404"/>
      <c r="JN52" s="404"/>
      <c r="JO52" s="404"/>
      <c r="JP52" s="404"/>
      <c r="JQ52" s="404"/>
      <c r="JR52" s="404"/>
      <c r="JS52" s="404"/>
      <c r="JT52" s="404"/>
      <c r="JU52" s="404"/>
      <c r="JV52" s="404"/>
      <c r="JW52" s="404"/>
      <c r="JX52" s="404"/>
      <c r="JY52" s="404"/>
      <c r="JZ52" s="404"/>
      <c r="KA52" s="404"/>
      <c r="KB52" s="404"/>
      <c r="KC52" s="404"/>
      <c r="KD52" s="404"/>
      <c r="KE52" s="404"/>
      <c r="KF52" s="404"/>
      <c r="KG52" s="404"/>
      <c r="KH52" s="404"/>
      <c r="KI52" s="404"/>
      <c r="KJ52" s="404"/>
      <c r="KK52" s="404"/>
      <c r="KL52" s="404"/>
      <c r="KM52" s="404"/>
      <c r="KN52" s="404"/>
      <c r="KO52" s="404"/>
      <c r="KP52" s="404"/>
      <c r="KQ52" s="404"/>
      <c r="KR52" s="404"/>
      <c r="KS52" s="404"/>
      <c r="KT52" s="404"/>
      <c r="KU52" s="404"/>
      <c r="KV52" s="404"/>
      <c r="KW52" s="404"/>
      <c r="KX52" s="404"/>
      <c r="KY52" s="404"/>
      <c r="KZ52" s="404"/>
      <c r="LA52" s="404"/>
      <c r="LB52" s="404"/>
      <c r="LC52" s="404"/>
      <c r="LD52" s="404"/>
      <c r="LE52" s="404"/>
      <c r="LF52" s="404"/>
      <c r="LG52" s="404"/>
      <c r="LH52" s="404"/>
      <c r="LI52" s="404"/>
      <c r="LJ52" s="404"/>
      <c r="LK52" s="404"/>
      <c r="LL52" s="404"/>
      <c r="LM52" s="404"/>
      <c r="LN52" s="404"/>
      <c r="LO52" s="404"/>
      <c r="LP52" s="404"/>
      <c r="LQ52" s="404"/>
      <c r="LR52" s="404"/>
      <c r="LS52" s="404"/>
      <c r="LT52" s="404"/>
      <c r="LU52" s="404"/>
      <c r="LV52" s="404"/>
      <c r="LW52" s="404"/>
      <c r="LX52" s="404"/>
      <c r="LY52" s="404"/>
      <c r="LZ52" s="404"/>
      <c r="MA52" s="404"/>
      <c r="MB52" s="404"/>
      <c r="MC52" s="404"/>
      <c r="MD52" s="404"/>
      <c r="ME52" s="404"/>
      <c r="MF52" s="404"/>
      <c r="MG52" s="404"/>
      <c r="MH52" s="404"/>
      <c r="MI52" s="404"/>
      <c r="MJ52" s="404"/>
      <c r="MK52" s="404"/>
      <c r="ML52" s="404"/>
      <c r="MM52" s="404"/>
      <c r="MN52" s="404"/>
      <c r="MO52" s="404"/>
      <c r="MP52" s="404"/>
      <c r="MQ52" s="404"/>
      <c r="MR52" s="404"/>
      <c r="MS52" s="404"/>
      <c r="MT52" s="404"/>
      <c r="MU52" s="404"/>
      <c r="MV52" s="404"/>
      <c r="MW52" s="404"/>
      <c r="MX52" s="404"/>
      <c r="MY52" s="404"/>
      <c r="MZ52" s="404"/>
      <c r="NA52" s="404"/>
      <c r="NB52" s="404"/>
      <c r="NC52" s="404"/>
      <c r="ND52" s="404"/>
      <c r="NE52" s="404"/>
      <c r="NF52" s="404"/>
      <c r="NG52" s="404"/>
      <c r="NH52" s="404"/>
      <c r="NI52" s="404"/>
      <c r="NJ52" s="404"/>
      <c r="NK52" s="404"/>
      <c r="NL52" s="404"/>
      <c r="NM52" s="404"/>
      <c r="NN52" s="404"/>
      <c r="NO52" s="404"/>
      <c r="NP52" s="404"/>
      <c r="NQ52" s="404"/>
      <c r="NR52" s="404"/>
      <c r="NS52" s="404"/>
      <c r="NT52" s="404"/>
      <c r="NU52" s="404"/>
      <c r="NV52" s="404"/>
      <c r="NW52" s="404"/>
      <c r="NX52" s="404"/>
      <c r="NY52" s="404"/>
      <c r="NZ52" s="404"/>
      <c r="OA52" s="404"/>
      <c r="OB52" s="404"/>
      <c r="OC52" s="404"/>
      <c r="OD52" s="404"/>
      <c r="OE52" s="404"/>
      <c r="OF52" s="404"/>
      <c r="OG52" s="404"/>
      <c r="OH52" s="404"/>
      <c r="OI52" s="404"/>
      <c r="OJ52" s="404"/>
      <c r="OK52" s="404"/>
      <c r="OL52" s="404"/>
      <c r="OM52" s="404"/>
      <c r="ON52" s="404"/>
      <c r="OO52" s="404"/>
      <c r="OP52" s="404"/>
      <c r="OQ52" s="404"/>
      <c r="OR52" s="404"/>
      <c r="OS52" s="404"/>
      <c r="OT52" s="404"/>
      <c r="OU52" s="404"/>
      <c r="OV52" s="404"/>
      <c r="OW52" s="404"/>
      <c r="OX52" s="404"/>
      <c r="OY52" s="404"/>
      <c r="OZ52" s="404"/>
      <c r="PA52" s="404"/>
      <c r="PB52" s="404"/>
      <c r="PC52" s="404"/>
      <c r="PD52" s="404"/>
      <c r="PE52" s="404"/>
      <c r="PF52" s="404"/>
      <c r="PG52" s="404"/>
      <c r="PH52" s="404"/>
      <c r="PI52" s="404"/>
      <c r="PJ52" s="404"/>
      <c r="PK52" s="404"/>
      <c r="PL52" s="404"/>
      <c r="PM52" s="404"/>
      <c r="PN52" s="404"/>
      <c r="PO52" s="404"/>
      <c r="PP52" s="404"/>
      <c r="PQ52" s="404"/>
      <c r="PR52" s="404"/>
      <c r="PS52" s="404"/>
      <c r="PT52" s="404"/>
      <c r="PU52" s="404"/>
      <c r="PV52" s="404"/>
      <c r="PW52" s="404"/>
      <c r="PX52" s="404"/>
      <c r="PY52" s="404"/>
      <c r="PZ52" s="404"/>
      <c r="QA52" s="404"/>
      <c r="QB52" s="404"/>
      <c r="QC52" s="404"/>
      <c r="QD52" s="404"/>
      <c r="QE52" s="404"/>
      <c r="QF52" s="404"/>
      <c r="QG52" s="404"/>
      <c r="QH52" s="404"/>
      <c r="QI52" s="404"/>
      <c r="QJ52" s="404"/>
      <c r="QK52" s="404"/>
      <c r="QL52" s="404"/>
      <c r="QM52" s="404"/>
      <c r="QN52" s="404"/>
      <c r="QO52" s="404"/>
      <c r="QP52" s="404"/>
      <c r="QQ52" s="404"/>
      <c r="QR52" s="404"/>
      <c r="QS52" s="404"/>
      <c r="QT52" s="404"/>
      <c r="QU52" s="404"/>
      <c r="QV52" s="404"/>
      <c r="QW52" s="404"/>
      <c r="QX52" s="404"/>
      <c r="QY52" s="404"/>
      <c r="QZ52" s="404"/>
      <c r="RA52" s="404"/>
      <c r="RB52" s="404"/>
      <c r="RC52" s="404"/>
      <c r="RD52" s="404"/>
      <c r="RE52" s="404"/>
      <c r="RF52" s="404"/>
      <c r="RG52" s="404"/>
      <c r="RH52" s="404"/>
      <c r="RI52" s="404"/>
      <c r="RJ52" s="404"/>
      <c r="RK52" s="404"/>
      <c r="RL52" s="404"/>
      <c r="RM52" s="404"/>
      <c r="RN52" s="404"/>
      <c r="RO52" s="404"/>
      <c r="RP52" s="404"/>
      <c r="RQ52" s="404"/>
      <c r="RR52" s="404"/>
      <c r="RS52" s="404"/>
      <c r="RT52" s="404"/>
      <c r="RU52" s="404"/>
      <c r="RV52" s="404"/>
      <c r="RW52" s="404"/>
      <c r="RX52" s="404"/>
      <c r="RY52" s="404"/>
      <c r="RZ52" s="404"/>
      <c r="SA52" s="404"/>
      <c r="SB52" s="404"/>
      <c r="SC52" s="404"/>
      <c r="SD52" s="404"/>
      <c r="SE52" s="404"/>
      <c r="SF52" s="404"/>
      <c r="SG52" s="404"/>
      <c r="SH52" s="404"/>
      <c r="SI52" s="404"/>
      <c r="SJ52" s="404"/>
      <c r="SK52" s="404"/>
      <c r="SL52" s="404"/>
      <c r="SM52" s="404"/>
      <c r="SN52" s="404"/>
      <c r="SO52" s="404"/>
      <c r="SP52" s="404"/>
      <c r="SQ52" s="404"/>
      <c r="SR52" s="404"/>
      <c r="SS52" s="404"/>
      <c r="ST52" s="404"/>
      <c r="SU52" s="404"/>
      <c r="SV52" s="404"/>
      <c r="SW52" s="404"/>
      <c r="SX52" s="404"/>
      <c r="SY52" s="404"/>
      <c r="SZ52" s="404"/>
      <c r="TA52" s="404"/>
      <c r="TB52" s="404"/>
      <c r="TC52" s="404"/>
      <c r="TD52" s="404"/>
      <c r="TE52" s="404"/>
      <c r="TF52" s="404"/>
      <c r="TG52" s="404"/>
      <c r="TH52" s="404"/>
      <c r="TI52" s="404"/>
      <c r="TJ52" s="404"/>
      <c r="TK52" s="404"/>
      <c r="TL52" s="404"/>
      <c r="TM52" s="404"/>
      <c r="TN52" s="404"/>
      <c r="TO52" s="404"/>
      <c r="TP52" s="404"/>
      <c r="TQ52" s="404"/>
      <c r="TR52" s="404"/>
      <c r="TS52" s="404"/>
      <c r="TT52" s="404"/>
      <c r="TU52" s="404"/>
      <c r="TV52" s="404"/>
      <c r="TW52" s="404"/>
      <c r="TX52" s="404"/>
      <c r="TY52" s="404"/>
      <c r="TZ52" s="404"/>
      <c r="UA52" s="404"/>
      <c r="UB52" s="404"/>
      <c r="UC52" s="404"/>
      <c r="UD52" s="404"/>
      <c r="UE52" s="404"/>
      <c r="UF52" s="404"/>
      <c r="UG52" s="404"/>
      <c r="UH52" s="404"/>
      <c r="UI52" s="404"/>
      <c r="UJ52" s="404"/>
      <c r="UK52" s="404"/>
      <c r="UL52" s="404"/>
      <c r="UM52" s="404"/>
      <c r="UN52" s="404"/>
      <c r="UO52" s="404"/>
      <c r="UP52" s="404"/>
      <c r="UQ52" s="404"/>
      <c r="UR52" s="404"/>
      <c r="US52" s="404"/>
      <c r="UT52" s="404"/>
      <c r="UU52" s="404"/>
      <c r="UV52" s="404"/>
      <c r="UW52" s="404"/>
      <c r="UX52" s="404"/>
      <c r="UY52" s="404"/>
      <c r="UZ52" s="404"/>
      <c r="VA52" s="404"/>
      <c r="VB52" s="404"/>
      <c r="VC52" s="404"/>
      <c r="VD52" s="404"/>
      <c r="VE52" s="404"/>
      <c r="VF52" s="404"/>
      <c r="VG52" s="404"/>
      <c r="VH52" s="404"/>
      <c r="VI52" s="404"/>
      <c r="VJ52" s="404"/>
      <c r="VK52" s="404"/>
      <c r="VL52" s="404"/>
      <c r="VM52" s="404"/>
      <c r="VN52" s="404"/>
      <c r="VO52" s="404"/>
      <c r="VP52" s="404"/>
      <c r="VQ52" s="404"/>
      <c r="VR52" s="404"/>
      <c r="VS52" s="404"/>
      <c r="VT52" s="404"/>
      <c r="VU52" s="404"/>
      <c r="VV52" s="404"/>
      <c r="VW52" s="404"/>
      <c r="VX52" s="404"/>
      <c r="VY52" s="404"/>
      <c r="VZ52" s="404"/>
      <c r="WA52" s="404"/>
      <c r="WB52" s="404"/>
      <c r="WC52" s="404"/>
      <c r="WD52" s="404"/>
      <c r="WE52" s="404"/>
      <c r="WF52" s="404"/>
      <c r="WG52" s="404"/>
      <c r="WH52" s="404"/>
      <c r="WI52" s="404"/>
      <c r="WJ52" s="404"/>
      <c r="WK52" s="404"/>
      <c r="WL52" s="404"/>
      <c r="WM52" s="404"/>
      <c r="WN52" s="404"/>
      <c r="WO52" s="404"/>
      <c r="WP52" s="404"/>
      <c r="WQ52" s="404"/>
      <c r="WR52" s="404"/>
      <c r="WS52" s="404"/>
      <c r="WT52" s="404"/>
      <c r="WU52" s="404"/>
      <c r="WV52" s="404"/>
      <c r="WW52" s="404"/>
      <c r="WX52" s="404"/>
      <c r="WY52" s="404"/>
      <c r="WZ52" s="404"/>
      <c r="XA52" s="404"/>
      <c r="XB52" s="404"/>
      <c r="XC52" s="404"/>
      <c r="XD52" s="404"/>
      <c r="XE52" s="404"/>
      <c r="XF52" s="404"/>
      <c r="XG52" s="404"/>
      <c r="XH52" s="404"/>
      <c r="XI52" s="404"/>
      <c r="XJ52" s="404"/>
      <c r="XK52" s="404"/>
      <c r="XL52" s="404"/>
      <c r="XM52" s="404"/>
      <c r="XN52" s="404"/>
      <c r="XO52" s="404"/>
      <c r="XP52" s="404"/>
      <c r="XQ52" s="404"/>
      <c r="XR52" s="404"/>
      <c r="XS52" s="404"/>
      <c r="XT52" s="404"/>
      <c r="XU52" s="404"/>
      <c r="XV52" s="404"/>
      <c r="XW52" s="404"/>
      <c r="XX52" s="404"/>
      <c r="XY52" s="404"/>
      <c r="XZ52" s="404"/>
      <c r="YA52" s="404"/>
      <c r="YB52" s="404"/>
      <c r="YC52" s="404"/>
      <c r="YD52" s="404"/>
      <c r="YE52" s="404"/>
      <c r="YF52" s="404"/>
      <c r="YG52" s="404"/>
      <c r="YH52" s="404"/>
      <c r="YI52" s="404"/>
      <c r="YJ52" s="404"/>
      <c r="YK52" s="404"/>
      <c r="YL52" s="404"/>
      <c r="YM52" s="404"/>
      <c r="YN52" s="404"/>
      <c r="YO52" s="404"/>
      <c r="YP52" s="404"/>
      <c r="YQ52" s="404"/>
      <c r="YR52" s="404"/>
      <c r="YS52" s="404"/>
      <c r="YT52" s="404"/>
      <c r="YU52" s="404"/>
      <c r="YV52" s="404"/>
      <c r="YW52" s="404"/>
      <c r="YX52" s="404"/>
      <c r="YY52" s="404"/>
      <c r="YZ52" s="404"/>
      <c r="ZA52" s="404"/>
      <c r="ZB52" s="404"/>
      <c r="ZC52" s="404"/>
      <c r="ZD52" s="404"/>
      <c r="ZE52" s="404"/>
      <c r="ZF52" s="404"/>
      <c r="ZG52" s="404"/>
      <c r="ZH52" s="404"/>
      <c r="ZI52" s="404"/>
      <c r="ZJ52" s="404"/>
      <c r="ZK52" s="404"/>
      <c r="ZL52" s="404"/>
      <c r="ZM52" s="404"/>
      <c r="ZN52" s="404"/>
      <c r="ZO52" s="404"/>
      <c r="ZP52" s="404"/>
      <c r="ZQ52" s="404"/>
      <c r="ZR52" s="404"/>
      <c r="ZS52" s="404"/>
      <c r="ZT52" s="404"/>
      <c r="ZU52" s="404"/>
      <c r="ZV52" s="404"/>
      <c r="ZW52" s="404"/>
      <c r="ZX52" s="404"/>
      <c r="ZY52" s="404"/>
      <c r="ZZ52" s="404"/>
      <c r="AAA52" s="404"/>
      <c r="AAB52" s="404"/>
      <c r="AAC52" s="404"/>
      <c r="AAD52" s="404"/>
      <c r="AAE52" s="404"/>
      <c r="AAF52" s="404"/>
      <c r="AAG52" s="404"/>
      <c r="AAH52" s="404"/>
      <c r="AAI52" s="404"/>
      <c r="AAJ52" s="404"/>
      <c r="AAK52" s="404"/>
      <c r="AAL52" s="404"/>
      <c r="AAM52" s="404"/>
      <c r="AAN52" s="404"/>
      <c r="AAO52" s="404"/>
      <c r="AAP52" s="404"/>
      <c r="AAQ52" s="404"/>
      <c r="AAR52" s="404"/>
      <c r="AAS52" s="404"/>
      <c r="AAT52" s="404"/>
      <c r="AAU52" s="404"/>
      <c r="AAV52" s="404"/>
      <c r="AAW52" s="404"/>
      <c r="AAX52" s="404"/>
      <c r="AAY52" s="404"/>
      <c r="AAZ52" s="404"/>
      <c r="ABA52" s="404"/>
      <c r="ABB52" s="404"/>
      <c r="ABC52" s="404"/>
      <c r="ABD52" s="404"/>
      <c r="ABE52" s="404"/>
      <c r="ABF52" s="404"/>
      <c r="ABG52" s="404"/>
      <c r="ABH52" s="404"/>
      <c r="ABI52" s="404"/>
      <c r="ABJ52" s="404"/>
      <c r="ABK52" s="404"/>
      <c r="ABL52" s="404"/>
      <c r="ABM52" s="404"/>
      <c r="ABN52" s="404"/>
      <c r="ABO52" s="404"/>
      <c r="ABP52" s="404"/>
      <c r="ABQ52" s="404"/>
      <c r="ABR52" s="404"/>
      <c r="ABS52" s="404"/>
      <c r="ABT52" s="404"/>
      <c r="ABU52" s="404"/>
      <c r="ABV52" s="404"/>
      <c r="ABW52" s="404"/>
      <c r="ABX52" s="404"/>
      <c r="ABY52" s="404"/>
      <c r="ABZ52" s="404"/>
      <c r="ACA52" s="404"/>
      <c r="ACB52" s="404"/>
      <c r="ACC52" s="404"/>
      <c r="ACD52" s="404"/>
      <c r="ACE52" s="404"/>
      <c r="ACF52" s="404"/>
      <c r="ACG52" s="404"/>
      <c r="ACH52" s="404"/>
      <c r="ACI52" s="404"/>
      <c r="ACJ52" s="404"/>
      <c r="ACK52" s="404"/>
      <c r="ACL52" s="404"/>
      <c r="ACM52" s="404"/>
      <c r="ACN52" s="404"/>
      <c r="ACO52" s="404"/>
      <c r="ACP52" s="404"/>
      <c r="ACQ52" s="404"/>
      <c r="ACR52" s="404"/>
      <c r="ACS52" s="404"/>
      <c r="ACT52" s="404"/>
      <c r="ACU52" s="404"/>
      <c r="ACV52" s="404"/>
      <c r="ACW52" s="404"/>
      <c r="ACX52" s="404"/>
      <c r="ACY52" s="404"/>
      <c r="ACZ52" s="404"/>
      <c r="ADA52" s="404"/>
      <c r="ADB52" s="404"/>
      <c r="ADC52" s="404"/>
      <c r="ADD52" s="404"/>
      <c r="ADE52" s="404"/>
      <c r="ADF52" s="404"/>
      <c r="ADG52" s="404"/>
      <c r="ADH52" s="404"/>
      <c r="ADI52" s="404"/>
      <c r="ADJ52" s="404"/>
      <c r="ADK52" s="404"/>
      <c r="ADL52" s="404"/>
      <c r="ADM52" s="404"/>
      <c r="ADN52" s="404"/>
      <c r="ADO52" s="404"/>
      <c r="ADP52" s="404"/>
      <c r="ADQ52" s="404"/>
      <c r="ADR52" s="404"/>
      <c r="ADS52" s="404"/>
      <c r="ADT52" s="404"/>
      <c r="ADU52" s="404"/>
      <c r="ADV52" s="404"/>
      <c r="ADW52" s="404"/>
      <c r="ADX52" s="404"/>
      <c r="ADY52" s="404"/>
      <c r="ADZ52" s="404"/>
      <c r="AEA52" s="404"/>
      <c r="AEB52" s="404"/>
      <c r="AEC52" s="404"/>
      <c r="AED52" s="404"/>
      <c r="AEE52" s="404"/>
      <c r="AEF52" s="404"/>
      <c r="AEG52" s="404"/>
      <c r="AEH52" s="404"/>
      <c r="AEI52" s="404"/>
      <c r="AEJ52" s="404"/>
      <c r="AEK52" s="404"/>
      <c r="AEL52" s="404"/>
      <c r="AEM52" s="404"/>
      <c r="AEN52" s="404"/>
      <c r="AEO52" s="404"/>
      <c r="AEP52" s="404"/>
      <c r="AEQ52" s="404"/>
      <c r="AER52" s="404"/>
      <c r="AES52" s="404"/>
      <c r="AET52" s="404"/>
      <c r="AEU52" s="404"/>
      <c r="AEV52" s="404"/>
      <c r="AEW52" s="404"/>
      <c r="AEX52" s="404"/>
      <c r="AEY52" s="404"/>
      <c r="AEZ52" s="404"/>
      <c r="AFA52" s="404"/>
      <c r="AFB52" s="404"/>
      <c r="AFC52" s="404"/>
      <c r="AFD52" s="404"/>
      <c r="AFE52" s="404"/>
      <c r="AFF52" s="404"/>
      <c r="AFG52" s="404"/>
      <c r="AFH52" s="404"/>
      <c r="AFI52" s="404"/>
      <c r="AFJ52" s="404"/>
      <c r="AFK52" s="404"/>
      <c r="AFL52" s="404"/>
      <c r="AFM52" s="404"/>
      <c r="AFN52" s="404"/>
      <c r="AFO52" s="404"/>
      <c r="AFP52" s="404"/>
      <c r="AFQ52" s="404"/>
      <c r="AFR52" s="404"/>
      <c r="AFS52" s="404"/>
      <c r="AFT52" s="404"/>
      <c r="AFU52" s="404"/>
      <c r="AFV52" s="404"/>
      <c r="AFW52" s="404"/>
      <c r="AFX52" s="404"/>
      <c r="AFY52" s="404"/>
      <c r="AFZ52" s="404"/>
      <c r="AGA52" s="404"/>
      <c r="AGB52" s="404"/>
      <c r="AGC52" s="404"/>
      <c r="AGD52" s="404"/>
      <c r="AGE52" s="404"/>
      <c r="AGF52" s="404"/>
      <c r="AGG52" s="404"/>
      <c r="AGH52" s="404"/>
      <c r="AGI52" s="404"/>
      <c r="AGJ52" s="404"/>
      <c r="AGK52" s="404"/>
      <c r="AGL52" s="404"/>
      <c r="AGM52" s="404"/>
      <c r="AGN52" s="404"/>
      <c r="AGO52" s="404"/>
      <c r="AGP52" s="404"/>
      <c r="AGQ52" s="404"/>
      <c r="AGR52" s="404"/>
      <c r="AGS52" s="404"/>
      <c r="AGT52" s="404"/>
      <c r="AGU52" s="404"/>
      <c r="AGV52" s="404"/>
      <c r="AGW52" s="404"/>
      <c r="AGX52" s="404"/>
      <c r="AGY52" s="404"/>
      <c r="AGZ52" s="404"/>
      <c r="AHA52" s="404"/>
      <c r="AHB52" s="404"/>
      <c r="AHC52" s="404"/>
      <c r="AHD52" s="404"/>
      <c r="AHE52" s="404"/>
      <c r="AHF52" s="404"/>
      <c r="AHG52" s="404"/>
      <c r="AHH52" s="404"/>
      <c r="AHI52" s="404"/>
      <c r="AHJ52" s="404"/>
      <c r="AHK52" s="404"/>
      <c r="AHL52" s="404"/>
      <c r="AHM52" s="404"/>
      <c r="AHN52" s="404"/>
      <c r="AHO52" s="404"/>
      <c r="AHP52" s="404"/>
      <c r="AHQ52" s="404"/>
      <c r="AHR52" s="404"/>
      <c r="AHS52" s="404"/>
      <c r="AHT52" s="404"/>
      <c r="AHU52" s="404"/>
      <c r="AHV52" s="404"/>
      <c r="AHW52" s="404"/>
      <c r="AHX52" s="404"/>
      <c r="AHY52" s="404"/>
      <c r="AHZ52" s="404"/>
      <c r="AIA52" s="404"/>
      <c r="AIB52" s="404"/>
      <c r="AIC52" s="404"/>
      <c r="AID52" s="404"/>
      <c r="AIE52" s="404"/>
      <c r="AIF52" s="404"/>
      <c r="AIG52" s="404"/>
      <c r="AIH52" s="404"/>
      <c r="AII52" s="404"/>
      <c r="AIJ52" s="404"/>
      <c r="AIK52" s="404"/>
      <c r="AIL52" s="404"/>
      <c r="AIM52" s="404"/>
      <c r="AIN52" s="404"/>
      <c r="AIO52" s="404"/>
      <c r="AIP52" s="404"/>
      <c r="AIQ52" s="404"/>
      <c r="AIR52" s="404"/>
      <c r="AIS52" s="404"/>
      <c r="AIT52" s="404"/>
      <c r="AIU52" s="404"/>
      <c r="AIV52" s="404"/>
      <c r="AIW52" s="404"/>
      <c r="AIX52" s="404"/>
      <c r="AIY52" s="404"/>
      <c r="AIZ52" s="404"/>
      <c r="AJA52" s="404"/>
      <c r="AJB52" s="404"/>
      <c r="AJC52" s="404"/>
      <c r="AJD52" s="404"/>
      <c r="AJE52" s="404"/>
      <c r="AJF52" s="404"/>
      <c r="AJG52" s="404"/>
      <c r="AJH52" s="404"/>
      <c r="AJI52" s="404"/>
      <c r="AJJ52" s="404"/>
      <c r="AJK52" s="404"/>
      <c r="AJL52" s="404"/>
      <c r="AJM52" s="404"/>
      <c r="AJN52" s="404"/>
      <c r="AJO52" s="404"/>
      <c r="AJP52" s="404"/>
      <c r="AJQ52" s="404"/>
      <c r="AJR52" s="404"/>
      <c r="AJS52" s="404"/>
      <c r="AJT52" s="404"/>
      <c r="AJU52" s="404"/>
      <c r="AJV52" s="404"/>
      <c r="AJW52" s="404"/>
      <c r="AJX52" s="404"/>
      <c r="AJY52" s="404"/>
      <c r="AJZ52" s="404"/>
      <c r="AKA52" s="404"/>
      <c r="AKB52" s="404"/>
      <c r="AKC52" s="404"/>
      <c r="AKD52" s="404"/>
      <c r="AKE52" s="404"/>
      <c r="AKF52" s="404"/>
      <c r="AKG52" s="404"/>
      <c r="AKH52" s="404"/>
      <c r="AKI52" s="404"/>
      <c r="AKJ52" s="404"/>
      <c r="AKK52" s="404"/>
      <c r="AKL52" s="404"/>
      <c r="AKM52" s="404"/>
      <c r="AKN52" s="404"/>
      <c r="AKO52" s="404"/>
      <c r="AKP52" s="404"/>
      <c r="AKQ52" s="404"/>
      <c r="AKR52" s="404"/>
      <c r="AKS52" s="404"/>
      <c r="AKT52" s="404"/>
      <c r="AKU52" s="404"/>
      <c r="AKV52" s="404"/>
      <c r="AKW52" s="404"/>
      <c r="AKX52" s="404"/>
      <c r="AKY52" s="404"/>
      <c r="AKZ52" s="404"/>
      <c r="ALA52" s="404"/>
      <c r="ALB52" s="404"/>
      <c r="ALC52" s="404"/>
    </row>
    <row r="53" spans="1:991" ht="39.75" customHeight="1" x14ac:dyDescent="0.55000000000000004">
      <c r="A53" s="638" t="s">
        <v>386</v>
      </c>
      <c r="B53" s="61">
        <v>662614.14444258763</v>
      </c>
      <c r="C53" s="634">
        <v>139372.0528862683</v>
      </c>
      <c r="D53" s="61">
        <v>238960.15421735754</v>
      </c>
      <c r="E53" s="61">
        <v>469649</v>
      </c>
      <c r="F53" s="61">
        <v>1497.4550336460397</v>
      </c>
      <c r="G53" s="634">
        <v>1317402</v>
      </c>
      <c r="H53" s="61">
        <v>563222.0227761995</v>
      </c>
      <c r="I53" s="61">
        <v>118466.24495332805</v>
      </c>
      <c r="J53" s="61">
        <v>203116.1310847539</v>
      </c>
      <c r="K53" s="759">
        <v>469648.89843671449</v>
      </c>
      <c r="L53" s="61">
        <v>1272.8367785991338</v>
      </c>
      <c r="M53" s="61">
        <v>1165518.3905928805</v>
      </c>
      <c r="N53" s="61">
        <v>439313.17776543566</v>
      </c>
      <c r="O53" s="61">
        <v>92403.671063595873</v>
      </c>
      <c r="P53" s="61">
        <v>158430.58224610804</v>
      </c>
      <c r="Q53" s="61">
        <v>279441.15499999997</v>
      </c>
      <c r="R53" s="61">
        <v>992.81268730732438</v>
      </c>
      <c r="S53" s="636">
        <v>970581.39876244706</v>
      </c>
      <c r="W53" s="404"/>
      <c r="X53" s="404"/>
      <c r="Y53" s="404"/>
      <c r="Z53" s="404"/>
      <c r="AA53" s="404"/>
      <c r="AB53" s="404"/>
      <c r="AC53" s="404"/>
      <c r="AD53" s="404"/>
      <c r="AE53" s="404"/>
      <c r="AF53" s="404"/>
      <c r="AG53" s="404"/>
      <c r="AH53" s="404"/>
      <c r="AI53" s="404"/>
      <c r="AJ53" s="404"/>
      <c r="AK53" s="404"/>
      <c r="AL53" s="404"/>
      <c r="AM53" s="404"/>
      <c r="AN53" s="404"/>
      <c r="AO53" s="404"/>
      <c r="AP53" s="404"/>
      <c r="AQ53" s="404"/>
      <c r="AR53" s="404"/>
      <c r="AS53" s="404"/>
      <c r="AT53" s="404"/>
      <c r="AU53" s="404"/>
      <c r="AV53" s="404"/>
      <c r="AW53" s="404"/>
      <c r="AX53" s="404"/>
      <c r="AY53" s="404"/>
      <c r="AZ53" s="404"/>
      <c r="BA53" s="404"/>
      <c r="BB53" s="404"/>
      <c r="BC53" s="404"/>
      <c r="BD53" s="404"/>
      <c r="BE53" s="404"/>
      <c r="BF53" s="404"/>
      <c r="BG53" s="404"/>
      <c r="BH53" s="404"/>
      <c r="BI53" s="404"/>
      <c r="BJ53" s="404"/>
      <c r="BK53" s="404"/>
      <c r="BL53" s="404"/>
      <c r="BM53" s="404"/>
      <c r="BN53" s="404"/>
      <c r="BO53" s="404"/>
      <c r="BP53" s="404"/>
      <c r="BQ53" s="404"/>
      <c r="BR53" s="404"/>
      <c r="BS53" s="404"/>
      <c r="BT53" s="404"/>
      <c r="BU53" s="404"/>
      <c r="BV53" s="404"/>
      <c r="BW53" s="404"/>
      <c r="BX53" s="404"/>
      <c r="BY53" s="404"/>
      <c r="BZ53" s="404"/>
      <c r="CA53" s="404"/>
      <c r="CB53" s="404"/>
      <c r="CC53" s="404"/>
      <c r="CD53" s="404"/>
      <c r="CE53" s="404"/>
      <c r="CF53" s="404"/>
      <c r="CG53" s="404"/>
      <c r="CH53" s="404"/>
      <c r="CI53" s="404"/>
      <c r="CJ53" s="404"/>
      <c r="CK53" s="404"/>
      <c r="CL53" s="404"/>
      <c r="CM53" s="404"/>
      <c r="CN53" s="404"/>
      <c r="CO53" s="404"/>
      <c r="CP53" s="404"/>
      <c r="CQ53" s="404"/>
      <c r="CR53" s="404"/>
      <c r="CS53" s="404"/>
      <c r="CT53" s="404"/>
      <c r="CU53" s="404"/>
      <c r="CV53" s="404"/>
      <c r="CW53" s="404"/>
      <c r="CX53" s="404"/>
      <c r="CY53" s="404"/>
      <c r="CZ53" s="404"/>
      <c r="DA53" s="404"/>
      <c r="DB53" s="404"/>
      <c r="DC53" s="404"/>
      <c r="DD53" s="404"/>
      <c r="DE53" s="404"/>
      <c r="DF53" s="404"/>
      <c r="DG53" s="404"/>
      <c r="DH53" s="404"/>
      <c r="DI53" s="404"/>
      <c r="DJ53" s="404"/>
      <c r="DK53" s="404"/>
      <c r="DL53" s="404"/>
      <c r="DM53" s="404"/>
      <c r="DN53" s="404"/>
      <c r="DO53" s="404"/>
      <c r="DP53" s="404"/>
      <c r="DQ53" s="404"/>
      <c r="DR53" s="404"/>
      <c r="DS53" s="404"/>
      <c r="DT53" s="404"/>
      <c r="DU53" s="404"/>
      <c r="DV53" s="404"/>
      <c r="DW53" s="404"/>
      <c r="DX53" s="404"/>
      <c r="DY53" s="404"/>
      <c r="DZ53" s="404"/>
      <c r="EA53" s="404"/>
      <c r="EB53" s="404"/>
      <c r="EC53" s="404"/>
      <c r="ED53" s="404"/>
      <c r="EE53" s="404"/>
      <c r="EF53" s="404"/>
      <c r="EG53" s="404"/>
      <c r="EH53" s="404"/>
      <c r="EI53" s="404"/>
      <c r="EJ53" s="404"/>
      <c r="EK53" s="404"/>
      <c r="EL53" s="404"/>
      <c r="EM53" s="404"/>
      <c r="EN53" s="404"/>
      <c r="EO53" s="404"/>
      <c r="EP53" s="404"/>
      <c r="EQ53" s="404"/>
      <c r="ER53" s="404"/>
      <c r="ES53" s="404"/>
      <c r="ET53" s="404"/>
      <c r="EU53" s="404"/>
      <c r="EV53" s="404"/>
      <c r="EW53" s="404"/>
      <c r="EX53" s="404"/>
      <c r="EY53" s="404"/>
      <c r="EZ53" s="404"/>
      <c r="FA53" s="404"/>
      <c r="FB53" s="404"/>
      <c r="FC53" s="404"/>
      <c r="FD53" s="404"/>
      <c r="FE53" s="404"/>
      <c r="FF53" s="404"/>
      <c r="FG53" s="404"/>
      <c r="FH53" s="404"/>
      <c r="FI53" s="404"/>
      <c r="FJ53" s="404"/>
      <c r="FK53" s="404"/>
      <c r="FL53" s="404"/>
      <c r="FM53" s="404"/>
      <c r="FN53" s="404"/>
      <c r="FO53" s="404"/>
      <c r="FP53" s="404"/>
      <c r="FQ53" s="404"/>
      <c r="FR53" s="404"/>
      <c r="FS53" s="404"/>
      <c r="FT53" s="404"/>
      <c r="FU53" s="404"/>
      <c r="FV53" s="404"/>
      <c r="FW53" s="404"/>
      <c r="FX53" s="404"/>
      <c r="FY53" s="404"/>
      <c r="FZ53" s="404"/>
      <c r="GA53" s="404"/>
      <c r="GB53" s="404"/>
      <c r="GC53" s="404"/>
      <c r="GD53" s="404"/>
      <c r="GE53" s="404"/>
      <c r="GF53" s="404"/>
      <c r="GG53" s="404"/>
      <c r="GH53" s="404"/>
      <c r="GI53" s="404"/>
      <c r="GJ53" s="404"/>
      <c r="GK53" s="404"/>
      <c r="GL53" s="404"/>
      <c r="GM53" s="404"/>
      <c r="GN53" s="404"/>
      <c r="GO53" s="404"/>
      <c r="GP53" s="404"/>
      <c r="GQ53" s="404"/>
      <c r="GR53" s="404"/>
      <c r="GS53" s="404"/>
      <c r="GT53" s="404"/>
      <c r="GU53" s="404"/>
      <c r="GV53" s="404"/>
      <c r="GW53" s="404"/>
      <c r="GX53" s="404"/>
      <c r="GY53" s="404"/>
      <c r="GZ53" s="404"/>
      <c r="HA53" s="404"/>
      <c r="HB53" s="404"/>
      <c r="HC53" s="404"/>
      <c r="HD53" s="404"/>
      <c r="HE53" s="404"/>
      <c r="HF53" s="404"/>
      <c r="HG53" s="404"/>
      <c r="HH53" s="404"/>
      <c r="HI53" s="404"/>
      <c r="HJ53" s="404"/>
      <c r="HK53" s="404"/>
      <c r="HL53" s="404"/>
      <c r="HM53" s="404"/>
      <c r="HN53" s="404"/>
      <c r="HO53" s="404"/>
      <c r="HP53" s="404"/>
      <c r="HQ53" s="404"/>
      <c r="HR53" s="404"/>
      <c r="HS53" s="404"/>
      <c r="HT53" s="404"/>
      <c r="HU53" s="404"/>
      <c r="HV53" s="404"/>
      <c r="HW53" s="404"/>
      <c r="HX53" s="404"/>
      <c r="HY53" s="404"/>
      <c r="HZ53" s="404"/>
      <c r="IA53" s="404"/>
      <c r="IB53" s="404"/>
      <c r="IC53" s="404"/>
      <c r="ID53" s="404"/>
      <c r="IE53" s="404"/>
      <c r="IF53" s="404"/>
      <c r="IG53" s="404"/>
      <c r="IH53" s="404"/>
      <c r="II53" s="404"/>
      <c r="IJ53" s="404"/>
      <c r="IK53" s="404"/>
      <c r="IL53" s="404"/>
      <c r="IM53" s="404"/>
      <c r="IN53" s="404"/>
      <c r="IO53" s="404"/>
      <c r="IP53" s="404"/>
      <c r="IQ53" s="404"/>
      <c r="IR53" s="404"/>
      <c r="IS53" s="404"/>
      <c r="IT53" s="404"/>
      <c r="IU53" s="404"/>
      <c r="IV53" s="404"/>
      <c r="IW53" s="404"/>
      <c r="IX53" s="404"/>
      <c r="IY53" s="404"/>
      <c r="IZ53" s="404"/>
      <c r="JA53" s="404"/>
      <c r="JB53" s="404"/>
      <c r="JC53" s="404"/>
      <c r="JD53" s="404"/>
      <c r="JE53" s="404"/>
      <c r="JF53" s="404"/>
      <c r="JG53" s="404"/>
      <c r="JH53" s="404"/>
      <c r="JI53" s="404"/>
      <c r="JJ53" s="404"/>
      <c r="JK53" s="404"/>
      <c r="JL53" s="404"/>
      <c r="JM53" s="404"/>
      <c r="JN53" s="404"/>
      <c r="JO53" s="404"/>
      <c r="JP53" s="404"/>
      <c r="JQ53" s="404"/>
      <c r="JR53" s="404"/>
      <c r="JS53" s="404"/>
      <c r="JT53" s="404"/>
      <c r="JU53" s="404"/>
      <c r="JV53" s="404"/>
      <c r="JW53" s="404"/>
      <c r="JX53" s="404"/>
      <c r="JY53" s="404"/>
      <c r="JZ53" s="404"/>
      <c r="KA53" s="404"/>
      <c r="KB53" s="404"/>
      <c r="KC53" s="404"/>
      <c r="KD53" s="404"/>
      <c r="KE53" s="404"/>
      <c r="KF53" s="404"/>
      <c r="KG53" s="404"/>
      <c r="KH53" s="404"/>
      <c r="KI53" s="404"/>
      <c r="KJ53" s="404"/>
      <c r="KK53" s="404"/>
      <c r="KL53" s="404"/>
      <c r="KM53" s="404"/>
      <c r="KN53" s="404"/>
      <c r="KO53" s="404"/>
      <c r="KP53" s="404"/>
      <c r="KQ53" s="404"/>
      <c r="KR53" s="404"/>
      <c r="KS53" s="404"/>
      <c r="KT53" s="404"/>
      <c r="KU53" s="404"/>
      <c r="KV53" s="404"/>
      <c r="KW53" s="404"/>
      <c r="KX53" s="404"/>
      <c r="KY53" s="404"/>
      <c r="KZ53" s="404"/>
      <c r="LA53" s="404"/>
      <c r="LB53" s="404"/>
      <c r="LC53" s="404"/>
      <c r="LD53" s="404"/>
      <c r="LE53" s="404"/>
      <c r="LF53" s="404"/>
      <c r="LG53" s="404"/>
      <c r="LH53" s="404"/>
      <c r="LI53" s="404"/>
      <c r="LJ53" s="404"/>
      <c r="LK53" s="404"/>
      <c r="LL53" s="404"/>
      <c r="LM53" s="404"/>
      <c r="LN53" s="404"/>
      <c r="LO53" s="404"/>
      <c r="LP53" s="404"/>
      <c r="LQ53" s="404"/>
      <c r="LR53" s="404"/>
      <c r="LS53" s="404"/>
      <c r="LT53" s="404"/>
      <c r="LU53" s="404"/>
      <c r="LV53" s="404"/>
      <c r="LW53" s="404"/>
      <c r="LX53" s="404"/>
      <c r="LY53" s="404"/>
      <c r="LZ53" s="404"/>
      <c r="MA53" s="404"/>
      <c r="MB53" s="404"/>
      <c r="MC53" s="404"/>
      <c r="MD53" s="404"/>
      <c r="ME53" s="404"/>
      <c r="MF53" s="404"/>
      <c r="MG53" s="404"/>
      <c r="MH53" s="404"/>
      <c r="MI53" s="404"/>
      <c r="MJ53" s="404"/>
      <c r="MK53" s="404"/>
      <c r="ML53" s="404"/>
      <c r="MM53" s="404"/>
      <c r="MN53" s="404"/>
      <c r="MO53" s="404"/>
      <c r="MP53" s="404"/>
      <c r="MQ53" s="404"/>
      <c r="MR53" s="404"/>
      <c r="MS53" s="404"/>
      <c r="MT53" s="404"/>
      <c r="MU53" s="404"/>
      <c r="MV53" s="404"/>
      <c r="MW53" s="404"/>
      <c r="MX53" s="404"/>
      <c r="MY53" s="404"/>
      <c r="MZ53" s="404"/>
      <c r="NA53" s="404"/>
      <c r="NB53" s="404"/>
      <c r="NC53" s="404"/>
      <c r="ND53" s="404"/>
      <c r="NE53" s="404"/>
      <c r="NF53" s="404"/>
      <c r="NG53" s="404"/>
      <c r="NH53" s="404"/>
      <c r="NI53" s="404"/>
      <c r="NJ53" s="404"/>
      <c r="NK53" s="404"/>
      <c r="NL53" s="404"/>
      <c r="NM53" s="404"/>
      <c r="NN53" s="404"/>
      <c r="NO53" s="404"/>
      <c r="NP53" s="404"/>
      <c r="NQ53" s="404"/>
      <c r="NR53" s="404"/>
      <c r="NS53" s="404"/>
      <c r="NT53" s="404"/>
      <c r="NU53" s="404"/>
      <c r="NV53" s="404"/>
      <c r="NW53" s="404"/>
      <c r="NX53" s="404"/>
      <c r="NY53" s="404"/>
      <c r="NZ53" s="404"/>
      <c r="OA53" s="404"/>
      <c r="OB53" s="404"/>
      <c r="OC53" s="404"/>
      <c r="OD53" s="404"/>
      <c r="OE53" s="404"/>
      <c r="OF53" s="404"/>
      <c r="OG53" s="404"/>
      <c r="OH53" s="404"/>
      <c r="OI53" s="404"/>
      <c r="OJ53" s="404"/>
      <c r="OK53" s="404"/>
      <c r="OL53" s="404"/>
      <c r="OM53" s="404"/>
      <c r="ON53" s="404"/>
      <c r="OO53" s="404"/>
      <c r="OP53" s="404"/>
      <c r="OQ53" s="404"/>
      <c r="OR53" s="404"/>
      <c r="OS53" s="404"/>
      <c r="OT53" s="404"/>
      <c r="OU53" s="404"/>
      <c r="OV53" s="404"/>
      <c r="OW53" s="404"/>
      <c r="OX53" s="404"/>
      <c r="OY53" s="404"/>
      <c r="OZ53" s="404"/>
      <c r="PA53" s="404"/>
      <c r="PB53" s="404"/>
      <c r="PC53" s="404"/>
      <c r="PD53" s="404"/>
      <c r="PE53" s="404"/>
      <c r="PF53" s="404"/>
      <c r="PG53" s="404"/>
      <c r="PH53" s="404"/>
      <c r="PI53" s="404"/>
      <c r="PJ53" s="404"/>
      <c r="PK53" s="404"/>
      <c r="PL53" s="404"/>
      <c r="PM53" s="404"/>
      <c r="PN53" s="404"/>
      <c r="PO53" s="404"/>
      <c r="PP53" s="404"/>
      <c r="PQ53" s="404"/>
      <c r="PR53" s="404"/>
      <c r="PS53" s="404"/>
      <c r="PT53" s="404"/>
      <c r="PU53" s="404"/>
      <c r="PV53" s="404"/>
      <c r="PW53" s="404"/>
      <c r="PX53" s="404"/>
      <c r="PY53" s="404"/>
      <c r="PZ53" s="404"/>
      <c r="QA53" s="404"/>
      <c r="QB53" s="404"/>
      <c r="QC53" s="404"/>
      <c r="QD53" s="404"/>
      <c r="QE53" s="404"/>
      <c r="QF53" s="404"/>
      <c r="QG53" s="404"/>
      <c r="QH53" s="404"/>
      <c r="QI53" s="404"/>
      <c r="QJ53" s="404"/>
      <c r="QK53" s="404"/>
      <c r="QL53" s="404"/>
      <c r="QM53" s="404"/>
      <c r="QN53" s="404"/>
      <c r="QO53" s="404"/>
      <c r="QP53" s="404"/>
      <c r="QQ53" s="404"/>
      <c r="QR53" s="404"/>
      <c r="QS53" s="404"/>
      <c r="QT53" s="404"/>
      <c r="QU53" s="404"/>
      <c r="QV53" s="404"/>
      <c r="QW53" s="404"/>
      <c r="QX53" s="404"/>
      <c r="QY53" s="404"/>
      <c r="QZ53" s="404"/>
      <c r="RA53" s="404"/>
      <c r="RB53" s="404"/>
      <c r="RC53" s="404"/>
      <c r="RD53" s="404"/>
      <c r="RE53" s="404"/>
      <c r="RF53" s="404"/>
      <c r="RG53" s="404"/>
      <c r="RH53" s="404"/>
      <c r="RI53" s="404"/>
      <c r="RJ53" s="404"/>
      <c r="RK53" s="404"/>
      <c r="RL53" s="404"/>
      <c r="RM53" s="404"/>
      <c r="RN53" s="404"/>
      <c r="RO53" s="404"/>
      <c r="RP53" s="404"/>
      <c r="RQ53" s="404"/>
      <c r="RR53" s="404"/>
      <c r="RS53" s="404"/>
      <c r="RT53" s="404"/>
      <c r="RU53" s="404"/>
      <c r="RV53" s="404"/>
      <c r="RW53" s="404"/>
      <c r="RX53" s="404"/>
      <c r="RY53" s="404"/>
      <c r="RZ53" s="404"/>
      <c r="SA53" s="404"/>
      <c r="SB53" s="404"/>
      <c r="SC53" s="404"/>
      <c r="SD53" s="404"/>
      <c r="SE53" s="404"/>
      <c r="SF53" s="404"/>
      <c r="SG53" s="404"/>
      <c r="SH53" s="404"/>
      <c r="SI53" s="404"/>
      <c r="SJ53" s="404"/>
      <c r="SK53" s="404"/>
      <c r="SL53" s="404"/>
      <c r="SM53" s="404"/>
      <c r="SN53" s="404"/>
      <c r="SO53" s="404"/>
      <c r="SP53" s="404"/>
      <c r="SQ53" s="404"/>
      <c r="SR53" s="404"/>
      <c r="SS53" s="404"/>
      <c r="ST53" s="404"/>
      <c r="SU53" s="404"/>
      <c r="SV53" s="404"/>
      <c r="SW53" s="404"/>
      <c r="SX53" s="404"/>
      <c r="SY53" s="404"/>
      <c r="SZ53" s="404"/>
      <c r="TA53" s="404"/>
      <c r="TB53" s="404"/>
      <c r="TC53" s="404"/>
      <c r="TD53" s="404"/>
      <c r="TE53" s="404"/>
      <c r="TF53" s="404"/>
      <c r="TG53" s="404"/>
      <c r="TH53" s="404"/>
      <c r="TI53" s="404"/>
      <c r="TJ53" s="404"/>
      <c r="TK53" s="404"/>
      <c r="TL53" s="404"/>
      <c r="TM53" s="404"/>
      <c r="TN53" s="404"/>
      <c r="TO53" s="404"/>
      <c r="TP53" s="404"/>
      <c r="TQ53" s="404"/>
      <c r="TR53" s="404"/>
      <c r="TS53" s="404"/>
      <c r="TT53" s="404"/>
      <c r="TU53" s="404"/>
      <c r="TV53" s="404"/>
      <c r="TW53" s="404"/>
      <c r="TX53" s="404"/>
      <c r="TY53" s="404"/>
      <c r="TZ53" s="404"/>
      <c r="UA53" s="404"/>
      <c r="UB53" s="404"/>
      <c r="UC53" s="404"/>
      <c r="UD53" s="404"/>
      <c r="UE53" s="404"/>
      <c r="UF53" s="404"/>
      <c r="UG53" s="404"/>
      <c r="UH53" s="404"/>
      <c r="UI53" s="404"/>
      <c r="UJ53" s="404"/>
      <c r="UK53" s="404"/>
      <c r="UL53" s="404"/>
      <c r="UM53" s="404"/>
      <c r="UN53" s="404"/>
      <c r="UO53" s="404"/>
      <c r="UP53" s="404"/>
      <c r="UQ53" s="404"/>
      <c r="UR53" s="404"/>
      <c r="US53" s="404"/>
      <c r="UT53" s="404"/>
      <c r="UU53" s="404"/>
      <c r="UV53" s="404"/>
      <c r="UW53" s="404"/>
      <c r="UX53" s="404"/>
      <c r="UY53" s="404"/>
      <c r="UZ53" s="404"/>
      <c r="VA53" s="404"/>
      <c r="VB53" s="404"/>
      <c r="VC53" s="404"/>
      <c r="VD53" s="404"/>
      <c r="VE53" s="404"/>
      <c r="VF53" s="404"/>
      <c r="VG53" s="404"/>
      <c r="VH53" s="404"/>
      <c r="VI53" s="404"/>
      <c r="VJ53" s="404"/>
      <c r="VK53" s="404"/>
      <c r="VL53" s="404"/>
      <c r="VM53" s="404"/>
      <c r="VN53" s="404"/>
      <c r="VO53" s="404"/>
      <c r="VP53" s="404"/>
      <c r="VQ53" s="404"/>
      <c r="VR53" s="404"/>
      <c r="VS53" s="404"/>
      <c r="VT53" s="404"/>
      <c r="VU53" s="404"/>
      <c r="VV53" s="404"/>
      <c r="VW53" s="404"/>
      <c r="VX53" s="404"/>
      <c r="VY53" s="404"/>
      <c r="VZ53" s="404"/>
      <c r="WA53" s="404"/>
      <c r="WB53" s="404"/>
      <c r="WC53" s="404"/>
      <c r="WD53" s="404"/>
      <c r="WE53" s="404"/>
      <c r="WF53" s="404"/>
      <c r="WG53" s="404"/>
      <c r="WH53" s="404"/>
      <c r="WI53" s="404"/>
      <c r="WJ53" s="404"/>
      <c r="WK53" s="404"/>
      <c r="WL53" s="404"/>
      <c r="WM53" s="404"/>
      <c r="WN53" s="404"/>
      <c r="WO53" s="404"/>
      <c r="WP53" s="404"/>
      <c r="WQ53" s="404"/>
      <c r="WR53" s="404"/>
      <c r="WS53" s="404"/>
      <c r="WT53" s="404"/>
      <c r="WU53" s="404"/>
      <c r="WV53" s="404"/>
      <c r="WW53" s="404"/>
      <c r="WX53" s="404"/>
      <c r="WY53" s="404"/>
      <c r="WZ53" s="404"/>
      <c r="XA53" s="404"/>
      <c r="XB53" s="404"/>
      <c r="XC53" s="404"/>
      <c r="XD53" s="404"/>
      <c r="XE53" s="404"/>
      <c r="XF53" s="404"/>
      <c r="XG53" s="404"/>
      <c r="XH53" s="404"/>
      <c r="XI53" s="404"/>
      <c r="XJ53" s="404"/>
      <c r="XK53" s="404"/>
      <c r="XL53" s="404"/>
      <c r="XM53" s="404"/>
      <c r="XN53" s="404"/>
      <c r="XO53" s="404"/>
      <c r="XP53" s="404"/>
      <c r="XQ53" s="404"/>
      <c r="XR53" s="404"/>
      <c r="XS53" s="404"/>
      <c r="XT53" s="404"/>
      <c r="XU53" s="404"/>
      <c r="XV53" s="404"/>
      <c r="XW53" s="404"/>
      <c r="XX53" s="404"/>
      <c r="XY53" s="404"/>
      <c r="XZ53" s="404"/>
      <c r="YA53" s="404"/>
      <c r="YB53" s="404"/>
      <c r="YC53" s="404"/>
      <c r="YD53" s="404"/>
      <c r="YE53" s="404"/>
      <c r="YF53" s="404"/>
      <c r="YG53" s="404"/>
      <c r="YH53" s="404"/>
      <c r="YI53" s="404"/>
      <c r="YJ53" s="404"/>
      <c r="YK53" s="404"/>
      <c r="YL53" s="404"/>
      <c r="YM53" s="404"/>
      <c r="YN53" s="404"/>
      <c r="YO53" s="404"/>
      <c r="YP53" s="404"/>
      <c r="YQ53" s="404"/>
      <c r="YR53" s="404"/>
      <c r="YS53" s="404"/>
      <c r="YT53" s="404"/>
      <c r="YU53" s="404"/>
      <c r="YV53" s="404"/>
      <c r="YW53" s="404"/>
      <c r="YX53" s="404"/>
      <c r="YY53" s="404"/>
      <c r="YZ53" s="404"/>
      <c r="ZA53" s="404"/>
      <c r="ZB53" s="404"/>
      <c r="ZC53" s="404"/>
      <c r="ZD53" s="404"/>
      <c r="ZE53" s="404"/>
      <c r="ZF53" s="404"/>
      <c r="ZG53" s="404"/>
      <c r="ZH53" s="404"/>
      <c r="ZI53" s="404"/>
      <c r="ZJ53" s="404"/>
      <c r="ZK53" s="404"/>
      <c r="ZL53" s="404"/>
      <c r="ZM53" s="404"/>
      <c r="ZN53" s="404"/>
      <c r="ZO53" s="404"/>
      <c r="ZP53" s="404"/>
      <c r="ZQ53" s="404"/>
      <c r="ZR53" s="404"/>
      <c r="ZS53" s="404"/>
      <c r="ZT53" s="404"/>
      <c r="ZU53" s="404"/>
      <c r="ZV53" s="404"/>
      <c r="ZW53" s="404"/>
      <c r="ZX53" s="404"/>
      <c r="ZY53" s="404"/>
      <c r="ZZ53" s="404"/>
      <c r="AAA53" s="404"/>
      <c r="AAB53" s="404"/>
      <c r="AAC53" s="404"/>
      <c r="AAD53" s="404"/>
      <c r="AAE53" s="404"/>
      <c r="AAF53" s="404"/>
      <c r="AAG53" s="404"/>
      <c r="AAH53" s="404"/>
      <c r="AAI53" s="404"/>
      <c r="AAJ53" s="404"/>
      <c r="AAK53" s="404"/>
      <c r="AAL53" s="404"/>
      <c r="AAM53" s="404"/>
      <c r="AAN53" s="404"/>
      <c r="AAO53" s="404"/>
      <c r="AAP53" s="404"/>
      <c r="AAQ53" s="404"/>
      <c r="AAR53" s="404"/>
      <c r="AAS53" s="404"/>
      <c r="AAT53" s="404"/>
      <c r="AAU53" s="404"/>
      <c r="AAV53" s="404"/>
      <c r="AAW53" s="404"/>
      <c r="AAX53" s="404"/>
      <c r="AAY53" s="404"/>
      <c r="AAZ53" s="404"/>
      <c r="ABA53" s="404"/>
      <c r="ABB53" s="404"/>
      <c r="ABC53" s="404"/>
      <c r="ABD53" s="404"/>
      <c r="ABE53" s="404"/>
      <c r="ABF53" s="404"/>
      <c r="ABG53" s="404"/>
      <c r="ABH53" s="404"/>
      <c r="ABI53" s="404"/>
      <c r="ABJ53" s="404"/>
      <c r="ABK53" s="404"/>
      <c r="ABL53" s="404"/>
      <c r="ABM53" s="404"/>
      <c r="ABN53" s="404"/>
      <c r="ABO53" s="404"/>
      <c r="ABP53" s="404"/>
      <c r="ABQ53" s="404"/>
      <c r="ABR53" s="404"/>
      <c r="ABS53" s="404"/>
      <c r="ABT53" s="404"/>
      <c r="ABU53" s="404"/>
      <c r="ABV53" s="404"/>
      <c r="ABW53" s="404"/>
      <c r="ABX53" s="404"/>
      <c r="ABY53" s="404"/>
      <c r="ABZ53" s="404"/>
      <c r="ACA53" s="404"/>
      <c r="ACB53" s="404"/>
      <c r="ACC53" s="404"/>
      <c r="ACD53" s="404"/>
      <c r="ACE53" s="404"/>
      <c r="ACF53" s="404"/>
      <c r="ACG53" s="404"/>
      <c r="ACH53" s="404"/>
      <c r="ACI53" s="404"/>
      <c r="ACJ53" s="404"/>
      <c r="ACK53" s="404"/>
      <c r="ACL53" s="404"/>
      <c r="ACM53" s="404"/>
      <c r="ACN53" s="404"/>
      <c r="ACO53" s="404"/>
      <c r="ACP53" s="404"/>
      <c r="ACQ53" s="404"/>
      <c r="ACR53" s="404"/>
      <c r="ACS53" s="404"/>
      <c r="ACT53" s="404"/>
      <c r="ACU53" s="404"/>
      <c r="ACV53" s="404"/>
      <c r="ACW53" s="404"/>
      <c r="ACX53" s="404"/>
      <c r="ACY53" s="404"/>
      <c r="ACZ53" s="404"/>
      <c r="ADA53" s="404"/>
      <c r="ADB53" s="404"/>
      <c r="ADC53" s="404"/>
      <c r="ADD53" s="404"/>
      <c r="ADE53" s="404"/>
      <c r="ADF53" s="404"/>
      <c r="ADG53" s="404"/>
      <c r="ADH53" s="404"/>
      <c r="ADI53" s="404"/>
      <c r="ADJ53" s="404"/>
      <c r="ADK53" s="404"/>
      <c r="ADL53" s="404"/>
      <c r="ADM53" s="404"/>
      <c r="ADN53" s="404"/>
      <c r="ADO53" s="404"/>
      <c r="ADP53" s="404"/>
      <c r="ADQ53" s="404"/>
      <c r="ADR53" s="404"/>
      <c r="ADS53" s="404"/>
      <c r="ADT53" s="404"/>
      <c r="ADU53" s="404"/>
      <c r="ADV53" s="404"/>
      <c r="ADW53" s="404"/>
      <c r="ADX53" s="404"/>
      <c r="ADY53" s="404"/>
      <c r="ADZ53" s="404"/>
      <c r="AEA53" s="404"/>
      <c r="AEB53" s="404"/>
      <c r="AEC53" s="404"/>
      <c r="AED53" s="404"/>
      <c r="AEE53" s="404"/>
      <c r="AEF53" s="404"/>
      <c r="AEG53" s="404"/>
      <c r="AEH53" s="404"/>
      <c r="AEI53" s="404"/>
      <c r="AEJ53" s="404"/>
      <c r="AEK53" s="404"/>
      <c r="AEL53" s="404"/>
      <c r="AEM53" s="404"/>
      <c r="AEN53" s="404"/>
      <c r="AEO53" s="404"/>
      <c r="AEP53" s="404"/>
      <c r="AEQ53" s="404"/>
      <c r="AER53" s="404"/>
      <c r="AES53" s="404"/>
      <c r="AET53" s="404"/>
      <c r="AEU53" s="404"/>
      <c r="AEV53" s="404"/>
      <c r="AEW53" s="404"/>
      <c r="AEX53" s="404"/>
      <c r="AEY53" s="404"/>
      <c r="AEZ53" s="404"/>
      <c r="AFA53" s="404"/>
      <c r="AFB53" s="404"/>
      <c r="AFC53" s="404"/>
      <c r="AFD53" s="404"/>
      <c r="AFE53" s="404"/>
      <c r="AFF53" s="404"/>
      <c r="AFG53" s="404"/>
      <c r="AFH53" s="404"/>
      <c r="AFI53" s="404"/>
      <c r="AFJ53" s="404"/>
      <c r="AFK53" s="404"/>
      <c r="AFL53" s="404"/>
      <c r="AFM53" s="404"/>
      <c r="AFN53" s="404"/>
      <c r="AFO53" s="404"/>
      <c r="AFP53" s="404"/>
      <c r="AFQ53" s="404"/>
      <c r="AFR53" s="404"/>
      <c r="AFS53" s="404"/>
      <c r="AFT53" s="404"/>
      <c r="AFU53" s="404"/>
      <c r="AFV53" s="404"/>
      <c r="AFW53" s="404"/>
      <c r="AFX53" s="404"/>
      <c r="AFY53" s="404"/>
      <c r="AFZ53" s="404"/>
      <c r="AGA53" s="404"/>
      <c r="AGB53" s="404"/>
      <c r="AGC53" s="404"/>
      <c r="AGD53" s="404"/>
      <c r="AGE53" s="404"/>
      <c r="AGF53" s="404"/>
      <c r="AGG53" s="404"/>
      <c r="AGH53" s="404"/>
      <c r="AGI53" s="404"/>
      <c r="AGJ53" s="404"/>
      <c r="AGK53" s="404"/>
      <c r="AGL53" s="404"/>
      <c r="AGM53" s="404"/>
      <c r="AGN53" s="404"/>
      <c r="AGO53" s="404"/>
      <c r="AGP53" s="404"/>
      <c r="AGQ53" s="404"/>
      <c r="AGR53" s="404"/>
      <c r="AGS53" s="404"/>
      <c r="AGT53" s="404"/>
      <c r="AGU53" s="404"/>
      <c r="AGV53" s="404"/>
      <c r="AGW53" s="404"/>
      <c r="AGX53" s="404"/>
      <c r="AGY53" s="404"/>
      <c r="AGZ53" s="404"/>
      <c r="AHA53" s="404"/>
      <c r="AHB53" s="404"/>
      <c r="AHC53" s="404"/>
      <c r="AHD53" s="404"/>
      <c r="AHE53" s="404"/>
      <c r="AHF53" s="404"/>
      <c r="AHG53" s="404"/>
      <c r="AHH53" s="404"/>
      <c r="AHI53" s="404"/>
      <c r="AHJ53" s="404"/>
      <c r="AHK53" s="404"/>
      <c r="AHL53" s="404"/>
      <c r="AHM53" s="404"/>
      <c r="AHN53" s="404"/>
      <c r="AHO53" s="404"/>
      <c r="AHP53" s="404"/>
      <c r="AHQ53" s="404"/>
      <c r="AHR53" s="404"/>
      <c r="AHS53" s="404"/>
      <c r="AHT53" s="404"/>
      <c r="AHU53" s="404"/>
      <c r="AHV53" s="404"/>
      <c r="AHW53" s="404"/>
      <c r="AHX53" s="404"/>
      <c r="AHY53" s="404"/>
      <c r="AHZ53" s="404"/>
      <c r="AIA53" s="404"/>
      <c r="AIB53" s="404"/>
      <c r="AIC53" s="404"/>
      <c r="AID53" s="404"/>
      <c r="AIE53" s="404"/>
      <c r="AIF53" s="404"/>
      <c r="AIG53" s="404"/>
      <c r="AIH53" s="404"/>
      <c r="AII53" s="404"/>
      <c r="AIJ53" s="404"/>
      <c r="AIK53" s="404"/>
      <c r="AIL53" s="404"/>
      <c r="AIM53" s="404"/>
      <c r="AIN53" s="404"/>
      <c r="AIO53" s="404"/>
      <c r="AIP53" s="404"/>
      <c r="AIQ53" s="404"/>
      <c r="AIR53" s="404"/>
      <c r="AIS53" s="404"/>
      <c r="AIT53" s="404"/>
      <c r="AIU53" s="404"/>
      <c r="AIV53" s="404"/>
      <c r="AIW53" s="404"/>
      <c r="AIX53" s="404"/>
      <c r="AIY53" s="404"/>
      <c r="AIZ53" s="404"/>
      <c r="AJA53" s="404"/>
      <c r="AJB53" s="404"/>
      <c r="AJC53" s="404"/>
      <c r="AJD53" s="404"/>
      <c r="AJE53" s="404"/>
      <c r="AJF53" s="404"/>
      <c r="AJG53" s="404"/>
      <c r="AJH53" s="404"/>
      <c r="AJI53" s="404"/>
      <c r="AJJ53" s="404"/>
      <c r="AJK53" s="404"/>
      <c r="AJL53" s="404"/>
      <c r="AJM53" s="404"/>
      <c r="AJN53" s="404"/>
      <c r="AJO53" s="404"/>
      <c r="AJP53" s="404"/>
      <c r="AJQ53" s="404"/>
      <c r="AJR53" s="404"/>
      <c r="AJS53" s="404"/>
      <c r="AJT53" s="404"/>
      <c r="AJU53" s="404"/>
      <c r="AJV53" s="404"/>
      <c r="AJW53" s="404"/>
      <c r="AJX53" s="404"/>
      <c r="AJY53" s="404"/>
      <c r="AJZ53" s="404"/>
      <c r="AKA53" s="404"/>
      <c r="AKB53" s="404"/>
      <c r="AKC53" s="404"/>
      <c r="AKD53" s="404"/>
      <c r="AKE53" s="404"/>
      <c r="AKF53" s="404"/>
      <c r="AKG53" s="404"/>
      <c r="AKH53" s="404"/>
      <c r="AKI53" s="404"/>
      <c r="AKJ53" s="404"/>
      <c r="AKK53" s="404"/>
      <c r="AKL53" s="404"/>
      <c r="AKM53" s="404"/>
      <c r="AKN53" s="404"/>
      <c r="AKO53" s="404"/>
      <c r="AKP53" s="404"/>
      <c r="AKQ53" s="404"/>
      <c r="AKR53" s="404"/>
      <c r="AKS53" s="404"/>
      <c r="AKT53" s="404"/>
      <c r="AKU53" s="404"/>
      <c r="AKV53" s="404"/>
      <c r="AKW53" s="404"/>
      <c r="AKX53" s="404"/>
      <c r="AKY53" s="404"/>
      <c r="AKZ53" s="404"/>
      <c r="ALA53" s="404"/>
      <c r="ALB53" s="404"/>
      <c r="ALC53" s="404"/>
    </row>
    <row r="54" spans="1:991" ht="39.75" customHeight="1" x14ac:dyDescent="0.55000000000000004">
      <c r="A54" s="638" t="s">
        <v>409</v>
      </c>
      <c r="B54" s="61">
        <v>515365</v>
      </c>
      <c r="C54" s="61">
        <v>92028.518000000011</v>
      </c>
      <c r="D54" s="61">
        <v>225901.91707791211</v>
      </c>
      <c r="E54" s="61">
        <v>305512.54488352331</v>
      </c>
      <c r="F54" s="61">
        <v>1488.2850775782467</v>
      </c>
      <c r="G54" s="634">
        <v>1140296.2650390137</v>
      </c>
      <c r="H54" s="61">
        <v>438060.25</v>
      </c>
      <c r="I54" s="61">
        <v>78224.240300000005</v>
      </c>
      <c r="J54" s="61">
        <v>192016.62951622528</v>
      </c>
      <c r="K54" s="759">
        <v>436153</v>
      </c>
      <c r="L54" s="61">
        <v>1265.0423159415097</v>
      </c>
      <c r="M54" s="61">
        <v>891346.12633786316</v>
      </c>
      <c r="N54" s="61">
        <v>341686.995</v>
      </c>
      <c r="O54" s="61">
        <v>61014.907434000008</v>
      </c>
      <c r="P54" s="61">
        <v>149772.97102265572</v>
      </c>
      <c r="Q54" s="61">
        <v>181779.96420569636</v>
      </c>
      <c r="R54" s="61">
        <v>986.73300643437767</v>
      </c>
      <c r="S54" s="636">
        <v>735241.57066878653</v>
      </c>
      <c r="T54" s="404"/>
      <c r="U54" s="404"/>
      <c r="V54" s="404"/>
      <c r="W54" s="404"/>
      <c r="X54" s="404"/>
      <c r="Y54" s="404"/>
      <c r="Z54" s="404"/>
      <c r="AA54" s="404"/>
      <c r="AB54" s="404"/>
      <c r="AC54" s="404"/>
      <c r="AD54" s="404"/>
      <c r="AE54" s="404"/>
      <c r="AF54" s="404"/>
      <c r="AG54" s="404"/>
      <c r="AH54" s="404"/>
      <c r="AI54" s="404"/>
      <c r="AJ54" s="404"/>
      <c r="AK54" s="404"/>
      <c r="AL54" s="404"/>
      <c r="AM54" s="404"/>
      <c r="AN54" s="404"/>
      <c r="AO54" s="404"/>
      <c r="AP54" s="404"/>
      <c r="AQ54" s="404"/>
      <c r="AR54" s="404"/>
      <c r="AS54" s="404"/>
      <c r="AT54" s="404"/>
      <c r="AU54" s="404"/>
      <c r="AV54" s="404"/>
      <c r="AW54" s="404"/>
      <c r="AX54" s="404"/>
      <c r="AY54" s="404"/>
      <c r="AZ54" s="404"/>
      <c r="BA54" s="404"/>
      <c r="BB54" s="404"/>
      <c r="BC54" s="404"/>
      <c r="BD54" s="404"/>
      <c r="BE54" s="404"/>
      <c r="BF54" s="404"/>
      <c r="BG54" s="404"/>
      <c r="BH54" s="404"/>
      <c r="BI54" s="404"/>
      <c r="BJ54" s="404"/>
      <c r="BK54" s="404"/>
      <c r="BL54" s="404"/>
      <c r="BM54" s="404"/>
      <c r="BN54" s="404"/>
      <c r="BO54" s="404"/>
      <c r="BP54" s="404"/>
      <c r="BQ54" s="404"/>
      <c r="BR54" s="404"/>
      <c r="BS54" s="404"/>
      <c r="BT54" s="404"/>
      <c r="BU54" s="404"/>
      <c r="BV54" s="404"/>
      <c r="BW54" s="404"/>
      <c r="BX54" s="404"/>
      <c r="BY54" s="404"/>
      <c r="BZ54" s="404"/>
      <c r="CA54" s="404"/>
      <c r="CB54" s="404"/>
      <c r="CC54" s="404"/>
      <c r="CD54" s="404"/>
      <c r="CE54" s="404"/>
      <c r="CF54" s="404"/>
      <c r="CG54" s="404"/>
      <c r="CH54" s="404"/>
      <c r="CI54" s="404"/>
      <c r="CJ54" s="404"/>
      <c r="CK54" s="404"/>
      <c r="CL54" s="404"/>
      <c r="CM54" s="404"/>
      <c r="CN54" s="404"/>
      <c r="CO54" s="404"/>
      <c r="CP54" s="404"/>
      <c r="CQ54" s="404"/>
      <c r="CR54" s="404"/>
      <c r="CS54" s="404"/>
      <c r="CT54" s="404"/>
      <c r="CU54" s="404"/>
      <c r="CV54" s="404"/>
      <c r="CW54" s="404"/>
      <c r="CX54" s="404"/>
      <c r="CY54" s="404"/>
      <c r="CZ54" s="404"/>
      <c r="DA54" s="404"/>
      <c r="DB54" s="404"/>
      <c r="DC54" s="404"/>
      <c r="DD54" s="404"/>
      <c r="DE54" s="404"/>
      <c r="DF54" s="404"/>
      <c r="DG54" s="404"/>
      <c r="DH54" s="404"/>
      <c r="DI54" s="404"/>
      <c r="DJ54" s="404"/>
      <c r="DK54" s="404"/>
      <c r="DL54" s="404"/>
      <c r="DM54" s="404"/>
      <c r="DN54" s="404"/>
      <c r="DO54" s="404"/>
      <c r="DP54" s="404"/>
      <c r="DQ54" s="404"/>
      <c r="DR54" s="404"/>
      <c r="DS54" s="404"/>
      <c r="DT54" s="404"/>
      <c r="DU54" s="404"/>
      <c r="DV54" s="404"/>
      <c r="DW54" s="404"/>
      <c r="DX54" s="404"/>
      <c r="DY54" s="404"/>
      <c r="DZ54" s="404"/>
      <c r="EA54" s="404"/>
      <c r="EB54" s="404"/>
      <c r="EC54" s="404"/>
      <c r="ED54" s="404"/>
      <c r="EE54" s="404"/>
      <c r="EF54" s="404"/>
      <c r="EG54" s="404"/>
      <c r="EH54" s="404"/>
      <c r="EI54" s="404"/>
      <c r="EJ54" s="404"/>
      <c r="EK54" s="404"/>
      <c r="EL54" s="404"/>
      <c r="EM54" s="404"/>
      <c r="EN54" s="404"/>
      <c r="EO54" s="404"/>
      <c r="EP54" s="404"/>
      <c r="EQ54" s="404"/>
      <c r="ER54" s="404"/>
      <c r="ES54" s="404"/>
      <c r="ET54" s="404"/>
      <c r="EU54" s="404"/>
      <c r="EV54" s="404"/>
      <c r="EW54" s="404"/>
      <c r="EX54" s="404"/>
      <c r="EY54" s="404"/>
      <c r="EZ54" s="404"/>
      <c r="FA54" s="404"/>
      <c r="FB54" s="404"/>
      <c r="FC54" s="404"/>
      <c r="FD54" s="404"/>
      <c r="FE54" s="404"/>
      <c r="FF54" s="404"/>
      <c r="FG54" s="404"/>
      <c r="FH54" s="404"/>
      <c r="FI54" s="404"/>
      <c r="FJ54" s="404"/>
      <c r="FK54" s="404"/>
      <c r="FL54" s="404"/>
      <c r="FM54" s="404"/>
      <c r="FN54" s="404"/>
      <c r="FO54" s="404"/>
      <c r="FP54" s="404"/>
      <c r="FQ54" s="404"/>
      <c r="FR54" s="404"/>
      <c r="FS54" s="404"/>
      <c r="FT54" s="404"/>
      <c r="FU54" s="404"/>
      <c r="FV54" s="404"/>
      <c r="FW54" s="404"/>
      <c r="FX54" s="404"/>
      <c r="FY54" s="404"/>
      <c r="FZ54" s="404"/>
      <c r="GA54" s="404"/>
      <c r="GB54" s="404"/>
      <c r="GC54" s="404"/>
      <c r="GD54" s="404"/>
      <c r="GE54" s="404"/>
      <c r="GF54" s="404"/>
      <c r="GG54" s="404"/>
      <c r="GH54" s="404"/>
      <c r="GI54" s="404"/>
      <c r="GJ54" s="404"/>
      <c r="GK54" s="404"/>
      <c r="GL54" s="404"/>
      <c r="GM54" s="404"/>
      <c r="GN54" s="404"/>
      <c r="GO54" s="404"/>
      <c r="GP54" s="404"/>
      <c r="GQ54" s="404"/>
      <c r="GR54" s="404"/>
      <c r="GS54" s="404"/>
      <c r="GT54" s="404"/>
      <c r="GU54" s="404"/>
      <c r="GV54" s="404"/>
      <c r="GW54" s="404"/>
      <c r="GX54" s="404"/>
      <c r="GY54" s="404"/>
      <c r="GZ54" s="404"/>
      <c r="HA54" s="404"/>
      <c r="HB54" s="404"/>
      <c r="HC54" s="404"/>
      <c r="HD54" s="404"/>
      <c r="HE54" s="404"/>
      <c r="HF54" s="404"/>
      <c r="HG54" s="404"/>
      <c r="HH54" s="404"/>
      <c r="HI54" s="404"/>
      <c r="HJ54" s="404"/>
      <c r="HK54" s="404"/>
      <c r="HL54" s="404"/>
      <c r="HM54" s="404"/>
      <c r="HN54" s="404"/>
      <c r="HO54" s="404"/>
      <c r="HP54" s="404"/>
      <c r="HQ54" s="404"/>
      <c r="HR54" s="404"/>
      <c r="HS54" s="404"/>
      <c r="HT54" s="404"/>
      <c r="HU54" s="404"/>
      <c r="HV54" s="404"/>
      <c r="HW54" s="404"/>
      <c r="HX54" s="404"/>
      <c r="HY54" s="404"/>
      <c r="HZ54" s="404"/>
      <c r="IA54" s="404"/>
      <c r="IB54" s="404"/>
      <c r="IC54" s="404"/>
      <c r="ID54" s="404"/>
      <c r="IE54" s="404"/>
      <c r="IF54" s="404"/>
      <c r="IG54" s="404"/>
      <c r="IH54" s="404"/>
      <c r="II54" s="404"/>
      <c r="IJ54" s="404"/>
      <c r="IK54" s="404"/>
      <c r="IL54" s="404"/>
      <c r="IM54" s="404"/>
      <c r="IN54" s="404"/>
      <c r="IO54" s="404"/>
      <c r="IP54" s="404"/>
      <c r="IQ54" s="404"/>
      <c r="IR54" s="404"/>
      <c r="IS54" s="404"/>
      <c r="IT54" s="404"/>
      <c r="IU54" s="404"/>
      <c r="IV54" s="404"/>
      <c r="IW54" s="404"/>
      <c r="IX54" s="404"/>
      <c r="IY54" s="404"/>
      <c r="IZ54" s="404"/>
      <c r="JA54" s="404"/>
      <c r="JB54" s="404"/>
      <c r="JC54" s="404"/>
      <c r="JD54" s="404"/>
      <c r="JE54" s="404"/>
      <c r="JF54" s="404"/>
      <c r="JG54" s="404"/>
      <c r="JH54" s="404"/>
      <c r="JI54" s="404"/>
      <c r="JJ54" s="404"/>
      <c r="JK54" s="404"/>
      <c r="JL54" s="404"/>
      <c r="JM54" s="404"/>
      <c r="JN54" s="404"/>
      <c r="JO54" s="404"/>
      <c r="JP54" s="404"/>
      <c r="JQ54" s="404"/>
      <c r="JR54" s="404"/>
      <c r="JS54" s="404"/>
      <c r="JT54" s="404"/>
      <c r="JU54" s="404"/>
      <c r="JV54" s="404"/>
      <c r="JW54" s="404"/>
      <c r="JX54" s="404"/>
      <c r="JY54" s="404"/>
      <c r="JZ54" s="404"/>
      <c r="KA54" s="404"/>
      <c r="KB54" s="404"/>
      <c r="KC54" s="404"/>
      <c r="KD54" s="404"/>
      <c r="KE54" s="404"/>
      <c r="KF54" s="404"/>
      <c r="KG54" s="404"/>
      <c r="KH54" s="404"/>
      <c r="KI54" s="404"/>
      <c r="KJ54" s="404"/>
      <c r="KK54" s="404"/>
      <c r="KL54" s="404"/>
      <c r="KM54" s="404"/>
      <c r="KN54" s="404"/>
      <c r="KO54" s="404"/>
      <c r="KP54" s="404"/>
      <c r="KQ54" s="404"/>
      <c r="KR54" s="404"/>
      <c r="KS54" s="404"/>
      <c r="KT54" s="404"/>
      <c r="KU54" s="404"/>
      <c r="KV54" s="404"/>
      <c r="KW54" s="404"/>
      <c r="KX54" s="404"/>
      <c r="KY54" s="404"/>
      <c r="KZ54" s="404"/>
      <c r="LA54" s="404"/>
      <c r="LB54" s="404"/>
      <c r="LC54" s="404"/>
      <c r="LD54" s="404"/>
      <c r="LE54" s="404"/>
      <c r="LF54" s="404"/>
      <c r="LG54" s="404"/>
      <c r="LH54" s="404"/>
      <c r="LI54" s="404"/>
      <c r="LJ54" s="404"/>
      <c r="LK54" s="404"/>
      <c r="LL54" s="404"/>
      <c r="LM54" s="404"/>
      <c r="LN54" s="404"/>
      <c r="LO54" s="404"/>
      <c r="LP54" s="404"/>
      <c r="LQ54" s="404"/>
      <c r="LR54" s="404"/>
      <c r="LS54" s="404"/>
      <c r="LT54" s="404"/>
      <c r="LU54" s="404"/>
      <c r="LV54" s="404"/>
      <c r="LW54" s="404"/>
      <c r="LX54" s="404"/>
      <c r="LY54" s="404"/>
      <c r="LZ54" s="404"/>
      <c r="MA54" s="404"/>
      <c r="MB54" s="404"/>
      <c r="MC54" s="404"/>
      <c r="MD54" s="404"/>
      <c r="ME54" s="404"/>
      <c r="MF54" s="404"/>
      <c r="MG54" s="404"/>
      <c r="MH54" s="404"/>
      <c r="MI54" s="404"/>
      <c r="MJ54" s="404"/>
      <c r="MK54" s="404"/>
      <c r="ML54" s="404"/>
      <c r="MM54" s="404"/>
      <c r="MN54" s="404"/>
      <c r="MO54" s="404"/>
      <c r="MP54" s="404"/>
      <c r="MQ54" s="404"/>
      <c r="MR54" s="404"/>
      <c r="MS54" s="404"/>
      <c r="MT54" s="404"/>
      <c r="MU54" s="404"/>
      <c r="MV54" s="404"/>
      <c r="MW54" s="404"/>
      <c r="MX54" s="404"/>
      <c r="MY54" s="404"/>
      <c r="MZ54" s="404"/>
      <c r="NA54" s="404"/>
      <c r="NB54" s="404"/>
      <c r="NC54" s="404"/>
      <c r="ND54" s="404"/>
      <c r="NE54" s="404"/>
      <c r="NF54" s="404"/>
      <c r="NG54" s="404"/>
      <c r="NH54" s="404"/>
      <c r="NI54" s="404"/>
      <c r="NJ54" s="404"/>
      <c r="NK54" s="404"/>
      <c r="NL54" s="404"/>
      <c r="NM54" s="404"/>
      <c r="NN54" s="404"/>
      <c r="NO54" s="404"/>
      <c r="NP54" s="404"/>
      <c r="NQ54" s="404"/>
      <c r="NR54" s="404"/>
      <c r="NS54" s="404"/>
      <c r="NT54" s="404"/>
      <c r="NU54" s="404"/>
      <c r="NV54" s="404"/>
      <c r="NW54" s="404"/>
      <c r="NX54" s="404"/>
      <c r="NY54" s="404"/>
      <c r="NZ54" s="404"/>
      <c r="OA54" s="404"/>
      <c r="OB54" s="404"/>
      <c r="OC54" s="404"/>
      <c r="OD54" s="404"/>
      <c r="OE54" s="404"/>
      <c r="OF54" s="404"/>
      <c r="OG54" s="404"/>
      <c r="OH54" s="404"/>
      <c r="OI54" s="404"/>
      <c r="OJ54" s="404"/>
      <c r="OK54" s="404"/>
      <c r="OL54" s="404"/>
      <c r="OM54" s="404"/>
      <c r="ON54" s="404"/>
      <c r="OO54" s="404"/>
      <c r="OP54" s="404"/>
      <c r="OQ54" s="404"/>
      <c r="OR54" s="404"/>
      <c r="OS54" s="404"/>
      <c r="OT54" s="404"/>
      <c r="OU54" s="404"/>
      <c r="OV54" s="404"/>
      <c r="OW54" s="404"/>
      <c r="OX54" s="404"/>
      <c r="OY54" s="404"/>
      <c r="OZ54" s="404"/>
      <c r="PA54" s="404"/>
      <c r="PB54" s="404"/>
      <c r="PC54" s="404"/>
      <c r="PD54" s="404"/>
      <c r="PE54" s="404"/>
      <c r="PF54" s="404"/>
      <c r="PG54" s="404"/>
      <c r="PH54" s="404"/>
      <c r="PI54" s="404"/>
      <c r="PJ54" s="404"/>
      <c r="PK54" s="404"/>
      <c r="PL54" s="404"/>
      <c r="PM54" s="404"/>
      <c r="PN54" s="404"/>
      <c r="PO54" s="404"/>
      <c r="PP54" s="404"/>
      <c r="PQ54" s="404"/>
      <c r="PR54" s="404"/>
      <c r="PS54" s="404"/>
      <c r="PT54" s="404"/>
      <c r="PU54" s="404"/>
      <c r="PV54" s="404"/>
      <c r="PW54" s="404"/>
      <c r="PX54" s="404"/>
      <c r="PY54" s="404"/>
      <c r="PZ54" s="404"/>
      <c r="QA54" s="404"/>
      <c r="QB54" s="404"/>
      <c r="QC54" s="404"/>
      <c r="QD54" s="404"/>
      <c r="QE54" s="404"/>
      <c r="QF54" s="404"/>
      <c r="QG54" s="404"/>
      <c r="QH54" s="404"/>
      <c r="QI54" s="404"/>
      <c r="QJ54" s="404"/>
      <c r="QK54" s="404"/>
      <c r="QL54" s="404"/>
      <c r="QM54" s="404"/>
      <c r="QN54" s="404"/>
      <c r="QO54" s="404"/>
      <c r="QP54" s="404"/>
      <c r="QQ54" s="404"/>
      <c r="QR54" s="404"/>
      <c r="QS54" s="404"/>
      <c r="QT54" s="404"/>
      <c r="QU54" s="404"/>
      <c r="QV54" s="404"/>
      <c r="QW54" s="404"/>
      <c r="QX54" s="404"/>
      <c r="QY54" s="404"/>
      <c r="QZ54" s="404"/>
      <c r="RA54" s="404"/>
      <c r="RB54" s="404"/>
      <c r="RC54" s="404"/>
      <c r="RD54" s="404"/>
      <c r="RE54" s="404"/>
      <c r="RF54" s="404"/>
      <c r="RG54" s="404"/>
      <c r="RH54" s="404"/>
      <c r="RI54" s="404"/>
      <c r="RJ54" s="404"/>
      <c r="RK54" s="404"/>
      <c r="RL54" s="404"/>
      <c r="RM54" s="404"/>
      <c r="RN54" s="404"/>
      <c r="RO54" s="404"/>
      <c r="RP54" s="404"/>
      <c r="RQ54" s="404"/>
      <c r="RR54" s="404"/>
      <c r="RS54" s="404"/>
      <c r="RT54" s="404"/>
      <c r="RU54" s="404"/>
      <c r="RV54" s="404"/>
      <c r="RW54" s="404"/>
      <c r="RX54" s="404"/>
      <c r="RY54" s="404"/>
      <c r="RZ54" s="404"/>
      <c r="SA54" s="404"/>
      <c r="SB54" s="404"/>
      <c r="SC54" s="404"/>
      <c r="SD54" s="404"/>
      <c r="SE54" s="404"/>
      <c r="SF54" s="404"/>
      <c r="SG54" s="404"/>
      <c r="SH54" s="404"/>
      <c r="SI54" s="404"/>
      <c r="SJ54" s="404"/>
      <c r="SK54" s="404"/>
      <c r="SL54" s="404"/>
      <c r="SM54" s="404"/>
      <c r="SN54" s="404"/>
      <c r="SO54" s="404"/>
      <c r="SP54" s="404"/>
      <c r="SQ54" s="404"/>
      <c r="SR54" s="404"/>
      <c r="SS54" s="404"/>
      <c r="ST54" s="404"/>
      <c r="SU54" s="404"/>
      <c r="SV54" s="404"/>
      <c r="SW54" s="404"/>
      <c r="SX54" s="404"/>
      <c r="SY54" s="404"/>
      <c r="SZ54" s="404"/>
      <c r="TA54" s="404"/>
      <c r="TB54" s="404"/>
      <c r="TC54" s="404"/>
      <c r="TD54" s="404"/>
      <c r="TE54" s="404"/>
      <c r="TF54" s="404"/>
      <c r="TG54" s="404"/>
      <c r="TH54" s="404"/>
      <c r="TI54" s="404"/>
      <c r="TJ54" s="404"/>
      <c r="TK54" s="404"/>
      <c r="TL54" s="404"/>
      <c r="TM54" s="404"/>
      <c r="TN54" s="404"/>
      <c r="TO54" s="404"/>
      <c r="TP54" s="404"/>
      <c r="TQ54" s="404"/>
      <c r="TR54" s="404"/>
      <c r="TS54" s="404"/>
      <c r="TT54" s="404"/>
      <c r="TU54" s="404"/>
      <c r="TV54" s="404"/>
      <c r="TW54" s="404"/>
      <c r="TX54" s="404"/>
      <c r="TY54" s="404"/>
      <c r="TZ54" s="404"/>
      <c r="UA54" s="404"/>
      <c r="UB54" s="404"/>
      <c r="UC54" s="404"/>
      <c r="UD54" s="404"/>
      <c r="UE54" s="404"/>
      <c r="UF54" s="404"/>
      <c r="UG54" s="404"/>
      <c r="UH54" s="404"/>
      <c r="UI54" s="404"/>
      <c r="UJ54" s="404"/>
      <c r="UK54" s="404"/>
      <c r="UL54" s="404"/>
      <c r="UM54" s="404"/>
      <c r="UN54" s="404"/>
      <c r="UO54" s="404"/>
      <c r="UP54" s="404"/>
      <c r="UQ54" s="404"/>
      <c r="UR54" s="404"/>
      <c r="US54" s="404"/>
      <c r="UT54" s="404"/>
      <c r="UU54" s="404"/>
      <c r="UV54" s="404"/>
      <c r="UW54" s="404"/>
      <c r="UX54" s="404"/>
      <c r="UY54" s="404"/>
      <c r="UZ54" s="404"/>
      <c r="VA54" s="404"/>
      <c r="VB54" s="404"/>
      <c r="VC54" s="404"/>
      <c r="VD54" s="404"/>
      <c r="VE54" s="404"/>
      <c r="VF54" s="404"/>
      <c r="VG54" s="404"/>
      <c r="VH54" s="404"/>
      <c r="VI54" s="404"/>
      <c r="VJ54" s="404"/>
      <c r="VK54" s="404"/>
      <c r="VL54" s="404"/>
      <c r="VM54" s="404"/>
      <c r="VN54" s="404"/>
      <c r="VO54" s="404"/>
      <c r="VP54" s="404"/>
      <c r="VQ54" s="404"/>
      <c r="VR54" s="404"/>
      <c r="VS54" s="404"/>
      <c r="VT54" s="404"/>
      <c r="VU54" s="404"/>
      <c r="VV54" s="404"/>
      <c r="VW54" s="404"/>
      <c r="VX54" s="404"/>
      <c r="VY54" s="404"/>
      <c r="VZ54" s="404"/>
      <c r="WA54" s="404"/>
      <c r="WB54" s="404"/>
      <c r="WC54" s="404"/>
      <c r="WD54" s="404"/>
      <c r="WE54" s="404"/>
      <c r="WF54" s="404"/>
      <c r="WG54" s="404"/>
      <c r="WH54" s="404"/>
      <c r="WI54" s="404"/>
      <c r="WJ54" s="404"/>
      <c r="WK54" s="404"/>
      <c r="WL54" s="404"/>
      <c r="WM54" s="404"/>
      <c r="WN54" s="404"/>
      <c r="WO54" s="404"/>
      <c r="WP54" s="404"/>
      <c r="WQ54" s="404"/>
      <c r="WR54" s="404"/>
      <c r="WS54" s="404"/>
      <c r="WT54" s="404"/>
      <c r="WU54" s="404"/>
      <c r="WV54" s="404"/>
      <c r="WW54" s="404"/>
      <c r="WX54" s="404"/>
      <c r="WY54" s="404"/>
      <c r="WZ54" s="404"/>
      <c r="XA54" s="404"/>
      <c r="XB54" s="404"/>
      <c r="XC54" s="404"/>
      <c r="XD54" s="404"/>
      <c r="XE54" s="404"/>
      <c r="XF54" s="404"/>
      <c r="XG54" s="404"/>
      <c r="XH54" s="404"/>
      <c r="XI54" s="404"/>
      <c r="XJ54" s="404"/>
      <c r="XK54" s="404"/>
      <c r="XL54" s="404"/>
      <c r="XM54" s="404"/>
      <c r="XN54" s="404"/>
      <c r="XO54" s="404"/>
      <c r="XP54" s="404"/>
      <c r="XQ54" s="404"/>
      <c r="XR54" s="404"/>
      <c r="XS54" s="404"/>
      <c r="XT54" s="404"/>
      <c r="XU54" s="404"/>
      <c r="XV54" s="404"/>
      <c r="XW54" s="404"/>
      <c r="XX54" s="404"/>
      <c r="XY54" s="404"/>
      <c r="XZ54" s="404"/>
      <c r="YA54" s="404"/>
      <c r="YB54" s="404"/>
      <c r="YC54" s="404"/>
      <c r="YD54" s="404"/>
      <c r="YE54" s="404"/>
      <c r="YF54" s="404"/>
      <c r="YG54" s="404"/>
      <c r="YH54" s="404"/>
      <c r="YI54" s="404"/>
      <c r="YJ54" s="404"/>
      <c r="YK54" s="404"/>
      <c r="YL54" s="404"/>
      <c r="YM54" s="404"/>
      <c r="YN54" s="404"/>
      <c r="YO54" s="404"/>
      <c r="YP54" s="404"/>
      <c r="YQ54" s="404"/>
      <c r="YR54" s="404"/>
      <c r="YS54" s="404"/>
      <c r="YT54" s="404"/>
      <c r="YU54" s="404"/>
      <c r="YV54" s="404"/>
      <c r="YW54" s="404"/>
      <c r="YX54" s="404"/>
      <c r="YY54" s="404"/>
      <c r="YZ54" s="404"/>
      <c r="ZA54" s="404"/>
      <c r="ZB54" s="404"/>
      <c r="ZC54" s="404"/>
      <c r="ZD54" s="404"/>
      <c r="ZE54" s="404"/>
      <c r="ZF54" s="404"/>
      <c r="ZG54" s="404"/>
      <c r="ZH54" s="404"/>
      <c r="ZI54" s="404"/>
      <c r="ZJ54" s="404"/>
      <c r="ZK54" s="404"/>
      <c r="ZL54" s="404"/>
      <c r="ZM54" s="404"/>
      <c r="ZN54" s="404"/>
      <c r="ZO54" s="404"/>
      <c r="ZP54" s="404"/>
      <c r="ZQ54" s="404"/>
      <c r="ZR54" s="404"/>
      <c r="ZS54" s="404"/>
      <c r="ZT54" s="404"/>
      <c r="ZU54" s="404"/>
      <c r="ZV54" s="404"/>
      <c r="ZW54" s="404"/>
      <c r="ZX54" s="404"/>
      <c r="ZY54" s="404"/>
      <c r="ZZ54" s="404"/>
      <c r="AAA54" s="404"/>
      <c r="AAB54" s="404"/>
      <c r="AAC54" s="404"/>
      <c r="AAD54" s="404"/>
      <c r="AAE54" s="404"/>
      <c r="AAF54" s="404"/>
      <c r="AAG54" s="404"/>
      <c r="AAH54" s="404"/>
      <c r="AAI54" s="404"/>
      <c r="AAJ54" s="404"/>
      <c r="AAK54" s="404"/>
      <c r="AAL54" s="404"/>
      <c r="AAM54" s="404"/>
      <c r="AAN54" s="404"/>
      <c r="AAO54" s="404"/>
      <c r="AAP54" s="404"/>
      <c r="AAQ54" s="404"/>
      <c r="AAR54" s="404"/>
      <c r="AAS54" s="404"/>
      <c r="AAT54" s="404"/>
      <c r="AAU54" s="404"/>
      <c r="AAV54" s="404"/>
      <c r="AAW54" s="404"/>
      <c r="AAX54" s="404"/>
      <c r="AAY54" s="404"/>
      <c r="AAZ54" s="404"/>
      <c r="ABA54" s="404"/>
      <c r="ABB54" s="404"/>
      <c r="ABC54" s="404"/>
      <c r="ABD54" s="404"/>
      <c r="ABE54" s="404"/>
      <c r="ABF54" s="404"/>
      <c r="ABG54" s="404"/>
      <c r="ABH54" s="404"/>
      <c r="ABI54" s="404"/>
      <c r="ABJ54" s="404"/>
      <c r="ABK54" s="404"/>
      <c r="ABL54" s="404"/>
      <c r="ABM54" s="404"/>
      <c r="ABN54" s="404"/>
      <c r="ABO54" s="404"/>
      <c r="ABP54" s="404"/>
      <c r="ABQ54" s="404"/>
      <c r="ABR54" s="404"/>
      <c r="ABS54" s="404"/>
      <c r="ABT54" s="404"/>
      <c r="ABU54" s="404"/>
      <c r="ABV54" s="404"/>
      <c r="ABW54" s="404"/>
      <c r="ABX54" s="404"/>
      <c r="ABY54" s="404"/>
      <c r="ABZ54" s="404"/>
      <c r="ACA54" s="404"/>
      <c r="ACB54" s="404"/>
      <c r="ACC54" s="404"/>
      <c r="ACD54" s="404"/>
      <c r="ACE54" s="404"/>
      <c r="ACF54" s="404"/>
      <c r="ACG54" s="404"/>
      <c r="ACH54" s="404"/>
      <c r="ACI54" s="404"/>
      <c r="ACJ54" s="404"/>
      <c r="ACK54" s="404"/>
      <c r="ACL54" s="404"/>
      <c r="ACM54" s="404"/>
      <c r="ACN54" s="404"/>
      <c r="ACO54" s="404"/>
      <c r="ACP54" s="404"/>
      <c r="ACQ54" s="404"/>
      <c r="ACR54" s="404"/>
      <c r="ACS54" s="404"/>
      <c r="ACT54" s="404"/>
      <c r="ACU54" s="404"/>
      <c r="ACV54" s="404"/>
      <c r="ACW54" s="404"/>
      <c r="ACX54" s="404"/>
      <c r="ACY54" s="404"/>
      <c r="ACZ54" s="404"/>
      <c r="ADA54" s="404"/>
      <c r="ADB54" s="404"/>
      <c r="ADC54" s="404"/>
      <c r="ADD54" s="404"/>
      <c r="ADE54" s="404"/>
      <c r="ADF54" s="404"/>
      <c r="ADG54" s="404"/>
      <c r="ADH54" s="404"/>
      <c r="ADI54" s="404"/>
      <c r="ADJ54" s="404"/>
      <c r="ADK54" s="404"/>
      <c r="ADL54" s="404"/>
      <c r="ADM54" s="404"/>
      <c r="ADN54" s="404"/>
      <c r="ADO54" s="404"/>
      <c r="ADP54" s="404"/>
      <c r="ADQ54" s="404"/>
      <c r="ADR54" s="404"/>
      <c r="ADS54" s="404"/>
      <c r="ADT54" s="404"/>
      <c r="ADU54" s="404"/>
      <c r="ADV54" s="404"/>
      <c r="ADW54" s="404"/>
      <c r="ADX54" s="404"/>
      <c r="ADY54" s="404"/>
      <c r="ADZ54" s="404"/>
      <c r="AEA54" s="404"/>
      <c r="AEB54" s="404"/>
      <c r="AEC54" s="404"/>
      <c r="AED54" s="404"/>
      <c r="AEE54" s="404"/>
      <c r="AEF54" s="404"/>
      <c r="AEG54" s="404"/>
      <c r="AEH54" s="404"/>
      <c r="AEI54" s="404"/>
      <c r="AEJ54" s="404"/>
      <c r="AEK54" s="404"/>
      <c r="AEL54" s="404"/>
      <c r="AEM54" s="404"/>
      <c r="AEN54" s="404"/>
      <c r="AEO54" s="404"/>
      <c r="AEP54" s="404"/>
      <c r="AEQ54" s="404"/>
      <c r="AER54" s="404"/>
      <c r="AES54" s="404"/>
      <c r="AET54" s="404"/>
      <c r="AEU54" s="404"/>
      <c r="AEV54" s="404"/>
      <c r="AEW54" s="404"/>
      <c r="AEX54" s="404"/>
      <c r="AEY54" s="404"/>
      <c r="AEZ54" s="404"/>
      <c r="AFA54" s="404"/>
      <c r="AFB54" s="404"/>
      <c r="AFC54" s="404"/>
      <c r="AFD54" s="404"/>
      <c r="AFE54" s="404"/>
      <c r="AFF54" s="404"/>
      <c r="AFG54" s="404"/>
      <c r="AFH54" s="404"/>
      <c r="AFI54" s="404"/>
      <c r="AFJ54" s="404"/>
      <c r="AFK54" s="404"/>
      <c r="AFL54" s="404"/>
      <c r="AFM54" s="404"/>
      <c r="AFN54" s="404"/>
      <c r="AFO54" s="404"/>
      <c r="AFP54" s="404"/>
      <c r="AFQ54" s="404"/>
      <c r="AFR54" s="404"/>
      <c r="AFS54" s="404"/>
      <c r="AFT54" s="404"/>
      <c r="AFU54" s="404"/>
      <c r="AFV54" s="404"/>
      <c r="AFW54" s="404"/>
      <c r="AFX54" s="404"/>
      <c r="AFY54" s="404"/>
      <c r="AFZ54" s="404"/>
      <c r="AGA54" s="404"/>
      <c r="AGB54" s="404"/>
      <c r="AGC54" s="404"/>
      <c r="AGD54" s="404"/>
      <c r="AGE54" s="404"/>
      <c r="AGF54" s="404"/>
      <c r="AGG54" s="404"/>
      <c r="AGH54" s="404"/>
      <c r="AGI54" s="404"/>
      <c r="AGJ54" s="404"/>
      <c r="AGK54" s="404"/>
      <c r="AGL54" s="404"/>
      <c r="AGM54" s="404"/>
      <c r="AGN54" s="404"/>
      <c r="AGO54" s="404"/>
      <c r="AGP54" s="404"/>
      <c r="AGQ54" s="404"/>
      <c r="AGR54" s="404"/>
      <c r="AGS54" s="404"/>
      <c r="AGT54" s="404"/>
      <c r="AGU54" s="404"/>
      <c r="AGV54" s="404"/>
      <c r="AGW54" s="404"/>
      <c r="AGX54" s="404"/>
      <c r="AGY54" s="404"/>
      <c r="AGZ54" s="404"/>
      <c r="AHA54" s="404"/>
      <c r="AHB54" s="404"/>
      <c r="AHC54" s="404"/>
      <c r="AHD54" s="404"/>
      <c r="AHE54" s="404"/>
      <c r="AHF54" s="404"/>
      <c r="AHG54" s="404"/>
      <c r="AHH54" s="404"/>
      <c r="AHI54" s="404"/>
      <c r="AHJ54" s="404"/>
      <c r="AHK54" s="404"/>
      <c r="AHL54" s="404"/>
      <c r="AHM54" s="404"/>
      <c r="AHN54" s="404"/>
      <c r="AHO54" s="404"/>
      <c r="AHP54" s="404"/>
      <c r="AHQ54" s="404"/>
      <c r="AHR54" s="404"/>
      <c r="AHS54" s="404"/>
      <c r="AHT54" s="404"/>
      <c r="AHU54" s="404"/>
      <c r="AHV54" s="404"/>
      <c r="AHW54" s="404"/>
      <c r="AHX54" s="404"/>
      <c r="AHY54" s="404"/>
      <c r="AHZ54" s="404"/>
      <c r="AIA54" s="404"/>
      <c r="AIB54" s="404"/>
      <c r="AIC54" s="404"/>
      <c r="AID54" s="404"/>
      <c r="AIE54" s="404"/>
      <c r="AIF54" s="404"/>
      <c r="AIG54" s="404"/>
      <c r="AIH54" s="404"/>
      <c r="AII54" s="404"/>
      <c r="AIJ54" s="404"/>
      <c r="AIK54" s="404"/>
      <c r="AIL54" s="404"/>
      <c r="AIM54" s="404"/>
      <c r="AIN54" s="404"/>
      <c r="AIO54" s="404"/>
      <c r="AIP54" s="404"/>
      <c r="AIQ54" s="404"/>
      <c r="AIR54" s="404"/>
      <c r="AIS54" s="404"/>
      <c r="AIT54" s="404"/>
      <c r="AIU54" s="404"/>
      <c r="AIV54" s="404"/>
      <c r="AIW54" s="404"/>
      <c r="AIX54" s="404"/>
      <c r="AIY54" s="404"/>
      <c r="AIZ54" s="404"/>
      <c r="AJA54" s="404"/>
      <c r="AJB54" s="404"/>
      <c r="AJC54" s="404"/>
      <c r="AJD54" s="404"/>
      <c r="AJE54" s="404"/>
      <c r="AJF54" s="404"/>
      <c r="AJG54" s="404"/>
      <c r="AJH54" s="404"/>
      <c r="AJI54" s="404"/>
      <c r="AJJ54" s="404"/>
      <c r="AJK54" s="404"/>
      <c r="AJL54" s="404"/>
      <c r="AJM54" s="404"/>
      <c r="AJN54" s="404"/>
      <c r="AJO54" s="404"/>
      <c r="AJP54" s="404"/>
      <c r="AJQ54" s="404"/>
      <c r="AJR54" s="404"/>
      <c r="AJS54" s="404"/>
      <c r="AJT54" s="404"/>
      <c r="AJU54" s="404"/>
      <c r="AJV54" s="404"/>
      <c r="AJW54" s="404"/>
      <c r="AJX54" s="404"/>
      <c r="AJY54" s="404"/>
      <c r="AJZ54" s="404"/>
      <c r="AKA54" s="404"/>
      <c r="AKB54" s="404"/>
      <c r="AKC54" s="404"/>
      <c r="AKD54" s="404"/>
      <c r="AKE54" s="404"/>
      <c r="AKF54" s="404"/>
      <c r="AKG54" s="404"/>
      <c r="AKH54" s="404"/>
      <c r="AKI54" s="404"/>
      <c r="AKJ54" s="404"/>
      <c r="AKK54" s="404"/>
      <c r="AKL54" s="404"/>
      <c r="AKM54" s="404"/>
      <c r="AKN54" s="404"/>
      <c r="AKO54" s="404"/>
      <c r="AKP54" s="404"/>
      <c r="AKQ54" s="404"/>
      <c r="AKR54" s="404"/>
      <c r="AKS54" s="404"/>
      <c r="AKT54" s="404"/>
      <c r="AKU54" s="404"/>
      <c r="AKV54" s="404"/>
      <c r="AKW54" s="404"/>
      <c r="AKX54" s="404"/>
      <c r="AKY54" s="404"/>
      <c r="AKZ54" s="404"/>
      <c r="ALA54" s="404"/>
      <c r="ALB54" s="404"/>
      <c r="ALC54" s="404"/>
    </row>
    <row r="55" spans="1:991" ht="39.75" customHeight="1" x14ac:dyDescent="0.55000000000000004">
      <c r="A55" s="639" t="s">
        <v>410</v>
      </c>
      <c r="B55" s="61">
        <v>408992.52750299382</v>
      </c>
      <c r="C55" s="61">
        <v>102323.07724999997</v>
      </c>
      <c r="D55" s="61">
        <v>178732.01500000001</v>
      </c>
      <c r="E55" s="61">
        <v>391577.97747260681</v>
      </c>
      <c r="F55" s="61">
        <v>2179</v>
      </c>
      <c r="G55" s="634">
        <v>1083804.5972256006</v>
      </c>
      <c r="H55" s="61">
        <v>347643.64837754471</v>
      </c>
      <c r="I55" s="61">
        <v>86974.615662499971</v>
      </c>
      <c r="J55" s="61">
        <v>151922.21275000001</v>
      </c>
      <c r="K55" s="759">
        <v>559021</v>
      </c>
      <c r="L55" s="61">
        <v>1852.1499999999999</v>
      </c>
      <c r="M55" s="61">
        <v>821381.52338624571</v>
      </c>
      <c r="N55" s="61">
        <v>271162.04573448491</v>
      </c>
      <c r="O55" s="61">
        <v>67840.200216749974</v>
      </c>
      <c r="P55" s="61">
        <v>118499.325945</v>
      </c>
      <c r="Q55" s="61">
        <v>232988.89659620106</v>
      </c>
      <c r="R55" s="61">
        <v>1444.6769999999999</v>
      </c>
      <c r="S55" s="636">
        <v>691935.14549243602</v>
      </c>
      <c r="T55" s="404"/>
      <c r="U55" s="404"/>
      <c r="V55" s="404"/>
      <c r="W55" s="404"/>
      <c r="X55" s="404"/>
      <c r="Y55" s="404"/>
      <c r="Z55" s="404"/>
      <c r="AA55" s="404"/>
      <c r="AB55" s="404"/>
      <c r="AC55" s="404"/>
      <c r="AD55" s="404"/>
      <c r="AE55" s="404"/>
      <c r="AF55" s="404"/>
      <c r="AG55" s="404"/>
      <c r="AH55" s="404"/>
      <c r="AI55" s="404"/>
      <c r="AJ55" s="404"/>
      <c r="AK55" s="404"/>
      <c r="AL55" s="404"/>
      <c r="AM55" s="404"/>
      <c r="AN55" s="404"/>
      <c r="AO55" s="404"/>
      <c r="AP55" s="404"/>
      <c r="AQ55" s="404"/>
      <c r="AR55" s="404"/>
      <c r="AS55" s="404"/>
      <c r="AT55" s="404"/>
      <c r="AU55" s="404"/>
      <c r="AV55" s="404"/>
      <c r="AW55" s="404"/>
      <c r="AX55" s="404"/>
      <c r="AY55" s="404"/>
      <c r="AZ55" s="404"/>
      <c r="BA55" s="404"/>
      <c r="BB55" s="404"/>
      <c r="BC55" s="404"/>
      <c r="BD55" s="404"/>
      <c r="BE55" s="404"/>
      <c r="BF55" s="404"/>
      <c r="BG55" s="404"/>
      <c r="BH55" s="404"/>
      <c r="BI55" s="404"/>
      <c r="BJ55" s="404"/>
      <c r="BK55" s="404"/>
      <c r="BL55" s="404"/>
      <c r="BM55" s="404"/>
      <c r="BN55" s="404"/>
      <c r="BO55" s="404"/>
      <c r="BP55" s="404"/>
      <c r="BQ55" s="404"/>
      <c r="BR55" s="404"/>
      <c r="BS55" s="404"/>
      <c r="BT55" s="404"/>
      <c r="BU55" s="404"/>
      <c r="BV55" s="404"/>
      <c r="BW55" s="404"/>
      <c r="BX55" s="404"/>
      <c r="BY55" s="404"/>
      <c r="BZ55" s="404"/>
      <c r="CA55" s="404"/>
      <c r="CB55" s="404"/>
      <c r="CC55" s="404"/>
      <c r="CD55" s="404"/>
      <c r="CE55" s="404"/>
      <c r="CF55" s="404"/>
      <c r="CG55" s="404"/>
      <c r="CH55" s="404"/>
      <c r="CI55" s="404"/>
      <c r="CJ55" s="404"/>
      <c r="CK55" s="404"/>
      <c r="CL55" s="404"/>
      <c r="CM55" s="404"/>
      <c r="CN55" s="404"/>
      <c r="CO55" s="404"/>
      <c r="CP55" s="404"/>
      <c r="CQ55" s="404"/>
      <c r="CR55" s="404"/>
      <c r="CS55" s="404"/>
      <c r="CT55" s="404"/>
      <c r="CU55" s="404"/>
      <c r="CV55" s="404"/>
      <c r="CW55" s="404"/>
      <c r="CX55" s="404"/>
      <c r="CY55" s="404"/>
      <c r="CZ55" s="404"/>
      <c r="DA55" s="404"/>
      <c r="DB55" s="404"/>
      <c r="DC55" s="404"/>
      <c r="DD55" s="404"/>
      <c r="DE55" s="404"/>
      <c r="DF55" s="404"/>
      <c r="DG55" s="404"/>
      <c r="DH55" s="404"/>
      <c r="DI55" s="404"/>
      <c r="DJ55" s="404"/>
      <c r="DK55" s="404"/>
      <c r="DL55" s="404"/>
      <c r="DM55" s="404"/>
      <c r="DN55" s="404"/>
      <c r="DO55" s="404"/>
      <c r="DP55" s="404"/>
      <c r="DQ55" s="404"/>
      <c r="DR55" s="404"/>
      <c r="DS55" s="404"/>
      <c r="DT55" s="404"/>
      <c r="DU55" s="404"/>
      <c r="DV55" s="404"/>
      <c r="DW55" s="404"/>
      <c r="DX55" s="404"/>
      <c r="DY55" s="404"/>
      <c r="DZ55" s="404"/>
      <c r="EA55" s="404"/>
      <c r="EB55" s="404"/>
      <c r="EC55" s="404"/>
      <c r="ED55" s="404"/>
      <c r="EE55" s="404"/>
      <c r="EF55" s="404"/>
      <c r="EG55" s="404"/>
      <c r="EH55" s="404"/>
      <c r="EI55" s="404"/>
      <c r="EJ55" s="404"/>
      <c r="EK55" s="404"/>
      <c r="EL55" s="404"/>
      <c r="EM55" s="404"/>
      <c r="EN55" s="404"/>
      <c r="EO55" s="404"/>
      <c r="EP55" s="404"/>
      <c r="EQ55" s="404"/>
      <c r="ER55" s="404"/>
      <c r="ES55" s="404"/>
      <c r="ET55" s="404"/>
      <c r="EU55" s="404"/>
      <c r="EV55" s="404"/>
      <c r="EW55" s="404"/>
      <c r="EX55" s="404"/>
      <c r="EY55" s="404"/>
      <c r="EZ55" s="404"/>
      <c r="FA55" s="404"/>
      <c r="FB55" s="404"/>
      <c r="FC55" s="404"/>
      <c r="FD55" s="404"/>
      <c r="FE55" s="404"/>
      <c r="FF55" s="404"/>
      <c r="FG55" s="404"/>
      <c r="FH55" s="404"/>
      <c r="FI55" s="404"/>
      <c r="FJ55" s="404"/>
      <c r="FK55" s="404"/>
      <c r="FL55" s="404"/>
      <c r="FM55" s="404"/>
      <c r="FN55" s="404"/>
      <c r="FO55" s="404"/>
      <c r="FP55" s="404"/>
      <c r="FQ55" s="404"/>
      <c r="FR55" s="404"/>
      <c r="FS55" s="404"/>
      <c r="FT55" s="404"/>
      <c r="FU55" s="404"/>
      <c r="FV55" s="404"/>
      <c r="FW55" s="404"/>
      <c r="FX55" s="404"/>
      <c r="FY55" s="404"/>
      <c r="FZ55" s="404"/>
      <c r="GA55" s="404"/>
      <c r="GB55" s="404"/>
      <c r="GC55" s="404"/>
      <c r="GD55" s="404"/>
      <c r="GE55" s="404"/>
      <c r="GF55" s="404"/>
      <c r="GG55" s="404"/>
      <c r="GH55" s="404"/>
      <c r="GI55" s="404"/>
      <c r="GJ55" s="404"/>
      <c r="GK55" s="404"/>
      <c r="GL55" s="404"/>
      <c r="GM55" s="404"/>
      <c r="GN55" s="404"/>
      <c r="GO55" s="404"/>
      <c r="GP55" s="404"/>
      <c r="GQ55" s="404"/>
      <c r="GR55" s="404"/>
      <c r="GS55" s="404"/>
      <c r="GT55" s="404"/>
      <c r="GU55" s="404"/>
      <c r="GV55" s="404"/>
      <c r="GW55" s="404"/>
      <c r="GX55" s="404"/>
      <c r="GY55" s="404"/>
      <c r="GZ55" s="404"/>
      <c r="HA55" s="404"/>
      <c r="HB55" s="404"/>
      <c r="HC55" s="404"/>
      <c r="HD55" s="404"/>
      <c r="HE55" s="404"/>
      <c r="HF55" s="404"/>
      <c r="HG55" s="404"/>
      <c r="HH55" s="404"/>
      <c r="HI55" s="404"/>
      <c r="HJ55" s="404"/>
      <c r="HK55" s="404"/>
      <c r="HL55" s="404"/>
      <c r="HM55" s="404"/>
      <c r="HN55" s="404"/>
      <c r="HO55" s="404"/>
      <c r="HP55" s="404"/>
      <c r="HQ55" s="404"/>
      <c r="HR55" s="404"/>
      <c r="HS55" s="404"/>
      <c r="HT55" s="404"/>
      <c r="HU55" s="404"/>
      <c r="HV55" s="404"/>
      <c r="HW55" s="404"/>
      <c r="HX55" s="404"/>
      <c r="HY55" s="404"/>
      <c r="HZ55" s="404"/>
      <c r="IA55" s="404"/>
      <c r="IB55" s="404"/>
      <c r="IC55" s="404"/>
      <c r="ID55" s="404"/>
      <c r="IE55" s="404"/>
      <c r="IF55" s="404"/>
      <c r="IG55" s="404"/>
      <c r="IH55" s="404"/>
      <c r="II55" s="404"/>
      <c r="IJ55" s="404"/>
      <c r="IK55" s="404"/>
      <c r="IL55" s="404"/>
      <c r="IM55" s="404"/>
      <c r="IN55" s="404"/>
      <c r="IO55" s="404"/>
      <c r="IP55" s="404"/>
      <c r="IQ55" s="404"/>
      <c r="IR55" s="404"/>
      <c r="IS55" s="404"/>
      <c r="IT55" s="404"/>
      <c r="IU55" s="404"/>
      <c r="IV55" s="404"/>
      <c r="IW55" s="404"/>
      <c r="IX55" s="404"/>
      <c r="IY55" s="404"/>
      <c r="IZ55" s="404"/>
      <c r="JA55" s="404"/>
      <c r="JB55" s="404"/>
      <c r="JC55" s="404"/>
      <c r="JD55" s="404"/>
      <c r="JE55" s="404"/>
      <c r="JF55" s="404"/>
      <c r="JG55" s="404"/>
      <c r="JH55" s="404"/>
      <c r="JI55" s="404"/>
      <c r="JJ55" s="404"/>
      <c r="JK55" s="404"/>
      <c r="JL55" s="404"/>
      <c r="JM55" s="404"/>
      <c r="JN55" s="404"/>
      <c r="JO55" s="404"/>
      <c r="JP55" s="404"/>
      <c r="JQ55" s="404"/>
      <c r="JR55" s="404"/>
      <c r="JS55" s="404"/>
      <c r="JT55" s="404"/>
      <c r="JU55" s="404"/>
      <c r="JV55" s="404"/>
      <c r="JW55" s="404"/>
      <c r="JX55" s="404"/>
      <c r="JY55" s="404"/>
      <c r="JZ55" s="404"/>
      <c r="KA55" s="404"/>
      <c r="KB55" s="404"/>
      <c r="KC55" s="404"/>
      <c r="KD55" s="404"/>
      <c r="KE55" s="404"/>
      <c r="KF55" s="404"/>
      <c r="KG55" s="404"/>
      <c r="KH55" s="404"/>
      <c r="KI55" s="404"/>
      <c r="KJ55" s="404"/>
      <c r="KK55" s="404"/>
      <c r="KL55" s="404"/>
      <c r="KM55" s="404"/>
      <c r="KN55" s="404"/>
      <c r="KO55" s="404"/>
      <c r="KP55" s="404"/>
      <c r="KQ55" s="404"/>
      <c r="KR55" s="404"/>
      <c r="KS55" s="404"/>
      <c r="KT55" s="404"/>
      <c r="KU55" s="404"/>
      <c r="KV55" s="404"/>
      <c r="KW55" s="404"/>
      <c r="KX55" s="404"/>
      <c r="KY55" s="404"/>
      <c r="KZ55" s="404"/>
      <c r="LA55" s="404"/>
      <c r="LB55" s="404"/>
      <c r="LC55" s="404"/>
      <c r="LD55" s="404"/>
      <c r="LE55" s="404"/>
      <c r="LF55" s="404"/>
      <c r="LG55" s="404"/>
      <c r="LH55" s="404"/>
      <c r="LI55" s="404"/>
      <c r="LJ55" s="404"/>
      <c r="LK55" s="404"/>
      <c r="LL55" s="404"/>
      <c r="LM55" s="404"/>
      <c r="LN55" s="404"/>
      <c r="LO55" s="404"/>
      <c r="LP55" s="404"/>
      <c r="LQ55" s="404"/>
      <c r="LR55" s="404"/>
      <c r="LS55" s="404"/>
      <c r="LT55" s="404"/>
      <c r="LU55" s="404"/>
      <c r="LV55" s="404"/>
      <c r="LW55" s="404"/>
      <c r="LX55" s="404"/>
      <c r="LY55" s="404"/>
      <c r="LZ55" s="404"/>
      <c r="MA55" s="404"/>
      <c r="MB55" s="404"/>
      <c r="MC55" s="404"/>
      <c r="MD55" s="404"/>
      <c r="ME55" s="404"/>
      <c r="MF55" s="404"/>
      <c r="MG55" s="404"/>
      <c r="MH55" s="404"/>
      <c r="MI55" s="404"/>
      <c r="MJ55" s="404"/>
      <c r="MK55" s="404"/>
      <c r="ML55" s="404"/>
      <c r="MM55" s="404"/>
      <c r="MN55" s="404"/>
      <c r="MO55" s="404"/>
      <c r="MP55" s="404"/>
      <c r="MQ55" s="404"/>
      <c r="MR55" s="404"/>
      <c r="MS55" s="404"/>
      <c r="MT55" s="404"/>
      <c r="MU55" s="404"/>
      <c r="MV55" s="404"/>
      <c r="MW55" s="404"/>
      <c r="MX55" s="404"/>
      <c r="MY55" s="404"/>
      <c r="MZ55" s="404"/>
      <c r="NA55" s="404"/>
      <c r="NB55" s="404"/>
      <c r="NC55" s="404"/>
      <c r="ND55" s="404"/>
      <c r="NE55" s="404"/>
      <c r="NF55" s="404"/>
      <c r="NG55" s="404"/>
      <c r="NH55" s="404"/>
      <c r="NI55" s="404"/>
      <c r="NJ55" s="404"/>
      <c r="NK55" s="404"/>
      <c r="NL55" s="404"/>
      <c r="NM55" s="404"/>
      <c r="NN55" s="404"/>
      <c r="NO55" s="404"/>
      <c r="NP55" s="404"/>
      <c r="NQ55" s="404"/>
      <c r="NR55" s="404"/>
      <c r="NS55" s="404"/>
      <c r="NT55" s="404"/>
      <c r="NU55" s="404"/>
      <c r="NV55" s="404"/>
      <c r="NW55" s="404"/>
      <c r="NX55" s="404"/>
      <c r="NY55" s="404"/>
      <c r="NZ55" s="404"/>
      <c r="OA55" s="404"/>
      <c r="OB55" s="404"/>
      <c r="OC55" s="404"/>
      <c r="OD55" s="404"/>
      <c r="OE55" s="404"/>
      <c r="OF55" s="404"/>
      <c r="OG55" s="404"/>
      <c r="OH55" s="404"/>
      <c r="OI55" s="404"/>
      <c r="OJ55" s="404"/>
      <c r="OK55" s="404"/>
      <c r="OL55" s="404"/>
      <c r="OM55" s="404"/>
      <c r="ON55" s="404"/>
      <c r="OO55" s="404"/>
      <c r="OP55" s="404"/>
      <c r="OQ55" s="404"/>
      <c r="OR55" s="404"/>
      <c r="OS55" s="404"/>
      <c r="OT55" s="404"/>
      <c r="OU55" s="404"/>
      <c r="OV55" s="404"/>
      <c r="OW55" s="404"/>
      <c r="OX55" s="404"/>
      <c r="OY55" s="404"/>
      <c r="OZ55" s="404"/>
      <c r="PA55" s="404"/>
      <c r="PB55" s="404"/>
      <c r="PC55" s="404"/>
      <c r="PD55" s="404"/>
      <c r="PE55" s="404"/>
      <c r="PF55" s="404"/>
      <c r="PG55" s="404"/>
      <c r="PH55" s="404"/>
      <c r="PI55" s="404"/>
      <c r="PJ55" s="404"/>
      <c r="PK55" s="404"/>
      <c r="PL55" s="404"/>
      <c r="PM55" s="404"/>
      <c r="PN55" s="404"/>
      <c r="PO55" s="404"/>
      <c r="PP55" s="404"/>
      <c r="PQ55" s="404"/>
      <c r="PR55" s="404"/>
      <c r="PS55" s="404"/>
      <c r="PT55" s="404"/>
      <c r="PU55" s="404"/>
      <c r="PV55" s="404"/>
      <c r="PW55" s="404"/>
      <c r="PX55" s="404"/>
      <c r="PY55" s="404"/>
      <c r="PZ55" s="404"/>
      <c r="QA55" s="404"/>
      <c r="QB55" s="404"/>
      <c r="QC55" s="404"/>
      <c r="QD55" s="404"/>
      <c r="QE55" s="404"/>
      <c r="QF55" s="404"/>
      <c r="QG55" s="404"/>
      <c r="QH55" s="404"/>
      <c r="QI55" s="404"/>
      <c r="QJ55" s="404"/>
      <c r="QK55" s="404"/>
      <c r="QL55" s="404"/>
      <c r="QM55" s="404"/>
      <c r="QN55" s="404"/>
      <c r="QO55" s="404"/>
      <c r="QP55" s="404"/>
      <c r="QQ55" s="404"/>
      <c r="QR55" s="404"/>
      <c r="QS55" s="404"/>
      <c r="QT55" s="404"/>
      <c r="QU55" s="404"/>
      <c r="QV55" s="404"/>
      <c r="QW55" s="404"/>
      <c r="QX55" s="404"/>
      <c r="QY55" s="404"/>
      <c r="QZ55" s="404"/>
      <c r="RA55" s="404"/>
      <c r="RB55" s="404"/>
      <c r="RC55" s="404"/>
      <c r="RD55" s="404"/>
      <c r="RE55" s="404"/>
      <c r="RF55" s="404"/>
      <c r="RG55" s="404"/>
      <c r="RH55" s="404"/>
      <c r="RI55" s="404"/>
      <c r="RJ55" s="404"/>
      <c r="RK55" s="404"/>
      <c r="RL55" s="404"/>
      <c r="RM55" s="404"/>
      <c r="RN55" s="404"/>
      <c r="RO55" s="404"/>
      <c r="RP55" s="404"/>
      <c r="RQ55" s="404"/>
      <c r="RR55" s="404"/>
      <c r="RS55" s="404"/>
      <c r="RT55" s="404"/>
      <c r="RU55" s="404"/>
      <c r="RV55" s="404"/>
      <c r="RW55" s="404"/>
      <c r="RX55" s="404"/>
      <c r="RY55" s="404"/>
      <c r="RZ55" s="404"/>
      <c r="SA55" s="404"/>
      <c r="SB55" s="404"/>
      <c r="SC55" s="404"/>
      <c r="SD55" s="404"/>
      <c r="SE55" s="404"/>
      <c r="SF55" s="404"/>
      <c r="SG55" s="404"/>
      <c r="SH55" s="404"/>
      <c r="SI55" s="404"/>
      <c r="SJ55" s="404"/>
      <c r="SK55" s="404"/>
      <c r="SL55" s="404"/>
      <c r="SM55" s="404"/>
      <c r="SN55" s="404"/>
      <c r="SO55" s="404"/>
      <c r="SP55" s="404"/>
      <c r="SQ55" s="404"/>
      <c r="SR55" s="404"/>
      <c r="SS55" s="404"/>
      <c r="ST55" s="404"/>
      <c r="SU55" s="404"/>
      <c r="SV55" s="404"/>
      <c r="SW55" s="404"/>
      <c r="SX55" s="404"/>
      <c r="SY55" s="404"/>
      <c r="SZ55" s="404"/>
      <c r="TA55" s="404"/>
      <c r="TB55" s="404"/>
      <c r="TC55" s="404"/>
      <c r="TD55" s="404"/>
      <c r="TE55" s="404"/>
      <c r="TF55" s="404"/>
      <c r="TG55" s="404"/>
      <c r="TH55" s="404"/>
      <c r="TI55" s="404"/>
      <c r="TJ55" s="404"/>
      <c r="TK55" s="404"/>
      <c r="TL55" s="404"/>
      <c r="TM55" s="404"/>
      <c r="TN55" s="404"/>
      <c r="TO55" s="404"/>
      <c r="TP55" s="404"/>
      <c r="TQ55" s="404"/>
      <c r="TR55" s="404"/>
      <c r="TS55" s="404"/>
      <c r="TT55" s="404"/>
      <c r="TU55" s="404"/>
      <c r="TV55" s="404"/>
      <c r="TW55" s="404"/>
      <c r="TX55" s="404"/>
      <c r="TY55" s="404"/>
      <c r="TZ55" s="404"/>
      <c r="UA55" s="404"/>
      <c r="UB55" s="404"/>
      <c r="UC55" s="404"/>
      <c r="UD55" s="404"/>
      <c r="UE55" s="404"/>
      <c r="UF55" s="404"/>
      <c r="UG55" s="404"/>
      <c r="UH55" s="404"/>
      <c r="UI55" s="404"/>
      <c r="UJ55" s="404"/>
      <c r="UK55" s="404"/>
      <c r="UL55" s="404"/>
      <c r="UM55" s="404"/>
      <c r="UN55" s="404"/>
      <c r="UO55" s="404"/>
      <c r="UP55" s="404"/>
      <c r="UQ55" s="404"/>
      <c r="UR55" s="404"/>
      <c r="US55" s="404"/>
      <c r="UT55" s="404"/>
      <c r="UU55" s="404"/>
      <c r="UV55" s="404"/>
      <c r="UW55" s="404"/>
      <c r="UX55" s="404"/>
      <c r="UY55" s="404"/>
      <c r="UZ55" s="404"/>
      <c r="VA55" s="404"/>
      <c r="VB55" s="404"/>
      <c r="VC55" s="404"/>
      <c r="VD55" s="404"/>
      <c r="VE55" s="404"/>
      <c r="VF55" s="404"/>
      <c r="VG55" s="404"/>
      <c r="VH55" s="404"/>
      <c r="VI55" s="404"/>
      <c r="VJ55" s="404"/>
      <c r="VK55" s="404"/>
      <c r="VL55" s="404"/>
      <c r="VM55" s="404"/>
      <c r="VN55" s="404"/>
      <c r="VO55" s="404"/>
      <c r="VP55" s="404"/>
      <c r="VQ55" s="404"/>
      <c r="VR55" s="404"/>
      <c r="VS55" s="404"/>
      <c r="VT55" s="404"/>
      <c r="VU55" s="404"/>
      <c r="VV55" s="404"/>
      <c r="VW55" s="404"/>
      <c r="VX55" s="404"/>
      <c r="VY55" s="404"/>
      <c r="VZ55" s="404"/>
      <c r="WA55" s="404"/>
      <c r="WB55" s="404"/>
      <c r="WC55" s="404"/>
      <c r="WD55" s="404"/>
      <c r="WE55" s="404"/>
      <c r="WF55" s="404"/>
      <c r="WG55" s="404"/>
      <c r="WH55" s="404"/>
      <c r="WI55" s="404"/>
      <c r="WJ55" s="404"/>
      <c r="WK55" s="404"/>
      <c r="WL55" s="404"/>
      <c r="WM55" s="404"/>
      <c r="WN55" s="404"/>
      <c r="WO55" s="404"/>
      <c r="WP55" s="404"/>
      <c r="WQ55" s="404"/>
      <c r="WR55" s="404"/>
      <c r="WS55" s="404"/>
      <c r="WT55" s="404"/>
      <c r="WU55" s="404"/>
      <c r="WV55" s="404"/>
      <c r="WW55" s="404"/>
      <c r="WX55" s="404"/>
      <c r="WY55" s="404"/>
      <c r="WZ55" s="404"/>
      <c r="XA55" s="404"/>
      <c r="XB55" s="404"/>
      <c r="XC55" s="404"/>
      <c r="XD55" s="404"/>
      <c r="XE55" s="404"/>
      <c r="XF55" s="404"/>
      <c r="XG55" s="404"/>
      <c r="XH55" s="404"/>
      <c r="XI55" s="404"/>
      <c r="XJ55" s="404"/>
      <c r="XK55" s="404"/>
      <c r="XL55" s="404"/>
      <c r="XM55" s="404"/>
      <c r="XN55" s="404"/>
      <c r="XO55" s="404"/>
      <c r="XP55" s="404"/>
      <c r="XQ55" s="404"/>
      <c r="XR55" s="404"/>
      <c r="XS55" s="404"/>
      <c r="XT55" s="404"/>
      <c r="XU55" s="404"/>
      <c r="XV55" s="404"/>
      <c r="XW55" s="404"/>
      <c r="XX55" s="404"/>
      <c r="XY55" s="404"/>
      <c r="XZ55" s="404"/>
      <c r="YA55" s="404"/>
      <c r="YB55" s="404"/>
      <c r="YC55" s="404"/>
      <c r="YD55" s="404"/>
      <c r="YE55" s="404"/>
      <c r="YF55" s="404"/>
      <c r="YG55" s="404"/>
      <c r="YH55" s="404"/>
      <c r="YI55" s="404"/>
      <c r="YJ55" s="404"/>
      <c r="YK55" s="404"/>
      <c r="YL55" s="404"/>
      <c r="YM55" s="404"/>
      <c r="YN55" s="404"/>
      <c r="YO55" s="404"/>
      <c r="YP55" s="404"/>
      <c r="YQ55" s="404"/>
      <c r="YR55" s="404"/>
      <c r="YS55" s="404"/>
      <c r="YT55" s="404"/>
      <c r="YU55" s="404"/>
      <c r="YV55" s="404"/>
      <c r="YW55" s="404"/>
      <c r="YX55" s="404"/>
      <c r="YY55" s="404"/>
      <c r="YZ55" s="404"/>
      <c r="ZA55" s="404"/>
      <c r="ZB55" s="404"/>
      <c r="ZC55" s="404"/>
      <c r="ZD55" s="404"/>
      <c r="ZE55" s="404"/>
      <c r="ZF55" s="404"/>
      <c r="ZG55" s="404"/>
      <c r="ZH55" s="404"/>
      <c r="ZI55" s="404"/>
      <c r="ZJ55" s="404"/>
      <c r="ZK55" s="404"/>
      <c r="ZL55" s="404"/>
      <c r="ZM55" s="404"/>
      <c r="ZN55" s="404"/>
      <c r="ZO55" s="404"/>
      <c r="ZP55" s="404"/>
      <c r="ZQ55" s="404"/>
      <c r="ZR55" s="404"/>
      <c r="ZS55" s="404"/>
      <c r="ZT55" s="404"/>
      <c r="ZU55" s="404"/>
      <c r="ZV55" s="404"/>
      <c r="ZW55" s="404"/>
      <c r="ZX55" s="404"/>
      <c r="ZY55" s="404"/>
      <c r="ZZ55" s="404"/>
      <c r="AAA55" s="404"/>
      <c r="AAB55" s="404"/>
      <c r="AAC55" s="404"/>
      <c r="AAD55" s="404"/>
      <c r="AAE55" s="404"/>
      <c r="AAF55" s="404"/>
      <c r="AAG55" s="404"/>
      <c r="AAH55" s="404"/>
      <c r="AAI55" s="404"/>
      <c r="AAJ55" s="404"/>
      <c r="AAK55" s="404"/>
      <c r="AAL55" s="404"/>
      <c r="AAM55" s="404"/>
      <c r="AAN55" s="404"/>
      <c r="AAO55" s="404"/>
      <c r="AAP55" s="404"/>
      <c r="AAQ55" s="404"/>
      <c r="AAR55" s="404"/>
      <c r="AAS55" s="404"/>
      <c r="AAT55" s="404"/>
      <c r="AAU55" s="404"/>
      <c r="AAV55" s="404"/>
      <c r="AAW55" s="404"/>
      <c r="AAX55" s="404"/>
      <c r="AAY55" s="404"/>
      <c r="AAZ55" s="404"/>
      <c r="ABA55" s="404"/>
      <c r="ABB55" s="404"/>
      <c r="ABC55" s="404"/>
      <c r="ABD55" s="404"/>
      <c r="ABE55" s="404"/>
      <c r="ABF55" s="404"/>
      <c r="ABG55" s="404"/>
      <c r="ABH55" s="404"/>
      <c r="ABI55" s="404"/>
      <c r="ABJ55" s="404"/>
      <c r="ABK55" s="404"/>
      <c r="ABL55" s="404"/>
      <c r="ABM55" s="404"/>
      <c r="ABN55" s="404"/>
      <c r="ABO55" s="404"/>
      <c r="ABP55" s="404"/>
      <c r="ABQ55" s="404"/>
      <c r="ABR55" s="404"/>
      <c r="ABS55" s="404"/>
      <c r="ABT55" s="404"/>
      <c r="ABU55" s="404"/>
      <c r="ABV55" s="404"/>
      <c r="ABW55" s="404"/>
      <c r="ABX55" s="404"/>
      <c r="ABY55" s="404"/>
      <c r="ABZ55" s="404"/>
      <c r="ACA55" s="404"/>
      <c r="ACB55" s="404"/>
      <c r="ACC55" s="404"/>
      <c r="ACD55" s="404"/>
      <c r="ACE55" s="404"/>
      <c r="ACF55" s="404"/>
      <c r="ACG55" s="404"/>
      <c r="ACH55" s="404"/>
      <c r="ACI55" s="404"/>
      <c r="ACJ55" s="404"/>
      <c r="ACK55" s="404"/>
      <c r="ACL55" s="404"/>
      <c r="ACM55" s="404"/>
      <c r="ACN55" s="404"/>
      <c r="ACO55" s="404"/>
      <c r="ACP55" s="404"/>
      <c r="ACQ55" s="404"/>
      <c r="ACR55" s="404"/>
      <c r="ACS55" s="404"/>
      <c r="ACT55" s="404"/>
      <c r="ACU55" s="404"/>
      <c r="ACV55" s="404"/>
      <c r="ACW55" s="404"/>
      <c r="ACX55" s="404"/>
      <c r="ACY55" s="404"/>
      <c r="ACZ55" s="404"/>
      <c r="ADA55" s="404"/>
      <c r="ADB55" s="404"/>
      <c r="ADC55" s="404"/>
      <c r="ADD55" s="404"/>
      <c r="ADE55" s="404"/>
      <c r="ADF55" s="404"/>
      <c r="ADG55" s="404"/>
      <c r="ADH55" s="404"/>
      <c r="ADI55" s="404"/>
      <c r="ADJ55" s="404"/>
      <c r="ADK55" s="404"/>
      <c r="ADL55" s="404"/>
      <c r="ADM55" s="404"/>
      <c r="ADN55" s="404"/>
      <c r="ADO55" s="404"/>
      <c r="ADP55" s="404"/>
      <c r="ADQ55" s="404"/>
      <c r="ADR55" s="404"/>
      <c r="ADS55" s="404"/>
      <c r="ADT55" s="404"/>
      <c r="ADU55" s="404"/>
      <c r="ADV55" s="404"/>
      <c r="ADW55" s="404"/>
      <c r="ADX55" s="404"/>
      <c r="ADY55" s="404"/>
      <c r="ADZ55" s="404"/>
      <c r="AEA55" s="404"/>
      <c r="AEB55" s="404"/>
      <c r="AEC55" s="404"/>
      <c r="AED55" s="404"/>
      <c r="AEE55" s="404"/>
      <c r="AEF55" s="404"/>
      <c r="AEG55" s="404"/>
      <c r="AEH55" s="404"/>
      <c r="AEI55" s="404"/>
      <c r="AEJ55" s="404"/>
      <c r="AEK55" s="404"/>
      <c r="AEL55" s="404"/>
      <c r="AEM55" s="404"/>
      <c r="AEN55" s="404"/>
      <c r="AEO55" s="404"/>
      <c r="AEP55" s="404"/>
      <c r="AEQ55" s="404"/>
      <c r="AER55" s="404"/>
      <c r="AES55" s="404"/>
      <c r="AET55" s="404"/>
      <c r="AEU55" s="404"/>
      <c r="AEV55" s="404"/>
      <c r="AEW55" s="404"/>
      <c r="AEX55" s="404"/>
      <c r="AEY55" s="404"/>
      <c r="AEZ55" s="404"/>
      <c r="AFA55" s="404"/>
      <c r="AFB55" s="404"/>
      <c r="AFC55" s="404"/>
      <c r="AFD55" s="404"/>
      <c r="AFE55" s="404"/>
      <c r="AFF55" s="404"/>
      <c r="AFG55" s="404"/>
      <c r="AFH55" s="404"/>
      <c r="AFI55" s="404"/>
      <c r="AFJ55" s="404"/>
      <c r="AFK55" s="404"/>
      <c r="AFL55" s="404"/>
      <c r="AFM55" s="404"/>
      <c r="AFN55" s="404"/>
      <c r="AFO55" s="404"/>
      <c r="AFP55" s="404"/>
      <c r="AFQ55" s="404"/>
      <c r="AFR55" s="404"/>
      <c r="AFS55" s="404"/>
      <c r="AFT55" s="404"/>
      <c r="AFU55" s="404"/>
      <c r="AFV55" s="404"/>
      <c r="AFW55" s="404"/>
      <c r="AFX55" s="404"/>
      <c r="AFY55" s="404"/>
      <c r="AFZ55" s="404"/>
      <c r="AGA55" s="404"/>
      <c r="AGB55" s="404"/>
      <c r="AGC55" s="404"/>
      <c r="AGD55" s="404"/>
      <c r="AGE55" s="404"/>
      <c r="AGF55" s="404"/>
      <c r="AGG55" s="404"/>
      <c r="AGH55" s="404"/>
      <c r="AGI55" s="404"/>
      <c r="AGJ55" s="404"/>
      <c r="AGK55" s="404"/>
      <c r="AGL55" s="404"/>
      <c r="AGM55" s="404"/>
      <c r="AGN55" s="404"/>
      <c r="AGO55" s="404"/>
      <c r="AGP55" s="404"/>
      <c r="AGQ55" s="404"/>
      <c r="AGR55" s="404"/>
      <c r="AGS55" s="404"/>
      <c r="AGT55" s="404"/>
      <c r="AGU55" s="404"/>
      <c r="AGV55" s="404"/>
      <c r="AGW55" s="404"/>
      <c r="AGX55" s="404"/>
      <c r="AGY55" s="404"/>
      <c r="AGZ55" s="404"/>
      <c r="AHA55" s="404"/>
      <c r="AHB55" s="404"/>
      <c r="AHC55" s="404"/>
      <c r="AHD55" s="404"/>
      <c r="AHE55" s="404"/>
      <c r="AHF55" s="404"/>
      <c r="AHG55" s="404"/>
      <c r="AHH55" s="404"/>
      <c r="AHI55" s="404"/>
      <c r="AHJ55" s="404"/>
      <c r="AHK55" s="404"/>
      <c r="AHL55" s="404"/>
      <c r="AHM55" s="404"/>
      <c r="AHN55" s="404"/>
      <c r="AHO55" s="404"/>
      <c r="AHP55" s="404"/>
      <c r="AHQ55" s="404"/>
      <c r="AHR55" s="404"/>
      <c r="AHS55" s="404"/>
      <c r="AHT55" s="404"/>
      <c r="AHU55" s="404"/>
      <c r="AHV55" s="404"/>
      <c r="AHW55" s="404"/>
      <c r="AHX55" s="404"/>
      <c r="AHY55" s="404"/>
      <c r="AHZ55" s="404"/>
      <c r="AIA55" s="404"/>
      <c r="AIB55" s="404"/>
      <c r="AIC55" s="404"/>
      <c r="AID55" s="404"/>
      <c r="AIE55" s="404"/>
      <c r="AIF55" s="404"/>
      <c r="AIG55" s="404"/>
      <c r="AIH55" s="404"/>
      <c r="AII55" s="404"/>
      <c r="AIJ55" s="404"/>
      <c r="AIK55" s="404"/>
      <c r="AIL55" s="404"/>
      <c r="AIM55" s="404"/>
      <c r="AIN55" s="404"/>
      <c r="AIO55" s="404"/>
      <c r="AIP55" s="404"/>
      <c r="AIQ55" s="404"/>
      <c r="AIR55" s="404"/>
      <c r="AIS55" s="404"/>
      <c r="AIT55" s="404"/>
      <c r="AIU55" s="404"/>
      <c r="AIV55" s="404"/>
      <c r="AIW55" s="404"/>
      <c r="AIX55" s="404"/>
      <c r="AIY55" s="404"/>
      <c r="AIZ55" s="404"/>
      <c r="AJA55" s="404"/>
      <c r="AJB55" s="404"/>
      <c r="AJC55" s="404"/>
      <c r="AJD55" s="404"/>
      <c r="AJE55" s="404"/>
      <c r="AJF55" s="404"/>
      <c r="AJG55" s="404"/>
      <c r="AJH55" s="404"/>
      <c r="AJI55" s="404"/>
      <c r="AJJ55" s="404"/>
      <c r="AJK55" s="404"/>
      <c r="AJL55" s="404"/>
      <c r="AJM55" s="404"/>
      <c r="AJN55" s="404"/>
      <c r="AJO55" s="404"/>
      <c r="AJP55" s="404"/>
      <c r="AJQ55" s="404"/>
      <c r="AJR55" s="404"/>
      <c r="AJS55" s="404"/>
      <c r="AJT55" s="404"/>
      <c r="AJU55" s="404"/>
      <c r="AJV55" s="404"/>
      <c r="AJW55" s="404"/>
      <c r="AJX55" s="404"/>
      <c r="AJY55" s="404"/>
      <c r="AJZ55" s="404"/>
      <c r="AKA55" s="404"/>
      <c r="AKB55" s="404"/>
      <c r="AKC55" s="404"/>
      <c r="AKD55" s="404"/>
      <c r="AKE55" s="404"/>
      <c r="AKF55" s="404"/>
      <c r="AKG55" s="404"/>
      <c r="AKH55" s="404"/>
      <c r="AKI55" s="404"/>
      <c r="AKJ55" s="404"/>
      <c r="AKK55" s="404"/>
      <c r="AKL55" s="404"/>
      <c r="AKM55" s="404"/>
      <c r="AKN55" s="404"/>
      <c r="AKO55" s="404"/>
      <c r="AKP55" s="404"/>
      <c r="AKQ55" s="404"/>
      <c r="AKR55" s="404"/>
      <c r="AKS55" s="404"/>
      <c r="AKT55" s="404"/>
      <c r="AKU55" s="404"/>
      <c r="AKV55" s="404"/>
      <c r="AKW55" s="404"/>
      <c r="AKX55" s="404"/>
      <c r="AKY55" s="404"/>
      <c r="AKZ55" s="404"/>
      <c r="ALA55" s="404"/>
      <c r="ALB55" s="404"/>
      <c r="ALC55" s="404"/>
    </row>
    <row r="56" spans="1:991" s="52" customFormat="1" ht="39.75" customHeight="1" x14ac:dyDescent="0.5">
      <c r="A56" s="638" t="s">
        <v>411</v>
      </c>
      <c r="B56" s="61">
        <v>749873.52404475433</v>
      </c>
      <c r="C56" s="61">
        <v>188500.08410513771</v>
      </c>
      <c r="D56" s="61">
        <v>304296.15706189163</v>
      </c>
      <c r="E56" s="61">
        <v>634870.58300332061</v>
      </c>
      <c r="F56" s="61">
        <v>3227.5889909499406</v>
      </c>
      <c r="G56" s="634">
        <v>1880767.9372060546</v>
      </c>
      <c r="H56" s="61">
        <v>637392.49543804117</v>
      </c>
      <c r="I56" s="61">
        <v>160225.07148936705</v>
      </c>
      <c r="J56" s="61">
        <v>258651.73350260788</v>
      </c>
      <c r="K56" s="759">
        <v>906348.08300332061</v>
      </c>
      <c r="L56" s="61">
        <v>2743.4506423074495</v>
      </c>
      <c r="M56" s="61">
        <v>1436760.7479592995</v>
      </c>
      <c r="N56" s="61">
        <v>497166.14644167211</v>
      </c>
      <c r="O56" s="61">
        <v>124975.5557617063</v>
      </c>
      <c r="P56" s="61">
        <v>201748.35213203414</v>
      </c>
      <c r="Q56" s="61">
        <v>377747.99688697577</v>
      </c>
      <c r="R56" s="61">
        <v>2139.8915009998109</v>
      </c>
      <c r="S56" s="636">
        <v>1203777.9427233883</v>
      </c>
    </row>
    <row r="57" spans="1:991" s="52" customFormat="1" ht="39.75" customHeight="1" x14ac:dyDescent="0.5">
      <c r="A57" s="638" t="s">
        <v>412</v>
      </c>
      <c r="B57" s="61">
        <v>651235.70722560678</v>
      </c>
      <c r="C57" s="61">
        <v>178028.38168207413</v>
      </c>
      <c r="D57" s="61">
        <v>346029.88515718747</v>
      </c>
      <c r="E57" s="61">
        <v>644152.73855056276</v>
      </c>
      <c r="F57" s="61">
        <v>3757.1416479269456</v>
      </c>
      <c r="G57" s="634">
        <v>1823203.8542633583</v>
      </c>
      <c r="H57" s="61">
        <v>553550.35114176571</v>
      </c>
      <c r="I57" s="61">
        <v>151324.124429763</v>
      </c>
      <c r="J57" s="61">
        <v>294125.40238360933</v>
      </c>
      <c r="K57" s="759">
        <v>945616.86855056277</v>
      </c>
      <c r="L57" s="61">
        <v>3193.5704007379036</v>
      </c>
      <c r="M57" s="61">
        <v>1385464.3277934608</v>
      </c>
      <c r="N57" s="61">
        <v>431769.27389057726</v>
      </c>
      <c r="O57" s="61">
        <v>118032.81705521514</v>
      </c>
      <c r="P57" s="61">
        <v>229417.81385921527</v>
      </c>
      <c r="Q57" s="61">
        <v>383270.87943758484</v>
      </c>
      <c r="R57" s="61">
        <v>2490.984912575565</v>
      </c>
      <c r="S57" s="636">
        <v>1164981.769155168</v>
      </c>
    </row>
    <row r="58" spans="1:991" s="52" customFormat="1" ht="39.75" customHeight="1" thickBot="1" x14ac:dyDescent="0.55000000000000004">
      <c r="A58" s="640" t="s">
        <v>413</v>
      </c>
      <c r="B58" s="641">
        <v>875484.21876484691</v>
      </c>
      <c r="C58" s="641">
        <v>215490.85522806484</v>
      </c>
      <c r="D58" s="641">
        <v>410364.28074837383</v>
      </c>
      <c r="E58" s="641">
        <v>688874.99080752651</v>
      </c>
      <c r="F58" s="642">
        <v>3857.2196832486147</v>
      </c>
      <c r="G58" s="643">
        <v>2194071.5652320608</v>
      </c>
      <c r="H58" s="643">
        <v>744161.58595011989</v>
      </c>
      <c r="I58" s="61">
        <v>183167.22694385512</v>
      </c>
      <c r="J58" s="61">
        <v>348809.63863611774</v>
      </c>
      <c r="K58" s="759">
        <v>1011269.1798780243</v>
      </c>
      <c r="L58" s="61">
        <v>3278.6367307613223</v>
      </c>
      <c r="M58" s="63">
        <v>1689297.7077913324</v>
      </c>
      <c r="N58" s="645">
        <v>580446.03704109357</v>
      </c>
      <c r="O58" s="63">
        <v>142870.437016207</v>
      </c>
      <c r="P58" s="63">
        <v>272071.51813617186</v>
      </c>
      <c r="Q58" s="63">
        <v>409880.61953047826</v>
      </c>
      <c r="R58" s="63">
        <v>2557.3366499938315</v>
      </c>
      <c r="S58" s="63">
        <v>1407825.9483739445</v>
      </c>
    </row>
    <row r="59" spans="1:991" s="52" customFormat="1" thickTop="1" x14ac:dyDescent="0.5">
      <c r="H59" s="64"/>
      <c r="I59" s="64"/>
      <c r="J59" s="64"/>
      <c r="K59" s="760"/>
      <c r="L59" s="64"/>
      <c r="M59" s="644"/>
      <c r="N59" s="64"/>
    </row>
    <row r="60" spans="1:991" s="52" customFormat="1" ht="17.649999999999999" x14ac:dyDescent="0.5">
      <c r="A60" s="492" t="s">
        <v>387</v>
      </c>
      <c r="B60" s="53"/>
      <c r="C60" s="53"/>
      <c r="K60" s="753"/>
    </row>
    <row r="61" spans="1:991" s="52" customFormat="1" ht="17.649999999999999" x14ac:dyDescent="0.5">
      <c r="A61" s="608"/>
      <c r="B61" s="53"/>
      <c r="C61" s="53"/>
      <c r="K61" s="753"/>
    </row>
    <row r="62" spans="1:991" s="52" customFormat="1" ht="17.649999999999999" x14ac:dyDescent="0.5">
      <c r="A62" s="53" t="s">
        <v>82</v>
      </c>
      <c r="B62" s="53"/>
      <c r="C62" s="53"/>
      <c r="K62" s="753"/>
    </row>
    <row r="63" spans="1:991" s="52" customFormat="1" ht="17.649999999999999" x14ac:dyDescent="0.5">
      <c r="A63" s="608"/>
      <c r="B63" s="53"/>
      <c r="C63" s="53"/>
      <c r="K63" s="753"/>
    </row>
    <row r="64" spans="1:991" s="52" customFormat="1" ht="17.649999999999999" x14ac:dyDescent="0.5">
      <c r="A64" s="608"/>
      <c r="B64" s="53"/>
      <c r="C64" s="53"/>
      <c r="J64" s="645"/>
      <c r="K64" s="753"/>
    </row>
    <row r="65" spans="1:12" s="52" customFormat="1" ht="17.649999999999999" x14ac:dyDescent="0.5">
      <c r="A65" s="608"/>
      <c r="B65" s="53"/>
      <c r="C65" s="53"/>
      <c r="K65" s="753"/>
    </row>
    <row r="66" spans="1:12" s="52" customFormat="1" ht="17.649999999999999" x14ac:dyDescent="0.5">
      <c r="A66" s="608"/>
      <c r="B66" s="53"/>
      <c r="C66" s="53"/>
      <c r="K66" s="753"/>
      <c r="L66" s="645"/>
    </row>
    <row r="67" spans="1:12" s="52" customFormat="1" ht="17.649999999999999" x14ac:dyDescent="0.5">
      <c r="A67" s="608"/>
      <c r="B67" s="53"/>
      <c r="C67" s="53"/>
      <c r="K67" s="753"/>
    </row>
    <row r="68" spans="1:12" s="52" customFormat="1" ht="17.649999999999999" x14ac:dyDescent="0.5">
      <c r="A68" s="608"/>
      <c r="B68" s="53"/>
      <c r="C68" s="53"/>
      <c r="K68" s="753"/>
    </row>
    <row r="69" spans="1:12" s="52" customFormat="1" ht="17.649999999999999" x14ac:dyDescent="0.5">
      <c r="A69" s="608"/>
      <c r="K69" s="753"/>
    </row>
    <row r="70" spans="1:12" s="52" customFormat="1" ht="17.649999999999999" x14ac:dyDescent="0.5">
      <c r="A70" s="608"/>
      <c r="C70" s="53"/>
      <c r="K70" s="753"/>
    </row>
    <row r="86" spans="1:991" x14ac:dyDescent="0.55000000000000004">
      <c r="A86" s="404"/>
      <c r="B86" s="646"/>
      <c r="C86" s="646"/>
      <c r="J86" s="404"/>
      <c r="K86" s="761"/>
      <c r="L86" s="404"/>
      <c r="M86" s="404"/>
      <c r="N86" s="404"/>
      <c r="O86" s="404"/>
      <c r="P86" s="404"/>
      <c r="Q86" s="404"/>
      <c r="R86" s="404"/>
      <c r="S86" s="404"/>
      <c r="T86" s="404"/>
      <c r="U86" s="404"/>
      <c r="V86" s="404"/>
      <c r="W86" s="404"/>
      <c r="X86" s="404"/>
      <c r="Y86" s="404"/>
      <c r="Z86" s="404"/>
      <c r="AA86" s="404"/>
      <c r="AB86" s="404"/>
      <c r="AC86" s="404"/>
      <c r="AD86" s="404"/>
      <c r="AE86" s="404"/>
      <c r="AF86" s="404"/>
      <c r="AG86" s="404"/>
      <c r="AH86" s="404"/>
      <c r="AI86" s="404"/>
      <c r="AJ86" s="404"/>
      <c r="AK86" s="404"/>
      <c r="AL86" s="404"/>
      <c r="AM86" s="404"/>
      <c r="AN86" s="404"/>
      <c r="AO86" s="404"/>
      <c r="AP86" s="404"/>
      <c r="AQ86" s="404"/>
      <c r="AR86" s="404"/>
      <c r="AS86" s="404"/>
      <c r="AT86" s="404"/>
      <c r="AU86" s="404"/>
      <c r="AV86" s="404"/>
      <c r="AW86" s="404"/>
      <c r="AX86" s="404"/>
      <c r="AY86" s="404"/>
      <c r="AZ86" s="404"/>
      <c r="BA86" s="404"/>
      <c r="BB86" s="404"/>
      <c r="BC86" s="404"/>
      <c r="BD86" s="404"/>
      <c r="BE86" s="404"/>
      <c r="BF86" s="404"/>
      <c r="BG86" s="404"/>
      <c r="BH86" s="404"/>
      <c r="BI86" s="404"/>
      <c r="BJ86" s="404"/>
      <c r="BK86" s="404"/>
      <c r="BL86" s="404"/>
      <c r="BM86" s="404"/>
      <c r="BN86" s="404"/>
      <c r="BO86" s="404"/>
      <c r="BP86" s="404"/>
      <c r="BQ86" s="404"/>
      <c r="BR86" s="404"/>
      <c r="BS86" s="404"/>
      <c r="BT86" s="404"/>
      <c r="BU86" s="404"/>
      <c r="BV86" s="404"/>
      <c r="BW86" s="404"/>
      <c r="BX86" s="404"/>
      <c r="BY86" s="404"/>
      <c r="BZ86" s="404"/>
      <c r="CA86" s="404"/>
      <c r="CB86" s="404"/>
      <c r="CC86" s="404"/>
      <c r="CD86" s="404"/>
      <c r="CE86" s="404"/>
      <c r="CF86" s="404"/>
      <c r="CG86" s="404"/>
      <c r="CH86" s="404"/>
      <c r="CI86" s="404"/>
      <c r="CJ86" s="404"/>
      <c r="CK86" s="404"/>
      <c r="CL86" s="404"/>
      <c r="CM86" s="404"/>
      <c r="CN86" s="404"/>
      <c r="CO86" s="404"/>
      <c r="CP86" s="404"/>
      <c r="CQ86" s="404"/>
      <c r="CR86" s="404"/>
      <c r="CS86" s="404"/>
      <c r="CT86" s="404"/>
      <c r="CU86" s="404"/>
      <c r="CV86" s="404"/>
      <c r="CW86" s="404"/>
      <c r="CX86" s="404"/>
      <c r="CY86" s="404"/>
      <c r="CZ86" s="404"/>
      <c r="DA86" s="404"/>
      <c r="DB86" s="404"/>
      <c r="DC86" s="404"/>
      <c r="DD86" s="404"/>
      <c r="DE86" s="404"/>
      <c r="DF86" s="404"/>
      <c r="DG86" s="404"/>
      <c r="DH86" s="404"/>
      <c r="DI86" s="404"/>
      <c r="DJ86" s="404"/>
      <c r="DK86" s="404"/>
      <c r="DL86" s="404"/>
      <c r="DM86" s="404"/>
      <c r="DN86" s="404"/>
      <c r="DO86" s="404"/>
      <c r="DP86" s="404"/>
      <c r="DQ86" s="404"/>
      <c r="DR86" s="404"/>
      <c r="DS86" s="404"/>
      <c r="DT86" s="404"/>
      <c r="DU86" s="404"/>
      <c r="DV86" s="404"/>
      <c r="DW86" s="404"/>
      <c r="DX86" s="404"/>
      <c r="DY86" s="404"/>
      <c r="DZ86" s="404"/>
      <c r="EA86" s="404"/>
      <c r="EB86" s="404"/>
      <c r="EC86" s="404"/>
      <c r="ED86" s="404"/>
      <c r="EE86" s="404"/>
      <c r="EF86" s="404"/>
      <c r="EG86" s="404"/>
      <c r="EH86" s="404"/>
      <c r="EI86" s="404"/>
      <c r="EJ86" s="404"/>
      <c r="EK86" s="404"/>
      <c r="EL86" s="404"/>
      <c r="EM86" s="404"/>
      <c r="EN86" s="404"/>
      <c r="EO86" s="404"/>
      <c r="EP86" s="404"/>
      <c r="EQ86" s="404"/>
      <c r="ER86" s="404"/>
      <c r="ES86" s="404"/>
      <c r="ET86" s="404"/>
      <c r="EU86" s="404"/>
      <c r="EV86" s="404"/>
      <c r="EW86" s="404"/>
      <c r="EX86" s="404"/>
      <c r="EY86" s="404"/>
      <c r="EZ86" s="404"/>
      <c r="FA86" s="404"/>
      <c r="FB86" s="404"/>
      <c r="FC86" s="404"/>
      <c r="FD86" s="404"/>
      <c r="FE86" s="404"/>
      <c r="FF86" s="404"/>
      <c r="FG86" s="404"/>
      <c r="FH86" s="404"/>
      <c r="FI86" s="404"/>
      <c r="FJ86" s="404"/>
      <c r="FK86" s="404"/>
      <c r="FL86" s="404"/>
      <c r="FM86" s="404"/>
      <c r="FN86" s="404"/>
      <c r="FO86" s="404"/>
      <c r="FP86" s="404"/>
      <c r="FQ86" s="404"/>
      <c r="FR86" s="404"/>
      <c r="FS86" s="404"/>
      <c r="FT86" s="404"/>
      <c r="FU86" s="404"/>
      <c r="FV86" s="404"/>
      <c r="FW86" s="404"/>
      <c r="FX86" s="404"/>
      <c r="FY86" s="404"/>
      <c r="FZ86" s="404"/>
      <c r="GA86" s="404"/>
      <c r="GB86" s="404"/>
      <c r="GC86" s="404"/>
      <c r="GD86" s="404"/>
      <c r="GE86" s="404"/>
      <c r="GF86" s="404"/>
      <c r="GG86" s="404"/>
      <c r="GH86" s="404"/>
      <c r="GI86" s="404"/>
      <c r="GJ86" s="404"/>
      <c r="GK86" s="404"/>
      <c r="GL86" s="404"/>
      <c r="GM86" s="404"/>
      <c r="GN86" s="404"/>
      <c r="GO86" s="404"/>
      <c r="GP86" s="404"/>
      <c r="GQ86" s="404"/>
      <c r="GR86" s="404"/>
      <c r="GS86" s="404"/>
      <c r="GT86" s="404"/>
      <c r="GU86" s="404"/>
      <c r="GV86" s="404"/>
      <c r="GW86" s="404"/>
      <c r="GX86" s="404"/>
      <c r="GY86" s="404"/>
      <c r="GZ86" s="404"/>
      <c r="HA86" s="404"/>
      <c r="HB86" s="404"/>
      <c r="HC86" s="404"/>
      <c r="HD86" s="404"/>
      <c r="HE86" s="404"/>
      <c r="HF86" s="404"/>
      <c r="HG86" s="404"/>
      <c r="HH86" s="404"/>
      <c r="HI86" s="404"/>
      <c r="HJ86" s="404"/>
      <c r="HK86" s="404"/>
      <c r="HL86" s="404"/>
      <c r="HM86" s="404"/>
      <c r="HN86" s="404"/>
      <c r="HO86" s="404"/>
      <c r="HP86" s="404"/>
      <c r="HQ86" s="404"/>
      <c r="HR86" s="404"/>
      <c r="HS86" s="404"/>
      <c r="HT86" s="404"/>
      <c r="HU86" s="404"/>
      <c r="HV86" s="404"/>
      <c r="HW86" s="404"/>
      <c r="HX86" s="404"/>
      <c r="HY86" s="404"/>
      <c r="HZ86" s="404"/>
      <c r="IA86" s="404"/>
      <c r="IB86" s="404"/>
      <c r="IC86" s="404"/>
      <c r="ID86" s="404"/>
      <c r="IE86" s="404"/>
      <c r="IF86" s="404"/>
      <c r="IG86" s="404"/>
      <c r="IH86" s="404"/>
      <c r="II86" s="404"/>
      <c r="IJ86" s="404"/>
      <c r="IK86" s="404"/>
      <c r="IL86" s="404"/>
      <c r="IM86" s="404"/>
      <c r="IN86" s="404"/>
      <c r="IO86" s="404"/>
      <c r="IP86" s="404"/>
      <c r="IQ86" s="404"/>
      <c r="IR86" s="404"/>
      <c r="IS86" s="404"/>
      <c r="IT86" s="404"/>
      <c r="IU86" s="404"/>
      <c r="IV86" s="404"/>
      <c r="IW86" s="404"/>
      <c r="IX86" s="404"/>
      <c r="IY86" s="404"/>
      <c r="IZ86" s="404"/>
      <c r="JA86" s="404"/>
      <c r="JB86" s="404"/>
      <c r="JC86" s="404"/>
      <c r="JD86" s="404"/>
      <c r="JE86" s="404"/>
      <c r="JF86" s="404"/>
      <c r="JG86" s="404"/>
      <c r="JH86" s="404"/>
      <c r="JI86" s="404"/>
      <c r="JJ86" s="404"/>
      <c r="JK86" s="404"/>
      <c r="JL86" s="404"/>
      <c r="JM86" s="404"/>
      <c r="JN86" s="404"/>
      <c r="JO86" s="404"/>
      <c r="JP86" s="404"/>
      <c r="JQ86" s="404"/>
      <c r="JR86" s="404"/>
      <c r="JS86" s="404"/>
      <c r="JT86" s="404"/>
      <c r="JU86" s="404"/>
      <c r="JV86" s="404"/>
      <c r="JW86" s="404"/>
      <c r="JX86" s="404"/>
      <c r="JY86" s="404"/>
      <c r="JZ86" s="404"/>
      <c r="KA86" s="404"/>
      <c r="KB86" s="404"/>
      <c r="KC86" s="404"/>
      <c r="KD86" s="404"/>
      <c r="KE86" s="404"/>
      <c r="KF86" s="404"/>
      <c r="KG86" s="404"/>
      <c r="KH86" s="404"/>
      <c r="KI86" s="404"/>
      <c r="KJ86" s="404"/>
      <c r="KK86" s="404"/>
      <c r="KL86" s="404"/>
      <c r="KM86" s="404"/>
      <c r="KN86" s="404"/>
      <c r="KO86" s="404"/>
      <c r="KP86" s="404"/>
      <c r="KQ86" s="404"/>
      <c r="KR86" s="404"/>
      <c r="KS86" s="404"/>
      <c r="KT86" s="404"/>
      <c r="KU86" s="404"/>
      <c r="KV86" s="404"/>
      <c r="KW86" s="404"/>
      <c r="KX86" s="404"/>
      <c r="KY86" s="404"/>
      <c r="KZ86" s="404"/>
      <c r="LA86" s="404"/>
      <c r="LB86" s="404"/>
      <c r="LC86" s="404"/>
      <c r="LD86" s="404"/>
      <c r="LE86" s="404"/>
      <c r="LF86" s="404"/>
      <c r="LG86" s="404"/>
      <c r="LH86" s="404"/>
      <c r="LI86" s="404"/>
      <c r="LJ86" s="404"/>
      <c r="LK86" s="404"/>
      <c r="LL86" s="404"/>
      <c r="LM86" s="404"/>
      <c r="LN86" s="404"/>
      <c r="LO86" s="404"/>
      <c r="LP86" s="404"/>
      <c r="LQ86" s="404"/>
      <c r="LR86" s="404"/>
      <c r="LS86" s="404"/>
      <c r="LT86" s="404"/>
      <c r="LU86" s="404"/>
      <c r="LV86" s="404"/>
      <c r="LW86" s="404"/>
      <c r="LX86" s="404"/>
      <c r="LY86" s="404"/>
      <c r="LZ86" s="404"/>
      <c r="MA86" s="404"/>
      <c r="MB86" s="404"/>
      <c r="MC86" s="404"/>
      <c r="MD86" s="404"/>
      <c r="ME86" s="404"/>
      <c r="MF86" s="404"/>
      <c r="MG86" s="404"/>
      <c r="MH86" s="404"/>
      <c r="MI86" s="404"/>
      <c r="MJ86" s="404"/>
      <c r="MK86" s="404"/>
      <c r="ML86" s="404"/>
      <c r="MM86" s="404"/>
      <c r="MN86" s="404"/>
      <c r="MO86" s="404"/>
      <c r="MP86" s="404"/>
      <c r="MQ86" s="404"/>
      <c r="MR86" s="404"/>
      <c r="MS86" s="404"/>
      <c r="MT86" s="404"/>
      <c r="MU86" s="404"/>
      <c r="MV86" s="404"/>
      <c r="MW86" s="404"/>
      <c r="MX86" s="404"/>
      <c r="MY86" s="404"/>
      <c r="MZ86" s="404"/>
      <c r="NA86" s="404"/>
      <c r="NB86" s="404"/>
      <c r="NC86" s="404"/>
      <c r="ND86" s="404"/>
      <c r="NE86" s="404"/>
      <c r="NF86" s="404"/>
      <c r="NG86" s="404"/>
      <c r="NH86" s="404"/>
      <c r="NI86" s="404"/>
      <c r="NJ86" s="404"/>
      <c r="NK86" s="404"/>
      <c r="NL86" s="404"/>
      <c r="NM86" s="404"/>
      <c r="NN86" s="404"/>
      <c r="NO86" s="404"/>
      <c r="NP86" s="404"/>
      <c r="NQ86" s="404"/>
      <c r="NR86" s="404"/>
      <c r="NS86" s="404"/>
      <c r="NT86" s="404"/>
      <c r="NU86" s="404"/>
      <c r="NV86" s="404"/>
      <c r="NW86" s="404"/>
      <c r="NX86" s="404"/>
      <c r="NY86" s="404"/>
      <c r="NZ86" s="404"/>
      <c r="OA86" s="404"/>
      <c r="OB86" s="404"/>
      <c r="OC86" s="404"/>
      <c r="OD86" s="404"/>
      <c r="OE86" s="404"/>
      <c r="OF86" s="404"/>
      <c r="OG86" s="404"/>
      <c r="OH86" s="404"/>
      <c r="OI86" s="404"/>
      <c r="OJ86" s="404"/>
      <c r="OK86" s="404"/>
      <c r="OL86" s="404"/>
      <c r="OM86" s="404"/>
      <c r="ON86" s="404"/>
      <c r="OO86" s="404"/>
      <c r="OP86" s="404"/>
      <c r="OQ86" s="404"/>
      <c r="OR86" s="404"/>
      <c r="OS86" s="404"/>
      <c r="OT86" s="404"/>
      <c r="OU86" s="404"/>
      <c r="OV86" s="404"/>
      <c r="OW86" s="404"/>
      <c r="OX86" s="404"/>
      <c r="OY86" s="404"/>
      <c r="OZ86" s="404"/>
      <c r="PA86" s="404"/>
      <c r="PB86" s="404"/>
      <c r="PC86" s="404"/>
      <c r="PD86" s="404"/>
      <c r="PE86" s="404"/>
      <c r="PF86" s="404"/>
      <c r="PG86" s="404"/>
      <c r="PH86" s="404"/>
      <c r="PI86" s="404"/>
      <c r="PJ86" s="404"/>
      <c r="PK86" s="404"/>
      <c r="PL86" s="404"/>
      <c r="PM86" s="404"/>
      <c r="PN86" s="404"/>
      <c r="PO86" s="404"/>
      <c r="PP86" s="404"/>
      <c r="PQ86" s="404"/>
      <c r="PR86" s="404"/>
      <c r="PS86" s="404"/>
      <c r="PT86" s="404"/>
      <c r="PU86" s="404"/>
      <c r="PV86" s="404"/>
      <c r="PW86" s="404"/>
      <c r="PX86" s="404"/>
      <c r="PY86" s="404"/>
      <c r="PZ86" s="404"/>
      <c r="QA86" s="404"/>
      <c r="QB86" s="404"/>
      <c r="QC86" s="404"/>
      <c r="QD86" s="404"/>
      <c r="QE86" s="404"/>
      <c r="QF86" s="404"/>
      <c r="QG86" s="404"/>
      <c r="QH86" s="404"/>
      <c r="QI86" s="404"/>
      <c r="QJ86" s="404"/>
      <c r="QK86" s="404"/>
      <c r="QL86" s="404"/>
      <c r="QM86" s="404"/>
      <c r="QN86" s="404"/>
      <c r="QO86" s="404"/>
      <c r="QP86" s="404"/>
      <c r="QQ86" s="404"/>
      <c r="QR86" s="404"/>
      <c r="QS86" s="404"/>
      <c r="QT86" s="404"/>
      <c r="QU86" s="404"/>
      <c r="QV86" s="404"/>
      <c r="QW86" s="404"/>
      <c r="QX86" s="404"/>
      <c r="QY86" s="404"/>
      <c r="QZ86" s="404"/>
      <c r="RA86" s="404"/>
      <c r="RB86" s="404"/>
      <c r="RC86" s="404"/>
      <c r="RD86" s="404"/>
      <c r="RE86" s="404"/>
      <c r="RF86" s="404"/>
      <c r="RG86" s="404"/>
      <c r="RH86" s="404"/>
      <c r="RI86" s="404"/>
      <c r="RJ86" s="404"/>
      <c r="RK86" s="404"/>
      <c r="RL86" s="404"/>
      <c r="RM86" s="404"/>
      <c r="RN86" s="404"/>
      <c r="RO86" s="404"/>
      <c r="RP86" s="404"/>
      <c r="RQ86" s="404"/>
      <c r="RR86" s="404"/>
      <c r="RS86" s="404"/>
      <c r="RT86" s="404"/>
      <c r="RU86" s="404"/>
      <c r="RV86" s="404"/>
      <c r="RW86" s="404"/>
      <c r="RX86" s="404"/>
      <c r="RY86" s="404"/>
      <c r="RZ86" s="404"/>
      <c r="SA86" s="404"/>
      <c r="SB86" s="404"/>
      <c r="SC86" s="404"/>
      <c r="SD86" s="404"/>
      <c r="SE86" s="404"/>
      <c r="SF86" s="404"/>
      <c r="SG86" s="404"/>
      <c r="SH86" s="404"/>
      <c r="SI86" s="404"/>
      <c r="SJ86" s="404"/>
      <c r="SK86" s="404"/>
      <c r="SL86" s="404"/>
      <c r="SM86" s="404"/>
      <c r="SN86" s="404"/>
      <c r="SO86" s="404"/>
      <c r="SP86" s="404"/>
      <c r="SQ86" s="404"/>
      <c r="SR86" s="404"/>
      <c r="SS86" s="404"/>
      <c r="ST86" s="404"/>
      <c r="SU86" s="404"/>
      <c r="SV86" s="404"/>
      <c r="SW86" s="404"/>
      <c r="SX86" s="404"/>
      <c r="SY86" s="404"/>
      <c r="SZ86" s="404"/>
      <c r="TA86" s="404"/>
      <c r="TB86" s="404"/>
      <c r="TC86" s="404"/>
      <c r="TD86" s="404"/>
      <c r="TE86" s="404"/>
      <c r="TF86" s="404"/>
      <c r="TG86" s="404"/>
      <c r="TH86" s="404"/>
      <c r="TI86" s="404"/>
      <c r="TJ86" s="404"/>
      <c r="TK86" s="404"/>
      <c r="TL86" s="404"/>
      <c r="TM86" s="404"/>
      <c r="TN86" s="404"/>
      <c r="TO86" s="404"/>
      <c r="TP86" s="404"/>
      <c r="TQ86" s="404"/>
      <c r="TR86" s="404"/>
      <c r="TS86" s="404"/>
      <c r="TT86" s="404"/>
      <c r="TU86" s="404"/>
      <c r="TV86" s="404"/>
      <c r="TW86" s="404"/>
      <c r="TX86" s="404"/>
      <c r="TY86" s="404"/>
      <c r="TZ86" s="404"/>
      <c r="UA86" s="404"/>
      <c r="UB86" s="404"/>
      <c r="UC86" s="404"/>
      <c r="UD86" s="404"/>
      <c r="UE86" s="404"/>
      <c r="UF86" s="404"/>
      <c r="UG86" s="404"/>
      <c r="UH86" s="404"/>
      <c r="UI86" s="404"/>
      <c r="UJ86" s="404"/>
      <c r="UK86" s="404"/>
      <c r="UL86" s="404"/>
      <c r="UM86" s="404"/>
      <c r="UN86" s="404"/>
      <c r="UO86" s="404"/>
      <c r="UP86" s="404"/>
      <c r="UQ86" s="404"/>
      <c r="UR86" s="404"/>
      <c r="US86" s="404"/>
      <c r="UT86" s="404"/>
      <c r="UU86" s="404"/>
      <c r="UV86" s="404"/>
      <c r="UW86" s="404"/>
      <c r="UX86" s="404"/>
      <c r="UY86" s="404"/>
      <c r="UZ86" s="404"/>
      <c r="VA86" s="404"/>
      <c r="VB86" s="404"/>
      <c r="VC86" s="404"/>
      <c r="VD86" s="404"/>
      <c r="VE86" s="404"/>
      <c r="VF86" s="404"/>
      <c r="VG86" s="404"/>
      <c r="VH86" s="404"/>
      <c r="VI86" s="404"/>
      <c r="VJ86" s="404"/>
      <c r="VK86" s="404"/>
      <c r="VL86" s="404"/>
      <c r="VM86" s="404"/>
      <c r="VN86" s="404"/>
      <c r="VO86" s="404"/>
      <c r="VP86" s="404"/>
      <c r="VQ86" s="404"/>
      <c r="VR86" s="404"/>
      <c r="VS86" s="404"/>
      <c r="VT86" s="404"/>
      <c r="VU86" s="404"/>
      <c r="VV86" s="404"/>
      <c r="VW86" s="404"/>
      <c r="VX86" s="404"/>
      <c r="VY86" s="404"/>
      <c r="VZ86" s="404"/>
      <c r="WA86" s="404"/>
      <c r="WB86" s="404"/>
      <c r="WC86" s="404"/>
      <c r="WD86" s="404"/>
      <c r="WE86" s="404"/>
      <c r="WF86" s="404"/>
      <c r="WG86" s="404"/>
      <c r="WH86" s="404"/>
      <c r="WI86" s="404"/>
      <c r="WJ86" s="404"/>
      <c r="WK86" s="404"/>
      <c r="WL86" s="404"/>
      <c r="WM86" s="404"/>
      <c r="WN86" s="404"/>
      <c r="WO86" s="404"/>
      <c r="WP86" s="404"/>
      <c r="WQ86" s="404"/>
      <c r="WR86" s="404"/>
      <c r="WS86" s="404"/>
      <c r="WT86" s="404"/>
      <c r="WU86" s="404"/>
      <c r="WV86" s="404"/>
      <c r="WW86" s="404"/>
      <c r="WX86" s="404"/>
      <c r="WY86" s="404"/>
      <c r="WZ86" s="404"/>
      <c r="XA86" s="404"/>
      <c r="XB86" s="404"/>
      <c r="XC86" s="404"/>
      <c r="XD86" s="404"/>
      <c r="XE86" s="404"/>
      <c r="XF86" s="404"/>
      <c r="XG86" s="404"/>
      <c r="XH86" s="404"/>
      <c r="XI86" s="404"/>
      <c r="XJ86" s="404"/>
      <c r="XK86" s="404"/>
      <c r="XL86" s="404"/>
      <c r="XM86" s="404"/>
      <c r="XN86" s="404"/>
      <c r="XO86" s="404"/>
      <c r="XP86" s="404"/>
      <c r="XQ86" s="404"/>
      <c r="XR86" s="404"/>
      <c r="XS86" s="404"/>
      <c r="XT86" s="404"/>
      <c r="XU86" s="404"/>
      <c r="XV86" s="404"/>
      <c r="XW86" s="404"/>
      <c r="XX86" s="404"/>
      <c r="XY86" s="404"/>
      <c r="XZ86" s="404"/>
      <c r="YA86" s="404"/>
      <c r="YB86" s="404"/>
      <c r="YC86" s="404"/>
      <c r="YD86" s="404"/>
      <c r="YE86" s="404"/>
      <c r="YF86" s="404"/>
      <c r="YG86" s="404"/>
      <c r="YH86" s="404"/>
      <c r="YI86" s="404"/>
      <c r="YJ86" s="404"/>
      <c r="YK86" s="404"/>
      <c r="YL86" s="404"/>
      <c r="YM86" s="404"/>
      <c r="YN86" s="404"/>
      <c r="YO86" s="404"/>
      <c r="YP86" s="404"/>
      <c r="YQ86" s="404"/>
      <c r="YR86" s="404"/>
      <c r="YS86" s="404"/>
      <c r="YT86" s="404"/>
      <c r="YU86" s="404"/>
      <c r="YV86" s="404"/>
      <c r="YW86" s="404"/>
      <c r="YX86" s="404"/>
      <c r="YY86" s="404"/>
      <c r="YZ86" s="404"/>
      <c r="ZA86" s="404"/>
      <c r="ZB86" s="404"/>
      <c r="ZC86" s="404"/>
      <c r="ZD86" s="404"/>
      <c r="ZE86" s="404"/>
      <c r="ZF86" s="404"/>
      <c r="ZG86" s="404"/>
      <c r="ZH86" s="404"/>
      <c r="ZI86" s="404"/>
      <c r="ZJ86" s="404"/>
      <c r="ZK86" s="404"/>
      <c r="ZL86" s="404"/>
      <c r="ZM86" s="404"/>
      <c r="ZN86" s="404"/>
      <c r="ZO86" s="404"/>
      <c r="ZP86" s="404"/>
      <c r="ZQ86" s="404"/>
      <c r="ZR86" s="404"/>
      <c r="ZS86" s="404"/>
      <c r="ZT86" s="404"/>
      <c r="ZU86" s="404"/>
      <c r="ZV86" s="404"/>
      <c r="ZW86" s="404"/>
      <c r="ZX86" s="404"/>
      <c r="ZY86" s="404"/>
      <c r="ZZ86" s="404"/>
      <c r="AAA86" s="404"/>
      <c r="AAB86" s="404"/>
      <c r="AAC86" s="404"/>
      <c r="AAD86" s="404"/>
      <c r="AAE86" s="404"/>
      <c r="AAF86" s="404"/>
      <c r="AAG86" s="404"/>
      <c r="AAH86" s="404"/>
      <c r="AAI86" s="404"/>
      <c r="AAJ86" s="404"/>
      <c r="AAK86" s="404"/>
      <c r="AAL86" s="404"/>
      <c r="AAM86" s="404"/>
      <c r="AAN86" s="404"/>
      <c r="AAO86" s="404"/>
      <c r="AAP86" s="404"/>
      <c r="AAQ86" s="404"/>
      <c r="AAR86" s="404"/>
      <c r="AAS86" s="404"/>
      <c r="AAT86" s="404"/>
      <c r="AAU86" s="404"/>
      <c r="AAV86" s="404"/>
      <c r="AAW86" s="404"/>
      <c r="AAX86" s="404"/>
      <c r="AAY86" s="404"/>
      <c r="AAZ86" s="404"/>
      <c r="ABA86" s="404"/>
      <c r="ABB86" s="404"/>
      <c r="ABC86" s="404"/>
      <c r="ABD86" s="404"/>
      <c r="ABE86" s="404"/>
      <c r="ABF86" s="404"/>
      <c r="ABG86" s="404"/>
      <c r="ABH86" s="404"/>
      <c r="ABI86" s="404"/>
      <c r="ABJ86" s="404"/>
      <c r="ABK86" s="404"/>
      <c r="ABL86" s="404"/>
      <c r="ABM86" s="404"/>
      <c r="ABN86" s="404"/>
      <c r="ABO86" s="404"/>
      <c r="ABP86" s="404"/>
      <c r="ABQ86" s="404"/>
      <c r="ABR86" s="404"/>
      <c r="ABS86" s="404"/>
      <c r="ABT86" s="404"/>
      <c r="ABU86" s="404"/>
      <c r="ABV86" s="404"/>
      <c r="ABW86" s="404"/>
      <c r="ABX86" s="404"/>
      <c r="ABY86" s="404"/>
      <c r="ABZ86" s="404"/>
      <c r="ACA86" s="404"/>
      <c r="ACB86" s="404"/>
      <c r="ACC86" s="404"/>
      <c r="ACD86" s="404"/>
      <c r="ACE86" s="404"/>
      <c r="ACF86" s="404"/>
      <c r="ACG86" s="404"/>
      <c r="ACH86" s="404"/>
      <c r="ACI86" s="404"/>
      <c r="ACJ86" s="404"/>
      <c r="ACK86" s="404"/>
      <c r="ACL86" s="404"/>
      <c r="ACM86" s="404"/>
      <c r="ACN86" s="404"/>
      <c r="ACO86" s="404"/>
      <c r="ACP86" s="404"/>
      <c r="ACQ86" s="404"/>
      <c r="ACR86" s="404"/>
      <c r="ACS86" s="404"/>
      <c r="ACT86" s="404"/>
      <c r="ACU86" s="404"/>
      <c r="ACV86" s="404"/>
      <c r="ACW86" s="404"/>
      <c r="ACX86" s="404"/>
      <c r="ACY86" s="404"/>
      <c r="ACZ86" s="404"/>
      <c r="ADA86" s="404"/>
      <c r="ADB86" s="404"/>
      <c r="ADC86" s="404"/>
      <c r="ADD86" s="404"/>
      <c r="ADE86" s="404"/>
      <c r="ADF86" s="404"/>
      <c r="ADG86" s="404"/>
      <c r="ADH86" s="404"/>
      <c r="ADI86" s="404"/>
      <c r="ADJ86" s="404"/>
      <c r="ADK86" s="404"/>
      <c r="ADL86" s="404"/>
      <c r="ADM86" s="404"/>
      <c r="ADN86" s="404"/>
      <c r="ADO86" s="404"/>
      <c r="ADP86" s="404"/>
      <c r="ADQ86" s="404"/>
      <c r="ADR86" s="404"/>
      <c r="ADS86" s="404"/>
      <c r="ADT86" s="404"/>
      <c r="ADU86" s="404"/>
      <c r="ADV86" s="404"/>
      <c r="ADW86" s="404"/>
      <c r="ADX86" s="404"/>
      <c r="ADY86" s="404"/>
      <c r="ADZ86" s="404"/>
      <c r="AEA86" s="404"/>
      <c r="AEB86" s="404"/>
      <c r="AEC86" s="404"/>
      <c r="AED86" s="404"/>
      <c r="AEE86" s="404"/>
      <c r="AEF86" s="404"/>
      <c r="AEG86" s="404"/>
      <c r="AEH86" s="404"/>
      <c r="AEI86" s="404"/>
      <c r="AEJ86" s="404"/>
      <c r="AEK86" s="404"/>
      <c r="AEL86" s="404"/>
      <c r="AEM86" s="404"/>
      <c r="AEN86" s="404"/>
      <c r="AEO86" s="404"/>
      <c r="AEP86" s="404"/>
      <c r="AEQ86" s="404"/>
      <c r="AER86" s="404"/>
      <c r="AES86" s="404"/>
      <c r="AET86" s="404"/>
      <c r="AEU86" s="404"/>
      <c r="AEV86" s="404"/>
      <c r="AEW86" s="404"/>
      <c r="AEX86" s="404"/>
      <c r="AEY86" s="404"/>
      <c r="AEZ86" s="404"/>
      <c r="AFA86" s="404"/>
      <c r="AFB86" s="404"/>
      <c r="AFC86" s="404"/>
      <c r="AFD86" s="404"/>
      <c r="AFE86" s="404"/>
      <c r="AFF86" s="404"/>
      <c r="AFG86" s="404"/>
      <c r="AFH86" s="404"/>
      <c r="AFI86" s="404"/>
      <c r="AFJ86" s="404"/>
      <c r="AFK86" s="404"/>
      <c r="AFL86" s="404"/>
      <c r="AFM86" s="404"/>
      <c r="AFN86" s="404"/>
      <c r="AFO86" s="404"/>
      <c r="AFP86" s="404"/>
      <c r="AFQ86" s="404"/>
      <c r="AFR86" s="404"/>
      <c r="AFS86" s="404"/>
      <c r="AFT86" s="404"/>
      <c r="AFU86" s="404"/>
      <c r="AFV86" s="404"/>
      <c r="AFW86" s="404"/>
      <c r="AFX86" s="404"/>
      <c r="AFY86" s="404"/>
      <c r="AFZ86" s="404"/>
      <c r="AGA86" s="404"/>
      <c r="AGB86" s="404"/>
      <c r="AGC86" s="404"/>
      <c r="AGD86" s="404"/>
      <c r="AGE86" s="404"/>
      <c r="AGF86" s="404"/>
      <c r="AGG86" s="404"/>
      <c r="AGH86" s="404"/>
      <c r="AGI86" s="404"/>
      <c r="AGJ86" s="404"/>
      <c r="AGK86" s="404"/>
      <c r="AGL86" s="404"/>
      <c r="AGM86" s="404"/>
      <c r="AGN86" s="404"/>
      <c r="AGO86" s="404"/>
      <c r="AGP86" s="404"/>
      <c r="AGQ86" s="404"/>
      <c r="AGR86" s="404"/>
      <c r="AGS86" s="404"/>
      <c r="AGT86" s="404"/>
      <c r="AGU86" s="404"/>
      <c r="AGV86" s="404"/>
      <c r="AGW86" s="404"/>
      <c r="AGX86" s="404"/>
      <c r="AGY86" s="404"/>
      <c r="AGZ86" s="404"/>
      <c r="AHA86" s="404"/>
      <c r="AHB86" s="404"/>
      <c r="AHC86" s="404"/>
      <c r="AHD86" s="404"/>
      <c r="AHE86" s="404"/>
      <c r="AHF86" s="404"/>
      <c r="AHG86" s="404"/>
      <c r="AHH86" s="404"/>
      <c r="AHI86" s="404"/>
      <c r="AHJ86" s="404"/>
      <c r="AHK86" s="404"/>
      <c r="AHL86" s="404"/>
      <c r="AHM86" s="404"/>
      <c r="AHN86" s="404"/>
      <c r="AHO86" s="404"/>
      <c r="AHP86" s="404"/>
      <c r="AHQ86" s="404"/>
      <c r="AHR86" s="404"/>
      <c r="AHS86" s="404"/>
      <c r="AHT86" s="404"/>
      <c r="AHU86" s="404"/>
      <c r="AHV86" s="404"/>
      <c r="AHW86" s="404"/>
      <c r="AHX86" s="404"/>
      <c r="AHY86" s="404"/>
      <c r="AHZ86" s="404"/>
      <c r="AIA86" s="404"/>
      <c r="AIB86" s="404"/>
      <c r="AIC86" s="404"/>
      <c r="AID86" s="404"/>
      <c r="AIE86" s="404"/>
      <c r="AIF86" s="404"/>
      <c r="AIG86" s="404"/>
      <c r="AIH86" s="404"/>
      <c r="AII86" s="404"/>
      <c r="AIJ86" s="404"/>
      <c r="AIK86" s="404"/>
      <c r="AIL86" s="404"/>
      <c r="AIM86" s="404"/>
      <c r="AIN86" s="404"/>
      <c r="AIO86" s="404"/>
      <c r="AIP86" s="404"/>
      <c r="AIQ86" s="404"/>
      <c r="AIR86" s="404"/>
      <c r="AIS86" s="404"/>
      <c r="AIT86" s="404"/>
      <c r="AIU86" s="404"/>
      <c r="AIV86" s="404"/>
      <c r="AIW86" s="404"/>
      <c r="AIX86" s="404"/>
      <c r="AIY86" s="404"/>
      <c r="AIZ86" s="404"/>
      <c r="AJA86" s="404"/>
      <c r="AJB86" s="404"/>
      <c r="AJC86" s="404"/>
      <c r="AJD86" s="404"/>
      <c r="AJE86" s="404"/>
      <c r="AJF86" s="404"/>
      <c r="AJG86" s="404"/>
      <c r="AJH86" s="404"/>
      <c r="AJI86" s="404"/>
      <c r="AJJ86" s="404"/>
      <c r="AJK86" s="404"/>
      <c r="AJL86" s="404"/>
      <c r="AJM86" s="404"/>
      <c r="AJN86" s="404"/>
      <c r="AJO86" s="404"/>
      <c r="AJP86" s="404"/>
      <c r="AJQ86" s="404"/>
      <c r="AJR86" s="404"/>
      <c r="AJS86" s="404"/>
      <c r="AJT86" s="404"/>
      <c r="AJU86" s="404"/>
      <c r="AJV86" s="404"/>
      <c r="AJW86" s="404"/>
      <c r="AJX86" s="404"/>
      <c r="AJY86" s="404"/>
      <c r="AJZ86" s="404"/>
      <c r="AKA86" s="404"/>
      <c r="AKB86" s="404"/>
      <c r="AKC86" s="404"/>
      <c r="AKD86" s="404"/>
      <c r="AKE86" s="404"/>
      <c r="AKF86" s="404"/>
      <c r="AKG86" s="404"/>
      <c r="AKH86" s="404"/>
      <c r="AKI86" s="404"/>
      <c r="AKJ86" s="404"/>
      <c r="AKK86" s="404"/>
      <c r="AKL86" s="404"/>
      <c r="AKM86" s="404"/>
      <c r="AKN86" s="404"/>
      <c r="AKO86" s="404"/>
      <c r="AKP86" s="404"/>
      <c r="AKQ86" s="404"/>
      <c r="AKR86" s="404"/>
      <c r="AKS86" s="404"/>
      <c r="AKT86" s="404"/>
      <c r="AKU86" s="404"/>
      <c r="AKV86" s="404"/>
      <c r="AKW86" s="404"/>
      <c r="AKX86" s="404"/>
      <c r="AKY86" s="404"/>
      <c r="AKZ86" s="404"/>
      <c r="ALA86" s="404"/>
      <c r="ALB86" s="404"/>
      <c r="ALC86" s="404"/>
    </row>
    <row r="88" spans="1:991" x14ac:dyDescent="0.55000000000000004">
      <c r="A88" s="404"/>
      <c r="E88" s="646"/>
      <c r="F88" s="646"/>
      <c r="G88" s="646"/>
      <c r="H88" s="646"/>
      <c r="I88" s="646"/>
      <c r="J88" s="404"/>
      <c r="K88" s="761"/>
      <c r="L88" s="404"/>
      <c r="M88" s="404"/>
      <c r="N88" s="404"/>
      <c r="O88" s="404"/>
      <c r="P88" s="404"/>
      <c r="Q88" s="404"/>
      <c r="R88" s="404"/>
      <c r="S88" s="404"/>
      <c r="T88" s="404"/>
      <c r="U88" s="404"/>
      <c r="V88" s="404"/>
      <c r="W88" s="404"/>
      <c r="X88" s="404"/>
      <c r="Y88" s="404"/>
      <c r="Z88" s="404"/>
      <c r="AA88" s="404"/>
      <c r="AB88" s="404"/>
      <c r="AC88" s="404"/>
      <c r="AD88" s="404"/>
      <c r="AE88" s="404"/>
      <c r="AF88" s="404"/>
      <c r="AG88" s="404"/>
      <c r="AH88" s="404"/>
      <c r="AI88" s="404"/>
      <c r="AJ88" s="404"/>
      <c r="AK88" s="404"/>
      <c r="AL88" s="404"/>
      <c r="AM88" s="404"/>
      <c r="AN88" s="404"/>
      <c r="AO88" s="404"/>
      <c r="AP88" s="404"/>
      <c r="AQ88" s="404"/>
      <c r="AR88" s="404"/>
      <c r="AS88" s="404"/>
      <c r="AT88" s="404"/>
      <c r="AU88" s="404"/>
      <c r="AV88" s="404"/>
      <c r="AW88" s="404"/>
      <c r="AX88" s="404"/>
      <c r="AY88" s="404"/>
      <c r="AZ88" s="404"/>
      <c r="BA88" s="404"/>
      <c r="BB88" s="404"/>
      <c r="BC88" s="404"/>
      <c r="BD88" s="404"/>
      <c r="BE88" s="404"/>
      <c r="BF88" s="404"/>
      <c r="BG88" s="404"/>
      <c r="BH88" s="404"/>
      <c r="BI88" s="404"/>
      <c r="BJ88" s="404"/>
      <c r="BK88" s="404"/>
      <c r="BL88" s="404"/>
      <c r="BM88" s="404"/>
      <c r="BN88" s="404"/>
      <c r="BO88" s="404"/>
      <c r="BP88" s="404"/>
      <c r="BQ88" s="404"/>
      <c r="BR88" s="404"/>
      <c r="BS88" s="404"/>
      <c r="BT88" s="404"/>
      <c r="BU88" s="404"/>
      <c r="BV88" s="404"/>
      <c r="BW88" s="404"/>
      <c r="BX88" s="404"/>
      <c r="BY88" s="404"/>
      <c r="BZ88" s="404"/>
      <c r="CA88" s="404"/>
      <c r="CB88" s="404"/>
      <c r="CC88" s="404"/>
      <c r="CD88" s="404"/>
      <c r="CE88" s="404"/>
      <c r="CF88" s="404"/>
      <c r="CG88" s="404"/>
      <c r="CH88" s="404"/>
      <c r="CI88" s="404"/>
      <c r="CJ88" s="404"/>
      <c r="CK88" s="404"/>
      <c r="CL88" s="404"/>
      <c r="CM88" s="404"/>
      <c r="CN88" s="404"/>
      <c r="CO88" s="404"/>
      <c r="CP88" s="404"/>
      <c r="CQ88" s="404"/>
      <c r="CR88" s="404"/>
      <c r="CS88" s="404"/>
      <c r="CT88" s="404"/>
      <c r="CU88" s="404"/>
      <c r="CV88" s="404"/>
      <c r="CW88" s="404"/>
      <c r="CX88" s="404"/>
      <c r="CY88" s="404"/>
      <c r="CZ88" s="404"/>
      <c r="DA88" s="404"/>
      <c r="DB88" s="404"/>
      <c r="DC88" s="404"/>
      <c r="DD88" s="404"/>
      <c r="DE88" s="404"/>
      <c r="DF88" s="404"/>
      <c r="DG88" s="404"/>
      <c r="DH88" s="404"/>
      <c r="DI88" s="404"/>
      <c r="DJ88" s="404"/>
      <c r="DK88" s="404"/>
      <c r="DL88" s="404"/>
      <c r="DM88" s="404"/>
      <c r="DN88" s="404"/>
      <c r="DO88" s="404"/>
      <c r="DP88" s="404"/>
      <c r="DQ88" s="404"/>
      <c r="DR88" s="404"/>
      <c r="DS88" s="404"/>
      <c r="DT88" s="404"/>
      <c r="DU88" s="404"/>
      <c r="DV88" s="404"/>
      <c r="DW88" s="404"/>
      <c r="DX88" s="404"/>
      <c r="DY88" s="404"/>
      <c r="DZ88" s="404"/>
      <c r="EA88" s="404"/>
      <c r="EB88" s="404"/>
      <c r="EC88" s="404"/>
      <c r="ED88" s="404"/>
      <c r="EE88" s="404"/>
      <c r="EF88" s="404"/>
      <c r="EG88" s="404"/>
      <c r="EH88" s="404"/>
      <c r="EI88" s="404"/>
      <c r="EJ88" s="404"/>
      <c r="EK88" s="404"/>
      <c r="EL88" s="404"/>
      <c r="EM88" s="404"/>
      <c r="EN88" s="404"/>
      <c r="EO88" s="404"/>
      <c r="EP88" s="404"/>
      <c r="EQ88" s="404"/>
      <c r="ER88" s="404"/>
      <c r="ES88" s="404"/>
      <c r="ET88" s="404"/>
      <c r="EU88" s="404"/>
      <c r="EV88" s="404"/>
      <c r="EW88" s="404"/>
      <c r="EX88" s="404"/>
      <c r="EY88" s="404"/>
      <c r="EZ88" s="404"/>
      <c r="FA88" s="404"/>
      <c r="FB88" s="404"/>
      <c r="FC88" s="404"/>
      <c r="FD88" s="404"/>
      <c r="FE88" s="404"/>
      <c r="FF88" s="404"/>
      <c r="FG88" s="404"/>
      <c r="FH88" s="404"/>
      <c r="FI88" s="404"/>
      <c r="FJ88" s="404"/>
      <c r="FK88" s="404"/>
      <c r="FL88" s="404"/>
      <c r="FM88" s="404"/>
      <c r="FN88" s="404"/>
      <c r="FO88" s="404"/>
      <c r="FP88" s="404"/>
      <c r="FQ88" s="404"/>
      <c r="FR88" s="404"/>
      <c r="FS88" s="404"/>
      <c r="FT88" s="404"/>
      <c r="FU88" s="404"/>
      <c r="FV88" s="404"/>
      <c r="FW88" s="404"/>
      <c r="FX88" s="404"/>
      <c r="FY88" s="404"/>
      <c r="FZ88" s="404"/>
      <c r="GA88" s="404"/>
      <c r="GB88" s="404"/>
      <c r="GC88" s="404"/>
      <c r="GD88" s="404"/>
      <c r="GE88" s="404"/>
      <c r="GF88" s="404"/>
      <c r="GG88" s="404"/>
      <c r="GH88" s="404"/>
      <c r="GI88" s="404"/>
      <c r="GJ88" s="404"/>
      <c r="GK88" s="404"/>
      <c r="GL88" s="404"/>
      <c r="GM88" s="404"/>
      <c r="GN88" s="404"/>
      <c r="GO88" s="404"/>
      <c r="GP88" s="404"/>
      <c r="GQ88" s="404"/>
      <c r="GR88" s="404"/>
      <c r="GS88" s="404"/>
      <c r="GT88" s="404"/>
      <c r="GU88" s="404"/>
      <c r="GV88" s="404"/>
      <c r="GW88" s="404"/>
      <c r="GX88" s="404"/>
      <c r="GY88" s="404"/>
      <c r="GZ88" s="404"/>
      <c r="HA88" s="404"/>
      <c r="HB88" s="404"/>
      <c r="HC88" s="404"/>
      <c r="HD88" s="404"/>
      <c r="HE88" s="404"/>
      <c r="HF88" s="404"/>
      <c r="HG88" s="404"/>
      <c r="HH88" s="404"/>
      <c r="HI88" s="404"/>
      <c r="HJ88" s="404"/>
      <c r="HK88" s="404"/>
      <c r="HL88" s="404"/>
      <c r="HM88" s="404"/>
      <c r="HN88" s="404"/>
      <c r="HO88" s="404"/>
      <c r="HP88" s="404"/>
      <c r="HQ88" s="404"/>
      <c r="HR88" s="404"/>
      <c r="HS88" s="404"/>
      <c r="HT88" s="404"/>
      <c r="HU88" s="404"/>
      <c r="HV88" s="404"/>
      <c r="HW88" s="404"/>
      <c r="HX88" s="404"/>
      <c r="HY88" s="404"/>
      <c r="HZ88" s="404"/>
      <c r="IA88" s="404"/>
      <c r="IB88" s="404"/>
      <c r="IC88" s="404"/>
      <c r="ID88" s="404"/>
      <c r="IE88" s="404"/>
      <c r="IF88" s="404"/>
      <c r="IG88" s="404"/>
      <c r="IH88" s="404"/>
      <c r="II88" s="404"/>
      <c r="IJ88" s="404"/>
      <c r="IK88" s="404"/>
      <c r="IL88" s="404"/>
      <c r="IM88" s="404"/>
      <c r="IN88" s="404"/>
      <c r="IO88" s="404"/>
      <c r="IP88" s="404"/>
      <c r="IQ88" s="404"/>
      <c r="IR88" s="404"/>
      <c r="IS88" s="404"/>
      <c r="IT88" s="404"/>
      <c r="IU88" s="404"/>
      <c r="IV88" s="404"/>
      <c r="IW88" s="404"/>
      <c r="IX88" s="404"/>
      <c r="IY88" s="404"/>
      <c r="IZ88" s="404"/>
      <c r="JA88" s="404"/>
      <c r="JB88" s="404"/>
      <c r="JC88" s="404"/>
      <c r="JD88" s="404"/>
      <c r="JE88" s="404"/>
      <c r="JF88" s="404"/>
      <c r="JG88" s="404"/>
      <c r="JH88" s="404"/>
      <c r="JI88" s="404"/>
      <c r="JJ88" s="404"/>
      <c r="JK88" s="404"/>
      <c r="JL88" s="404"/>
      <c r="JM88" s="404"/>
      <c r="JN88" s="404"/>
      <c r="JO88" s="404"/>
      <c r="JP88" s="404"/>
      <c r="JQ88" s="404"/>
      <c r="JR88" s="404"/>
      <c r="JS88" s="404"/>
      <c r="JT88" s="404"/>
      <c r="JU88" s="404"/>
      <c r="JV88" s="404"/>
      <c r="JW88" s="404"/>
      <c r="JX88" s="404"/>
      <c r="JY88" s="404"/>
      <c r="JZ88" s="404"/>
      <c r="KA88" s="404"/>
      <c r="KB88" s="404"/>
      <c r="KC88" s="404"/>
      <c r="KD88" s="404"/>
      <c r="KE88" s="404"/>
      <c r="KF88" s="404"/>
      <c r="KG88" s="404"/>
      <c r="KH88" s="404"/>
      <c r="KI88" s="404"/>
      <c r="KJ88" s="404"/>
      <c r="KK88" s="404"/>
      <c r="KL88" s="404"/>
      <c r="KM88" s="404"/>
      <c r="KN88" s="404"/>
      <c r="KO88" s="404"/>
      <c r="KP88" s="404"/>
      <c r="KQ88" s="404"/>
      <c r="KR88" s="404"/>
      <c r="KS88" s="404"/>
      <c r="KT88" s="404"/>
      <c r="KU88" s="404"/>
      <c r="KV88" s="404"/>
      <c r="KW88" s="404"/>
      <c r="KX88" s="404"/>
      <c r="KY88" s="404"/>
      <c r="KZ88" s="404"/>
      <c r="LA88" s="404"/>
      <c r="LB88" s="404"/>
      <c r="LC88" s="404"/>
      <c r="LD88" s="404"/>
      <c r="LE88" s="404"/>
      <c r="LF88" s="404"/>
      <c r="LG88" s="404"/>
      <c r="LH88" s="404"/>
      <c r="LI88" s="404"/>
      <c r="LJ88" s="404"/>
      <c r="LK88" s="404"/>
      <c r="LL88" s="404"/>
      <c r="LM88" s="404"/>
      <c r="LN88" s="404"/>
      <c r="LO88" s="404"/>
      <c r="LP88" s="404"/>
      <c r="LQ88" s="404"/>
      <c r="LR88" s="404"/>
      <c r="LS88" s="404"/>
      <c r="LT88" s="404"/>
      <c r="LU88" s="404"/>
      <c r="LV88" s="404"/>
      <c r="LW88" s="404"/>
      <c r="LX88" s="404"/>
      <c r="LY88" s="404"/>
      <c r="LZ88" s="404"/>
      <c r="MA88" s="404"/>
      <c r="MB88" s="404"/>
      <c r="MC88" s="404"/>
      <c r="MD88" s="404"/>
      <c r="ME88" s="404"/>
      <c r="MF88" s="404"/>
      <c r="MG88" s="404"/>
      <c r="MH88" s="404"/>
      <c r="MI88" s="404"/>
      <c r="MJ88" s="404"/>
      <c r="MK88" s="404"/>
      <c r="ML88" s="404"/>
      <c r="MM88" s="404"/>
      <c r="MN88" s="404"/>
      <c r="MO88" s="404"/>
      <c r="MP88" s="404"/>
      <c r="MQ88" s="404"/>
      <c r="MR88" s="404"/>
      <c r="MS88" s="404"/>
      <c r="MT88" s="404"/>
      <c r="MU88" s="404"/>
      <c r="MV88" s="404"/>
      <c r="MW88" s="404"/>
      <c r="MX88" s="404"/>
      <c r="MY88" s="404"/>
      <c r="MZ88" s="404"/>
      <c r="NA88" s="404"/>
      <c r="NB88" s="404"/>
      <c r="NC88" s="404"/>
      <c r="ND88" s="404"/>
      <c r="NE88" s="404"/>
      <c r="NF88" s="404"/>
      <c r="NG88" s="404"/>
      <c r="NH88" s="404"/>
      <c r="NI88" s="404"/>
      <c r="NJ88" s="404"/>
      <c r="NK88" s="404"/>
      <c r="NL88" s="404"/>
      <c r="NM88" s="404"/>
      <c r="NN88" s="404"/>
      <c r="NO88" s="404"/>
      <c r="NP88" s="404"/>
      <c r="NQ88" s="404"/>
      <c r="NR88" s="404"/>
      <c r="NS88" s="404"/>
      <c r="NT88" s="404"/>
      <c r="NU88" s="404"/>
      <c r="NV88" s="404"/>
      <c r="NW88" s="404"/>
      <c r="NX88" s="404"/>
      <c r="NY88" s="404"/>
      <c r="NZ88" s="404"/>
      <c r="OA88" s="404"/>
      <c r="OB88" s="404"/>
      <c r="OC88" s="404"/>
      <c r="OD88" s="404"/>
      <c r="OE88" s="404"/>
      <c r="OF88" s="404"/>
      <c r="OG88" s="404"/>
      <c r="OH88" s="404"/>
      <c r="OI88" s="404"/>
      <c r="OJ88" s="404"/>
      <c r="OK88" s="404"/>
      <c r="OL88" s="404"/>
      <c r="OM88" s="404"/>
      <c r="ON88" s="404"/>
      <c r="OO88" s="404"/>
      <c r="OP88" s="404"/>
      <c r="OQ88" s="404"/>
      <c r="OR88" s="404"/>
      <c r="OS88" s="404"/>
      <c r="OT88" s="404"/>
      <c r="OU88" s="404"/>
      <c r="OV88" s="404"/>
      <c r="OW88" s="404"/>
      <c r="OX88" s="404"/>
      <c r="OY88" s="404"/>
      <c r="OZ88" s="404"/>
      <c r="PA88" s="404"/>
      <c r="PB88" s="404"/>
      <c r="PC88" s="404"/>
      <c r="PD88" s="404"/>
      <c r="PE88" s="404"/>
      <c r="PF88" s="404"/>
      <c r="PG88" s="404"/>
      <c r="PH88" s="404"/>
      <c r="PI88" s="404"/>
      <c r="PJ88" s="404"/>
      <c r="PK88" s="404"/>
      <c r="PL88" s="404"/>
      <c r="PM88" s="404"/>
      <c r="PN88" s="404"/>
      <c r="PO88" s="404"/>
      <c r="PP88" s="404"/>
      <c r="PQ88" s="404"/>
      <c r="PR88" s="404"/>
      <c r="PS88" s="404"/>
      <c r="PT88" s="404"/>
      <c r="PU88" s="404"/>
      <c r="PV88" s="404"/>
      <c r="PW88" s="404"/>
      <c r="PX88" s="404"/>
      <c r="PY88" s="404"/>
      <c r="PZ88" s="404"/>
      <c r="QA88" s="404"/>
      <c r="QB88" s="404"/>
      <c r="QC88" s="404"/>
      <c r="QD88" s="404"/>
      <c r="QE88" s="404"/>
      <c r="QF88" s="404"/>
      <c r="QG88" s="404"/>
      <c r="QH88" s="404"/>
      <c r="QI88" s="404"/>
      <c r="QJ88" s="404"/>
      <c r="QK88" s="404"/>
      <c r="QL88" s="404"/>
      <c r="QM88" s="404"/>
      <c r="QN88" s="404"/>
      <c r="QO88" s="404"/>
      <c r="QP88" s="404"/>
      <c r="QQ88" s="404"/>
      <c r="QR88" s="404"/>
      <c r="QS88" s="404"/>
      <c r="QT88" s="404"/>
      <c r="QU88" s="404"/>
      <c r="QV88" s="404"/>
      <c r="QW88" s="404"/>
      <c r="QX88" s="404"/>
      <c r="QY88" s="404"/>
      <c r="QZ88" s="404"/>
      <c r="RA88" s="404"/>
      <c r="RB88" s="404"/>
      <c r="RC88" s="404"/>
      <c r="RD88" s="404"/>
      <c r="RE88" s="404"/>
      <c r="RF88" s="404"/>
      <c r="RG88" s="404"/>
      <c r="RH88" s="404"/>
      <c r="RI88" s="404"/>
      <c r="RJ88" s="404"/>
      <c r="RK88" s="404"/>
      <c r="RL88" s="404"/>
      <c r="RM88" s="404"/>
      <c r="RN88" s="404"/>
      <c r="RO88" s="404"/>
      <c r="RP88" s="404"/>
      <c r="RQ88" s="404"/>
      <c r="RR88" s="404"/>
      <c r="RS88" s="404"/>
      <c r="RT88" s="404"/>
      <c r="RU88" s="404"/>
      <c r="RV88" s="404"/>
      <c r="RW88" s="404"/>
      <c r="RX88" s="404"/>
      <c r="RY88" s="404"/>
      <c r="RZ88" s="404"/>
      <c r="SA88" s="404"/>
      <c r="SB88" s="404"/>
      <c r="SC88" s="404"/>
      <c r="SD88" s="404"/>
      <c r="SE88" s="404"/>
      <c r="SF88" s="404"/>
      <c r="SG88" s="404"/>
      <c r="SH88" s="404"/>
      <c r="SI88" s="404"/>
      <c r="SJ88" s="404"/>
      <c r="SK88" s="404"/>
      <c r="SL88" s="404"/>
      <c r="SM88" s="404"/>
      <c r="SN88" s="404"/>
      <c r="SO88" s="404"/>
      <c r="SP88" s="404"/>
      <c r="SQ88" s="404"/>
      <c r="SR88" s="404"/>
      <c r="SS88" s="404"/>
      <c r="ST88" s="404"/>
      <c r="SU88" s="404"/>
      <c r="SV88" s="404"/>
      <c r="SW88" s="404"/>
      <c r="SX88" s="404"/>
      <c r="SY88" s="404"/>
      <c r="SZ88" s="404"/>
      <c r="TA88" s="404"/>
      <c r="TB88" s="404"/>
      <c r="TC88" s="404"/>
      <c r="TD88" s="404"/>
      <c r="TE88" s="404"/>
      <c r="TF88" s="404"/>
      <c r="TG88" s="404"/>
      <c r="TH88" s="404"/>
      <c r="TI88" s="404"/>
      <c r="TJ88" s="404"/>
      <c r="TK88" s="404"/>
      <c r="TL88" s="404"/>
      <c r="TM88" s="404"/>
      <c r="TN88" s="404"/>
      <c r="TO88" s="404"/>
      <c r="TP88" s="404"/>
      <c r="TQ88" s="404"/>
      <c r="TR88" s="404"/>
      <c r="TS88" s="404"/>
      <c r="TT88" s="404"/>
      <c r="TU88" s="404"/>
      <c r="TV88" s="404"/>
      <c r="TW88" s="404"/>
      <c r="TX88" s="404"/>
      <c r="TY88" s="404"/>
      <c r="TZ88" s="404"/>
      <c r="UA88" s="404"/>
      <c r="UB88" s="404"/>
      <c r="UC88" s="404"/>
      <c r="UD88" s="404"/>
      <c r="UE88" s="404"/>
      <c r="UF88" s="404"/>
      <c r="UG88" s="404"/>
      <c r="UH88" s="404"/>
      <c r="UI88" s="404"/>
      <c r="UJ88" s="404"/>
      <c r="UK88" s="404"/>
      <c r="UL88" s="404"/>
      <c r="UM88" s="404"/>
      <c r="UN88" s="404"/>
      <c r="UO88" s="404"/>
      <c r="UP88" s="404"/>
      <c r="UQ88" s="404"/>
      <c r="UR88" s="404"/>
      <c r="US88" s="404"/>
      <c r="UT88" s="404"/>
      <c r="UU88" s="404"/>
      <c r="UV88" s="404"/>
      <c r="UW88" s="404"/>
      <c r="UX88" s="404"/>
      <c r="UY88" s="404"/>
      <c r="UZ88" s="404"/>
      <c r="VA88" s="404"/>
      <c r="VB88" s="404"/>
      <c r="VC88" s="404"/>
      <c r="VD88" s="404"/>
      <c r="VE88" s="404"/>
      <c r="VF88" s="404"/>
      <c r="VG88" s="404"/>
      <c r="VH88" s="404"/>
      <c r="VI88" s="404"/>
      <c r="VJ88" s="404"/>
      <c r="VK88" s="404"/>
      <c r="VL88" s="404"/>
      <c r="VM88" s="404"/>
      <c r="VN88" s="404"/>
      <c r="VO88" s="404"/>
      <c r="VP88" s="404"/>
      <c r="VQ88" s="404"/>
      <c r="VR88" s="404"/>
      <c r="VS88" s="404"/>
      <c r="VT88" s="404"/>
      <c r="VU88" s="404"/>
      <c r="VV88" s="404"/>
      <c r="VW88" s="404"/>
      <c r="VX88" s="404"/>
      <c r="VY88" s="404"/>
      <c r="VZ88" s="404"/>
      <c r="WA88" s="404"/>
      <c r="WB88" s="404"/>
      <c r="WC88" s="404"/>
      <c r="WD88" s="404"/>
      <c r="WE88" s="404"/>
      <c r="WF88" s="404"/>
      <c r="WG88" s="404"/>
      <c r="WH88" s="404"/>
      <c r="WI88" s="404"/>
      <c r="WJ88" s="404"/>
      <c r="WK88" s="404"/>
      <c r="WL88" s="404"/>
      <c r="WM88" s="404"/>
      <c r="WN88" s="404"/>
      <c r="WO88" s="404"/>
      <c r="WP88" s="404"/>
      <c r="WQ88" s="404"/>
      <c r="WR88" s="404"/>
      <c r="WS88" s="404"/>
      <c r="WT88" s="404"/>
      <c r="WU88" s="404"/>
      <c r="WV88" s="404"/>
      <c r="WW88" s="404"/>
      <c r="WX88" s="404"/>
      <c r="WY88" s="404"/>
      <c r="WZ88" s="404"/>
      <c r="XA88" s="404"/>
      <c r="XB88" s="404"/>
      <c r="XC88" s="404"/>
      <c r="XD88" s="404"/>
      <c r="XE88" s="404"/>
      <c r="XF88" s="404"/>
      <c r="XG88" s="404"/>
      <c r="XH88" s="404"/>
      <c r="XI88" s="404"/>
      <c r="XJ88" s="404"/>
      <c r="XK88" s="404"/>
      <c r="XL88" s="404"/>
      <c r="XM88" s="404"/>
      <c r="XN88" s="404"/>
      <c r="XO88" s="404"/>
      <c r="XP88" s="404"/>
      <c r="XQ88" s="404"/>
      <c r="XR88" s="404"/>
      <c r="XS88" s="404"/>
      <c r="XT88" s="404"/>
      <c r="XU88" s="404"/>
      <c r="XV88" s="404"/>
      <c r="XW88" s="404"/>
      <c r="XX88" s="404"/>
      <c r="XY88" s="404"/>
      <c r="XZ88" s="404"/>
      <c r="YA88" s="404"/>
      <c r="YB88" s="404"/>
      <c r="YC88" s="404"/>
      <c r="YD88" s="404"/>
      <c r="YE88" s="404"/>
      <c r="YF88" s="404"/>
      <c r="YG88" s="404"/>
      <c r="YH88" s="404"/>
      <c r="YI88" s="404"/>
      <c r="YJ88" s="404"/>
      <c r="YK88" s="404"/>
      <c r="YL88" s="404"/>
      <c r="YM88" s="404"/>
      <c r="YN88" s="404"/>
      <c r="YO88" s="404"/>
      <c r="YP88" s="404"/>
      <c r="YQ88" s="404"/>
      <c r="YR88" s="404"/>
      <c r="YS88" s="404"/>
      <c r="YT88" s="404"/>
      <c r="YU88" s="404"/>
      <c r="YV88" s="404"/>
      <c r="YW88" s="404"/>
      <c r="YX88" s="404"/>
      <c r="YY88" s="404"/>
      <c r="YZ88" s="404"/>
      <c r="ZA88" s="404"/>
      <c r="ZB88" s="404"/>
      <c r="ZC88" s="404"/>
      <c r="ZD88" s="404"/>
      <c r="ZE88" s="404"/>
      <c r="ZF88" s="404"/>
      <c r="ZG88" s="404"/>
      <c r="ZH88" s="404"/>
      <c r="ZI88" s="404"/>
      <c r="ZJ88" s="404"/>
      <c r="ZK88" s="404"/>
      <c r="ZL88" s="404"/>
      <c r="ZM88" s="404"/>
      <c r="ZN88" s="404"/>
      <c r="ZO88" s="404"/>
      <c r="ZP88" s="404"/>
      <c r="ZQ88" s="404"/>
      <c r="ZR88" s="404"/>
      <c r="ZS88" s="404"/>
      <c r="ZT88" s="404"/>
      <c r="ZU88" s="404"/>
      <c r="ZV88" s="404"/>
      <c r="ZW88" s="404"/>
      <c r="ZX88" s="404"/>
      <c r="ZY88" s="404"/>
      <c r="ZZ88" s="404"/>
      <c r="AAA88" s="404"/>
      <c r="AAB88" s="404"/>
      <c r="AAC88" s="404"/>
      <c r="AAD88" s="404"/>
      <c r="AAE88" s="404"/>
      <c r="AAF88" s="404"/>
      <c r="AAG88" s="404"/>
      <c r="AAH88" s="404"/>
      <c r="AAI88" s="404"/>
      <c r="AAJ88" s="404"/>
      <c r="AAK88" s="404"/>
      <c r="AAL88" s="404"/>
      <c r="AAM88" s="404"/>
      <c r="AAN88" s="404"/>
      <c r="AAO88" s="404"/>
      <c r="AAP88" s="404"/>
      <c r="AAQ88" s="404"/>
      <c r="AAR88" s="404"/>
      <c r="AAS88" s="404"/>
      <c r="AAT88" s="404"/>
      <c r="AAU88" s="404"/>
      <c r="AAV88" s="404"/>
      <c r="AAW88" s="404"/>
      <c r="AAX88" s="404"/>
      <c r="AAY88" s="404"/>
      <c r="AAZ88" s="404"/>
      <c r="ABA88" s="404"/>
      <c r="ABB88" s="404"/>
      <c r="ABC88" s="404"/>
      <c r="ABD88" s="404"/>
      <c r="ABE88" s="404"/>
      <c r="ABF88" s="404"/>
      <c r="ABG88" s="404"/>
      <c r="ABH88" s="404"/>
      <c r="ABI88" s="404"/>
      <c r="ABJ88" s="404"/>
      <c r="ABK88" s="404"/>
      <c r="ABL88" s="404"/>
      <c r="ABM88" s="404"/>
      <c r="ABN88" s="404"/>
      <c r="ABO88" s="404"/>
      <c r="ABP88" s="404"/>
      <c r="ABQ88" s="404"/>
      <c r="ABR88" s="404"/>
      <c r="ABS88" s="404"/>
      <c r="ABT88" s="404"/>
      <c r="ABU88" s="404"/>
      <c r="ABV88" s="404"/>
      <c r="ABW88" s="404"/>
      <c r="ABX88" s="404"/>
      <c r="ABY88" s="404"/>
      <c r="ABZ88" s="404"/>
      <c r="ACA88" s="404"/>
      <c r="ACB88" s="404"/>
      <c r="ACC88" s="404"/>
      <c r="ACD88" s="404"/>
      <c r="ACE88" s="404"/>
      <c r="ACF88" s="404"/>
      <c r="ACG88" s="404"/>
      <c r="ACH88" s="404"/>
      <c r="ACI88" s="404"/>
      <c r="ACJ88" s="404"/>
      <c r="ACK88" s="404"/>
      <c r="ACL88" s="404"/>
      <c r="ACM88" s="404"/>
      <c r="ACN88" s="404"/>
      <c r="ACO88" s="404"/>
      <c r="ACP88" s="404"/>
      <c r="ACQ88" s="404"/>
      <c r="ACR88" s="404"/>
      <c r="ACS88" s="404"/>
      <c r="ACT88" s="404"/>
      <c r="ACU88" s="404"/>
      <c r="ACV88" s="404"/>
      <c r="ACW88" s="404"/>
      <c r="ACX88" s="404"/>
      <c r="ACY88" s="404"/>
      <c r="ACZ88" s="404"/>
      <c r="ADA88" s="404"/>
      <c r="ADB88" s="404"/>
      <c r="ADC88" s="404"/>
      <c r="ADD88" s="404"/>
      <c r="ADE88" s="404"/>
      <c r="ADF88" s="404"/>
      <c r="ADG88" s="404"/>
      <c r="ADH88" s="404"/>
      <c r="ADI88" s="404"/>
      <c r="ADJ88" s="404"/>
      <c r="ADK88" s="404"/>
      <c r="ADL88" s="404"/>
      <c r="ADM88" s="404"/>
      <c r="ADN88" s="404"/>
      <c r="ADO88" s="404"/>
      <c r="ADP88" s="404"/>
      <c r="ADQ88" s="404"/>
      <c r="ADR88" s="404"/>
      <c r="ADS88" s="404"/>
      <c r="ADT88" s="404"/>
      <c r="ADU88" s="404"/>
      <c r="ADV88" s="404"/>
      <c r="ADW88" s="404"/>
      <c r="ADX88" s="404"/>
      <c r="ADY88" s="404"/>
      <c r="ADZ88" s="404"/>
      <c r="AEA88" s="404"/>
      <c r="AEB88" s="404"/>
      <c r="AEC88" s="404"/>
      <c r="AED88" s="404"/>
      <c r="AEE88" s="404"/>
      <c r="AEF88" s="404"/>
      <c r="AEG88" s="404"/>
      <c r="AEH88" s="404"/>
      <c r="AEI88" s="404"/>
      <c r="AEJ88" s="404"/>
      <c r="AEK88" s="404"/>
      <c r="AEL88" s="404"/>
      <c r="AEM88" s="404"/>
      <c r="AEN88" s="404"/>
      <c r="AEO88" s="404"/>
      <c r="AEP88" s="404"/>
      <c r="AEQ88" s="404"/>
      <c r="AER88" s="404"/>
      <c r="AES88" s="404"/>
      <c r="AET88" s="404"/>
      <c r="AEU88" s="404"/>
      <c r="AEV88" s="404"/>
      <c r="AEW88" s="404"/>
      <c r="AEX88" s="404"/>
      <c r="AEY88" s="404"/>
      <c r="AEZ88" s="404"/>
      <c r="AFA88" s="404"/>
      <c r="AFB88" s="404"/>
      <c r="AFC88" s="404"/>
      <c r="AFD88" s="404"/>
      <c r="AFE88" s="404"/>
      <c r="AFF88" s="404"/>
      <c r="AFG88" s="404"/>
      <c r="AFH88" s="404"/>
      <c r="AFI88" s="404"/>
      <c r="AFJ88" s="404"/>
      <c r="AFK88" s="404"/>
      <c r="AFL88" s="404"/>
      <c r="AFM88" s="404"/>
      <c r="AFN88" s="404"/>
      <c r="AFO88" s="404"/>
      <c r="AFP88" s="404"/>
      <c r="AFQ88" s="404"/>
      <c r="AFR88" s="404"/>
      <c r="AFS88" s="404"/>
      <c r="AFT88" s="404"/>
      <c r="AFU88" s="404"/>
      <c r="AFV88" s="404"/>
      <c r="AFW88" s="404"/>
      <c r="AFX88" s="404"/>
      <c r="AFY88" s="404"/>
      <c r="AFZ88" s="404"/>
      <c r="AGA88" s="404"/>
      <c r="AGB88" s="404"/>
      <c r="AGC88" s="404"/>
      <c r="AGD88" s="404"/>
      <c r="AGE88" s="404"/>
      <c r="AGF88" s="404"/>
      <c r="AGG88" s="404"/>
      <c r="AGH88" s="404"/>
      <c r="AGI88" s="404"/>
      <c r="AGJ88" s="404"/>
      <c r="AGK88" s="404"/>
      <c r="AGL88" s="404"/>
      <c r="AGM88" s="404"/>
      <c r="AGN88" s="404"/>
      <c r="AGO88" s="404"/>
      <c r="AGP88" s="404"/>
      <c r="AGQ88" s="404"/>
      <c r="AGR88" s="404"/>
      <c r="AGS88" s="404"/>
      <c r="AGT88" s="404"/>
      <c r="AGU88" s="404"/>
      <c r="AGV88" s="404"/>
      <c r="AGW88" s="404"/>
      <c r="AGX88" s="404"/>
      <c r="AGY88" s="404"/>
      <c r="AGZ88" s="404"/>
      <c r="AHA88" s="404"/>
      <c r="AHB88" s="404"/>
      <c r="AHC88" s="404"/>
      <c r="AHD88" s="404"/>
      <c r="AHE88" s="404"/>
      <c r="AHF88" s="404"/>
      <c r="AHG88" s="404"/>
      <c r="AHH88" s="404"/>
      <c r="AHI88" s="404"/>
      <c r="AHJ88" s="404"/>
      <c r="AHK88" s="404"/>
      <c r="AHL88" s="404"/>
      <c r="AHM88" s="404"/>
      <c r="AHN88" s="404"/>
      <c r="AHO88" s="404"/>
      <c r="AHP88" s="404"/>
      <c r="AHQ88" s="404"/>
      <c r="AHR88" s="404"/>
      <c r="AHS88" s="404"/>
      <c r="AHT88" s="404"/>
      <c r="AHU88" s="404"/>
      <c r="AHV88" s="404"/>
      <c r="AHW88" s="404"/>
      <c r="AHX88" s="404"/>
      <c r="AHY88" s="404"/>
      <c r="AHZ88" s="404"/>
      <c r="AIA88" s="404"/>
      <c r="AIB88" s="404"/>
      <c r="AIC88" s="404"/>
      <c r="AID88" s="404"/>
      <c r="AIE88" s="404"/>
      <c r="AIF88" s="404"/>
      <c r="AIG88" s="404"/>
      <c r="AIH88" s="404"/>
      <c r="AII88" s="404"/>
      <c r="AIJ88" s="404"/>
      <c r="AIK88" s="404"/>
      <c r="AIL88" s="404"/>
      <c r="AIM88" s="404"/>
      <c r="AIN88" s="404"/>
      <c r="AIO88" s="404"/>
      <c r="AIP88" s="404"/>
      <c r="AIQ88" s="404"/>
      <c r="AIR88" s="404"/>
      <c r="AIS88" s="404"/>
      <c r="AIT88" s="404"/>
      <c r="AIU88" s="404"/>
      <c r="AIV88" s="404"/>
      <c r="AIW88" s="404"/>
      <c r="AIX88" s="404"/>
      <c r="AIY88" s="404"/>
      <c r="AIZ88" s="404"/>
      <c r="AJA88" s="404"/>
      <c r="AJB88" s="404"/>
      <c r="AJC88" s="404"/>
      <c r="AJD88" s="404"/>
      <c r="AJE88" s="404"/>
      <c r="AJF88" s="404"/>
      <c r="AJG88" s="404"/>
      <c r="AJH88" s="404"/>
      <c r="AJI88" s="404"/>
      <c r="AJJ88" s="404"/>
      <c r="AJK88" s="404"/>
      <c r="AJL88" s="404"/>
      <c r="AJM88" s="404"/>
      <c r="AJN88" s="404"/>
      <c r="AJO88" s="404"/>
      <c r="AJP88" s="404"/>
      <c r="AJQ88" s="404"/>
      <c r="AJR88" s="404"/>
      <c r="AJS88" s="404"/>
      <c r="AJT88" s="404"/>
      <c r="AJU88" s="404"/>
      <c r="AJV88" s="404"/>
      <c r="AJW88" s="404"/>
      <c r="AJX88" s="404"/>
      <c r="AJY88" s="404"/>
      <c r="AJZ88" s="404"/>
      <c r="AKA88" s="404"/>
      <c r="AKB88" s="404"/>
      <c r="AKC88" s="404"/>
      <c r="AKD88" s="404"/>
      <c r="AKE88" s="404"/>
      <c r="AKF88" s="404"/>
      <c r="AKG88" s="404"/>
      <c r="AKH88" s="404"/>
      <c r="AKI88" s="404"/>
      <c r="AKJ88" s="404"/>
      <c r="AKK88" s="404"/>
      <c r="AKL88" s="404"/>
      <c r="AKM88" s="404"/>
      <c r="AKN88" s="404"/>
      <c r="AKO88" s="404"/>
      <c r="AKP88" s="404"/>
      <c r="AKQ88" s="404"/>
      <c r="AKR88" s="404"/>
      <c r="AKS88" s="404"/>
      <c r="AKT88" s="404"/>
      <c r="AKU88" s="404"/>
      <c r="AKV88" s="404"/>
      <c r="AKW88" s="404"/>
      <c r="AKX88" s="404"/>
      <c r="AKY88" s="404"/>
      <c r="AKZ88" s="404"/>
      <c r="ALA88" s="404"/>
      <c r="ALB88" s="404"/>
      <c r="ALC88" s="404"/>
    </row>
    <row r="91" spans="1:991" x14ac:dyDescent="0.55000000000000004">
      <c r="A91" s="404"/>
      <c r="D91" s="646"/>
      <c r="J91" s="404"/>
      <c r="K91" s="761"/>
      <c r="L91" s="404"/>
      <c r="M91" s="404"/>
      <c r="N91" s="404"/>
      <c r="O91" s="404"/>
      <c r="P91" s="404"/>
      <c r="Q91" s="404"/>
      <c r="R91" s="404"/>
      <c r="S91" s="404"/>
      <c r="T91" s="404"/>
      <c r="U91" s="404"/>
      <c r="V91" s="404"/>
      <c r="W91" s="404"/>
      <c r="X91" s="404"/>
      <c r="Y91" s="404"/>
      <c r="Z91" s="404"/>
      <c r="AA91" s="404"/>
      <c r="AB91" s="404"/>
      <c r="AC91" s="404"/>
      <c r="AD91" s="404"/>
      <c r="AE91" s="404"/>
      <c r="AF91" s="404"/>
      <c r="AG91" s="404"/>
      <c r="AH91" s="404"/>
      <c r="AI91" s="404"/>
      <c r="AJ91" s="404"/>
      <c r="AK91" s="404"/>
      <c r="AL91" s="404"/>
      <c r="AM91" s="404"/>
      <c r="AN91" s="404"/>
      <c r="AO91" s="404"/>
      <c r="AP91" s="404"/>
      <c r="AQ91" s="404"/>
      <c r="AR91" s="404"/>
      <c r="AS91" s="404"/>
      <c r="AT91" s="404"/>
      <c r="AU91" s="404"/>
      <c r="AV91" s="404"/>
      <c r="AW91" s="404"/>
      <c r="AX91" s="404"/>
      <c r="AY91" s="404"/>
      <c r="AZ91" s="404"/>
      <c r="BA91" s="404"/>
      <c r="BB91" s="404"/>
      <c r="BC91" s="404"/>
      <c r="BD91" s="404"/>
      <c r="BE91" s="404"/>
      <c r="BF91" s="404"/>
      <c r="BG91" s="404"/>
      <c r="BH91" s="404"/>
      <c r="BI91" s="404"/>
      <c r="BJ91" s="404"/>
      <c r="BK91" s="404"/>
      <c r="BL91" s="404"/>
      <c r="BM91" s="404"/>
      <c r="BN91" s="404"/>
      <c r="BO91" s="404"/>
      <c r="BP91" s="404"/>
      <c r="BQ91" s="404"/>
      <c r="BR91" s="404"/>
      <c r="BS91" s="404"/>
      <c r="BT91" s="404"/>
      <c r="BU91" s="404"/>
      <c r="BV91" s="404"/>
      <c r="BW91" s="404"/>
      <c r="BX91" s="404"/>
      <c r="BY91" s="404"/>
      <c r="BZ91" s="404"/>
      <c r="CA91" s="404"/>
      <c r="CB91" s="404"/>
      <c r="CC91" s="404"/>
      <c r="CD91" s="404"/>
      <c r="CE91" s="404"/>
      <c r="CF91" s="404"/>
      <c r="CG91" s="404"/>
      <c r="CH91" s="404"/>
      <c r="CI91" s="404"/>
      <c r="CJ91" s="404"/>
      <c r="CK91" s="404"/>
      <c r="CL91" s="404"/>
      <c r="CM91" s="404"/>
      <c r="CN91" s="404"/>
      <c r="CO91" s="404"/>
      <c r="CP91" s="404"/>
      <c r="CQ91" s="404"/>
      <c r="CR91" s="404"/>
      <c r="CS91" s="404"/>
      <c r="CT91" s="404"/>
      <c r="CU91" s="404"/>
      <c r="CV91" s="404"/>
      <c r="CW91" s="404"/>
      <c r="CX91" s="404"/>
      <c r="CY91" s="404"/>
      <c r="CZ91" s="404"/>
      <c r="DA91" s="404"/>
      <c r="DB91" s="404"/>
      <c r="DC91" s="404"/>
      <c r="DD91" s="404"/>
      <c r="DE91" s="404"/>
      <c r="DF91" s="404"/>
      <c r="DG91" s="404"/>
      <c r="DH91" s="404"/>
      <c r="DI91" s="404"/>
      <c r="DJ91" s="404"/>
      <c r="DK91" s="404"/>
      <c r="DL91" s="404"/>
      <c r="DM91" s="404"/>
      <c r="DN91" s="404"/>
      <c r="DO91" s="404"/>
      <c r="DP91" s="404"/>
      <c r="DQ91" s="404"/>
      <c r="DR91" s="404"/>
      <c r="DS91" s="404"/>
      <c r="DT91" s="404"/>
      <c r="DU91" s="404"/>
      <c r="DV91" s="404"/>
      <c r="DW91" s="404"/>
      <c r="DX91" s="404"/>
      <c r="DY91" s="404"/>
      <c r="DZ91" s="404"/>
      <c r="EA91" s="404"/>
      <c r="EB91" s="404"/>
      <c r="EC91" s="404"/>
      <c r="ED91" s="404"/>
      <c r="EE91" s="404"/>
      <c r="EF91" s="404"/>
      <c r="EG91" s="404"/>
      <c r="EH91" s="404"/>
      <c r="EI91" s="404"/>
      <c r="EJ91" s="404"/>
      <c r="EK91" s="404"/>
      <c r="EL91" s="404"/>
      <c r="EM91" s="404"/>
      <c r="EN91" s="404"/>
      <c r="EO91" s="404"/>
      <c r="EP91" s="404"/>
      <c r="EQ91" s="404"/>
      <c r="ER91" s="404"/>
      <c r="ES91" s="404"/>
      <c r="ET91" s="404"/>
      <c r="EU91" s="404"/>
      <c r="EV91" s="404"/>
      <c r="EW91" s="404"/>
      <c r="EX91" s="404"/>
      <c r="EY91" s="404"/>
      <c r="EZ91" s="404"/>
      <c r="FA91" s="404"/>
      <c r="FB91" s="404"/>
      <c r="FC91" s="404"/>
      <c r="FD91" s="404"/>
      <c r="FE91" s="404"/>
      <c r="FF91" s="404"/>
      <c r="FG91" s="404"/>
      <c r="FH91" s="404"/>
      <c r="FI91" s="404"/>
      <c r="FJ91" s="404"/>
      <c r="FK91" s="404"/>
      <c r="FL91" s="404"/>
      <c r="FM91" s="404"/>
      <c r="FN91" s="404"/>
      <c r="FO91" s="404"/>
      <c r="FP91" s="404"/>
      <c r="FQ91" s="404"/>
      <c r="FR91" s="404"/>
      <c r="FS91" s="404"/>
      <c r="FT91" s="404"/>
      <c r="FU91" s="404"/>
      <c r="FV91" s="404"/>
      <c r="FW91" s="404"/>
      <c r="FX91" s="404"/>
      <c r="FY91" s="404"/>
      <c r="FZ91" s="404"/>
      <c r="GA91" s="404"/>
      <c r="GB91" s="404"/>
      <c r="GC91" s="404"/>
      <c r="GD91" s="404"/>
      <c r="GE91" s="404"/>
      <c r="GF91" s="404"/>
      <c r="GG91" s="404"/>
      <c r="GH91" s="404"/>
      <c r="GI91" s="404"/>
      <c r="GJ91" s="404"/>
      <c r="GK91" s="404"/>
      <c r="GL91" s="404"/>
      <c r="GM91" s="404"/>
      <c r="GN91" s="404"/>
      <c r="GO91" s="404"/>
      <c r="GP91" s="404"/>
      <c r="GQ91" s="404"/>
      <c r="GR91" s="404"/>
      <c r="GS91" s="404"/>
      <c r="GT91" s="404"/>
      <c r="GU91" s="404"/>
      <c r="GV91" s="404"/>
      <c r="GW91" s="404"/>
      <c r="GX91" s="404"/>
      <c r="GY91" s="404"/>
      <c r="GZ91" s="404"/>
      <c r="HA91" s="404"/>
      <c r="HB91" s="404"/>
      <c r="HC91" s="404"/>
      <c r="HD91" s="404"/>
      <c r="HE91" s="404"/>
      <c r="HF91" s="404"/>
      <c r="HG91" s="404"/>
      <c r="HH91" s="404"/>
      <c r="HI91" s="404"/>
      <c r="HJ91" s="404"/>
      <c r="HK91" s="404"/>
      <c r="HL91" s="404"/>
      <c r="HM91" s="404"/>
      <c r="HN91" s="404"/>
      <c r="HO91" s="404"/>
      <c r="HP91" s="404"/>
      <c r="HQ91" s="404"/>
      <c r="HR91" s="404"/>
      <c r="HS91" s="404"/>
      <c r="HT91" s="404"/>
      <c r="HU91" s="404"/>
      <c r="HV91" s="404"/>
      <c r="HW91" s="404"/>
      <c r="HX91" s="404"/>
      <c r="HY91" s="404"/>
      <c r="HZ91" s="404"/>
      <c r="IA91" s="404"/>
      <c r="IB91" s="404"/>
      <c r="IC91" s="404"/>
      <c r="ID91" s="404"/>
      <c r="IE91" s="404"/>
      <c r="IF91" s="404"/>
      <c r="IG91" s="404"/>
      <c r="IH91" s="404"/>
      <c r="II91" s="404"/>
      <c r="IJ91" s="404"/>
      <c r="IK91" s="404"/>
      <c r="IL91" s="404"/>
      <c r="IM91" s="404"/>
      <c r="IN91" s="404"/>
      <c r="IO91" s="404"/>
      <c r="IP91" s="404"/>
      <c r="IQ91" s="404"/>
      <c r="IR91" s="404"/>
      <c r="IS91" s="404"/>
      <c r="IT91" s="404"/>
      <c r="IU91" s="404"/>
      <c r="IV91" s="404"/>
      <c r="IW91" s="404"/>
      <c r="IX91" s="404"/>
      <c r="IY91" s="404"/>
      <c r="IZ91" s="404"/>
      <c r="JA91" s="404"/>
      <c r="JB91" s="404"/>
      <c r="JC91" s="404"/>
      <c r="JD91" s="404"/>
      <c r="JE91" s="404"/>
      <c r="JF91" s="404"/>
      <c r="JG91" s="404"/>
      <c r="JH91" s="404"/>
      <c r="JI91" s="404"/>
      <c r="JJ91" s="404"/>
      <c r="JK91" s="404"/>
      <c r="JL91" s="404"/>
      <c r="JM91" s="404"/>
      <c r="JN91" s="404"/>
      <c r="JO91" s="404"/>
      <c r="JP91" s="404"/>
      <c r="JQ91" s="404"/>
      <c r="JR91" s="404"/>
      <c r="JS91" s="404"/>
      <c r="JT91" s="404"/>
      <c r="JU91" s="404"/>
      <c r="JV91" s="404"/>
      <c r="JW91" s="404"/>
      <c r="JX91" s="404"/>
      <c r="JY91" s="404"/>
      <c r="JZ91" s="404"/>
      <c r="KA91" s="404"/>
      <c r="KB91" s="404"/>
      <c r="KC91" s="404"/>
      <c r="KD91" s="404"/>
      <c r="KE91" s="404"/>
      <c r="KF91" s="404"/>
      <c r="KG91" s="404"/>
      <c r="KH91" s="404"/>
      <c r="KI91" s="404"/>
      <c r="KJ91" s="404"/>
      <c r="KK91" s="404"/>
      <c r="KL91" s="404"/>
      <c r="KM91" s="404"/>
      <c r="KN91" s="404"/>
      <c r="KO91" s="404"/>
      <c r="KP91" s="404"/>
      <c r="KQ91" s="404"/>
      <c r="KR91" s="404"/>
      <c r="KS91" s="404"/>
      <c r="KT91" s="404"/>
      <c r="KU91" s="404"/>
      <c r="KV91" s="404"/>
      <c r="KW91" s="404"/>
      <c r="KX91" s="404"/>
      <c r="KY91" s="404"/>
      <c r="KZ91" s="404"/>
      <c r="LA91" s="404"/>
      <c r="LB91" s="404"/>
      <c r="LC91" s="404"/>
      <c r="LD91" s="404"/>
      <c r="LE91" s="404"/>
      <c r="LF91" s="404"/>
      <c r="LG91" s="404"/>
      <c r="LH91" s="404"/>
      <c r="LI91" s="404"/>
      <c r="LJ91" s="404"/>
      <c r="LK91" s="404"/>
      <c r="LL91" s="404"/>
      <c r="LM91" s="404"/>
      <c r="LN91" s="404"/>
      <c r="LO91" s="404"/>
      <c r="LP91" s="404"/>
      <c r="LQ91" s="404"/>
      <c r="LR91" s="404"/>
      <c r="LS91" s="404"/>
      <c r="LT91" s="404"/>
      <c r="LU91" s="404"/>
      <c r="LV91" s="404"/>
      <c r="LW91" s="404"/>
      <c r="LX91" s="404"/>
      <c r="LY91" s="404"/>
      <c r="LZ91" s="404"/>
      <c r="MA91" s="404"/>
      <c r="MB91" s="404"/>
      <c r="MC91" s="404"/>
      <c r="MD91" s="404"/>
      <c r="ME91" s="404"/>
      <c r="MF91" s="404"/>
      <c r="MG91" s="404"/>
      <c r="MH91" s="404"/>
      <c r="MI91" s="404"/>
      <c r="MJ91" s="404"/>
      <c r="MK91" s="404"/>
      <c r="ML91" s="404"/>
      <c r="MM91" s="404"/>
      <c r="MN91" s="404"/>
      <c r="MO91" s="404"/>
      <c r="MP91" s="404"/>
      <c r="MQ91" s="404"/>
      <c r="MR91" s="404"/>
      <c r="MS91" s="404"/>
      <c r="MT91" s="404"/>
      <c r="MU91" s="404"/>
      <c r="MV91" s="404"/>
      <c r="MW91" s="404"/>
      <c r="MX91" s="404"/>
      <c r="MY91" s="404"/>
      <c r="MZ91" s="404"/>
      <c r="NA91" s="404"/>
      <c r="NB91" s="404"/>
      <c r="NC91" s="404"/>
      <c r="ND91" s="404"/>
      <c r="NE91" s="404"/>
      <c r="NF91" s="404"/>
      <c r="NG91" s="404"/>
      <c r="NH91" s="404"/>
      <c r="NI91" s="404"/>
      <c r="NJ91" s="404"/>
      <c r="NK91" s="404"/>
      <c r="NL91" s="404"/>
      <c r="NM91" s="404"/>
      <c r="NN91" s="404"/>
      <c r="NO91" s="404"/>
      <c r="NP91" s="404"/>
      <c r="NQ91" s="404"/>
      <c r="NR91" s="404"/>
      <c r="NS91" s="404"/>
      <c r="NT91" s="404"/>
      <c r="NU91" s="404"/>
      <c r="NV91" s="404"/>
      <c r="NW91" s="404"/>
      <c r="NX91" s="404"/>
      <c r="NY91" s="404"/>
      <c r="NZ91" s="404"/>
      <c r="OA91" s="404"/>
      <c r="OB91" s="404"/>
      <c r="OC91" s="404"/>
      <c r="OD91" s="404"/>
      <c r="OE91" s="404"/>
      <c r="OF91" s="404"/>
      <c r="OG91" s="404"/>
      <c r="OH91" s="404"/>
      <c r="OI91" s="404"/>
      <c r="OJ91" s="404"/>
      <c r="OK91" s="404"/>
      <c r="OL91" s="404"/>
      <c r="OM91" s="404"/>
      <c r="ON91" s="404"/>
      <c r="OO91" s="404"/>
      <c r="OP91" s="404"/>
      <c r="OQ91" s="404"/>
      <c r="OR91" s="404"/>
      <c r="OS91" s="404"/>
      <c r="OT91" s="404"/>
      <c r="OU91" s="404"/>
      <c r="OV91" s="404"/>
      <c r="OW91" s="404"/>
      <c r="OX91" s="404"/>
      <c r="OY91" s="404"/>
      <c r="OZ91" s="404"/>
      <c r="PA91" s="404"/>
      <c r="PB91" s="404"/>
      <c r="PC91" s="404"/>
      <c r="PD91" s="404"/>
      <c r="PE91" s="404"/>
      <c r="PF91" s="404"/>
      <c r="PG91" s="404"/>
      <c r="PH91" s="404"/>
      <c r="PI91" s="404"/>
      <c r="PJ91" s="404"/>
      <c r="PK91" s="404"/>
      <c r="PL91" s="404"/>
      <c r="PM91" s="404"/>
      <c r="PN91" s="404"/>
      <c r="PO91" s="404"/>
      <c r="PP91" s="404"/>
      <c r="PQ91" s="404"/>
      <c r="PR91" s="404"/>
      <c r="PS91" s="404"/>
      <c r="PT91" s="404"/>
      <c r="PU91" s="404"/>
      <c r="PV91" s="404"/>
      <c r="PW91" s="404"/>
      <c r="PX91" s="404"/>
      <c r="PY91" s="404"/>
      <c r="PZ91" s="404"/>
      <c r="QA91" s="404"/>
      <c r="QB91" s="404"/>
      <c r="QC91" s="404"/>
      <c r="QD91" s="404"/>
      <c r="QE91" s="404"/>
      <c r="QF91" s="404"/>
      <c r="QG91" s="404"/>
      <c r="QH91" s="404"/>
      <c r="QI91" s="404"/>
      <c r="QJ91" s="404"/>
      <c r="QK91" s="404"/>
      <c r="QL91" s="404"/>
      <c r="QM91" s="404"/>
      <c r="QN91" s="404"/>
      <c r="QO91" s="404"/>
      <c r="QP91" s="404"/>
      <c r="QQ91" s="404"/>
      <c r="QR91" s="404"/>
      <c r="QS91" s="404"/>
      <c r="QT91" s="404"/>
      <c r="QU91" s="404"/>
      <c r="QV91" s="404"/>
      <c r="QW91" s="404"/>
      <c r="QX91" s="404"/>
      <c r="QY91" s="404"/>
      <c r="QZ91" s="404"/>
      <c r="RA91" s="404"/>
      <c r="RB91" s="404"/>
      <c r="RC91" s="404"/>
      <c r="RD91" s="404"/>
      <c r="RE91" s="404"/>
      <c r="RF91" s="404"/>
      <c r="RG91" s="404"/>
      <c r="RH91" s="404"/>
      <c r="RI91" s="404"/>
      <c r="RJ91" s="404"/>
      <c r="RK91" s="404"/>
      <c r="RL91" s="404"/>
      <c r="RM91" s="404"/>
      <c r="RN91" s="404"/>
      <c r="RO91" s="404"/>
      <c r="RP91" s="404"/>
      <c r="RQ91" s="404"/>
      <c r="RR91" s="404"/>
      <c r="RS91" s="404"/>
      <c r="RT91" s="404"/>
      <c r="RU91" s="404"/>
      <c r="RV91" s="404"/>
      <c r="RW91" s="404"/>
      <c r="RX91" s="404"/>
      <c r="RY91" s="404"/>
      <c r="RZ91" s="404"/>
      <c r="SA91" s="404"/>
      <c r="SB91" s="404"/>
      <c r="SC91" s="404"/>
      <c r="SD91" s="404"/>
      <c r="SE91" s="404"/>
      <c r="SF91" s="404"/>
      <c r="SG91" s="404"/>
      <c r="SH91" s="404"/>
      <c r="SI91" s="404"/>
      <c r="SJ91" s="404"/>
      <c r="SK91" s="404"/>
      <c r="SL91" s="404"/>
      <c r="SM91" s="404"/>
      <c r="SN91" s="404"/>
      <c r="SO91" s="404"/>
      <c r="SP91" s="404"/>
      <c r="SQ91" s="404"/>
      <c r="SR91" s="404"/>
      <c r="SS91" s="404"/>
      <c r="ST91" s="404"/>
      <c r="SU91" s="404"/>
      <c r="SV91" s="404"/>
      <c r="SW91" s="404"/>
      <c r="SX91" s="404"/>
      <c r="SY91" s="404"/>
      <c r="SZ91" s="404"/>
      <c r="TA91" s="404"/>
      <c r="TB91" s="404"/>
      <c r="TC91" s="404"/>
      <c r="TD91" s="404"/>
      <c r="TE91" s="404"/>
      <c r="TF91" s="404"/>
      <c r="TG91" s="404"/>
      <c r="TH91" s="404"/>
      <c r="TI91" s="404"/>
      <c r="TJ91" s="404"/>
      <c r="TK91" s="404"/>
      <c r="TL91" s="404"/>
      <c r="TM91" s="404"/>
      <c r="TN91" s="404"/>
      <c r="TO91" s="404"/>
      <c r="TP91" s="404"/>
      <c r="TQ91" s="404"/>
      <c r="TR91" s="404"/>
      <c r="TS91" s="404"/>
      <c r="TT91" s="404"/>
      <c r="TU91" s="404"/>
      <c r="TV91" s="404"/>
      <c r="TW91" s="404"/>
      <c r="TX91" s="404"/>
      <c r="TY91" s="404"/>
      <c r="TZ91" s="404"/>
      <c r="UA91" s="404"/>
      <c r="UB91" s="404"/>
      <c r="UC91" s="404"/>
      <c r="UD91" s="404"/>
      <c r="UE91" s="404"/>
      <c r="UF91" s="404"/>
      <c r="UG91" s="404"/>
      <c r="UH91" s="404"/>
      <c r="UI91" s="404"/>
      <c r="UJ91" s="404"/>
      <c r="UK91" s="404"/>
      <c r="UL91" s="404"/>
      <c r="UM91" s="404"/>
      <c r="UN91" s="404"/>
      <c r="UO91" s="404"/>
      <c r="UP91" s="404"/>
      <c r="UQ91" s="404"/>
      <c r="UR91" s="404"/>
      <c r="US91" s="404"/>
      <c r="UT91" s="404"/>
      <c r="UU91" s="404"/>
      <c r="UV91" s="404"/>
      <c r="UW91" s="404"/>
      <c r="UX91" s="404"/>
      <c r="UY91" s="404"/>
      <c r="UZ91" s="404"/>
      <c r="VA91" s="404"/>
      <c r="VB91" s="404"/>
      <c r="VC91" s="404"/>
      <c r="VD91" s="404"/>
      <c r="VE91" s="404"/>
      <c r="VF91" s="404"/>
      <c r="VG91" s="404"/>
      <c r="VH91" s="404"/>
      <c r="VI91" s="404"/>
      <c r="VJ91" s="404"/>
      <c r="VK91" s="404"/>
      <c r="VL91" s="404"/>
      <c r="VM91" s="404"/>
      <c r="VN91" s="404"/>
      <c r="VO91" s="404"/>
      <c r="VP91" s="404"/>
      <c r="VQ91" s="404"/>
      <c r="VR91" s="404"/>
      <c r="VS91" s="404"/>
      <c r="VT91" s="404"/>
      <c r="VU91" s="404"/>
      <c r="VV91" s="404"/>
      <c r="VW91" s="404"/>
      <c r="VX91" s="404"/>
      <c r="VY91" s="404"/>
      <c r="VZ91" s="404"/>
      <c r="WA91" s="404"/>
      <c r="WB91" s="404"/>
      <c r="WC91" s="404"/>
      <c r="WD91" s="404"/>
      <c r="WE91" s="404"/>
      <c r="WF91" s="404"/>
      <c r="WG91" s="404"/>
      <c r="WH91" s="404"/>
      <c r="WI91" s="404"/>
      <c r="WJ91" s="404"/>
      <c r="WK91" s="404"/>
      <c r="WL91" s="404"/>
      <c r="WM91" s="404"/>
      <c r="WN91" s="404"/>
      <c r="WO91" s="404"/>
      <c r="WP91" s="404"/>
      <c r="WQ91" s="404"/>
      <c r="WR91" s="404"/>
      <c r="WS91" s="404"/>
      <c r="WT91" s="404"/>
      <c r="WU91" s="404"/>
      <c r="WV91" s="404"/>
      <c r="WW91" s="404"/>
      <c r="WX91" s="404"/>
      <c r="WY91" s="404"/>
      <c r="WZ91" s="404"/>
      <c r="XA91" s="404"/>
      <c r="XB91" s="404"/>
      <c r="XC91" s="404"/>
      <c r="XD91" s="404"/>
      <c r="XE91" s="404"/>
      <c r="XF91" s="404"/>
      <c r="XG91" s="404"/>
      <c r="XH91" s="404"/>
      <c r="XI91" s="404"/>
      <c r="XJ91" s="404"/>
      <c r="XK91" s="404"/>
      <c r="XL91" s="404"/>
      <c r="XM91" s="404"/>
      <c r="XN91" s="404"/>
      <c r="XO91" s="404"/>
      <c r="XP91" s="404"/>
      <c r="XQ91" s="404"/>
      <c r="XR91" s="404"/>
      <c r="XS91" s="404"/>
      <c r="XT91" s="404"/>
      <c r="XU91" s="404"/>
      <c r="XV91" s="404"/>
      <c r="XW91" s="404"/>
      <c r="XX91" s="404"/>
      <c r="XY91" s="404"/>
      <c r="XZ91" s="404"/>
      <c r="YA91" s="404"/>
      <c r="YB91" s="404"/>
      <c r="YC91" s="404"/>
      <c r="YD91" s="404"/>
      <c r="YE91" s="404"/>
      <c r="YF91" s="404"/>
      <c r="YG91" s="404"/>
      <c r="YH91" s="404"/>
      <c r="YI91" s="404"/>
      <c r="YJ91" s="404"/>
      <c r="YK91" s="404"/>
      <c r="YL91" s="404"/>
      <c r="YM91" s="404"/>
      <c r="YN91" s="404"/>
      <c r="YO91" s="404"/>
      <c r="YP91" s="404"/>
      <c r="YQ91" s="404"/>
      <c r="YR91" s="404"/>
      <c r="YS91" s="404"/>
      <c r="YT91" s="404"/>
      <c r="YU91" s="404"/>
      <c r="YV91" s="404"/>
      <c r="YW91" s="404"/>
      <c r="YX91" s="404"/>
      <c r="YY91" s="404"/>
      <c r="YZ91" s="404"/>
      <c r="ZA91" s="404"/>
      <c r="ZB91" s="404"/>
      <c r="ZC91" s="404"/>
      <c r="ZD91" s="404"/>
      <c r="ZE91" s="404"/>
      <c r="ZF91" s="404"/>
      <c r="ZG91" s="404"/>
      <c r="ZH91" s="404"/>
      <c r="ZI91" s="404"/>
      <c r="ZJ91" s="404"/>
      <c r="ZK91" s="404"/>
      <c r="ZL91" s="404"/>
      <c r="ZM91" s="404"/>
      <c r="ZN91" s="404"/>
      <c r="ZO91" s="404"/>
      <c r="ZP91" s="404"/>
      <c r="ZQ91" s="404"/>
      <c r="ZR91" s="404"/>
      <c r="ZS91" s="404"/>
      <c r="ZT91" s="404"/>
      <c r="ZU91" s="404"/>
      <c r="ZV91" s="404"/>
      <c r="ZW91" s="404"/>
      <c r="ZX91" s="404"/>
      <c r="ZY91" s="404"/>
      <c r="ZZ91" s="404"/>
      <c r="AAA91" s="404"/>
      <c r="AAB91" s="404"/>
      <c r="AAC91" s="404"/>
      <c r="AAD91" s="404"/>
      <c r="AAE91" s="404"/>
      <c r="AAF91" s="404"/>
      <c r="AAG91" s="404"/>
      <c r="AAH91" s="404"/>
      <c r="AAI91" s="404"/>
      <c r="AAJ91" s="404"/>
      <c r="AAK91" s="404"/>
      <c r="AAL91" s="404"/>
      <c r="AAM91" s="404"/>
      <c r="AAN91" s="404"/>
      <c r="AAO91" s="404"/>
      <c r="AAP91" s="404"/>
      <c r="AAQ91" s="404"/>
      <c r="AAR91" s="404"/>
      <c r="AAS91" s="404"/>
      <c r="AAT91" s="404"/>
      <c r="AAU91" s="404"/>
      <c r="AAV91" s="404"/>
      <c r="AAW91" s="404"/>
      <c r="AAX91" s="404"/>
      <c r="AAY91" s="404"/>
      <c r="AAZ91" s="404"/>
      <c r="ABA91" s="404"/>
      <c r="ABB91" s="404"/>
      <c r="ABC91" s="404"/>
      <c r="ABD91" s="404"/>
      <c r="ABE91" s="404"/>
      <c r="ABF91" s="404"/>
      <c r="ABG91" s="404"/>
      <c r="ABH91" s="404"/>
      <c r="ABI91" s="404"/>
      <c r="ABJ91" s="404"/>
      <c r="ABK91" s="404"/>
      <c r="ABL91" s="404"/>
      <c r="ABM91" s="404"/>
      <c r="ABN91" s="404"/>
      <c r="ABO91" s="404"/>
      <c r="ABP91" s="404"/>
      <c r="ABQ91" s="404"/>
      <c r="ABR91" s="404"/>
      <c r="ABS91" s="404"/>
      <c r="ABT91" s="404"/>
      <c r="ABU91" s="404"/>
      <c r="ABV91" s="404"/>
      <c r="ABW91" s="404"/>
      <c r="ABX91" s="404"/>
      <c r="ABY91" s="404"/>
      <c r="ABZ91" s="404"/>
      <c r="ACA91" s="404"/>
      <c r="ACB91" s="404"/>
      <c r="ACC91" s="404"/>
      <c r="ACD91" s="404"/>
      <c r="ACE91" s="404"/>
      <c r="ACF91" s="404"/>
      <c r="ACG91" s="404"/>
      <c r="ACH91" s="404"/>
      <c r="ACI91" s="404"/>
      <c r="ACJ91" s="404"/>
      <c r="ACK91" s="404"/>
      <c r="ACL91" s="404"/>
      <c r="ACM91" s="404"/>
      <c r="ACN91" s="404"/>
      <c r="ACO91" s="404"/>
      <c r="ACP91" s="404"/>
      <c r="ACQ91" s="404"/>
      <c r="ACR91" s="404"/>
      <c r="ACS91" s="404"/>
      <c r="ACT91" s="404"/>
      <c r="ACU91" s="404"/>
      <c r="ACV91" s="404"/>
      <c r="ACW91" s="404"/>
      <c r="ACX91" s="404"/>
      <c r="ACY91" s="404"/>
      <c r="ACZ91" s="404"/>
      <c r="ADA91" s="404"/>
      <c r="ADB91" s="404"/>
      <c r="ADC91" s="404"/>
      <c r="ADD91" s="404"/>
      <c r="ADE91" s="404"/>
      <c r="ADF91" s="404"/>
      <c r="ADG91" s="404"/>
      <c r="ADH91" s="404"/>
      <c r="ADI91" s="404"/>
      <c r="ADJ91" s="404"/>
      <c r="ADK91" s="404"/>
      <c r="ADL91" s="404"/>
      <c r="ADM91" s="404"/>
      <c r="ADN91" s="404"/>
      <c r="ADO91" s="404"/>
      <c r="ADP91" s="404"/>
      <c r="ADQ91" s="404"/>
      <c r="ADR91" s="404"/>
      <c r="ADS91" s="404"/>
      <c r="ADT91" s="404"/>
      <c r="ADU91" s="404"/>
      <c r="ADV91" s="404"/>
      <c r="ADW91" s="404"/>
      <c r="ADX91" s="404"/>
      <c r="ADY91" s="404"/>
      <c r="ADZ91" s="404"/>
      <c r="AEA91" s="404"/>
      <c r="AEB91" s="404"/>
      <c r="AEC91" s="404"/>
      <c r="AED91" s="404"/>
      <c r="AEE91" s="404"/>
      <c r="AEF91" s="404"/>
      <c r="AEG91" s="404"/>
      <c r="AEH91" s="404"/>
      <c r="AEI91" s="404"/>
      <c r="AEJ91" s="404"/>
      <c r="AEK91" s="404"/>
      <c r="AEL91" s="404"/>
      <c r="AEM91" s="404"/>
      <c r="AEN91" s="404"/>
      <c r="AEO91" s="404"/>
      <c r="AEP91" s="404"/>
      <c r="AEQ91" s="404"/>
      <c r="AER91" s="404"/>
      <c r="AES91" s="404"/>
      <c r="AET91" s="404"/>
      <c r="AEU91" s="404"/>
      <c r="AEV91" s="404"/>
      <c r="AEW91" s="404"/>
      <c r="AEX91" s="404"/>
      <c r="AEY91" s="404"/>
      <c r="AEZ91" s="404"/>
      <c r="AFA91" s="404"/>
      <c r="AFB91" s="404"/>
      <c r="AFC91" s="404"/>
      <c r="AFD91" s="404"/>
      <c r="AFE91" s="404"/>
      <c r="AFF91" s="404"/>
      <c r="AFG91" s="404"/>
      <c r="AFH91" s="404"/>
      <c r="AFI91" s="404"/>
      <c r="AFJ91" s="404"/>
      <c r="AFK91" s="404"/>
      <c r="AFL91" s="404"/>
      <c r="AFM91" s="404"/>
      <c r="AFN91" s="404"/>
      <c r="AFO91" s="404"/>
      <c r="AFP91" s="404"/>
      <c r="AFQ91" s="404"/>
      <c r="AFR91" s="404"/>
      <c r="AFS91" s="404"/>
      <c r="AFT91" s="404"/>
      <c r="AFU91" s="404"/>
      <c r="AFV91" s="404"/>
      <c r="AFW91" s="404"/>
      <c r="AFX91" s="404"/>
      <c r="AFY91" s="404"/>
      <c r="AFZ91" s="404"/>
      <c r="AGA91" s="404"/>
      <c r="AGB91" s="404"/>
      <c r="AGC91" s="404"/>
      <c r="AGD91" s="404"/>
      <c r="AGE91" s="404"/>
      <c r="AGF91" s="404"/>
      <c r="AGG91" s="404"/>
      <c r="AGH91" s="404"/>
      <c r="AGI91" s="404"/>
      <c r="AGJ91" s="404"/>
      <c r="AGK91" s="404"/>
      <c r="AGL91" s="404"/>
      <c r="AGM91" s="404"/>
      <c r="AGN91" s="404"/>
      <c r="AGO91" s="404"/>
      <c r="AGP91" s="404"/>
      <c r="AGQ91" s="404"/>
      <c r="AGR91" s="404"/>
      <c r="AGS91" s="404"/>
      <c r="AGT91" s="404"/>
      <c r="AGU91" s="404"/>
      <c r="AGV91" s="404"/>
      <c r="AGW91" s="404"/>
      <c r="AGX91" s="404"/>
      <c r="AGY91" s="404"/>
      <c r="AGZ91" s="404"/>
      <c r="AHA91" s="404"/>
      <c r="AHB91" s="404"/>
      <c r="AHC91" s="404"/>
      <c r="AHD91" s="404"/>
      <c r="AHE91" s="404"/>
      <c r="AHF91" s="404"/>
      <c r="AHG91" s="404"/>
      <c r="AHH91" s="404"/>
      <c r="AHI91" s="404"/>
      <c r="AHJ91" s="404"/>
      <c r="AHK91" s="404"/>
      <c r="AHL91" s="404"/>
      <c r="AHM91" s="404"/>
      <c r="AHN91" s="404"/>
      <c r="AHO91" s="404"/>
      <c r="AHP91" s="404"/>
      <c r="AHQ91" s="404"/>
      <c r="AHR91" s="404"/>
      <c r="AHS91" s="404"/>
      <c r="AHT91" s="404"/>
      <c r="AHU91" s="404"/>
      <c r="AHV91" s="404"/>
      <c r="AHW91" s="404"/>
      <c r="AHX91" s="404"/>
      <c r="AHY91" s="404"/>
      <c r="AHZ91" s="404"/>
      <c r="AIA91" s="404"/>
      <c r="AIB91" s="404"/>
      <c r="AIC91" s="404"/>
      <c r="AID91" s="404"/>
      <c r="AIE91" s="404"/>
      <c r="AIF91" s="404"/>
      <c r="AIG91" s="404"/>
      <c r="AIH91" s="404"/>
      <c r="AII91" s="404"/>
      <c r="AIJ91" s="404"/>
      <c r="AIK91" s="404"/>
      <c r="AIL91" s="404"/>
      <c r="AIM91" s="404"/>
      <c r="AIN91" s="404"/>
      <c r="AIO91" s="404"/>
      <c r="AIP91" s="404"/>
      <c r="AIQ91" s="404"/>
      <c r="AIR91" s="404"/>
      <c r="AIS91" s="404"/>
      <c r="AIT91" s="404"/>
      <c r="AIU91" s="404"/>
      <c r="AIV91" s="404"/>
      <c r="AIW91" s="404"/>
      <c r="AIX91" s="404"/>
      <c r="AIY91" s="404"/>
      <c r="AIZ91" s="404"/>
      <c r="AJA91" s="404"/>
      <c r="AJB91" s="404"/>
      <c r="AJC91" s="404"/>
      <c r="AJD91" s="404"/>
      <c r="AJE91" s="404"/>
      <c r="AJF91" s="404"/>
      <c r="AJG91" s="404"/>
      <c r="AJH91" s="404"/>
      <c r="AJI91" s="404"/>
      <c r="AJJ91" s="404"/>
      <c r="AJK91" s="404"/>
      <c r="AJL91" s="404"/>
      <c r="AJM91" s="404"/>
      <c r="AJN91" s="404"/>
      <c r="AJO91" s="404"/>
      <c r="AJP91" s="404"/>
      <c r="AJQ91" s="404"/>
      <c r="AJR91" s="404"/>
      <c r="AJS91" s="404"/>
      <c r="AJT91" s="404"/>
      <c r="AJU91" s="404"/>
      <c r="AJV91" s="404"/>
      <c r="AJW91" s="404"/>
      <c r="AJX91" s="404"/>
      <c r="AJY91" s="404"/>
      <c r="AJZ91" s="404"/>
      <c r="AKA91" s="404"/>
      <c r="AKB91" s="404"/>
      <c r="AKC91" s="404"/>
      <c r="AKD91" s="404"/>
      <c r="AKE91" s="404"/>
      <c r="AKF91" s="404"/>
      <c r="AKG91" s="404"/>
      <c r="AKH91" s="404"/>
      <c r="AKI91" s="404"/>
      <c r="AKJ91" s="404"/>
      <c r="AKK91" s="404"/>
      <c r="AKL91" s="404"/>
      <c r="AKM91" s="404"/>
      <c r="AKN91" s="404"/>
      <c r="AKO91" s="404"/>
      <c r="AKP91" s="404"/>
      <c r="AKQ91" s="404"/>
      <c r="AKR91" s="404"/>
      <c r="AKS91" s="404"/>
      <c r="AKT91" s="404"/>
      <c r="AKU91" s="404"/>
      <c r="AKV91" s="404"/>
      <c r="AKW91" s="404"/>
      <c r="AKX91" s="404"/>
      <c r="AKY91" s="404"/>
      <c r="AKZ91" s="404"/>
      <c r="ALA91" s="404"/>
      <c r="ALB91" s="404"/>
      <c r="ALC91" s="404"/>
    </row>
    <row r="96" spans="1:991" x14ac:dyDescent="0.55000000000000004">
      <c r="A96" s="404"/>
      <c r="B96" s="646"/>
      <c r="C96" s="646"/>
      <c r="J96" s="404"/>
      <c r="K96" s="761"/>
      <c r="L96" s="404"/>
      <c r="M96" s="404"/>
      <c r="N96" s="404"/>
      <c r="O96" s="404"/>
      <c r="P96" s="404"/>
      <c r="Q96" s="404"/>
      <c r="R96" s="404"/>
      <c r="S96" s="404"/>
      <c r="T96" s="404"/>
      <c r="U96" s="404"/>
      <c r="V96" s="404"/>
      <c r="W96" s="404"/>
      <c r="X96" s="404"/>
      <c r="Y96" s="404"/>
      <c r="Z96" s="404"/>
      <c r="AA96" s="404"/>
      <c r="AB96" s="404"/>
      <c r="AC96" s="404"/>
      <c r="AD96" s="404"/>
      <c r="AE96" s="404"/>
      <c r="AF96" s="404"/>
      <c r="AG96" s="404"/>
      <c r="AH96" s="404"/>
      <c r="AI96" s="404"/>
      <c r="AJ96" s="404"/>
      <c r="AK96" s="404"/>
      <c r="AL96" s="404"/>
      <c r="AM96" s="404"/>
      <c r="AN96" s="404"/>
      <c r="AO96" s="404"/>
      <c r="AP96" s="404"/>
      <c r="AQ96" s="404"/>
      <c r="AR96" s="404"/>
      <c r="AS96" s="404"/>
      <c r="AT96" s="404"/>
      <c r="AU96" s="404"/>
      <c r="AV96" s="404"/>
      <c r="AW96" s="404"/>
      <c r="AX96" s="404"/>
      <c r="AY96" s="404"/>
      <c r="AZ96" s="404"/>
      <c r="BA96" s="404"/>
      <c r="BB96" s="404"/>
      <c r="BC96" s="404"/>
      <c r="BD96" s="404"/>
      <c r="BE96" s="404"/>
      <c r="BF96" s="404"/>
      <c r="BG96" s="404"/>
      <c r="BH96" s="404"/>
      <c r="BI96" s="404"/>
      <c r="BJ96" s="404"/>
      <c r="BK96" s="404"/>
      <c r="BL96" s="404"/>
      <c r="BM96" s="404"/>
      <c r="BN96" s="404"/>
      <c r="BO96" s="404"/>
      <c r="BP96" s="404"/>
      <c r="BQ96" s="404"/>
      <c r="BR96" s="404"/>
      <c r="BS96" s="404"/>
      <c r="BT96" s="404"/>
      <c r="BU96" s="404"/>
      <c r="BV96" s="404"/>
      <c r="BW96" s="404"/>
      <c r="BX96" s="404"/>
      <c r="BY96" s="404"/>
      <c r="BZ96" s="404"/>
      <c r="CA96" s="404"/>
      <c r="CB96" s="404"/>
      <c r="CC96" s="404"/>
      <c r="CD96" s="404"/>
      <c r="CE96" s="404"/>
      <c r="CF96" s="404"/>
      <c r="CG96" s="404"/>
      <c r="CH96" s="404"/>
      <c r="CI96" s="404"/>
      <c r="CJ96" s="404"/>
      <c r="CK96" s="404"/>
      <c r="CL96" s="404"/>
      <c r="CM96" s="404"/>
      <c r="CN96" s="404"/>
      <c r="CO96" s="404"/>
      <c r="CP96" s="404"/>
      <c r="CQ96" s="404"/>
      <c r="CR96" s="404"/>
      <c r="CS96" s="404"/>
      <c r="CT96" s="404"/>
      <c r="CU96" s="404"/>
      <c r="CV96" s="404"/>
      <c r="CW96" s="404"/>
      <c r="CX96" s="404"/>
      <c r="CY96" s="404"/>
      <c r="CZ96" s="404"/>
      <c r="DA96" s="404"/>
      <c r="DB96" s="404"/>
      <c r="DC96" s="404"/>
      <c r="DD96" s="404"/>
      <c r="DE96" s="404"/>
      <c r="DF96" s="404"/>
      <c r="DG96" s="404"/>
      <c r="DH96" s="404"/>
      <c r="DI96" s="404"/>
      <c r="DJ96" s="404"/>
      <c r="DK96" s="404"/>
      <c r="DL96" s="404"/>
      <c r="DM96" s="404"/>
      <c r="DN96" s="404"/>
      <c r="DO96" s="404"/>
      <c r="DP96" s="404"/>
      <c r="DQ96" s="404"/>
      <c r="DR96" s="404"/>
      <c r="DS96" s="404"/>
      <c r="DT96" s="404"/>
      <c r="DU96" s="404"/>
      <c r="DV96" s="404"/>
      <c r="DW96" s="404"/>
      <c r="DX96" s="404"/>
      <c r="DY96" s="404"/>
      <c r="DZ96" s="404"/>
      <c r="EA96" s="404"/>
      <c r="EB96" s="404"/>
      <c r="EC96" s="404"/>
      <c r="ED96" s="404"/>
      <c r="EE96" s="404"/>
      <c r="EF96" s="404"/>
      <c r="EG96" s="404"/>
      <c r="EH96" s="404"/>
      <c r="EI96" s="404"/>
      <c r="EJ96" s="404"/>
      <c r="EK96" s="404"/>
      <c r="EL96" s="404"/>
      <c r="EM96" s="404"/>
      <c r="EN96" s="404"/>
      <c r="EO96" s="404"/>
      <c r="EP96" s="404"/>
      <c r="EQ96" s="404"/>
      <c r="ER96" s="404"/>
      <c r="ES96" s="404"/>
      <c r="ET96" s="404"/>
      <c r="EU96" s="404"/>
      <c r="EV96" s="404"/>
      <c r="EW96" s="404"/>
      <c r="EX96" s="404"/>
      <c r="EY96" s="404"/>
      <c r="EZ96" s="404"/>
      <c r="FA96" s="404"/>
      <c r="FB96" s="404"/>
      <c r="FC96" s="404"/>
      <c r="FD96" s="404"/>
      <c r="FE96" s="404"/>
      <c r="FF96" s="404"/>
      <c r="FG96" s="404"/>
      <c r="FH96" s="404"/>
      <c r="FI96" s="404"/>
      <c r="FJ96" s="404"/>
      <c r="FK96" s="404"/>
      <c r="FL96" s="404"/>
      <c r="FM96" s="404"/>
      <c r="FN96" s="404"/>
      <c r="FO96" s="404"/>
      <c r="FP96" s="404"/>
      <c r="FQ96" s="404"/>
      <c r="FR96" s="404"/>
      <c r="FS96" s="404"/>
      <c r="FT96" s="404"/>
      <c r="FU96" s="404"/>
      <c r="FV96" s="404"/>
      <c r="FW96" s="404"/>
      <c r="FX96" s="404"/>
      <c r="FY96" s="404"/>
      <c r="FZ96" s="404"/>
      <c r="GA96" s="404"/>
      <c r="GB96" s="404"/>
      <c r="GC96" s="404"/>
      <c r="GD96" s="404"/>
      <c r="GE96" s="404"/>
      <c r="GF96" s="404"/>
      <c r="GG96" s="404"/>
      <c r="GH96" s="404"/>
      <c r="GI96" s="404"/>
      <c r="GJ96" s="404"/>
      <c r="GK96" s="404"/>
      <c r="GL96" s="404"/>
      <c r="GM96" s="404"/>
      <c r="GN96" s="404"/>
      <c r="GO96" s="404"/>
      <c r="GP96" s="404"/>
      <c r="GQ96" s="404"/>
      <c r="GR96" s="404"/>
      <c r="GS96" s="404"/>
      <c r="GT96" s="404"/>
      <c r="GU96" s="404"/>
      <c r="GV96" s="404"/>
      <c r="GW96" s="404"/>
      <c r="GX96" s="404"/>
      <c r="GY96" s="404"/>
      <c r="GZ96" s="404"/>
      <c r="HA96" s="404"/>
      <c r="HB96" s="404"/>
      <c r="HC96" s="404"/>
      <c r="HD96" s="404"/>
      <c r="HE96" s="404"/>
      <c r="HF96" s="404"/>
      <c r="HG96" s="404"/>
      <c r="HH96" s="404"/>
      <c r="HI96" s="404"/>
      <c r="HJ96" s="404"/>
      <c r="HK96" s="404"/>
      <c r="HL96" s="404"/>
      <c r="HM96" s="404"/>
      <c r="HN96" s="404"/>
      <c r="HO96" s="404"/>
      <c r="HP96" s="404"/>
      <c r="HQ96" s="404"/>
      <c r="HR96" s="404"/>
      <c r="HS96" s="404"/>
      <c r="HT96" s="404"/>
      <c r="HU96" s="404"/>
      <c r="HV96" s="404"/>
      <c r="HW96" s="404"/>
      <c r="HX96" s="404"/>
      <c r="HY96" s="404"/>
      <c r="HZ96" s="404"/>
      <c r="IA96" s="404"/>
      <c r="IB96" s="404"/>
      <c r="IC96" s="404"/>
      <c r="ID96" s="404"/>
      <c r="IE96" s="404"/>
      <c r="IF96" s="404"/>
      <c r="IG96" s="404"/>
      <c r="IH96" s="404"/>
      <c r="II96" s="404"/>
      <c r="IJ96" s="404"/>
      <c r="IK96" s="404"/>
      <c r="IL96" s="404"/>
      <c r="IM96" s="404"/>
      <c r="IN96" s="404"/>
      <c r="IO96" s="404"/>
      <c r="IP96" s="404"/>
      <c r="IQ96" s="404"/>
      <c r="IR96" s="404"/>
      <c r="IS96" s="404"/>
      <c r="IT96" s="404"/>
      <c r="IU96" s="404"/>
      <c r="IV96" s="404"/>
      <c r="IW96" s="404"/>
      <c r="IX96" s="404"/>
      <c r="IY96" s="404"/>
      <c r="IZ96" s="404"/>
      <c r="JA96" s="404"/>
      <c r="JB96" s="404"/>
      <c r="JC96" s="404"/>
      <c r="JD96" s="404"/>
      <c r="JE96" s="404"/>
      <c r="JF96" s="404"/>
      <c r="JG96" s="404"/>
      <c r="JH96" s="404"/>
      <c r="JI96" s="404"/>
      <c r="JJ96" s="404"/>
      <c r="JK96" s="404"/>
      <c r="JL96" s="404"/>
      <c r="JM96" s="404"/>
      <c r="JN96" s="404"/>
      <c r="JO96" s="404"/>
      <c r="JP96" s="404"/>
      <c r="JQ96" s="404"/>
      <c r="JR96" s="404"/>
      <c r="JS96" s="404"/>
      <c r="JT96" s="404"/>
      <c r="JU96" s="404"/>
      <c r="JV96" s="404"/>
      <c r="JW96" s="404"/>
      <c r="JX96" s="404"/>
      <c r="JY96" s="404"/>
      <c r="JZ96" s="404"/>
      <c r="KA96" s="404"/>
      <c r="KB96" s="404"/>
      <c r="KC96" s="404"/>
      <c r="KD96" s="404"/>
      <c r="KE96" s="404"/>
      <c r="KF96" s="404"/>
      <c r="KG96" s="404"/>
      <c r="KH96" s="404"/>
      <c r="KI96" s="404"/>
      <c r="KJ96" s="404"/>
      <c r="KK96" s="404"/>
      <c r="KL96" s="404"/>
      <c r="KM96" s="404"/>
      <c r="KN96" s="404"/>
      <c r="KO96" s="404"/>
      <c r="KP96" s="404"/>
      <c r="KQ96" s="404"/>
      <c r="KR96" s="404"/>
      <c r="KS96" s="404"/>
      <c r="KT96" s="404"/>
      <c r="KU96" s="404"/>
      <c r="KV96" s="404"/>
      <c r="KW96" s="404"/>
      <c r="KX96" s="404"/>
      <c r="KY96" s="404"/>
      <c r="KZ96" s="404"/>
      <c r="LA96" s="404"/>
      <c r="LB96" s="404"/>
      <c r="LC96" s="404"/>
      <c r="LD96" s="404"/>
      <c r="LE96" s="404"/>
      <c r="LF96" s="404"/>
      <c r="LG96" s="404"/>
      <c r="LH96" s="404"/>
      <c r="LI96" s="404"/>
      <c r="LJ96" s="404"/>
      <c r="LK96" s="404"/>
      <c r="LL96" s="404"/>
      <c r="LM96" s="404"/>
      <c r="LN96" s="404"/>
      <c r="LO96" s="404"/>
      <c r="LP96" s="404"/>
      <c r="LQ96" s="404"/>
      <c r="LR96" s="404"/>
      <c r="LS96" s="404"/>
      <c r="LT96" s="404"/>
      <c r="LU96" s="404"/>
      <c r="LV96" s="404"/>
      <c r="LW96" s="404"/>
      <c r="LX96" s="404"/>
      <c r="LY96" s="404"/>
      <c r="LZ96" s="404"/>
      <c r="MA96" s="404"/>
      <c r="MB96" s="404"/>
      <c r="MC96" s="404"/>
      <c r="MD96" s="404"/>
      <c r="ME96" s="404"/>
      <c r="MF96" s="404"/>
      <c r="MG96" s="404"/>
      <c r="MH96" s="404"/>
      <c r="MI96" s="404"/>
      <c r="MJ96" s="404"/>
      <c r="MK96" s="404"/>
      <c r="ML96" s="404"/>
      <c r="MM96" s="404"/>
      <c r="MN96" s="404"/>
      <c r="MO96" s="404"/>
      <c r="MP96" s="404"/>
      <c r="MQ96" s="404"/>
      <c r="MR96" s="404"/>
      <c r="MS96" s="404"/>
      <c r="MT96" s="404"/>
      <c r="MU96" s="404"/>
      <c r="MV96" s="404"/>
      <c r="MW96" s="404"/>
      <c r="MX96" s="404"/>
      <c r="MY96" s="404"/>
      <c r="MZ96" s="404"/>
      <c r="NA96" s="404"/>
      <c r="NB96" s="404"/>
      <c r="NC96" s="404"/>
      <c r="ND96" s="404"/>
      <c r="NE96" s="404"/>
      <c r="NF96" s="404"/>
      <c r="NG96" s="404"/>
      <c r="NH96" s="404"/>
      <c r="NI96" s="404"/>
      <c r="NJ96" s="404"/>
      <c r="NK96" s="404"/>
      <c r="NL96" s="404"/>
      <c r="NM96" s="404"/>
      <c r="NN96" s="404"/>
      <c r="NO96" s="404"/>
      <c r="NP96" s="404"/>
      <c r="NQ96" s="404"/>
      <c r="NR96" s="404"/>
      <c r="NS96" s="404"/>
      <c r="NT96" s="404"/>
      <c r="NU96" s="404"/>
      <c r="NV96" s="404"/>
      <c r="NW96" s="404"/>
      <c r="NX96" s="404"/>
      <c r="NY96" s="404"/>
      <c r="NZ96" s="404"/>
      <c r="OA96" s="404"/>
      <c r="OB96" s="404"/>
      <c r="OC96" s="404"/>
      <c r="OD96" s="404"/>
      <c r="OE96" s="404"/>
      <c r="OF96" s="404"/>
      <c r="OG96" s="404"/>
      <c r="OH96" s="404"/>
      <c r="OI96" s="404"/>
      <c r="OJ96" s="404"/>
      <c r="OK96" s="404"/>
      <c r="OL96" s="404"/>
      <c r="OM96" s="404"/>
      <c r="ON96" s="404"/>
      <c r="OO96" s="404"/>
      <c r="OP96" s="404"/>
      <c r="OQ96" s="404"/>
      <c r="OR96" s="404"/>
      <c r="OS96" s="404"/>
      <c r="OT96" s="404"/>
      <c r="OU96" s="404"/>
      <c r="OV96" s="404"/>
      <c r="OW96" s="404"/>
      <c r="OX96" s="404"/>
      <c r="OY96" s="404"/>
      <c r="OZ96" s="404"/>
      <c r="PA96" s="404"/>
      <c r="PB96" s="404"/>
      <c r="PC96" s="404"/>
      <c r="PD96" s="404"/>
      <c r="PE96" s="404"/>
      <c r="PF96" s="404"/>
      <c r="PG96" s="404"/>
      <c r="PH96" s="404"/>
      <c r="PI96" s="404"/>
      <c r="PJ96" s="404"/>
      <c r="PK96" s="404"/>
      <c r="PL96" s="404"/>
      <c r="PM96" s="404"/>
      <c r="PN96" s="404"/>
      <c r="PO96" s="404"/>
      <c r="PP96" s="404"/>
      <c r="PQ96" s="404"/>
      <c r="PR96" s="404"/>
      <c r="PS96" s="404"/>
      <c r="PT96" s="404"/>
      <c r="PU96" s="404"/>
      <c r="PV96" s="404"/>
      <c r="PW96" s="404"/>
      <c r="PX96" s="404"/>
      <c r="PY96" s="404"/>
      <c r="PZ96" s="404"/>
      <c r="QA96" s="404"/>
      <c r="QB96" s="404"/>
      <c r="QC96" s="404"/>
      <c r="QD96" s="404"/>
      <c r="QE96" s="404"/>
      <c r="QF96" s="404"/>
      <c r="QG96" s="404"/>
      <c r="QH96" s="404"/>
      <c r="QI96" s="404"/>
      <c r="QJ96" s="404"/>
      <c r="QK96" s="404"/>
      <c r="QL96" s="404"/>
      <c r="QM96" s="404"/>
      <c r="QN96" s="404"/>
      <c r="QO96" s="404"/>
      <c r="QP96" s="404"/>
      <c r="QQ96" s="404"/>
      <c r="QR96" s="404"/>
      <c r="QS96" s="404"/>
      <c r="QT96" s="404"/>
      <c r="QU96" s="404"/>
      <c r="QV96" s="404"/>
      <c r="QW96" s="404"/>
      <c r="QX96" s="404"/>
      <c r="QY96" s="404"/>
      <c r="QZ96" s="404"/>
      <c r="RA96" s="404"/>
      <c r="RB96" s="404"/>
      <c r="RC96" s="404"/>
      <c r="RD96" s="404"/>
      <c r="RE96" s="404"/>
      <c r="RF96" s="404"/>
      <c r="RG96" s="404"/>
      <c r="RH96" s="404"/>
      <c r="RI96" s="404"/>
      <c r="RJ96" s="404"/>
      <c r="RK96" s="404"/>
      <c r="RL96" s="404"/>
      <c r="RM96" s="404"/>
      <c r="RN96" s="404"/>
      <c r="RO96" s="404"/>
      <c r="RP96" s="404"/>
      <c r="RQ96" s="404"/>
      <c r="RR96" s="404"/>
      <c r="RS96" s="404"/>
      <c r="RT96" s="404"/>
      <c r="RU96" s="404"/>
      <c r="RV96" s="404"/>
      <c r="RW96" s="404"/>
      <c r="RX96" s="404"/>
      <c r="RY96" s="404"/>
      <c r="RZ96" s="404"/>
      <c r="SA96" s="404"/>
      <c r="SB96" s="404"/>
      <c r="SC96" s="404"/>
      <c r="SD96" s="404"/>
      <c r="SE96" s="404"/>
      <c r="SF96" s="404"/>
      <c r="SG96" s="404"/>
      <c r="SH96" s="404"/>
      <c r="SI96" s="404"/>
      <c r="SJ96" s="404"/>
      <c r="SK96" s="404"/>
      <c r="SL96" s="404"/>
      <c r="SM96" s="404"/>
      <c r="SN96" s="404"/>
      <c r="SO96" s="404"/>
      <c r="SP96" s="404"/>
      <c r="SQ96" s="404"/>
      <c r="SR96" s="404"/>
      <c r="SS96" s="404"/>
      <c r="ST96" s="404"/>
      <c r="SU96" s="404"/>
      <c r="SV96" s="404"/>
      <c r="SW96" s="404"/>
      <c r="SX96" s="404"/>
      <c r="SY96" s="404"/>
      <c r="SZ96" s="404"/>
      <c r="TA96" s="404"/>
      <c r="TB96" s="404"/>
      <c r="TC96" s="404"/>
      <c r="TD96" s="404"/>
      <c r="TE96" s="404"/>
      <c r="TF96" s="404"/>
      <c r="TG96" s="404"/>
      <c r="TH96" s="404"/>
      <c r="TI96" s="404"/>
      <c r="TJ96" s="404"/>
      <c r="TK96" s="404"/>
      <c r="TL96" s="404"/>
      <c r="TM96" s="404"/>
      <c r="TN96" s="404"/>
      <c r="TO96" s="404"/>
      <c r="TP96" s="404"/>
      <c r="TQ96" s="404"/>
      <c r="TR96" s="404"/>
      <c r="TS96" s="404"/>
      <c r="TT96" s="404"/>
      <c r="TU96" s="404"/>
      <c r="TV96" s="404"/>
      <c r="TW96" s="404"/>
      <c r="TX96" s="404"/>
      <c r="TY96" s="404"/>
      <c r="TZ96" s="404"/>
      <c r="UA96" s="404"/>
      <c r="UB96" s="404"/>
      <c r="UC96" s="404"/>
      <c r="UD96" s="404"/>
      <c r="UE96" s="404"/>
      <c r="UF96" s="404"/>
      <c r="UG96" s="404"/>
      <c r="UH96" s="404"/>
      <c r="UI96" s="404"/>
      <c r="UJ96" s="404"/>
      <c r="UK96" s="404"/>
      <c r="UL96" s="404"/>
      <c r="UM96" s="404"/>
      <c r="UN96" s="404"/>
      <c r="UO96" s="404"/>
      <c r="UP96" s="404"/>
      <c r="UQ96" s="404"/>
      <c r="UR96" s="404"/>
      <c r="US96" s="404"/>
      <c r="UT96" s="404"/>
      <c r="UU96" s="404"/>
      <c r="UV96" s="404"/>
      <c r="UW96" s="404"/>
      <c r="UX96" s="404"/>
      <c r="UY96" s="404"/>
      <c r="UZ96" s="404"/>
      <c r="VA96" s="404"/>
      <c r="VB96" s="404"/>
      <c r="VC96" s="404"/>
      <c r="VD96" s="404"/>
      <c r="VE96" s="404"/>
      <c r="VF96" s="404"/>
      <c r="VG96" s="404"/>
      <c r="VH96" s="404"/>
      <c r="VI96" s="404"/>
      <c r="VJ96" s="404"/>
      <c r="VK96" s="404"/>
      <c r="VL96" s="404"/>
      <c r="VM96" s="404"/>
      <c r="VN96" s="404"/>
      <c r="VO96" s="404"/>
      <c r="VP96" s="404"/>
      <c r="VQ96" s="404"/>
      <c r="VR96" s="404"/>
      <c r="VS96" s="404"/>
      <c r="VT96" s="404"/>
      <c r="VU96" s="404"/>
      <c r="VV96" s="404"/>
      <c r="VW96" s="404"/>
      <c r="VX96" s="404"/>
      <c r="VY96" s="404"/>
      <c r="VZ96" s="404"/>
      <c r="WA96" s="404"/>
      <c r="WB96" s="404"/>
      <c r="WC96" s="404"/>
      <c r="WD96" s="404"/>
      <c r="WE96" s="404"/>
      <c r="WF96" s="404"/>
      <c r="WG96" s="404"/>
      <c r="WH96" s="404"/>
      <c r="WI96" s="404"/>
      <c r="WJ96" s="404"/>
      <c r="WK96" s="404"/>
      <c r="WL96" s="404"/>
      <c r="WM96" s="404"/>
      <c r="WN96" s="404"/>
      <c r="WO96" s="404"/>
      <c r="WP96" s="404"/>
      <c r="WQ96" s="404"/>
      <c r="WR96" s="404"/>
      <c r="WS96" s="404"/>
      <c r="WT96" s="404"/>
      <c r="WU96" s="404"/>
      <c r="WV96" s="404"/>
      <c r="WW96" s="404"/>
      <c r="WX96" s="404"/>
      <c r="WY96" s="404"/>
      <c r="WZ96" s="404"/>
      <c r="XA96" s="404"/>
      <c r="XB96" s="404"/>
      <c r="XC96" s="404"/>
      <c r="XD96" s="404"/>
      <c r="XE96" s="404"/>
      <c r="XF96" s="404"/>
      <c r="XG96" s="404"/>
      <c r="XH96" s="404"/>
      <c r="XI96" s="404"/>
      <c r="XJ96" s="404"/>
      <c r="XK96" s="404"/>
      <c r="XL96" s="404"/>
      <c r="XM96" s="404"/>
      <c r="XN96" s="404"/>
      <c r="XO96" s="404"/>
      <c r="XP96" s="404"/>
      <c r="XQ96" s="404"/>
      <c r="XR96" s="404"/>
      <c r="XS96" s="404"/>
      <c r="XT96" s="404"/>
      <c r="XU96" s="404"/>
      <c r="XV96" s="404"/>
      <c r="XW96" s="404"/>
      <c r="XX96" s="404"/>
      <c r="XY96" s="404"/>
      <c r="XZ96" s="404"/>
      <c r="YA96" s="404"/>
      <c r="YB96" s="404"/>
      <c r="YC96" s="404"/>
      <c r="YD96" s="404"/>
      <c r="YE96" s="404"/>
      <c r="YF96" s="404"/>
      <c r="YG96" s="404"/>
      <c r="YH96" s="404"/>
      <c r="YI96" s="404"/>
      <c r="YJ96" s="404"/>
      <c r="YK96" s="404"/>
      <c r="YL96" s="404"/>
      <c r="YM96" s="404"/>
      <c r="YN96" s="404"/>
      <c r="YO96" s="404"/>
      <c r="YP96" s="404"/>
      <c r="YQ96" s="404"/>
      <c r="YR96" s="404"/>
      <c r="YS96" s="404"/>
      <c r="YT96" s="404"/>
      <c r="YU96" s="404"/>
      <c r="YV96" s="404"/>
      <c r="YW96" s="404"/>
      <c r="YX96" s="404"/>
      <c r="YY96" s="404"/>
      <c r="YZ96" s="404"/>
      <c r="ZA96" s="404"/>
      <c r="ZB96" s="404"/>
      <c r="ZC96" s="404"/>
      <c r="ZD96" s="404"/>
      <c r="ZE96" s="404"/>
      <c r="ZF96" s="404"/>
      <c r="ZG96" s="404"/>
      <c r="ZH96" s="404"/>
      <c r="ZI96" s="404"/>
      <c r="ZJ96" s="404"/>
      <c r="ZK96" s="404"/>
      <c r="ZL96" s="404"/>
      <c r="ZM96" s="404"/>
      <c r="ZN96" s="404"/>
      <c r="ZO96" s="404"/>
      <c r="ZP96" s="404"/>
      <c r="ZQ96" s="404"/>
      <c r="ZR96" s="404"/>
      <c r="ZS96" s="404"/>
      <c r="ZT96" s="404"/>
      <c r="ZU96" s="404"/>
      <c r="ZV96" s="404"/>
      <c r="ZW96" s="404"/>
      <c r="ZX96" s="404"/>
      <c r="ZY96" s="404"/>
      <c r="ZZ96" s="404"/>
      <c r="AAA96" s="404"/>
      <c r="AAB96" s="404"/>
      <c r="AAC96" s="404"/>
      <c r="AAD96" s="404"/>
      <c r="AAE96" s="404"/>
      <c r="AAF96" s="404"/>
      <c r="AAG96" s="404"/>
      <c r="AAH96" s="404"/>
      <c r="AAI96" s="404"/>
      <c r="AAJ96" s="404"/>
      <c r="AAK96" s="404"/>
      <c r="AAL96" s="404"/>
      <c r="AAM96" s="404"/>
      <c r="AAN96" s="404"/>
      <c r="AAO96" s="404"/>
      <c r="AAP96" s="404"/>
      <c r="AAQ96" s="404"/>
      <c r="AAR96" s="404"/>
      <c r="AAS96" s="404"/>
      <c r="AAT96" s="404"/>
      <c r="AAU96" s="404"/>
      <c r="AAV96" s="404"/>
      <c r="AAW96" s="404"/>
      <c r="AAX96" s="404"/>
      <c r="AAY96" s="404"/>
      <c r="AAZ96" s="404"/>
      <c r="ABA96" s="404"/>
      <c r="ABB96" s="404"/>
      <c r="ABC96" s="404"/>
      <c r="ABD96" s="404"/>
      <c r="ABE96" s="404"/>
      <c r="ABF96" s="404"/>
      <c r="ABG96" s="404"/>
      <c r="ABH96" s="404"/>
      <c r="ABI96" s="404"/>
      <c r="ABJ96" s="404"/>
      <c r="ABK96" s="404"/>
      <c r="ABL96" s="404"/>
      <c r="ABM96" s="404"/>
      <c r="ABN96" s="404"/>
      <c r="ABO96" s="404"/>
      <c r="ABP96" s="404"/>
      <c r="ABQ96" s="404"/>
      <c r="ABR96" s="404"/>
      <c r="ABS96" s="404"/>
      <c r="ABT96" s="404"/>
      <c r="ABU96" s="404"/>
      <c r="ABV96" s="404"/>
      <c r="ABW96" s="404"/>
      <c r="ABX96" s="404"/>
      <c r="ABY96" s="404"/>
      <c r="ABZ96" s="404"/>
      <c r="ACA96" s="404"/>
      <c r="ACB96" s="404"/>
      <c r="ACC96" s="404"/>
      <c r="ACD96" s="404"/>
      <c r="ACE96" s="404"/>
      <c r="ACF96" s="404"/>
      <c r="ACG96" s="404"/>
      <c r="ACH96" s="404"/>
      <c r="ACI96" s="404"/>
      <c r="ACJ96" s="404"/>
      <c r="ACK96" s="404"/>
      <c r="ACL96" s="404"/>
      <c r="ACM96" s="404"/>
      <c r="ACN96" s="404"/>
      <c r="ACO96" s="404"/>
      <c r="ACP96" s="404"/>
      <c r="ACQ96" s="404"/>
      <c r="ACR96" s="404"/>
      <c r="ACS96" s="404"/>
      <c r="ACT96" s="404"/>
      <c r="ACU96" s="404"/>
      <c r="ACV96" s="404"/>
      <c r="ACW96" s="404"/>
      <c r="ACX96" s="404"/>
      <c r="ACY96" s="404"/>
      <c r="ACZ96" s="404"/>
      <c r="ADA96" s="404"/>
      <c r="ADB96" s="404"/>
      <c r="ADC96" s="404"/>
      <c r="ADD96" s="404"/>
      <c r="ADE96" s="404"/>
      <c r="ADF96" s="404"/>
      <c r="ADG96" s="404"/>
      <c r="ADH96" s="404"/>
      <c r="ADI96" s="404"/>
      <c r="ADJ96" s="404"/>
      <c r="ADK96" s="404"/>
      <c r="ADL96" s="404"/>
      <c r="ADM96" s="404"/>
      <c r="ADN96" s="404"/>
      <c r="ADO96" s="404"/>
      <c r="ADP96" s="404"/>
      <c r="ADQ96" s="404"/>
      <c r="ADR96" s="404"/>
      <c r="ADS96" s="404"/>
      <c r="ADT96" s="404"/>
      <c r="ADU96" s="404"/>
      <c r="ADV96" s="404"/>
      <c r="ADW96" s="404"/>
      <c r="ADX96" s="404"/>
      <c r="ADY96" s="404"/>
      <c r="ADZ96" s="404"/>
      <c r="AEA96" s="404"/>
      <c r="AEB96" s="404"/>
      <c r="AEC96" s="404"/>
      <c r="AED96" s="404"/>
      <c r="AEE96" s="404"/>
      <c r="AEF96" s="404"/>
      <c r="AEG96" s="404"/>
      <c r="AEH96" s="404"/>
      <c r="AEI96" s="404"/>
      <c r="AEJ96" s="404"/>
      <c r="AEK96" s="404"/>
      <c r="AEL96" s="404"/>
      <c r="AEM96" s="404"/>
      <c r="AEN96" s="404"/>
      <c r="AEO96" s="404"/>
      <c r="AEP96" s="404"/>
      <c r="AEQ96" s="404"/>
      <c r="AER96" s="404"/>
      <c r="AES96" s="404"/>
      <c r="AET96" s="404"/>
      <c r="AEU96" s="404"/>
      <c r="AEV96" s="404"/>
      <c r="AEW96" s="404"/>
      <c r="AEX96" s="404"/>
      <c r="AEY96" s="404"/>
      <c r="AEZ96" s="404"/>
      <c r="AFA96" s="404"/>
      <c r="AFB96" s="404"/>
      <c r="AFC96" s="404"/>
      <c r="AFD96" s="404"/>
      <c r="AFE96" s="404"/>
      <c r="AFF96" s="404"/>
      <c r="AFG96" s="404"/>
      <c r="AFH96" s="404"/>
      <c r="AFI96" s="404"/>
      <c r="AFJ96" s="404"/>
      <c r="AFK96" s="404"/>
      <c r="AFL96" s="404"/>
      <c r="AFM96" s="404"/>
      <c r="AFN96" s="404"/>
      <c r="AFO96" s="404"/>
      <c r="AFP96" s="404"/>
      <c r="AFQ96" s="404"/>
      <c r="AFR96" s="404"/>
      <c r="AFS96" s="404"/>
      <c r="AFT96" s="404"/>
      <c r="AFU96" s="404"/>
      <c r="AFV96" s="404"/>
      <c r="AFW96" s="404"/>
      <c r="AFX96" s="404"/>
      <c r="AFY96" s="404"/>
      <c r="AFZ96" s="404"/>
      <c r="AGA96" s="404"/>
      <c r="AGB96" s="404"/>
      <c r="AGC96" s="404"/>
      <c r="AGD96" s="404"/>
      <c r="AGE96" s="404"/>
      <c r="AGF96" s="404"/>
      <c r="AGG96" s="404"/>
      <c r="AGH96" s="404"/>
      <c r="AGI96" s="404"/>
      <c r="AGJ96" s="404"/>
      <c r="AGK96" s="404"/>
      <c r="AGL96" s="404"/>
      <c r="AGM96" s="404"/>
      <c r="AGN96" s="404"/>
      <c r="AGO96" s="404"/>
      <c r="AGP96" s="404"/>
      <c r="AGQ96" s="404"/>
      <c r="AGR96" s="404"/>
      <c r="AGS96" s="404"/>
      <c r="AGT96" s="404"/>
      <c r="AGU96" s="404"/>
      <c r="AGV96" s="404"/>
      <c r="AGW96" s="404"/>
      <c r="AGX96" s="404"/>
      <c r="AGY96" s="404"/>
      <c r="AGZ96" s="404"/>
      <c r="AHA96" s="404"/>
      <c r="AHB96" s="404"/>
      <c r="AHC96" s="404"/>
      <c r="AHD96" s="404"/>
      <c r="AHE96" s="404"/>
      <c r="AHF96" s="404"/>
      <c r="AHG96" s="404"/>
      <c r="AHH96" s="404"/>
      <c r="AHI96" s="404"/>
      <c r="AHJ96" s="404"/>
      <c r="AHK96" s="404"/>
      <c r="AHL96" s="404"/>
      <c r="AHM96" s="404"/>
      <c r="AHN96" s="404"/>
      <c r="AHO96" s="404"/>
      <c r="AHP96" s="404"/>
      <c r="AHQ96" s="404"/>
      <c r="AHR96" s="404"/>
      <c r="AHS96" s="404"/>
      <c r="AHT96" s="404"/>
      <c r="AHU96" s="404"/>
      <c r="AHV96" s="404"/>
      <c r="AHW96" s="404"/>
      <c r="AHX96" s="404"/>
      <c r="AHY96" s="404"/>
      <c r="AHZ96" s="404"/>
      <c r="AIA96" s="404"/>
      <c r="AIB96" s="404"/>
      <c r="AIC96" s="404"/>
      <c r="AID96" s="404"/>
      <c r="AIE96" s="404"/>
      <c r="AIF96" s="404"/>
      <c r="AIG96" s="404"/>
      <c r="AIH96" s="404"/>
      <c r="AII96" s="404"/>
      <c r="AIJ96" s="404"/>
      <c r="AIK96" s="404"/>
      <c r="AIL96" s="404"/>
      <c r="AIM96" s="404"/>
      <c r="AIN96" s="404"/>
      <c r="AIO96" s="404"/>
      <c r="AIP96" s="404"/>
      <c r="AIQ96" s="404"/>
      <c r="AIR96" s="404"/>
      <c r="AIS96" s="404"/>
      <c r="AIT96" s="404"/>
      <c r="AIU96" s="404"/>
      <c r="AIV96" s="404"/>
      <c r="AIW96" s="404"/>
      <c r="AIX96" s="404"/>
      <c r="AIY96" s="404"/>
      <c r="AIZ96" s="404"/>
      <c r="AJA96" s="404"/>
      <c r="AJB96" s="404"/>
      <c r="AJC96" s="404"/>
      <c r="AJD96" s="404"/>
      <c r="AJE96" s="404"/>
      <c r="AJF96" s="404"/>
      <c r="AJG96" s="404"/>
      <c r="AJH96" s="404"/>
      <c r="AJI96" s="404"/>
      <c r="AJJ96" s="404"/>
      <c r="AJK96" s="404"/>
      <c r="AJL96" s="404"/>
      <c r="AJM96" s="404"/>
      <c r="AJN96" s="404"/>
      <c r="AJO96" s="404"/>
      <c r="AJP96" s="404"/>
      <c r="AJQ96" s="404"/>
      <c r="AJR96" s="404"/>
      <c r="AJS96" s="404"/>
      <c r="AJT96" s="404"/>
      <c r="AJU96" s="404"/>
      <c r="AJV96" s="404"/>
      <c r="AJW96" s="404"/>
      <c r="AJX96" s="404"/>
      <c r="AJY96" s="404"/>
      <c r="AJZ96" s="404"/>
      <c r="AKA96" s="404"/>
      <c r="AKB96" s="404"/>
      <c r="AKC96" s="404"/>
      <c r="AKD96" s="404"/>
      <c r="AKE96" s="404"/>
      <c r="AKF96" s="404"/>
      <c r="AKG96" s="404"/>
      <c r="AKH96" s="404"/>
      <c r="AKI96" s="404"/>
      <c r="AKJ96" s="404"/>
      <c r="AKK96" s="404"/>
      <c r="AKL96" s="404"/>
      <c r="AKM96" s="404"/>
      <c r="AKN96" s="404"/>
      <c r="AKO96" s="404"/>
      <c r="AKP96" s="404"/>
      <c r="AKQ96" s="404"/>
      <c r="AKR96" s="404"/>
      <c r="AKS96" s="404"/>
      <c r="AKT96" s="404"/>
      <c r="AKU96" s="404"/>
      <c r="AKV96" s="404"/>
      <c r="AKW96" s="404"/>
      <c r="AKX96" s="404"/>
      <c r="AKY96" s="404"/>
      <c r="AKZ96" s="404"/>
      <c r="ALA96" s="404"/>
      <c r="ALB96" s="404"/>
      <c r="ALC96" s="404"/>
    </row>
    <row r="97" spans="1:991" x14ac:dyDescent="0.55000000000000004">
      <c r="A97" s="404"/>
      <c r="B97" s="646"/>
      <c r="C97" s="646"/>
      <c r="J97" s="404"/>
      <c r="K97" s="761"/>
      <c r="L97" s="404"/>
      <c r="M97" s="404"/>
      <c r="N97" s="404"/>
      <c r="O97" s="404"/>
      <c r="P97" s="404"/>
      <c r="Q97" s="404"/>
      <c r="R97" s="404"/>
      <c r="S97" s="404"/>
      <c r="T97" s="404"/>
      <c r="U97" s="404"/>
      <c r="V97" s="404"/>
      <c r="W97" s="404"/>
      <c r="X97" s="404"/>
      <c r="Y97" s="404"/>
      <c r="Z97" s="404"/>
      <c r="AA97" s="404"/>
      <c r="AB97" s="404"/>
      <c r="AC97" s="404"/>
      <c r="AD97" s="404"/>
      <c r="AE97" s="404"/>
      <c r="AF97" s="404"/>
      <c r="AG97" s="404"/>
      <c r="AH97" s="404"/>
      <c r="AI97" s="404"/>
      <c r="AJ97" s="404"/>
      <c r="AK97" s="404"/>
      <c r="AL97" s="404"/>
      <c r="AM97" s="404"/>
      <c r="AN97" s="404"/>
      <c r="AO97" s="404"/>
      <c r="AP97" s="404"/>
      <c r="AQ97" s="404"/>
      <c r="AR97" s="404"/>
      <c r="AS97" s="404"/>
      <c r="AT97" s="404"/>
      <c r="AU97" s="404"/>
      <c r="AV97" s="404"/>
      <c r="AW97" s="404"/>
      <c r="AX97" s="404"/>
      <c r="AY97" s="404"/>
      <c r="AZ97" s="404"/>
      <c r="BA97" s="404"/>
      <c r="BB97" s="404"/>
      <c r="BC97" s="404"/>
      <c r="BD97" s="404"/>
      <c r="BE97" s="404"/>
      <c r="BF97" s="404"/>
      <c r="BG97" s="404"/>
      <c r="BH97" s="404"/>
      <c r="BI97" s="404"/>
      <c r="BJ97" s="404"/>
      <c r="BK97" s="404"/>
      <c r="BL97" s="404"/>
      <c r="BM97" s="404"/>
      <c r="BN97" s="404"/>
      <c r="BO97" s="404"/>
      <c r="BP97" s="404"/>
      <c r="BQ97" s="404"/>
      <c r="BR97" s="404"/>
      <c r="BS97" s="404"/>
      <c r="BT97" s="404"/>
      <c r="BU97" s="404"/>
      <c r="BV97" s="404"/>
      <c r="BW97" s="404"/>
      <c r="BX97" s="404"/>
      <c r="BY97" s="404"/>
      <c r="BZ97" s="404"/>
      <c r="CA97" s="404"/>
      <c r="CB97" s="404"/>
      <c r="CC97" s="404"/>
      <c r="CD97" s="404"/>
      <c r="CE97" s="404"/>
      <c r="CF97" s="404"/>
      <c r="CG97" s="404"/>
      <c r="CH97" s="404"/>
      <c r="CI97" s="404"/>
      <c r="CJ97" s="404"/>
      <c r="CK97" s="404"/>
      <c r="CL97" s="404"/>
      <c r="CM97" s="404"/>
      <c r="CN97" s="404"/>
      <c r="CO97" s="404"/>
      <c r="CP97" s="404"/>
      <c r="CQ97" s="404"/>
      <c r="CR97" s="404"/>
      <c r="CS97" s="404"/>
      <c r="CT97" s="404"/>
      <c r="CU97" s="404"/>
      <c r="CV97" s="404"/>
      <c r="CW97" s="404"/>
      <c r="CX97" s="404"/>
      <c r="CY97" s="404"/>
      <c r="CZ97" s="404"/>
      <c r="DA97" s="404"/>
      <c r="DB97" s="404"/>
      <c r="DC97" s="404"/>
      <c r="DD97" s="404"/>
      <c r="DE97" s="404"/>
      <c r="DF97" s="404"/>
      <c r="DG97" s="404"/>
      <c r="DH97" s="404"/>
      <c r="DI97" s="404"/>
      <c r="DJ97" s="404"/>
      <c r="DK97" s="404"/>
      <c r="DL97" s="404"/>
      <c r="DM97" s="404"/>
      <c r="DN97" s="404"/>
      <c r="DO97" s="404"/>
      <c r="DP97" s="404"/>
      <c r="DQ97" s="404"/>
      <c r="DR97" s="404"/>
      <c r="DS97" s="404"/>
      <c r="DT97" s="404"/>
      <c r="DU97" s="404"/>
      <c r="DV97" s="404"/>
      <c r="DW97" s="404"/>
      <c r="DX97" s="404"/>
      <c r="DY97" s="404"/>
      <c r="DZ97" s="404"/>
      <c r="EA97" s="404"/>
      <c r="EB97" s="404"/>
      <c r="EC97" s="404"/>
      <c r="ED97" s="404"/>
      <c r="EE97" s="404"/>
      <c r="EF97" s="404"/>
      <c r="EG97" s="404"/>
      <c r="EH97" s="404"/>
      <c r="EI97" s="404"/>
      <c r="EJ97" s="404"/>
      <c r="EK97" s="404"/>
      <c r="EL97" s="404"/>
      <c r="EM97" s="404"/>
      <c r="EN97" s="404"/>
      <c r="EO97" s="404"/>
      <c r="EP97" s="404"/>
      <c r="EQ97" s="404"/>
      <c r="ER97" s="404"/>
      <c r="ES97" s="404"/>
      <c r="ET97" s="404"/>
      <c r="EU97" s="404"/>
      <c r="EV97" s="404"/>
      <c r="EW97" s="404"/>
      <c r="EX97" s="404"/>
      <c r="EY97" s="404"/>
      <c r="EZ97" s="404"/>
      <c r="FA97" s="404"/>
      <c r="FB97" s="404"/>
      <c r="FC97" s="404"/>
      <c r="FD97" s="404"/>
      <c r="FE97" s="404"/>
      <c r="FF97" s="404"/>
      <c r="FG97" s="404"/>
      <c r="FH97" s="404"/>
      <c r="FI97" s="404"/>
      <c r="FJ97" s="404"/>
      <c r="FK97" s="404"/>
      <c r="FL97" s="404"/>
      <c r="FM97" s="404"/>
      <c r="FN97" s="404"/>
      <c r="FO97" s="404"/>
      <c r="FP97" s="404"/>
      <c r="FQ97" s="404"/>
      <c r="FR97" s="404"/>
      <c r="FS97" s="404"/>
      <c r="FT97" s="404"/>
      <c r="FU97" s="404"/>
      <c r="FV97" s="404"/>
      <c r="FW97" s="404"/>
      <c r="FX97" s="404"/>
      <c r="FY97" s="404"/>
      <c r="FZ97" s="404"/>
      <c r="GA97" s="404"/>
      <c r="GB97" s="404"/>
      <c r="GC97" s="404"/>
      <c r="GD97" s="404"/>
      <c r="GE97" s="404"/>
      <c r="GF97" s="404"/>
      <c r="GG97" s="404"/>
      <c r="GH97" s="404"/>
      <c r="GI97" s="404"/>
      <c r="GJ97" s="404"/>
      <c r="GK97" s="404"/>
      <c r="GL97" s="404"/>
      <c r="GM97" s="404"/>
      <c r="GN97" s="404"/>
      <c r="GO97" s="404"/>
      <c r="GP97" s="404"/>
      <c r="GQ97" s="404"/>
      <c r="GR97" s="404"/>
      <c r="GS97" s="404"/>
      <c r="GT97" s="404"/>
      <c r="GU97" s="404"/>
      <c r="GV97" s="404"/>
      <c r="GW97" s="404"/>
      <c r="GX97" s="404"/>
      <c r="GY97" s="404"/>
      <c r="GZ97" s="404"/>
      <c r="HA97" s="404"/>
      <c r="HB97" s="404"/>
      <c r="HC97" s="404"/>
      <c r="HD97" s="404"/>
      <c r="HE97" s="404"/>
      <c r="HF97" s="404"/>
      <c r="HG97" s="404"/>
      <c r="HH97" s="404"/>
      <c r="HI97" s="404"/>
      <c r="HJ97" s="404"/>
      <c r="HK97" s="404"/>
      <c r="HL97" s="404"/>
      <c r="HM97" s="404"/>
      <c r="HN97" s="404"/>
      <c r="HO97" s="404"/>
      <c r="HP97" s="404"/>
      <c r="HQ97" s="404"/>
      <c r="HR97" s="404"/>
      <c r="HS97" s="404"/>
      <c r="HT97" s="404"/>
      <c r="HU97" s="404"/>
      <c r="HV97" s="404"/>
      <c r="HW97" s="404"/>
      <c r="HX97" s="404"/>
      <c r="HY97" s="404"/>
      <c r="HZ97" s="404"/>
      <c r="IA97" s="404"/>
      <c r="IB97" s="404"/>
      <c r="IC97" s="404"/>
      <c r="ID97" s="404"/>
      <c r="IE97" s="404"/>
      <c r="IF97" s="404"/>
      <c r="IG97" s="404"/>
      <c r="IH97" s="404"/>
      <c r="II97" s="404"/>
      <c r="IJ97" s="404"/>
      <c r="IK97" s="404"/>
      <c r="IL97" s="404"/>
      <c r="IM97" s="404"/>
      <c r="IN97" s="404"/>
      <c r="IO97" s="404"/>
      <c r="IP97" s="404"/>
      <c r="IQ97" s="404"/>
      <c r="IR97" s="404"/>
      <c r="IS97" s="404"/>
      <c r="IT97" s="404"/>
      <c r="IU97" s="404"/>
      <c r="IV97" s="404"/>
      <c r="IW97" s="404"/>
      <c r="IX97" s="404"/>
      <c r="IY97" s="404"/>
      <c r="IZ97" s="404"/>
      <c r="JA97" s="404"/>
      <c r="JB97" s="404"/>
      <c r="JC97" s="404"/>
      <c r="JD97" s="404"/>
      <c r="JE97" s="404"/>
      <c r="JF97" s="404"/>
      <c r="JG97" s="404"/>
      <c r="JH97" s="404"/>
      <c r="JI97" s="404"/>
      <c r="JJ97" s="404"/>
      <c r="JK97" s="404"/>
      <c r="JL97" s="404"/>
      <c r="JM97" s="404"/>
      <c r="JN97" s="404"/>
      <c r="JO97" s="404"/>
      <c r="JP97" s="404"/>
      <c r="JQ97" s="404"/>
      <c r="JR97" s="404"/>
      <c r="JS97" s="404"/>
      <c r="JT97" s="404"/>
      <c r="JU97" s="404"/>
      <c r="JV97" s="404"/>
      <c r="JW97" s="404"/>
      <c r="JX97" s="404"/>
      <c r="JY97" s="404"/>
      <c r="JZ97" s="404"/>
      <c r="KA97" s="404"/>
      <c r="KB97" s="404"/>
      <c r="KC97" s="404"/>
      <c r="KD97" s="404"/>
      <c r="KE97" s="404"/>
      <c r="KF97" s="404"/>
      <c r="KG97" s="404"/>
      <c r="KH97" s="404"/>
      <c r="KI97" s="404"/>
      <c r="KJ97" s="404"/>
      <c r="KK97" s="404"/>
      <c r="KL97" s="404"/>
      <c r="KM97" s="404"/>
      <c r="KN97" s="404"/>
      <c r="KO97" s="404"/>
      <c r="KP97" s="404"/>
      <c r="KQ97" s="404"/>
      <c r="KR97" s="404"/>
      <c r="KS97" s="404"/>
      <c r="KT97" s="404"/>
      <c r="KU97" s="404"/>
      <c r="KV97" s="404"/>
      <c r="KW97" s="404"/>
      <c r="KX97" s="404"/>
      <c r="KY97" s="404"/>
      <c r="KZ97" s="404"/>
      <c r="LA97" s="404"/>
      <c r="LB97" s="404"/>
      <c r="LC97" s="404"/>
      <c r="LD97" s="404"/>
      <c r="LE97" s="404"/>
      <c r="LF97" s="404"/>
      <c r="LG97" s="404"/>
      <c r="LH97" s="404"/>
      <c r="LI97" s="404"/>
      <c r="LJ97" s="404"/>
      <c r="LK97" s="404"/>
      <c r="LL97" s="404"/>
      <c r="LM97" s="404"/>
      <c r="LN97" s="404"/>
      <c r="LO97" s="404"/>
      <c r="LP97" s="404"/>
      <c r="LQ97" s="404"/>
      <c r="LR97" s="404"/>
      <c r="LS97" s="404"/>
      <c r="LT97" s="404"/>
      <c r="LU97" s="404"/>
      <c r="LV97" s="404"/>
      <c r="LW97" s="404"/>
      <c r="LX97" s="404"/>
      <c r="LY97" s="404"/>
      <c r="LZ97" s="404"/>
      <c r="MA97" s="404"/>
      <c r="MB97" s="404"/>
      <c r="MC97" s="404"/>
      <c r="MD97" s="404"/>
      <c r="ME97" s="404"/>
      <c r="MF97" s="404"/>
      <c r="MG97" s="404"/>
      <c r="MH97" s="404"/>
      <c r="MI97" s="404"/>
      <c r="MJ97" s="404"/>
      <c r="MK97" s="404"/>
      <c r="ML97" s="404"/>
      <c r="MM97" s="404"/>
      <c r="MN97" s="404"/>
      <c r="MO97" s="404"/>
      <c r="MP97" s="404"/>
      <c r="MQ97" s="404"/>
      <c r="MR97" s="404"/>
      <c r="MS97" s="404"/>
      <c r="MT97" s="404"/>
      <c r="MU97" s="404"/>
      <c r="MV97" s="404"/>
      <c r="MW97" s="404"/>
      <c r="MX97" s="404"/>
      <c r="MY97" s="404"/>
      <c r="MZ97" s="404"/>
      <c r="NA97" s="404"/>
      <c r="NB97" s="404"/>
      <c r="NC97" s="404"/>
      <c r="ND97" s="404"/>
      <c r="NE97" s="404"/>
      <c r="NF97" s="404"/>
      <c r="NG97" s="404"/>
      <c r="NH97" s="404"/>
      <c r="NI97" s="404"/>
      <c r="NJ97" s="404"/>
      <c r="NK97" s="404"/>
      <c r="NL97" s="404"/>
      <c r="NM97" s="404"/>
      <c r="NN97" s="404"/>
      <c r="NO97" s="404"/>
      <c r="NP97" s="404"/>
      <c r="NQ97" s="404"/>
      <c r="NR97" s="404"/>
      <c r="NS97" s="404"/>
      <c r="NT97" s="404"/>
      <c r="NU97" s="404"/>
      <c r="NV97" s="404"/>
      <c r="NW97" s="404"/>
      <c r="NX97" s="404"/>
      <c r="NY97" s="404"/>
      <c r="NZ97" s="404"/>
      <c r="OA97" s="404"/>
      <c r="OB97" s="404"/>
      <c r="OC97" s="404"/>
      <c r="OD97" s="404"/>
      <c r="OE97" s="404"/>
      <c r="OF97" s="404"/>
      <c r="OG97" s="404"/>
      <c r="OH97" s="404"/>
      <c r="OI97" s="404"/>
      <c r="OJ97" s="404"/>
      <c r="OK97" s="404"/>
      <c r="OL97" s="404"/>
      <c r="OM97" s="404"/>
      <c r="ON97" s="404"/>
      <c r="OO97" s="404"/>
      <c r="OP97" s="404"/>
      <c r="OQ97" s="404"/>
      <c r="OR97" s="404"/>
      <c r="OS97" s="404"/>
      <c r="OT97" s="404"/>
      <c r="OU97" s="404"/>
      <c r="OV97" s="404"/>
      <c r="OW97" s="404"/>
      <c r="OX97" s="404"/>
      <c r="OY97" s="404"/>
      <c r="OZ97" s="404"/>
      <c r="PA97" s="404"/>
      <c r="PB97" s="404"/>
      <c r="PC97" s="404"/>
      <c r="PD97" s="404"/>
      <c r="PE97" s="404"/>
      <c r="PF97" s="404"/>
      <c r="PG97" s="404"/>
      <c r="PH97" s="404"/>
      <c r="PI97" s="404"/>
      <c r="PJ97" s="404"/>
      <c r="PK97" s="404"/>
      <c r="PL97" s="404"/>
      <c r="PM97" s="404"/>
      <c r="PN97" s="404"/>
      <c r="PO97" s="404"/>
      <c r="PP97" s="404"/>
      <c r="PQ97" s="404"/>
      <c r="PR97" s="404"/>
      <c r="PS97" s="404"/>
      <c r="PT97" s="404"/>
      <c r="PU97" s="404"/>
      <c r="PV97" s="404"/>
      <c r="PW97" s="404"/>
      <c r="PX97" s="404"/>
      <c r="PY97" s="404"/>
      <c r="PZ97" s="404"/>
      <c r="QA97" s="404"/>
      <c r="QB97" s="404"/>
      <c r="QC97" s="404"/>
      <c r="QD97" s="404"/>
      <c r="QE97" s="404"/>
      <c r="QF97" s="404"/>
      <c r="QG97" s="404"/>
      <c r="QH97" s="404"/>
      <c r="QI97" s="404"/>
      <c r="QJ97" s="404"/>
      <c r="QK97" s="404"/>
      <c r="QL97" s="404"/>
      <c r="QM97" s="404"/>
      <c r="QN97" s="404"/>
      <c r="QO97" s="404"/>
      <c r="QP97" s="404"/>
      <c r="QQ97" s="404"/>
      <c r="QR97" s="404"/>
      <c r="QS97" s="404"/>
      <c r="QT97" s="404"/>
      <c r="QU97" s="404"/>
      <c r="QV97" s="404"/>
      <c r="QW97" s="404"/>
      <c r="QX97" s="404"/>
      <c r="QY97" s="404"/>
      <c r="QZ97" s="404"/>
      <c r="RA97" s="404"/>
      <c r="RB97" s="404"/>
      <c r="RC97" s="404"/>
      <c r="RD97" s="404"/>
      <c r="RE97" s="404"/>
      <c r="RF97" s="404"/>
      <c r="RG97" s="404"/>
      <c r="RH97" s="404"/>
      <c r="RI97" s="404"/>
      <c r="RJ97" s="404"/>
      <c r="RK97" s="404"/>
      <c r="RL97" s="404"/>
      <c r="RM97" s="404"/>
      <c r="RN97" s="404"/>
      <c r="RO97" s="404"/>
      <c r="RP97" s="404"/>
      <c r="RQ97" s="404"/>
      <c r="RR97" s="404"/>
      <c r="RS97" s="404"/>
      <c r="RT97" s="404"/>
      <c r="RU97" s="404"/>
      <c r="RV97" s="404"/>
      <c r="RW97" s="404"/>
      <c r="RX97" s="404"/>
      <c r="RY97" s="404"/>
      <c r="RZ97" s="404"/>
      <c r="SA97" s="404"/>
      <c r="SB97" s="404"/>
      <c r="SC97" s="404"/>
      <c r="SD97" s="404"/>
      <c r="SE97" s="404"/>
      <c r="SF97" s="404"/>
      <c r="SG97" s="404"/>
      <c r="SH97" s="404"/>
      <c r="SI97" s="404"/>
      <c r="SJ97" s="404"/>
      <c r="SK97" s="404"/>
      <c r="SL97" s="404"/>
      <c r="SM97" s="404"/>
      <c r="SN97" s="404"/>
      <c r="SO97" s="404"/>
      <c r="SP97" s="404"/>
      <c r="SQ97" s="404"/>
      <c r="SR97" s="404"/>
      <c r="SS97" s="404"/>
      <c r="ST97" s="404"/>
      <c r="SU97" s="404"/>
      <c r="SV97" s="404"/>
      <c r="SW97" s="404"/>
      <c r="SX97" s="404"/>
      <c r="SY97" s="404"/>
      <c r="SZ97" s="404"/>
      <c r="TA97" s="404"/>
      <c r="TB97" s="404"/>
      <c r="TC97" s="404"/>
      <c r="TD97" s="404"/>
      <c r="TE97" s="404"/>
      <c r="TF97" s="404"/>
      <c r="TG97" s="404"/>
      <c r="TH97" s="404"/>
      <c r="TI97" s="404"/>
      <c r="TJ97" s="404"/>
      <c r="TK97" s="404"/>
      <c r="TL97" s="404"/>
      <c r="TM97" s="404"/>
      <c r="TN97" s="404"/>
      <c r="TO97" s="404"/>
      <c r="TP97" s="404"/>
      <c r="TQ97" s="404"/>
      <c r="TR97" s="404"/>
      <c r="TS97" s="404"/>
      <c r="TT97" s="404"/>
      <c r="TU97" s="404"/>
      <c r="TV97" s="404"/>
      <c r="TW97" s="404"/>
      <c r="TX97" s="404"/>
      <c r="TY97" s="404"/>
      <c r="TZ97" s="404"/>
      <c r="UA97" s="404"/>
      <c r="UB97" s="404"/>
      <c r="UC97" s="404"/>
      <c r="UD97" s="404"/>
      <c r="UE97" s="404"/>
      <c r="UF97" s="404"/>
      <c r="UG97" s="404"/>
      <c r="UH97" s="404"/>
      <c r="UI97" s="404"/>
      <c r="UJ97" s="404"/>
      <c r="UK97" s="404"/>
      <c r="UL97" s="404"/>
      <c r="UM97" s="404"/>
      <c r="UN97" s="404"/>
      <c r="UO97" s="404"/>
      <c r="UP97" s="404"/>
      <c r="UQ97" s="404"/>
      <c r="UR97" s="404"/>
      <c r="US97" s="404"/>
      <c r="UT97" s="404"/>
      <c r="UU97" s="404"/>
      <c r="UV97" s="404"/>
      <c r="UW97" s="404"/>
      <c r="UX97" s="404"/>
      <c r="UY97" s="404"/>
      <c r="UZ97" s="404"/>
      <c r="VA97" s="404"/>
      <c r="VB97" s="404"/>
      <c r="VC97" s="404"/>
      <c r="VD97" s="404"/>
      <c r="VE97" s="404"/>
      <c r="VF97" s="404"/>
      <c r="VG97" s="404"/>
      <c r="VH97" s="404"/>
      <c r="VI97" s="404"/>
      <c r="VJ97" s="404"/>
      <c r="VK97" s="404"/>
      <c r="VL97" s="404"/>
      <c r="VM97" s="404"/>
      <c r="VN97" s="404"/>
      <c r="VO97" s="404"/>
      <c r="VP97" s="404"/>
      <c r="VQ97" s="404"/>
      <c r="VR97" s="404"/>
      <c r="VS97" s="404"/>
      <c r="VT97" s="404"/>
      <c r="VU97" s="404"/>
      <c r="VV97" s="404"/>
      <c r="VW97" s="404"/>
      <c r="VX97" s="404"/>
      <c r="VY97" s="404"/>
      <c r="VZ97" s="404"/>
      <c r="WA97" s="404"/>
      <c r="WB97" s="404"/>
      <c r="WC97" s="404"/>
      <c r="WD97" s="404"/>
      <c r="WE97" s="404"/>
      <c r="WF97" s="404"/>
      <c r="WG97" s="404"/>
      <c r="WH97" s="404"/>
      <c r="WI97" s="404"/>
      <c r="WJ97" s="404"/>
      <c r="WK97" s="404"/>
      <c r="WL97" s="404"/>
      <c r="WM97" s="404"/>
      <c r="WN97" s="404"/>
      <c r="WO97" s="404"/>
      <c r="WP97" s="404"/>
      <c r="WQ97" s="404"/>
      <c r="WR97" s="404"/>
      <c r="WS97" s="404"/>
      <c r="WT97" s="404"/>
      <c r="WU97" s="404"/>
      <c r="WV97" s="404"/>
      <c r="WW97" s="404"/>
      <c r="WX97" s="404"/>
      <c r="WY97" s="404"/>
      <c r="WZ97" s="404"/>
      <c r="XA97" s="404"/>
      <c r="XB97" s="404"/>
      <c r="XC97" s="404"/>
      <c r="XD97" s="404"/>
      <c r="XE97" s="404"/>
      <c r="XF97" s="404"/>
      <c r="XG97" s="404"/>
      <c r="XH97" s="404"/>
      <c r="XI97" s="404"/>
      <c r="XJ97" s="404"/>
      <c r="XK97" s="404"/>
      <c r="XL97" s="404"/>
      <c r="XM97" s="404"/>
      <c r="XN97" s="404"/>
      <c r="XO97" s="404"/>
      <c r="XP97" s="404"/>
      <c r="XQ97" s="404"/>
      <c r="XR97" s="404"/>
      <c r="XS97" s="404"/>
      <c r="XT97" s="404"/>
      <c r="XU97" s="404"/>
      <c r="XV97" s="404"/>
      <c r="XW97" s="404"/>
      <c r="XX97" s="404"/>
      <c r="XY97" s="404"/>
      <c r="XZ97" s="404"/>
      <c r="YA97" s="404"/>
      <c r="YB97" s="404"/>
      <c r="YC97" s="404"/>
      <c r="YD97" s="404"/>
      <c r="YE97" s="404"/>
      <c r="YF97" s="404"/>
      <c r="YG97" s="404"/>
      <c r="YH97" s="404"/>
      <c r="YI97" s="404"/>
      <c r="YJ97" s="404"/>
      <c r="YK97" s="404"/>
      <c r="YL97" s="404"/>
      <c r="YM97" s="404"/>
      <c r="YN97" s="404"/>
      <c r="YO97" s="404"/>
      <c r="YP97" s="404"/>
      <c r="YQ97" s="404"/>
      <c r="YR97" s="404"/>
      <c r="YS97" s="404"/>
      <c r="YT97" s="404"/>
      <c r="YU97" s="404"/>
      <c r="YV97" s="404"/>
      <c r="YW97" s="404"/>
      <c r="YX97" s="404"/>
      <c r="YY97" s="404"/>
      <c r="YZ97" s="404"/>
      <c r="ZA97" s="404"/>
      <c r="ZB97" s="404"/>
      <c r="ZC97" s="404"/>
      <c r="ZD97" s="404"/>
      <c r="ZE97" s="404"/>
      <c r="ZF97" s="404"/>
      <c r="ZG97" s="404"/>
      <c r="ZH97" s="404"/>
      <c r="ZI97" s="404"/>
      <c r="ZJ97" s="404"/>
      <c r="ZK97" s="404"/>
      <c r="ZL97" s="404"/>
      <c r="ZM97" s="404"/>
      <c r="ZN97" s="404"/>
      <c r="ZO97" s="404"/>
      <c r="ZP97" s="404"/>
      <c r="ZQ97" s="404"/>
      <c r="ZR97" s="404"/>
      <c r="ZS97" s="404"/>
      <c r="ZT97" s="404"/>
      <c r="ZU97" s="404"/>
      <c r="ZV97" s="404"/>
      <c r="ZW97" s="404"/>
      <c r="ZX97" s="404"/>
      <c r="ZY97" s="404"/>
      <c r="ZZ97" s="404"/>
      <c r="AAA97" s="404"/>
      <c r="AAB97" s="404"/>
      <c r="AAC97" s="404"/>
      <c r="AAD97" s="404"/>
      <c r="AAE97" s="404"/>
      <c r="AAF97" s="404"/>
      <c r="AAG97" s="404"/>
      <c r="AAH97" s="404"/>
      <c r="AAI97" s="404"/>
      <c r="AAJ97" s="404"/>
      <c r="AAK97" s="404"/>
      <c r="AAL97" s="404"/>
      <c r="AAM97" s="404"/>
      <c r="AAN97" s="404"/>
      <c r="AAO97" s="404"/>
      <c r="AAP97" s="404"/>
      <c r="AAQ97" s="404"/>
      <c r="AAR97" s="404"/>
      <c r="AAS97" s="404"/>
      <c r="AAT97" s="404"/>
      <c r="AAU97" s="404"/>
      <c r="AAV97" s="404"/>
      <c r="AAW97" s="404"/>
      <c r="AAX97" s="404"/>
      <c r="AAY97" s="404"/>
      <c r="AAZ97" s="404"/>
      <c r="ABA97" s="404"/>
      <c r="ABB97" s="404"/>
      <c r="ABC97" s="404"/>
      <c r="ABD97" s="404"/>
      <c r="ABE97" s="404"/>
      <c r="ABF97" s="404"/>
      <c r="ABG97" s="404"/>
      <c r="ABH97" s="404"/>
      <c r="ABI97" s="404"/>
      <c r="ABJ97" s="404"/>
      <c r="ABK97" s="404"/>
      <c r="ABL97" s="404"/>
      <c r="ABM97" s="404"/>
      <c r="ABN97" s="404"/>
      <c r="ABO97" s="404"/>
      <c r="ABP97" s="404"/>
      <c r="ABQ97" s="404"/>
      <c r="ABR97" s="404"/>
      <c r="ABS97" s="404"/>
      <c r="ABT97" s="404"/>
      <c r="ABU97" s="404"/>
      <c r="ABV97" s="404"/>
      <c r="ABW97" s="404"/>
      <c r="ABX97" s="404"/>
      <c r="ABY97" s="404"/>
      <c r="ABZ97" s="404"/>
      <c r="ACA97" s="404"/>
      <c r="ACB97" s="404"/>
      <c r="ACC97" s="404"/>
      <c r="ACD97" s="404"/>
      <c r="ACE97" s="404"/>
      <c r="ACF97" s="404"/>
      <c r="ACG97" s="404"/>
      <c r="ACH97" s="404"/>
      <c r="ACI97" s="404"/>
      <c r="ACJ97" s="404"/>
      <c r="ACK97" s="404"/>
      <c r="ACL97" s="404"/>
      <c r="ACM97" s="404"/>
      <c r="ACN97" s="404"/>
      <c r="ACO97" s="404"/>
      <c r="ACP97" s="404"/>
      <c r="ACQ97" s="404"/>
      <c r="ACR97" s="404"/>
      <c r="ACS97" s="404"/>
      <c r="ACT97" s="404"/>
      <c r="ACU97" s="404"/>
      <c r="ACV97" s="404"/>
      <c r="ACW97" s="404"/>
      <c r="ACX97" s="404"/>
      <c r="ACY97" s="404"/>
      <c r="ACZ97" s="404"/>
      <c r="ADA97" s="404"/>
      <c r="ADB97" s="404"/>
      <c r="ADC97" s="404"/>
      <c r="ADD97" s="404"/>
      <c r="ADE97" s="404"/>
      <c r="ADF97" s="404"/>
      <c r="ADG97" s="404"/>
      <c r="ADH97" s="404"/>
      <c r="ADI97" s="404"/>
      <c r="ADJ97" s="404"/>
      <c r="ADK97" s="404"/>
      <c r="ADL97" s="404"/>
      <c r="ADM97" s="404"/>
      <c r="ADN97" s="404"/>
      <c r="ADO97" s="404"/>
      <c r="ADP97" s="404"/>
      <c r="ADQ97" s="404"/>
      <c r="ADR97" s="404"/>
      <c r="ADS97" s="404"/>
      <c r="ADT97" s="404"/>
      <c r="ADU97" s="404"/>
      <c r="ADV97" s="404"/>
      <c r="ADW97" s="404"/>
      <c r="ADX97" s="404"/>
      <c r="ADY97" s="404"/>
      <c r="ADZ97" s="404"/>
      <c r="AEA97" s="404"/>
      <c r="AEB97" s="404"/>
      <c r="AEC97" s="404"/>
      <c r="AED97" s="404"/>
      <c r="AEE97" s="404"/>
      <c r="AEF97" s="404"/>
      <c r="AEG97" s="404"/>
      <c r="AEH97" s="404"/>
      <c r="AEI97" s="404"/>
      <c r="AEJ97" s="404"/>
      <c r="AEK97" s="404"/>
      <c r="AEL97" s="404"/>
      <c r="AEM97" s="404"/>
      <c r="AEN97" s="404"/>
      <c r="AEO97" s="404"/>
      <c r="AEP97" s="404"/>
      <c r="AEQ97" s="404"/>
      <c r="AER97" s="404"/>
      <c r="AES97" s="404"/>
      <c r="AET97" s="404"/>
      <c r="AEU97" s="404"/>
      <c r="AEV97" s="404"/>
      <c r="AEW97" s="404"/>
      <c r="AEX97" s="404"/>
      <c r="AEY97" s="404"/>
      <c r="AEZ97" s="404"/>
      <c r="AFA97" s="404"/>
      <c r="AFB97" s="404"/>
      <c r="AFC97" s="404"/>
      <c r="AFD97" s="404"/>
      <c r="AFE97" s="404"/>
      <c r="AFF97" s="404"/>
      <c r="AFG97" s="404"/>
      <c r="AFH97" s="404"/>
      <c r="AFI97" s="404"/>
      <c r="AFJ97" s="404"/>
      <c r="AFK97" s="404"/>
      <c r="AFL97" s="404"/>
      <c r="AFM97" s="404"/>
      <c r="AFN97" s="404"/>
      <c r="AFO97" s="404"/>
      <c r="AFP97" s="404"/>
      <c r="AFQ97" s="404"/>
      <c r="AFR97" s="404"/>
      <c r="AFS97" s="404"/>
      <c r="AFT97" s="404"/>
      <c r="AFU97" s="404"/>
      <c r="AFV97" s="404"/>
      <c r="AFW97" s="404"/>
      <c r="AFX97" s="404"/>
      <c r="AFY97" s="404"/>
      <c r="AFZ97" s="404"/>
      <c r="AGA97" s="404"/>
      <c r="AGB97" s="404"/>
      <c r="AGC97" s="404"/>
      <c r="AGD97" s="404"/>
      <c r="AGE97" s="404"/>
      <c r="AGF97" s="404"/>
      <c r="AGG97" s="404"/>
      <c r="AGH97" s="404"/>
      <c r="AGI97" s="404"/>
      <c r="AGJ97" s="404"/>
      <c r="AGK97" s="404"/>
      <c r="AGL97" s="404"/>
      <c r="AGM97" s="404"/>
      <c r="AGN97" s="404"/>
      <c r="AGO97" s="404"/>
      <c r="AGP97" s="404"/>
      <c r="AGQ97" s="404"/>
      <c r="AGR97" s="404"/>
      <c r="AGS97" s="404"/>
      <c r="AGT97" s="404"/>
      <c r="AGU97" s="404"/>
      <c r="AGV97" s="404"/>
      <c r="AGW97" s="404"/>
      <c r="AGX97" s="404"/>
      <c r="AGY97" s="404"/>
      <c r="AGZ97" s="404"/>
      <c r="AHA97" s="404"/>
      <c r="AHB97" s="404"/>
      <c r="AHC97" s="404"/>
      <c r="AHD97" s="404"/>
      <c r="AHE97" s="404"/>
      <c r="AHF97" s="404"/>
      <c r="AHG97" s="404"/>
      <c r="AHH97" s="404"/>
      <c r="AHI97" s="404"/>
      <c r="AHJ97" s="404"/>
      <c r="AHK97" s="404"/>
      <c r="AHL97" s="404"/>
      <c r="AHM97" s="404"/>
      <c r="AHN97" s="404"/>
      <c r="AHO97" s="404"/>
      <c r="AHP97" s="404"/>
      <c r="AHQ97" s="404"/>
      <c r="AHR97" s="404"/>
      <c r="AHS97" s="404"/>
      <c r="AHT97" s="404"/>
      <c r="AHU97" s="404"/>
      <c r="AHV97" s="404"/>
      <c r="AHW97" s="404"/>
      <c r="AHX97" s="404"/>
      <c r="AHY97" s="404"/>
      <c r="AHZ97" s="404"/>
      <c r="AIA97" s="404"/>
      <c r="AIB97" s="404"/>
      <c r="AIC97" s="404"/>
      <c r="AID97" s="404"/>
      <c r="AIE97" s="404"/>
      <c r="AIF97" s="404"/>
      <c r="AIG97" s="404"/>
      <c r="AIH97" s="404"/>
      <c r="AII97" s="404"/>
      <c r="AIJ97" s="404"/>
      <c r="AIK97" s="404"/>
      <c r="AIL97" s="404"/>
      <c r="AIM97" s="404"/>
      <c r="AIN97" s="404"/>
      <c r="AIO97" s="404"/>
      <c r="AIP97" s="404"/>
      <c r="AIQ97" s="404"/>
      <c r="AIR97" s="404"/>
      <c r="AIS97" s="404"/>
      <c r="AIT97" s="404"/>
      <c r="AIU97" s="404"/>
      <c r="AIV97" s="404"/>
      <c r="AIW97" s="404"/>
      <c r="AIX97" s="404"/>
      <c r="AIY97" s="404"/>
      <c r="AIZ97" s="404"/>
      <c r="AJA97" s="404"/>
      <c r="AJB97" s="404"/>
      <c r="AJC97" s="404"/>
      <c r="AJD97" s="404"/>
      <c r="AJE97" s="404"/>
      <c r="AJF97" s="404"/>
      <c r="AJG97" s="404"/>
      <c r="AJH97" s="404"/>
      <c r="AJI97" s="404"/>
      <c r="AJJ97" s="404"/>
      <c r="AJK97" s="404"/>
      <c r="AJL97" s="404"/>
      <c r="AJM97" s="404"/>
      <c r="AJN97" s="404"/>
      <c r="AJO97" s="404"/>
      <c r="AJP97" s="404"/>
      <c r="AJQ97" s="404"/>
      <c r="AJR97" s="404"/>
      <c r="AJS97" s="404"/>
      <c r="AJT97" s="404"/>
      <c r="AJU97" s="404"/>
      <c r="AJV97" s="404"/>
      <c r="AJW97" s="404"/>
      <c r="AJX97" s="404"/>
      <c r="AJY97" s="404"/>
      <c r="AJZ97" s="404"/>
      <c r="AKA97" s="404"/>
      <c r="AKB97" s="404"/>
      <c r="AKC97" s="404"/>
      <c r="AKD97" s="404"/>
      <c r="AKE97" s="404"/>
      <c r="AKF97" s="404"/>
      <c r="AKG97" s="404"/>
      <c r="AKH97" s="404"/>
      <c r="AKI97" s="404"/>
      <c r="AKJ97" s="404"/>
      <c r="AKK97" s="404"/>
      <c r="AKL97" s="404"/>
      <c r="AKM97" s="404"/>
      <c r="AKN97" s="404"/>
      <c r="AKO97" s="404"/>
      <c r="AKP97" s="404"/>
      <c r="AKQ97" s="404"/>
      <c r="AKR97" s="404"/>
      <c r="AKS97" s="404"/>
      <c r="AKT97" s="404"/>
      <c r="AKU97" s="404"/>
      <c r="AKV97" s="404"/>
      <c r="AKW97" s="404"/>
      <c r="AKX97" s="404"/>
      <c r="AKY97" s="404"/>
      <c r="AKZ97" s="404"/>
      <c r="ALA97" s="404"/>
      <c r="ALB97" s="404"/>
      <c r="ALC97" s="404"/>
    </row>
    <row r="98" spans="1:991" x14ac:dyDescent="0.55000000000000004">
      <c r="A98" s="404"/>
      <c r="D98" s="646"/>
      <c r="J98" s="404"/>
      <c r="K98" s="761"/>
      <c r="L98" s="404"/>
      <c r="M98" s="404"/>
      <c r="N98" s="404"/>
      <c r="O98" s="404"/>
      <c r="P98" s="404"/>
      <c r="Q98" s="404"/>
      <c r="R98" s="404"/>
      <c r="S98" s="404"/>
      <c r="T98" s="404"/>
      <c r="U98" s="404"/>
      <c r="V98" s="404"/>
      <c r="W98" s="404"/>
      <c r="X98" s="404"/>
      <c r="Y98" s="404"/>
      <c r="Z98" s="404"/>
      <c r="AA98" s="404"/>
      <c r="AB98" s="404"/>
      <c r="AC98" s="404"/>
      <c r="AD98" s="404"/>
      <c r="AE98" s="404"/>
      <c r="AF98" s="404"/>
      <c r="AG98" s="404"/>
      <c r="AH98" s="404"/>
      <c r="AI98" s="404"/>
      <c r="AJ98" s="404"/>
      <c r="AK98" s="404"/>
      <c r="AL98" s="404"/>
      <c r="AM98" s="404"/>
      <c r="AN98" s="404"/>
      <c r="AO98" s="404"/>
      <c r="AP98" s="404"/>
      <c r="AQ98" s="404"/>
      <c r="AR98" s="404"/>
      <c r="AS98" s="404"/>
      <c r="AT98" s="404"/>
      <c r="AU98" s="404"/>
      <c r="AV98" s="404"/>
      <c r="AW98" s="404"/>
      <c r="AX98" s="404"/>
      <c r="AY98" s="404"/>
      <c r="AZ98" s="404"/>
      <c r="BA98" s="404"/>
      <c r="BB98" s="404"/>
      <c r="BC98" s="404"/>
      <c r="BD98" s="404"/>
      <c r="BE98" s="404"/>
      <c r="BF98" s="404"/>
      <c r="BG98" s="404"/>
      <c r="BH98" s="404"/>
      <c r="BI98" s="404"/>
      <c r="BJ98" s="404"/>
      <c r="BK98" s="404"/>
      <c r="BL98" s="404"/>
      <c r="BM98" s="404"/>
      <c r="BN98" s="404"/>
      <c r="BO98" s="404"/>
      <c r="BP98" s="404"/>
      <c r="BQ98" s="404"/>
      <c r="BR98" s="404"/>
      <c r="BS98" s="404"/>
      <c r="BT98" s="404"/>
      <c r="BU98" s="404"/>
      <c r="BV98" s="404"/>
      <c r="BW98" s="404"/>
      <c r="BX98" s="404"/>
      <c r="BY98" s="404"/>
      <c r="BZ98" s="404"/>
      <c r="CA98" s="404"/>
      <c r="CB98" s="404"/>
      <c r="CC98" s="404"/>
      <c r="CD98" s="404"/>
      <c r="CE98" s="404"/>
      <c r="CF98" s="404"/>
      <c r="CG98" s="404"/>
      <c r="CH98" s="404"/>
      <c r="CI98" s="404"/>
      <c r="CJ98" s="404"/>
      <c r="CK98" s="404"/>
      <c r="CL98" s="404"/>
      <c r="CM98" s="404"/>
      <c r="CN98" s="404"/>
      <c r="CO98" s="404"/>
      <c r="CP98" s="404"/>
      <c r="CQ98" s="404"/>
      <c r="CR98" s="404"/>
      <c r="CS98" s="404"/>
      <c r="CT98" s="404"/>
      <c r="CU98" s="404"/>
      <c r="CV98" s="404"/>
      <c r="CW98" s="404"/>
      <c r="CX98" s="404"/>
      <c r="CY98" s="404"/>
      <c r="CZ98" s="404"/>
      <c r="DA98" s="404"/>
      <c r="DB98" s="404"/>
      <c r="DC98" s="404"/>
      <c r="DD98" s="404"/>
      <c r="DE98" s="404"/>
      <c r="DF98" s="404"/>
      <c r="DG98" s="404"/>
      <c r="DH98" s="404"/>
      <c r="DI98" s="404"/>
      <c r="DJ98" s="404"/>
      <c r="DK98" s="404"/>
      <c r="DL98" s="404"/>
      <c r="DM98" s="404"/>
      <c r="DN98" s="404"/>
      <c r="DO98" s="404"/>
      <c r="DP98" s="404"/>
      <c r="DQ98" s="404"/>
      <c r="DR98" s="404"/>
      <c r="DS98" s="404"/>
      <c r="DT98" s="404"/>
      <c r="DU98" s="404"/>
      <c r="DV98" s="404"/>
      <c r="DW98" s="404"/>
      <c r="DX98" s="404"/>
      <c r="DY98" s="404"/>
      <c r="DZ98" s="404"/>
      <c r="EA98" s="404"/>
      <c r="EB98" s="404"/>
      <c r="EC98" s="404"/>
      <c r="ED98" s="404"/>
      <c r="EE98" s="404"/>
      <c r="EF98" s="404"/>
      <c r="EG98" s="404"/>
      <c r="EH98" s="404"/>
      <c r="EI98" s="404"/>
      <c r="EJ98" s="404"/>
      <c r="EK98" s="404"/>
      <c r="EL98" s="404"/>
      <c r="EM98" s="404"/>
      <c r="EN98" s="404"/>
      <c r="EO98" s="404"/>
      <c r="EP98" s="404"/>
      <c r="EQ98" s="404"/>
      <c r="ER98" s="404"/>
      <c r="ES98" s="404"/>
      <c r="ET98" s="404"/>
      <c r="EU98" s="404"/>
      <c r="EV98" s="404"/>
      <c r="EW98" s="404"/>
      <c r="EX98" s="404"/>
      <c r="EY98" s="404"/>
      <c r="EZ98" s="404"/>
      <c r="FA98" s="404"/>
      <c r="FB98" s="404"/>
      <c r="FC98" s="404"/>
      <c r="FD98" s="404"/>
      <c r="FE98" s="404"/>
      <c r="FF98" s="404"/>
      <c r="FG98" s="404"/>
      <c r="FH98" s="404"/>
      <c r="FI98" s="404"/>
      <c r="FJ98" s="404"/>
      <c r="FK98" s="404"/>
      <c r="FL98" s="404"/>
      <c r="FM98" s="404"/>
      <c r="FN98" s="404"/>
      <c r="FO98" s="404"/>
      <c r="FP98" s="404"/>
      <c r="FQ98" s="404"/>
      <c r="FR98" s="404"/>
      <c r="FS98" s="404"/>
      <c r="FT98" s="404"/>
      <c r="FU98" s="404"/>
      <c r="FV98" s="404"/>
      <c r="FW98" s="404"/>
      <c r="FX98" s="404"/>
      <c r="FY98" s="404"/>
      <c r="FZ98" s="404"/>
      <c r="GA98" s="404"/>
      <c r="GB98" s="404"/>
      <c r="GC98" s="404"/>
      <c r="GD98" s="404"/>
      <c r="GE98" s="404"/>
      <c r="GF98" s="404"/>
      <c r="GG98" s="404"/>
      <c r="GH98" s="404"/>
      <c r="GI98" s="404"/>
      <c r="GJ98" s="404"/>
      <c r="GK98" s="404"/>
      <c r="GL98" s="404"/>
      <c r="GM98" s="404"/>
      <c r="GN98" s="404"/>
      <c r="GO98" s="404"/>
      <c r="GP98" s="404"/>
      <c r="GQ98" s="404"/>
      <c r="GR98" s="404"/>
      <c r="GS98" s="404"/>
      <c r="GT98" s="404"/>
      <c r="GU98" s="404"/>
      <c r="GV98" s="404"/>
      <c r="GW98" s="404"/>
      <c r="GX98" s="404"/>
      <c r="GY98" s="404"/>
      <c r="GZ98" s="404"/>
      <c r="HA98" s="404"/>
      <c r="HB98" s="404"/>
      <c r="HC98" s="404"/>
      <c r="HD98" s="404"/>
      <c r="HE98" s="404"/>
      <c r="HF98" s="404"/>
      <c r="HG98" s="404"/>
      <c r="HH98" s="404"/>
      <c r="HI98" s="404"/>
      <c r="HJ98" s="404"/>
      <c r="HK98" s="404"/>
      <c r="HL98" s="404"/>
      <c r="HM98" s="404"/>
      <c r="HN98" s="404"/>
      <c r="HO98" s="404"/>
      <c r="HP98" s="404"/>
      <c r="HQ98" s="404"/>
      <c r="HR98" s="404"/>
      <c r="HS98" s="404"/>
      <c r="HT98" s="404"/>
      <c r="HU98" s="404"/>
      <c r="HV98" s="404"/>
      <c r="HW98" s="404"/>
      <c r="HX98" s="404"/>
      <c r="HY98" s="404"/>
      <c r="HZ98" s="404"/>
      <c r="IA98" s="404"/>
      <c r="IB98" s="404"/>
      <c r="IC98" s="404"/>
      <c r="ID98" s="404"/>
      <c r="IE98" s="404"/>
      <c r="IF98" s="404"/>
      <c r="IG98" s="404"/>
      <c r="IH98" s="404"/>
      <c r="II98" s="404"/>
      <c r="IJ98" s="404"/>
      <c r="IK98" s="404"/>
      <c r="IL98" s="404"/>
      <c r="IM98" s="404"/>
      <c r="IN98" s="404"/>
      <c r="IO98" s="404"/>
      <c r="IP98" s="404"/>
      <c r="IQ98" s="404"/>
      <c r="IR98" s="404"/>
      <c r="IS98" s="404"/>
      <c r="IT98" s="404"/>
      <c r="IU98" s="404"/>
      <c r="IV98" s="404"/>
      <c r="IW98" s="404"/>
      <c r="IX98" s="404"/>
      <c r="IY98" s="404"/>
      <c r="IZ98" s="404"/>
      <c r="JA98" s="404"/>
      <c r="JB98" s="404"/>
      <c r="JC98" s="404"/>
      <c r="JD98" s="404"/>
      <c r="JE98" s="404"/>
      <c r="JF98" s="404"/>
      <c r="JG98" s="404"/>
      <c r="JH98" s="404"/>
      <c r="JI98" s="404"/>
      <c r="JJ98" s="404"/>
      <c r="JK98" s="404"/>
      <c r="JL98" s="404"/>
      <c r="JM98" s="404"/>
      <c r="JN98" s="404"/>
      <c r="JO98" s="404"/>
      <c r="JP98" s="404"/>
      <c r="JQ98" s="404"/>
      <c r="JR98" s="404"/>
      <c r="JS98" s="404"/>
      <c r="JT98" s="404"/>
      <c r="JU98" s="404"/>
      <c r="JV98" s="404"/>
      <c r="JW98" s="404"/>
      <c r="JX98" s="404"/>
      <c r="JY98" s="404"/>
      <c r="JZ98" s="404"/>
      <c r="KA98" s="404"/>
      <c r="KB98" s="404"/>
      <c r="KC98" s="404"/>
      <c r="KD98" s="404"/>
      <c r="KE98" s="404"/>
      <c r="KF98" s="404"/>
      <c r="KG98" s="404"/>
      <c r="KH98" s="404"/>
      <c r="KI98" s="404"/>
      <c r="KJ98" s="404"/>
      <c r="KK98" s="404"/>
      <c r="KL98" s="404"/>
      <c r="KM98" s="404"/>
      <c r="KN98" s="404"/>
      <c r="KO98" s="404"/>
      <c r="KP98" s="404"/>
      <c r="KQ98" s="404"/>
      <c r="KR98" s="404"/>
      <c r="KS98" s="404"/>
      <c r="KT98" s="404"/>
      <c r="KU98" s="404"/>
      <c r="KV98" s="404"/>
      <c r="KW98" s="404"/>
      <c r="KX98" s="404"/>
      <c r="KY98" s="404"/>
      <c r="KZ98" s="404"/>
      <c r="LA98" s="404"/>
      <c r="LB98" s="404"/>
      <c r="LC98" s="404"/>
      <c r="LD98" s="404"/>
      <c r="LE98" s="404"/>
      <c r="LF98" s="404"/>
      <c r="LG98" s="404"/>
      <c r="LH98" s="404"/>
      <c r="LI98" s="404"/>
      <c r="LJ98" s="404"/>
      <c r="LK98" s="404"/>
      <c r="LL98" s="404"/>
      <c r="LM98" s="404"/>
      <c r="LN98" s="404"/>
      <c r="LO98" s="404"/>
      <c r="LP98" s="404"/>
      <c r="LQ98" s="404"/>
      <c r="LR98" s="404"/>
      <c r="LS98" s="404"/>
      <c r="LT98" s="404"/>
      <c r="LU98" s="404"/>
      <c r="LV98" s="404"/>
      <c r="LW98" s="404"/>
      <c r="LX98" s="404"/>
      <c r="LY98" s="404"/>
      <c r="LZ98" s="404"/>
      <c r="MA98" s="404"/>
      <c r="MB98" s="404"/>
      <c r="MC98" s="404"/>
      <c r="MD98" s="404"/>
      <c r="ME98" s="404"/>
      <c r="MF98" s="404"/>
      <c r="MG98" s="404"/>
      <c r="MH98" s="404"/>
      <c r="MI98" s="404"/>
      <c r="MJ98" s="404"/>
      <c r="MK98" s="404"/>
      <c r="ML98" s="404"/>
      <c r="MM98" s="404"/>
      <c r="MN98" s="404"/>
      <c r="MO98" s="404"/>
      <c r="MP98" s="404"/>
      <c r="MQ98" s="404"/>
      <c r="MR98" s="404"/>
      <c r="MS98" s="404"/>
      <c r="MT98" s="404"/>
      <c r="MU98" s="404"/>
      <c r="MV98" s="404"/>
      <c r="MW98" s="404"/>
      <c r="MX98" s="404"/>
      <c r="MY98" s="404"/>
      <c r="MZ98" s="404"/>
      <c r="NA98" s="404"/>
      <c r="NB98" s="404"/>
      <c r="NC98" s="404"/>
      <c r="ND98" s="404"/>
      <c r="NE98" s="404"/>
      <c r="NF98" s="404"/>
      <c r="NG98" s="404"/>
      <c r="NH98" s="404"/>
      <c r="NI98" s="404"/>
      <c r="NJ98" s="404"/>
      <c r="NK98" s="404"/>
      <c r="NL98" s="404"/>
      <c r="NM98" s="404"/>
      <c r="NN98" s="404"/>
      <c r="NO98" s="404"/>
      <c r="NP98" s="404"/>
      <c r="NQ98" s="404"/>
      <c r="NR98" s="404"/>
      <c r="NS98" s="404"/>
      <c r="NT98" s="404"/>
      <c r="NU98" s="404"/>
      <c r="NV98" s="404"/>
      <c r="NW98" s="404"/>
      <c r="NX98" s="404"/>
      <c r="NY98" s="404"/>
      <c r="NZ98" s="404"/>
      <c r="OA98" s="404"/>
      <c r="OB98" s="404"/>
      <c r="OC98" s="404"/>
      <c r="OD98" s="404"/>
      <c r="OE98" s="404"/>
      <c r="OF98" s="404"/>
      <c r="OG98" s="404"/>
      <c r="OH98" s="404"/>
      <c r="OI98" s="404"/>
      <c r="OJ98" s="404"/>
      <c r="OK98" s="404"/>
      <c r="OL98" s="404"/>
      <c r="OM98" s="404"/>
      <c r="ON98" s="404"/>
      <c r="OO98" s="404"/>
      <c r="OP98" s="404"/>
      <c r="OQ98" s="404"/>
      <c r="OR98" s="404"/>
      <c r="OS98" s="404"/>
      <c r="OT98" s="404"/>
      <c r="OU98" s="404"/>
      <c r="OV98" s="404"/>
      <c r="OW98" s="404"/>
      <c r="OX98" s="404"/>
      <c r="OY98" s="404"/>
      <c r="OZ98" s="404"/>
      <c r="PA98" s="404"/>
      <c r="PB98" s="404"/>
      <c r="PC98" s="404"/>
      <c r="PD98" s="404"/>
      <c r="PE98" s="404"/>
      <c r="PF98" s="404"/>
      <c r="PG98" s="404"/>
      <c r="PH98" s="404"/>
      <c r="PI98" s="404"/>
      <c r="PJ98" s="404"/>
      <c r="PK98" s="404"/>
      <c r="PL98" s="404"/>
      <c r="PM98" s="404"/>
      <c r="PN98" s="404"/>
      <c r="PO98" s="404"/>
      <c r="PP98" s="404"/>
      <c r="PQ98" s="404"/>
      <c r="PR98" s="404"/>
      <c r="PS98" s="404"/>
      <c r="PT98" s="404"/>
      <c r="PU98" s="404"/>
      <c r="PV98" s="404"/>
      <c r="PW98" s="404"/>
      <c r="PX98" s="404"/>
      <c r="PY98" s="404"/>
      <c r="PZ98" s="404"/>
      <c r="QA98" s="404"/>
      <c r="QB98" s="404"/>
      <c r="QC98" s="404"/>
      <c r="QD98" s="404"/>
      <c r="QE98" s="404"/>
      <c r="QF98" s="404"/>
      <c r="QG98" s="404"/>
      <c r="QH98" s="404"/>
      <c r="QI98" s="404"/>
      <c r="QJ98" s="404"/>
      <c r="QK98" s="404"/>
      <c r="QL98" s="404"/>
      <c r="QM98" s="404"/>
      <c r="QN98" s="404"/>
      <c r="QO98" s="404"/>
      <c r="QP98" s="404"/>
      <c r="QQ98" s="404"/>
      <c r="QR98" s="404"/>
      <c r="QS98" s="404"/>
      <c r="QT98" s="404"/>
      <c r="QU98" s="404"/>
      <c r="QV98" s="404"/>
      <c r="QW98" s="404"/>
      <c r="QX98" s="404"/>
      <c r="QY98" s="404"/>
      <c r="QZ98" s="404"/>
      <c r="RA98" s="404"/>
      <c r="RB98" s="404"/>
      <c r="RC98" s="404"/>
      <c r="RD98" s="404"/>
      <c r="RE98" s="404"/>
      <c r="RF98" s="404"/>
      <c r="RG98" s="404"/>
      <c r="RH98" s="404"/>
      <c r="RI98" s="404"/>
      <c r="RJ98" s="404"/>
      <c r="RK98" s="404"/>
      <c r="RL98" s="404"/>
      <c r="RM98" s="404"/>
      <c r="RN98" s="404"/>
      <c r="RO98" s="404"/>
      <c r="RP98" s="404"/>
      <c r="RQ98" s="404"/>
      <c r="RR98" s="404"/>
      <c r="RS98" s="404"/>
      <c r="RT98" s="404"/>
      <c r="RU98" s="404"/>
      <c r="RV98" s="404"/>
      <c r="RW98" s="404"/>
      <c r="RX98" s="404"/>
      <c r="RY98" s="404"/>
      <c r="RZ98" s="404"/>
      <c r="SA98" s="404"/>
      <c r="SB98" s="404"/>
      <c r="SC98" s="404"/>
      <c r="SD98" s="404"/>
      <c r="SE98" s="404"/>
      <c r="SF98" s="404"/>
      <c r="SG98" s="404"/>
      <c r="SH98" s="404"/>
      <c r="SI98" s="404"/>
      <c r="SJ98" s="404"/>
      <c r="SK98" s="404"/>
      <c r="SL98" s="404"/>
      <c r="SM98" s="404"/>
      <c r="SN98" s="404"/>
      <c r="SO98" s="404"/>
      <c r="SP98" s="404"/>
      <c r="SQ98" s="404"/>
      <c r="SR98" s="404"/>
      <c r="SS98" s="404"/>
      <c r="ST98" s="404"/>
      <c r="SU98" s="404"/>
      <c r="SV98" s="404"/>
      <c r="SW98" s="404"/>
      <c r="SX98" s="404"/>
      <c r="SY98" s="404"/>
      <c r="SZ98" s="404"/>
      <c r="TA98" s="404"/>
      <c r="TB98" s="404"/>
      <c r="TC98" s="404"/>
      <c r="TD98" s="404"/>
      <c r="TE98" s="404"/>
      <c r="TF98" s="404"/>
      <c r="TG98" s="404"/>
      <c r="TH98" s="404"/>
      <c r="TI98" s="404"/>
      <c r="TJ98" s="404"/>
      <c r="TK98" s="404"/>
      <c r="TL98" s="404"/>
      <c r="TM98" s="404"/>
      <c r="TN98" s="404"/>
      <c r="TO98" s="404"/>
      <c r="TP98" s="404"/>
      <c r="TQ98" s="404"/>
      <c r="TR98" s="404"/>
      <c r="TS98" s="404"/>
      <c r="TT98" s="404"/>
      <c r="TU98" s="404"/>
      <c r="TV98" s="404"/>
      <c r="TW98" s="404"/>
      <c r="TX98" s="404"/>
      <c r="TY98" s="404"/>
      <c r="TZ98" s="404"/>
      <c r="UA98" s="404"/>
      <c r="UB98" s="404"/>
      <c r="UC98" s="404"/>
      <c r="UD98" s="404"/>
      <c r="UE98" s="404"/>
      <c r="UF98" s="404"/>
      <c r="UG98" s="404"/>
      <c r="UH98" s="404"/>
      <c r="UI98" s="404"/>
      <c r="UJ98" s="404"/>
      <c r="UK98" s="404"/>
      <c r="UL98" s="404"/>
      <c r="UM98" s="404"/>
      <c r="UN98" s="404"/>
      <c r="UO98" s="404"/>
      <c r="UP98" s="404"/>
      <c r="UQ98" s="404"/>
      <c r="UR98" s="404"/>
      <c r="US98" s="404"/>
      <c r="UT98" s="404"/>
      <c r="UU98" s="404"/>
      <c r="UV98" s="404"/>
      <c r="UW98" s="404"/>
      <c r="UX98" s="404"/>
      <c r="UY98" s="404"/>
      <c r="UZ98" s="404"/>
      <c r="VA98" s="404"/>
      <c r="VB98" s="404"/>
      <c r="VC98" s="404"/>
      <c r="VD98" s="404"/>
      <c r="VE98" s="404"/>
      <c r="VF98" s="404"/>
      <c r="VG98" s="404"/>
      <c r="VH98" s="404"/>
      <c r="VI98" s="404"/>
      <c r="VJ98" s="404"/>
      <c r="VK98" s="404"/>
      <c r="VL98" s="404"/>
      <c r="VM98" s="404"/>
      <c r="VN98" s="404"/>
      <c r="VO98" s="404"/>
      <c r="VP98" s="404"/>
      <c r="VQ98" s="404"/>
      <c r="VR98" s="404"/>
      <c r="VS98" s="404"/>
      <c r="VT98" s="404"/>
      <c r="VU98" s="404"/>
      <c r="VV98" s="404"/>
      <c r="VW98" s="404"/>
      <c r="VX98" s="404"/>
      <c r="VY98" s="404"/>
      <c r="VZ98" s="404"/>
      <c r="WA98" s="404"/>
      <c r="WB98" s="404"/>
      <c r="WC98" s="404"/>
      <c r="WD98" s="404"/>
      <c r="WE98" s="404"/>
      <c r="WF98" s="404"/>
      <c r="WG98" s="404"/>
      <c r="WH98" s="404"/>
      <c r="WI98" s="404"/>
      <c r="WJ98" s="404"/>
      <c r="WK98" s="404"/>
      <c r="WL98" s="404"/>
      <c r="WM98" s="404"/>
      <c r="WN98" s="404"/>
      <c r="WO98" s="404"/>
      <c r="WP98" s="404"/>
      <c r="WQ98" s="404"/>
      <c r="WR98" s="404"/>
      <c r="WS98" s="404"/>
      <c r="WT98" s="404"/>
      <c r="WU98" s="404"/>
      <c r="WV98" s="404"/>
      <c r="WW98" s="404"/>
      <c r="WX98" s="404"/>
      <c r="WY98" s="404"/>
      <c r="WZ98" s="404"/>
      <c r="XA98" s="404"/>
      <c r="XB98" s="404"/>
      <c r="XC98" s="404"/>
      <c r="XD98" s="404"/>
      <c r="XE98" s="404"/>
      <c r="XF98" s="404"/>
      <c r="XG98" s="404"/>
      <c r="XH98" s="404"/>
      <c r="XI98" s="404"/>
      <c r="XJ98" s="404"/>
      <c r="XK98" s="404"/>
      <c r="XL98" s="404"/>
      <c r="XM98" s="404"/>
      <c r="XN98" s="404"/>
      <c r="XO98" s="404"/>
      <c r="XP98" s="404"/>
      <c r="XQ98" s="404"/>
      <c r="XR98" s="404"/>
      <c r="XS98" s="404"/>
      <c r="XT98" s="404"/>
      <c r="XU98" s="404"/>
      <c r="XV98" s="404"/>
      <c r="XW98" s="404"/>
      <c r="XX98" s="404"/>
      <c r="XY98" s="404"/>
      <c r="XZ98" s="404"/>
      <c r="YA98" s="404"/>
      <c r="YB98" s="404"/>
      <c r="YC98" s="404"/>
      <c r="YD98" s="404"/>
      <c r="YE98" s="404"/>
      <c r="YF98" s="404"/>
      <c r="YG98" s="404"/>
      <c r="YH98" s="404"/>
      <c r="YI98" s="404"/>
      <c r="YJ98" s="404"/>
      <c r="YK98" s="404"/>
      <c r="YL98" s="404"/>
      <c r="YM98" s="404"/>
      <c r="YN98" s="404"/>
      <c r="YO98" s="404"/>
      <c r="YP98" s="404"/>
      <c r="YQ98" s="404"/>
      <c r="YR98" s="404"/>
      <c r="YS98" s="404"/>
      <c r="YT98" s="404"/>
      <c r="YU98" s="404"/>
      <c r="YV98" s="404"/>
      <c r="YW98" s="404"/>
      <c r="YX98" s="404"/>
      <c r="YY98" s="404"/>
      <c r="YZ98" s="404"/>
      <c r="ZA98" s="404"/>
      <c r="ZB98" s="404"/>
      <c r="ZC98" s="404"/>
      <c r="ZD98" s="404"/>
      <c r="ZE98" s="404"/>
      <c r="ZF98" s="404"/>
      <c r="ZG98" s="404"/>
      <c r="ZH98" s="404"/>
      <c r="ZI98" s="404"/>
      <c r="ZJ98" s="404"/>
      <c r="ZK98" s="404"/>
      <c r="ZL98" s="404"/>
      <c r="ZM98" s="404"/>
      <c r="ZN98" s="404"/>
      <c r="ZO98" s="404"/>
      <c r="ZP98" s="404"/>
      <c r="ZQ98" s="404"/>
      <c r="ZR98" s="404"/>
      <c r="ZS98" s="404"/>
      <c r="ZT98" s="404"/>
      <c r="ZU98" s="404"/>
      <c r="ZV98" s="404"/>
      <c r="ZW98" s="404"/>
      <c r="ZX98" s="404"/>
      <c r="ZY98" s="404"/>
      <c r="ZZ98" s="404"/>
      <c r="AAA98" s="404"/>
      <c r="AAB98" s="404"/>
      <c r="AAC98" s="404"/>
      <c r="AAD98" s="404"/>
      <c r="AAE98" s="404"/>
      <c r="AAF98" s="404"/>
      <c r="AAG98" s="404"/>
      <c r="AAH98" s="404"/>
      <c r="AAI98" s="404"/>
      <c r="AAJ98" s="404"/>
      <c r="AAK98" s="404"/>
      <c r="AAL98" s="404"/>
      <c r="AAM98" s="404"/>
      <c r="AAN98" s="404"/>
      <c r="AAO98" s="404"/>
      <c r="AAP98" s="404"/>
      <c r="AAQ98" s="404"/>
      <c r="AAR98" s="404"/>
      <c r="AAS98" s="404"/>
      <c r="AAT98" s="404"/>
      <c r="AAU98" s="404"/>
      <c r="AAV98" s="404"/>
      <c r="AAW98" s="404"/>
      <c r="AAX98" s="404"/>
      <c r="AAY98" s="404"/>
      <c r="AAZ98" s="404"/>
      <c r="ABA98" s="404"/>
      <c r="ABB98" s="404"/>
      <c r="ABC98" s="404"/>
      <c r="ABD98" s="404"/>
      <c r="ABE98" s="404"/>
      <c r="ABF98" s="404"/>
      <c r="ABG98" s="404"/>
      <c r="ABH98" s="404"/>
      <c r="ABI98" s="404"/>
      <c r="ABJ98" s="404"/>
      <c r="ABK98" s="404"/>
      <c r="ABL98" s="404"/>
      <c r="ABM98" s="404"/>
      <c r="ABN98" s="404"/>
      <c r="ABO98" s="404"/>
      <c r="ABP98" s="404"/>
      <c r="ABQ98" s="404"/>
      <c r="ABR98" s="404"/>
      <c r="ABS98" s="404"/>
      <c r="ABT98" s="404"/>
      <c r="ABU98" s="404"/>
      <c r="ABV98" s="404"/>
      <c r="ABW98" s="404"/>
      <c r="ABX98" s="404"/>
      <c r="ABY98" s="404"/>
      <c r="ABZ98" s="404"/>
      <c r="ACA98" s="404"/>
      <c r="ACB98" s="404"/>
      <c r="ACC98" s="404"/>
      <c r="ACD98" s="404"/>
      <c r="ACE98" s="404"/>
      <c r="ACF98" s="404"/>
      <c r="ACG98" s="404"/>
      <c r="ACH98" s="404"/>
      <c r="ACI98" s="404"/>
      <c r="ACJ98" s="404"/>
      <c r="ACK98" s="404"/>
      <c r="ACL98" s="404"/>
      <c r="ACM98" s="404"/>
      <c r="ACN98" s="404"/>
      <c r="ACO98" s="404"/>
      <c r="ACP98" s="404"/>
      <c r="ACQ98" s="404"/>
      <c r="ACR98" s="404"/>
      <c r="ACS98" s="404"/>
      <c r="ACT98" s="404"/>
      <c r="ACU98" s="404"/>
      <c r="ACV98" s="404"/>
      <c r="ACW98" s="404"/>
      <c r="ACX98" s="404"/>
      <c r="ACY98" s="404"/>
      <c r="ACZ98" s="404"/>
      <c r="ADA98" s="404"/>
      <c r="ADB98" s="404"/>
      <c r="ADC98" s="404"/>
      <c r="ADD98" s="404"/>
      <c r="ADE98" s="404"/>
      <c r="ADF98" s="404"/>
      <c r="ADG98" s="404"/>
      <c r="ADH98" s="404"/>
      <c r="ADI98" s="404"/>
      <c r="ADJ98" s="404"/>
      <c r="ADK98" s="404"/>
      <c r="ADL98" s="404"/>
      <c r="ADM98" s="404"/>
      <c r="ADN98" s="404"/>
      <c r="ADO98" s="404"/>
      <c r="ADP98" s="404"/>
      <c r="ADQ98" s="404"/>
      <c r="ADR98" s="404"/>
      <c r="ADS98" s="404"/>
      <c r="ADT98" s="404"/>
      <c r="ADU98" s="404"/>
      <c r="ADV98" s="404"/>
      <c r="ADW98" s="404"/>
      <c r="ADX98" s="404"/>
      <c r="ADY98" s="404"/>
      <c r="ADZ98" s="404"/>
      <c r="AEA98" s="404"/>
      <c r="AEB98" s="404"/>
      <c r="AEC98" s="404"/>
      <c r="AED98" s="404"/>
      <c r="AEE98" s="404"/>
      <c r="AEF98" s="404"/>
      <c r="AEG98" s="404"/>
      <c r="AEH98" s="404"/>
      <c r="AEI98" s="404"/>
      <c r="AEJ98" s="404"/>
      <c r="AEK98" s="404"/>
      <c r="AEL98" s="404"/>
      <c r="AEM98" s="404"/>
      <c r="AEN98" s="404"/>
      <c r="AEO98" s="404"/>
      <c r="AEP98" s="404"/>
      <c r="AEQ98" s="404"/>
      <c r="AER98" s="404"/>
      <c r="AES98" s="404"/>
      <c r="AET98" s="404"/>
      <c r="AEU98" s="404"/>
      <c r="AEV98" s="404"/>
      <c r="AEW98" s="404"/>
      <c r="AEX98" s="404"/>
      <c r="AEY98" s="404"/>
      <c r="AEZ98" s="404"/>
      <c r="AFA98" s="404"/>
      <c r="AFB98" s="404"/>
      <c r="AFC98" s="404"/>
      <c r="AFD98" s="404"/>
      <c r="AFE98" s="404"/>
      <c r="AFF98" s="404"/>
      <c r="AFG98" s="404"/>
      <c r="AFH98" s="404"/>
      <c r="AFI98" s="404"/>
      <c r="AFJ98" s="404"/>
      <c r="AFK98" s="404"/>
      <c r="AFL98" s="404"/>
      <c r="AFM98" s="404"/>
      <c r="AFN98" s="404"/>
      <c r="AFO98" s="404"/>
      <c r="AFP98" s="404"/>
      <c r="AFQ98" s="404"/>
      <c r="AFR98" s="404"/>
      <c r="AFS98" s="404"/>
      <c r="AFT98" s="404"/>
      <c r="AFU98" s="404"/>
      <c r="AFV98" s="404"/>
      <c r="AFW98" s="404"/>
      <c r="AFX98" s="404"/>
      <c r="AFY98" s="404"/>
      <c r="AFZ98" s="404"/>
      <c r="AGA98" s="404"/>
      <c r="AGB98" s="404"/>
      <c r="AGC98" s="404"/>
      <c r="AGD98" s="404"/>
      <c r="AGE98" s="404"/>
      <c r="AGF98" s="404"/>
      <c r="AGG98" s="404"/>
      <c r="AGH98" s="404"/>
      <c r="AGI98" s="404"/>
      <c r="AGJ98" s="404"/>
      <c r="AGK98" s="404"/>
      <c r="AGL98" s="404"/>
      <c r="AGM98" s="404"/>
      <c r="AGN98" s="404"/>
      <c r="AGO98" s="404"/>
      <c r="AGP98" s="404"/>
      <c r="AGQ98" s="404"/>
      <c r="AGR98" s="404"/>
      <c r="AGS98" s="404"/>
      <c r="AGT98" s="404"/>
      <c r="AGU98" s="404"/>
      <c r="AGV98" s="404"/>
      <c r="AGW98" s="404"/>
      <c r="AGX98" s="404"/>
      <c r="AGY98" s="404"/>
      <c r="AGZ98" s="404"/>
      <c r="AHA98" s="404"/>
      <c r="AHB98" s="404"/>
      <c r="AHC98" s="404"/>
      <c r="AHD98" s="404"/>
      <c r="AHE98" s="404"/>
      <c r="AHF98" s="404"/>
      <c r="AHG98" s="404"/>
      <c r="AHH98" s="404"/>
      <c r="AHI98" s="404"/>
      <c r="AHJ98" s="404"/>
      <c r="AHK98" s="404"/>
      <c r="AHL98" s="404"/>
      <c r="AHM98" s="404"/>
      <c r="AHN98" s="404"/>
      <c r="AHO98" s="404"/>
      <c r="AHP98" s="404"/>
      <c r="AHQ98" s="404"/>
      <c r="AHR98" s="404"/>
      <c r="AHS98" s="404"/>
      <c r="AHT98" s="404"/>
      <c r="AHU98" s="404"/>
      <c r="AHV98" s="404"/>
      <c r="AHW98" s="404"/>
      <c r="AHX98" s="404"/>
      <c r="AHY98" s="404"/>
      <c r="AHZ98" s="404"/>
      <c r="AIA98" s="404"/>
      <c r="AIB98" s="404"/>
      <c r="AIC98" s="404"/>
      <c r="AID98" s="404"/>
      <c r="AIE98" s="404"/>
      <c r="AIF98" s="404"/>
      <c r="AIG98" s="404"/>
      <c r="AIH98" s="404"/>
      <c r="AII98" s="404"/>
      <c r="AIJ98" s="404"/>
      <c r="AIK98" s="404"/>
      <c r="AIL98" s="404"/>
      <c r="AIM98" s="404"/>
      <c r="AIN98" s="404"/>
      <c r="AIO98" s="404"/>
      <c r="AIP98" s="404"/>
      <c r="AIQ98" s="404"/>
      <c r="AIR98" s="404"/>
      <c r="AIS98" s="404"/>
      <c r="AIT98" s="404"/>
      <c r="AIU98" s="404"/>
      <c r="AIV98" s="404"/>
      <c r="AIW98" s="404"/>
      <c r="AIX98" s="404"/>
      <c r="AIY98" s="404"/>
      <c r="AIZ98" s="404"/>
      <c r="AJA98" s="404"/>
      <c r="AJB98" s="404"/>
      <c r="AJC98" s="404"/>
      <c r="AJD98" s="404"/>
      <c r="AJE98" s="404"/>
      <c r="AJF98" s="404"/>
      <c r="AJG98" s="404"/>
      <c r="AJH98" s="404"/>
      <c r="AJI98" s="404"/>
      <c r="AJJ98" s="404"/>
      <c r="AJK98" s="404"/>
      <c r="AJL98" s="404"/>
      <c r="AJM98" s="404"/>
      <c r="AJN98" s="404"/>
      <c r="AJO98" s="404"/>
      <c r="AJP98" s="404"/>
      <c r="AJQ98" s="404"/>
      <c r="AJR98" s="404"/>
      <c r="AJS98" s="404"/>
      <c r="AJT98" s="404"/>
      <c r="AJU98" s="404"/>
      <c r="AJV98" s="404"/>
      <c r="AJW98" s="404"/>
      <c r="AJX98" s="404"/>
      <c r="AJY98" s="404"/>
      <c r="AJZ98" s="404"/>
      <c r="AKA98" s="404"/>
      <c r="AKB98" s="404"/>
      <c r="AKC98" s="404"/>
      <c r="AKD98" s="404"/>
      <c r="AKE98" s="404"/>
      <c r="AKF98" s="404"/>
      <c r="AKG98" s="404"/>
      <c r="AKH98" s="404"/>
      <c r="AKI98" s="404"/>
      <c r="AKJ98" s="404"/>
      <c r="AKK98" s="404"/>
      <c r="AKL98" s="404"/>
      <c r="AKM98" s="404"/>
      <c r="AKN98" s="404"/>
      <c r="AKO98" s="404"/>
      <c r="AKP98" s="404"/>
      <c r="AKQ98" s="404"/>
      <c r="AKR98" s="404"/>
      <c r="AKS98" s="404"/>
      <c r="AKT98" s="404"/>
      <c r="AKU98" s="404"/>
      <c r="AKV98" s="404"/>
      <c r="AKW98" s="404"/>
      <c r="AKX98" s="404"/>
      <c r="AKY98" s="404"/>
      <c r="AKZ98" s="404"/>
      <c r="ALA98" s="404"/>
      <c r="ALB98" s="404"/>
      <c r="ALC98" s="404"/>
    </row>
    <row r="102" spans="1:991" x14ac:dyDescent="0.55000000000000004">
      <c r="A102" s="404"/>
      <c r="B102" s="646"/>
      <c r="C102" s="646"/>
      <c r="D102" s="646"/>
      <c r="E102" s="646"/>
      <c r="F102" s="646"/>
      <c r="G102" s="646"/>
      <c r="H102" s="646"/>
      <c r="I102" s="646"/>
      <c r="J102" s="646"/>
      <c r="K102" s="761"/>
      <c r="L102" s="404"/>
      <c r="M102" s="404"/>
      <c r="N102" s="404"/>
      <c r="O102" s="404"/>
      <c r="P102" s="404"/>
      <c r="Q102" s="404"/>
      <c r="R102" s="404"/>
      <c r="S102" s="404"/>
      <c r="T102" s="404"/>
      <c r="U102" s="404"/>
      <c r="V102" s="404"/>
      <c r="W102" s="404"/>
      <c r="X102" s="404"/>
      <c r="Y102" s="404"/>
      <c r="Z102" s="404"/>
      <c r="AA102" s="404"/>
      <c r="AB102" s="404"/>
      <c r="AC102" s="404"/>
      <c r="AD102" s="404"/>
      <c r="AE102" s="404"/>
      <c r="AF102" s="404"/>
      <c r="AG102" s="404"/>
      <c r="AH102" s="404"/>
      <c r="AI102" s="404"/>
      <c r="AJ102" s="404"/>
      <c r="AK102" s="404"/>
      <c r="AL102" s="404"/>
      <c r="AM102" s="404"/>
      <c r="AN102" s="404"/>
      <c r="AO102" s="404"/>
      <c r="AP102" s="404"/>
      <c r="AQ102" s="404"/>
      <c r="AR102" s="404"/>
      <c r="AS102" s="404"/>
      <c r="AT102" s="404"/>
      <c r="AU102" s="404"/>
      <c r="AV102" s="404"/>
      <c r="AW102" s="404"/>
      <c r="AX102" s="404"/>
      <c r="AY102" s="404"/>
      <c r="AZ102" s="404"/>
      <c r="BA102" s="404"/>
      <c r="BB102" s="404"/>
      <c r="BC102" s="404"/>
      <c r="BD102" s="404"/>
      <c r="BE102" s="404"/>
      <c r="BF102" s="404"/>
      <c r="BG102" s="404"/>
      <c r="BH102" s="404"/>
      <c r="BI102" s="404"/>
      <c r="BJ102" s="404"/>
      <c r="BK102" s="404"/>
      <c r="BL102" s="404"/>
      <c r="BM102" s="404"/>
      <c r="BN102" s="404"/>
      <c r="BO102" s="404"/>
      <c r="BP102" s="404"/>
      <c r="BQ102" s="404"/>
      <c r="BR102" s="404"/>
      <c r="BS102" s="404"/>
      <c r="BT102" s="404"/>
      <c r="BU102" s="404"/>
      <c r="BV102" s="404"/>
      <c r="BW102" s="404"/>
      <c r="BX102" s="404"/>
      <c r="BY102" s="404"/>
      <c r="BZ102" s="404"/>
      <c r="CA102" s="404"/>
      <c r="CB102" s="404"/>
      <c r="CC102" s="404"/>
      <c r="CD102" s="404"/>
      <c r="CE102" s="404"/>
      <c r="CF102" s="404"/>
      <c r="CG102" s="404"/>
      <c r="CH102" s="404"/>
      <c r="CI102" s="404"/>
      <c r="CJ102" s="404"/>
      <c r="CK102" s="404"/>
      <c r="CL102" s="404"/>
      <c r="CM102" s="404"/>
      <c r="CN102" s="404"/>
      <c r="CO102" s="404"/>
      <c r="CP102" s="404"/>
      <c r="CQ102" s="404"/>
      <c r="CR102" s="404"/>
      <c r="CS102" s="404"/>
      <c r="CT102" s="404"/>
      <c r="CU102" s="404"/>
      <c r="CV102" s="404"/>
      <c r="CW102" s="404"/>
      <c r="CX102" s="404"/>
      <c r="CY102" s="404"/>
      <c r="CZ102" s="404"/>
      <c r="DA102" s="404"/>
      <c r="DB102" s="404"/>
      <c r="DC102" s="404"/>
      <c r="DD102" s="404"/>
      <c r="DE102" s="404"/>
      <c r="DF102" s="404"/>
      <c r="DG102" s="404"/>
      <c r="DH102" s="404"/>
      <c r="DI102" s="404"/>
      <c r="DJ102" s="404"/>
      <c r="DK102" s="404"/>
      <c r="DL102" s="404"/>
      <c r="DM102" s="404"/>
      <c r="DN102" s="404"/>
      <c r="DO102" s="404"/>
      <c r="DP102" s="404"/>
      <c r="DQ102" s="404"/>
      <c r="DR102" s="404"/>
      <c r="DS102" s="404"/>
      <c r="DT102" s="404"/>
      <c r="DU102" s="404"/>
      <c r="DV102" s="404"/>
      <c r="DW102" s="404"/>
      <c r="DX102" s="404"/>
      <c r="DY102" s="404"/>
      <c r="DZ102" s="404"/>
      <c r="EA102" s="404"/>
      <c r="EB102" s="404"/>
      <c r="EC102" s="404"/>
      <c r="ED102" s="404"/>
      <c r="EE102" s="404"/>
      <c r="EF102" s="404"/>
      <c r="EG102" s="404"/>
      <c r="EH102" s="404"/>
      <c r="EI102" s="404"/>
      <c r="EJ102" s="404"/>
      <c r="EK102" s="404"/>
      <c r="EL102" s="404"/>
      <c r="EM102" s="404"/>
      <c r="EN102" s="404"/>
      <c r="EO102" s="404"/>
      <c r="EP102" s="404"/>
      <c r="EQ102" s="404"/>
      <c r="ER102" s="404"/>
      <c r="ES102" s="404"/>
      <c r="ET102" s="404"/>
      <c r="EU102" s="404"/>
      <c r="EV102" s="404"/>
      <c r="EW102" s="404"/>
      <c r="EX102" s="404"/>
      <c r="EY102" s="404"/>
      <c r="EZ102" s="404"/>
      <c r="FA102" s="404"/>
      <c r="FB102" s="404"/>
      <c r="FC102" s="404"/>
      <c r="FD102" s="404"/>
      <c r="FE102" s="404"/>
      <c r="FF102" s="404"/>
      <c r="FG102" s="404"/>
      <c r="FH102" s="404"/>
      <c r="FI102" s="404"/>
      <c r="FJ102" s="404"/>
      <c r="FK102" s="404"/>
      <c r="FL102" s="404"/>
      <c r="FM102" s="404"/>
      <c r="FN102" s="404"/>
      <c r="FO102" s="404"/>
      <c r="FP102" s="404"/>
      <c r="FQ102" s="404"/>
      <c r="FR102" s="404"/>
      <c r="FS102" s="404"/>
      <c r="FT102" s="404"/>
      <c r="FU102" s="404"/>
      <c r="FV102" s="404"/>
      <c r="FW102" s="404"/>
      <c r="FX102" s="404"/>
      <c r="FY102" s="404"/>
      <c r="FZ102" s="404"/>
      <c r="GA102" s="404"/>
      <c r="GB102" s="404"/>
      <c r="GC102" s="404"/>
      <c r="GD102" s="404"/>
      <c r="GE102" s="404"/>
      <c r="GF102" s="404"/>
      <c r="GG102" s="404"/>
      <c r="GH102" s="404"/>
      <c r="GI102" s="404"/>
      <c r="GJ102" s="404"/>
      <c r="GK102" s="404"/>
      <c r="GL102" s="404"/>
      <c r="GM102" s="404"/>
      <c r="GN102" s="404"/>
      <c r="GO102" s="404"/>
      <c r="GP102" s="404"/>
      <c r="GQ102" s="404"/>
      <c r="GR102" s="404"/>
      <c r="GS102" s="404"/>
      <c r="GT102" s="404"/>
      <c r="GU102" s="404"/>
      <c r="GV102" s="404"/>
      <c r="GW102" s="404"/>
      <c r="GX102" s="404"/>
      <c r="GY102" s="404"/>
      <c r="GZ102" s="404"/>
      <c r="HA102" s="404"/>
      <c r="HB102" s="404"/>
      <c r="HC102" s="404"/>
      <c r="HD102" s="404"/>
      <c r="HE102" s="404"/>
      <c r="HF102" s="404"/>
      <c r="HG102" s="404"/>
      <c r="HH102" s="404"/>
      <c r="HI102" s="404"/>
      <c r="HJ102" s="404"/>
      <c r="HK102" s="404"/>
      <c r="HL102" s="404"/>
      <c r="HM102" s="404"/>
      <c r="HN102" s="404"/>
      <c r="HO102" s="404"/>
      <c r="HP102" s="404"/>
      <c r="HQ102" s="404"/>
      <c r="HR102" s="404"/>
      <c r="HS102" s="404"/>
      <c r="HT102" s="404"/>
      <c r="HU102" s="404"/>
      <c r="HV102" s="404"/>
      <c r="HW102" s="404"/>
      <c r="HX102" s="404"/>
      <c r="HY102" s="404"/>
      <c r="HZ102" s="404"/>
      <c r="IA102" s="404"/>
      <c r="IB102" s="404"/>
      <c r="IC102" s="404"/>
      <c r="ID102" s="404"/>
      <c r="IE102" s="404"/>
      <c r="IF102" s="404"/>
      <c r="IG102" s="404"/>
      <c r="IH102" s="404"/>
      <c r="II102" s="404"/>
      <c r="IJ102" s="404"/>
      <c r="IK102" s="404"/>
      <c r="IL102" s="404"/>
      <c r="IM102" s="404"/>
      <c r="IN102" s="404"/>
      <c r="IO102" s="404"/>
      <c r="IP102" s="404"/>
      <c r="IQ102" s="404"/>
      <c r="IR102" s="404"/>
      <c r="IS102" s="404"/>
      <c r="IT102" s="404"/>
      <c r="IU102" s="404"/>
      <c r="IV102" s="404"/>
      <c r="IW102" s="404"/>
      <c r="IX102" s="404"/>
      <c r="IY102" s="404"/>
      <c r="IZ102" s="404"/>
      <c r="JA102" s="404"/>
      <c r="JB102" s="404"/>
      <c r="JC102" s="404"/>
      <c r="JD102" s="404"/>
      <c r="JE102" s="404"/>
      <c r="JF102" s="404"/>
      <c r="JG102" s="404"/>
      <c r="JH102" s="404"/>
      <c r="JI102" s="404"/>
      <c r="JJ102" s="404"/>
      <c r="JK102" s="404"/>
      <c r="JL102" s="404"/>
      <c r="JM102" s="404"/>
      <c r="JN102" s="404"/>
      <c r="JO102" s="404"/>
      <c r="JP102" s="404"/>
      <c r="JQ102" s="404"/>
      <c r="JR102" s="404"/>
      <c r="JS102" s="404"/>
      <c r="JT102" s="404"/>
      <c r="JU102" s="404"/>
      <c r="JV102" s="404"/>
      <c r="JW102" s="404"/>
      <c r="JX102" s="404"/>
      <c r="JY102" s="404"/>
      <c r="JZ102" s="404"/>
      <c r="KA102" s="404"/>
      <c r="KB102" s="404"/>
      <c r="KC102" s="404"/>
      <c r="KD102" s="404"/>
      <c r="KE102" s="404"/>
      <c r="KF102" s="404"/>
      <c r="KG102" s="404"/>
      <c r="KH102" s="404"/>
      <c r="KI102" s="404"/>
      <c r="KJ102" s="404"/>
      <c r="KK102" s="404"/>
      <c r="KL102" s="404"/>
      <c r="KM102" s="404"/>
      <c r="KN102" s="404"/>
      <c r="KO102" s="404"/>
      <c r="KP102" s="404"/>
      <c r="KQ102" s="404"/>
      <c r="KR102" s="404"/>
      <c r="KS102" s="404"/>
      <c r="KT102" s="404"/>
      <c r="KU102" s="404"/>
      <c r="KV102" s="404"/>
      <c r="KW102" s="404"/>
      <c r="KX102" s="404"/>
      <c r="KY102" s="404"/>
      <c r="KZ102" s="404"/>
      <c r="LA102" s="404"/>
      <c r="LB102" s="404"/>
      <c r="LC102" s="404"/>
      <c r="LD102" s="404"/>
      <c r="LE102" s="404"/>
      <c r="LF102" s="404"/>
      <c r="LG102" s="404"/>
      <c r="LH102" s="404"/>
      <c r="LI102" s="404"/>
      <c r="LJ102" s="404"/>
      <c r="LK102" s="404"/>
      <c r="LL102" s="404"/>
      <c r="LM102" s="404"/>
      <c r="LN102" s="404"/>
      <c r="LO102" s="404"/>
      <c r="LP102" s="404"/>
      <c r="LQ102" s="404"/>
      <c r="LR102" s="404"/>
      <c r="LS102" s="404"/>
      <c r="LT102" s="404"/>
      <c r="LU102" s="404"/>
      <c r="LV102" s="404"/>
      <c r="LW102" s="404"/>
      <c r="LX102" s="404"/>
      <c r="LY102" s="404"/>
      <c r="LZ102" s="404"/>
      <c r="MA102" s="404"/>
      <c r="MB102" s="404"/>
      <c r="MC102" s="404"/>
      <c r="MD102" s="404"/>
      <c r="ME102" s="404"/>
      <c r="MF102" s="404"/>
      <c r="MG102" s="404"/>
      <c r="MH102" s="404"/>
      <c r="MI102" s="404"/>
      <c r="MJ102" s="404"/>
      <c r="MK102" s="404"/>
      <c r="ML102" s="404"/>
      <c r="MM102" s="404"/>
      <c r="MN102" s="404"/>
      <c r="MO102" s="404"/>
      <c r="MP102" s="404"/>
      <c r="MQ102" s="404"/>
      <c r="MR102" s="404"/>
      <c r="MS102" s="404"/>
      <c r="MT102" s="404"/>
      <c r="MU102" s="404"/>
      <c r="MV102" s="404"/>
      <c r="MW102" s="404"/>
      <c r="MX102" s="404"/>
      <c r="MY102" s="404"/>
      <c r="MZ102" s="404"/>
      <c r="NA102" s="404"/>
      <c r="NB102" s="404"/>
      <c r="NC102" s="404"/>
      <c r="ND102" s="404"/>
      <c r="NE102" s="404"/>
      <c r="NF102" s="404"/>
      <c r="NG102" s="404"/>
      <c r="NH102" s="404"/>
      <c r="NI102" s="404"/>
      <c r="NJ102" s="404"/>
      <c r="NK102" s="404"/>
      <c r="NL102" s="404"/>
      <c r="NM102" s="404"/>
      <c r="NN102" s="404"/>
      <c r="NO102" s="404"/>
      <c r="NP102" s="404"/>
      <c r="NQ102" s="404"/>
      <c r="NR102" s="404"/>
      <c r="NS102" s="404"/>
      <c r="NT102" s="404"/>
      <c r="NU102" s="404"/>
      <c r="NV102" s="404"/>
      <c r="NW102" s="404"/>
      <c r="NX102" s="404"/>
      <c r="NY102" s="404"/>
      <c r="NZ102" s="404"/>
      <c r="OA102" s="404"/>
      <c r="OB102" s="404"/>
      <c r="OC102" s="404"/>
      <c r="OD102" s="404"/>
      <c r="OE102" s="404"/>
      <c r="OF102" s="404"/>
      <c r="OG102" s="404"/>
      <c r="OH102" s="404"/>
      <c r="OI102" s="404"/>
      <c r="OJ102" s="404"/>
      <c r="OK102" s="404"/>
      <c r="OL102" s="404"/>
      <c r="OM102" s="404"/>
      <c r="ON102" s="404"/>
      <c r="OO102" s="404"/>
      <c r="OP102" s="404"/>
      <c r="OQ102" s="404"/>
      <c r="OR102" s="404"/>
      <c r="OS102" s="404"/>
      <c r="OT102" s="404"/>
      <c r="OU102" s="404"/>
      <c r="OV102" s="404"/>
      <c r="OW102" s="404"/>
      <c r="OX102" s="404"/>
      <c r="OY102" s="404"/>
      <c r="OZ102" s="404"/>
      <c r="PA102" s="404"/>
      <c r="PB102" s="404"/>
      <c r="PC102" s="404"/>
      <c r="PD102" s="404"/>
      <c r="PE102" s="404"/>
      <c r="PF102" s="404"/>
      <c r="PG102" s="404"/>
      <c r="PH102" s="404"/>
      <c r="PI102" s="404"/>
      <c r="PJ102" s="404"/>
      <c r="PK102" s="404"/>
      <c r="PL102" s="404"/>
      <c r="PM102" s="404"/>
      <c r="PN102" s="404"/>
      <c r="PO102" s="404"/>
      <c r="PP102" s="404"/>
      <c r="PQ102" s="404"/>
      <c r="PR102" s="404"/>
      <c r="PS102" s="404"/>
      <c r="PT102" s="404"/>
      <c r="PU102" s="404"/>
      <c r="PV102" s="404"/>
      <c r="PW102" s="404"/>
      <c r="PX102" s="404"/>
      <c r="PY102" s="404"/>
      <c r="PZ102" s="404"/>
      <c r="QA102" s="404"/>
      <c r="QB102" s="404"/>
      <c r="QC102" s="404"/>
      <c r="QD102" s="404"/>
      <c r="QE102" s="404"/>
      <c r="QF102" s="404"/>
      <c r="QG102" s="404"/>
      <c r="QH102" s="404"/>
      <c r="QI102" s="404"/>
      <c r="QJ102" s="404"/>
      <c r="QK102" s="404"/>
      <c r="QL102" s="404"/>
      <c r="QM102" s="404"/>
      <c r="QN102" s="404"/>
      <c r="QO102" s="404"/>
      <c r="QP102" s="404"/>
      <c r="QQ102" s="404"/>
      <c r="QR102" s="404"/>
      <c r="QS102" s="404"/>
      <c r="QT102" s="404"/>
      <c r="QU102" s="404"/>
      <c r="QV102" s="404"/>
      <c r="QW102" s="404"/>
      <c r="QX102" s="404"/>
      <c r="QY102" s="404"/>
      <c r="QZ102" s="404"/>
      <c r="RA102" s="404"/>
      <c r="RB102" s="404"/>
      <c r="RC102" s="404"/>
      <c r="RD102" s="404"/>
      <c r="RE102" s="404"/>
      <c r="RF102" s="404"/>
      <c r="RG102" s="404"/>
      <c r="RH102" s="404"/>
      <c r="RI102" s="404"/>
      <c r="RJ102" s="404"/>
      <c r="RK102" s="404"/>
      <c r="RL102" s="404"/>
      <c r="RM102" s="404"/>
      <c r="RN102" s="404"/>
      <c r="RO102" s="404"/>
      <c r="RP102" s="404"/>
      <c r="RQ102" s="404"/>
      <c r="RR102" s="404"/>
      <c r="RS102" s="404"/>
      <c r="RT102" s="404"/>
      <c r="RU102" s="404"/>
      <c r="RV102" s="404"/>
      <c r="RW102" s="404"/>
      <c r="RX102" s="404"/>
      <c r="RY102" s="404"/>
      <c r="RZ102" s="404"/>
      <c r="SA102" s="404"/>
      <c r="SB102" s="404"/>
      <c r="SC102" s="404"/>
      <c r="SD102" s="404"/>
      <c r="SE102" s="404"/>
      <c r="SF102" s="404"/>
      <c r="SG102" s="404"/>
      <c r="SH102" s="404"/>
      <c r="SI102" s="404"/>
      <c r="SJ102" s="404"/>
      <c r="SK102" s="404"/>
      <c r="SL102" s="404"/>
      <c r="SM102" s="404"/>
      <c r="SN102" s="404"/>
      <c r="SO102" s="404"/>
      <c r="SP102" s="404"/>
      <c r="SQ102" s="404"/>
      <c r="SR102" s="404"/>
      <c r="SS102" s="404"/>
      <c r="ST102" s="404"/>
      <c r="SU102" s="404"/>
      <c r="SV102" s="404"/>
      <c r="SW102" s="404"/>
      <c r="SX102" s="404"/>
      <c r="SY102" s="404"/>
      <c r="SZ102" s="404"/>
      <c r="TA102" s="404"/>
      <c r="TB102" s="404"/>
      <c r="TC102" s="404"/>
      <c r="TD102" s="404"/>
      <c r="TE102" s="404"/>
      <c r="TF102" s="404"/>
      <c r="TG102" s="404"/>
      <c r="TH102" s="404"/>
      <c r="TI102" s="404"/>
      <c r="TJ102" s="404"/>
      <c r="TK102" s="404"/>
      <c r="TL102" s="404"/>
      <c r="TM102" s="404"/>
      <c r="TN102" s="404"/>
      <c r="TO102" s="404"/>
      <c r="TP102" s="404"/>
      <c r="TQ102" s="404"/>
      <c r="TR102" s="404"/>
      <c r="TS102" s="404"/>
      <c r="TT102" s="404"/>
      <c r="TU102" s="404"/>
      <c r="TV102" s="404"/>
      <c r="TW102" s="404"/>
      <c r="TX102" s="404"/>
      <c r="TY102" s="404"/>
      <c r="TZ102" s="404"/>
      <c r="UA102" s="404"/>
      <c r="UB102" s="404"/>
      <c r="UC102" s="404"/>
      <c r="UD102" s="404"/>
      <c r="UE102" s="404"/>
      <c r="UF102" s="404"/>
      <c r="UG102" s="404"/>
      <c r="UH102" s="404"/>
      <c r="UI102" s="404"/>
      <c r="UJ102" s="404"/>
      <c r="UK102" s="404"/>
      <c r="UL102" s="404"/>
      <c r="UM102" s="404"/>
      <c r="UN102" s="404"/>
      <c r="UO102" s="404"/>
      <c r="UP102" s="404"/>
      <c r="UQ102" s="404"/>
      <c r="UR102" s="404"/>
      <c r="US102" s="404"/>
      <c r="UT102" s="404"/>
      <c r="UU102" s="404"/>
      <c r="UV102" s="404"/>
      <c r="UW102" s="404"/>
      <c r="UX102" s="404"/>
      <c r="UY102" s="404"/>
      <c r="UZ102" s="404"/>
      <c r="VA102" s="404"/>
      <c r="VB102" s="404"/>
      <c r="VC102" s="404"/>
      <c r="VD102" s="404"/>
      <c r="VE102" s="404"/>
      <c r="VF102" s="404"/>
      <c r="VG102" s="404"/>
      <c r="VH102" s="404"/>
      <c r="VI102" s="404"/>
      <c r="VJ102" s="404"/>
      <c r="VK102" s="404"/>
      <c r="VL102" s="404"/>
      <c r="VM102" s="404"/>
      <c r="VN102" s="404"/>
      <c r="VO102" s="404"/>
      <c r="VP102" s="404"/>
      <c r="VQ102" s="404"/>
      <c r="VR102" s="404"/>
      <c r="VS102" s="404"/>
      <c r="VT102" s="404"/>
      <c r="VU102" s="404"/>
      <c r="VV102" s="404"/>
      <c r="VW102" s="404"/>
      <c r="VX102" s="404"/>
      <c r="VY102" s="404"/>
      <c r="VZ102" s="404"/>
      <c r="WA102" s="404"/>
      <c r="WB102" s="404"/>
      <c r="WC102" s="404"/>
      <c r="WD102" s="404"/>
      <c r="WE102" s="404"/>
      <c r="WF102" s="404"/>
      <c r="WG102" s="404"/>
      <c r="WH102" s="404"/>
      <c r="WI102" s="404"/>
      <c r="WJ102" s="404"/>
      <c r="WK102" s="404"/>
      <c r="WL102" s="404"/>
      <c r="WM102" s="404"/>
      <c r="WN102" s="404"/>
      <c r="WO102" s="404"/>
      <c r="WP102" s="404"/>
      <c r="WQ102" s="404"/>
      <c r="WR102" s="404"/>
      <c r="WS102" s="404"/>
      <c r="WT102" s="404"/>
      <c r="WU102" s="404"/>
      <c r="WV102" s="404"/>
      <c r="WW102" s="404"/>
      <c r="WX102" s="404"/>
      <c r="WY102" s="404"/>
      <c r="WZ102" s="404"/>
      <c r="XA102" s="404"/>
      <c r="XB102" s="404"/>
      <c r="XC102" s="404"/>
      <c r="XD102" s="404"/>
      <c r="XE102" s="404"/>
      <c r="XF102" s="404"/>
      <c r="XG102" s="404"/>
      <c r="XH102" s="404"/>
      <c r="XI102" s="404"/>
      <c r="XJ102" s="404"/>
      <c r="XK102" s="404"/>
      <c r="XL102" s="404"/>
      <c r="XM102" s="404"/>
      <c r="XN102" s="404"/>
      <c r="XO102" s="404"/>
      <c r="XP102" s="404"/>
      <c r="XQ102" s="404"/>
      <c r="XR102" s="404"/>
      <c r="XS102" s="404"/>
      <c r="XT102" s="404"/>
      <c r="XU102" s="404"/>
      <c r="XV102" s="404"/>
      <c r="XW102" s="404"/>
      <c r="XX102" s="404"/>
      <c r="XY102" s="404"/>
      <c r="XZ102" s="404"/>
      <c r="YA102" s="404"/>
      <c r="YB102" s="404"/>
      <c r="YC102" s="404"/>
      <c r="YD102" s="404"/>
      <c r="YE102" s="404"/>
      <c r="YF102" s="404"/>
      <c r="YG102" s="404"/>
      <c r="YH102" s="404"/>
      <c r="YI102" s="404"/>
      <c r="YJ102" s="404"/>
      <c r="YK102" s="404"/>
      <c r="YL102" s="404"/>
      <c r="YM102" s="404"/>
      <c r="YN102" s="404"/>
      <c r="YO102" s="404"/>
      <c r="YP102" s="404"/>
      <c r="YQ102" s="404"/>
      <c r="YR102" s="404"/>
      <c r="YS102" s="404"/>
      <c r="YT102" s="404"/>
      <c r="YU102" s="404"/>
      <c r="YV102" s="404"/>
      <c r="YW102" s="404"/>
      <c r="YX102" s="404"/>
      <c r="YY102" s="404"/>
      <c r="YZ102" s="404"/>
      <c r="ZA102" s="404"/>
      <c r="ZB102" s="404"/>
      <c r="ZC102" s="404"/>
      <c r="ZD102" s="404"/>
      <c r="ZE102" s="404"/>
      <c r="ZF102" s="404"/>
      <c r="ZG102" s="404"/>
      <c r="ZH102" s="404"/>
      <c r="ZI102" s="404"/>
      <c r="ZJ102" s="404"/>
      <c r="ZK102" s="404"/>
      <c r="ZL102" s="404"/>
      <c r="ZM102" s="404"/>
      <c r="ZN102" s="404"/>
      <c r="ZO102" s="404"/>
      <c r="ZP102" s="404"/>
      <c r="ZQ102" s="404"/>
      <c r="ZR102" s="404"/>
      <c r="ZS102" s="404"/>
      <c r="ZT102" s="404"/>
      <c r="ZU102" s="404"/>
      <c r="ZV102" s="404"/>
      <c r="ZW102" s="404"/>
      <c r="ZX102" s="404"/>
      <c r="ZY102" s="404"/>
      <c r="ZZ102" s="404"/>
      <c r="AAA102" s="404"/>
      <c r="AAB102" s="404"/>
      <c r="AAC102" s="404"/>
      <c r="AAD102" s="404"/>
      <c r="AAE102" s="404"/>
      <c r="AAF102" s="404"/>
      <c r="AAG102" s="404"/>
      <c r="AAH102" s="404"/>
      <c r="AAI102" s="404"/>
      <c r="AAJ102" s="404"/>
      <c r="AAK102" s="404"/>
      <c r="AAL102" s="404"/>
      <c r="AAM102" s="404"/>
      <c r="AAN102" s="404"/>
      <c r="AAO102" s="404"/>
      <c r="AAP102" s="404"/>
      <c r="AAQ102" s="404"/>
      <c r="AAR102" s="404"/>
      <c r="AAS102" s="404"/>
      <c r="AAT102" s="404"/>
      <c r="AAU102" s="404"/>
      <c r="AAV102" s="404"/>
      <c r="AAW102" s="404"/>
      <c r="AAX102" s="404"/>
      <c r="AAY102" s="404"/>
      <c r="AAZ102" s="404"/>
      <c r="ABA102" s="404"/>
      <c r="ABB102" s="404"/>
      <c r="ABC102" s="404"/>
      <c r="ABD102" s="404"/>
      <c r="ABE102" s="404"/>
      <c r="ABF102" s="404"/>
      <c r="ABG102" s="404"/>
      <c r="ABH102" s="404"/>
      <c r="ABI102" s="404"/>
      <c r="ABJ102" s="404"/>
      <c r="ABK102" s="404"/>
      <c r="ABL102" s="404"/>
      <c r="ABM102" s="404"/>
      <c r="ABN102" s="404"/>
      <c r="ABO102" s="404"/>
      <c r="ABP102" s="404"/>
      <c r="ABQ102" s="404"/>
      <c r="ABR102" s="404"/>
      <c r="ABS102" s="404"/>
      <c r="ABT102" s="404"/>
      <c r="ABU102" s="404"/>
      <c r="ABV102" s="404"/>
      <c r="ABW102" s="404"/>
      <c r="ABX102" s="404"/>
      <c r="ABY102" s="404"/>
      <c r="ABZ102" s="404"/>
      <c r="ACA102" s="404"/>
      <c r="ACB102" s="404"/>
      <c r="ACC102" s="404"/>
      <c r="ACD102" s="404"/>
      <c r="ACE102" s="404"/>
      <c r="ACF102" s="404"/>
      <c r="ACG102" s="404"/>
      <c r="ACH102" s="404"/>
      <c r="ACI102" s="404"/>
      <c r="ACJ102" s="404"/>
      <c r="ACK102" s="404"/>
      <c r="ACL102" s="404"/>
      <c r="ACM102" s="404"/>
      <c r="ACN102" s="404"/>
      <c r="ACO102" s="404"/>
      <c r="ACP102" s="404"/>
      <c r="ACQ102" s="404"/>
      <c r="ACR102" s="404"/>
      <c r="ACS102" s="404"/>
      <c r="ACT102" s="404"/>
      <c r="ACU102" s="404"/>
      <c r="ACV102" s="404"/>
      <c r="ACW102" s="404"/>
      <c r="ACX102" s="404"/>
      <c r="ACY102" s="404"/>
      <c r="ACZ102" s="404"/>
      <c r="ADA102" s="404"/>
      <c r="ADB102" s="404"/>
      <c r="ADC102" s="404"/>
      <c r="ADD102" s="404"/>
      <c r="ADE102" s="404"/>
      <c r="ADF102" s="404"/>
      <c r="ADG102" s="404"/>
      <c r="ADH102" s="404"/>
      <c r="ADI102" s="404"/>
      <c r="ADJ102" s="404"/>
      <c r="ADK102" s="404"/>
      <c r="ADL102" s="404"/>
      <c r="ADM102" s="404"/>
      <c r="ADN102" s="404"/>
      <c r="ADO102" s="404"/>
      <c r="ADP102" s="404"/>
      <c r="ADQ102" s="404"/>
      <c r="ADR102" s="404"/>
      <c r="ADS102" s="404"/>
      <c r="ADT102" s="404"/>
      <c r="ADU102" s="404"/>
      <c r="ADV102" s="404"/>
      <c r="ADW102" s="404"/>
      <c r="ADX102" s="404"/>
      <c r="ADY102" s="404"/>
      <c r="ADZ102" s="404"/>
      <c r="AEA102" s="404"/>
      <c r="AEB102" s="404"/>
      <c r="AEC102" s="404"/>
      <c r="AED102" s="404"/>
      <c r="AEE102" s="404"/>
      <c r="AEF102" s="404"/>
      <c r="AEG102" s="404"/>
      <c r="AEH102" s="404"/>
      <c r="AEI102" s="404"/>
      <c r="AEJ102" s="404"/>
      <c r="AEK102" s="404"/>
      <c r="AEL102" s="404"/>
      <c r="AEM102" s="404"/>
      <c r="AEN102" s="404"/>
      <c r="AEO102" s="404"/>
      <c r="AEP102" s="404"/>
      <c r="AEQ102" s="404"/>
      <c r="AER102" s="404"/>
      <c r="AES102" s="404"/>
      <c r="AET102" s="404"/>
      <c r="AEU102" s="404"/>
      <c r="AEV102" s="404"/>
      <c r="AEW102" s="404"/>
      <c r="AEX102" s="404"/>
      <c r="AEY102" s="404"/>
      <c r="AEZ102" s="404"/>
      <c r="AFA102" s="404"/>
      <c r="AFB102" s="404"/>
      <c r="AFC102" s="404"/>
      <c r="AFD102" s="404"/>
      <c r="AFE102" s="404"/>
      <c r="AFF102" s="404"/>
      <c r="AFG102" s="404"/>
      <c r="AFH102" s="404"/>
      <c r="AFI102" s="404"/>
      <c r="AFJ102" s="404"/>
      <c r="AFK102" s="404"/>
      <c r="AFL102" s="404"/>
      <c r="AFM102" s="404"/>
      <c r="AFN102" s="404"/>
      <c r="AFO102" s="404"/>
      <c r="AFP102" s="404"/>
      <c r="AFQ102" s="404"/>
      <c r="AFR102" s="404"/>
      <c r="AFS102" s="404"/>
      <c r="AFT102" s="404"/>
      <c r="AFU102" s="404"/>
      <c r="AFV102" s="404"/>
      <c r="AFW102" s="404"/>
      <c r="AFX102" s="404"/>
      <c r="AFY102" s="404"/>
      <c r="AFZ102" s="404"/>
      <c r="AGA102" s="404"/>
      <c r="AGB102" s="404"/>
      <c r="AGC102" s="404"/>
      <c r="AGD102" s="404"/>
      <c r="AGE102" s="404"/>
      <c r="AGF102" s="404"/>
      <c r="AGG102" s="404"/>
      <c r="AGH102" s="404"/>
      <c r="AGI102" s="404"/>
      <c r="AGJ102" s="404"/>
      <c r="AGK102" s="404"/>
      <c r="AGL102" s="404"/>
      <c r="AGM102" s="404"/>
      <c r="AGN102" s="404"/>
      <c r="AGO102" s="404"/>
      <c r="AGP102" s="404"/>
      <c r="AGQ102" s="404"/>
      <c r="AGR102" s="404"/>
      <c r="AGS102" s="404"/>
      <c r="AGT102" s="404"/>
      <c r="AGU102" s="404"/>
      <c r="AGV102" s="404"/>
      <c r="AGW102" s="404"/>
      <c r="AGX102" s="404"/>
      <c r="AGY102" s="404"/>
      <c r="AGZ102" s="404"/>
      <c r="AHA102" s="404"/>
      <c r="AHB102" s="404"/>
      <c r="AHC102" s="404"/>
      <c r="AHD102" s="404"/>
      <c r="AHE102" s="404"/>
      <c r="AHF102" s="404"/>
      <c r="AHG102" s="404"/>
      <c r="AHH102" s="404"/>
      <c r="AHI102" s="404"/>
      <c r="AHJ102" s="404"/>
      <c r="AHK102" s="404"/>
      <c r="AHL102" s="404"/>
      <c r="AHM102" s="404"/>
      <c r="AHN102" s="404"/>
      <c r="AHO102" s="404"/>
      <c r="AHP102" s="404"/>
      <c r="AHQ102" s="404"/>
      <c r="AHR102" s="404"/>
      <c r="AHS102" s="404"/>
      <c r="AHT102" s="404"/>
      <c r="AHU102" s="404"/>
      <c r="AHV102" s="404"/>
      <c r="AHW102" s="404"/>
      <c r="AHX102" s="404"/>
      <c r="AHY102" s="404"/>
      <c r="AHZ102" s="404"/>
      <c r="AIA102" s="404"/>
      <c r="AIB102" s="404"/>
      <c r="AIC102" s="404"/>
      <c r="AID102" s="404"/>
      <c r="AIE102" s="404"/>
      <c r="AIF102" s="404"/>
      <c r="AIG102" s="404"/>
      <c r="AIH102" s="404"/>
      <c r="AII102" s="404"/>
      <c r="AIJ102" s="404"/>
      <c r="AIK102" s="404"/>
      <c r="AIL102" s="404"/>
      <c r="AIM102" s="404"/>
      <c r="AIN102" s="404"/>
      <c r="AIO102" s="404"/>
      <c r="AIP102" s="404"/>
      <c r="AIQ102" s="404"/>
      <c r="AIR102" s="404"/>
      <c r="AIS102" s="404"/>
      <c r="AIT102" s="404"/>
      <c r="AIU102" s="404"/>
      <c r="AIV102" s="404"/>
      <c r="AIW102" s="404"/>
      <c r="AIX102" s="404"/>
      <c r="AIY102" s="404"/>
      <c r="AIZ102" s="404"/>
      <c r="AJA102" s="404"/>
      <c r="AJB102" s="404"/>
      <c r="AJC102" s="404"/>
      <c r="AJD102" s="404"/>
      <c r="AJE102" s="404"/>
      <c r="AJF102" s="404"/>
      <c r="AJG102" s="404"/>
      <c r="AJH102" s="404"/>
      <c r="AJI102" s="404"/>
      <c r="AJJ102" s="404"/>
      <c r="AJK102" s="404"/>
      <c r="AJL102" s="404"/>
      <c r="AJM102" s="404"/>
      <c r="AJN102" s="404"/>
      <c r="AJO102" s="404"/>
      <c r="AJP102" s="404"/>
      <c r="AJQ102" s="404"/>
      <c r="AJR102" s="404"/>
      <c r="AJS102" s="404"/>
      <c r="AJT102" s="404"/>
      <c r="AJU102" s="404"/>
      <c r="AJV102" s="404"/>
      <c r="AJW102" s="404"/>
      <c r="AJX102" s="404"/>
      <c r="AJY102" s="404"/>
      <c r="AJZ102" s="404"/>
      <c r="AKA102" s="404"/>
      <c r="AKB102" s="404"/>
      <c r="AKC102" s="404"/>
      <c r="AKD102" s="404"/>
      <c r="AKE102" s="404"/>
      <c r="AKF102" s="404"/>
      <c r="AKG102" s="404"/>
      <c r="AKH102" s="404"/>
      <c r="AKI102" s="404"/>
      <c r="AKJ102" s="404"/>
      <c r="AKK102" s="404"/>
      <c r="AKL102" s="404"/>
      <c r="AKM102" s="404"/>
      <c r="AKN102" s="404"/>
      <c r="AKO102" s="404"/>
      <c r="AKP102" s="404"/>
      <c r="AKQ102" s="404"/>
      <c r="AKR102" s="404"/>
      <c r="AKS102" s="404"/>
      <c r="AKT102" s="404"/>
      <c r="AKU102" s="404"/>
      <c r="AKV102" s="404"/>
      <c r="AKW102" s="404"/>
      <c r="AKX102" s="404"/>
      <c r="AKY102" s="404"/>
      <c r="AKZ102" s="404"/>
      <c r="ALA102" s="404"/>
      <c r="ALB102" s="404"/>
      <c r="ALC102" s="404"/>
    </row>
    <row r="121" spans="1:991" x14ac:dyDescent="0.55000000000000004">
      <c r="A121" s="53" t="s">
        <v>83</v>
      </c>
      <c r="B121" s="766" t="s">
        <v>83</v>
      </c>
      <c r="C121" s="766"/>
      <c r="D121" s="647" t="s">
        <v>83</v>
      </c>
      <c r="E121" s="766" t="s">
        <v>83</v>
      </c>
      <c r="F121" s="766"/>
      <c r="G121" s="647" t="s">
        <v>83</v>
      </c>
      <c r="H121" s="766" t="s">
        <v>83</v>
      </c>
      <c r="I121" s="766"/>
      <c r="J121" s="647" t="s">
        <v>83</v>
      </c>
      <c r="W121" s="404"/>
      <c r="X121" s="404"/>
      <c r="Y121" s="404"/>
      <c r="Z121" s="404"/>
      <c r="AA121" s="404"/>
      <c r="AB121" s="404"/>
      <c r="AC121" s="404"/>
      <c r="AD121" s="404"/>
      <c r="AE121" s="404"/>
      <c r="AF121" s="404"/>
      <c r="AG121" s="404"/>
      <c r="AH121" s="404"/>
      <c r="AI121" s="404"/>
      <c r="AJ121" s="404"/>
      <c r="AK121" s="404"/>
      <c r="AL121" s="404"/>
      <c r="AM121" s="404"/>
      <c r="AN121" s="404"/>
      <c r="AO121" s="404"/>
      <c r="AP121" s="404"/>
      <c r="AQ121" s="404"/>
      <c r="AR121" s="404"/>
      <c r="AS121" s="404"/>
      <c r="AT121" s="404"/>
      <c r="AU121" s="404"/>
      <c r="AV121" s="404"/>
      <c r="AW121" s="404"/>
      <c r="AX121" s="404"/>
      <c r="AY121" s="404"/>
      <c r="AZ121" s="404"/>
      <c r="BA121" s="404"/>
      <c r="BB121" s="404"/>
      <c r="BC121" s="404"/>
      <c r="BD121" s="404"/>
      <c r="BE121" s="404"/>
      <c r="BF121" s="404"/>
      <c r="BG121" s="404"/>
      <c r="BH121" s="404"/>
      <c r="BI121" s="404"/>
      <c r="BJ121" s="404"/>
      <c r="BK121" s="404"/>
      <c r="BL121" s="404"/>
      <c r="BM121" s="404"/>
      <c r="BN121" s="404"/>
      <c r="BO121" s="404"/>
      <c r="BP121" s="404"/>
      <c r="BQ121" s="404"/>
      <c r="BR121" s="404"/>
      <c r="BS121" s="404"/>
      <c r="BT121" s="404"/>
      <c r="BU121" s="404"/>
      <c r="BV121" s="404"/>
      <c r="BW121" s="404"/>
      <c r="BX121" s="404"/>
      <c r="BY121" s="404"/>
      <c r="BZ121" s="404"/>
      <c r="CA121" s="404"/>
      <c r="CB121" s="404"/>
      <c r="CC121" s="404"/>
      <c r="CD121" s="404"/>
      <c r="CE121" s="404"/>
      <c r="CF121" s="404"/>
      <c r="CG121" s="404"/>
      <c r="CH121" s="404"/>
      <c r="CI121" s="404"/>
      <c r="CJ121" s="404"/>
      <c r="CK121" s="404"/>
      <c r="CL121" s="404"/>
      <c r="CM121" s="404"/>
      <c r="CN121" s="404"/>
      <c r="CO121" s="404"/>
      <c r="CP121" s="404"/>
      <c r="CQ121" s="404"/>
      <c r="CR121" s="404"/>
      <c r="CS121" s="404"/>
      <c r="CT121" s="404"/>
      <c r="CU121" s="404"/>
      <c r="CV121" s="404"/>
      <c r="CW121" s="404"/>
      <c r="CX121" s="404"/>
      <c r="CY121" s="404"/>
      <c r="CZ121" s="404"/>
      <c r="DA121" s="404"/>
      <c r="DB121" s="404"/>
      <c r="DC121" s="404"/>
      <c r="DD121" s="404"/>
      <c r="DE121" s="404"/>
      <c r="DF121" s="404"/>
      <c r="DG121" s="404"/>
      <c r="DH121" s="404"/>
      <c r="DI121" s="404"/>
      <c r="DJ121" s="404"/>
      <c r="DK121" s="404"/>
      <c r="DL121" s="404"/>
      <c r="DM121" s="404"/>
      <c r="DN121" s="404"/>
      <c r="DO121" s="404"/>
      <c r="DP121" s="404"/>
      <c r="DQ121" s="404"/>
      <c r="DR121" s="404"/>
      <c r="DS121" s="404"/>
      <c r="DT121" s="404"/>
      <c r="DU121" s="404"/>
      <c r="DV121" s="404"/>
      <c r="DW121" s="404"/>
      <c r="DX121" s="404"/>
      <c r="DY121" s="404"/>
      <c r="DZ121" s="404"/>
      <c r="EA121" s="404"/>
      <c r="EB121" s="404"/>
      <c r="EC121" s="404"/>
      <c r="ED121" s="404"/>
      <c r="EE121" s="404"/>
      <c r="EF121" s="404"/>
      <c r="EG121" s="404"/>
      <c r="EH121" s="404"/>
      <c r="EI121" s="404"/>
      <c r="EJ121" s="404"/>
      <c r="EK121" s="404"/>
      <c r="EL121" s="404"/>
      <c r="EM121" s="404"/>
      <c r="EN121" s="404"/>
      <c r="EO121" s="404"/>
      <c r="EP121" s="404"/>
      <c r="EQ121" s="404"/>
      <c r="ER121" s="404"/>
      <c r="ES121" s="404"/>
      <c r="ET121" s="404"/>
      <c r="EU121" s="404"/>
      <c r="EV121" s="404"/>
      <c r="EW121" s="404"/>
      <c r="EX121" s="404"/>
      <c r="EY121" s="404"/>
      <c r="EZ121" s="404"/>
      <c r="FA121" s="404"/>
      <c r="FB121" s="404"/>
      <c r="FC121" s="404"/>
      <c r="FD121" s="404"/>
      <c r="FE121" s="404"/>
      <c r="FF121" s="404"/>
      <c r="FG121" s="404"/>
      <c r="FH121" s="404"/>
      <c r="FI121" s="404"/>
      <c r="FJ121" s="404"/>
      <c r="FK121" s="404"/>
      <c r="FL121" s="404"/>
      <c r="FM121" s="404"/>
      <c r="FN121" s="404"/>
      <c r="FO121" s="404"/>
      <c r="FP121" s="404"/>
      <c r="FQ121" s="404"/>
      <c r="FR121" s="404"/>
      <c r="FS121" s="404"/>
      <c r="FT121" s="404"/>
      <c r="FU121" s="404"/>
      <c r="FV121" s="404"/>
      <c r="FW121" s="404"/>
      <c r="FX121" s="404"/>
      <c r="FY121" s="404"/>
      <c r="FZ121" s="404"/>
      <c r="GA121" s="404"/>
      <c r="GB121" s="404"/>
      <c r="GC121" s="404"/>
      <c r="GD121" s="404"/>
      <c r="GE121" s="404"/>
      <c r="GF121" s="404"/>
      <c r="GG121" s="404"/>
      <c r="GH121" s="404"/>
      <c r="GI121" s="404"/>
      <c r="GJ121" s="404"/>
      <c r="GK121" s="404"/>
      <c r="GL121" s="404"/>
      <c r="GM121" s="404"/>
      <c r="GN121" s="404"/>
      <c r="GO121" s="404"/>
      <c r="GP121" s="404"/>
      <c r="GQ121" s="404"/>
      <c r="GR121" s="404"/>
      <c r="GS121" s="404"/>
      <c r="GT121" s="404"/>
      <c r="GU121" s="404"/>
      <c r="GV121" s="404"/>
      <c r="GW121" s="404"/>
      <c r="GX121" s="404"/>
      <c r="GY121" s="404"/>
      <c r="GZ121" s="404"/>
      <c r="HA121" s="404"/>
      <c r="HB121" s="404"/>
      <c r="HC121" s="404"/>
      <c r="HD121" s="404"/>
      <c r="HE121" s="404"/>
      <c r="HF121" s="404"/>
      <c r="HG121" s="404"/>
      <c r="HH121" s="404"/>
      <c r="HI121" s="404"/>
      <c r="HJ121" s="404"/>
      <c r="HK121" s="404"/>
      <c r="HL121" s="404"/>
      <c r="HM121" s="404"/>
      <c r="HN121" s="404"/>
      <c r="HO121" s="404"/>
      <c r="HP121" s="404"/>
      <c r="HQ121" s="404"/>
      <c r="HR121" s="404"/>
      <c r="HS121" s="404"/>
      <c r="HT121" s="404"/>
      <c r="HU121" s="404"/>
      <c r="HV121" s="404"/>
      <c r="HW121" s="404"/>
      <c r="HX121" s="404"/>
      <c r="HY121" s="404"/>
      <c r="HZ121" s="404"/>
      <c r="IA121" s="404"/>
      <c r="IB121" s="404"/>
      <c r="IC121" s="404"/>
      <c r="ID121" s="404"/>
      <c r="IE121" s="404"/>
      <c r="IF121" s="404"/>
      <c r="IG121" s="404"/>
      <c r="IH121" s="404"/>
      <c r="II121" s="404"/>
      <c r="IJ121" s="404"/>
      <c r="IK121" s="404"/>
      <c r="IL121" s="404"/>
      <c r="IM121" s="404"/>
      <c r="IN121" s="404"/>
      <c r="IO121" s="404"/>
      <c r="IP121" s="404"/>
      <c r="IQ121" s="404"/>
      <c r="IR121" s="404"/>
      <c r="IS121" s="404"/>
      <c r="IT121" s="404"/>
      <c r="IU121" s="404"/>
      <c r="IV121" s="404"/>
      <c r="IW121" s="404"/>
      <c r="IX121" s="404"/>
      <c r="IY121" s="404"/>
      <c r="IZ121" s="404"/>
      <c r="JA121" s="404"/>
      <c r="JB121" s="404"/>
      <c r="JC121" s="404"/>
      <c r="JD121" s="404"/>
      <c r="JE121" s="404"/>
      <c r="JF121" s="404"/>
      <c r="JG121" s="404"/>
      <c r="JH121" s="404"/>
      <c r="JI121" s="404"/>
      <c r="JJ121" s="404"/>
      <c r="JK121" s="404"/>
      <c r="JL121" s="404"/>
      <c r="JM121" s="404"/>
      <c r="JN121" s="404"/>
      <c r="JO121" s="404"/>
      <c r="JP121" s="404"/>
      <c r="JQ121" s="404"/>
      <c r="JR121" s="404"/>
      <c r="JS121" s="404"/>
      <c r="JT121" s="404"/>
      <c r="JU121" s="404"/>
      <c r="JV121" s="404"/>
      <c r="JW121" s="404"/>
      <c r="JX121" s="404"/>
      <c r="JY121" s="404"/>
      <c r="JZ121" s="404"/>
      <c r="KA121" s="404"/>
      <c r="KB121" s="404"/>
      <c r="KC121" s="404"/>
      <c r="KD121" s="404"/>
      <c r="KE121" s="404"/>
      <c r="KF121" s="404"/>
      <c r="KG121" s="404"/>
      <c r="KH121" s="404"/>
      <c r="KI121" s="404"/>
      <c r="KJ121" s="404"/>
      <c r="KK121" s="404"/>
      <c r="KL121" s="404"/>
      <c r="KM121" s="404"/>
      <c r="KN121" s="404"/>
      <c r="KO121" s="404"/>
      <c r="KP121" s="404"/>
      <c r="KQ121" s="404"/>
      <c r="KR121" s="404"/>
      <c r="KS121" s="404"/>
      <c r="KT121" s="404"/>
      <c r="KU121" s="404"/>
      <c r="KV121" s="404"/>
      <c r="KW121" s="404"/>
      <c r="KX121" s="404"/>
      <c r="KY121" s="404"/>
      <c r="KZ121" s="404"/>
      <c r="LA121" s="404"/>
      <c r="LB121" s="404"/>
      <c r="LC121" s="404"/>
      <c r="LD121" s="404"/>
      <c r="LE121" s="404"/>
      <c r="LF121" s="404"/>
      <c r="LG121" s="404"/>
      <c r="LH121" s="404"/>
      <c r="LI121" s="404"/>
      <c r="LJ121" s="404"/>
      <c r="LK121" s="404"/>
      <c r="LL121" s="404"/>
      <c r="LM121" s="404"/>
      <c r="LN121" s="404"/>
      <c r="LO121" s="404"/>
      <c r="LP121" s="404"/>
      <c r="LQ121" s="404"/>
      <c r="LR121" s="404"/>
      <c r="LS121" s="404"/>
      <c r="LT121" s="404"/>
      <c r="LU121" s="404"/>
      <c r="LV121" s="404"/>
      <c r="LW121" s="404"/>
      <c r="LX121" s="404"/>
      <c r="LY121" s="404"/>
      <c r="LZ121" s="404"/>
      <c r="MA121" s="404"/>
      <c r="MB121" s="404"/>
      <c r="MC121" s="404"/>
      <c r="MD121" s="404"/>
      <c r="ME121" s="404"/>
      <c r="MF121" s="404"/>
      <c r="MG121" s="404"/>
      <c r="MH121" s="404"/>
      <c r="MI121" s="404"/>
      <c r="MJ121" s="404"/>
      <c r="MK121" s="404"/>
      <c r="ML121" s="404"/>
      <c r="MM121" s="404"/>
      <c r="MN121" s="404"/>
      <c r="MO121" s="404"/>
      <c r="MP121" s="404"/>
      <c r="MQ121" s="404"/>
      <c r="MR121" s="404"/>
      <c r="MS121" s="404"/>
      <c r="MT121" s="404"/>
      <c r="MU121" s="404"/>
      <c r="MV121" s="404"/>
      <c r="MW121" s="404"/>
      <c r="MX121" s="404"/>
      <c r="MY121" s="404"/>
      <c r="MZ121" s="404"/>
      <c r="NA121" s="404"/>
      <c r="NB121" s="404"/>
      <c r="NC121" s="404"/>
      <c r="ND121" s="404"/>
      <c r="NE121" s="404"/>
      <c r="NF121" s="404"/>
      <c r="NG121" s="404"/>
      <c r="NH121" s="404"/>
      <c r="NI121" s="404"/>
      <c r="NJ121" s="404"/>
      <c r="NK121" s="404"/>
      <c r="NL121" s="404"/>
      <c r="NM121" s="404"/>
      <c r="NN121" s="404"/>
      <c r="NO121" s="404"/>
      <c r="NP121" s="404"/>
      <c r="NQ121" s="404"/>
      <c r="NR121" s="404"/>
      <c r="NS121" s="404"/>
      <c r="NT121" s="404"/>
      <c r="NU121" s="404"/>
      <c r="NV121" s="404"/>
      <c r="NW121" s="404"/>
      <c r="NX121" s="404"/>
      <c r="NY121" s="404"/>
      <c r="NZ121" s="404"/>
      <c r="OA121" s="404"/>
      <c r="OB121" s="404"/>
      <c r="OC121" s="404"/>
      <c r="OD121" s="404"/>
      <c r="OE121" s="404"/>
      <c r="OF121" s="404"/>
      <c r="OG121" s="404"/>
      <c r="OH121" s="404"/>
      <c r="OI121" s="404"/>
      <c r="OJ121" s="404"/>
      <c r="OK121" s="404"/>
      <c r="OL121" s="404"/>
      <c r="OM121" s="404"/>
      <c r="ON121" s="404"/>
      <c r="OO121" s="404"/>
      <c r="OP121" s="404"/>
      <c r="OQ121" s="404"/>
      <c r="OR121" s="404"/>
      <c r="OS121" s="404"/>
      <c r="OT121" s="404"/>
      <c r="OU121" s="404"/>
      <c r="OV121" s="404"/>
      <c r="OW121" s="404"/>
      <c r="OX121" s="404"/>
      <c r="OY121" s="404"/>
      <c r="OZ121" s="404"/>
      <c r="PA121" s="404"/>
      <c r="PB121" s="404"/>
      <c r="PC121" s="404"/>
      <c r="PD121" s="404"/>
      <c r="PE121" s="404"/>
      <c r="PF121" s="404"/>
      <c r="PG121" s="404"/>
      <c r="PH121" s="404"/>
      <c r="PI121" s="404"/>
      <c r="PJ121" s="404"/>
      <c r="PK121" s="404"/>
      <c r="PL121" s="404"/>
      <c r="PM121" s="404"/>
      <c r="PN121" s="404"/>
      <c r="PO121" s="404"/>
      <c r="PP121" s="404"/>
      <c r="PQ121" s="404"/>
      <c r="PR121" s="404"/>
      <c r="PS121" s="404"/>
      <c r="PT121" s="404"/>
      <c r="PU121" s="404"/>
      <c r="PV121" s="404"/>
      <c r="PW121" s="404"/>
      <c r="PX121" s="404"/>
      <c r="PY121" s="404"/>
      <c r="PZ121" s="404"/>
      <c r="QA121" s="404"/>
      <c r="QB121" s="404"/>
      <c r="QC121" s="404"/>
      <c r="QD121" s="404"/>
      <c r="QE121" s="404"/>
      <c r="QF121" s="404"/>
      <c r="QG121" s="404"/>
      <c r="QH121" s="404"/>
      <c r="QI121" s="404"/>
      <c r="QJ121" s="404"/>
      <c r="QK121" s="404"/>
      <c r="QL121" s="404"/>
      <c r="QM121" s="404"/>
      <c r="QN121" s="404"/>
      <c r="QO121" s="404"/>
      <c r="QP121" s="404"/>
      <c r="QQ121" s="404"/>
      <c r="QR121" s="404"/>
      <c r="QS121" s="404"/>
      <c r="QT121" s="404"/>
      <c r="QU121" s="404"/>
      <c r="QV121" s="404"/>
      <c r="QW121" s="404"/>
      <c r="QX121" s="404"/>
      <c r="QY121" s="404"/>
      <c r="QZ121" s="404"/>
      <c r="RA121" s="404"/>
      <c r="RB121" s="404"/>
      <c r="RC121" s="404"/>
      <c r="RD121" s="404"/>
      <c r="RE121" s="404"/>
      <c r="RF121" s="404"/>
      <c r="RG121" s="404"/>
      <c r="RH121" s="404"/>
      <c r="RI121" s="404"/>
      <c r="RJ121" s="404"/>
      <c r="RK121" s="404"/>
      <c r="RL121" s="404"/>
      <c r="RM121" s="404"/>
      <c r="RN121" s="404"/>
      <c r="RO121" s="404"/>
      <c r="RP121" s="404"/>
      <c r="RQ121" s="404"/>
      <c r="RR121" s="404"/>
      <c r="RS121" s="404"/>
      <c r="RT121" s="404"/>
      <c r="RU121" s="404"/>
      <c r="RV121" s="404"/>
      <c r="RW121" s="404"/>
      <c r="RX121" s="404"/>
      <c r="RY121" s="404"/>
      <c r="RZ121" s="404"/>
      <c r="SA121" s="404"/>
      <c r="SB121" s="404"/>
      <c r="SC121" s="404"/>
      <c r="SD121" s="404"/>
      <c r="SE121" s="404"/>
      <c r="SF121" s="404"/>
      <c r="SG121" s="404"/>
      <c r="SH121" s="404"/>
      <c r="SI121" s="404"/>
      <c r="SJ121" s="404"/>
      <c r="SK121" s="404"/>
      <c r="SL121" s="404"/>
      <c r="SM121" s="404"/>
      <c r="SN121" s="404"/>
      <c r="SO121" s="404"/>
      <c r="SP121" s="404"/>
      <c r="SQ121" s="404"/>
      <c r="SR121" s="404"/>
      <c r="SS121" s="404"/>
      <c r="ST121" s="404"/>
      <c r="SU121" s="404"/>
      <c r="SV121" s="404"/>
      <c r="SW121" s="404"/>
      <c r="SX121" s="404"/>
      <c r="SY121" s="404"/>
      <c r="SZ121" s="404"/>
      <c r="TA121" s="404"/>
      <c r="TB121" s="404"/>
      <c r="TC121" s="404"/>
      <c r="TD121" s="404"/>
      <c r="TE121" s="404"/>
      <c r="TF121" s="404"/>
      <c r="TG121" s="404"/>
      <c r="TH121" s="404"/>
      <c r="TI121" s="404"/>
      <c r="TJ121" s="404"/>
      <c r="TK121" s="404"/>
      <c r="TL121" s="404"/>
      <c r="TM121" s="404"/>
      <c r="TN121" s="404"/>
      <c r="TO121" s="404"/>
      <c r="TP121" s="404"/>
      <c r="TQ121" s="404"/>
      <c r="TR121" s="404"/>
      <c r="TS121" s="404"/>
      <c r="TT121" s="404"/>
      <c r="TU121" s="404"/>
      <c r="TV121" s="404"/>
      <c r="TW121" s="404"/>
      <c r="TX121" s="404"/>
      <c r="TY121" s="404"/>
      <c r="TZ121" s="404"/>
      <c r="UA121" s="404"/>
      <c r="UB121" s="404"/>
      <c r="UC121" s="404"/>
      <c r="UD121" s="404"/>
      <c r="UE121" s="404"/>
      <c r="UF121" s="404"/>
      <c r="UG121" s="404"/>
      <c r="UH121" s="404"/>
      <c r="UI121" s="404"/>
      <c r="UJ121" s="404"/>
      <c r="UK121" s="404"/>
      <c r="UL121" s="404"/>
      <c r="UM121" s="404"/>
      <c r="UN121" s="404"/>
      <c r="UO121" s="404"/>
      <c r="UP121" s="404"/>
      <c r="UQ121" s="404"/>
      <c r="UR121" s="404"/>
      <c r="US121" s="404"/>
      <c r="UT121" s="404"/>
      <c r="UU121" s="404"/>
      <c r="UV121" s="404"/>
      <c r="UW121" s="404"/>
      <c r="UX121" s="404"/>
      <c r="UY121" s="404"/>
      <c r="UZ121" s="404"/>
      <c r="VA121" s="404"/>
      <c r="VB121" s="404"/>
      <c r="VC121" s="404"/>
      <c r="VD121" s="404"/>
      <c r="VE121" s="404"/>
      <c r="VF121" s="404"/>
      <c r="VG121" s="404"/>
      <c r="VH121" s="404"/>
      <c r="VI121" s="404"/>
      <c r="VJ121" s="404"/>
      <c r="VK121" s="404"/>
      <c r="VL121" s="404"/>
      <c r="VM121" s="404"/>
      <c r="VN121" s="404"/>
      <c r="VO121" s="404"/>
      <c r="VP121" s="404"/>
      <c r="VQ121" s="404"/>
      <c r="VR121" s="404"/>
      <c r="VS121" s="404"/>
      <c r="VT121" s="404"/>
      <c r="VU121" s="404"/>
      <c r="VV121" s="404"/>
      <c r="VW121" s="404"/>
      <c r="VX121" s="404"/>
      <c r="VY121" s="404"/>
      <c r="VZ121" s="404"/>
      <c r="WA121" s="404"/>
      <c r="WB121" s="404"/>
      <c r="WC121" s="404"/>
      <c r="WD121" s="404"/>
      <c r="WE121" s="404"/>
      <c r="WF121" s="404"/>
      <c r="WG121" s="404"/>
      <c r="WH121" s="404"/>
      <c r="WI121" s="404"/>
      <c r="WJ121" s="404"/>
      <c r="WK121" s="404"/>
      <c r="WL121" s="404"/>
      <c r="WM121" s="404"/>
      <c r="WN121" s="404"/>
      <c r="WO121" s="404"/>
      <c r="WP121" s="404"/>
      <c r="WQ121" s="404"/>
      <c r="WR121" s="404"/>
      <c r="WS121" s="404"/>
      <c r="WT121" s="404"/>
      <c r="WU121" s="404"/>
      <c r="WV121" s="404"/>
      <c r="WW121" s="404"/>
      <c r="WX121" s="404"/>
      <c r="WY121" s="404"/>
      <c r="WZ121" s="404"/>
      <c r="XA121" s="404"/>
      <c r="XB121" s="404"/>
      <c r="XC121" s="404"/>
      <c r="XD121" s="404"/>
      <c r="XE121" s="404"/>
      <c r="XF121" s="404"/>
      <c r="XG121" s="404"/>
      <c r="XH121" s="404"/>
      <c r="XI121" s="404"/>
      <c r="XJ121" s="404"/>
      <c r="XK121" s="404"/>
      <c r="XL121" s="404"/>
      <c r="XM121" s="404"/>
      <c r="XN121" s="404"/>
      <c r="XO121" s="404"/>
      <c r="XP121" s="404"/>
      <c r="XQ121" s="404"/>
      <c r="XR121" s="404"/>
      <c r="XS121" s="404"/>
      <c r="XT121" s="404"/>
      <c r="XU121" s="404"/>
      <c r="XV121" s="404"/>
      <c r="XW121" s="404"/>
      <c r="XX121" s="404"/>
      <c r="XY121" s="404"/>
      <c r="XZ121" s="404"/>
      <c r="YA121" s="404"/>
      <c r="YB121" s="404"/>
      <c r="YC121" s="404"/>
      <c r="YD121" s="404"/>
      <c r="YE121" s="404"/>
      <c r="YF121" s="404"/>
      <c r="YG121" s="404"/>
      <c r="YH121" s="404"/>
      <c r="YI121" s="404"/>
      <c r="YJ121" s="404"/>
      <c r="YK121" s="404"/>
      <c r="YL121" s="404"/>
      <c r="YM121" s="404"/>
      <c r="YN121" s="404"/>
      <c r="YO121" s="404"/>
      <c r="YP121" s="404"/>
      <c r="YQ121" s="404"/>
      <c r="YR121" s="404"/>
      <c r="YS121" s="404"/>
      <c r="YT121" s="404"/>
      <c r="YU121" s="404"/>
      <c r="YV121" s="404"/>
      <c r="YW121" s="404"/>
      <c r="YX121" s="404"/>
      <c r="YY121" s="404"/>
      <c r="YZ121" s="404"/>
      <c r="ZA121" s="404"/>
      <c r="ZB121" s="404"/>
      <c r="ZC121" s="404"/>
      <c r="ZD121" s="404"/>
      <c r="ZE121" s="404"/>
      <c r="ZF121" s="404"/>
      <c r="ZG121" s="404"/>
      <c r="ZH121" s="404"/>
      <c r="ZI121" s="404"/>
      <c r="ZJ121" s="404"/>
      <c r="ZK121" s="404"/>
      <c r="ZL121" s="404"/>
      <c r="ZM121" s="404"/>
      <c r="ZN121" s="404"/>
      <c r="ZO121" s="404"/>
      <c r="ZP121" s="404"/>
      <c r="ZQ121" s="404"/>
      <c r="ZR121" s="404"/>
      <c r="ZS121" s="404"/>
      <c r="ZT121" s="404"/>
      <c r="ZU121" s="404"/>
      <c r="ZV121" s="404"/>
      <c r="ZW121" s="404"/>
      <c r="ZX121" s="404"/>
      <c r="ZY121" s="404"/>
      <c r="ZZ121" s="404"/>
      <c r="AAA121" s="404"/>
      <c r="AAB121" s="404"/>
      <c r="AAC121" s="404"/>
      <c r="AAD121" s="404"/>
      <c r="AAE121" s="404"/>
      <c r="AAF121" s="404"/>
      <c r="AAG121" s="404"/>
      <c r="AAH121" s="404"/>
      <c r="AAI121" s="404"/>
      <c r="AAJ121" s="404"/>
      <c r="AAK121" s="404"/>
      <c r="AAL121" s="404"/>
      <c r="AAM121" s="404"/>
      <c r="AAN121" s="404"/>
      <c r="AAO121" s="404"/>
      <c r="AAP121" s="404"/>
      <c r="AAQ121" s="404"/>
      <c r="AAR121" s="404"/>
      <c r="AAS121" s="404"/>
      <c r="AAT121" s="404"/>
      <c r="AAU121" s="404"/>
      <c r="AAV121" s="404"/>
      <c r="AAW121" s="404"/>
      <c r="AAX121" s="404"/>
      <c r="AAY121" s="404"/>
      <c r="AAZ121" s="404"/>
      <c r="ABA121" s="404"/>
      <c r="ABB121" s="404"/>
      <c r="ABC121" s="404"/>
      <c r="ABD121" s="404"/>
      <c r="ABE121" s="404"/>
      <c r="ABF121" s="404"/>
      <c r="ABG121" s="404"/>
      <c r="ABH121" s="404"/>
      <c r="ABI121" s="404"/>
      <c r="ABJ121" s="404"/>
      <c r="ABK121" s="404"/>
      <c r="ABL121" s="404"/>
      <c r="ABM121" s="404"/>
      <c r="ABN121" s="404"/>
      <c r="ABO121" s="404"/>
      <c r="ABP121" s="404"/>
      <c r="ABQ121" s="404"/>
      <c r="ABR121" s="404"/>
      <c r="ABS121" s="404"/>
      <c r="ABT121" s="404"/>
      <c r="ABU121" s="404"/>
      <c r="ABV121" s="404"/>
      <c r="ABW121" s="404"/>
      <c r="ABX121" s="404"/>
      <c r="ABY121" s="404"/>
      <c r="ABZ121" s="404"/>
      <c r="ACA121" s="404"/>
      <c r="ACB121" s="404"/>
      <c r="ACC121" s="404"/>
      <c r="ACD121" s="404"/>
      <c r="ACE121" s="404"/>
      <c r="ACF121" s="404"/>
      <c r="ACG121" s="404"/>
      <c r="ACH121" s="404"/>
      <c r="ACI121" s="404"/>
      <c r="ACJ121" s="404"/>
      <c r="ACK121" s="404"/>
      <c r="ACL121" s="404"/>
      <c r="ACM121" s="404"/>
      <c r="ACN121" s="404"/>
      <c r="ACO121" s="404"/>
      <c r="ACP121" s="404"/>
      <c r="ACQ121" s="404"/>
      <c r="ACR121" s="404"/>
      <c r="ACS121" s="404"/>
      <c r="ACT121" s="404"/>
      <c r="ACU121" s="404"/>
      <c r="ACV121" s="404"/>
      <c r="ACW121" s="404"/>
      <c r="ACX121" s="404"/>
      <c r="ACY121" s="404"/>
      <c r="ACZ121" s="404"/>
      <c r="ADA121" s="404"/>
      <c r="ADB121" s="404"/>
      <c r="ADC121" s="404"/>
      <c r="ADD121" s="404"/>
      <c r="ADE121" s="404"/>
      <c r="ADF121" s="404"/>
      <c r="ADG121" s="404"/>
      <c r="ADH121" s="404"/>
      <c r="ADI121" s="404"/>
      <c r="ADJ121" s="404"/>
      <c r="ADK121" s="404"/>
      <c r="ADL121" s="404"/>
      <c r="ADM121" s="404"/>
      <c r="ADN121" s="404"/>
      <c r="ADO121" s="404"/>
      <c r="ADP121" s="404"/>
      <c r="ADQ121" s="404"/>
      <c r="ADR121" s="404"/>
      <c r="ADS121" s="404"/>
      <c r="ADT121" s="404"/>
      <c r="ADU121" s="404"/>
      <c r="ADV121" s="404"/>
      <c r="ADW121" s="404"/>
      <c r="ADX121" s="404"/>
      <c r="ADY121" s="404"/>
      <c r="ADZ121" s="404"/>
      <c r="AEA121" s="404"/>
      <c r="AEB121" s="404"/>
      <c r="AEC121" s="404"/>
      <c r="AED121" s="404"/>
      <c r="AEE121" s="404"/>
      <c r="AEF121" s="404"/>
      <c r="AEG121" s="404"/>
      <c r="AEH121" s="404"/>
      <c r="AEI121" s="404"/>
      <c r="AEJ121" s="404"/>
      <c r="AEK121" s="404"/>
      <c r="AEL121" s="404"/>
      <c r="AEM121" s="404"/>
      <c r="AEN121" s="404"/>
      <c r="AEO121" s="404"/>
      <c r="AEP121" s="404"/>
      <c r="AEQ121" s="404"/>
      <c r="AER121" s="404"/>
      <c r="AES121" s="404"/>
      <c r="AET121" s="404"/>
      <c r="AEU121" s="404"/>
      <c r="AEV121" s="404"/>
      <c r="AEW121" s="404"/>
      <c r="AEX121" s="404"/>
      <c r="AEY121" s="404"/>
      <c r="AEZ121" s="404"/>
      <c r="AFA121" s="404"/>
      <c r="AFB121" s="404"/>
      <c r="AFC121" s="404"/>
      <c r="AFD121" s="404"/>
      <c r="AFE121" s="404"/>
      <c r="AFF121" s="404"/>
      <c r="AFG121" s="404"/>
      <c r="AFH121" s="404"/>
      <c r="AFI121" s="404"/>
      <c r="AFJ121" s="404"/>
      <c r="AFK121" s="404"/>
      <c r="AFL121" s="404"/>
      <c r="AFM121" s="404"/>
      <c r="AFN121" s="404"/>
      <c r="AFO121" s="404"/>
      <c r="AFP121" s="404"/>
      <c r="AFQ121" s="404"/>
      <c r="AFR121" s="404"/>
      <c r="AFS121" s="404"/>
      <c r="AFT121" s="404"/>
      <c r="AFU121" s="404"/>
      <c r="AFV121" s="404"/>
      <c r="AFW121" s="404"/>
      <c r="AFX121" s="404"/>
      <c r="AFY121" s="404"/>
      <c r="AFZ121" s="404"/>
      <c r="AGA121" s="404"/>
      <c r="AGB121" s="404"/>
      <c r="AGC121" s="404"/>
      <c r="AGD121" s="404"/>
      <c r="AGE121" s="404"/>
      <c r="AGF121" s="404"/>
      <c r="AGG121" s="404"/>
      <c r="AGH121" s="404"/>
      <c r="AGI121" s="404"/>
      <c r="AGJ121" s="404"/>
      <c r="AGK121" s="404"/>
      <c r="AGL121" s="404"/>
      <c r="AGM121" s="404"/>
      <c r="AGN121" s="404"/>
      <c r="AGO121" s="404"/>
      <c r="AGP121" s="404"/>
      <c r="AGQ121" s="404"/>
      <c r="AGR121" s="404"/>
      <c r="AGS121" s="404"/>
      <c r="AGT121" s="404"/>
      <c r="AGU121" s="404"/>
      <c r="AGV121" s="404"/>
      <c r="AGW121" s="404"/>
      <c r="AGX121" s="404"/>
      <c r="AGY121" s="404"/>
      <c r="AGZ121" s="404"/>
      <c r="AHA121" s="404"/>
      <c r="AHB121" s="404"/>
      <c r="AHC121" s="404"/>
      <c r="AHD121" s="404"/>
      <c r="AHE121" s="404"/>
      <c r="AHF121" s="404"/>
      <c r="AHG121" s="404"/>
      <c r="AHH121" s="404"/>
      <c r="AHI121" s="404"/>
      <c r="AHJ121" s="404"/>
      <c r="AHK121" s="404"/>
      <c r="AHL121" s="404"/>
      <c r="AHM121" s="404"/>
      <c r="AHN121" s="404"/>
      <c r="AHO121" s="404"/>
      <c r="AHP121" s="404"/>
      <c r="AHQ121" s="404"/>
      <c r="AHR121" s="404"/>
      <c r="AHS121" s="404"/>
      <c r="AHT121" s="404"/>
      <c r="AHU121" s="404"/>
      <c r="AHV121" s="404"/>
      <c r="AHW121" s="404"/>
      <c r="AHX121" s="404"/>
      <c r="AHY121" s="404"/>
      <c r="AHZ121" s="404"/>
      <c r="AIA121" s="404"/>
      <c r="AIB121" s="404"/>
      <c r="AIC121" s="404"/>
      <c r="AID121" s="404"/>
      <c r="AIE121" s="404"/>
      <c r="AIF121" s="404"/>
      <c r="AIG121" s="404"/>
      <c r="AIH121" s="404"/>
      <c r="AII121" s="404"/>
      <c r="AIJ121" s="404"/>
      <c r="AIK121" s="404"/>
      <c r="AIL121" s="404"/>
      <c r="AIM121" s="404"/>
      <c r="AIN121" s="404"/>
      <c r="AIO121" s="404"/>
      <c r="AIP121" s="404"/>
      <c r="AIQ121" s="404"/>
      <c r="AIR121" s="404"/>
      <c r="AIS121" s="404"/>
      <c r="AIT121" s="404"/>
      <c r="AIU121" s="404"/>
      <c r="AIV121" s="404"/>
      <c r="AIW121" s="404"/>
      <c r="AIX121" s="404"/>
      <c r="AIY121" s="404"/>
      <c r="AIZ121" s="404"/>
      <c r="AJA121" s="404"/>
      <c r="AJB121" s="404"/>
      <c r="AJC121" s="404"/>
      <c r="AJD121" s="404"/>
      <c r="AJE121" s="404"/>
      <c r="AJF121" s="404"/>
      <c r="AJG121" s="404"/>
      <c r="AJH121" s="404"/>
      <c r="AJI121" s="404"/>
      <c r="AJJ121" s="404"/>
      <c r="AJK121" s="404"/>
      <c r="AJL121" s="404"/>
      <c r="AJM121" s="404"/>
      <c r="AJN121" s="404"/>
      <c r="AJO121" s="404"/>
      <c r="AJP121" s="404"/>
      <c r="AJQ121" s="404"/>
      <c r="AJR121" s="404"/>
      <c r="AJS121" s="404"/>
      <c r="AJT121" s="404"/>
      <c r="AJU121" s="404"/>
      <c r="AJV121" s="404"/>
      <c r="AJW121" s="404"/>
      <c r="AJX121" s="404"/>
      <c r="AJY121" s="404"/>
      <c r="AJZ121" s="404"/>
      <c r="AKA121" s="404"/>
      <c r="AKB121" s="404"/>
      <c r="AKC121" s="404"/>
      <c r="AKD121" s="404"/>
      <c r="AKE121" s="404"/>
      <c r="AKF121" s="404"/>
      <c r="AKG121" s="404"/>
      <c r="AKH121" s="404"/>
      <c r="AKI121" s="404"/>
      <c r="AKJ121" s="404"/>
      <c r="AKK121" s="404"/>
      <c r="AKL121" s="404"/>
      <c r="AKM121" s="404"/>
      <c r="AKN121" s="404"/>
      <c r="AKO121" s="404"/>
      <c r="AKP121" s="404"/>
      <c r="AKQ121" s="404"/>
      <c r="AKR121" s="404"/>
      <c r="AKS121" s="404"/>
      <c r="AKT121" s="404"/>
      <c r="AKU121" s="404"/>
      <c r="AKV121" s="404"/>
      <c r="AKW121" s="404"/>
      <c r="AKX121" s="404"/>
      <c r="AKY121" s="404"/>
      <c r="AKZ121" s="404"/>
      <c r="ALA121" s="404"/>
      <c r="ALB121" s="404"/>
      <c r="ALC121" s="404"/>
    </row>
    <row r="122" spans="1:991" x14ac:dyDescent="0.55000000000000004">
      <c r="A122" s="53" t="s">
        <v>3</v>
      </c>
      <c r="B122" s="53" t="s">
        <v>84</v>
      </c>
      <c r="C122" s="53"/>
      <c r="D122" s="53" t="s">
        <v>85</v>
      </c>
      <c r="E122" s="53" t="s">
        <v>22</v>
      </c>
      <c r="F122" s="53"/>
      <c r="G122" s="53" t="s">
        <v>86</v>
      </c>
      <c r="H122" s="53" t="s">
        <v>25</v>
      </c>
      <c r="I122" s="53"/>
      <c r="J122" s="53" t="s">
        <v>87</v>
      </c>
      <c r="W122" s="404"/>
      <c r="X122" s="404"/>
      <c r="Y122" s="404"/>
      <c r="Z122" s="404"/>
      <c r="AA122" s="404"/>
      <c r="AB122" s="404"/>
      <c r="AC122" s="404"/>
      <c r="AD122" s="404"/>
      <c r="AE122" s="404"/>
      <c r="AF122" s="404"/>
      <c r="AG122" s="404"/>
      <c r="AH122" s="404"/>
      <c r="AI122" s="404"/>
      <c r="AJ122" s="404"/>
      <c r="AK122" s="404"/>
      <c r="AL122" s="404"/>
      <c r="AM122" s="404"/>
      <c r="AN122" s="404"/>
      <c r="AO122" s="404"/>
      <c r="AP122" s="404"/>
      <c r="AQ122" s="404"/>
      <c r="AR122" s="404"/>
      <c r="AS122" s="404"/>
      <c r="AT122" s="404"/>
      <c r="AU122" s="404"/>
      <c r="AV122" s="404"/>
      <c r="AW122" s="404"/>
      <c r="AX122" s="404"/>
      <c r="AY122" s="404"/>
      <c r="AZ122" s="404"/>
      <c r="BA122" s="404"/>
      <c r="BB122" s="404"/>
      <c r="BC122" s="404"/>
      <c r="BD122" s="404"/>
      <c r="BE122" s="404"/>
      <c r="BF122" s="404"/>
      <c r="BG122" s="404"/>
      <c r="BH122" s="404"/>
      <c r="BI122" s="404"/>
      <c r="BJ122" s="404"/>
      <c r="BK122" s="404"/>
      <c r="BL122" s="404"/>
      <c r="BM122" s="404"/>
      <c r="BN122" s="404"/>
      <c r="BO122" s="404"/>
      <c r="BP122" s="404"/>
      <c r="BQ122" s="404"/>
      <c r="BR122" s="404"/>
      <c r="BS122" s="404"/>
      <c r="BT122" s="404"/>
      <c r="BU122" s="404"/>
      <c r="BV122" s="404"/>
      <c r="BW122" s="404"/>
      <c r="BX122" s="404"/>
      <c r="BY122" s="404"/>
      <c r="BZ122" s="404"/>
      <c r="CA122" s="404"/>
      <c r="CB122" s="404"/>
      <c r="CC122" s="404"/>
      <c r="CD122" s="404"/>
      <c r="CE122" s="404"/>
      <c r="CF122" s="404"/>
      <c r="CG122" s="404"/>
      <c r="CH122" s="404"/>
      <c r="CI122" s="404"/>
      <c r="CJ122" s="404"/>
      <c r="CK122" s="404"/>
      <c r="CL122" s="404"/>
      <c r="CM122" s="404"/>
      <c r="CN122" s="404"/>
      <c r="CO122" s="404"/>
      <c r="CP122" s="404"/>
      <c r="CQ122" s="404"/>
      <c r="CR122" s="404"/>
      <c r="CS122" s="404"/>
      <c r="CT122" s="404"/>
      <c r="CU122" s="404"/>
      <c r="CV122" s="404"/>
      <c r="CW122" s="404"/>
      <c r="CX122" s="404"/>
      <c r="CY122" s="404"/>
      <c r="CZ122" s="404"/>
      <c r="DA122" s="404"/>
      <c r="DB122" s="404"/>
      <c r="DC122" s="404"/>
      <c r="DD122" s="404"/>
      <c r="DE122" s="404"/>
      <c r="DF122" s="404"/>
      <c r="DG122" s="404"/>
      <c r="DH122" s="404"/>
      <c r="DI122" s="404"/>
      <c r="DJ122" s="404"/>
      <c r="DK122" s="404"/>
      <c r="DL122" s="404"/>
      <c r="DM122" s="404"/>
      <c r="DN122" s="404"/>
      <c r="DO122" s="404"/>
      <c r="DP122" s="404"/>
      <c r="DQ122" s="404"/>
      <c r="DR122" s="404"/>
      <c r="DS122" s="404"/>
      <c r="DT122" s="404"/>
      <c r="DU122" s="404"/>
      <c r="DV122" s="404"/>
      <c r="DW122" s="404"/>
      <c r="DX122" s="404"/>
      <c r="DY122" s="404"/>
      <c r="DZ122" s="404"/>
      <c r="EA122" s="404"/>
      <c r="EB122" s="404"/>
      <c r="EC122" s="404"/>
      <c r="ED122" s="404"/>
      <c r="EE122" s="404"/>
      <c r="EF122" s="404"/>
      <c r="EG122" s="404"/>
      <c r="EH122" s="404"/>
      <c r="EI122" s="404"/>
      <c r="EJ122" s="404"/>
      <c r="EK122" s="404"/>
      <c r="EL122" s="404"/>
      <c r="EM122" s="404"/>
      <c r="EN122" s="404"/>
      <c r="EO122" s="404"/>
      <c r="EP122" s="404"/>
      <c r="EQ122" s="404"/>
      <c r="ER122" s="404"/>
      <c r="ES122" s="404"/>
      <c r="ET122" s="404"/>
      <c r="EU122" s="404"/>
      <c r="EV122" s="404"/>
      <c r="EW122" s="404"/>
      <c r="EX122" s="404"/>
      <c r="EY122" s="404"/>
      <c r="EZ122" s="404"/>
      <c r="FA122" s="404"/>
      <c r="FB122" s="404"/>
      <c r="FC122" s="404"/>
      <c r="FD122" s="404"/>
      <c r="FE122" s="404"/>
      <c r="FF122" s="404"/>
      <c r="FG122" s="404"/>
      <c r="FH122" s="404"/>
      <c r="FI122" s="404"/>
      <c r="FJ122" s="404"/>
      <c r="FK122" s="404"/>
      <c r="FL122" s="404"/>
      <c r="FM122" s="404"/>
      <c r="FN122" s="404"/>
      <c r="FO122" s="404"/>
      <c r="FP122" s="404"/>
      <c r="FQ122" s="404"/>
      <c r="FR122" s="404"/>
      <c r="FS122" s="404"/>
      <c r="FT122" s="404"/>
      <c r="FU122" s="404"/>
      <c r="FV122" s="404"/>
      <c r="FW122" s="404"/>
      <c r="FX122" s="404"/>
      <c r="FY122" s="404"/>
      <c r="FZ122" s="404"/>
      <c r="GA122" s="404"/>
      <c r="GB122" s="404"/>
      <c r="GC122" s="404"/>
      <c r="GD122" s="404"/>
      <c r="GE122" s="404"/>
      <c r="GF122" s="404"/>
      <c r="GG122" s="404"/>
      <c r="GH122" s="404"/>
      <c r="GI122" s="404"/>
      <c r="GJ122" s="404"/>
      <c r="GK122" s="404"/>
      <c r="GL122" s="404"/>
      <c r="GM122" s="404"/>
      <c r="GN122" s="404"/>
      <c r="GO122" s="404"/>
      <c r="GP122" s="404"/>
      <c r="GQ122" s="404"/>
      <c r="GR122" s="404"/>
      <c r="GS122" s="404"/>
      <c r="GT122" s="404"/>
      <c r="GU122" s="404"/>
      <c r="GV122" s="404"/>
      <c r="GW122" s="404"/>
      <c r="GX122" s="404"/>
      <c r="GY122" s="404"/>
      <c r="GZ122" s="404"/>
      <c r="HA122" s="404"/>
      <c r="HB122" s="404"/>
      <c r="HC122" s="404"/>
      <c r="HD122" s="404"/>
      <c r="HE122" s="404"/>
      <c r="HF122" s="404"/>
      <c r="HG122" s="404"/>
      <c r="HH122" s="404"/>
      <c r="HI122" s="404"/>
      <c r="HJ122" s="404"/>
      <c r="HK122" s="404"/>
      <c r="HL122" s="404"/>
      <c r="HM122" s="404"/>
      <c r="HN122" s="404"/>
      <c r="HO122" s="404"/>
      <c r="HP122" s="404"/>
      <c r="HQ122" s="404"/>
      <c r="HR122" s="404"/>
      <c r="HS122" s="404"/>
      <c r="HT122" s="404"/>
      <c r="HU122" s="404"/>
      <c r="HV122" s="404"/>
      <c r="HW122" s="404"/>
      <c r="HX122" s="404"/>
      <c r="HY122" s="404"/>
      <c r="HZ122" s="404"/>
      <c r="IA122" s="404"/>
      <c r="IB122" s="404"/>
      <c r="IC122" s="404"/>
      <c r="ID122" s="404"/>
      <c r="IE122" s="404"/>
      <c r="IF122" s="404"/>
      <c r="IG122" s="404"/>
      <c r="IH122" s="404"/>
      <c r="II122" s="404"/>
      <c r="IJ122" s="404"/>
      <c r="IK122" s="404"/>
      <c r="IL122" s="404"/>
      <c r="IM122" s="404"/>
      <c r="IN122" s="404"/>
      <c r="IO122" s="404"/>
      <c r="IP122" s="404"/>
      <c r="IQ122" s="404"/>
      <c r="IR122" s="404"/>
      <c r="IS122" s="404"/>
      <c r="IT122" s="404"/>
      <c r="IU122" s="404"/>
      <c r="IV122" s="404"/>
      <c r="IW122" s="404"/>
      <c r="IX122" s="404"/>
      <c r="IY122" s="404"/>
      <c r="IZ122" s="404"/>
      <c r="JA122" s="404"/>
      <c r="JB122" s="404"/>
      <c r="JC122" s="404"/>
      <c r="JD122" s="404"/>
      <c r="JE122" s="404"/>
      <c r="JF122" s="404"/>
      <c r="JG122" s="404"/>
      <c r="JH122" s="404"/>
      <c r="JI122" s="404"/>
      <c r="JJ122" s="404"/>
      <c r="JK122" s="404"/>
      <c r="JL122" s="404"/>
      <c r="JM122" s="404"/>
      <c r="JN122" s="404"/>
      <c r="JO122" s="404"/>
      <c r="JP122" s="404"/>
      <c r="JQ122" s="404"/>
      <c r="JR122" s="404"/>
      <c r="JS122" s="404"/>
      <c r="JT122" s="404"/>
      <c r="JU122" s="404"/>
      <c r="JV122" s="404"/>
      <c r="JW122" s="404"/>
      <c r="JX122" s="404"/>
      <c r="JY122" s="404"/>
      <c r="JZ122" s="404"/>
      <c r="KA122" s="404"/>
      <c r="KB122" s="404"/>
      <c r="KC122" s="404"/>
      <c r="KD122" s="404"/>
      <c r="KE122" s="404"/>
      <c r="KF122" s="404"/>
      <c r="KG122" s="404"/>
      <c r="KH122" s="404"/>
      <c r="KI122" s="404"/>
      <c r="KJ122" s="404"/>
      <c r="KK122" s="404"/>
      <c r="KL122" s="404"/>
      <c r="KM122" s="404"/>
      <c r="KN122" s="404"/>
      <c r="KO122" s="404"/>
      <c r="KP122" s="404"/>
      <c r="KQ122" s="404"/>
      <c r="KR122" s="404"/>
      <c r="KS122" s="404"/>
      <c r="KT122" s="404"/>
      <c r="KU122" s="404"/>
      <c r="KV122" s="404"/>
      <c r="KW122" s="404"/>
      <c r="KX122" s="404"/>
      <c r="KY122" s="404"/>
      <c r="KZ122" s="404"/>
      <c r="LA122" s="404"/>
      <c r="LB122" s="404"/>
      <c r="LC122" s="404"/>
      <c r="LD122" s="404"/>
      <c r="LE122" s="404"/>
      <c r="LF122" s="404"/>
      <c r="LG122" s="404"/>
      <c r="LH122" s="404"/>
      <c r="LI122" s="404"/>
      <c r="LJ122" s="404"/>
      <c r="LK122" s="404"/>
      <c r="LL122" s="404"/>
      <c r="LM122" s="404"/>
      <c r="LN122" s="404"/>
      <c r="LO122" s="404"/>
      <c r="LP122" s="404"/>
      <c r="LQ122" s="404"/>
      <c r="LR122" s="404"/>
      <c r="LS122" s="404"/>
      <c r="LT122" s="404"/>
      <c r="LU122" s="404"/>
      <c r="LV122" s="404"/>
      <c r="LW122" s="404"/>
      <c r="LX122" s="404"/>
      <c r="LY122" s="404"/>
      <c r="LZ122" s="404"/>
      <c r="MA122" s="404"/>
      <c r="MB122" s="404"/>
      <c r="MC122" s="404"/>
      <c r="MD122" s="404"/>
      <c r="ME122" s="404"/>
      <c r="MF122" s="404"/>
      <c r="MG122" s="404"/>
      <c r="MH122" s="404"/>
      <c r="MI122" s="404"/>
      <c r="MJ122" s="404"/>
      <c r="MK122" s="404"/>
      <c r="ML122" s="404"/>
      <c r="MM122" s="404"/>
      <c r="MN122" s="404"/>
      <c r="MO122" s="404"/>
      <c r="MP122" s="404"/>
      <c r="MQ122" s="404"/>
      <c r="MR122" s="404"/>
      <c r="MS122" s="404"/>
      <c r="MT122" s="404"/>
      <c r="MU122" s="404"/>
      <c r="MV122" s="404"/>
      <c r="MW122" s="404"/>
      <c r="MX122" s="404"/>
      <c r="MY122" s="404"/>
      <c r="MZ122" s="404"/>
      <c r="NA122" s="404"/>
      <c r="NB122" s="404"/>
      <c r="NC122" s="404"/>
      <c r="ND122" s="404"/>
      <c r="NE122" s="404"/>
      <c r="NF122" s="404"/>
      <c r="NG122" s="404"/>
      <c r="NH122" s="404"/>
      <c r="NI122" s="404"/>
      <c r="NJ122" s="404"/>
      <c r="NK122" s="404"/>
      <c r="NL122" s="404"/>
      <c r="NM122" s="404"/>
      <c r="NN122" s="404"/>
      <c r="NO122" s="404"/>
      <c r="NP122" s="404"/>
      <c r="NQ122" s="404"/>
      <c r="NR122" s="404"/>
      <c r="NS122" s="404"/>
      <c r="NT122" s="404"/>
      <c r="NU122" s="404"/>
      <c r="NV122" s="404"/>
      <c r="NW122" s="404"/>
      <c r="NX122" s="404"/>
      <c r="NY122" s="404"/>
      <c r="NZ122" s="404"/>
      <c r="OA122" s="404"/>
      <c r="OB122" s="404"/>
      <c r="OC122" s="404"/>
      <c r="OD122" s="404"/>
      <c r="OE122" s="404"/>
      <c r="OF122" s="404"/>
      <c r="OG122" s="404"/>
      <c r="OH122" s="404"/>
      <c r="OI122" s="404"/>
      <c r="OJ122" s="404"/>
      <c r="OK122" s="404"/>
      <c r="OL122" s="404"/>
      <c r="OM122" s="404"/>
      <c r="ON122" s="404"/>
      <c r="OO122" s="404"/>
      <c r="OP122" s="404"/>
      <c r="OQ122" s="404"/>
      <c r="OR122" s="404"/>
      <c r="OS122" s="404"/>
      <c r="OT122" s="404"/>
      <c r="OU122" s="404"/>
      <c r="OV122" s="404"/>
      <c r="OW122" s="404"/>
      <c r="OX122" s="404"/>
      <c r="OY122" s="404"/>
      <c r="OZ122" s="404"/>
      <c r="PA122" s="404"/>
      <c r="PB122" s="404"/>
      <c r="PC122" s="404"/>
      <c r="PD122" s="404"/>
      <c r="PE122" s="404"/>
      <c r="PF122" s="404"/>
      <c r="PG122" s="404"/>
      <c r="PH122" s="404"/>
      <c r="PI122" s="404"/>
      <c r="PJ122" s="404"/>
      <c r="PK122" s="404"/>
      <c r="PL122" s="404"/>
      <c r="PM122" s="404"/>
      <c r="PN122" s="404"/>
      <c r="PO122" s="404"/>
      <c r="PP122" s="404"/>
      <c r="PQ122" s="404"/>
      <c r="PR122" s="404"/>
      <c r="PS122" s="404"/>
      <c r="PT122" s="404"/>
      <c r="PU122" s="404"/>
      <c r="PV122" s="404"/>
      <c r="PW122" s="404"/>
      <c r="PX122" s="404"/>
      <c r="PY122" s="404"/>
      <c r="PZ122" s="404"/>
      <c r="QA122" s="404"/>
      <c r="QB122" s="404"/>
      <c r="QC122" s="404"/>
      <c r="QD122" s="404"/>
      <c r="QE122" s="404"/>
      <c r="QF122" s="404"/>
      <c r="QG122" s="404"/>
      <c r="QH122" s="404"/>
      <c r="QI122" s="404"/>
      <c r="QJ122" s="404"/>
      <c r="QK122" s="404"/>
      <c r="QL122" s="404"/>
      <c r="QM122" s="404"/>
      <c r="QN122" s="404"/>
      <c r="QO122" s="404"/>
      <c r="QP122" s="404"/>
      <c r="QQ122" s="404"/>
      <c r="QR122" s="404"/>
      <c r="QS122" s="404"/>
      <c r="QT122" s="404"/>
      <c r="QU122" s="404"/>
      <c r="QV122" s="404"/>
      <c r="QW122" s="404"/>
      <c r="QX122" s="404"/>
      <c r="QY122" s="404"/>
      <c r="QZ122" s="404"/>
      <c r="RA122" s="404"/>
      <c r="RB122" s="404"/>
      <c r="RC122" s="404"/>
      <c r="RD122" s="404"/>
      <c r="RE122" s="404"/>
      <c r="RF122" s="404"/>
      <c r="RG122" s="404"/>
      <c r="RH122" s="404"/>
      <c r="RI122" s="404"/>
      <c r="RJ122" s="404"/>
      <c r="RK122" s="404"/>
      <c r="RL122" s="404"/>
      <c r="RM122" s="404"/>
      <c r="RN122" s="404"/>
      <c r="RO122" s="404"/>
      <c r="RP122" s="404"/>
      <c r="RQ122" s="404"/>
      <c r="RR122" s="404"/>
      <c r="RS122" s="404"/>
      <c r="RT122" s="404"/>
      <c r="RU122" s="404"/>
      <c r="RV122" s="404"/>
      <c r="RW122" s="404"/>
      <c r="RX122" s="404"/>
      <c r="RY122" s="404"/>
      <c r="RZ122" s="404"/>
      <c r="SA122" s="404"/>
      <c r="SB122" s="404"/>
      <c r="SC122" s="404"/>
      <c r="SD122" s="404"/>
      <c r="SE122" s="404"/>
      <c r="SF122" s="404"/>
      <c r="SG122" s="404"/>
      <c r="SH122" s="404"/>
      <c r="SI122" s="404"/>
      <c r="SJ122" s="404"/>
      <c r="SK122" s="404"/>
      <c r="SL122" s="404"/>
      <c r="SM122" s="404"/>
      <c r="SN122" s="404"/>
      <c r="SO122" s="404"/>
      <c r="SP122" s="404"/>
      <c r="SQ122" s="404"/>
      <c r="SR122" s="404"/>
      <c r="SS122" s="404"/>
      <c r="ST122" s="404"/>
      <c r="SU122" s="404"/>
      <c r="SV122" s="404"/>
      <c r="SW122" s="404"/>
      <c r="SX122" s="404"/>
      <c r="SY122" s="404"/>
      <c r="SZ122" s="404"/>
      <c r="TA122" s="404"/>
      <c r="TB122" s="404"/>
      <c r="TC122" s="404"/>
      <c r="TD122" s="404"/>
      <c r="TE122" s="404"/>
      <c r="TF122" s="404"/>
      <c r="TG122" s="404"/>
      <c r="TH122" s="404"/>
      <c r="TI122" s="404"/>
      <c r="TJ122" s="404"/>
      <c r="TK122" s="404"/>
      <c r="TL122" s="404"/>
      <c r="TM122" s="404"/>
      <c r="TN122" s="404"/>
      <c r="TO122" s="404"/>
      <c r="TP122" s="404"/>
      <c r="TQ122" s="404"/>
      <c r="TR122" s="404"/>
      <c r="TS122" s="404"/>
      <c r="TT122" s="404"/>
      <c r="TU122" s="404"/>
      <c r="TV122" s="404"/>
      <c r="TW122" s="404"/>
      <c r="TX122" s="404"/>
      <c r="TY122" s="404"/>
      <c r="TZ122" s="404"/>
      <c r="UA122" s="404"/>
      <c r="UB122" s="404"/>
      <c r="UC122" s="404"/>
      <c r="UD122" s="404"/>
      <c r="UE122" s="404"/>
      <c r="UF122" s="404"/>
      <c r="UG122" s="404"/>
      <c r="UH122" s="404"/>
      <c r="UI122" s="404"/>
      <c r="UJ122" s="404"/>
      <c r="UK122" s="404"/>
      <c r="UL122" s="404"/>
      <c r="UM122" s="404"/>
      <c r="UN122" s="404"/>
      <c r="UO122" s="404"/>
      <c r="UP122" s="404"/>
      <c r="UQ122" s="404"/>
      <c r="UR122" s="404"/>
      <c r="US122" s="404"/>
      <c r="UT122" s="404"/>
      <c r="UU122" s="404"/>
      <c r="UV122" s="404"/>
      <c r="UW122" s="404"/>
      <c r="UX122" s="404"/>
      <c r="UY122" s="404"/>
      <c r="UZ122" s="404"/>
      <c r="VA122" s="404"/>
      <c r="VB122" s="404"/>
      <c r="VC122" s="404"/>
      <c r="VD122" s="404"/>
      <c r="VE122" s="404"/>
      <c r="VF122" s="404"/>
      <c r="VG122" s="404"/>
      <c r="VH122" s="404"/>
      <c r="VI122" s="404"/>
      <c r="VJ122" s="404"/>
      <c r="VK122" s="404"/>
      <c r="VL122" s="404"/>
      <c r="VM122" s="404"/>
      <c r="VN122" s="404"/>
      <c r="VO122" s="404"/>
      <c r="VP122" s="404"/>
      <c r="VQ122" s="404"/>
      <c r="VR122" s="404"/>
      <c r="VS122" s="404"/>
      <c r="VT122" s="404"/>
      <c r="VU122" s="404"/>
      <c r="VV122" s="404"/>
      <c r="VW122" s="404"/>
      <c r="VX122" s="404"/>
      <c r="VY122" s="404"/>
      <c r="VZ122" s="404"/>
      <c r="WA122" s="404"/>
      <c r="WB122" s="404"/>
      <c r="WC122" s="404"/>
      <c r="WD122" s="404"/>
      <c r="WE122" s="404"/>
      <c r="WF122" s="404"/>
      <c r="WG122" s="404"/>
      <c r="WH122" s="404"/>
      <c r="WI122" s="404"/>
      <c r="WJ122" s="404"/>
      <c r="WK122" s="404"/>
      <c r="WL122" s="404"/>
      <c r="WM122" s="404"/>
      <c r="WN122" s="404"/>
      <c r="WO122" s="404"/>
      <c r="WP122" s="404"/>
      <c r="WQ122" s="404"/>
      <c r="WR122" s="404"/>
      <c r="WS122" s="404"/>
      <c r="WT122" s="404"/>
      <c r="WU122" s="404"/>
      <c r="WV122" s="404"/>
      <c r="WW122" s="404"/>
      <c r="WX122" s="404"/>
      <c r="WY122" s="404"/>
      <c r="WZ122" s="404"/>
      <c r="XA122" s="404"/>
      <c r="XB122" s="404"/>
      <c r="XC122" s="404"/>
      <c r="XD122" s="404"/>
      <c r="XE122" s="404"/>
      <c r="XF122" s="404"/>
      <c r="XG122" s="404"/>
      <c r="XH122" s="404"/>
      <c r="XI122" s="404"/>
      <c r="XJ122" s="404"/>
      <c r="XK122" s="404"/>
      <c r="XL122" s="404"/>
      <c r="XM122" s="404"/>
      <c r="XN122" s="404"/>
      <c r="XO122" s="404"/>
      <c r="XP122" s="404"/>
      <c r="XQ122" s="404"/>
      <c r="XR122" s="404"/>
      <c r="XS122" s="404"/>
      <c r="XT122" s="404"/>
      <c r="XU122" s="404"/>
      <c r="XV122" s="404"/>
      <c r="XW122" s="404"/>
      <c r="XX122" s="404"/>
      <c r="XY122" s="404"/>
      <c r="XZ122" s="404"/>
      <c r="YA122" s="404"/>
      <c r="YB122" s="404"/>
      <c r="YC122" s="404"/>
      <c r="YD122" s="404"/>
      <c r="YE122" s="404"/>
      <c r="YF122" s="404"/>
      <c r="YG122" s="404"/>
      <c r="YH122" s="404"/>
      <c r="YI122" s="404"/>
      <c r="YJ122" s="404"/>
      <c r="YK122" s="404"/>
      <c r="YL122" s="404"/>
      <c r="YM122" s="404"/>
      <c r="YN122" s="404"/>
      <c r="YO122" s="404"/>
      <c r="YP122" s="404"/>
      <c r="YQ122" s="404"/>
      <c r="YR122" s="404"/>
      <c r="YS122" s="404"/>
      <c r="YT122" s="404"/>
      <c r="YU122" s="404"/>
      <c r="YV122" s="404"/>
      <c r="YW122" s="404"/>
      <c r="YX122" s="404"/>
      <c r="YY122" s="404"/>
      <c r="YZ122" s="404"/>
      <c r="ZA122" s="404"/>
      <c r="ZB122" s="404"/>
      <c r="ZC122" s="404"/>
      <c r="ZD122" s="404"/>
      <c r="ZE122" s="404"/>
      <c r="ZF122" s="404"/>
      <c r="ZG122" s="404"/>
      <c r="ZH122" s="404"/>
      <c r="ZI122" s="404"/>
      <c r="ZJ122" s="404"/>
      <c r="ZK122" s="404"/>
      <c r="ZL122" s="404"/>
      <c r="ZM122" s="404"/>
      <c r="ZN122" s="404"/>
      <c r="ZO122" s="404"/>
      <c r="ZP122" s="404"/>
      <c r="ZQ122" s="404"/>
      <c r="ZR122" s="404"/>
      <c r="ZS122" s="404"/>
      <c r="ZT122" s="404"/>
      <c r="ZU122" s="404"/>
      <c r="ZV122" s="404"/>
      <c r="ZW122" s="404"/>
      <c r="ZX122" s="404"/>
      <c r="ZY122" s="404"/>
      <c r="ZZ122" s="404"/>
      <c r="AAA122" s="404"/>
      <c r="AAB122" s="404"/>
      <c r="AAC122" s="404"/>
      <c r="AAD122" s="404"/>
      <c r="AAE122" s="404"/>
      <c r="AAF122" s="404"/>
      <c r="AAG122" s="404"/>
      <c r="AAH122" s="404"/>
      <c r="AAI122" s="404"/>
      <c r="AAJ122" s="404"/>
      <c r="AAK122" s="404"/>
      <c r="AAL122" s="404"/>
      <c r="AAM122" s="404"/>
      <c r="AAN122" s="404"/>
      <c r="AAO122" s="404"/>
      <c r="AAP122" s="404"/>
      <c r="AAQ122" s="404"/>
      <c r="AAR122" s="404"/>
      <c r="AAS122" s="404"/>
      <c r="AAT122" s="404"/>
      <c r="AAU122" s="404"/>
      <c r="AAV122" s="404"/>
      <c r="AAW122" s="404"/>
      <c r="AAX122" s="404"/>
      <c r="AAY122" s="404"/>
      <c r="AAZ122" s="404"/>
      <c r="ABA122" s="404"/>
      <c r="ABB122" s="404"/>
      <c r="ABC122" s="404"/>
      <c r="ABD122" s="404"/>
      <c r="ABE122" s="404"/>
      <c r="ABF122" s="404"/>
      <c r="ABG122" s="404"/>
      <c r="ABH122" s="404"/>
      <c r="ABI122" s="404"/>
      <c r="ABJ122" s="404"/>
      <c r="ABK122" s="404"/>
      <c r="ABL122" s="404"/>
      <c r="ABM122" s="404"/>
      <c r="ABN122" s="404"/>
      <c r="ABO122" s="404"/>
      <c r="ABP122" s="404"/>
      <c r="ABQ122" s="404"/>
      <c r="ABR122" s="404"/>
      <c r="ABS122" s="404"/>
      <c r="ABT122" s="404"/>
      <c r="ABU122" s="404"/>
      <c r="ABV122" s="404"/>
      <c r="ABW122" s="404"/>
      <c r="ABX122" s="404"/>
      <c r="ABY122" s="404"/>
      <c r="ABZ122" s="404"/>
      <c r="ACA122" s="404"/>
      <c r="ACB122" s="404"/>
      <c r="ACC122" s="404"/>
      <c r="ACD122" s="404"/>
      <c r="ACE122" s="404"/>
      <c r="ACF122" s="404"/>
      <c r="ACG122" s="404"/>
      <c r="ACH122" s="404"/>
      <c r="ACI122" s="404"/>
      <c r="ACJ122" s="404"/>
      <c r="ACK122" s="404"/>
      <c r="ACL122" s="404"/>
      <c r="ACM122" s="404"/>
      <c r="ACN122" s="404"/>
      <c r="ACO122" s="404"/>
      <c r="ACP122" s="404"/>
      <c r="ACQ122" s="404"/>
      <c r="ACR122" s="404"/>
      <c r="ACS122" s="404"/>
      <c r="ACT122" s="404"/>
      <c r="ACU122" s="404"/>
      <c r="ACV122" s="404"/>
      <c r="ACW122" s="404"/>
      <c r="ACX122" s="404"/>
      <c r="ACY122" s="404"/>
      <c r="ACZ122" s="404"/>
      <c r="ADA122" s="404"/>
      <c r="ADB122" s="404"/>
      <c r="ADC122" s="404"/>
      <c r="ADD122" s="404"/>
      <c r="ADE122" s="404"/>
      <c r="ADF122" s="404"/>
      <c r="ADG122" s="404"/>
      <c r="ADH122" s="404"/>
      <c r="ADI122" s="404"/>
      <c r="ADJ122" s="404"/>
      <c r="ADK122" s="404"/>
      <c r="ADL122" s="404"/>
      <c r="ADM122" s="404"/>
      <c r="ADN122" s="404"/>
      <c r="ADO122" s="404"/>
      <c r="ADP122" s="404"/>
      <c r="ADQ122" s="404"/>
      <c r="ADR122" s="404"/>
      <c r="ADS122" s="404"/>
      <c r="ADT122" s="404"/>
      <c r="ADU122" s="404"/>
      <c r="ADV122" s="404"/>
      <c r="ADW122" s="404"/>
      <c r="ADX122" s="404"/>
      <c r="ADY122" s="404"/>
      <c r="ADZ122" s="404"/>
      <c r="AEA122" s="404"/>
      <c r="AEB122" s="404"/>
      <c r="AEC122" s="404"/>
      <c r="AED122" s="404"/>
      <c r="AEE122" s="404"/>
      <c r="AEF122" s="404"/>
      <c r="AEG122" s="404"/>
      <c r="AEH122" s="404"/>
      <c r="AEI122" s="404"/>
      <c r="AEJ122" s="404"/>
      <c r="AEK122" s="404"/>
      <c r="AEL122" s="404"/>
      <c r="AEM122" s="404"/>
      <c r="AEN122" s="404"/>
      <c r="AEO122" s="404"/>
      <c r="AEP122" s="404"/>
      <c r="AEQ122" s="404"/>
      <c r="AER122" s="404"/>
      <c r="AES122" s="404"/>
      <c r="AET122" s="404"/>
      <c r="AEU122" s="404"/>
      <c r="AEV122" s="404"/>
      <c r="AEW122" s="404"/>
      <c r="AEX122" s="404"/>
      <c r="AEY122" s="404"/>
      <c r="AEZ122" s="404"/>
      <c r="AFA122" s="404"/>
      <c r="AFB122" s="404"/>
      <c r="AFC122" s="404"/>
      <c r="AFD122" s="404"/>
      <c r="AFE122" s="404"/>
      <c r="AFF122" s="404"/>
      <c r="AFG122" s="404"/>
      <c r="AFH122" s="404"/>
      <c r="AFI122" s="404"/>
      <c r="AFJ122" s="404"/>
      <c r="AFK122" s="404"/>
      <c r="AFL122" s="404"/>
      <c r="AFM122" s="404"/>
      <c r="AFN122" s="404"/>
      <c r="AFO122" s="404"/>
      <c r="AFP122" s="404"/>
      <c r="AFQ122" s="404"/>
      <c r="AFR122" s="404"/>
      <c r="AFS122" s="404"/>
      <c r="AFT122" s="404"/>
      <c r="AFU122" s="404"/>
      <c r="AFV122" s="404"/>
      <c r="AFW122" s="404"/>
      <c r="AFX122" s="404"/>
      <c r="AFY122" s="404"/>
      <c r="AFZ122" s="404"/>
      <c r="AGA122" s="404"/>
      <c r="AGB122" s="404"/>
      <c r="AGC122" s="404"/>
      <c r="AGD122" s="404"/>
      <c r="AGE122" s="404"/>
      <c r="AGF122" s="404"/>
      <c r="AGG122" s="404"/>
      <c r="AGH122" s="404"/>
      <c r="AGI122" s="404"/>
      <c r="AGJ122" s="404"/>
      <c r="AGK122" s="404"/>
      <c r="AGL122" s="404"/>
      <c r="AGM122" s="404"/>
      <c r="AGN122" s="404"/>
      <c r="AGO122" s="404"/>
      <c r="AGP122" s="404"/>
      <c r="AGQ122" s="404"/>
      <c r="AGR122" s="404"/>
      <c r="AGS122" s="404"/>
      <c r="AGT122" s="404"/>
      <c r="AGU122" s="404"/>
      <c r="AGV122" s="404"/>
      <c r="AGW122" s="404"/>
      <c r="AGX122" s="404"/>
      <c r="AGY122" s="404"/>
      <c r="AGZ122" s="404"/>
      <c r="AHA122" s="404"/>
      <c r="AHB122" s="404"/>
      <c r="AHC122" s="404"/>
      <c r="AHD122" s="404"/>
      <c r="AHE122" s="404"/>
      <c r="AHF122" s="404"/>
      <c r="AHG122" s="404"/>
      <c r="AHH122" s="404"/>
      <c r="AHI122" s="404"/>
      <c r="AHJ122" s="404"/>
      <c r="AHK122" s="404"/>
      <c r="AHL122" s="404"/>
      <c r="AHM122" s="404"/>
      <c r="AHN122" s="404"/>
      <c r="AHO122" s="404"/>
      <c r="AHP122" s="404"/>
      <c r="AHQ122" s="404"/>
      <c r="AHR122" s="404"/>
      <c r="AHS122" s="404"/>
      <c r="AHT122" s="404"/>
      <c r="AHU122" s="404"/>
      <c r="AHV122" s="404"/>
      <c r="AHW122" s="404"/>
      <c r="AHX122" s="404"/>
      <c r="AHY122" s="404"/>
      <c r="AHZ122" s="404"/>
      <c r="AIA122" s="404"/>
      <c r="AIB122" s="404"/>
      <c r="AIC122" s="404"/>
      <c r="AID122" s="404"/>
      <c r="AIE122" s="404"/>
      <c r="AIF122" s="404"/>
      <c r="AIG122" s="404"/>
      <c r="AIH122" s="404"/>
      <c r="AII122" s="404"/>
      <c r="AIJ122" s="404"/>
      <c r="AIK122" s="404"/>
      <c r="AIL122" s="404"/>
      <c r="AIM122" s="404"/>
      <c r="AIN122" s="404"/>
      <c r="AIO122" s="404"/>
      <c r="AIP122" s="404"/>
      <c r="AIQ122" s="404"/>
      <c r="AIR122" s="404"/>
      <c r="AIS122" s="404"/>
      <c r="AIT122" s="404"/>
      <c r="AIU122" s="404"/>
      <c r="AIV122" s="404"/>
      <c r="AIW122" s="404"/>
      <c r="AIX122" s="404"/>
      <c r="AIY122" s="404"/>
      <c r="AIZ122" s="404"/>
      <c r="AJA122" s="404"/>
      <c r="AJB122" s="404"/>
      <c r="AJC122" s="404"/>
      <c r="AJD122" s="404"/>
      <c r="AJE122" s="404"/>
      <c r="AJF122" s="404"/>
      <c r="AJG122" s="404"/>
      <c r="AJH122" s="404"/>
      <c r="AJI122" s="404"/>
      <c r="AJJ122" s="404"/>
      <c r="AJK122" s="404"/>
      <c r="AJL122" s="404"/>
      <c r="AJM122" s="404"/>
      <c r="AJN122" s="404"/>
      <c r="AJO122" s="404"/>
      <c r="AJP122" s="404"/>
      <c r="AJQ122" s="404"/>
      <c r="AJR122" s="404"/>
      <c r="AJS122" s="404"/>
      <c r="AJT122" s="404"/>
      <c r="AJU122" s="404"/>
      <c r="AJV122" s="404"/>
      <c r="AJW122" s="404"/>
      <c r="AJX122" s="404"/>
      <c r="AJY122" s="404"/>
      <c r="AJZ122" s="404"/>
      <c r="AKA122" s="404"/>
      <c r="AKB122" s="404"/>
      <c r="AKC122" s="404"/>
      <c r="AKD122" s="404"/>
      <c r="AKE122" s="404"/>
      <c r="AKF122" s="404"/>
      <c r="AKG122" s="404"/>
      <c r="AKH122" s="404"/>
      <c r="AKI122" s="404"/>
      <c r="AKJ122" s="404"/>
      <c r="AKK122" s="404"/>
      <c r="AKL122" s="404"/>
      <c r="AKM122" s="404"/>
      <c r="AKN122" s="404"/>
      <c r="AKO122" s="404"/>
      <c r="AKP122" s="404"/>
      <c r="AKQ122" s="404"/>
      <c r="AKR122" s="404"/>
      <c r="AKS122" s="404"/>
      <c r="AKT122" s="404"/>
      <c r="AKU122" s="404"/>
      <c r="AKV122" s="404"/>
      <c r="AKW122" s="404"/>
      <c r="AKX122" s="404"/>
      <c r="AKY122" s="404"/>
      <c r="AKZ122" s="404"/>
      <c r="ALA122" s="404"/>
      <c r="ALB122" s="404"/>
      <c r="ALC122" s="404"/>
    </row>
    <row r="123" spans="1:991" x14ac:dyDescent="0.55000000000000004">
      <c r="B123" s="53" t="s">
        <v>88</v>
      </c>
      <c r="C123" s="53"/>
      <c r="E123" s="53" t="s">
        <v>23</v>
      </c>
      <c r="F123" s="53"/>
      <c r="H123" s="53" t="s">
        <v>89</v>
      </c>
      <c r="I123" s="53"/>
      <c r="W123" s="404"/>
      <c r="X123" s="404"/>
      <c r="Y123" s="404"/>
      <c r="Z123" s="404"/>
      <c r="AA123" s="404"/>
      <c r="AB123" s="404"/>
      <c r="AC123" s="404"/>
      <c r="AD123" s="404"/>
      <c r="AE123" s="404"/>
      <c r="AF123" s="404"/>
      <c r="AG123" s="404"/>
      <c r="AH123" s="404"/>
      <c r="AI123" s="404"/>
      <c r="AJ123" s="404"/>
      <c r="AK123" s="404"/>
      <c r="AL123" s="404"/>
      <c r="AM123" s="404"/>
      <c r="AN123" s="404"/>
      <c r="AO123" s="404"/>
      <c r="AP123" s="404"/>
      <c r="AQ123" s="404"/>
      <c r="AR123" s="404"/>
      <c r="AS123" s="404"/>
      <c r="AT123" s="404"/>
      <c r="AU123" s="404"/>
      <c r="AV123" s="404"/>
      <c r="AW123" s="404"/>
      <c r="AX123" s="404"/>
      <c r="AY123" s="404"/>
      <c r="AZ123" s="404"/>
      <c r="BA123" s="404"/>
      <c r="BB123" s="404"/>
      <c r="BC123" s="404"/>
      <c r="BD123" s="404"/>
      <c r="BE123" s="404"/>
      <c r="BF123" s="404"/>
      <c r="BG123" s="404"/>
      <c r="BH123" s="404"/>
      <c r="BI123" s="404"/>
      <c r="BJ123" s="404"/>
      <c r="BK123" s="404"/>
      <c r="BL123" s="404"/>
      <c r="BM123" s="404"/>
      <c r="BN123" s="404"/>
      <c r="BO123" s="404"/>
      <c r="BP123" s="404"/>
      <c r="BQ123" s="404"/>
      <c r="BR123" s="404"/>
      <c r="BS123" s="404"/>
      <c r="BT123" s="404"/>
      <c r="BU123" s="404"/>
      <c r="BV123" s="404"/>
      <c r="BW123" s="404"/>
      <c r="BX123" s="404"/>
      <c r="BY123" s="404"/>
      <c r="BZ123" s="404"/>
      <c r="CA123" s="404"/>
      <c r="CB123" s="404"/>
      <c r="CC123" s="404"/>
      <c r="CD123" s="404"/>
      <c r="CE123" s="404"/>
      <c r="CF123" s="404"/>
      <c r="CG123" s="404"/>
      <c r="CH123" s="404"/>
      <c r="CI123" s="404"/>
      <c r="CJ123" s="404"/>
      <c r="CK123" s="404"/>
      <c r="CL123" s="404"/>
      <c r="CM123" s="404"/>
      <c r="CN123" s="404"/>
      <c r="CO123" s="404"/>
      <c r="CP123" s="404"/>
      <c r="CQ123" s="404"/>
      <c r="CR123" s="404"/>
      <c r="CS123" s="404"/>
      <c r="CT123" s="404"/>
      <c r="CU123" s="404"/>
      <c r="CV123" s="404"/>
      <c r="CW123" s="404"/>
      <c r="CX123" s="404"/>
      <c r="CY123" s="404"/>
      <c r="CZ123" s="404"/>
      <c r="DA123" s="404"/>
      <c r="DB123" s="404"/>
      <c r="DC123" s="404"/>
      <c r="DD123" s="404"/>
      <c r="DE123" s="404"/>
      <c r="DF123" s="404"/>
      <c r="DG123" s="404"/>
      <c r="DH123" s="404"/>
      <c r="DI123" s="404"/>
      <c r="DJ123" s="404"/>
      <c r="DK123" s="404"/>
      <c r="DL123" s="404"/>
      <c r="DM123" s="404"/>
      <c r="DN123" s="404"/>
      <c r="DO123" s="404"/>
      <c r="DP123" s="404"/>
      <c r="DQ123" s="404"/>
      <c r="DR123" s="404"/>
      <c r="DS123" s="404"/>
      <c r="DT123" s="404"/>
      <c r="DU123" s="404"/>
      <c r="DV123" s="404"/>
      <c r="DW123" s="404"/>
      <c r="DX123" s="404"/>
      <c r="DY123" s="404"/>
      <c r="DZ123" s="404"/>
      <c r="EA123" s="404"/>
      <c r="EB123" s="404"/>
      <c r="EC123" s="404"/>
      <c r="ED123" s="404"/>
      <c r="EE123" s="404"/>
      <c r="EF123" s="404"/>
      <c r="EG123" s="404"/>
      <c r="EH123" s="404"/>
      <c r="EI123" s="404"/>
      <c r="EJ123" s="404"/>
      <c r="EK123" s="404"/>
      <c r="EL123" s="404"/>
      <c r="EM123" s="404"/>
      <c r="EN123" s="404"/>
      <c r="EO123" s="404"/>
      <c r="EP123" s="404"/>
      <c r="EQ123" s="404"/>
      <c r="ER123" s="404"/>
      <c r="ES123" s="404"/>
      <c r="ET123" s="404"/>
      <c r="EU123" s="404"/>
      <c r="EV123" s="404"/>
      <c r="EW123" s="404"/>
      <c r="EX123" s="404"/>
      <c r="EY123" s="404"/>
      <c r="EZ123" s="404"/>
      <c r="FA123" s="404"/>
      <c r="FB123" s="404"/>
      <c r="FC123" s="404"/>
      <c r="FD123" s="404"/>
      <c r="FE123" s="404"/>
      <c r="FF123" s="404"/>
      <c r="FG123" s="404"/>
      <c r="FH123" s="404"/>
      <c r="FI123" s="404"/>
      <c r="FJ123" s="404"/>
      <c r="FK123" s="404"/>
      <c r="FL123" s="404"/>
      <c r="FM123" s="404"/>
      <c r="FN123" s="404"/>
      <c r="FO123" s="404"/>
      <c r="FP123" s="404"/>
      <c r="FQ123" s="404"/>
      <c r="FR123" s="404"/>
      <c r="FS123" s="404"/>
      <c r="FT123" s="404"/>
      <c r="FU123" s="404"/>
      <c r="FV123" s="404"/>
      <c r="FW123" s="404"/>
      <c r="FX123" s="404"/>
      <c r="FY123" s="404"/>
      <c r="FZ123" s="404"/>
      <c r="GA123" s="404"/>
      <c r="GB123" s="404"/>
      <c r="GC123" s="404"/>
      <c r="GD123" s="404"/>
      <c r="GE123" s="404"/>
      <c r="GF123" s="404"/>
      <c r="GG123" s="404"/>
      <c r="GH123" s="404"/>
      <c r="GI123" s="404"/>
      <c r="GJ123" s="404"/>
      <c r="GK123" s="404"/>
      <c r="GL123" s="404"/>
      <c r="GM123" s="404"/>
      <c r="GN123" s="404"/>
      <c r="GO123" s="404"/>
      <c r="GP123" s="404"/>
      <c r="GQ123" s="404"/>
      <c r="GR123" s="404"/>
      <c r="GS123" s="404"/>
      <c r="GT123" s="404"/>
      <c r="GU123" s="404"/>
      <c r="GV123" s="404"/>
      <c r="GW123" s="404"/>
      <c r="GX123" s="404"/>
      <c r="GY123" s="404"/>
      <c r="GZ123" s="404"/>
      <c r="HA123" s="404"/>
      <c r="HB123" s="404"/>
      <c r="HC123" s="404"/>
      <c r="HD123" s="404"/>
      <c r="HE123" s="404"/>
      <c r="HF123" s="404"/>
      <c r="HG123" s="404"/>
      <c r="HH123" s="404"/>
      <c r="HI123" s="404"/>
      <c r="HJ123" s="404"/>
      <c r="HK123" s="404"/>
      <c r="HL123" s="404"/>
      <c r="HM123" s="404"/>
      <c r="HN123" s="404"/>
      <c r="HO123" s="404"/>
      <c r="HP123" s="404"/>
      <c r="HQ123" s="404"/>
      <c r="HR123" s="404"/>
      <c r="HS123" s="404"/>
      <c r="HT123" s="404"/>
      <c r="HU123" s="404"/>
      <c r="HV123" s="404"/>
      <c r="HW123" s="404"/>
      <c r="HX123" s="404"/>
      <c r="HY123" s="404"/>
      <c r="HZ123" s="404"/>
      <c r="IA123" s="404"/>
      <c r="IB123" s="404"/>
      <c r="IC123" s="404"/>
      <c r="ID123" s="404"/>
      <c r="IE123" s="404"/>
      <c r="IF123" s="404"/>
      <c r="IG123" s="404"/>
      <c r="IH123" s="404"/>
      <c r="II123" s="404"/>
      <c r="IJ123" s="404"/>
      <c r="IK123" s="404"/>
      <c r="IL123" s="404"/>
      <c r="IM123" s="404"/>
      <c r="IN123" s="404"/>
      <c r="IO123" s="404"/>
      <c r="IP123" s="404"/>
      <c r="IQ123" s="404"/>
      <c r="IR123" s="404"/>
      <c r="IS123" s="404"/>
      <c r="IT123" s="404"/>
      <c r="IU123" s="404"/>
      <c r="IV123" s="404"/>
      <c r="IW123" s="404"/>
      <c r="IX123" s="404"/>
      <c r="IY123" s="404"/>
      <c r="IZ123" s="404"/>
      <c r="JA123" s="404"/>
      <c r="JB123" s="404"/>
      <c r="JC123" s="404"/>
      <c r="JD123" s="404"/>
      <c r="JE123" s="404"/>
      <c r="JF123" s="404"/>
      <c r="JG123" s="404"/>
      <c r="JH123" s="404"/>
      <c r="JI123" s="404"/>
      <c r="JJ123" s="404"/>
      <c r="JK123" s="404"/>
      <c r="JL123" s="404"/>
      <c r="JM123" s="404"/>
      <c r="JN123" s="404"/>
      <c r="JO123" s="404"/>
      <c r="JP123" s="404"/>
      <c r="JQ123" s="404"/>
      <c r="JR123" s="404"/>
      <c r="JS123" s="404"/>
      <c r="JT123" s="404"/>
      <c r="JU123" s="404"/>
      <c r="JV123" s="404"/>
      <c r="JW123" s="404"/>
      <c r="JX123" s="404"/>
      <c r="JY123" s="404"/>
      <c r="JZ123" s="404"/>
      <c r="KA123" s="404"/>
      <c r="KB123" s="404"/>
      <c r="KC123" s="404"/>
      <c r="KD123" s="404"/>
      <c r="KE123" s="404"/>
      <c r="KF123" s="404"/>
      <c r="KG123" s="404"/>
      <c r="KH123" s="404"/>
      <c r="KI123" s="404"/>
      <c r="KJ123" s="404"/>
      <c r="KK123" s="404"/>
      <c r="KL123" s="404"/>
      <c r="KM123" s="404"/>
      <c r="KN123" s="404"/>
      <c r="KO123" s="404"/>
      <c r="KP123" s="404"/>
      <c r="KQ123" s="404"/>
      <c r="KR123" s="404"/>
      <c r="KS123" s="404"/>
      <c r="KT123" s="404"/>
      <c r="KU123" s="404"/>
      <c r="KV123" s="404"/>
      <c r="KW123" s="404"/>
      <c r="KX123" s="404"/>
      <c r="KY123" s="404"/>
      <c r="KZ123" s="404"/>
      <c r="LA123" s="404"/>
      <c r="LB123" s="404"/>
      <c r="LC123" s="404"/>
      <c r="LD123" s="404"/>
      <c r="LE123" s="404"/>
      <c r="LF123" s="404"/>
      <c r="LG123" s="404"/>
      <c r="LH123" s="404"/>
      <c r="LI123" s="404"/>
      <c r="LJ123" s="404"/>
      <c r="LK123" s="404"/>
      <c r="LL123" s="404"/>
      <c r="LM123" s="404"/>
      <c r="LN123" s="404"/>
      <c r="LO123" s="404"/>
      <c r="LP123" s="404"/>
      <c r="LQ123" s="404"/>
      <c r="LR123" s="404"/>
      <c r="LS123" s="404"/>
      <c r="LT123" s="404"/>
      <c r="LU123" s="404"/>
      <c r="LV123" s="404"/>
      <c r="LW123" s="404"/>
      <c r="LX123" s="404"/>
      <c r="LY123" s="404"/>
      <c r="LZ123" s="404"/>
      <c r="MA123" s="404"/>
      <c r="MB123" s="404"/>
      <c r="MC123" s="404"/>
      <c r="MD123" s="404"/>
      <c r="ME123" s="404"/>
      <c r="MF123" s="404"/>
      <c r="MG123" s="404"/>
      <c r="MH123" s="404"/>
      <c r="MI123" s="404"/>
      <c r="MJ123" s="404"/>
      <c r="MK123" s="404"/>
      <c r="ML123" s="404"/>
      <c r="MM123" s="404"/>
      <c r="MN123" s="404"/>
      <c r="MO123" s="404"/>
      <c r="MP123" s="404"/>
      <c r="MQ123" s="404"/>
      <c r="MR123" s="404"/>
      <c r="MS123" s="404"/>
      <c r="MT123" s="404"/>
      <c r="MU123" s="404"/>
      <c r="MV123" s="404"/>
      <c r="MW123" s="404"/>
      <c r="MX123" s="404"/>
      <c r="MY123" s="404"/>
      <c r="MZ123" s="404"/>
      <c r="NA123" s="404"/>
      <c r="NB123" s="404"/>
      <c r="NC123" s="404"/>
      <c r="ND123" s="404"/>
      <c r="NE123" s="404"/>
      <c r="NF123" s="404"/>
      <c r="NG123" s="404"/>
      <c r="NH123" s="404"/>
      <c r="NI123" s="404"/>
      <c r="NJ123" s="404"/>
      <c r="NK123" s="404"/>
      <c r="NL123" s="404"/>
      <c r="NM123" s="404"/>
      <c r="NN123" s="404"/>
      <c r="NO123" s="404"/>
      <c r="NP123" s="404"/>
      <c r="NQ123" s="404"/>
      <c r="NR123" s="404"/>
      <c r="NS123" s="404"/>
      <c r="NT123" s="404"/>
      <c r="NU123" s="404"/>
      <c r="NV123" s="404"/>
      <c r="NW123" s="404"/>
      <c r="NX123" s="404"/>
      <c r="NY123" s="404"/>
      <c r="NZ123" s="404"/>
      <c r="OA123" s="404"/>
      <c r="OB123" s="404"/>
      <c r="OC123" s="404"/>
      <c r="OD123" s="404"/>
      <c r="OE123" s="404"/>
      <c r="OF123" s="404"/>
      <c r="OG123" s="404"/>
      <c r="OH123" s="404"/>
      <c r="OI123" s="404"/>
      <c r="OJ123" s="404"/>
      <c r="OK123" s="404"/>
      <c r="OL123" s="404"/>
      <c r="OM123" s="404"/>
      <c r="ON123" s="404"/>
      <c r="OO123" s="404"/>
      <c r="OP123" s="404"/>
      <c r="OQ123" s="404"/>
      <c r="OR123" s="404"/>
      <c r="OS123" s="404"/>
      <c r="OT123" s="404"/>
      <c r="OU123" s="404"/>
      <c r="OV123" s="404"/>
      <c r="OW123" s="404"/>
      <c r="OX123" s="404"/>
      <c r="OY123" s="404"/>
      <c r="OZ123" s="404"/>
      <c r="PA123" s="404"/>
      <c r="PB123" s="404"/>
      <c r="PC123" s="404"/>
      <c r="PD123" s="404"/>
      <c r="PE123" s="404"/>
      <c r="PF123" s="404"/>
      <c r="PG123" s="404"/>
      <c r="PH123" s="404"/>
      <c r="PI123" s="404"/>
      <c r="PJ123" s="404"/>
      <c r="PK123" s="404"/>
      <c r="PL123" s="404"/>
      <c r="PM123" s="404"/>
      <c r="PN123" s="404"/>
      <c r="PO123" s="404"/>
      <c r="PP123" s="404"/>
      <c r="PQ123" s="404"/>
      <c r="PR123" s="404"/>
      <c r="PS123" s="404"/>
      <c r="PT123" s="404"/>
      <c r="PU123" s="404"/>
      <c r="PV123" s="404"/>
      <c r="PW123" s="404"/>
      <c r="PX123" s="404"/>
      <c r="PY123" s="404"/>
      <c r="PZ123" s="404"/>
      <c r="QA123" s="404"/>
      <c r="QB123" s="404"/>
      <c r="QC123" s="404"/>
      <c r="QD123" s="404"/>
      <c r="QE123" s="404"/>
      <c r="QF123" s="404"/>
      <c r="QG123" s="404"/>
      <c r="QH123" s="404"/>
      <c r="QI123" s="404"/>
      <c r="QJ123" s="404"/>
      <c r="QK123" s="404"/>
      <c r="QL123" s="404"/>
      <c r="QM123" s="404"/>
      <c r="QN123" s="404"/>
      <c r="QO123" s="404"/>
      <c r="QP123" s="404"/>
      <c r="QQ123" s="404"/>
      <c r="QR123" s="404"/>
      <c r="QS123" s="404"/>
      <c r="QT123" s="404"/>
      <c r="QU123" s="404"/>
      <c r="QV123" s="404"/>
      <c r="QW123" s="404"/>
      <c r="QX123" s="404"/>
      <c r="QY123" s="404"/>
      <c r="QZ123" s="404"/>
      <c r="RA123" s="404"/>
      <c r="RB123" s="404"/>
      <c r="RC123" s="404"/>
      <c r="RD123" s="404"/>
      <c r="RE123" s="404"/>
      <c r="RF123" s="404"/>
      <c r="RG123" s="404"/>
      <c r="RH123" s="404"/>
      <c r="RI123" s="404"/>
      <c r="RJ123" s="404"/>
      <c r="RK123" s="404"/>
      <c r="RL123" s="404"/>
      <c r="RM123" s="404"/>
      <c r="RN123" s="404"/>
      <c r="RO123" s="404"/>
      <c r="RP123" s="404"/>
      <c r="RQ123" s="404"/>
      <c r="RR123" s="404"/>
      <c r="RS123" s="404"/>
      <c r="RT123" s="404"/>
      <c r="RU123" s="404"/>
      <c r="RV123" s="404"/>
      <c r="RW123" s="404"/>
      <c r="RX123" s="404"/>
      <c r="RY123" s="404"/>
      <c r="RZ123" s="404"/>
      <c r="SA123" s="404"/>
      <c r="SB123" s="404"/>
      <c r="SC123" s="404"/>
      <c r="SD123" s="404"/>
      <c r="SE123" s="404"/>
      <c r="SF123" s="404"/>
      <c r="SG123" s="404"/>
      <c r="SH123" s="404"/>
      <c r="SI123" s="404"/>
      <c r="SJ123" s="404"/>
      <c r="SK123" s="404"/>
      <c r="SL123" s="404"/>
      <c r="SM123" s="404"/>
      <c r="SN123" s="404"/>
      <c r="SO123" s="404"/>
      <c r="SP123" s="404"/>
      <c r="SQ123" s="404"/>
      <c r="SR123" s="404"/>
      <c r="SS123" s="404"/>
      <c r="ST123" s="404"/>
      <c r="SU123" s="404"/>
      <c r="SV123" s="404"/>
      <c r="SW123" s="404"/>
      <c r="SX123" s="404"/>
      <c r="SY123" s="404"/>
      <c r="SZ123" s="404"/>
      <c r="TA123" s="404"/>
      <c r="TB123" s="404"/>
      <c r="TC123" s="404"/>
      <c r="TD123" s="404"/>
      <c r="TE123" s="404"/>
      <c r="TF123" s="404"/>
      <c r="TG123" s="404"/>
      <c r="TH123" s="404"/>
      <c r="TI123" s="404"/>
      <c r="TJ123" s="404"/>
      <c r="TK123" s="404"/>
      <c r="TL123" s="404"/>
      <c r="TM123" s="404"/>
      <c r="TN123" s="404"/>
      <c r="TO123" s="404"/>
      <c r="TP123" s="404"/>
      <c r="TQ123" s="404"/>
      <c r="TR123" s="404"/>
      <c r="TS123" s="404"/>
      <c r="TT123" s="404"/>
      <c r="TU123" s="404"/>
      <c r="TV123" s="404"/>
      <c r="TW123" s="404"/>
      <c r="TX123" s="404"/>
      <c r="TY123" s="404"/>
      <c r="TZ123" s="404"/>
      <c r="UA123" s="404"/>
      <c r="UB123" s="404"/>
      <c r="UC123" s="404"/>
      <c r="UD123" s="404"/>
      <c r="UE123" s="404"/>
      <c r="UF123" s="404"/>
      <c r="UG123" s="404"/>
      <c r="UH123" s="404"/>
      <c r="UI123" s="404"/>
      <c r="UJ123" s="404"/>
      <c r="UK123" s="404"/>
      <c r="UL123" s="404"/>
      <c r="UM123" s="404"/>
      <c r="UN123" s="404"/>
      <c r="UO123" s="404"/>
      <c r="UP123" s="404"/>
      <c r="UQ123" s="404"/>
      <c r="UR123" s="404"/>
      <c r="US123" s="404"/>
      <c r="UT123" s="404"/>
      <c r="UU123" s="404"/>
      <c r="UV123" s="404"/>
      <c r="UW123" s="404"/>
      <c r="UX123" s="404"/>
      <c r="UY123" s="404"/>
      <c r="UZ123" s="404"/>
      <c r="VA123" s="404"/>
      <c r="VB123" s="404"/>
      <c r="VC123" s="404"/>
      <c r="VD123" s="404"/>
      <c r="VE123" s="404"/>
      <c r="VF123" s="404"/>
      <c r="VG123" s="404"/>
      <c r="VH123" s="404"/>
      <c r="VI123" s="404"/>
      <c r="VJ123" s="404"/>
      <c r="VK123" s="404"/>
      <c r="VL123" s="404"/>
      <c r="VM123" s="404"/>
      <c r="VN123" s="404"/>
      <c r="VO123" s="404"/>
      <c r="VP123" s="404"/>
      <c r="VQ123" s="404"/>
      <c r="VR123" s="404"/>
      <c r="VS123" s="404"/>
      <c r="VT123" s="404"/>
      <c r="VU123" s="404"/>
      <c r="VV123" s="404"/>
      <c r="VW123" s="404"/>
      <c r="VX123" s="404"/>
      <c r="VY123" s="404"/>
      <c r="VZ123" s="404"/>
      <c r="WA123" s="404"/>
      <c r="WB123" s="404"/>
      <c r="WC123" s="404"/>
      <c r="WD123" s="404"/>
      <c r="WE123" s="404"/>
      <c r="WF123" s="404"/>
      <c r="WG123" s="404"/>
      <c r="WH123" s="404"/>
      <c r="WI123" s="404"/>
      <c r="WJ123" s="404"/>
      <c r="WK123" s="404"/>
      <c r="WL123" s="404"/>
      <c r="WM123" s="404"/>
      <c r="WN123" s="404"/>
      <c r="WO123" s="404"/>
      <c r="WP123" s="404"/>
      <c r="WQ123" s="404"/>
      <c r="WR123" s="404"/>
      <c r="WS123" s="404"/>
      <c r="WT123" s="404"/>
      <c r="WU123" s="404"/>
      <c r="WV123" s="404"/>
      <c r="WW123" s="404"/>
      <c r="WX123" s="404"/>
      <c r="WY123" s="404"/>
      <c r="WZ123" s="404"/>
      <c r="XA123" s="404"/>
      <c r="XB123" s="404"/>
      <c r="XC123" s="404"/>
      <c r="XD123" s="404"/>
      <c r="XE123" s="404"/>
      <c r="XF123" s="404"/>
      <c r="XG123" s="404"/>
      <c r="XH123" s="404"/>
      <c r="XI123" s="404"/>
      <c r="XJ123" s="404"/>
      <c r="XK123" s="404"/>
      <c r="XL123" s="404"/>
      <c r="XM123" s="404"/>
      <c r="XN123" s="404"/>
      <c r="XO123" s="404"/>
      <c r="XP123" s="404"/>
      <c r="XQ123" s="404"/>
      <c r="XR123" s="404"/>
      <c r="XS123" s="404"/>
      <c r="XT123" s="404"/>
      <c r="XU123" s="404"/>
      <c r="XV123" s="404"/>
      <c r="XW123" s="404"/>
      <c r="XX123" s="404"/>
      <c r="XY123" s="404"/>
      <c r="XZ123" s="404"/>
      <c r="YA123" s="404"/>
      <c r="YB123" s="404"/>
      <c r="YC123" s="404"/>
      <c r="YD123" s="404"/>
      <c r="YE123" s="404"/>
      <c r="YF123" s="404"/>
      <c r="YG123" s="404"/>
      <c r="YH123" s="404"/>
      <c r="YI123" s="404"/>
      <c r="YJ123" s="404"/>
      <c r="YK123" s="404"/>
      <c r="YL123" s="404"/>
      <c r="YM123" s="404"/>
      <c r="YN123" s="404"/>
      <c r="YO123" s="404"/>
      <c r="YP123" s="404"/>
      <c r="YQ123" s="404"/>
      <c r="YR123" s="404"/>
      <c r="YS123" s="404"/>
      <c r="YT123" s="404"/>
      <c r="YU123" s="404"/>
      <c r="YV123" s="404"/>
      <c r="YW123" s="404"/>
      <c r="YX123" s="404"/>
      <c r="YY123" s="404"/>
      <c r="YZ123" s="404"/>
      <c r="ZA123" s="404"/>
      <c r="ZB123" s="404"/>
      <c r="ZC123" s="404"/>
      <c r="ZD123" s="404"/>
      <c r="ZE123" s="404"/>
      <c r="ZF123" s="404"/>
      <c r="ZG123" s="404"/>
      <c r="ZH123" s="404"/>
      <c r="ZI123" s="404"/>
      <c r="ZJ123" s="404"/>
      <c r="ZK123" s="404"/>
      <c r="ZL123" s="404"/>
      <c r="ZM123" s="404"/>
      <c r="ZN123" s="404"/>
      <c r="ZO123" s="404"/>
      <c r="ZP123" s="404"/>
      <c r="ZQ123" s="404"/>
      <c r="ZR123" s="404"/>
      <c r="ZS123" s="404"/>
      <c r="ZT123" s="404"/>
      <c r="ZU123" s="404"/>
      <c r="ZV123" s="404"/>
      <c r="ZW123" s="404"/>
      <c r="ZX123" s="404"/>
      <c r="ZY123" s="404"/>
      <c r="ZZ123" s="404"/>
      <c r="AAA123" s="404"/>
      <c r="AAB123" s="404"/>
      <c r="AAC123" s="404"/>
      <c r="AAD123" s="404"/>
      <c r="AAE123" s="404"/>
      <c r="AAF123" s="404"/>
      <c r="AAG123" s="404"/>
      <c r="AAH123" s="404"/>
      <c r="AAI123" s="404"/>
      <c r="AAJ123" s="404"/>
      <c r="AAK123" s="404"/>
      <c r="AAL123" s="404"/>
      <c r="AAM123" s="404"/>
      <c r="AAN123" s="404"/>
      <c r="AAO123" s="404"/>
      <c r="AAP123" s="404"/>
      <c r="AAQ123" s="404"/>
      <c r="AAR123" s="404"/>
      <c r="AAS123" s="404"/>
      <c r="AAT123" s="404"/>
      <c r="AAU123" s="404"/>
      <c r="AAV123" s="404"/>
      <c r="AAW123" s="404"/>
      <c r="AAX123" s="404"/>
      <c r="AAY123" s="404"/>
      <c r="AAZ123" s="404"/>
      <c r="ABA123" s="404"/>
      <c r="ABB123" s="404"/>
      <c r="ABC123" s="404"/>
      <c r="ABD123" s="404"/>
      <c r="ABE123" s="404"/>
      <c r="ABF123" s="404"/>
      <c r="ABG123" s="404"/>
      <c r="ABH123" s="404"/>
      <c r="ABI123" s="404"/>
      <c r="ABJ123" s="404"/>
      <c r="ABK123" s="404"/>
      <c r="ABL123" s="404"/>
      <c r="ABM123" s="404"/>
      <c r="ABN123" s="404"/>
      <c r="ABO123" s="404"/>
      <c r="ABP123" s="404"/>
      <c r="ABQ123" s="404"/>
      <c r="ABR123" s="404"/>
      <c r="ABS123" s="404"/>
      <c r="ABT123" s="404"/>
      <c r="ABU123" s="404"/>
      <c r="ABV123" s="404"/>
      <c r="ABW123" s="404"/>
      <c r="ABX123" s="404"/>
      <c r="ABY123" s="404"/>
      <c r="ABZ123" s="404"/>
      <c r="ACA123" s="404"/>
      <c r="ACB123" s="404"/>
      <c r="ACC123" s="404"/>
      <c r="ACD123" s="404"/>
      <c r="ACE123" s="404"/>
      <c r="ACF123" s="404"/>
      <c r="ACG123" s="404"/>
      <c r="ACH123" s="404"/>
      <c r="ACI123" s="404"/>
      <c r="ACJ123" s="404"/>
      <c r="ACK123" s="404"/>
      <c r="ACL123" s="404"/>
      <c r="ACM123" s="404"/>
      <c r="ACN123" s="404"/>
      <c r="ACO123" s="404"/>
      <c r="ACP123" s="404"/>
      <c r="ACQ123" s="404"/>
      <c r="ACR123" s="404"/>
      <c r="ACS123" s="404"/>
      <c r="ACT123" s="404"/>
      <c r="ACU123" s="404"/>
      <c r="ACV123" s="404"/>
      <c r="ACW123" s="404"/>
      <c r="ACX123" s="404"/>
      <c r="ACY123" s="404"/>
      <c r="ACZ123" s="404"/>
      <c r="ADA123" s="404"/>
      <c r="ADB123" s="404"/>
      <c r="ADC123" s="404"/>
      <c r="ADD123" s="404"/>
      <c r="ADE123" s="404"/>
      <c r="ADF123" s="404"/>
      <c r="ADG123" s="404"/>
      <c r="ADH123" s="404"/>
      <c r="ADI123" s="404"/>
      <c r="ADJ123" s="404"/>
      <c r="ADK123" s="404"/>
      <c r="ADL123" s="404"/>
      <c r="ADM123" s="404"/>
      <c r="ADN123" s="404"/>
      <c r="ADO123" s="404"/>
      <c r="ADP123" s="404"/>
      <c r="ADQ123" s="404"/>
      <c r="ADR123" s="404"/>
      <c r="ADS123" s="404"/>
      <c r="ADT123" s="404"/>
      <c r="ADU123" s="404"/>
      <c r="ADV123" s="404"/>
      <c r="ADW123" s="404"/>
      <c r="ADX123" s="404"/>
      <c r="ADY123" s="404"/>
      <c r="ADZ123" s="404"/>
      <c r="AEA123" s="404"/>
      <c r="AEB123" s="404"/>
      <c r="AEC123" s="404"/>
      <c r="AED123" s="404"/>
      <c r="AEE123" s="404"/>
      <c r="AEF123" s="404"/>
      <c r="AEG123" s="404"/>
      <c r="AEH123" s="404"/>
      <c r="AEI123" s="404"/>
      <c r="AEJ123" s="404"/>
      <c r="AEK123" s="404"/>
      <c r="AEL123" s="404"/>
      <c r="AEM123" s="404"/>
      <c r="AEN123" s="404"/>
      <c r="AEO123" s="404"/>
      <c r="AEP123" s="404"/>
      <c r="AEQ123" s="404"/>
      <c r="AER123" s="404"/>
      <c r="AES123" s="404"/>
      <c r="AET123" s="404"/>
      <c r="AEU123" s="404"/>
      <c r="AEV123" s="404"/>
      <c r="AEW123" s="404"/>
      <c r="AEX123" s="404"/>
      <c r="AEY123" s="404"/>
      <c r="AEZ123" s="404"/>
      <c r="AFA123" s="404"/>
      <c r="AFB123" s="404"/>
      <c r="AFC123" s="404"/>
      <c r="AFD123" s="404"/>
      <c r="AFE123" s="404"/>
      <c r="AFF123" s="404"/>
      <c r="AFG123" s="404"/>
      <c r="AFH123" s="404"/>
      <c r="AFI123" s="404"/>
      <c r="AFJ123" s="404"/>
      <c r="AFK123" s="404"/>
      <c r="AFL123" s="404"/>
      <c r="AFM123" s="404"/>
      <c r="AFN123" s="404"/>
      <c r="AFO123" s="404"/>
      <c r="AFP123" s="404"/>
      <c r="AFQ123" s="404"/>
      <c r="AFR123" s="404"/>
      <c r="AFS123" s="404"/>
      <c r="AFT123" s="404"/>
      <c r="AFU123" s="404"/>
      <c r="AFV123" s="404"/>
      <c r="AFW123" s="404"/>
      <c r="AFX123" s="404"/>
      <c r="AFY123" s="404"/>
      <c r="AFZ123" s="404"/>
      <c r="AGA123" s="404"/>
      <c r="AGB123" s="404"/>
      <c r="AGC123" s="404"/>
      <c r="AGD123" s="404"/>
      <c r="AGE123" s="404"/>
      <c r="AGF123" s="404"/>
      <c r="AGG123" s="404"/>
      <c r="AGH123" s="404"/>
      <c r="AGI123" s="404"/>
      <c r="AGJ123" s="404"/>
      <c r="AGK123" s="404"/>
      <c r="AGL123" s="404"/>
      <c r="AGM123" s="404"/>
      <c r="AGN123" s="404"/>
      <c r="AGO123" s="404"/>
      <c r="AGP123" s="404"/>
      <c r="AGQ123" s="404"/>
      <c r="AGR123" s="404"/>
      <c r="AGS123" s="404"/>
      <c r="AGT123" s="404"/>
      <c r="AGU123" s="404"/>
      <c r="AGV123" s="404"/>
      <c r="AGW123" s="404"/>
      <c r="AGX123" s="404"/>
      <c r="AGY123" s="404"/>
      <c r="AGZ123" s="404"/>
      <c r="AHA123" s="404"/>
      <c r="AHB123" s="404"/>
      <c r="AHC123" s="404"/>
      <c r="AHD123" s="404"/>
      <c r="AHE123" s="404"/>
      <c r="AHF123" s="404"/>
      <c r="AHG123" s="404"/>
      <c r="AHH123" s="404"/>
      <c r="AHI123" s="404"/>
      <c r="AHJ123" s="404"/>
      <c r="AHK123" s="404"/>
      <c r="AHL123" s="404"/>
      <c r="AHM123" s="404"/>
      <c r="AHN123" s="404"/>
      <c r="AHO123" s="404"/>
      <c r="AHP123" s="404"/>
      <c r="AHQ123" s="404"/>
      <c r="AHR123" s="404"/>
      <c r="AHS123" s="404"/>
      <c r="AHT123" s="404"/>
      <c r="AHU123" s="404"/>
      <c r="AHV123" s="404"/>
      <c r="AHW123" s="404"/>
      <c r="AHX123" s="404"/>
      <c r="AHY123" s="404"/>
      <c r="AHZ123" s="404"/>
      <c r="AIA123" s="404"/>
      <c r="AIB123" s="404"/>
      <c r="AIC123" s="404"/>
      <c r="AID123" s="404"/>
      <c r="AIE123" s="404"/>
      <c r="AIF123" s="404"/>
      <c r="AIG123" s="404"/>
      <c r="AIH123" s="404"/>
      <c r="AII123" s="404"/>
      <c r="AIJ123" s="404"/>
      <c r="AIK123" s="404"/>
      <c r="AIL123" s="404"/>
      <c r="AIM123" s="404"/>
      <c r="AIN123" s="404"/>
      <c r="AIO123" s="404"/>
      <c r="AIP123" s="404"/>
      <c r="AIQ123" s="404"/>
      <c r="AIR123" s="404"/>
      <c r="AIS123" s="404"/>
      <c r="AIT123" s="404"/>
      <c r="AIU123" s="404"/>
      <c r="AIV123" s="404"/>
      <c r="AIW123" s="404"/>
      <c r="AIX123" s="404"/>
      <c r="AIY123" s="404"/>
      <c r="AIZ123" s="404"/>
      <c r="AJA123" s="404"/>
      <c r="AJB123" s="404"/>
      <c r="AJC123" s="404"/>
      <c r="AJD123" s="404"/>
      <c r="AJE123" s="404"/>
      <c r="AJF123" s="404"/>
      <c r="AJG123" s="404"/>
      <c r="AJH123" s="404"/>
      <c r="AJI123" s="404"/>
      <c r="AJJ123" s="404"/>
      <c r="AJK123" s="404"/>
      <c r="AJL123" s="404"/>
      <c r="AJM123" s="404"/>
      <c r="AJN123" s="404"/>
      <c r="AJO123" s="404"/>
      <c r="AJP123" s="404"/>
      <c r="AJQ123" s="404"/>
      <c r="AJR123" s="404"/>
      <c r="AJS123" s="404"/>
      <c r="AJT123" s="404"/>
      <c r="AJU123" s="404"/>
      <c r="AJV123" s="404"/>
      <c r="AJW123" s="404"/>
      <c r="AJX123" s="404"/>
      <c r="AJY123" s="404"/>
      <c r="AJZ123" s="404"/>
      <c r="AKA123" s="404"/>
      <c r="AKB123" s="404"/>
      <c r="AKC123" s="404"/>
      <c r="AKD123" s="404"/>
      <c r="AKE123" s="404"/>
      <c r="AKF123" s="404"/>
      <c r="AKG123" s="404"/>
      <c r="AKH123" s="404"/>
      <c r="AKI123" s="404"/>
      <c r="AKJ123" s="404"/>
      <c r="AKK123" s="404"/>
      <c r="AKL123" s="404"/>
      <c r="AKM123" s="404"/>
      <c r="AKN123" s="404"/>
      <c r="AKO123" s="404"/>
      <c r="AKP123" s="404"/>
      <c r="AKQ123" s="404"/>
      <c r="AKR123" s="404"/>
      <c r="AKS123" s="404"/>
      <c r="AKT123" s="404"/>
      <c r="AKU123" s="404"/>
      <c r="AKV123" s="404"/>
      <c r="AKW123" s="404"/>
      <c r="AKX123" s="404"/>
      <c r="AKY123" s="404"/>
      <c r="AKZ123" s="404"/>
      <c r="ALA123" s="404"/>
      <c r="ALB123" s="404"/>
      <c r="ALC123" s="404"/>
    </row>
    <row r="124" spans="1:991" x14ac:dyDescent="0.55000000000000004">
      <c r="A124" s="53" t="s">
        <v>83</v>
      </c>
      <c r="B124" s="766" t="s">
        <v>83</v>
      </c>
      <c r="C124" s="766"/>
      <c r="D124" s="647" t="s">
        <v>83</v>
      </c>
      <c r="E124" s="766" t="s">
        <v>83</v>
      </c>
      <c r="F124" s="766"/>
      <c r="G124" s="647" t="s">
        <v>83</v>
      </c>
      <c r="H124" s="766" t="s">
        <v>83</v>
      </c>
      <c r="I124" s="766"/>
      <c r="J124" s="647" t="s">
        <v>83</v>
      </c>
      <c r="W124" s="404"/>
      <c r="X124" s="404"/>
      <c r="Y124" s="404"/>
      <c r="Z124" s="404"/>
      <c r="AA124" s="404"/>
      <c r="AB124" s="404"/>
      <c r="AC124" s="404"/>
      <c r="AD124" s="404"/>
      <c r="AE124" s="404"/>
      <c r="AF124" s="404"/>
      <c r="AG124" s="404"/>
      <c r="AH124" s="404"/>
      <c r="AI124" s="404"/>
      <c r="AJ124" s="404"/>
      <c r="AK124" s="404"/>
      <c r="AL124" s="404"/>
      <c r="AM124" s="404"/>
      <c r="AN124" s="404"/>
      <c r="AO124" s="404"/>
      <c r="AP124" s="404"/>
      <c r="AQ124" s="404"/>
      <c r="AR124" s="404"/>
      <c r="AS124" s="404"/>
      <c r="AT124" s="404"/>
      <c r="AU124" s="404"/>
      <c r="AV124" s="404"/>
      <c r="AW124" s="404"/>
      <c r="AX124" s="404"/>
      <c r="AY124" s="404"/>
      <c r="AZ124" s="404"/>
      <c r="BA124" s="404"/>
      <c r="BB124" s="404"/>
      <c r="BC124" s="404"/>
      <c r="BD124" s="404"/>
      <c r="BE124" s="404"/>
      <c r="BF124" s="404"/>
      <c r="BG124" s="404"/>
      <c r="BH124" s="404"/>
      <c r="BI124" s="404"/>
      <c r="BJ124" s="404"/>
      <c r="BK124" s="404"/>
      <c r="BL124" s="404"/>
      <c r="BM124" s="404"/>
      <c r="BN124" s="404"/>
      <c r="BO124" s="404"/>
      <c r="BP124" s="404"/>
      <c r="BQ124" s="404"/>
      <c r="BR124" s="404"/>
      <c r="BS124" s="404"/>
      <c r="BT124" s="404"/>
      <c r="BU124" s="404"/>
      <c r="BV124" s="404"/>
      <c r="BW124" s="404"/>
      <c r="BX124" s="404"/>
      <c r="BY124" s="404"/>
      <c r="BZ124" s="404"/>
      <c r="CA124" s="404"/>
      <c r="CB124" s="404"/>
      <c r="CC124" s="404"/>
      <c r="CD124" s="404"/>
      <c r="CE124" s="404"/>
      <c r="CF124" s="404"/>
      <c r="CG124" s="404"/>
      <c r="CH124" s="404"/>
      <c r="CI124" s="404"/>
      <c r="CJ124" s="404"/>
      <c r="CK124" s="404"/>
      <c r="CL124" s="404"/>
      <c r="CM124" s="404"/>
      <c r="CN124" s="404"/>
      <c r="CO124" s="404"/>
      <c r="CP124" s="404"/>
      <c r="CQ124" s="404"/>
      <c r="CR124" s="404"/>
      <c r="CS124" s="404"/>
      <c r="CT124" s="404"/>
      <c r="CU124" s="404"/>
      <c r="CV124" s="404"/>
      <c r="CW124" s="404"/>
      <c r="CX124" s="404"/>
      <c r="CY124" s="404"/>
      <c r="CZ124" s="404"/>
      <c r="DA124" s="404"/>
      <c r="DB124" s="404"/>
      <c r="DC124" s="404"/>
      <c r="DD124" s="404"/>
      <c r="DE124" s="404"/>
      <c r="DF124" s="404"/>
      <c r="DG124" s="404"/>
      <c r="DH124" s="404"/>
      <c r="DI124" s="404"/>
      <c r="DJ124" s="404"/>
      <c r="DK124" s="404"/>
      <c r="DL124" s="404"/>
      <c r="DM124" s="404"/>
      <c r="DN124" s="404"/>
      <c r="DO124" s="404"/>
      <c r="DP124" s="404"/>
      <c r="DQ124" s="404"/>
      <c r="DR124" s="404"/>
      <c r="DS124" s="404"/>
      <c r="DT124" s="404"/>
      <c r="DU124" s="404"/>
      <c r="DV124" s="404"/>
      <c r="DW124" s="404"/>
      <c r="DX124" s="404"/>
      <c r="DY124" s="404"/>
      <c r="DZ124" s="404"/>
      <c r="EA124" s="404"/>
      <c r="EB124" s="404"/>
      <c r="EC124" s="404"/>
      <c r="ED124" s="404"/>
      <c r="EE124" s="404"/>
      <c r="EF124" s="404"/>
      <c r="EG124" s="404"/>
      <c r="EH124" s="404"/>
      <c r="EI124" s="404"/>
      <c r="EJ124" s="404"/>
      <c r="EK124" s="404"/>
      <c r="EL124" s="404"/>
      <c r="EM124" s="404"/>
      <c r="EN124" s="404"/>
      <c r="EO124" s="404"/>
      <c r="EP124" s="404"/>
      <c r="EQ124" s="404"/>
      <c r="ER124" s="404"/>
      <c r="ES124" s="404"/>
      <c r="ET124" s="404"/>
      <c r="EU124" s="404"/>
      <c r="EV124" s="404"/>
      <c r="EW124" s="404"/>
      <c r="EX124" s="404"/>
      <c r="EY124" s="404"/>
      <c r="EZ124" s="404"/>
      <c r="FA124" s="404"/>
      <c r="FB124" s="404"/>
      <c r="FC124" s="404"/>
      <c r="FD124" s="404"/>
      <c r="FE124" s="404"/>
      <c r="FF124" s="404"/>
      <c r="FG124" s="404"/>
      <c r="FH124" s="404"/>
      <c r="FI124" s="404"/>
      <c r="FJ124" s="404"/>
      <c r="FK124" s="404"/>
      <c r="FL124" s="404"/>
      <c r="FM124" s="404"/>
      <c r="FN124" s="404"/>
      <c r="FO124" s="404"/>
      <c r="FP124" s="404"/>
      <c r="FQ124" s="404"/>
      <c r="FR124" s="404"/>
      <c r="FS124" s="404"/>
      <c r="FT124" s="404"/>
      <c r="FU124" s="404"/>
      <c r="FV124" s="404"/>
      <c r="FW124" s="404"/>
      <c r="FX124" s="404"/>
      <c r="FY124" s="404"/>
      <c r="FZ124" s="404"/>
      <c r="GA124" s="404"/>
      <c r="GB124" s="404"/>
      <c r="GC124" s="404"/>
      <c r="GD124" s="404"/>
      <c r="GE124" s="404"/>
      <c r="GF124" s="404"/>
      <c r="GG124" s="404"/>
      <c r="GH124" s="404"/>
      <c r="GI124" s="404"/>
      <c r="GJ124" s="404"/>
      <c r="GK124" s="404"/>
      <c r="GL124" s="404"/>
      <c r="GM124" s="404"/>
      <c r="GN124" s="404"/>
      <c r="GO124" s="404"/>
      <c r="GP124" s="404"/>
      <c r="GQ124" s="404"/>
      <c r="GR124" s="404"/>
      <c r="GS124" s="404"/>
      <c r="GT124" s="404"/>
      <c r="GU124" s="404"/>
      <c r="GV124" s="404"/>
      <c r="GW124" s="404"/>
      <c r="GX124" s="404"/>
      <c r="GY124" s="404"/>
      <c r="GZ124" s="404"/>
      <c r="HA124" s="404"/>
      <c r="HB124" s="404"/>
      <c r="HC124" s="404"/>
      <c r="HD124" s="404"/>
      <c r="HE124" s="404"/>
      <c r="HF124" s="404"/>
      <c r="HG124" s="404"/>
      <c r="HH124" s="404"/>
      <c r="HI124" s="404"/>
      <c r="HJ124" s="404"/>
      <c r="HK124" s="404"/>
      <c r="HL124" s="404"/>
      <c r="HM124" s="404"/>
      <c r="HN124" s="404"/>
      <c r="HO124" s="404"/>
      <c r="HP124" s="404"/>
      <c r="HQ124" s="404"/>
      <c r="HR124" s="404"/>
      <c r="HS124" s="404"/>
      <c r="HT124" s="404"/>
      <c r="HU124" s="404"/>
      <c r="HV124" s="404"/>
      <c r="HW124" s="404"/>
      <c r="HX124" s="404"/>
      <c r="HY124" s="404"/>
      <c r="HZ124" s="404"/>
      <c r="IA124" s="404"/>
      <c r="IB124" s="404"/>
      <c r="IC124" s="404"/>
      <c r="ID124" s="404"/>
      <c r="IE124" s="404"/>
      <c r="IF124" s="404"/>
      <c r="IG124" s="404"/>
      <c r="IH124" s="404"/>
      <c r="II124" s="404"/>
      <c r="IJ124" s="404"/>
      <c r="IK124" s="404"/>
      <c r="IL124" s="404"/>
      <c r="IM124" s="404"/>
      <c r="IN124" s="404"/>
      <c r="IO124" s="404"/>
      <c r="IP124" s="404"/>
      <c r="IQ124" s="404"/>
      <c r="IR124" s="404"/>
      <c r="IS124" s="404"/>
      <c r="IT124" s="404"/>
      <c r="IU124" s="404"/>
      <c r="IV124" s="404"/>
      <c r="IW124" s="404"/>
      <c r="IX124" s="404"/>
      <c r="IY124" s="404"/>
      <c r="IZ124" s="404"/>
      <c r="JA124" s="404"/>
      <c r="JB124" s="404"/>
      <c r="JC124" s="404"/>
      <c r="JD124" s="404"/>
      <c r="JE124" s="404"/>
      <c r="JF124" s="404"/>
      <c r="JG124" s="404"/>
      <c r="JH124" s="404"/>
      <c r="JI124" s="404"/>
      <c r="JJ124" s="404"/>
      <c r="JK124" s="404"/>
      <c r="JL124" s="404"/>
      <c r="JM124" s="404"/>
      <c r="JN124" s="404"/>
      <c r="JO124" s="404"/>
      <c r="JP124" s="404"/>
      <c r="JQ124" s="404"/>
      <c r="JR124" s="404"/>
      <c r="JS124" s="404"/>
      <c r="JT124" s="404"/>
      <c r="JU124" s="404"/>
      <c r="JV124" s="404"/>
      <c r="JW124" s="404"/>
      <c r="JX124" s="404"/>
      <c r="JY124" s="404"/>
      <c r="JZ124" s="404"/>
      <c r="KA124" s="404"/>
      <c r="KB124" s="404"/>
      <c r="KC124" s="404"/>
      <c r="KD124" s="404"/>
      <c r="KE124" s="404"/>
      <c r="KF124" s="404"/>
      <c r="KG124" s="404"/>
      <c r="KH124" s="404"/>
      <c r="KI124" s="404"/>
      <c r="KJ124" s="404"/>
      <c r="KK124" s="404"/>
      <c r="KL124" s="404"/>
      <c r="KM124" s="404"/>
      <c r="KN124" s="404"/>
      <c r="KO124" s="404"/>
      <c r="KP124" s="404"/>
      <c r="KQ124" s="404"/>
      <c r="KR124" s="404"/>
      <c r="KS124" s="404"/>
      <c r="KT124" s="404"/>
      <c r="KU124" s="404"/>
      <c r="KV124" s="404"/>
      <c r="KW124" s="404"/>
      <c r="KX124" s="404"/>
      <c r="KY124" s="404"/>
      <c r="KZ124" s="404"/>
      <c r="LA124" s="404"/>
      <c r="LB124" s="404"/>
      <c r="LC124" s="404"/>
      <c r="LD124" s="404"/>
      <c r="LE124" s="404"/>
      <c r="LF124" s="404"/>
      <c r="LG124" s="404"/>
      <c r="LH124" s="404"/>
      <c r="LI124" s="404"/>
      <c r="LJ124" s="404"/>
      <c r="LK124" s="404"/>
      <c r="LL124" s="404"/>
      <c r="LM124" s="404"/>
      <c r="LN124" s="404"/>
      <c r="LO124" s="404"/>
      <c r="LP124" s="404"/>
      <c r="LQ124" s="404"/>
      <c r="LR124" s="404"/>
      <c r="LS124" s="404"/>
      <c r="LT124" s="404"/>
      <c r="LU124" s="404"/>
      <c r="LV124" s="404"/>
      <c r="LW124" s="404"/>
      <c r="LX124" s="404"/>
      <c r="LY124" s="404"/>
      <c r="LZ124" s="404"/>
      <c r="MA124" s="404"/>
      <c r="MB124" s="404"/>
      <c r="MC124" s="404"/>
      <c r="MD124" s="404"/>
      <c r="ME124" s="404"/>
      <c r="MF124" s="404"/>
      <c r="MG124" s="404"/>
      <c r="MH124" s="404"/>
      <c r="MI124" s="404"/>
      <c r="MJ124" s="404"/>
      <c r="MK124" s="404"/>
      <c r="ML124" s="404"/>
      <c r="MM124" s="404"/>
      <c r="MN124" s="404"/>
      <c r="MO124" s="404"/>
      <c r="MP124" s="404"/>
      <c r="MQ124" s="404"/>
      <c r="MR124" s="404"/>
      <c r="MS124" s="404"/>
      <c r="MT124" s="404"/>
      <c r="MU124" s="404"/>
      <c r="MV124" s="404"/>
      <c r="MW124" s="404"/>
      <c r="MX124" s="404"/>
      <c r="MY124" s="404"/>
      <c r="MZ124" s="404"/>
      <c r="NA124" s="404"/>
      <c r="NB124" s="404"/>
      <c r="NC124" s="404"/>
      <c r="ND124" s="404"/>
      <c r="NE124" s="404"/>
      <c r="NF124" s="404"/>
      <c r="NG124" s="404"/>
      <c r="NH124" s="404"/>
      <c r="NI124" s="404"/>
      <c r="NJ124" s="404"/>
      <c r="NK124" s="404"/>
      <c r="NL124" s="404"/>
      <c r="NM124" s="404"/>
      <c r="NN124" s="404"/>
      <c r="NO124" s="404"/>
      <c r="NP124" s="404"/>
      <c r="NQ124" s="404"/>
      <c r="NR124" s="404"/>
      <c r="NS124" s="404"/>
      <c r="NT124" s="404"/>
      <c r="NU124" s="404"/>
      <c r="NV124" s="404"/>
      <c r="NW124" s="404"/>
      <c r="NX124" s="404"/>
      <c r="NY124" s="404"/>
      <c r="NZ124" s="404"/>
      <c r="OA124" s="404"/>
      <c r="OB124" s="404"/>
      <c r="OC124" s="404"/>
      <c r="OD124" s="404"/>
      <c r="OE124" s="404"/>
      <c r="OF124" s="404"/>
      <c r="OG124" s="404"/>
      <c r="OH124" s="404"/>
      <c r="OI124" s="404"/>
      <c r="OJ124" s="404"/>
      <c r="OK124" s="404"/>
      <c r="OL124" s="404"/>
      <c r="OM124" s="404"/>
      <c r="ON124" s="404"/>
      <c r="OO124" s="404"/>
      <c r="OP124" s="404"/>
      <c r="OQ124" s="404"/>
      <c r="OR124" s="404"/>
      <c r="OS124" s="404"/>
      <c r="OT124" s="404"/>
      <c r="OU124" s="404"/>
      <c r="OV124" s="404"/>
      <c r="OW124" s="404"/>
      <c r="OX124" s="404"/>
      <c r="OY124" s="404"/>
      <c r="OZ124" s="404"/>
      <c r="PA124" s="404"/>
      <c r="PB124" s="404"/>
      <c r="PC124" s="404"/>
      <c r="PD124" s="404"/>
      <c r="PE124" s="404"/>
      <c r="PF124" s="404"/>
      <c r="PG124" s="404"/>
      <c r="PH124" s="404"/>
      <c r="PI124" s="404"/>
      <c r="PJ124" s="404"/>
      <c r="PK124" s="404"/>
      <c r="PL124" s="404"/>
      <c r="PM124" s="404"/>
      <c r="PN124" s="404"/>
      <c r="PO124" s="404"/>
      <c r="PP124" s="404"/>
      <c r="PQ124" s="404"/>
      <c r="PR124" s="404"/>
      <c r="PS124" s="404"/>
      <c r="PT124" s="404"/>
      <c r="PU124" s="404"/>
      <c r="PV124" s="404"/>
      <c r="PW124" s="404"/>
      <c r="PX124" s="404"/>
      <c r="PY124" s="404"/>
      <c r="PZ124" s="404"/>
      <c r="QA124" s="404"/>
      <c r="QB124" s="404"/>
      <c r="QC124" s="404"/>
      <c r="QD124" s="404"/>
      <c r="QE124" s="404"/>
      <c r="QF124" s="404"/>
      <c r="QG124" s="404"/>
      <c r="QH124" s="404"/>
      <c r="QI124" s="404"/>
      <c r="QJ124" s="404"/>
      <c r="QK124" s="404"/>
      <c r="QL124" s="404"/>
      <c r="QM124" s="404"/>
      <c r="QN124" s="404"/>
      <c r="QO124" s="404"/>
      <c r="QP124" s="404"/>
      <c r="QQ124" s="404"/>
      <c r="QR124" s="404"/>
      <c r="QS124" s="404"/>
      <c r="QT124" s="404"/>
      <c r="QU124" s="404"/>
      <c r="QV124" s="404"/>
      <c r="QW124" s="404"/>
      <c r="QX124" s="404"/>
      <c r="QY124" s="404"/>
      <c r="QZ124" s="404"/>
      <c r="RA124" s="404"/>
      <c r="RB124" s="404"/>
      <c r="RC124" s="404"/>
      <c r="RD124" s="404"/>
      <c r="RE124" s="404"/>
      <c r="RF124" s="404"/>
      <c r="RG124" s="404"/>
      <c r="RH124" s="404"/>
      <c r="RI124" s="404"/>
      <c r="RJ124" s="404"/>
      <c r="RK124" s="404"/>
      <c r="RL124" s="404"/>
      <c r="RM124" s="404"/>
      <c r="RN124" s="404"/>
      <c r="RO124" s="404"/>
      <c r="RP124" s="404"/>
      <c r="RQ124" s="404"/>
      <c r="RR124" s="404"/>
      <c r="RS124" s="404"/>
      <c r="RT124" s="404"/>
      <c r="RU124" s="404"/>
      <c r="RV124" s="404"/>
      <c r="RW124" s="404"/>
      <c r="RX124" s="404"/>
      <c r="RY124" s="404"/>
      <c r="RZ124" s="404"/>
      <c r="SA124" s="404"/>
      <c r="SB124" s="404"/>
      <c r="SC124" s="404"/>
      <c r="SD124" s="404"/>
      <c r="SE124" s="404"/>
      <c r="SF124" s="404"/>
      <c r="SG124" s="404"/>
      <c r="SH124" s="404"/>
      <c r="SI124" s="404"/>
      <c r="SJ124" s="404"/>
      <c r="SK124" s="404"/>
      <c r="SL124" s="404"/>
      <c r="SM124" s="404"/>
      <c r="SN124" s="404"/>
      <c r="SO124" s="404"/>
      <c r="SP124" s="404"/>
      <c r="SQ124" s="404"/>
      <c r="SR124" s="404"/>
      <c r="SS124" s="404"/>
      <c r="ST124" s="404"/>
      <c r="SU124" s="404"/>
      <c r="SV124" s="404"/>
      <c r="SW124" s="404"/>
      <c r="SX124" s="404"/>
      <c r="SY124" s="404"/>
      <c r="SZ124" s="404"/>
      <c r="TA124" s="404"/>
      <c r="TB124" s="404"/>
      <c r="TC124" s="404"/>
      <c r="TD124" s="404"/>
      <c r="TE124" s="404"/>
      <c r="TF124" s="404"/>
      <c r="TG124" s="404"/>
      <c r="TH124" s="404"/>
      <c r="TI124" s="404"/>
      <c r="TJ124" s="404"/>
      <c r="TK124" s="404"/>
      <c r="TL124" s="404"/>
      <c r="TM124" s="404"/>
      <c r="TN124" s="404"/>
      <c r="TO124" s="404"/>
      <c r="TP124" s="404"/>
      <c r="TQ124" s="404"/>
      <c r="TR124" s="404"/>
      <c r="TS124" s="404"/>
      <c r="TT124" s="404"/>
      <c r="TU124" s="404"/>
      <c r="TV124" s="404"/>
      <c r="TW124" s="404"/>
      <c r="TX124" s="404"/>
      <c r="TY124" s="404"/>
      <c r="TZ124" s="404"/>
      <c r="UA124" s="404"/>
      <c r="UB124" s="404"/>
      <c r="UC124" s="404"/>
      <c r="UD124" s="404"/>
      <c r="UE124" s="404"/>
      <c r="UF124" s="404"/>
      <c r="UG124" s="404"/>
      <c r="UH124" s="404"/>
      <c r="UI124" s="404"/>
      <c r="UJ124" s="404"/>
      <c r="UK124" s="404"/>
      <c r="UL124" s="404"/>
      <c r="UM124" s="404"/>
      <c r="UN124" s="404"/>
      <c r="UO124" s="404"/>
      <c r="UP124" s="404"/>
      <c r="UQ124" s="404"/>
      <c r="UR124" s="404"/>
      <c r="US124" s="404"/>
      <c r="UT124" s="404"/>
      <c r="UU124" s="404"/>
      <c r="UV124" s="404"/>
      <c r="UW124" s="404"/>
      <c r="UX124" s="404"/>
      <c r="UY124" s="404"/>
      <c r="UZ124" s="404"/>
      <c r="VA124" s="404"/>
      <c r="VB124" s="404"/>
      <c r="VC124" s="404"/>
      <c r="VD124" s="404"/>
      <c r="VE124" s="404"/>
      <c r="VF124" s="404"/>
      <c r="VG124" s="404"/>
      <c r="VH124" s="404"/>
      <c r="VI124" s="404"/>
      <c r="VJ124" s="404"/>
      <c r="VK124" s="404"/>
      <c r="VL124" s="404"/>
      <c r="VM124" s="404"/>
      <c r="VN124" s="404"/>
      <c r="VO124" s="404"/>
      <c r="VP124" s="404"/>
      <c r="VQ124" s="404"/>
      <c r="VR124" s="404"/>
      <c r="VS124" s="404"/>
      <c r="VT124" s="404"/>
      <c r="VU124" s="404"/>
      <c r="VV124" s="404"/>
      <c r="VW124" s="404"/>
      <c r="VX124" s="404"/>
      <c r="VY124" s="404"/>
      <c r="VZ124" s="404"/>
      <c r="WA124" s="404"/>
      <c r="WB124" s="404"/>
      <c r="WC124" s="404"/>
      <c r="WD124" s="404"/>
      <c r="WE124" s="404"/>
      <c r="WF124" s="404"/>
      <c r="WG124" s="404"/>
      <c r="WH124" s="404"/>
      <c r="WI124" s="404"/>
      <c r="WJ124" s="404"/>
      <c r="WK124" s="404"/>
      <c r="WL124" s="404"/>
      <c r="WM124" s="404"/>
      <c r="WN124" s="404"/>
      <c r="WO124" s="404"/>
      <c r="WP124" s="404"/>
      <c r="WQ124" s="404"/>
      <c r="WR124" s="404"/>
      <c r="WS124" s="404"/>
      <c r="WT124" s="404"/>
      <c r="WU124" s="404"/>
      <c r="WV124" s="404"/>
      <c r="WW124" s="404"/>
      <c r="WX124" s="404"/>
      <c r="WY124" s="404"/>
      <c r="WZ124" s="404"/>
      <c r="XA124" s="404"/>
      <c r="XB124" s="404"/>
      <c r="XC124" s="404"/>
      <c r="XD124" s="404"/>
      <c r="XE124" s="404"/>
      <c r="XF124" s="404"/>
      <c r="XG124" s="404"/>
      <c r="XH124" s="404"/>
      <c r="XI124" s="404"/>
      <c r="XJ124" s="404"/>
      <c r="XK124" s="404"/>
      <c r="XL124" s="404"/>
      <c r="XM124" s="404"/>
      <c r="XN124" s="404"/>
      <c r="XO124" s="404"/>
      <c r="XP124" s="404"/>
      <c r="XQ124" s="404"/>
      <c r="XR124" s="404"/>
      <c r="XS124" s="404"/>
      <c r="XT124" s="404"/>
      <c r="XU124" s="404"/>
      <c r="XV124" s="404"/>
      <c r="XW124" s="404"/>
      <c r="XX124" s="404"/>
      <c r="XY124" s="404"/>
      <c r="XZ124" s="404"/>
      <c r="YA124" s="404"/>
      <c r="YB124" s="404"/>
      <c r="YC124" s="404"/>
      <c r="YD124" s="404"/>
      <c r="YE124" s="404"/>
      <c r="YF124" s="404"/>
      <c r="YG124" s="404"/>
      <c r="YH124" s="404"/>
      <c r="YI124" s="404"/>
      <c r="YJ124" s="404"/>
      <c r="YK124" s="404"/>
      <c r="YL124" s="404"/>
      <c r="YM124" s="404"/>
      <c r="YN124" s="404"/>
      <c r="YO124" s="404"/>
      <c r="YP124" s="404"/>
      <c r="YQ124" s="404"/>
      <c r="YR124" s="404"/>
      <c r="YS124" s="404"/>
      <c r="YT124" s="404"/>
      <c r="YU124" s="404"/>
      <c r="YV124" s="404"/>
      <c r="YW124" s="404"/>
      <c r="YX124" s="404"/>
      <c r="YY124" s="404"/>
      <c r="YZ124" s="404"/>
      <c r="ZA124" s="404"/>
      <c r="ZB124" s="404"/>
      <c r="ZC124" s="404"/>
      <c r="ZD124" s="404"/>
      <c r="ZE124" s="404"/>
      <c r="ZF124" s="404"/>
      <c r="ZG124" s="404"/>
      <c r="ZH124" s="404"/>
      <c r="ZI124" s="404"/>
      <c r="ZJ124" s="404"/>
      <c r="ZK124" s="404"/>
      <c r="ZL124" s="404"/>
      <c r="ZM124" s="404"/>
      <c r="ZN124" s="404"/>
      <c r="ZO124" s="404"/>
      <c r="ZP124" s="404"/>
      <c r="ZQ124" s="404"/>
      <c r="ZR124" s="404"/>
      <c r="ZS124" s="404"/>
      <c r="ZT124" s="404"/>
      <c r="ZU124" s="404"/>
      <c r="ZV124" s="404"/>
      <c r="ZW124" s="404"/>
      <c r="ZX124" s="404"/>
      <c r="ZY124" s="404"/>
      <c r="ZZ124" s="404"/>
      <c r="AAA124" s="404"/>
      <c r="AAB124" s="404"/>
      <c r="AAC124" s="404"/>
      <c r="AAD124" s="404"/>
      <c r="AAE124" s="404"/>
      <c r="AAF124" s="404"/>
      <c r="AAG124" s="404"/>
      <c r="AAH124" s="404"/>
      <c r="AAI124" s="404"/>
      <c r="AAJ124" s="404"/>
      <c r="AAK124" s="404"/>
      <c r="AAL124" s="404"/>
      <c r="AAM124" s="404"/>
      <c r="AAN124" s="404"/>
      <c r="AAO124" s="404"/>
      <c r="AAP124" s="404"/>
      <c r="AAQ124" s="404"/>
      <c r="AAR124" s="404"/>
      <c r="AAS124" s="404"/>
      <c r="AAT124" s="404"/>
      <c r="AAU124" s="404"/>
      <c r="AAV124" s="404"/>
      <c r="AAW124" s="404"/>
      <c r="AAX124" s="404"/>
      <c r="AAY124" s="404"/>
      <c r="AAZ124" s="404"/>
      <c r="ABA124" s="404"/>
      <c r="ABB124" s="404"/>
      <c r="ABC124" s="404"/>
      <c r="ABD124" s="404"/>
      <c r="ABE124" s="404"/>
      <c r="ABF124" s="404"/>
      <c r="ABG124" s="404"/>
      <c r="ABH124" s="404"/>
      <c r="ABI124" s="404"/>
      <c r="ABJ124" s="404"/>
      <c r="ABK124" s="404"/>
      <c r="ABL124" s="404"/>
      <c r="ABM124" s="404"/>
      <c r="ABN124" s="404"/>
      <c r="ABO124" s="404"/>
      <c r="ABP124" s="404"/>
      <c r="ABQ124" s="404"/>
      <c r="ABR124" s="404"/>
      <c r="ABS124" s="404"/>
      <c r="ABT124" s="404"/>
      <c r="ABU124" s="404"/>
      <c r="ABV124" s="404"/>
      <c r="ABW124" s="404"/>
      <c r="ABX124" s="404"/>
      <c r="ABY124" s="404"/>
      <c r="ABZ124" s="404"/>
      <c r="ACA124" s="404"/>
      <c r="ACB124" s="404"/>
      <c r="ACC124" s="404"/>
      <c r="ACD124" s="404"/>
      <c r="ACE124" s="404"/>
      <c r="ACF124" s="404"/>
      <c r="ACG124" s="404"/>
      <c r="ACH124" s="404"/>
      <c r="ACI124" s="404"/>
      <c r="ACJ124" s="404"/>
      <c r="ACK124" s="404"/>
      <c r="ACL124" s="404"/>
      <c r="ACM124" s="404"/>
      <c r="ACN124" s="404"/>
      <c r="ACO124" s="404"/>
      <c r="ACP124" s="404"/>
      <c r="ACQ124" s="404"/>
      <c r="ACR124" s="404"/>
      <c r="ACS124" s="404"/>
      <c r="ACT124" s="404"/>
      <c r="ACU124" s="404"/>
      <c r="ACV124" s="404"/>
      <c r="ACW124" s="404"/>
      <c r="ACX124" s="404"/>
      <c r="ACY124" s="404"/>
      <c r="ACZ124" s="404"/>
      <c r="ADA124" s="404"/>
      <c r="ADB124" s="404"/>
      <c r="ADC124" s="404"/>
      <c r="ADD124" s="404"/>
      <c r="ADE124" s="404"/>
      <c r="ADF124" s="404"/>
      <c r="ADG124" s="404"/>
      <c r="ADH124" s="404"/>
      <c r="ADI124" s="404"/>
      <c r="ADJ124" s="404"/>
      <c r="ADK124" s="404"/>
      <c r="ADL124" s="404"/>
      <c r="ADM124" s="404"/>
      <c r="ADN124" s="404"/>
      <c r="ADO124" s="404"/>
      <c r="ADP124" s="404"/>
      <c r="ADQ124" s="404"/>
      <c r="ADR124" s="404"/>
      <c r="ADS124" s="404"/>
      <c r="ADT124" s="404"/>
      <c r="ADU124" s="404"/>
      <c r="ADV124" s="404"/>
      <c r="ADW124" s="404"/>
      <c r="ADX124" s="404"/>
      <c r="ADY124" s="404"/>
      <c r="ADZ124" s="404"/>
      <c r="AEA124" s="404"/>
      <c r="AEB124" s="404"/>
      <c r="AEC124" s="404"/>
      <c r="AED124" s="404"/>
      <c r="AEE124" s="404"/>
      <c r="AEF124" s="404"/>
      <c r="AEG124" s="404"/>
      <c r="AEH124" s="404"/>
      <c r="AEI124" s="404"/>
      <c r="AEJ124" s="404"/>
      <c r="AEK124" s="404"/>
      <c r="AEL124" s="404"/>
      <c r="AEM124" s="404"/>
      <c r="AEN124" s="404"/>
      <c r="AEO124" s="404"/>
      <c r="AEP124" s="404"/>
      <c r="AEQ124" s="404"/>
      <c r="AER124" s="404"/>
      <c r="AES124" s="404"/>
      <c r="AET124" s="404"/>
      <c r="AEU124" s="404"/>
      <c r="AEV124" s="404"/>
      <c r="AEW124" s="404"/>
      <c r="AEX124" s="404"/>
      <c r="AEY124" s="404"/>
      <c r="AEZ124" s="404"/>
      <c r="AFA124" s="404"/>
      <c r="AFB124" s="404"/>
      <c r="AFC124" s="404"/>
      <c r="AFD124" s="404"/>
      <c r="AFE124" s="404"/>
      <c r="AFF124" s="404"/>
      <c r="AFG124" s="404"/>
      <c r="AFH124" s="404"/>
      <c r="AFI124" s="404"/>
      <c r="AFJ124" s="404"/>
      <c r="AFK124" s="404"/>
      <c r="AFL124" s="404"/>
      <c r="AFM124" s="404"/>
      <c r="AFN124" s="404"/>
      <c r="AFO124" s="404"/>
      <c r="AFP124" s="404"/>
      <c r="AFQ124" s="404"/>
      <c r="AFR124" s="404"/>
      <c r="AFS124" s="404"/>
      <c r="AFT124" s="404"/>
      <c r="AFU124" s="404"/>
      <c r="AFV124" s="404"/>
      <c r="AFW124" s="404"/>
      <c r="AFX124" s="404"/>
      <c r="AFY124" s="404"/>
      <c r="AFZ124" s="404"/>
      <c r="AGA124" s="404"/>
      <c r="AGB124" s="404"/>
      <c r="AGC124" s="404"/>
      <c r="AGD124" s="404"/>
      <c r="AGE124" s="404"/>
      <c r="AGF124" s="404"/>
      <c r="AGG124" s="404"/>
      <c r="AGH124" s="404"/>
      <c r="AGI124" s="404"/>
      <c r="AGJ124" s="404"/>
      <c r="AGK124" s="404"/>
      <c r="AGL124" s="404"/>
      <c r="AGM124" s="404"/>
      <c r="AGN124" s="404"/>
      <c r="AGO124" s="404"/>
      <c r="AGP124" s="404"/>
      <c r="AGQ124" s="404"/>
      <c r="AGR124" s="404"/>
      <c r="AGS124" s="404"/>
      <c r="AGT124" s="404"/>
      <c r="AGU124" s="404"/>
      <c r="AGV124" s="404"/>
      <c r="AGW124" s="404"/>
      <c r="AGX124" s="404"/>
      <c r="AGY124" s="404"/>
      <c r="AGZ124" s="404"/>
      <c r="AHA124" s="404"/>
      <c r="AHB124" s="404"/>
      <c r="AHC124" s="404"/>
      <c r="AHD124" s="404"/>
      <c r="AHE124" s="404"/>
      <c r="AHF124" s="404"/>
      <c r="AHG124" s="404"/>
      <c r="AHH124" s="404"/>
      <c r="AHI124" s="404"/>
      <c r="AHJ124" s="404"/>
      <c r="AHK124" s="404"/>
      <c r="AHL124" s="404"/>
      <c r="AHM124" s="404"/>
      <c r="AHN124" s="404"/>
      <c r="AHO124" s="404"/>
      <c r="AHP124" s="404"/>
      <c r="AHQ124" s="404"/>
      <c r="AHR124" s="404"/>
      <c r="AHS124" s="404"/>
      <c r="AHT124" s="404"/>
      <c r="AHU124" s="404"/>
      <c r="AHV124" s="404"/>
      <c r="AHW124" s="404"/>
      <c r="AHX124" s="404"/>
      <c r="AHY124" s="404"/>
      <c r="AHZ124" s="404"/>
      <c r="AIA124" s="404"/>
      <c r="AIB124" s="404"/>
      <c r="AIC124" s="404"/>
      <c r="AID124" s="404"/>
      <c r="AIE124" s="404"/>
      <c r="AIF124" s="404"/>
      <c r="AIG124" s="404"/>
      <c r="AIH124" s="404"/>
      <c r="AII124" s="404"/>
      <c r="AIJ124" s="404"/>
      <c r="AIK124" s="404"/>
      <c r="AIL124" s="404"/>
      <c r="AIM124" s="404"/>
      <c r="AIN124" s="404"/>
      <c r="AIO124" s="404"/>
      <c r="AIP124" s="404"/>
      <c r="AIQ124" s="404"/>
      <c r="AIR124" s="404"/>
      <c r="AIS124" s="404"/>
      <c r="AIT124" s="404"/>
      <c r="AIU124" s="404"/>
      <c r="AIV124" s="404"/>
      <c r="AIW124" s="404"/>
      <c r="AIX124" s="404"/>
      <c r="AIY124" s="404"/>
      <c r="AIZ124" s="404"/>
      <c r="AJA124" s="404"/>
      <c r="AJB124" s="404"/>
      <c r="AJC124" s="404"/>
      <c r="AJD124" s="404"/>
      <c r="AJE124" s="404"/>
      <c r="AJF124" s="404"/>
      <c r="AJG124" s="404"/>
      <c r="AJH124" s="404"/>
      <c r="AJI124" s="404"/>
      <c r="AJJ124" s="404"/>
      <c r="AJK124" s="404"/>
      <c r="AJL124" s="404"/>
      <c r="AJM124" s="404"/>
      <c r="AJN124" s="404"/>
      <c r="AJO124" s="404"/>
      <c r="AJP124" s="404"/>
      <c r="AJQ124" s="404"/>
      <c r="AJR124" s="404"/>
      <c r="AJS124" s="404"/>
      <c r="AJT124" s="404"/>
      <c r="AJU124" s="404"/>
      <c r="AJV124" s="404"/>
      <c r="AJW124" s="404"/>
      <c r="AJX124" s="404"/>
      <c r="AJY124" s="404"/>
      <c r="AJZ124" s="404"/>
      <c r="AKA124" s="404"/>
      <c r="AKB124" s="404"/>
      <c r="AKC124" s="404"/>
      <c r="AKD124" s="404"/>
      <c r="AKE124" s="404"/>
      <c r="AKF124" s="404"/>
      <c r="AKG124" s="404"/>
      <c r="AKH124" s="404"/>
      <c r="AKI124" s="404"/>
      <c r="AKJ124" s="404"/>
      <c r="AKK124" s="404"/>
      <c r="AKL124" s="404"/>
      <c r="AKM124" s="404"/>
      <c r="AKN124" s="404"/>
      <c r="AKO124" s="404"/>
      <c r="AKP124" s="404"/>
      <c r="AKQ124" s="404"/>
      <c r="AKR124" s="404"/>
      <c r="AKS124" s="404"/>
      <c r="AKT124" s="404"/>
      <c r="AKU124" s="404"/>
      <c r="AKV124" s="404"/>
      <c r="AKW124" s="404"/>
      <c r="AKX124" s="404"/>
      <c r="AKY124" s="404"/>
      <c r="AKZ124" s="404"/>
      <c r="ALA124" s="404"/>
      <c r="ALB124" s="404"/>
      <c r="ALC124" s="404"/>
    </row>
    <row r="125" spans="1:991" x14ac:dyDescent="0.55000000000000004">
      <c r="B125" s="648"/>
      <c r="C125" s="648"/>
      <c r="D125" s="648"/>
      <c r="E125" s="648"/>
      <c r="F125" s="648"/>
      <c r="G125" s="648"/>
      <c r="H125" s="648"/>
      <c r="I125" s="648"/>
      <c r="J125" s="648"/>
      <c r="K125" s="762"/>
      <c r="L125" s="648"/>
      <c r="T125" s="647" t="s">
        <v>90</v>
      </c>
      <c r="U125" s="647" t="s">
        <v>90</v>
      </c>
      <c r="V125" s="647" t="s">
        <v>90</v>
      </c>
      <c r="W125" s="404"/>
      <c r="X125" s="404"/>
      <c r="Y125" s="404"/>
      <c r="Z125" s="404"/>
      <c r="AA125" s="404"/>
      <c r="AB125" s="404"/>
      <c r="AC125" s="404"/>
      <c r="AD125" s="404"/>
      <c r="AE125" s="404"/>
      <c r="AF125" s="404"/>
      <c r="AG125" s="404"/>
      <c r="AH125" s="404"/>
      <c r="AI125" s="404"/>
      <c r="AJ125" s="404"/>
      <c r="AK125" s="404"/>
      <c r="AL125" s="404"/>
      <c r="AM125" s="404"/>
      <c r="AN125" s="404"/>
      <c r="AO125" s="404"/>
      <c r="AP125" s="404"/>
      <c r="AQ125" s="404"/>
      <c r="AR125" s="404"/>
      <c r="AS125" s="404"/>
      <c r="AT125" s="404"/>
      <c r="AU125" s="404"/>
      <c r="AV125" s="404"/>
      <c r="AW125" s="404"/>
      <c r="AX125" s="404"/>
      <c r="AY125" s="404"/>
      <c r="AZ125" s="404"/>
      <c r="BA125" s="404"/>
      <c r="BB125" s="404"/>
      <c r="BC125" s="404"/>
      <c r="BD125" s="404"/>
      <c r="BE125" s="404"/>
      <c r="BF125" s="404"/>
      <c r="BG125" s="404"/>
      <c r="BH125" s="404"/>
      <c r="BI125" s="404"/>
      <c r="BJ125" s="404"/>
      <c r="BK125" s="404"/>
      <c r="BL125" s="404"/>
      <c r="BM125" s="404"/>
      <c r="BN125" s="404"/>
      <c r="BO125" s="404"/>
      <c r="BP125" s="404"/>
      <c r="BQ125" s="404"/>
      <c r="BR125" s="404"/>
      <c r="BS125" s="404"/>
      <c r="BT125" s="404"/>
      <c r="BU125" s="404"/>
      <c r="BV125" s="404"/>
      <c r="BW125" s="404"/>
      <c r="BX125" s="404"/>
      <c r="BY125" s="404"/>
      <c r="BZ125" s="404"/>
      <c r="CA125" s="404"/>
      <c r="CB125" s="404"/>
      <c r="CC125" s="404"/>
      <c r="CD125" s="404"/>
      <c r="CE125" s="404"/>
      <c r="CF125" s="404"/>
      <c r="CG125" s="404"/>
      <c r="CH125" s="404"/>
      <c r="CI125" s="404"/>
      <c r="CJ125" s="404"/>
      <c r="CK125" s="404"/>
      <c r="CL125" s="404"/>
      <c r="CM125" s="404"/>
      <c r="CN125" s="404"/>
      <c r="CO125" s="404"/>
      <c r="CP125" s="404"/>
      <c r="CQ125" s="404"/>
      <c r="CR125" s="404"/>
      <c r="CS125" s="404"/>
      <c r="CT125" s="404"/>
      <c r="CU125" s="404"/>
      <c r="CV125" s="404"/>
      <c r="CW125" s="404"/>
      <c r="CX125" s="404"/>
      <c r="CY125" s="404"/>
      <c r="CZ125" s="404"/>
      <c r="DA125" s="404"/>
      <c r="DB125" s="404"/>
      <c r="DC125" s="404"/>
      <c r="DD125" s="404"/>
      <c r="DE125" s="404"/>
      <c r="DF125" s="404"/>
      <c r="DG125" s="404"/>
      <c r="DH125" s="404"/>
      <c r="DI125" s="404"/>
      <c r="DJ125" s="404"/>
      <c r="DK125" s="404"/>
      <c r="DL125" s="404"/>
      <c r="DM125" s="404"/>
      <c r="DN125" s="404"/>
      <c r="DO125" s="404"/>
      <c r="DP125" s="404"/>
      <c r="DQ125" s="404"/>
      <c r="DR125" s="404"/>
      <c r="DS125" s="404"/>
      <c r="DT125" s="404"/>
      <c r="DU125" s="404"/>
      <c r="DV125" s="404"/>
      <c r="DW125" s="404"/>
      <c r="DX125" s="404"/>
      <c r="DY125" s="404"/>
      <c r="DZ125" s="404"/>
      <c r="EA125" s="404"/>
      <c r="EB125" s="404"/>
      <c r="EC125" s="404"/>
      <c r="ED125" s="404"/>
      <c r="EE125" s="404"/>
      <c r="EF125" s="404"/>
      <c r="EG125" s="404"/>
      <c r="EH125" s="404"/>
      <c r="EI125" s="404"/>
      <c r="EJ125" s="404"/>
      <c r="EK125" s="404"/>
      <c r="EL125" s="404"/>
      <c r="EM125" s="404"/>
      <c r="EN125" s="404"/>
      <c r="EO125" s="404"/>
      <c r="EP125" s="404"/>
      <c r="EQ125" s="404"/>
      <c r="ER125" s="404"/>
      <c r="ES125" s="404"/>
      <c r="ET125" s="404"/>
      <c r="EU125" s="404"/>
      <c r="EV125" s="404"/>
      <c r="EW125" s="404"/>
      <c r="EX125" s="404"/>
      <c r="EY125" s="404"/>
      <c r="EZ125" s="404"/>
      <c r="FA125" s="404"/>
      <c r="FB125" s="404"/>
      <c r="FC125" s="404"/>
      <c r="FD125" s="404"/>
      <c r="FE125" s="404"/>
      <c r="FF125" s="404"/>
      <c r="FG125" s="404"/>
      <c r="FH125" s="404"/>
      <c r="FI125" s="404"/>
      <c r="FJ125" s="404"/>
      <c r="FK125" s="404"/>
      <c r="FL125" s="404"/>
      <c r="FM125" s="404"/>
      <c r="FN125" s="404"/>
      <c r="FO125" s="404"/>
      <c r="FP125" s="404"/>
      <c r="FQ125" s="404"/>
      <c r="FR125" s="404"/>
      <c r="FS125" s="404"/>
      <c r="FT125" s="404"/>
      <c r="FU125" s="404"/>
      <c r="FV125" s="404"/>
      <c r="FW125" s="404"/>
      <c r="FX125" s="404"/>
      <c r="FY125" s="404"/>
      <c r="FZ125" s="404"/>
      <c r="GA125" s="404"/>
      <c r="GB125" s="404"/>
      <c r="GC125" s="404"/>
      <c r="GD125" s="404"/>
      <c r="GE125" s="404"/>
      <c r="GF125" s="404"/>
      <c r="GG125" s="404"/>
      <c r="GH125" s="404"/>
      <c r="GI125" s="404"/>
      <c r="GJ125" s="404"/>
      <c r="GK125" s="404"/>
      <c r="GL125" s="404"/>
      <c r="GM125" s="404"/>
      <c r="GN125" s="404"/>
      <c r="GO125" s="404"/>
      <c r="GP125" s="404"/>
      <c r="GQ125" s="404"/>
      <c r="GR125" s="404"/>
      <c r="GS125" s="404"/>
      <c r="GT125" s="404"/>
      <c r="GU125" s="404"/>
      <c r="GV125" s="404"/>
      <c r="GW125" s="404"/>
      <c r="GX125" s="404"/>
      <c r="GY125" s="404"/>
      <c r="GZ125" s="404"/>
      <c r="HA125" s="404"/>
      <c r="HB125" s="404"/>
      <c r="HC125" s="404"/>
      <c r="HD125" s="404"/>
      <c r="HE125" s="404"/>
      <c r="HF125" s="404"/>
      <c r="HG125" s="404"/>
      <c r="HH125" s="404"/>
      <c r="HI125" s="404"/>
      <c r="HJ125" s="404"/>
      <c r="HK125" s="404"/>
      <c r="HL125" s="404"/>
      <c r="HM125" s="404"/>
      <c r="HN125" s="404"/>
      <c r="HO125" s="404"/>
      <c r="HP125" s="404"/>
      <c r="HQ125" s="404"/>
      <c r="HR125" s="404"/>
      <c r="HS125" s="404"/>
      <c r="HT125" s="404"/>
      <c r="HU125" s="404"/>
      <c r="HV125" s="404"/>
      <c r="HW125" s="404"/>
      <c r="HX125" s="404"/>
      <c r="HY125" s="404"/>
      <c r="HZ125" s="404"/>
      <c r="IA125" s="404"/>
      <c r="IB125" s="404"/>
      <c r="IC125" s="404"/>
      <c r="ID125" s="404"/>
      <c r="IE125" s="404"/>
      <c r="IF125" s="404"/>
      <c r="IG125" s="404"/>
      <c r="IH125" s="404"/>
      <c r="II125" s="404"/>
      <c r="IJ125" s="404"/>
      <c r="IK125" s="404"/>
      <c r="IL125" s="404"/>
      <c r="IM125" s="404"/>
      <c r="IN125" s="404"/>
      <c r="IO125" s="404"/>
      <c r="IP125" s="404"/>
      <c r="IQ125" s="404"/>
      <c r="IR125" s="404"/>
      <c r="IS125" s="404"/>
      <c r="IT125" s="404"/>
      <c r="IU125" s="404"/>
      <c r="IV125" s="404"/>
      <c r="IW125" s="404"/>
      <c r="IX125" s="404"/>
      <c r="IY125" s="404"/>
      <c r="IZ125" s="404"/>
      <c r="JA125" s="404"/>
      <c r="JB125" s="404"/>
      <c r="JC125" s="404"/>
      <c r="JD125" s="404"/>
      <c r="JE125" s="404"/>
      <c r="JF125" s="404"/>
      <c r="JG125" s="404"/>
      <c r="JH125" s="404"/>
      <c r="JI125" s="404"/>
      <c r="JJ125" s="404"/>
      <c r="JK125" s="404"/>
      <c r="JL125" s="404"/>
      <c r="JM125" s="404"/>
      <c r="JN125" s="404"/>
      <c r="JO125" s="404"/>
      <c r="JP125" s="404"/>
      <c r="JQ125" s="404"/>
      <c r="JR125" s="404"/>
      <c r="JS125" s="404"/>
      <c r="JT125" s="404"/>
      <c r="JU125" s="404"/>
      <c r="JV125" s="404"/>
      <c r="JW125" s="404"/>
      <c r="JX125" s="404"/>
      <c r="JY125" s="404"/>
      <c r="JZ125" s="404"/>
      <c r="KA125" s="404"/>
      <c r="KB125" s="404"/>
      <c r="KC125" s="404"/>
      <c r="KD125" s="404"/>
      <c r="KE125" s="404"/>
      <c r="KF125" s="404"/>
      <c r="KG125" s="404"/>
      <c r="KH125" s="404"/>
      <c r="KI125" s="404"/>
      <c r="KJ125" s="404"/>
      <c r="KK125" s="404"/>
      <c r="KL125" s="404"/>
      <c r="KM125" s="404"/>
      <c r="KN125" s="404"/>
      <c r="KO125" s="404"/>
      <c r="KP125" s="404"/>
      <c r="KQ125" s="404"/>
      <c r="KR125" s="404"/>
      <c r="KS125" s="404"/>
      <c r="KT125" s="404"/>
      <c r="KU125" s="404"/>
      <c r="KV125" s="404"/>
      <c r="KW125" s="404"/>
      <c r="KX125" s="404"/>
      <c r="KY125" s="404"/>
      <c r="KZ125" s="404"/>
      <c r="LA125" s="404"/>
      <c r="LB125" s="404"/>
      <c r="LC125" s="404"/>
      <c r="LD125" s="404"/>
      <c r="LE125" s="404"/>
      <c r="LF125" s="404"/>
      <c r="LG125" s="404"/>
      <c r="LH125" s="404"/>
      <c r="LI125" s="404"/>
      <c r="LJ125" s="404"/>
      <c r="LK125" s="404"/>
      <c r="LL125" s="404"/>
      <c r="LM125" s="404"/>
      <c r="LN125" s="404"/>
      <c r="LO125" s="404"/>
      <c r="LP125" s="404"/>
      <c r="LQ125" s="404"/>
      <c r="LR125" s="404"/>
      <c r="LS125" s="404"/>
      <c r="LT125" s="404"/>
      <c r="LU125" s="404"/>
      <c r="LV125" s="404"/>
      <c r="LW125" s="404"/>
      <c r="LX125" s="404"/>
      <c r="LY125" s="404"/>
      <c r="LZ125" s="404"/>
      <c r="MA125" s="404"/>
      <c r="MB125" s="404"/>
      <c r="MC125" s="404"/>
      <c r="MD125" s="404"/>
      <c r="ME125" s="404"/>
      <c r="MF125" s="404"/>
      <c r="MG125" s="404"/>
      <c r="MH125" s="404"/>
      <c r="MI125" s="404"/>
      <c r="MJ125" s="404"/>
      <c r="MK125" s="404"/>
      <c r="ML125" s="404"/>
      <c r="MM125" s="404"/>
      <c r="MN125" s="404"/>
      <c r="MO125" s="404"/>
      <c r="MP125" s="404"/>
      <c r="MQ125" s="404"/>
      <c r="MR125" s="404"/>
      <c r="MS125" s="404"/>
      <c r="MT125" s="404"/>
      <c r="MU125" s="404"/>
      <c r="MV125" s="404"/>
      <c r="MW125" s="404"/>
      <c r="MX125" s="404"/>
      <c r="MY125" s="404"/>
      <c r="MZ125" s="404"/>
      <c r="NA125" s="404"/>
      <c r="NB125" s="404"/>
      <c r="NC125" s="404"/>
      <c r="ND125" s="404"/>
      <c r="NE125" s="404"/>
      <c r="NF125" s="404"/>
      <c r="NG125" s="404"/>
      <c r="NH125" s="404"/>
      <c r="NI125" s="404"/>
      <c r="NJ125" s="404"/>
      <c r="NK125" s="404"/>
      <c r="NL125" s="404"/>
      <c r="NM125" s="404"/>
      <c r="NN125" s="404"/>
      <c r="NO125" s="404"/>
      <c r="NP125" s="404"/>
      <c r="NQ125" s="404"/>
      <c r="NR125" s="404"/>
      <c r="NS125" s="404"/>
      <c r="NT125" s="404"/>
      <c r="NU125" s="404"/>
      <c r="NV125" s="404"/>
      <c r="NW125" s="404"/>
      <c r="NX125" s="404"/>
      <c r="NY125" s="404"/>
      <c r="NZ125" s="404"/>
      <c r="OA125" s="404"/>
      <c r="OB125" s="404"/>
      <c r="OC125" s="404"/>
      <c r="OD125" s="404"/>
      <c r="OE125" s="404"/>
      <c r="OF125" s="404"/>
      <c r="OG125" s="404"/>
      <c r="OH125" s="404"/>
      <c r="OI125" s="404"/>
      <c r="OJ125" s="404"/>
      <c r="OK125" s="404"/>
      <c r="OL125" s="404"/>
      <c r="OM125" s="404"/>
      <c r="ON125" s="404"/>
      <c r="OO125" s="404"/>
      <c r="OP125" s="404"/>
      <c r="OQ125" s="404"/>
      <c r="OR125" s="404"/>
      <c r="OS125" s="404"/>
      <c r="OT125" s="404"/>
      <c r="OU125" s="404"/>
      <c r="OV125" s="404"/>
      <c r="OW125" s="404"/>
      <c r="OX125" s="404"/>
      <c r="OY125" s="404"/>
      <c r="OZ125" s="404"/>
      <c r="PA125" s="404"/>
      <c r="PB125" s="404"/>
      <c r="PC125" s="404"/>
      <c r="PD125" s="404"/>
      <c r="PE125" s="404"/>
      <c r="PF125" s="404"/>
      <c r="PG125" s="404"/>
      <c r="PH125" s="404"/>
      <c r="PI125" s="404"/>
      <c r="PJ125" s="404"/>
      <c r="PK125" s="404"/>
      <c r="PL125" s="404"/>
      <c r="PM125" s="404"/>
      <c r="PN125" s="404"/>
      <c r="PO125" s="404"/>
      <c r="PP125" s="404"/>
      <c r="PQ125" s="404"/>
      <c r="PR125" s="404"/>
      <c r="PS125" s="404"/>
      <c r="PT125" s="404"/>
      <c r="PU125" s="404"/>
      <c r="PV125" s="404"/>
      <c r="PW125" s="404"/>
      <c r="PX125" s="404"/>
      <c r="PY125" s="404"/>
      <c r="PZ125" s="404"/>
      <c r="QA125" s="404"/>
      <c r="QB125" s="404"/>
      <c r="QC125" s="404"/>
      <c r="QD125" s="404"/>
      <c r="QE125" s="404"/>
      <c r="QF125" s="404"/>
      <c r="QG125" s="404"/>
      <c r="QH125" s="404"/>
      <c r="QI125" s="404"/>
      <c r="QJ125" s="404"/>
      <c r="QK125" s="404"/>
      <c r="QL125" s="404"/>
      <c r="QM125" s="404"/>
      <c r="QN125" s="404"/>
      <c r="QO125" s="404"/>
      <c r="QP125" s="404"/>
      <c r="QQ125" s="404"/>
      <c r="QR125" s="404"/>
      <c r="QS125" s="404"/>
      <c r="QT125" s="404"/>
      <c r="QU125" s="404"/>
      <c r="QV125" s="404"/>
      <c r="QW125" s="404"/>
      <c r="QX125" s="404"/>
      <c r="QY125" s="404"/>
      <c r="QZ125" s="404"/>
      <c r="RA125" s="404"/>
      <c r="RB125" s="404"/>
      <c r="RC125" s="404"/>
      <c r="RD125" s="404"/>
      <c r="RE125" s="404"/>
      <c r="RF125" s="404"/>
      <c r="RG125" s="404"/>
      <c r="RH125" s="404"/>
      <c r="RI125" s="404"/>
      <c r="RJ125" s="404"/>
      <c r="RK125" s="404"/>
      <c r="RL125" s="404"/>
      <c r="RM125" s="404"/>
      <c r="RN125" s="404"/>
      <c r="RO125" s="404"/>
      <c r="RP125" s="404"/>
      <c r="RQ125" s="404"/>
      <c r="RR125" s="404"/>
      <c r="RS125" s="404"/>
      <c r="RT125" s="404"/>
      <c r="RU125" s="404"/>
      <c r="RV125" s="404"/>
      <c r="RW125" s="404"/>
      <c r="RX125" s="404"/>
      <c r="RY125" s="404"/>
      <c r="RZ125" s="404"/>
      <c r="SA125" s="404"/>
      <c r="SB125" s="404"/>
      <c r="SC125" s="404"/>
      <c r="SD125" s="404"/>
      <c r="SE125" s="404"/>
      <c r="SF125" s="404"/>
      <c r="SG125" s="404"/>
      <c r="SH125" s="404"/>
      <c r="SI125" s="404"/>
      <c r="SJ125" s="404"/>
      <c r="SK125" s="404"/>
      <c r="SL125" s="404"/>
      <c r="SM125" s="404"/>
      <c r="SN125" s="404"/>
      <c r="SO125" s="404"/>
      <c r="SP125" s="404"/>
      <c r="SQ125" s="404"/>
      <c r="SR125" s="404"/>
      <c r="SS125" s="404"/>
      <c r="ST125" s="404"/>
      <c r="SU125" s="404"/>
      <c r="SV125" s="404"/>
      <c r="SW125" s="404"/>
      <c r="SX125" s="404"/>
      <c r="SY125" s="404"/>
      <c r="SZ125" s="404"/>
      <c r="TA125" s="404"/>
      <c r="TB125" s="404"/>
      <c r="TC125" s="404"/>
      <c r="TD125" s="404"/>
      <c r="TE125" s="404"/>
      <c r="TF125" s="404"/>
      <c r="TG125" s="404"/>
      <c r="TH125" s="404"/>
      <c r="TI125" s="404"/>
      <c r="TJ125" s="404"/>
      <c r="TK125" s="404"/>
      <c r="TL125" s="404"/>
      <c r="TM125" s="404"/>
      <c r="TN125" s="404"/>
      <c r="TO125" s="404"/>
      <c r="TP125" s="404"/>
      <c r="TQ125" s="404"/>
      <c r="TR125" s="404"/>
      <c r="TS125" s="404"/>
      <c r="TT125" s="404"/>
      <c r="TU125" s="404"/>
      <c r="TV125" s="404"/>
      <c r="TW125" s="404"/>
      <c r="TX125" s="404"/>
      <c r="TY125" s="404"/>
      <c r="TZ125" s="404"/>
      <c r="UA125" s="404"/>
      <c r="UB125" s="404"/>
      <c r="UC125" s="404"/>
      <c r="UD125" s="404"/>
      <c r="UE125" s="404"/>
      <c r="UF125" s="404"/>
      <c r="UG125" s="404"/>
      <c r="UH125" s="404"/>
      <c r="UI125" s="404"/>
      <c r="UJ125" s="404"/>
      <c r="UK125" s="404"/>
      <c r="UL125" s="404"/>
      <c r="UM125" s="404"/>
      <c r="UN125" s="404"/>
      <c r="UO125" s="404"/>
      <c r="UP125" s="404"/>
      <c r="UQ125" s="404"/>
      <c r="UR125" s="404"/>
      <c r="US125" s="404"/>
      <c r="UT125" s="404"/>
      <c r="UU125" s="404"/>
      <c r="UV125" s="404"/>
      <c r="UW125" s="404"/>
      <c r="UX125" s="404"/>
      <c r="UY125" s="404"/>
      <c r="UZ125" s="404"/>
      <c r="VA125" s="404"/>
      <c r="VB125" s="404"/>
      <c r="VC125" s="404"/>
      <c r="VD125" s="404"/>
      <c r="VE125" s="404"/>
      <c r="VF125" s="404"/>
      <c r="VG125" s="404"/>
      <c r="VH125" s="404"/>
      <c r="VI125" s="404"/>
      <c r="VJ125" s="404"/>
      <c r="VK125" s="404"/>
      <c r="VL125" s="404"/>
      <c r="VM125" s="404"/>
      <c r="VN125" s="404"/>
      <c r="VO125" s="404"/>
      <c r="VP125" s="404"/>
      <c r="VQ125" s="404"/>
      <c r="VR125" s="404"/>
      <c r="VS125" s="404"/>
      <c r="VT125" s="404"/>
      <c r="VU125" s="404"/>
      <c r="VV125" s="404"/>
      <c r="VW125" s="404"/>
      <c r="VX125" s="404"/>
      <c r="VY125" s="404"/>
      <c r="VZ125" s="404"/>
      <c r="WA125" s="404"/>
      <c r="WB125" s="404"/>
      <c r="WC125" s="404"/>
      <c r="WD125" s="404"/>
      <c r="WE125" s="404"/>
      <c r="WF125" s="404"/>
      <c r="WG125" s="404"/>
      <c r="WH125" s="404"/>
      <c r="WI125" s="404"/>
      <c r="WJ125" s="404"/>
      <c r="WK125" s="404"/>
      <c r="WL125" s="404"/>
      <c r="WM125" s="404"/>
      <c r="WN125" s="404"/>
      <c r="WO125" s="404"/>
      <c r="WP125" s="404"/>
      <c r="WQ125" s="404"/>
      <c r="WR125" s="404"/>
      <c r="WS125" s="404"/>
      <c r="WT125" s="404"/>
      <c r="WU125" s="404"/>
      <c r="WV125" s="404"/>
      <c r="WW125" s="404"/>
      <c r="WX125" s="404"/>
      <c r="WY125" s="404"/>
      <c r="WZ125" s="404"/>
      <c r="XA125" s="404"/>
      <c r="XB125" s="404"/>
      <c r="XC125" s="404"/>
      <c r="XD125" s="404"/>
      <c r="XE125" s="404"/>
      <c r="XF125" s="404"/>
      <c r="XG125" s="404"/>
      <c r="XH125" s="404"/>
      <c r="XI125" s="404"/>
      <c r="XJ125" s="404"/>
      <c r="XK125" s="404"/>
      <c r="XL125" s="404"/>
      <c r="XM125" s="404"/>
      <c r="XN125" s="404"/>
      <c r="XO125" s="404"/>
      <c r="XP125" s="404"/>
      <c r="XQ125" s="404"/>
      <c r="XR125" s="404"/>
      <c r="XS125" s="404"/>
      <c r="XT125" s="404"/>
      <c r="XU125" s="404"/>
      <c r="XV125" s="404"/>
      <c r="XW125" s="404"/>
      <c r="XX125" s="404"/>
      <c r="XY125" s="404"/>
      <c r="XZ125" s="404"/>
      <c r="YA125" s="404"/>
      <c r="YB125" s="404"/>
      <c r="YC125" s="404"/>
      <c r="YD125" s="404"/>
      <c r="YE125" s="404"/>
      <c r="YF125" s="404"/>
      <c r="YG125" s="404"/>
      <c r="YH125" s="404"/>
      <c r="YI125" s="404"/>
      <c r="YJ125" s="404"/>
      <c r="YK125" s="404"/>
      <c r="YL125" s="404"/>
      <c r="YM125" s="404"/>
      <c r="YN125" s="404"/>
      <c r="YO125" s="404"/>
      <c r="YP125" s="404"/>
      <c r="YQ125" s="404"/>
      <c r="YR125" s="404"/>
      <c r="YS125" s="404"/>
      <c r="YT125" s="404"/>
      <c r="YU125" s="404"/>
      <c r="YV125" s="404"/>
      <c r="YW125" s="404"/>
      <c r="YX125" s="404"/>
      <c r="YY125" s="404"/>
      <c r="YZ125" s="404"/>
      <c r="ZA125" s="404"/>
      <c r="ZB125" s="404"/>
      <c r="ZC125" s="404"/>
      <c r="ZD125" s="404"/>
      <c r="ZE125" s="404"/>
      <c r="ZF125" s="404"/>
      <c r="ZG125" s="404"/>
      <c r="ZH125" s="404"/>
      <c r="ZI125" s="404"/>
      <c r="ZJ125" s="404"/>
      <c r="ZK125" s="404"/>
      <c r="ZL125" s="404"/>
      <c r="ZM125" s="404"/>
      <c r="ZN125" s="404"/>
      <c r="ZO125" s="404"/>
      <c r="ZP125" s="404"/>
      <c r="ZQ125" s="404"/>
      <c r="ZR125" s="404"/>
      <c r="ZS125" s="404"/>
      <c r="ZT125" s="404"/>
      <c r="ZU125" s="404"/>
      <c r="ZV125" s="404"/>
      <c r="ZW125" s="404"/>
      <c r="ZX125" s="404"/>
      <c r="ZY125" s="404"/>
      <c r="ZZ125" s="404"/>
      <c r="AAA125" s="404"/>
      <c r="AAB125" s="404"/>
      <c r="AAC125" s="404"/>
      <c r="AAD125" s="404"/>
      <c r="AAE125" s="404"/>
      <c r="AAF125" s="404"/>
      <c r="AAG125" s="404"/>
      <c r="AAH125" s="404"/>
      <c r="AAI125" s="404"/>
      <c r="AAJ125" s="404"/>
      <c r="AAK125" s="404"/>
      <c r="AAL125" s="404"/>
      <c r="AAM125" s="404"/>
      <c r="AAN125" s="404"/>
      <c r="AAO125" s="404"/>
      <c r="AAP125" s="404"/>
      <c r="AAQ125" s="404"/>
      <c r="AAR125" s="404"/>
      <c r="AAS125" s="404"/>
      <c r="AAT125" s="404"/>
      <c r="AAU125" s="404"/>
      <c r="AAV125" s="404"/>
      <c r="AAW125" s="404"/>
      <c r="AAX125" s="404"/>
      <c r="AAY125" s="404"/>
      <c r="AAZ125" s="404"/>
      <c r="ABA125" s="404"/>
      <c r="ABB125" s="404"/>
      <c r="ABC125" s="404"/>
      <c r="ABD125" s="404"/>
      <c r="ABE125" s="404"/>
      <c r="ABF125" s="404"/>
      <c r="ABG125" s="404"/>
      <c r="ABH125" s="404"/>
      <c r="ABI125" s="404"/>
      <c r="ABJ125" s="404"/>
      <c r="ABK125" s="404"/>
      <c r="ABL125" s="404"/>
      <c r="ABM125" s="404"/>
      <c r="ABN125" s="404"/>
      <c r="ABO125" s="404"/>
      <c r="ABP125" s="404"/>
      <c r="ABQ125" s="404"/>
      <c r="ABR125" s="404"/>
      <c r="ABS125" s="404"/>
      <c r="ABT125" s="404"/>
      <c r="ABU125" s="404"/>
      <c r="ABV125" s="404"/>
      <c r="ABW125" s="404"/>
      <c r="ABX125" s="404"/>
      <c r="ABY125" s="404"/>
      <c r="ABZ125" s="404"/>
      <c r="ACA125" s="404"/>
      <c r="ACB125" s="404"/>
      <c r="ACC125" s="404"/>
      <c r="ACD125" s="404"/>
      <c r="ACE125" s="404"/>
      <c r="ACF125" s="404"/>
      <c r="ACG125" s="404"/>
      <c r="ACH125" s="404"/>
      <c r="ACI125" s="404"/>
      <c r="ACJ125" s="404"/>
      <c r="ACK125" s="404"/>
      <c r="ACL125" s="404"/>
      <c r="ACM125" s="404"/>
      <c r="ACN125" s="404"/>
      <c r="ACO125" s="404"/>
      <c r="ACP125" s="404"/>
      <c r="ACQ125" s="404"/>
      <c r="ACR125" s="404"/>
      <c r="ACS125" s="404"/>
      <c r="ACT125" s="404"/>
      <c r="ACU125" s="404"/>
      <c r="ACV125" s="404"/>
      <c r="ACW125" s="404"/>
      <c r="ACX125" s="404"/>
      <c r="ACY125" s="404"/>
      <c r="ACZ125" s="404"/>
      <c r="ADA125" s="404"/>
      <c r="ADB125" s="404"/>
      <c r="ADC125" s="404"/>
      <c r="ADD125" s="404"/>
      <c r="ADE125" s="404"/>
      <c r="ADF125" s="404"/>
      <c r="ADG125" s="404"/>
      <c r="ADH125" s="404"/>
      <c r="ADI125" s="404"/>
      <c r="ADJ125" s="404"/>
      <c r="ADK125" s="404"/>
      <c r="ADL125" s="404"/>
      <c r="ADM125" s="404"/>
      <c r="ADN125" s="404"/>
      <c r="ADO125" s="404"/>
      <c r="ADP125" s="404"/>
      <c r="ADQ125" s="404"/>
      <c r="ADR125" s="404"/>
      <c r="ADS125" s="404"/>
      <c r="ADT125" s="404"/>
      <c r="ADU125" s="404"/>
      <c r="ADV125" s="404"/>
      <c r="ADW125" s="404"/>
      <c r="ADX125" s="404"/>
      <c r="ADY125" s="404"/>
      <c r="ADZ125" s="404"/>
      <c r="AEA125" s="404"/>
      <c r="AEB125" s="404"/>
      <c r="AEC125" s="404"/>
      <c r="AED125" s="404"/>
      <c r="AEE125" s="404"/>
      <c r="AEF125" s="404"/>
      <c r="AEG125" s="404"/>
      <c r="AEH125" s="404"/>
      <c r="AEI125" s="404"/>
      <c r="AEJ125" s="404"/>
      <c r="AEK125" s="404"/>
      <c r="AEL125" s="404"/>
      <c r="AEM125" s="404"/>
      <c r="AEN125" s="404"/>
      <c r="AEO125" s="404"/>
      <c r="AEP125" s="404"/>
      <c r="AEQ125" s="404"/>
      <c r="AER125" s="404"/>
      <c r="AES125" s="404"/>
      <c r="AET125" s="404"/>
      <c r="AEU125" s="404"/>
      <c r="AEV125" s="404"/>
      <c r="AEW125" s="404"/>
      <c r="AEX125" s="404"/>
      <c r="AEY125" s="404"/>
      <c r="AEZ125" s="404"/>
      <c r="AFA125" s="404"/>
      <c r="AFB125" s="404"/>
      <c r="AFC125" s="404"/>
      <c r="AFD125" s="404"/>
      <c r="AFE125" s="404"/>
      <c r="AFF125" s="404"/>
      <c r="AFG125" s="404"/>
      <c r="AFH125" s="404"/>
      <c r="AFI125" s="404"/>
      <c r="AFJ125" s="404"/>
      <c r="AFK125" s="404"/>
      <c r="AFL125" s="404"/>
      <c r="AFM125" s="404"/>
      <c r="AFN125" s="404"/>
      <c r="AFO125" s="404"/>
      <c r="AFP125" s="404"/>
      <c r="AFQ125" s="404"/>
      <c r="AFR125" s="404"/>
      <c r="AFS125" s="404"/>
      <c r="AFT125" s="404"/>
      <c r="AFU125" s="404"/>
      <c r="AFV125" s="404"/>
      <c r="AFW125" s="404"/>
      <c r="AFX125" s="404"/>
      <c r="AFY125" s="404"/>
      <c r="AFZ125" s="404"/>
      <c r="AGA125" s="404"/>
      <c r="AGB125" s="404"/>
      <c r="AGC125" s="404"/>
      <c r="AGD125" s="404"/>
      <c r="AGE125" s="404"/>
      <c r="AGF125" s="404"/>
      <c r="AGG125" s="404"/>
      <c r="AGH125" s="404"/>
      <c r="AGI125" s="404"/>
      <c r="AGJ125" s="404"/>
      <c r="AGK125" s="404"/>
      <c r="AGL125" s="404"/>
      <c r="AGM125" s="404"/>
      <c r="AGN125" s="404"/>
      <c r="AGO125" s="404"/>
      <c r="AGP125" s="404"/>
      <c r="AGQ125" s="404"/>
      <c r="AGR125" s="404"/>
      <c r="AGS125" s="404"/>
      <c r="AGT125" s="404"/>
      <c r="AGU125" s="404"/>
      <c r="AGV125" s="404"/>
      <c r="AGW125" s="404"/>
      <c r="AGX125" s="404"/>
      <c r="AGY125" s="404"/>
      <c r="AGZ125" s="404"/>
      <c r="AHA125" s="404"/>
      <c r="AHB125" s="404"/>
      <c r="AHC125" s="404"/>
      <c r="AHD125" s="404"/>
      <c r="AHE125" s="404"/>
      <c r="AHF125" s="404"/>
      <c r="AHG125" s="404"/>
      <c r="AHH125" s="404"/>
      <c r="AHI125" s="404"/>
      <c r="AHJ125" s="404"/>
      <c r="AHK125" s="404"/>
      <c r="AHL125" s="404"/>
      <c r="AHM125" s="404"/>
      <c r="AHN125" s="404"/>
      <c r="AHO125" s="404"/>
      <c r="AHP125" s="404"/>
      <c r="AHQ125" s="404"/>
      <c r="AHR125" s="404"/>
      <c r="AHS125" s="404"/>
      <c r="AHT125" s="404"/>
      <c r="AHU125" s="404"/>
      <c r="AHV125" s="404"/>
      <c r="AHW125" s="404"/>
      <c r="AHX125" s="404"/>
      <c r="AHY125" s="404"/>
      <c r="AHZ125" s="404"/>
      <c r="AIA125" s="404"/>
      <c r="AIB125" s="404"/>
      <c r="AIC125" s="404"/>
      <c r="AID125" s="404"/>
      <c r="AIE125" s="404"/>
      <c r="AIF125" s="404"/>
      <c r="AIG125" s="404"/>
      <c r="AIH125" s="404"/>
      <c r="AII125" s="404"/>
      <c r="AIJ125" s="404"/>
      <c r="AIK125" s="404"/>
      <c r="AIL125" s="404"/>
      <c r="AIM125" s="404"/>
      <c r="AIN125" s="404"/>
      <c r="AIO125" s="404"/>
      <c r="AIP125" s="404"/>
      <c r="AIQ125" s="404"/>
      <c r="AIR125" s="404"/>
      <c r="AIS125" s="404"/>
      <c r="AIT125" s="404"/>
      <c r="AIU125" s="404"/>
      <c r="AIV125" s="404"/>
      <c r="AIW125" s="404"/>
      <c r="AIX125" s="404"/>
      <c r="AIY125" s="404"/>
      <c r="AIZ125" s="404"/>
      <c r="AJA125" s="404"/>
      <c r="AJB125" s="404"/>
      <c r="AJC125" s="404"/>
      <c r="AJD125" s="404"/>
      <c r="AJE125" s="404"/>
      <c r="AJF125" s="404"/>
      <c r="AJG125" s="404"/>
      <c r="AJH125" s="404"/>
      <c r="AJI125" s="404"/>
      <c r="AJJ125" s="404"/>
      <c r="AJK125" s="404"/>
      <c r="AJL125" s="404"/>
      <c r="AJM125" s="404"/>
      <c r="AJN125" s="404"/>
      <c r="AJO125" s="404"/>
      <c r="AJP125" s="404"/>
      <c r="AJQ125" s="404"/>
      <c r="AJR125" s="404"/>
      <c r="AJS125" s="404"/>
      <c r="AJT125" s="404"/>
      <c r="AJU125" s="404"/>
      <c r="AJV125" s="404"/>
      <c r="AJW125" s="404"/>
      <c r="AJX125" s="404"/>
      <c r="AJY125" s="404"/>
      <c r="AJZ125" s="404"/>
      <c r="AKA125" s="404"/>
      <c r="AKB125" s="404"/>
      <c r="AKC125" s="404"/>
      <c r="AKD125" s="404"/>
      <c r="AKE125" s="404"/>
      <c r="AKF125" s="404"/>
      <c r="AKG125" s="404"/>
      <c r="AKH125" s="404"/>
      <c r="AKI125" s="404"/>
      <c r="AKJ125" s="404"/>
      <c r="AKK125" s="404"/>
      <c r="AKL125" s="404"/>
      <c r="AKM125" s="404"/>
      <c r="AKN125" s="404"/>
      <c r="AKO125" s="404"/>
      <c r="AKP125" s="404"/>
      <c r="AKQ125" s="404"/>
      <c r="AKR125" s="404"/>
      <c r="AKS125" s="404"/>
      <c r="AKT125" s="404"/>
      <c r="AKU125" s="404"/>
      <c r="AKV125" s="404"/>
      <c r="AKW125" s="404"/>
      <c r="AKX125" s="404"/>
      <c r="AKY125" s="404"/>
      <c r="AKZ125" s="404"/>
      <c r="ALA125" s="404"/>
      <c r="ALB125" s="404"/>
      <c r="ALC125" s="404"/>
    </row>
    <row r="126" spans="1:991" x14ac:dyDescent="0.55000000000000004">
      <c r="B126" s="648"/>
      <c r="C126" s="648"/>
      <c r="D126" s="648"/>
      <c r="E126" s="648"/>
      <c r="F126" s="648"/>
      <c r="G126" s="648"/>
      <c r="H126" s="648"/>
      <c r="I126" s="648"/>
      <c r="J126" s="648"/>
      <c r="K126" s="762"/>
      <c r="L126" s="648"/>
      <c r="W126" s="404"/>
      <c r="X126" s="404"/>
      <c r="Y126" s="404"/>
      <c r="Z126" s="404"/>
      <c r="AA126" s="404"/>
      <c r="AB126" s="404"/>
      <c r="AC126" s="404"/>
      <c r="AD126" s="404"/>
      <c r="AE126" s="404"/>
      <c r="AF126" s="404"/>
      <c r="AG126" s="404"/>
      <c r="AH126" s="404"/>
      <c r="AI126" s="404"/>
      <c r="AJ126" s="404"/>
      <c r="AK126" s="404"/>
      <c r="AL126" s="404"/>
      <c r="AM126" s="404"/>
      <c r="AN126" s="404"/>
      <c r="AO126" s="404"/>
      <c r="AP126" s="404"/>
      <c r="AQ126" s="404"/>
      <c r="AR126" s="404"/>
      <c r="AS126" s="404"/>
      <c r="AT126" s="404"/>
      <c r="AU126" s="404"/>
      <c r="AV126" s="404"/>
      <c r="AW126" s="404"/>
      <c r="AX126" s="404"/>
      <c r="AY126" s="404"/>
      <c r="AZ126" s="404"/>
      <c r="BA126" s="404"/>
      <c r="BB126" s="404"/>
      <c r="BC126" s="404"/>
      <c r="BD126" s="404"/>
      <c r="BE126" s="404"/>
      <c r="BF126" s="404"/>
      <c r="BG126" s="404"/>
      <c r="BH126" s="404"/>
      <c r="BI126" s="404"/>
      <c r="BJ126" s="404"/>
      <c r="BK126" s="404"/>
      <c r="BL126" s="404"/>
      <c r="BM126" s="404"/>
      <c r="BN126" s="404"/>
      <c r="BO126" s="404"/>
      <c r="BP126" s="404"/>
      <c r="BQ126" s="404"/>
      <c r="BR126" s="404"/>
      <c r="BS126" s="404"/>
      <c r="BT126" s="404"/>
      <c r="BU126" s="404"/>
      <c r="BV126" s="404"/>
      <c r="BW126" s="404"/>
      <c r="BX126" s="404"/>
      <c r="BY126" s="404"/>
      <c r="BZ126" s="404"/>
      <c r="CA126" s="404"/>
      <c r="CB126" s="404"/>
      <c r="CC126" s="404"/>
      <c r="CD126" s="404"/>
      <c r="CE126" s="404"/>
      <c r="CF126" s="404"/>
      <c r="CG126" s="404"/>
      <c r="CH126" s="404"/>
      <c r="CI126" s="404"/>
      <c r="CJ126" s="404"/>
      <c r="CK126" s="404"/>
      <c r="CL126" s="404"/>
      <c r="CM126" s="404"/>
      <c r="CN126" s="404"/>
      <c r="CO126" s="404"/>
      <c r="CP126" s="404"/>
      <c r="CQ126" s="404"/>
      <c r="CR126" s="404"/>
      <c r="CS126" s="404"/>
      <c r="CT126" s="404"/>
      <c r="CU126" s="404"/>
      <c r="CV126" s="404"/>
      <c r="CW126" s="404"/>
      <c r="CX126" s="404"/>
      <c r="CY126" s="404"/>
      <c r="CZ126" s="404"/>
      <c r="DA126" s="404"/>
      <c r="DB126" s="404"/>
      <c r="DC126" s="404"/>
      <c r="DD126" s="404"/>
      <c r="DE126" s="404"/>
      <c r="DF126" s="404"/>
      <c r="DG126" s="404"/>
      <c r="DH126" s="404"/>
      <c r="DI126" s="404"/>
      <c r="DJ126" s="404"/>
      <c r="DK126" s="404"/>
      <c r="DL126" s="404"/>
      <c r="DM126" s="404"/>
      <c r="DN126" s="404"/>
      <c r="DO126" s="404"/>
      <c r="DP126" s="404"/>
      <c r="DQ126" s="404"/>
      <c r="DR126" s="404"/>
      <c r="DS126" s="404"/>
      <c r="DT126" s="404"/>
      <c r="DU126" s="404"/>
      <c r="DV126" s="404"/>
      <c r="DW126" s="404"/>
      <c r="DX126" s="404"/>
      <c r="DY126" s="404"/>
      <c r="DZ126" s="404"/>
      <c r="EA126" s="404"/>
      <c r="EB126" s="404"/>
      <c r="EC126" s="404"/>
      <c r="ED126" s="404"/>
      <c r="EE126" s="404"/>
      <c r="EF126" s="404"/>
      <c r="EG126" s="404"/>
      <c r="EH126" s="404"/>
      <c r="EI126" s="404"/>
      <c r="EJ126" s="404"/>
      <c r="EK126" s="404"/>
      <c r="EL126" s="404"/>
      <c r="EM126" s="404"/>
      <c r="EN126" s="404"/>
      <c r="EO126" s="404"/>
      <c r="EP126" s="404"/>
      <c r="EQ126" s="404"/>
      <c r="ER126" s="404"/>
      <c r="ES126" s="404"/>
      <c r="ET126" s="404"/>
      <c r="EU126" s="404"/>
      <c r="EV126" s="404"/>
      <c r="EW126" s="404"/>
      <c r="EX126" s="404"/>
      <c r="EY126" s="404"/>
      <c r="EZ126" s="404"/>
      <c r="FA126" s="404"/>
      <c r="FB126" s="404"/>
      <c r="FC126" s="404"/>
      <c r="FD126" s="404"/>
      <c r="FE126" s="404"/>
      <c r="FF126" s="404"/>
      <c r="FG126" s="404"/>
      <c r="FH126" s="404"/>
      <c r="FI126" s="404"/>
      <c r="FJ126" s="404"/>
      <c r="FK126" s="404"/>
      <c r="FL126" s="404"/>
      <c r="FM126" s="404"/>
      <c r="FN126" s="404"/>
      <c r="FO126" s="404"/>
      <c r="FP126" s="404"/>
      <c r="FQ126" s="404"/>
      <c r="FR126" s="404"/>
      <c r="FS126" s="404"/>
      <c r="FT126" s="404"/>
      <c r="FU126" s="404"/>
      <c r="FV126" s="404"/>
      <c r="FW126" s="404"/>
      <c r="FX126" s="404"/>
      <c r="FY126" s="404"/>
      <c r="FZ126" s="404"/>
      <c r="GA126" s="404"/>
      <c r="GB126" s="404"/>
      <c r="GC126" s="404"/>
      <c r="GD126" s="404"/>
      <c r="GE126" s="404"/>
      <c r="GF126" s="404"/>
      <c r="GG126" s="404"/>
      <c r="GH126" s="404"/>
      <c r="GI126" s="404"/>
      <c r="GJ126" s="404"/>
      <c r="GK126" s="404"/>
      <c r="GL126" s="404"/>
      <c r="GM126" s="404"/>
      <c r="GN126" s="404"/>
      <c r="GO126" s="404"/>
      <c r="GP126" s="404"/>
      <c r="GQ126" s="404"/>
      <c r="GR126" s="404"/>
      <c r="GS126" s="404"/>
      <c r="GT126" s="404"/>
      <c r="GU126" s="404"/>
      <c r="GV126" s="404"/>
      <c r="GW126" s="404"/>
      <c r="GX126" s="404"/>
      <c r="GY126" s="404"/>
      <c r="GZ126" s="404"/>
      <c r="HA126" s="404"/>
      <c r="HB126" s="404"/>
      <c r="HC126" s="404"/>
      <c r="HD126" s="404"/>
      <c r="HE126" s="404"/>
      <c r="HF126" s="404"/>
      <c r="HG126" s="404"/>
      <c r="HH126" s="404"/>
      <c r="HI126" s="404"/>
      <c r="HJ126" s="404"/>
      <c r="HK126" s="404"/>
      <c r="HL126" s="404"/>
      <c r="HM126" s="404"/>
      <c r="HN126" s="404"/>
      <c r="HO126" s="404"/>
      <c r="HP126" s="404"/>
      <c r="HQ126" s="404"/>
      <c r="HR126" s="404"/>
      <c r="HS126" s="404"/>
      <c r="HT126" s="404"/>
      <c r="HU126" s="404"/>
      <c r="HV126" s="404"/>
      <c r="HW126" s="404"/>
      <c r="HX126" s="404"/>
      <c r="HY126" s="404"/>
      <c r="HZ126" s="404"/>
      <c r="IA126" s="404"/>
      <c r="IB126" s="404"/>
      <c r="IC126" s="404"/>
      <c r="ID126" s="404"/>
      <c r="IE126" s="404"/>
      <c r="IF126" s="404"/>
      <c r="IG126" s="404"/>
      <c r="IH126" s="404"/>
      <c r="II126" s="404"/>
      <c r="IJ126" s="404"/>
      <c r="IK126" s="404"/>
      <c r="IL126" s="404"/>
      <c r="IM126" s="404"/>
      <c r="IN126" s="404"/>
      <c r="IO126" s="404"/>
      <c r="IP126" s="404"/>
      <c r="IQ126" s="404"/>
      <c r="IR126" s="404"/>
      <c r="IS126" s="404"/>
      <c r="IT126" s="404"/>
      <c r="IU126" s="404"/>
      <c r="IV126" s="404"/>
      <c r="IW126" s="404"/>
      <c r="IX126" s="404"/>
      <c r="IY126" s="404"/>
      <c r="IZ126" s="404"/>
      <c r="JA126" s="404"/>
      <c r="JB126" s="404"/>
      <c r="JC126" s="404"/>
      <c r="JD126" s="404"/>
      <c r="JE126" s="404"/>
      <c r="JF126" s="404"/>
      <c r="JG126" s="404"/>
      <c r="JH126" s="404"/>
      <c r="JI126" s="404"/>
      <c r="JJ126" s="404"/>
      <c r="JK126" s="404"/>
      <c r="JL126" s="404"/>
      <c r="JM126" s="404"/>
      <c r="JN126" s="404"/>
      <c r="JO126" s="404"/>
      <c r="JP126" s="404"/>
      <c r="JQ126" s="404"/>
      <c r="JR126" s="404"/>
      <c r="JS126" s="404"/>
      <c r="JT126" s="404"/>
      <c r="JU126" s="404"/>
      <c r="JV126" s="404"/>
      <c r="JW126" s="404"/>
      <c r="JX126" s="404"/>
      <c r="JY126" s="404"/>
      <c r="JZ126" s="404"/>
      <c r="KA126" s="404"/>
      <c r="KB126" s="404"/>
      <c r="KC126" s="404"/>
      <c r="KD126" s="404"/>
      <c r="KE126" s="404"/>
      <c r="KF126" s="404"/>
      <c r="KG126" s="404"/>
      <c r="KH126" s="404"/>
      <c r="KI126" s="404"/>
      <c r="KJ126" s="404"/>
      <c r="KK126" s="404"/>
      <c r="KL126" s="404"/>
      <c r="KM126" s="404"/>
      <c r="KN126" s="404"/>
      <c r="KO126" s="404"/>
      <c r="KP126" s="404"/>
      <c r="KQ126" s="404"/>
      <c r="KR126" s="404"/>
      <c r="KS126" s="404"/>
      <c r="KT126" s="404"/>
      <c r="KU126" s="404"/>
      <c r="KV126" s="404"/>
      <c r="KW126" s="404"/>
      <c r="KX126" s="404"/>
      <c r="KY126" s="404"/>
      <c r="KZ126" s="404"/>
      <c r="LA126" s="404"/>
      <c r="LB126" s="404"/>
      <c r="LC126" s="404"/>
      <c r="LD126" s="404"/>
      <c r="LE126" s="404"/>
      <c r="LF126" s="404"/>
      <c r="LG126" s="404"/>
      <c r="LH126" s="404"/>
      <c r="LI126" s="404"/>
      <c r="LJ126" s="404"/>
      <c r="LK126" s="404"/>
      <c r="LL126" s="404"/>
      <c r="LM126" s="404"/>
      <c r="LN126" s="404"/>
      <c r="LO126" s="404"/>
      <c r="LP126" s="404"/>
      <c r="LQ126" s="404"/>
      <c r="LR126" s="404"/>
      <c r="LS126" s="404"/>
      <c r="LT126" s="404"/>
      <c r="LU126" s="404"/>
      <c r="LV126" s="404"/>
      <c r="LW126" s="404"/>
      <c r="LX126" s="404"/>
      <c r="LY126" s="404"/>
      <c r="LZ126" s="404"/>
      <c r="MA126" s="404"/>
      <c r="MB126" s="404"/>
      <c r="MC126" s="404"/>
      <c r="MD126" s="404"/>
      <c r="ME126" s="404"/>
      <c r="MF126" s="404"/>
      <c r="MG126" s="404"/>
      <c r="MH126" s="404"/>
      <c r="MI126" s="404"/>
      <c r="MJ126" s="404"/>
      <c r="MK126" s="404"/>
      <c r="ML126" s="404"/>
      <c r="MM126" s="404"/>
      <c r="MN126" s="404"/>
      <c r="MO126" s="404"/>
      <c r="MP126" s="404"/>
      <c r="MQ126" s="404"/>
      <c r="MR126" s="404"/>
      <c r="MS126" s="404"/>
      <c r="MT126" s="404"/>
      <c r="MU126" s="404"/>
      <c r="MV126" s="404"/>
      <c r="MW126" s="404"/>
      <c r="MX126" s="404"/>
      <c r="MY126" s="404"/>
      <c r="MZ126" s="404"/>
      <c r="NA126" s="404"/>
      <c r="NB126" s="404"/>
      <c r="NC126" s="404"/>
      <c r="ND126" s="404"/>
      <c r="NE126" s="404"/>
      <c r="NF126" s="404"/>
      <c r="NG126" s="404"/>
      <c r="NH126" s="404"/>
      <c r="NI126" s="404"/>
      <c r="NJ126" s="404"/>
      <c r="NK126" s="404"/>
      <c r="NL126" s="404"/>
      <c r="NM126" s="404"/>
      <c r="NN126" s="404"/>
      <c r="NO126" s="404"/>
      <c r="NP126" s="404"/>
      <c r="NQ126" s="404"/>
      <c r="NR126" s="404"/>
      <c r="NS126" s="404"/>
      <c r="NT126" s="404"/>
      <c r="NU126" s="404"/>
      <c r="NV126" s="404"/>
      <c r="NW126" s="404"/>
      <c r="NX126" s="404"/>
      <c r="NY126" s="404"/>
      <c r="NZ126" s="404"/>
      <c r="OA126" s="404"/>
      <c r="OB126" s="404"/>
      <c r="OC126" s="404"/>
      <c r="OD126" s="404"/>
      <c r="OE126" s="404"/>
      <c r="OF126" s="404"/>
      <c r="OG126" s="404"/>
      <c r="OH126" s="404"/>
      <c r="OI126" s="404"/>
      <c r="OJ126" s="404"/>
      <c r="OK126" s="404"/>
      <c r="OL126" s="404"/>
      <c r="OM126" s="404"/>
      <c r="ON126" s="404"/>
      <c r="OO126" s="404"/>
      <c r="OP126" s="404"/>
      <c r="OQ126" s="404"/>
      <c r="OR126" s="404"/>
      <c r="OS126" s="404"/>
      <c r="OT126" s="404"/>
      <c r="OU126" s="404"/>
      <c r="OV126" s="404"/>
      <c r="OW126" s="404"/>
      <c r="OX126" s="404"/>
      <c r="OY126" s="404"/>
      <c r="OZ126" s="404"/>
      <c r="PA126" s="404"/>
      <c r="PB126" s="404"/>
      <c r="PC126" s="404"/>
      <c r="PD126" s="404"/>
      <c r="PE126" s="404"/>
      <c r="PF126" s="404"/>
      <c r="PG126" s="404"/>
      <c r="PH126" s="404"/>
      <c r="PI126" s="404"/>
      <c r="PJ126" s="404"/>
      <c r="PK126" s="404"/>
      <c r="PL126" s="404"/>
      <c r="PM126" s="404"/>
      <c r="PN126" s="404"/>
      <c r="PO126" s="404"/>
      <c r="PP126" s="404"/>
      <c r="PQ126" s="404"/>
      <c r="PR126" s="404"/>
      <c r="PS126" s="404"/>
      <c r="PT126" s="404"/>
      <c r="PU126" s="404"/>
      <c r="PV126" s="404"/>
      <c r="PW126" s="404"/>
      <c r="PX126" s="404"/>
      <c r="PY126" s="404"/>
      <c r="PZ126" s="404"/>
      <c r="QA126" s="404"/>
      <c r="QB126" s="404"/>
      <c r="QC126" s="404"/>
      <c r="QD126" s="404"/>
      <c r="QE126" s="404"/>
      <c r="QF126" s="404"/>
      <c r="QG126" s="404"/>
      <c r="QH126" s="404"/>
      <c r="QI126" s="404"/>
      <c r="QJ126" s="404"/>
      <c r="QK126" s="404"/>
      <c r="QL126" s="404"/>
      <c r="QM126" s="404"/>
      <c r="QN126" s="404"/>
      <c r="QO126" s="404"/>
      <c r="QP126" s="404"/>
      <c r="QQ126" s="404"/>
      <c r="QR126" s="404"/>
      <c r="QS126" s="404"/>
      <c r="QT126" s="404"/>
      <c r="QU126" s="404"/>
      <c r="QV126" s="404"/>
      <c r="QW126" s="404"/>
      <c r="QX126" s="404"/>
      <c r="QY126" s="404"/>
      <c r="QZ126" s="404"/>
      <c r="RA126" s="404"/>
      <c r="RB126" s="404"/>
      <c r="RC126" s="404"/>
      <c r="RD126" s="404"/>
      <c r="RE126" s="404"/>
      <c r="RF126" s="404"/>
      <c r="RG126" s="404"/>
      <c r="RH126" s="404"/>
      <c r="RI126" s="404"/>
      <c r="RJ126" s="404"/>
      <c r="RK126" s="404"/>
      <c r="RL126" s="404"/>
      <c r="RM126" s="404"/>
      <c r="RN126" s="404"/>
      <c r="RO126" s="404"/>
      <c r="RP126" s="404"/>
      <c r="RQ126" s="404"/>
      <c r="RR126" s="404"/>
      <c r="RS126" s="404"/>
      <c r="RT126" s="404"/>
      <c r="RU126" s="404"/>
      <c r="RV126" s="404"/>
      <c r="RW126" s="404"/>
      <c r="RX126" s="404"/>
      <c r="RY126" s="404"/>
      <c r="RZ126" s="404"/>
      <c r="SA126" s="404"/>
      <c r="SB126" s="404"/>
      <c r="SC126" s="404"/>
      <c r="SD126" s="404"/>
      <c r="SE126" s="404"/>
      <c r="SF126" s="404"/>
      <c r="SG126" s="404"/>
      <c r="SH126" s="404"/>
      <c r="SI126" s="404"/>
      <c r="SJ126" s="404"/>
      <c r="SK126" s="404"/>
      <c r="SL126" s="404"/>
      <c r="SM126" s="404"/>
      <c r="SN126" s="404"/>
      <c r="SO126" s="404"/>
      <c r="SP126" s="404"/>
      <c r="SQ126" s="404"/>
      <c r="SR126" s="404"/>
      <c r="SS126" s="404"/>
      <c r="ST126" s="404"/>
      <c r="SU126" s="404"/>
      <c r="SV126" s="404"/>
      <c r="SW126" s="404"/>
      <c r="SX126" s="404"/>
      <c r="SY126" s="404"/>
      <c r="SZ126" s="404"/>
      <c r="TA126" s="404"/>
      <c r="TB126" s="404"/>
      <c r="TC126" s="404"/>
      <c r="TD126" s="404"/>
      <c r="TE126" s="404"/>
      <c r="TF126" s="404"/>
      <c r="TG126" s="404"/>
      <c r="TH126" s="404"/>
      <c r="TI126" s="404"/>
      <c r="TJ126" s="404"/>
      <c r="TK126" s="404"/>
      <c r="TL126" s="404"/>
      <c r="TM126" s="404"/>
      <c r="TN126" s="404"/>
      <c r="TO126" s="404"/>
      <c r="TP126" s="404"/>
      <c r="TQ126" s="404"/>
      <c r="TR126" s="404"/>
      <c r="TS126" s="404"/>
      <c r="TT126" s="404"/>
      <c r="TU126" s="404"/>
      <c r="TV126" s="404"/>
      <c r="TW126" s="404"/>
      <c r="TX126" s="404"/>
      <c r="TY126" s="404"/>
      <c r="TZ126" s="404"/>
      <c r="UA126" s="404"/>
      <c r="UB126" s="404"/>
      <c r="UC126" s="404"/>
      <c r="UD126" s="404"/>
      <c r="UE126" s="404"/>
      <c r="UF126" s="404"/>
      <c r="UG126" s="404"/>
      <c r="UH126" s="404"/>
      <c r="UI126" s="404"/>
      <c r="UJ126" s="404"/>
      <c r="UK126" s="404"/>
      <c r="UL126" s="404"/>
      <c r="UM126" s="404"/>
      <c r="UN126" s="404"/>
      <c r="UO126" s="404"/>
      <c r="UP126" s="404"/>
      <c r="UQ126" s="404"/>
      <c r="UR126" s="404"/>
      <c r="US126" s="404"/>
      <c r="UT126" s="404"/>
      <c r="UU126" s="404"/>
      <c r="UV126" s="404"/>
      <c r="UW126" s="404"/>
      <c r="UX126" s="404"/>
      <c r="UY126" s="404"/>
      <c r="UZ126" s="404"/>
      <c r="VA126" s="404"/>
      <c r="VB126" s="404"/>
      <c r="VC126" s="404"/>
      <c r="VD126" s="404"/>
      <c r="VE126" s="404"/>
      <c r="VF126" s="404"/>
      <c r="VG126" s="404"/>
      <c r="VH126" s="404"/>
      <c r="VI126" s="404"/>
      <c r="VJ126" s="404"/>
      <c r="VK126" s="404"/>
      <c r="VL126" s="404"/>
      <c r="VM126" s="404"/>
      <c r="VN126" s="404"/>
      <c r="VO126" s="404"/>
      <c r="VP126" s="404"/>
      <c r="VQ126" s="404"/>
      <c r="VR126" s="404"/>
      <c r="VS126" s="404"/>
      <c r="VT126" s="404"/>
      <c r="VU126" s="404"/>
      <c r="VV126" s="404"/>
      <c r="VW126" s="404"/>
      <c r="VX126" s="404"/>
      <c r="VY126" s="404"/>
      <c r="VZ126" s="404"/>
      <c r="WA126" s="404"/>
      <c r="WB126" s="404"/>
      <c r="WC126" s="404"/>
      <c r="WD126" s="404"/>
      <c r="WE126" s="404"/>
      <c r="WF126" s="404"/>
      <c r="WG126" s="404"/>
      <c r="WH126" s="404"/>
      <c r="WI126" s="404"/>
      <c r="WJ126" s="404"/>
      <c r="WK126" s="404"/>
      <c r="WL126" s="404"/>
      <c r="WM126" s="404"/>
      <c r="WN126" s="404"/>
      <c r="WO126" s="404"/>
      <c r="WP126" s="404"/>
      <c r="WQ126" s="404"/>
      <c r="WR126" s="404"/>
      <c r="WS126" s="404"/>
      <c r="WT126" s="404"/>
      <c r="WU126" s="404"/>
      <c r="WV126" s="404"/>
      <c r="WW126" s="404"/>
      <c r="WX126" s="404"/>
      <c r="WY126" s="404"/>
      <c r="WZ126" s="404"/>
      <c r="XA126" s="404"/>
      <c r="XB126" s="404"/>
      <c r="XC126" s="404"/>
      <c r="XD126" s="404"/>
      <c r="XE126" s="404"/>
      <c r="XF126" s="404"/>
      <c r="XG126" s="404"/>
      <c r="XH126" s="404"/>
      <c r="XI126" s="404"/>
      <c r="XJ126" s="404"/>
      <c r="XK126" s="404"/>
      <c r="XL126" s="404"/>
      <c r="XM126" s="404"/>
      <c r="XN126" s="404"/>
      <c r="XO126" s="404"/>
      <c r="XP126" s="404"/>
      <c r="XQ126" s="404"/>
      <c r="XR126" s="404"/>
      <c r="XS126" s="404"/>
      <c r="XT126" s="404"/>
      <c r="XU126" s="404"/>
      <c r="XV126" s="404"/>
      <c r="XW126" s="404"/>
      <c r="XX126" s="404"/>
      <c r="XY126" s="404"/>
      <c r="XZ126" s="404"/>
      <c r="YA126" s="404"/>
      <c r="YB126" s="404"/>
      <c r="YC126" s="404"/>
      <c r="YD126" s="404"/>
      <c r="YE126" s="404"/>
      <c r="YF126" s="404"/>
      <c r="YG126" s="404"/>
      <c r="YH126" s="404"/>
      <c r="YI126" s="404"/>
      <c r="YJ126" s="404"/>
      <c r="YK126" s="404"/>
      <c r="YL126" s="404"/>
      <c r="YM126" s="404"/>
      <c r="YN126" s="404"/>
      <c r="YO126" s="404"/>
      <c r="YP126" s="404"/>
      <c r="YQ126" s="404"/>
      <c r="YR126" s="404"/>
      <c r="YS126" s="404"/>
      <c r="YT126" s="404"/>
      <c r="YU126" s="404"/>
      <c r="YV126" s="404"/>
      <c r="YW126" s="404"/>
      <c r="YX126" s="404"/>
      <c r="YY126" s="404"/>
      <c r="YZ126" s="404"/>
      <c r="ZA126" s="404"/>
      <c r="ZB126" s="404"/>
      <c r="ZC126" s="404"/>
      <c r="ZD126" s="404"/>
      <c r="ZE126" s="404"/>
      <c r="ZF126" s="404"/>
      <c r="ZG126" s="404"/>
      <c r="ZH126" s="404"/>
      <c r="ZI126" s="404"/>
      <c r="ZJ126" s="404"/>
      <c r="ZK126" s="404"/>
      <c r="ZL126" s="404"/>
      <c r="ZM126" s="404"/>
      <c r="ZN126" s="404"/>
      <c r="ZO126" s="404"/>
      <c r="ZP126" s="404"/>
      <c r="ZQ126" s="404"/>
      <c r="ZR126" s="404"/>
      <c r="ZS126" s="404"/>
      <c r="ZT126" s="404"/>
      <c r="ZU126" s="404"/>
      <c r="ZV126" s="404"/>
      <c r="ZW126" s="404"/>
      <c r="ZX126" s="404"/>
      <c r="ZY126" s="404"/>
      <c r="ZZ126" s="404"/>
      <c r="AAA126" s="404"/>
      <c r="AAB126" s="404"/>
      <c r="AAC126" s="404"/>
      <c r="AAD126" s="404"/>
      <c r="AAE126" s="404"/>
      <c r="AAF126" s="404"/>
      <c r="AAG126" s="404"/>
      <c r="AAH126" s="404"/>
      <c r="AAI126" s="404"/>
      <c r="AAJ126" s="404"/>
      <c r="AAK126" s="404"/>
      <c r="AAL126" s="404"/>
      <c r="AAM126" s="404"/>
      <c r="AAN126" s="404"/>
      <c r="AAO126" s="404"/>
      <c r="AAP126" s="404"/>
      <c r="AAQ126" s="404"/>
      <c r="AAR126" s="404"/>
      <c r="AAS126" s="404"/>
      <c r="AAT126" s="404"/>
      <c r="AAU126" s="404"/>
      <c r="AAV126" s="404"/>
      <c r="AAW126" s="404"/>
      <c r="AAX126" s="404"/>
      <c r="AAY126" s="404"/>
      <c r="AAZ126" s="404"/>
      <c r="ABA126" s="404"/>
      <c r="ABB126" s="404"/>
      <c r="ABC126" s="404"/>
      <c r="ABD126" s="404"/>
      <c r="ABE126" s="404"/>
      <c r="ABF126" s="404"/>
      <c r="ABG126" s="404"/>
      <c r="ABH126" s="404"/>
      <c r="ABI126" s="404"/>
      <c r="ABJ126" s="404"/>
      <c r="ABK126" s="404"/>
      <c r="ABL126" s="404"/>
      <c r="ABM126" s="404"/>
      <c r="ABN126" s="404"/>
      <c r="ABO126" s="404"/>
      <c r="ABP126" s="404"/>
      <c r="ABQ126" s="404"/>
      <c r="ABR126" s="404"/>
      <c r="ABS126" s="404"/>
      <c r="ABT126" s="404"/>
      <c r="ABU126" s="404"/>
      <c r="ABV126" s="404"/>
      <c r="ABW126" s="404"/>
      <c r="ABX126" s="404"/>
      <c r="ABY126" s="404"/>
      <c r="ABZ126" s="404"/>
      <c r="ACA126" s="404"/>
      <c r="ACB126" s="404"/>
      <c r="ACC126" s="404"/>
      <c r="ACD126" s="404"/>
      <c r="ACE126" s="404"/>
      <c r="ACF126" s="404"/>
      <c r="ACG126" s="404"/>
      <c r="ACH126" s="404"/>
      <c r="ACI126" s="404"/>
      <c r="ACJ126" s="404"/>
      <c r="ACK126" s="404"/>
      <c r="ACL126" s="404"/>
      <c r="ACM126" s="404"/>
      <c r="ACN126" s="404"/>
      <c r="ACO126" s="404"/>
      <c r="ACP126" s="404"/>
      <c r="ACQ126" s="404"/>
      <c r="ACR126" s="404"/>
      <c r="ACS126" s="404"/>
      <c r="ACT126" s="404"/>
      <c r="ACU126" s="404"/>
      <c r="ACV126" s="404"/>
      <c r="ACW126" s="404"/>
      <c r="ACX126" s="404"/>
      <c r="ACY126" s="404"/>
      <c r="ACZ126" s="404"/>
      <c r="ADA126" s="404"/>
      <c r="ADB126" s="404"/>
      <c r="ADC126" s="404"/>
      <c r="ADD126" s="404"/>
      <c r="ADE126" s="404"/>
      <c r="ADF126" s="404"/>
      <c r="ADG126" s="404"/>
      <c r="ADH126" s="404"/>
      <c r="ADI126" s="404"/>
      <c r="ADJ126" s="404"/>
      <c r="ADK126" s="404"/>
      <c r="ADL126" s="404"/>
      <c r="ADM126" s="404"/>
      <c r="ADN126" s="404"/>
      <c r="ADO126" s="404"/>
      <c r="ADP126" s="404"/>
      <c r="ADQ126" s="404"/>
      <c r="ADR126" s="404"/>
      <c r="ADS126" s="404"/>
      <c r="ADT126" s="404"/>
      <c r="ADU126" s="404"/>
      <c r="ADV126" s="404"/>
      <c r="ADW126" s="404"/>
      <c r="ADX126" s="404"/>
      <c r="ADY126" s="404"/>
      <c r="ADZ126" s="404"/>
      <c r="AEA126" s="404"/>
      <c r="AEB126" s="404"/>
      <c r="AEC126" s="404"/>
      <c r="AED126" s="404"/>
      <c r="AEE126" s="404"/>
      <c r="AEF126" s="404"/>
      <c r="AEG126" s="404"/>
      <c r="AEH126" s="404"/>
      <c r="AEI126" s="404"/>
      <c r="AEJ126" s="404"/>
      <c r="AEK126" s="404"/>
      <c r="AEL126" s="404"/>
      <c r="AEM126" s="404"/>
      <c r="AEN126" s="404"/>
      <c r="AEO126" s="404"/>
      <c r="AEP126" s="404"/>
      <c r="AEQ126" s="404"/>
      <c r="AER126" s="404"/>
      <c r="AES126" s="404"/>
      <c r="AET126" s="404"/>
      <c r="AEU126" s="404"/>
      <c r="AEV126" s="404"/>
      <c r="AEW126" s="404"/>
      <c r="AEX126" s="404"/>
      <c r="AEY126" s="404"/>
      <c r="AEZ126" s="404"/>
      <c r="AFA126" s="404"/>
      <c r="AFB126" s="404"/>
      <c r="AFC126" s="404"/>
      <c r="AFD126" s="404"/>
      <c r="AFE126" s="404"/>
      <c r="AFF126" s="404"/>
      <c r="AFG126" s="404"/>
      <c r="AFH126" s="404"/>
      <c r="AFI126" s="404"/>
      <c r="AFJ126" s="404"/>
      <c r="AFK126" s="404"/>
      <c r="AFL126" s="404"/>
      <c r="AFM126" s="404"/>
      <c r="AFN126" s="404"/>
      <c r="AFO126" s="404"/>
      <c r="AFP126" s="404"/>
      <c r="AFQ126" s="404"/>
      <c r="AFR126" s="404"/>
      <c r="AFS126" s="404"/>
      <c r="AFT126" s="404"/>
      <c r="AFU126" s="404"/>
      <c r="AFV126" s="404"/>
      <c r="AFW126" s="404"/>
      <c r="AFX126" s="404"/>
      <c r="AFY126" s="404"/>
      <c r="AFZ126" s="404"/>
      <c r="AGA126" s="404"/>
      <c r="AGB126" s="404"/>
      <c r="AGC126" s="404"/>
      <c r="AGD126" s="404"/>
      <c r="AGE126" s="404"/>
      <c r="AGF126" s="404"/>
      <c r="AGG126" s="404"/>
      <c r="AGH126" s="404"/>
      <c r="AGI126" s="404"/>
      <c r="AGJ126" s="404"/>
      <c r="AGK126" s="404"/>
      <c r="AGL126" s="404"/>
      <c r="AGM126" s="404"/>
      <c r="AGN126" s="404"/>
      <c r="AGO126" s="404"/>
      <c r="AGP126" s="404"/>
      <c r="AGQ126" s="404"/>
      <c r="AGR126" s="404"/>
      <c r="AGS126" s="404"/>
      <c r="AGT126" s="404"/>
      <c r="AGU126" s="404"/>
      <c r="AGV126" s="404"/>
      <c r="AGW126" s="404"/>
      <c r="AGX126" s="404"/>
      <c r="AGY126" s="404"/>
      <c r="AGZ126" s="404"/>
      <c r="AHA126" s="404"/>
      <c r="AHB126" s="404"/>
      <c r="AHC126" s="404"/>
      <c r="AHD126" s="404"/>
      <c r="AHE126" s="404"/>
      <c r="AHF126" s="404"/>
      <c r="AHG126" s="404"/>
      <c r="AHH126" s="404"/>
      <c r="AHI126" s="404"/>
      <c r="AHJ126" s="404"/>
      <c r="AHK126" s="404"/>
      <c r="AHL126" s="404"/>
      <c r="AHM126" s="404"/>
      <c r="AHN126" s="404"/>
      <c r="AHO126" s="404"/>
      <c r="AHP126" s="404"/>
      <c r="AHQ126" s="404"/>
      <c r="AHR126" s="404"/>
      <c r="AHS126" s="404"/>
      <c r="AHT126" s="404"/>
      <c r="AHU126" s="404"/>
      <c r="AHV126" s="404"/>
      <c r="AHW126" s="404"/>
      <c r="AHX126" s="404"/>
      <c r="AHY126" s="404"/>
      <c r="AHZ126" s="404"/>
      <c r="AIA126" s="404"/>
      <c r="AIB126" s="404"/>
      <c r="AIC126" s="404"/>
      <c r="AID126" s="404"/>
      <c r="AIE126" s="404"/>
      <c r="AIF126" s="404"/>
      <c r="AIG126" s="404"/>
      <c r="AIH126" s="404"/>
      <c r="AII126" s="404"/>
      <c r="AIJ126" s="404"/>
      <c r="AIK126" s="404"/>
      <c r="AIL126" s="404"/>
      <c r="AIM126" s="404"/>
      <c r="AIN126" s="404"/>
      <c r="AIO126" s="404"/>
      <c r="AIP126" s="404"/>
      <c r="AIQ126" s="404"/>
      <c r="AIR126" s="404"/>
      <c r="AIS126" s="404"/>
      <c r="AIT126" s="404"/>
      <c r="AIU126" s="404"/>
      <c r="AIV126" s="404"/>
      <c r="AIW126" s="404"/>
      <c r="AIX126" s="404"/>
      <c r="AIY126" s="404"/>
      <c r="AIZ126" s="404"/>
      <c r="AJA126" s="404"/>
      <c r="AJB126" s="404"/>
      <c r="AJC126" s="404"/>
      <c r="AJD126" s="404"/>
      <c r="AJE126" s="404"/>
      <c r="AJF126" s="404"/>
      <c r="AJG126" s="404"/>
      <c r="AJH126" s="404"/>
      <c r="AJI126" s="404"/>
      <c r="AJJ126" s="404"/>
      <c r="AJK126" s="404"/>
      <c r="AJL126" s="404"/>
      <c r="AJM126" s="404"/>
      <c r="AJN126" s="404"/>
      <c r="AJO126" s="404"/>
      <c r="AJP126" s="404"/>
      <c r="AJQ126" s="404"/>
      <c r="AJR126" s="404"/>
      <c r="AJS126" s="404"/>
      <c r="AJT126" s="404"/>
      <c r="AJU126" s="404"/>
      <c r="AJV126" s="404"/>
      <c r="AJW126" s="404"/>
      <c r="AJX126" s="404"/>
      <c r="AJY126" s="404"/>
      <c r="AJZ126" s="404"/>
      <c r="AKA126" s="404"/>
      <c r="AKB126" s="404"/>
      <c r="AKC126" s="404"/>
      <c r="AKD126" s="404"/>
      <c r="AKE126" s="404"/>
      <c r="AKF126" s="404"/>
      <c r="AKG126" s="404"/>
      <c r="AKH126" s="404"/>
      <c r="AKI126" s="404"/>
      <c r="AKJ126" s="404"/>
      <c r="AKK126" s="404"/>
      <c r="AKL126" s="404"/>
      <c r="AKM126" s="404"/>
      <c r="AKN126" s="404"/>
      <c r="AKO126" s="404"/>
      <c r="AKP126" s="404"/>
      <c r="AKQ126" s="404"/>
      <c r="AKR126" s="404"/>
      <c r="AKS126" s="404"/>
      <c r="AKT126" s="404"/>
      <c r="AKU126" s="404"/>
      <c r="AKV126" s="404"/>
      <c r="AKW126" s="404"/>
      <c r="AKX126" s="404"/>
      <c r="AKY126" s="404"/>
      <c r="AKZ126" s="404"/>
      <c r="ALA126" s="404"/>
      <c r="ALB126" s="404"/>
      <c r="ALC126" s="404"/>
    </row>
    <row r="127" spans="1:991" x14ac:dyDescent="0.55000000000000004">
      <c r="A127" s="53" t="s">
        <v>91</v>
      </c>
      <c r="B127" s="648" t="e">
        <f>#N/A</f>
        <v>#N/A</v>
      </c>
      <c r="C127" s="648"/>
      <c r="D127" s="648" t="e">
        <f>#N/A</f>
        <v>#N/A</v>
      </c>
      <c r="E127" s="648">
        <f t="shared" ref="E127:E145" si="1">B12*E85/1000</f>
        <v>0</v>
      </c>
      <c r="F127" s="648"/>
      <c r="G127" s="648">
        <f t="shared" ref="G127:G145" si="2">D12*G85/1000</f>
        <v>0</v>
      </c>
      <c r="H127" s="648">
        <f t="shared" ref="H127:H145" si="3">E12*H85/1000</f>
        <v>0</v>
      </c>
      <c r="I127" s="648"/>
      <c r="J127" s="648">
        <f t="shared" ref="J127:J145" si="4">K12*J85/1000</f>
        <v>0</v>
      </c>
      <c r="K127" s="762" t="e">
        <f>#N/A</f>
        <v>#N/A</v>
      </c>
      <c r="L127" s="648"/>
      <c r="W127" s="404"/>
      <c r="X127" s="404"/>
      <c r="Y127" s="404"/>
      <c r="Z127" s="404"/>
      <c r="AA127" s="404"/>
      <c r="AB127" s="404"/>
      <c r="AC127" s="404"/>
      <c r="AD127" s="404"/>
      <c r="AE127" s="404"/>
      <c r="AF127" s="404"/>
      <c r="AG127" s="404"/>
      <c r="AH127" s="404"/>
      <c r="AI127" s="404"/>
      <c r="AJ127" s="404"/>
      <c r="AK127" s="404"/>
      <c r="AL127" s="404"/>
      <c r="AM127" s="404"/>
      <c r="AN127" s="404"/>
      <c r="AO127" s="404"/>
      <c r="AP127" s="404"/>
      <c r="AQ127" s="404"/>
      <c r="AR127" s="404"/>
      <c r="AS127" s="404"/>
      <c r="AT127" s="404"/>
      <c r="AU127" s="404"/>
      <c r="AV127" s="404"/>
      <c r="AW127" s="404"/>
      <c r="AX127" s="404"/>
      <c r="AY127" s="404"/>
      <c r="AZ127" s="404"/>
      <c r="BA127" s="404"/>
      <c r="BB127" s="404"/>
      <c r="BC127" s="404"/>
      <c r="BD127" s="404"/>
      <c r="BE127" s="404"/>
      <c r="BF127" s="404"/>
      <c r="BG127" s="404"/>
      <c r="BH127" s="404"/>
      <c r="BI127" s="404"/>
      <c r="BJ127" s="404"/>
      <c r="BK127" s="404"/>
      <c r="BL127" s="404"/>
      <c r="BM127" s="404"/>
      <c r="BN127" s="404"/>
      <c r="BO127" s="404"/>
      <c r="BP127" s="404"/>
      <c r="BQ127" s="404"/>
      <c r="BR127" s="404"/>
      <c r="BS127" s="404"/>
      <c r="BT127" s="404"/>
      <c r="BU127" s="404"/>
      <c r="BV127" s="404"/>
      <c r="BW127" s="404"/>
      <c r="BX127" s="404"/>
      <c r="BY127" s="404"/>
      <c r="BZ127" s="404"/>
      <c r="CA127" s="404"/>
      <c r="CB127" s="404"/>
      <c r="CC127" s="404"/>
      <c r="CD127" s="404"/>
      <c r="CE127" s="404"/>
      <c r="CF127" s="404"/>
      <c r="CG127" s="404"/>
      <c r="CH127" s="404"/>
      <c r="CI127" s="404"/>
      <c r="CJ127" s="404"/>
      <c r="CK127" s="404"/>
      <c r="CL127" s="404"/>
      <c r="CM127" s="404"/>
      <c r="CN127" s="404"/>
      <c r="CO127" s="404"/>
      <c r="CP127" s="404"/>
      <c r="CQ127" s="404"/>
      <c r="CR127" s="404"/>
      <c r="CS127" s="404"/>
      <c r="CT127" s="404"/>
      <c r="CU127" s="404"/>
      <c r="CV127" s="404"/>
      <c r="CW127" s="404"/>
      <c r="CX127" s="404"/>
      <c r="CY127" s="404"/>
      <c r="CZ127" s="404"/>
      <c r="DA127" s="404"/>
      <c r="DB127" s="404"/>
      <c r="DC127" s="404"/>
      <c r="DD127" s="404"/>
      <c r="DE127" s="404"/>
      <c r="DF127" s="404"/>
      <c r="DG127" s="404"/>
      <c r="DH127" s="404"/>
      <c r="DI127" s="404"/>
      <c r="DJ127" s="404"/>
      <c r="DK127" s="404"/>
      <c r="DL127" s="404"/>
      <c r="DM127" s="404"/>
      <c r="DN127" s="404"/>
      <c r="DO127" s="404"/>
      <c r="DP127" s="404"/>
      <c r="DQ127" s="404"/>
      <c r="DR127" s="404"/>
      <c r="DS127" s="404"/>
      <c r="DT127" s="404"/>
      <c r="DU127" s="404"/>
      <c r="DV127" s="404"/>
      <c r="DW127" s="404"/>
      <c r="DX127" s="404"/>
      <c r="DY127" s="404"/>
      <c r="DZ127" s="404"/>
      <c r="EA127" s="404"/>
      <c r="EB127" s="404"/>
      <c r="EC127" s="404"/>
      <c r="ED127" s="404"/>
      <c r="EE127" s="404"/>
      <c r="EF127" s="404"/>
      <c r="EG127" s="404"/>
      <c r="EH127" s="404"/>
      <c r="EI127" s="404"/>
      <c r="EJ127" s="404"/>
      <c r="EK127" s="404"/>
      <c r="EL127" s="404"/>
      <c r="EM127" s="404"/>
      <c r="EN127" s="404"/>
      <c r="EO127" s="404"/>
      <c r="EP127" s="404"/>
      <c r="EQ127" s="404"/>
      <c r="ER127" s="404"/>
      <c r="ES127" s="404"/>
      <c r="ET127" s="404"/>
      <c r="EU127" s="404"/>
      <c r="EV127" s="404"/>
      <c r="EW127" s="404"/>
      <c r="EX127" s="404"/>
      <c r="EY127" s="404"/>
      <c r="EZ127" s="404"/>
      <c r="FA127" s="404"/>
      <c r="FB127" s="404"/>
      <c r="FC127" s="404"/>
      <c r="FD127" s="404"/>
      <c r="FE127" s="404"/>
      <c r="FF127" s="404"/>
      <c r="FG127" s="404"/>
      <c r="FH127" s="404"/>
      <c r="FI127" s="404"/>
      <c r="FJ127" s="404"/>
      <c r="FK127" s="404"/>
      <c r="FL127" s="404"/>
      <c r="FM127" s="404"/>
      <c r="FN127" s="404"/>
      <c r="FO127" s="404"/>
      <c r="FP127" s="404"/>
      <c r="FQ127" s="404"/>
      <c r="FR127" s="404"/>
      <c r="FS127" s="404"/>
      <c r="FT127" s="404"/>
      <c r="FU127" s="404"/>
      <c r="FV127" s="404"/>
      <c r="FW127" s="404"/>
      <c r="FX127" s="404"/>
      <c r="FY127" s="404"/>
      <c r="FZ127" s="404"/>
      <c r="GA127" s="404"/>
      <c r="GB127" s="404"/>
      <c r="GC127" s="404"/>
      <c r="GD127" s="404"/>
      <c r="GE127" s="404"/>
      <c r="GF127" s="404"/>
      <c r="GG127" s="404"/>
      <c r="GH127" s="404"/>
      <c r="GI127" s="404"/>
      <c r="GJ127" s="404"/>
      <c r="GK127" s="404"/>
      <c r="GL127" s="404"/>
      <c r="GM127" s="404"/>
      <c r="GN127" s="404"/>
      <c r="GO127" s="404"/>
      <c r="GP127" s="404"/>
      <c r="GQ127" s="404"/>
      <c r="GR127" s="404"/>
      <c r="GS127" s="404"/>
      <c r="GT127" s="404"/>
      <c r="GU127" s="404"/>
      <c r="GV127" s="404"/>
      <c r="GW127" s="404"/>
      <c r="GX127" s="404"/>
      <c r="GY127" s="404"/>
      <c r="GZ127" s="404"/>
      <c r="HA127" s="404"/>
      <c r="HB127" s="404"/>
      <c r="HC127" s="404"/>
      <c r="HD127" s="404"/>
      <c r="HE127" s="404"/>
      <c r="HF127" s="404"/>
      <c r="HG127" s="404"/>
      <c r="HH127" s="404"/>
      <c r="HI127" s="404"/>
      <c r="HJ127" s="404"/>
      <c r="HK127" s="404"/>
      <c r="HL127" s="404"/>
      <c r="HM127" s="404"/>
      <c r="HN127" s="404"/>
      <c r="HO127" s="404"/>
      <c r="HP127" s="404"/>
      <c r="HQ127" s="404"/>
      <c r="HR127" s="404"/>
      <c r="HS127" s="404"/>
      <c r="HT127" s="404"/>
      <c r="HU127" s="404"/>
      <c r="HV127" s="404"/>
      <c r="HW127" s="404"/>
      <c r="HX127" s="404"/>
      <c r="HY127" s="404"/>
      <c r="HZ127" s="404"/>
      <c r="IA127" s="404"/>
      <c r="IB127" s="404"/>
      <c r="IC127" s="404"/>
      <c r="ID127" s="404"/>
      <c r="IE127" s="404"/>
      <c r="IF127" s="404"/>
      <c r="IG127" s="404"/>
      <c r="IH127" s="404"/>
      <c r="II127" s="404"/>
      <c r="IJ127" s="404"/>
      <c r="IK127" s="404"/>
      <c r="IL127" s="404"/>
      <c r="IM127" s="404"/>
      <c r="IN127" s="404"/>
      <c r="IO127" s="404"/>
      <c r="IP127" s="404"/>
      <c r="IQ127" s="404"/>
      <c r="IR127" s="404"/>
      <c r="IS127" s="404"/>
      <c r="IT127" s="404"/>
      <c r="IU127" s="404"/>
      <c r="IV127" s="404"/>
      <c r="IW127" s="404"/>
      <c r="IX127" s="404"/>
      <c r="IY127" s="404"/>
      <c r="IZ127" s="404"/>
      <c r="JA127" s="404"/>
      <c r="JB127" s="404"/>
      <c r="JC127" s="404"/>
      <c r="JD127" s="404"/>
      <c r="JE127" s="404"/>
      <c r="JF127" s="404"/>
      <c r="JG127" s="404"/>
      <c r="JH127" s="404"/>
      <c r="JI127" s="404"/>
      <c r="JJ127" s="404"/>
      <c r="JK127" s="404"/>
      <c r="JL127" s="404"/>
      <c r="JM127" s="404"/>
      <c r="JN127" s="404"/>
      <c r="JO127" s="404"/>
      <c r="JP127" s="404"/>
      <c r="JQ127" s="404"/>
      <c r="JR127" s="404"/>
      <c r="JS127" s="404"/>
      <c r="JT127" s="404"/>
      <c r="JU127" s="404"/>
      <c r="JV127" s="404"/>
      <c r="JW127" s="404"/>
      <c r="JX127" s="404"/>
      <c r="JY127" s="404"/>
      <c r="JZ127" s="404"/>
      <c r="KA127" s="404"/>
      <c r="KB127" s="404"/>
      <c r="KC127" s="404"/>
      <c r="KD127" s="404"/>
      <c r="KE127" s="404"/>
      <c r="KF127" s="404"/>
      <c r="KG127" s="404"/>
      <c r="KH127" s="404"/>
      <c r="KI127" s="404"/>
      <c r="KJ127" s="404"/>
      <c r="KK127" s="404"/>
      <c r="KL127" s="404"/>
      <c r="KM127" s="404"/>
      <c r="KN127" s="404"/>
      <c r="KO127" s="404"/>
      <c r="KP127" s="404"/>
      <c r="KQ127" s="404"/>
      <c r="KR127" s="404"/>
      <c r="KS127" s="404"/>
      <c r="KT127" s="404"/>
      <c r="KU127" s="404"/>
      <c r="KV127" s="404"/>
      <c r="KW127" s="404"/>
      <c r="KX127" s="404"/>
      <c r="KY127" s="404"/>
      <c r="KZ127" s="404"/>
      <c r="LA127" s="404"/>
      <c r="LB127" s="404"/>
      <c r="LC127" s="404"/>
      <c r="LD127" s="404"/>
      <c r="LE127" s="404"/>
      <c r="LF127" s="404"/>
      <c r="LG127" s="404"/>
      <c r="LH127" s="404"/>
      <c r="LI127" s="404"/>
      <c r="LJ127" s="404"/>
      <c r="LK127" s="404"/>
      <c r="LL127" s="404"/>
      <c r="LM127" s="404"/>
      <c r="LN127" s="404"/>
      <c r="LO127" s="404"/>
      <c r="LP127" s="404"/>
      <c r="LQ127" s="404"/>
      <c r="LR127" s="404"/>
      <c r="LS127" s="404"/>
      <c r="LT127" s="404"/>
      <c r="LU127" s="404"/>
      <c r="LV127" s="404"/>
      <c r="LW127" s="404"/>
      <c r="LX127" s="404"/>
      <c r="LY127" s="404"/>
      <c r="LZ127" s="404"/>
      <c r="MA127" s="404"/>
      <c r="MB127" s="404"/>
      <c r="MC127" s="404"/>
      <c r="MD127" s="404"/>
      <c r="ME127" s="404"/>
      <c r="MF127" s="404"/>
      <c r="MG127" s="404"/>
      <c r="MH127" s="404"/>
      <c r="MI127" s="404"/>
      <c r="MJ127" s="404"/>
      <c r="MK127" s="404"/>
      <c r="ML127" s="404"/>
      <c r="MM127" s="404"/>
      <c r="MN127" s="404"/>
      <c r="MO127" s="404"/>
      <c r="MP127" s="404"/>
      <c r="MQ127" s="404"/>
      <c r="MR127" s="404"/>
      <c r="MS127" s="404"/>
      <c r="MT127" s="404"/>
      <c r="MU127" s="404"/>
      <c r="MV127" s="404"/>
      <c r="MW127" s="404"/>
      <c r="MX127" s="404"/>
      <c r="MY127" s="404"/>
      <c r="MZ127" s="404"/>
      <c r="NA127" s="404"/>
      <c r="NB127" s="404"/>
      <c r="NC127" s="404"/>
      <c r="ND127" s="404"/>
      <c r="NE127" s="404"/>
      <c r="NF127" s="404"/>
      <c r="NG127" s="404"/>
      <c r="NH127" s="404"/>
      <c r="NI127" s="404"/>
      <c r="NJ127" s="404"/>
      <c r="NK127" s="404"/>
      <c r="NL127" s="404"/>
      <c r="NM127" s="404"/>
      <c r="NN127" s="404"/>
      <c r="NO127" s="404"/>
      <c r="NP127" s="404"/>
      <c r="NQ127" s="404"/>
      <c r="NR127" s="404"/>
      <c r="NS127" s="404"/>
      <c r="NT127" s="404"/>
      <c r="NU127" s="404"/>
      <c r="NV127" s="404"/>
      <c r="NW127" s="404"/>
      <c r="NX127" s="404"/>
      <c r="NY127" s="404"/>
      <c r="NZ127" s="404"/>
      <c r="OA127" s="404"/>
      <c r="OB127" s="404"/>
      <c r="OC127" s="404"/>
      <c r="OD127" s="404"/>
      <c r="OE127" s="404"/>
      <c r="OF127" s="404"/>
      <c r="OG127" s="404"/>
      <c r="OH127" s="404"/>
      <c r="OI127" s="404"/>
      <c r="OJ127" s="404"/>
      <c r="OK127" s="404"/>
      <c r="OL127" s="404"/>
      <c r="OM127" s="404"/>
      <c r="ON127" s="404"/>
      <c r="OO127" s="404"/>
      <c r="OP127" s="404"/>
      <c r="OQ127" s="404"/>
      <c r="OR127" s="404"/>
      <c r="OS127" s="404"/>
      <c r="OT127" s="404"/>
      <c r="OU127" s="404"/>
      <c r="OV127" s="404"/>
      <c r="OW127" s="404"/>
      <c r="OX127" s="404"/>
      <c r="OY127" s="404"/>
      <c r="OZ127" s="404"/>
      <c r="PA127" s="404"/>
      <c r="PB127" s="404"/>
      <c r="PC127" s="404"/>
      <c r="PD127" s="404"/>
      <c r="PE127" s="404"/>
      <c r="PF127" s="404"/>
      <c r="PG127" s="404"/>
      <c r="PH127" s="404"/>
      <c r="PI127" s="404"/>
      <c r="PJ127" s="404"/>
      <c r="PK127" s="404"/>
      <c r="PL127" s="404"/>
      <c r="PM127" s="404"/>
      <c r="PN127" s="404"/>
      <c r="PO127" s="404"/>
      <c r="PP127" s="404"/>
      <c r="PQ127" s="404"/>
      <c r="PR127" s="404"/>
      <c r="PS127" s="404"/>
      <c r="PT127" s="404"/>
      <c r="PU127" s="404"/>
      <c r="PV127" s="404"/>
      <c r="PW127" s="404"/>
      <c r="PX127" s="404"/>
      <c r="PY127" s="404"/>
      <c r="PZ127" s="404"/>
      <c r="QA127" s="404"/>
      <c r="QB127" s="404"/>
      <c r="QC127" s="404"/>
      <c r="QD127" s="404"/>
      <c r="QE127" s="404"/>
      <c r="QF127" s="404"/>
      <c r="QG127" s="404"/>
      <c r="QH127" s="404"/>
      <c r="QI127" s="404"/>
      <c r="QJ127" s="404"/>
      <c r="QK127" s="404"/>
      <c r="QL127" s="404"/>
      <c r="QM127" s="404"/>
      <c r="QN127" s="404"/>
      <c r="QO127" s="404"/>
      <c r="QP127" s="404"/>
      <c r="QQ127" s="404"/>
      <c r="QR127" s="404"/>
      <c r="QS127" s="404"/>
      <c r="QT127" s="404"/>
      <c r="QU127" s="404"/>
      <c r="QV127" s="404"/>
      <c r="QW127" s="404"/>
      <c r="QX127" s="404"/>
      <c r="QY127" s="404"/>
      <c r="QZ127" s="404"/>
      <c r="RA127" s="404"/>
      <c r="RB127" s="404"/>
      <c r="RC127" s="404"/>
      <c r="RD127" s="404"/>
      <c r="RE127" s="404"/>
      <c r="RF127" s="404"/>
      <c r="RG127" s="404"/>
      <c r="RH127" s="404"/>
      <c r="RI127" s="404"/>
      <c r="RJ127" s="404"/>
      <c r="RK127" s="404"/>
      <c r="RL127" s="404"/>
      <c r="RM127" s="404"/>
      <c r="RN127" s="404"/>
      <c r="RO127" s="404"/>
      <c r="RP127" s="404"/>
      <c r="RQ127" s="404"/>
      <c r="RR127" s="404"/>
      <c r="RS127" s="404"/>
      <c r="RT127" s="404"/>
      <c r="RU127" s="404"/>
      <c r="RV127" s="404"/>
      <c r="RW127" s="404"/>
      <c r="RX127" s="404"/>
      <c r="RY127" s="404"/>
      <c r="RZ127" s="404"/>
      <c r="SA127" s="404"/>
      <c r="SB127" s="404"/>
      <c r="SC127" s="404"/>
      <c r="SD127" s="404"/>
      <c r="SE127" s="404"/>
      <c r="SF127" s="404"/>
      <c r="SG127" s="404"/>
      <c r="SH127" s="404"/>
      <c r="SI127" s="404"/>
      <c r="SJ127" s="404"/>
      <c r="SK127" s="404"/>
      <c r="SL127" s="404"/>
      <c r="SM127" s="404"/>
      <c r="SN127" s="404"/>
      <c r="SO127" s="404"/>
      <c r="SP127" s="404"/>
      <c r="SQ127" s="404"/>
      <c r="SR127" s="404"/>
      <c r="SS127" s="404"/>
      <c r="ST127" s="404"/>
      <c r="SU127" s="404"/>
      <c r="SV127" s="404"/>
      <c r="SW127" s="404"/>
      <c r="SX127" s="404"/>
      <c r="SY127" s="404"/>
      <c r="SZ127" s="404"/>
      <c r="TA127" s="404"/>
      <c r="TB127" s="404"/>
      <c r="TC127" s="404"/>
      <c r="TD127" s="404"/>
      <c r="TE127" s="404"/>
      <c r="TF127" s="404"/>
      <c r="TG127" s="404"/>
      <c r="TH127" s="404"/>
      <c r="TI127" s="404"/>
      <c r="TJ127" s="404"/>
      <c r="TK127" s="404"/>
      <c r="TL127" s="404"/>
      <c r="TM127" s="404"/>
      <c r="TN127" s="404"/>
      <c r="TO127" s="404"/>
      <c r="TP127" s="404"/>
      <c r="TQ127" s="404"/>
      <c r="TR127" s="404"/>
      <c r="TS127" s="404"/>
      <c r="TT127" s="404"/>
      <c r="TU127" s="404"/>
      <c r="TV127" s="404"/>
      <c r="TW127" s="404"/>
      <c r="TX127" s="404"/>
      <c r="TY127" s="404"/>
      <c r="TZ127" s="404"/>
      <c r="UA127" s="404"/>
      <c r="UB127" s="404"/>
      <c r="UC127" s="404"/>
      <c r="UD127" s="404"/>
      <c r="UE127" s="404"/>
      <c r="UF127" s="404"/>
      <c r="UG127" s="404"/>
      <c r="UH127" s="404"/>
      <c r="UI127" s="404"/>
      <c r="UJ127" s="404"/>
      <c r="UK127" s="404"/>
      <c r="UL127" s="404"/>
      <c r="UM127" s="404"/>
      <c r="UN127" s="404"/>
      <c r="UO127" s="404"/>
      <c r="UP127" s="404"/>
      <c r="UQ127" s="404"/>
      <c r="UR127" s="404"/>
      <c r="US127" s="404"/>
      <c r="UT127" s="404"/>
      <c r="UU127" s="404"/>
      <c r="UV127" s="404"/>
      <c r="UW127" s="404"/>
      <c r="UX127" s="404"/>
      <c r="UY127" s="404"/>
      <c r="UZ127" s="404"/>
      <c r="VA127" s="404"/>
      <c r="VB127" s="404"/>
      <c r="VC127" s="404"/>
      <c r="VD127" s="404"/>
      <c r="VE127" s="404"/>
      <c r="VF127" s="404"/>
      <c r="VG127" s="404"/>
      <c r="VH127" s="404"/>
      <c r="VI127" s="404"/>
      <c r="VJ127" s="404"/>
      <c r="VK127" s="404"/>
      <c r="VL127" s="404"/>
      <c r="VM127" s="404"/>
      <c r="VN127" s="404"/>
      <c r="VO127" s="404"/>
      <c r="VP127" s="404"/>
      <c r="VQ127" s="404"/>
      <c r="VR127" s="404"/>
      <c r="VS127" s="404"/>
      <c r="VT127" s="404"/>
      <c r="VU127" s="404"/>
      <c r="VV127" s="404"/>
      <c r="VW127" s="404"/>
      <c r="VX127" s="404"/>
      <c r="VY127" s="404"/>
      <c r="VZ127" s="404"/>
      <c r="WA127" s="404"/>
      <c r="WB127" s="404"/>
      <c r="WC127" s="404"/>
      <c r="WD127" s="404"/>
      <c r="WE127" s="404"/>
      <c r="WF127" s="404"/>
      <c r="WG127" s="404"/>
      <c r="WH127" s="404"/>
      <c r="WI127" s="404"/>
      <c r="WJ127" s="404"/>
      <c r="WK127" s="404"/>
      <c r="WL127" s="404"/>
      <c r="WM127" s="404"/>
      <c r="WN127" s="404"/>
      <c r="WO127" s="404"/>
      <c r="WP127" s="404"/>
      <c r="WQ127" s="404"/>
      <c r="WR127" s="404"/>
      <c r="WS127" s="404"/>
      <c r="WT127" s="404"/>
      <c r="WU127" s="404"/>
      <c r="WV127" s="404"/>
      <c r="WW127" s="404"/>
      <c r="WX127" s="404"/>
      <c r="WY127" s="404"/>
      <c r="WZ127" s="404"/>
      <c r="XA127" s="404"/>
      <c r="XB127" s="404"/>
      <c r="XC127" s="404"/>
      <c r="XD127" s="404"/>
      <c r="XE127" s="404"/>
      <c r="XF127" s="404"/>
      <c r="XG127" s="404"/>
      <c r="XH127" s="404"/>
      <c r="XI127" s="404"/>
      <c r="XJ127" s="404"/>
      <c r="XK127" s="404"/>
      <c r="XL127" s="404"/>
      <c r="XM127" s="404"/>
      <c r="XN127" s="404"/>
      <c r="XO127" s="404"/>
      <c r="XP127" s="404"/>
      <c r="XQ127" s="404"/>
      <c r="XR127" s="404"/>
      <c r="XS127" s="404"/>
      <c r="XT127" s="404"/>
      <c r="XU127" s="404"/>
      <c r="XV127" s="404"/>
      <c r="XW127" s="404"/>
      <c r="XX127" s="404"/>
      <c r="XY127" s="404"/>
      <c r="XZ127" s="404"/>
      <c r="YA127" s="404"/>
      <c r="YB127" s="404"/>
      <c r="YC127" s="404"/>
      <c r="YD127" s="404"/>
      <c r="YE127" s="404"/>
      <c r="YF127" s="404"/>
      <c r="YG127" s="404"/>
      <c r="YH127" s="404"/>
      <c r="YI127" s="404"/>
      <c r="YJ127" s="404"/>
      <c r="YK127" s="404"/>
      <c r="YL127" s="404"/>
      <c r="YM127" s="404"/>
      <c r="YN127" s="404"/>
      <c r="YO127" s="404"/>
      <c r="YP127" s="404"/>
      <c r="YQ127" s="404"/>
      <c r="YR127" s="404"/>
      <c r="YS127" s="404"/>
      <c r="YT127" s="404"/>
      <c r="YU127" s="404"/>
      <c r="YV127" s="404"/>
      <c r="YW127" s="404"/>
      <c r="YX127" s="404"/>
      <c r="YY127" s="404"/>
      <c r="YZ127" s="404"/>
      <c r="ZA127" s="404"/>
      <c r="ZB127" s="404"/>
      <c r="ZC127" s="404"/>
      <c r="ZD127" s="404"/>
      <c r="ZE127" s="404"/>
      <c r="ZF127" s="404"/>
      <c r="ZG127" s="404"/>
      <c r="ZH127" s="404"/>
      <c r="ZI127" s="404"/>
      <c r="ZJ127" s="404"/>
      <c r="ZK127" s="404"/>
      <c r="ZL127" s="404"/>
      <c r="ZM127" s="404"/>
      <c r="ZN127" s="404"/>
      <c r="ZO127" s="404"/>
      <c r="ZP127" s="404"/>
      <c r="ZQ127" s="404"/>
      <c r="ZR127" s="404"/>
      <c r="ZS127" s="404"/>
      <c r="ZT127" s="404"/>
      <c r="ZU127" s="404"/>
      <c r="ZV127" s="404"/>
      <c r="ZW127" s="404"/>
      <c r="ZX127" s="404"/>
      <c r="ZY127" s="404"/>
      <c r="ZZ127" s="404"/>
      <c r="AAA127" s="404"/>
      <c r="AAB127" s="404"/>
      <c r="AAC127" s="404"/>
      <c r="AAD127" s="404"/>
      <c r="AAE127" s="404"/>
      <c r="AAF127" s="404"/>
      <c r="AAG127" s="404"/>
      <c r="AAH127" s="404"/>
      <c r="AAI127" s="404"/>
      <c r="AAJ127" s="404"/>
      <c r="AAK127" s="404"/>
      <c r="AAL127" s="404"/>
      <c r="AAM127" s="404"/>
      <c r="AAN127" s="404"/>
      <c r="AAO127" s="404"/>
      <c r="AAP127" s="404"/>
      <c r="AAQ127" s="404"/>
      <c r="AAR127" s="404"/>
      <c r="AAS127" s="404"/>
      <c r="AAT127" s="404"/>
      <c r="AAU127" s="404"/>
      <c r="AAV127" s="404"/>
      <c r="AAW127" s="404"/>
      <c r="AAX127" s="404"/>
      <c r="AAY127" s="404"/>
      <c r="AAZ127" s="404"/>
      <c r="ABA127" s="404"/>
      <c r="ABB127" s="404"/>
      <c r="ABC127" s="404"/>
      <c r="ABD127" s="404"/>
      <c r="ABE127" s="404"/>
      <c r="ABF127" s="404"/>
      <c r="ABG127" s="404"/>
      <c r="ABH127" s="404"/>
      <c r="ABI127" s="404"/>
      <c r="ABJ127" s="404"/>
      <c r="ABK127" s="404"/>
      <c r="ABL127" s="404"/>
      <c r="ABM127" s="404"/>
      <c r="ABN127" s="404"/>
      <c r="ABO127" s="404"/>
      <c r="ABP127" s="404"/>
      <c r="ABQ127" s="404"/>
      <c r="ABR127" s="404"/>
      <c r="ABS127" s="404"/>
      <c r="ABT127" s="404"/>
      <c r="ABU127" s="404"/>
      <c r="ABV127" s="404"/>
      <c r="ABW127" s="404"/>
      <c r="ABX127" s="404"/>
      <c r="ABY127" s="404"/>
      <c r="ABZ127" s="404"/>
      <c r="ACA127" s="404"/>
      <c r="ACB127" s="404"/>
      <c r="ACC127" s="404"/>
      <c r="ACD127" s="404"/>
      <c r="ACE127" s="404"/>
      <c r="ACF127" s="404"/>
      <c r="ACG127" s="404"/>
      <c r="ACH127" s="404"/>
      <c r="ACI127" s="404"/>
      <c r="ACJ127" s="404"/>
      <c r="ACK127" s="404"/>
      <c r="ACL127" s="404"/>
      <c r="ACM127" s="404"/>
      <c r="ACN127" s="404"/>
      <c r="ACO127" s="404"/>
      <c r="ACP127" s="404"/>
      <c r="ACQ127" s="404"/>
      <c r="ACR127" s="404"/>
      <c r="ACS127" s="404"/>
      <c r="ACT127" s="404"/>
      <c r="ACU127" s="404"/>
      <c r="ACV127" s="404"/>
      <c r="ACW127" s="404"/>
      <c r="ACX127" s="404"/>
      <c r="ACY127" s="404"/>
      <c r="ACZ127" s="404"/>
      <c r="ADA127" s="404"/>
      <c r="ADB127" s="404"/>
      <c r="ADC127" s="404"/>
      <c r="ADD127" s="404"/>
      <c r="ADE127" s="404"/>
      <c r="ADF127" s="404"/>
      <c r="ADG127" s="404"/>
      <c r="ADH127" s="404"/>
      <c r="ADI127" s="404"/>
      <c r="ADJ127" s="404"/>
      <c r="ADK127" s="404"/>
      <c r="ADL127" s="404"/>
      <c r="ADM127" s="404"/>
      <c r="ADN127" s="404"/>
      <c r="ADO127" s="404"/>
      <c r="ADP127" s="404"/>
      <c r="ADQ127" s="404"/>
      <c r="ADR127" s="404"/>
      <c r="ADS127" s="404"/>
      <c r="ADT127" s="404"/>
      <c r="ADU127" s="404"/>
      <c r="ADV127" s="404"/>
      <c r="ADW127" s="404"/>
      <c r="ADX127" s="404"/>
      <c r="ADY127" s="404"/>
      <c r="ADZ127" s="404"/>
      <c r="AEA127" s="404"/>
      <c r="AEB127" s="404"/>
      <c r="AEC127" s="404"/>
      <c r="AED127" s="404"/>
      <c r="AEE127" s="404"/>
      <c r="AEF127" s="404"/>
      <c r="AEG127" s="404"/>
      <c r="AEH127" s="404"/>
      <c r="AEI127" s="404"/>
      <c r="AEJ127" s="404"/>
      <c r="AEK127" s="404"/>
      <c r="AEL127" s="404"/>
      <c r="AEM127" s="404"/>
      <c r="AEN127" s="404"/>
      <c r="AEO127" s="404"/>
      <c r="AEP127" s="404"/>
      <c r="AEQ127" s="404"/>
      <c r="AER127" s="404"/>
      <c r="AES127" s="404"/>
      <c r="AET127" s="404"/>
      <c r="AEU127" s="404"/>
      <c r="AEV127" s="404"/>
      <c r="AEW127" s="404"/>
      <c r="AEX127" s="404"/>
      <c r="AEY127" s="404"/>
      <c r="AEZ127" s="404"/>
      <c r="AFA127" s="404"/>
      <c r="AFB127" s="404"/>
      <c r="AFC127" s="404"/>
      <c r="AFD127" s="404"/>
      <c r="AFE127" s="404"/>
      <c r="AFF127" s="404"/>
      <c r="AFG127" s="404"/>
      <c r="AFH127" s="404"/>
      <c r="AFI127" s="404"/>
      <c r="AFJ127" s="404"/>
      <c r="AFK127" s="404"/>
      <c r="AFL127" s="404"/>
      <c r="AFM127" s="404"/>
      <c r="AFN127" s="404"/>
      <c r="AFO127" s="404"/>
      <c r="AFP127" s="404"/>
      <c r="AFQ127" s="404"/>
      <c r="AFR127" s="404"/>
      <c r="AFS127" s="404"/>
      <c r="AFT127" s="404"/>
      <c r="AFU127" s="404"/>
      <c r="AFV127" s="404"/>
      <c r="AFW127" s="404"/>
      <c r="AFX127" s="404"/>
      <c r="AFY127" s="404"/>
      <c r="AFZ127" s="404"/>
      <c r="AGA127" s="404"/>
      <c r="AGB127" s="404"/>
      <c r="AGC127" s="404"/>
      <c r="AGD127" s="404"/>
      <c r="AGE127" s="404"/>
      <c r="AGF127" s="404"/>
      <c r="AGG127" s="404"/>
      <c r="AGH127" s="404"/>
      <c r="AGI127" s="404"/>
      <c r="AGJ127" s="404"/>
      <c r="AGK127" s="404"/>
      <c r="AGL127" s="404"/>
      <c r="AGM127" s="404"/>
      <c r="AGN127" s="404"/>
      <c r="AGO127" s="404"/>
      <c r="AGP127" s="404"/>
      <c r="AGQ127" s="404"/>
      <c r="AGR127" s="404"/>
      <c r="AGS127" s="404"/>
      <c r="AGT127" s="404"/>
      <c r="AGU127" s="404"/>
      <c r="AGV127" s="404"/>
      <c r="AGW127" s="404"/>
      <c r="AGX127" s="404"/>
      <c r="AGY127" s="404"/>
      <c r="AGZ127" s="404"/>
      <c r="AHA127" s="404"/>
      <c r="AHB127" s="404"/>
      <c r="AHC127" s="404"/>
      <c r="AHD127" s="404"/>
      <c r="AHE127" s="404"/>
      <c r="AHF127" s="404"/>
      <c r="AHG127" s="404"/>
      <c r="AHH127" s="404"/>
      <c r="AHI127" s="404"/>
      <c r="AHJ127" s="404"/>
      <c r="AHK127" s="404"/>
      <c r="AHL127" s="404"/>
      <c r="AHM127" s="404"/>
      <c r="AHN127" s="404"/>
      <c r="AHO127" s="404"/>
      <c r="AHP127" s="404"/>
      <c r="AHQ127" s="404"/>
      <c r="AHR127" s="404"/>
      <c r="AHS127" s="404"/>
      <c r="AHT127" s="404"/>
      <c r="AHU127" s="404"/>
      <c r="AHV127" s="404"/>
      <c r="AHW127" s="404"/>
      <c r="AHX127" s="404"/>
      <c r="AHY127" s="404"/>
      <c r="AHZ127" s="404"/>
      <c r="AIA127" s="404"/>
      <c r="AIB127" s="404"/>
      <c r="AIC127" s="404"/>
      <c r="AID127" s="404"/>
      <c r="AIE127" s="404"/>
      <c r="AIF127" s="404"/>
      <c r="AIG127" s="404"/>
      <c r="AIH127" s="404"/>
      <c r="AII127" s="404"/>
      <c r="AIJ127" s="404"/>
      <c r="AIK127" s="404"/>
      <c r="AIL127" s="404"/>
      <c r="AIM127" s="404"/>
      <c r="AIN127" s="404"/>
      <c r="AIO127" s="404"/>
      <c r="AIP127" s="404"/>
      <c r="AIQ127" s="404"/>
      <c r="AIR127" s="404"/>
      <c r="AIS127" s="404"/>
      <c r="AIT127" s="404"/>
      <c r="AIU127" s="404"/>
      <c r="AIV127" s="404"/>
      <c r="AIW127" s="404"/>
      <c r="AIX127" s="404"/>
      <c r="AIY127" s="404"/>
      <c r="AIZ127" s="404"/>
      <c r="AJA127" s="404"/>
      <c r="AJB127" s="404"/>
      <c r="AJC127" s="404"/>
      <c r="AJD127" s="404"/>
      <c r="AJE127" s="404"/>
      <c r="AJF127" s="404"/>
      <c r="AJG127" s="404"/>
      <c r="AJH127" s="404"/>
      <c r="AJI127" s="404"/>
      <c r="AJJ127" s="404"/>
      <c r="AJK127" s="404"/>
      <c r="AJL127" s="404"/>
      <c r="AJM127" s="404"/>
      <c r="AJN127" s="404"/>
      <c r="AJO127" s="404"/>
      <c r="AJP127" s="404"/>
      <c r="AJQ127" s="404"/>
      <c r="AJR127" s="404"/>
      <c r="AJS127" s="404"/>
      <c r="AJT127" s="404"/>
      <c r="AJU127" s="404"/>
      <c r="AJV127" s="404"/>
      <c r="AJW127" s="404"/>
      <c r="AJX127" s="404"/>
      <c r="AJY127" s="404"/>
      <c r="AJZ127" s="404"/>
      <c r="AKA127" s="404"/>
      <c r="AKB127" s="404"/>
      <c r="AKC127" s="404"/>
      <c r="AKD127" s="404"/>
      <c r="AKE127" s="404"/>
      <c r="AKF127" s="404"/>
      <c r="AKG127" s="404"/>
      <c r="AKH127" s="404"/>
      <c r="AKI127" s="404"/>
      <c r="AKJ127" s="404"/>
      <c r="AKK127" s="404"/>
      <c r="AKL127" s="404"/>
      <c r="AKM127" s="404"/>
      <c r="AKN127" s="404"/>
      <c r="AKO127" s="404"/>
      <c r="AKP127" s="404"/>
      <c r="AKQ127" s="404"/>
      <c r="AKR127" s="404"/>
      <c r="AKS127" s="404"/>
      <c r="AKT127" s="404"/>
      <c r="AKU127" s="404"/>
      <c r="AKV127" s="404"/>
      <c r="AKW127" s="404"/>
      <c r="AKX127" s="404"/>
      <c r="AKY127" s="404"/>
      <c r="AKZ127" s="404"/>
      <c r="ALA127" s="404"/>
      <c r="ALB127" s="404"/>
      <c r="ALC127" s="404"/>
    </row>
    <row r="128" spans="1:991" x14ac:dyDescent="0.55000000000000004">
      <c r="A128" s="53" t="s">
        <v>92</v>
      </c>
      <c r="B128" s="648" t="e">
        <f>#N/A</f>
        <v>#N/A</v>
      </c>
      <c r="C128" s="648"/>
      <c r="D128" s="648" t="e">
        <f>#N/A</f>
        <v>#N/A</v>
      </c>
      <c r="E128" s="648">
        <f t="shared" si="1"/>
        <v>0</v>
      </c>
      <c r="F128" s="648"/>
      <c r="G128" s="648">
        <f t="shared" si="2"/>
        <v>0</v>
      </c>
      <c r="H128" s="648">
        <f t="shared" si="3"/>
        <v>0</v>
      </c>
      <c r="I128" s="648"/>
      <c r="J128" s="648">
        <f t="shared" si="4"/>
        <v>0</v>
      </c>
      <c r="K128" s="762" t="e">
        <f>#N/A</f>
        <v>#N/A</v>
      </c>
      <c r="L128" s="648"/>
      <c r="W128" s="404"/>
      <c r="X128" s="404"/>
      <c r="Y128" s="404"/>
      <c r="Z128" s="404"/>
      <c r="AA128" s="404"/>
      <c r="AB128" s="404"/>
      <c r="AC128" s="404"/>
      <c r="AD128" s="404"/>
      <c r="AE128" s="404"/>
      <c r="AF128" s="404"/>
      <c r="AG128" s="404"/>
      <c r="AH128" s="404"/>
      <c r="AI128" s="404"/>
      <c r="AJ128" s="404"/>
      <c r="AK128" s="404"/>
      <c r="AL128" s="404"/>
      <c r="AM128" s="404"/>
      <c r="AN128" s="404"/>
      <c r="AO128" s="404"/>
      <c r="AP128" s="404"/>
      <c r="AQ128" s="404"/>
      <c r="AR128" s="404"/>
      <c r="AS128" s="404"/>
      <c r="AT128" s="404"/>
      <c r="AU128" s="404"/>
      <c r="AV128" s="404"/>
      <c r="AW128" s="404"/>
      <c r="AX128" s="404"/>
      <c r="AY128" s="404"/>
      <c r="AZ128" s="404"/>
      <c r="BA128" s="404"/>
      <c r="BB128" s="404"/>
      <c r="BC128" s="404"/>
      <c r="BD128" s="404"/>
      <c r="BE128" s="404"/>
      <c r="BF128" s="404"/>
      <c r="BG128" s="404"/>
      <c r="BH128" s="404"/>
      <c r="BI128" s="404"/>
      <c r="BJ128" s="404"/>
      <c r="BK128" s="404"/>
      <c r="BL128" s="404"/>
      <c r="BM128" s="404"/>
      <c r="BN128" s="404"/>
      <c r="BO128" s="404"/>
      <c r="BP128" s="404"/>
      <c r="BQ128" s="404"/>
      <c r="BR128" s="404"/>
      <c r="BS128" s="404"/>
      <c r="BT128" s="404"/>
      <c r="BU128" s="404"/>
      <c r="BV128" s="404"/>
      <c r="BW128" s="404"/>
      <c r="BX128" s="404"/>
      <c r="BY128" s="404"/>
      <c r="BZ128" s="404"/>
      <c r="CA128" s="404"/>
      <c r="CB128" s="404"/>
      <c r="CC128" s="404"/>
      <c r="CD128" s="404"/>
      <c r="CE128" s="404"/>
      <c r="CF128" s="404"/>
      <c r="CG128" s="404"/>
      <c r="CH128" s="404"/>
      <c r="CI128" s="404"/>
      <c r="CJ128" s="404"/>
      <c r="CK128" s="404"/>
      <c r="CL128" s="404"/>
      <c r="CM128" s="404"/>
      <c r="CN128" s="404"/>
      <c r="CO128" s="404"/>
      <c r="CP128" s="404"/>
      <c r="CQ128" s="404"/>
      <c r="CR128" s="404"/>
      <c r="CS128" s="404"/>
      <c r="CT128" s="404"/>
      <c r="CU128" s="404"/>
      <c r="CV128" s="404"/>
      <c r="CW128" s="404"/>
      <c r="CX128" s="404"/>
      <c r="CY128" s="404"/>
      <c r="CZ128" s="404"/>
      <c r="DA128" s="404"/>
      <c r="DB128" s="404"/>
      <c r="DC128" s="404"/>
      <c r="DD128" s="404"/>
      <c r="DE128" s="404"/>
      <c r="DF128" s="404"/>
      <c r="DG128" s="404"/>
      <c r="DH128" s="404"/>
      <c r="DI128" s="404"/>
      <c r="DJ128" s="404"/>
      <c r="DK128" s="404"/>
      <c r="DL128" s="404"/>
      <c r="DM128" s="404"/>
      <c r="DN128" s="404"/>
      <c r="DO128" s="404"/>
      <c r="DP128" s="404"/>
      <c r="DQ128" s="404"/>
      <c r="DR128" s="404"/>
      <c r="DS128" s="404"/>
      <c r="DT128" s="404"/>
      <c r="DU128" s="404"/>
      <c r="DV128" s="404"/>
      <c r="DW128" s="404"/>
      <c r="DX128" s="404"/>
      <c r="DY128" s="404"/>
      <c r="DZ128" s="404"/>
      <c r="EA128" s="404"/>
      <c r="EB128" s="404"/>
      <c r="EC128" s="404"/>
      <c r="ED128" s="404"/>
      <c r="EE128" s="404"/>
      <c r="EF128" s="404"/>
      <c r="EG128" s="404"/>
      <c r="EH128" s="404"/>
      <c r="EI128" s="404"/>
      <c r="EJ128" s="404"/>
      <c r="EK128" s="404"/>
      <c r="EL128" s="404"/>
      <c r="EM128" s="404"/>
      <c r="EN128" s="404"/>
      <c r="EO128" s="404"/>
      <c r="EP128" s="404"/>
      <c r="EQ128" s="404"/>
      <c r="ER128" s="404"/>
      <c r="ES128" s="404"/>
      <c r="ET128" s="404"/>
      <c r="EU128" s="404"/>
      <c r="EV128" s="404"/>
      <c r="EW128" s="404"/>
      <c r="EX128" s="404"/>
      <c r="EY128" s="404"/>
      <c r="EZ128" s="404"/>
      <c r="FA128" s="404"/>
      <c r="FB128" s="404"/>
      <c r="FC128" s="404"/>
      <c r="FD128" s="404"/>
      <c r="FE128" s="404"/>
      <c r="FF128" s="404"/>
      <c r="FG128" s="404"/>
      <c r="FH128" s="404"/>
      <c r="FI128" s="404"/>
      <c r="FJ128" s="404"/>
      <c r="FK128" s="404"/>
      <c r="FL128" s="404"/>
      <c r="FM128" s="404"/>
      <c r="FN128" s="404"/>
      <c r="FO128" s="404"/>
      <c r="FP128" s="404"/>
      <c r="FQ128" s="404"/>
      <c r="FR128" s="404"/>
      <c r="FS128" s="404"/>
      <c r="FT128" s="404"/>
      <c r="FU128" s="404"/>
      <c r="FV128" s="404"/>
      <c r="FW128" s="404"/>
      <c r="FX128" s="404"/>
      <c r="FY128" s="404"/>
      <c r="FZ128" s="404"/>
      <c r="GA128" s="404"/>
      <c r="GB128" s="404"/>
      <c r="GC128" s="404"/>
      <c r="GD128" s="404"/>
      <c r="GE128" s="404"/>
      <c r="GF128" s="404"/>
      <c r="GG128" s="404"/>
      <c r="GH128" s="404"/>
      <c r="GI128" s="404"/>
      <c r="GJ128" s="404"/>
      <c r="GK128" s="404"/>
      <c r="GL128" s="404"/>
      <c r="GM128" s="404"/>
      <c r="GN128" s="404"/>
      <c r="GO128" s="404"/>
      <c r="GP128" s="404"/>
      <c r="GQ128" s="404"/>
      <c r="GR128" s="404"/>
      <c r="GS128" s="404"/>
      <c r="GT128" s="404"/>
      <c r="GU128" s="404"/>
      <c r="GV128" s="404"/>
      <c r="GW128" s="404"/>
      <c r="GX128" s="404"/>
      <c r="GY128" s="404"/>
      <c r="GZ128" s="404"/>
      <c r="HA128" s="404"/>
      <c r="HB128" s="404"/>
      <c r="HC128" s="404"/>
      <c r="HD128" s="404"/>
      <c r="HE128" s="404"/>
      <c r="HF128" s="404"/>
      <c r="HG128" s="404"/>
      <c r="HH128" s="404"/>
      <c r="HI128" s="404"/>
      <c r="HJ128" s="404"/>
      <c r="HK128" s="404"/>
      <c r="HL128" s="404"/>
      <c r="HM128" s="404"/>
      <c r="HN128" s="404"/>
      <c r="HO128" s="404"/>
      <c r="HP128" s="404"/>
      <c r="HQ128" s="404"/>
      <c r="HR128" s="404"/>
      <c r="HS128" s="404"/>
      <c r="HT128" s="404"/>
      <c r="HU128" s="404"/>
      <c r="HV128" s="404"/>
      <c r="HW128" s="404"/>
      <c r="HX128" s="404"/>
      <c r="HY128" s="404"/>
      <c r="HZ128" s="404"/>
      <c r="IA128" s="404"/>
      <c r="IB128" s="404"/>
      <c r="IC128" s="404"/>
      <c r="ID128" s="404"/>
      <c r="IE128" s="404"/>
      <c r="IF128" s="404"/>
      <c r="IG128" s="404"/>
      <c r="IH128" s="404"/>
      <c r="II128" s="404"/>
      <c r="IJ128" s="404"/>
      <c r="IK128" s="404"/>
      <c r="IL128" s="404"/>
      <c r="IM128" s="404"/>
      <c r="IN128" s="404"/>
      <c r="IO128" s="404"/>
      <c r="IP128" s="404"/>
      <c r="IQ128" s="404"/>
      <c r="IR128" s="404"/>
      <c r="IS128" s="404"/>
      <c r="IT128" s="404"/>
      <c r="IU128" s="404"/>
      <c r="IV128" s="404"/>
      <c r="IW128" s="404"/>
      <c r="IX128" s="404"/>
      <c r="IY128" s="404"/>
      <c r="IZ128" s="404"/>
      <c r="JA128" s="404"/>
      <c r="JB128" s="404"/>
      <c r="JC128" s="404"/>
      <c r="JD128" s="404"/>
      <c r="JE128" s="404"/>
      <c r="JF128" s="404"/>
      <c r="JG128" s="404"/>
      <c r="JH128" s="404"/>
      <c r="JI128" s="404"/>
      <c r="JJ128" s="404"/>
      <c r="JK128" s="404"/>
      <c r="JL128" s="404"/>
      <c r="JM128" s="404"/>
      <c r="JN128" s="404"/>
      <c r="JO128" s="404"/>
      <c r="JP128" s="404"/>
      <c r="JQ128" s="404"/>
      <c r="JR128" s="404"/>
      <c r="JS128" s="404"/>
      <c r="JT128" s="404"/>
      <c r="JU128" s="404"/>
      <c r="JV128" s="404"/>
      <c r="JW128" s="404"/>
      <c r="JX128" s="404"/>
      <c r="JY128" s="404"/>
      <c r="JZ128" s="404"/>
      <c r="KA128" s="404"/>
      <c r="KB128" s="404"/>
      <c r="KC128" s="404"/>
      <c r="KD128" s="404"/>
      <c r="KE128" s="404"/>
      <c r="KF128" s="404"/>
      <c r="KG128" s="404"/>
      <c r="KH128" s="404"/>
      <c r="KI128" s="404"/>
      <c r="KJ128" s="404"/>
      <c r="KK128" s="404"/>
      <c r="KL128" s="404"/>
      <c r="KM128" s="404"/>
      <c r="KN128" s="404"/>
      <c r="KO128" s="404"/>
      <c r="KP128" s="404"/>
      <c r="KQ128" s="404"/>
      <c r="KR128" s="404"/>
      <c r="KS128" s="404"/>
      <c r="KT128" s="404"/>
      <c r="KU128" s="404"/>
      <c r="KV128" s="404"/>
      <c r="KW128" s="404"/>
      <c r="KX128" s="404"/>
      <c r="KY128" s="404"/>
      <c r="KZ128" s="404"/>
      <c r="LA128" s="404"/>
      <c r="LB128" s="404"/>
      <c r="LC128" s="404"/>
      <c r="LD128" s="404"/>
      <c r="LE128" s="404"/>
      <c r="LF128" s="404"/>
      <c r="LG128" s="404"/>
      <c r="LH128" s="404"/>
      <c r="LI128" s="404"/>
      <c r="LJ128" s="404"/>
      <c r="LK128" s="404"/>
      <c r="LL128" s="404"/>
      <c r="LM128" s="404"/>
      <c r="LN128" s="404"/>
      <c r="LO128" s="404"/>
      <c r="LP128" s="404"/>
      <c r="LQ128" s="404"/>
      <c r="LR128" s="404"/>
      <c r="LS128" s="404"/>
      <c r="LT128" s="404"/>
      <c r="LU128" s="404"/>
      <c r="LV128" s="404"/>
      <c r="LW128" s="404"/>
      <c r="LX128" s="404"/>
      <c r="LY128" s="404"/>
      <c r="LZ128" s="404"/>
      <c r="MA128" s="404"/>
      <c r="MB128" s="404"/>
      <c r="MC128" s="404"/>
      <c r="MD128" s="404"/>
      <c r="ME128" s="404"/>
      <c r="MF128" s="404"/>
      <c r="MG128" s="404"/>
      <c r="MH128" s="404"/>
      <c r="MI128" s="404"/>
      <c r="MJ128" s="404"/>
      <c r="MK128" s="404"/>
      <c r="ML128" s="404"/>
      <c r="MM128" s="404"/>
      <c r="MN128" s="404"/>
      <c r="MO128" s="404"/>
      <c r="MP128" s="404"/>
      <c r="MQ128" s="404"/>
      <c r="MR128" s="404"/>
      <c r="MS128" s="404"/>
      <c r="MT128" s="404"/>
      <c r="MU128" s="404"/>
      <c r="MV128" s="404"/>
      <c r="MW128" s="404"/>
      <c r="MX128" s="404"/>
      <c r="MY128" s="404"/>
      <c r="MZ128" s="404"/>
      <c r="NA128" s="404"/>
      <c r="NB128" s="404"/>
      <c r="NC128" s="404"/>
      <c r="ND128" s="404"/>
      <c r="NE128" s="404"/>
      <c r="NF128" s="404"/>
      <c r="NG128" s="404"/>
      <c r="NH128" s="404"/>
      <c r="NI128" s="404"/>
      <c r="NJ128" s="404"/>
      <c r="NK128" s="404"/>
      <c r="NL128" s="404"/>
      <c r="NM128" s="404"/>
      <c r="NN128" s="404"/>
      <c r="NO128" s="404"/>
      <c r="NP128" s="404"/>
      <c r="NQ128" s="404"/>
      <c r="NR128" s="404"/>
      <c r="NS128" s="404"/>
      <c r="NT128" s="404"/>
      <c r="NU128" s="404"/>
      <c r="NV128" s="404"/>
      <c r="NW128" s="404"/>
      <c r="NX128" s="404"/>
      <c r="NY128" s="404"/>
      <c r="NZ128" s="404"/>
      <c r="OA128" s="404"/>
      <c r="OB128" s="404"/>
      <c r="OC128" s="404"/>
      <c r="OD128" s="404"/>
      <c r="OE128" s="404"/>
      <c r="OF128" s="404"/>
      <c r="OG128" s="404"/>
      <c r="OH128" s="404"/>
      <c r="OI128" s="404"/>
      <c r="OJ128" s="404"/>
      <c r="OK128" s="404"/>
      <c r="OL128" s="404"/>
      <c r="OM128" s="404"/>
      <c r="ON128" s="404"/>
      <c r="OO128" s="404"/>
      <c r="OP128" s="404"/>
      <c r="OQ128" s="404"/>
      <c r="OR128" s="404"/>
      <c r="OS128" s="404"/>
      <c r="OT128" s="404"/>
      <c r="OU128" s="404"/>
      <c r="OV128" s="404"/>
      <c r="OW128" s="404"/>
      <c r="OX128" s="404"/>
      <c r="OY128" s="404"/>
      <c r="OZ128" s="404"/>
      <c r="PA128" s="404"/>
      <c r="PB128" s="404"/>
      <c r="PC128" s="404"/>
      <c r="PD128" s="404"/>
      <c r="PE128" s="404"/>
      <c r="PF128" s="404"/>
      <c r="PG128" s="404"/>
      <c r="PH128" s="404"/>
      <c r="PI128" s="404"/>
      <c r="PJ128" s="404"/>
      <c r="PK128" s="404"/>
      <c r="PL128" s="404"/>
      <c r="PM128" s="404"/>
      <c r="PN128" s="404"/>
      <c r="PO128" s="404"/>
      <c r="PP128" s="404"/>
      <c r="PQ128" s="404"/>
      <c r="PR128" s="404"/>
      <c r="PS128" s="404"/>
      <c r="PT128" s="404"/>
      <c r="PU128" s="404"/>
      <c r="PV128" s="404"/>
      <c r="PW128" s="404"/>
      <c r="PX128" s="404"/>
      <c r="PY128" s="404"/>
      <c r="PZ128" s="404"/>
      <c r="QA128" s="404"/>
      <c r="QB128" s="404"/>
      <c r="QC128" s="404"/>
      <c r="QD128" s="404"/>
      <c r="QE128" s="404"/>
      <c r="QF128" s="404"/>
      <c r="QG128" s="404"/>
      <c r="QH128" s="404"/>
      <c r="QI128" s="404"/>
      <c r="QJ128" s="404"/>
      <c r="QK128" s="404"/>
      <c r="QL128" s="404"/>
      <c r="QM128" s="404"/>
      <c r="QN128" s="404"/>
      <c r="QO128" s="404"/>
      <c r="QP128" s="404"/>
      <c r="QQ128" s="404"/>
      <c r="QR128" s="404"/>
      <c r="QS128" s="404"/>
      <c r="QT128" s="404"/>
      <c r="QU128" s="404"/>
      <c r="QV128" s="404"/>
      <c r="QW128" s="404"/>
      <c r="QX128" s="404"/>
      <c r="QY128" s="404"/>
      <c r="QZ128" s="404"/>
      <c r="RA128" s="404"/>
      <c r="RB128" s="404"/>
      <c r="RC128" s="404"/>
      <c r="RD128" s="404"/>
      <c r="RE128" s="404"/>
      <c r="RF128" s="404"/>
      <c r="RG128" s="404"/>
      <c r="RH128" s="404"/>
      <c r="RI128" s="404"/>
      <c r="RJ128" s="404"/>
      <c r="RK128" s="404"/>
      <c r="RL128" s="404"/>
      <c r="RM128" s="404"/>
      <c r="RN128" s="404"/>
      <c r="RO128" s="404"/>
      <c r="RP128" s="404"/>
      <c r="RQ128" s="404"/>
      <c r="RR128" s="404"/>
      <c r="RS128" s="404"/>
      <c r="RT128" s="404"/>
      <c r="RU128" s="404"/>
      <c r="RV128" s="404"/>
      <c r="RW128" s="404"/>
      <c r="RX128" s="404"/>
      <c r="RY128" s="404"/>
      <c r="RZ128" s="404"/>
      <c r="SA128" s="404"/>
      <c r="SB128" s="404"/>
      <c r="SC128" s="404"/>
      <c r="SD128" s="404"/>
      <c r="SE128" s="404"/>
      <c r="SF128" s="404"/>
      <c r="SG128" s="404"/>
      <c r="SH128" s="404"/>
      <c r="SI128" s="404"/>
      <c r="SJ128" s="404"/>
      <c r="SK128" s="404"/>
      <c r="SL128" s="404"/>
      <c r="SM128" s="404"/>
      <c r="SN128" s="404"/>
      <c r="SO128" s="404"/>
      <c r="SP128" s="404"/>
      <c r="SQ128" s="404"/>
      <c r="SR128" s="404"/>
      <c r="SS128" s="404"/>
      <c r="ST128" s="404"/>
      <c r="SU128" s="404"/>
      <c r="SV128" s="404"/>
      <c r="SW128" s="404"/>
      <c r="SX128" s="404"/>
      <c r="SY128" s="404"/>
      <c r="SZ128" s="404"/>
      <c r="TA128" s="404"/>
      <c r="TB128" s="404"/>
      <c r="TC128" s="404"/>
      <c r="TD128" s="404"/>
      <c r="TE128" s="404"/>
      <c r="TF128" s="404"/>
      <c r="TG128" s="404"/>
      <c r="TH128" s="404"/>
      <c r="TI128" s="404"/>
      <c r="TJ128" s="404"/>
      <c r="TK128" s="404"/>
      <c r="TL128" s="404"/>
      <c r="TM128" s="404"/>
      <c r="TN128" s="404"/>
      <c r="TO128" s="404"/>
      <c r="TP128" s="404"/>
      <c r="TQ128" s="404"/>
      <c r="TR128" s="404"/>
      <c r="TS128" s="404"/>
      <c r="TT128" s="404"/>
      <c r="TU128" s="404"/>
      <c r="TV128" s="404"/>
      <c r="TW128" s="404"/>
      <c r="TX128" s="404"/>
      <c r="TY128" s="404"/>
      <c r="TZ128" s="404"/>
      <c r="UA128" s="404"/>
      <c r="UB128" s="404"/>
      <c r="UC128" s="404"/>
      <c r="UD128" s="404"/>
      <c r="UE128" s="404"/>
      <c r="UF128" s="404"/>
      <c r="UG128" s="404"/>
      <c r="UH128" s="404"/>
      <c r="UI128" s="404"/>
      <c r="UJ128" s="404"/>
      <c r="UK128" s="404"/>
      <c r="UL128" s="404"/>
      <c r="UM128" s="404"/>
      <c r="UN128" s="404"/>
      <c r="UO128" s="404"/>
      <c r="UP128" s="404"/>
      <c r="UQ128" s="404"/>
      <c r="UR128" s="404"/>
      <c r="US128" s="404"/>
      <c r="UT128" s="404"/>
      <c r="UU128" s="404"/>
      <c r="UV128" s="404"/>
      <c r="UW128" s="404"/>
      <c r="UX128" s="404"/>
      <c r="UY128" s="404"/>
      <c r="UZ128" s="404"/>
      <c r="VA128" s="404"/>
      <c r="VB128" s="404"/>
      <c r="VC128" s="404"/>
      <c r="VD128" s="404"/>
      <c r="VE128" s="404"/>
      <c r="VF128" s="404"/>
      <c r="VG128" s="404"/>
      <c r="VH128" s="404"/>
      <c r="VI128" s="404"/>
      <c r="VJ128" s="404"/>
      <c r="VK128" s="404"/>
      <c r="VL128" s="404"/>
      <c r="VM128" s="404"/>
      <c r="VN128" s="404"/>
      <c r="VO128" s="404"/>
      <c r="VP128" s="404"/>
      <c r="VQ128" s="404"/>
      <c r="VR128" s="404"/>
      <c r="VS128" s="404"/>
      <c r="VT128" s="404"/>
      <c r="VU128" s="404"/>
      <c r="VV128" s="404"/>
      <c r="VW128" s="404"/>
      <c r="VX128" s="404"/>
      <c r="VY128" s="404"/>
      <c r="VZ128" s="404"/>
      <c r="WA128" s="404"/>
      <c r="WB128" s="404"/>
      <c r="WC128" s="404"/>
      <c r="WD128" s="404"/>
      <c r="WE128" s="404"/>
      <c r="WF128" s="404"/>
      <c r="WG128" s="404"/>
      <c r="WH128" s="404"/>
      <c r="WI128" s="404"/>
      <c r="WJ128" s="404"/>
      <c r="WK128" s="404"/>
      <c r="WL128" s="404"/>
      <c r="WM128" s="404"/>
      <c r="WN128" s="404"/>
      <c r="WO128" s="404"/>
      <c r="WP128" s="404"/>
      <c r="WQ128" s="404"/>
      <c r="WR128" s="404"/>
      <c r="WS128" s="404"/>
      <c r="WT128" s="404"/>
      <c r="WU128" s="404"/>
      <c r="WV128" s="404"/>
      <c r="WW128" s="404"/>
      <c r="WX128" s="404"/>
      <c r="WY128" s="404"/>
      <c r="WZ128" s="404"/>
      <c r="XA128" s="404"/>
      <c r="XB128" s="404"/>
      <c r="XC128" s="404"/>
      <c r="XD128" s="404"/>
      <c r="XE128" s="404"/>
      <c r="XF128" s="404"/>
      <c r="XG128" s="404"/>
      <c r="XH128" s="404"/>
      <c r="XI128" s="404"/>
      <c r="XJ128" s="404"/>
      <c r="XK128" s="404"/>
      <c r="XL128" s="404"/>
      <c r="XM128" s="404"/>
      <c r="XN128" s="404"/>
      <c r="XO128" s="404"/>
      <c r="XP128" s="404"/>
      <c r="XQ128" s="404"/>
      <c r="XR128" s="404"/>
      <c r="XS128" s="404"/>
      <c r="XT128" s="404"/>
      <c r="XU128" s="404"/>
      <c r="XV128" s="404"/>
      <c r="XW128" s="404"/>
      <c r="XX128" s="404"/>
      <c r="XY128" s="404"/>
      <c r="XZ128" s="404"/>
      <c r="YA128" s="404"/>
      <c r="YB128" s="404"/>
      <c r="YC128" s="404"/>
      <c r="YD128" s="404"/>
      <c r="YE128" s="404"/>
      <c r="YF128" s="404"/>
      <c r="YG128" s="404"/>
      <c r="YH128" s="404"/>
      <c r="YI128" s="404"/>
      <c r="YJ128" s="404"/>
      <c r="YK128" s="404"/>
      <c r="YL128" s="404"/>
      <c r="YM128" s="404"/>
      <c r="YN128" s="404"/>
      <c r="YO128" s="404"/>
      <c r="YP128" s="404"/>
      <c r="YQ128" s="404"/>
      <c r="YR128" s="404"/>
      <c r="YS128" s="404"/>
      <c r="YT128" s="404"/>
      <c r="YU128" s="404"/>
      <c r="YV128" s="404"/>
      <c r="YW128" s="404"/>
      <c r="YX128" s="404"/>
      <c r="YY128" s="404"/>
      <c r="YZ128" s="404"/>
      <c r="ZA128" s="404"/>
      <c r="ZB128" s="404"/>
      <c r="ZC128" s="404"/>
      <c r="ZD128" s="404"/>
      <c r="ZE128" s="404"/>
      <c r="ZF128" s="404"/>
      <c r="ZG128" s="404"/>
      <c r="ZH128" s="404"/>
      <c r="ZI128" s="404"/>
      <c r="ZJ128" s="404"/>
      <c r="ZK128" s="404"/>
      <c r="ZL128" s="404"/>
      <c r="ZM128" s="404"/>
      <c r="ZN128" s="404"/>
      <c r="ZO128" s="404"/>
      <c r="ZP128" s="404"/>
      <c r="ZQ128" s="404"/>
      <c r="ZR128" s="404"/>
      <c r="ZS128" s="404"/>
      <c r="ZT128" s="404"/>
      <c r="ZU128" s="404"/>
      <c r="ZV128" s="404"/>
      <c r="ZW128" s="404"/>
      <c r="ZX128" s="404"/>
      <c r="ZY128" s="404"/>
      <c r="ZZ128" s="404"/>
      <c r="AAA128" s="404"/>
      <c r="AAB128" s="404"/>
      <c r="AAC128" s="404"/>
      <c r="AAD128" s="404"/>
      <c r="AAE128" s="404"/>
      <c r="AAF128" s="404"/>
      <c r="AAG128" s="404"/>
      <c r="AAH128" s="404"/>
      <c r="AAI128" s="404"/>
      <c r="AAJ128" s="404"/>
      <c r="AAK128" s="404"/>
      <c r="AAL128" s="404"/>
      <c r="AAM128" s="404"/>
      <c r="AAN128" s="404"/>
      <c r="AAO128" s="404"/>
      <c r="AAP128" s="404"/>
      <c r="AAQ128" s="404"/>
      <c r="AAR128" s="404"/>
      <c r="AAS128" s="404"/>
      <c r="AAT128" s="404"/>
      <c r="AAU128" s="404"/>
      <c r="AAV128" s="404"/>
      <c r="AAW128" s="404"/>
      <c r="AAX128" s="404"/>
      <c r="AAY128" s="404"/>
      <c r="AAZ128" s="404"/>
      <c r="ABA128" s="404"/>
      <c r="ABB128" s="404"/>
      <c r="ABC128" s="404"/>
      <c r="ABD128" s="404"/>
      <c r="ABE128" s="404"/>
      <c r="ABF128" s="404"/>
      <c r="ABG128" s="404"/>
      <c r="ABH128" s="404"/>
      <c r="ABI128" s="404"/>
      <c r="ABJ128" s="404"/>
      <c r="ABK128" s="404"/>
      <c r="ABL128" s="404"/>
      <c r="ABM128" s="404"/>
      <c r="ABN128" s="404"/>
      <c r="ABO128" s="404"/>
      <c r="ABP128" s="404"/>
      <c r="ABQ128" s="404"/>
      <c r="ABR128" s="404"/>
      <c r="ABS128" s="404"/>
      <c r="ABT128" s="404"/>
      <c r="ABU128" s="404"/>
      <c r="ABV128" s="404"/>
      <c r="ABW128" s="404"/>
      <c r="ABX128" s="404"/>
      <c r="ABY128" s="404"/>
      <c r="ABZ128" s="404"/>
      <c r="ACA128" s="404"/>
      <c r="ACB128" s="404"/>
      <c r="ACC128" s="404"/>
      <c r="ACD128" s="404"/>
      <c r="ACE128" s="404"/>
      <c r="ACF128" s="404"/>
      <c r="ACG128" s="404"/>
      <c r="ACH128" s="404"/>
      <c r="ACI128" s="404"/>
      <c r="ACJ128" s="404"/>
      <c r="ACK128" s="404"/>
      <c r="ACL128" s="404"/>
      <c r="ACM128" s="404"/>
      <c r="ACN128" s="404"/>
      <c r="ACO128" s="404"/>
      <c r="ACP128" s="404"/>
      <c r="ACQ128" s="404"/>
      <c r="ACR128" s="404"/>
      <c r="ACS128" s="404"/>
      <c r="ACT128" s="404"/>
      <c r="ACU128" s="404"/>
      <c r="ACV128" s="404"/>
      <c r="ACW128" s="404"/>
      <c r="ACX128" s="404"/>
      <c r="ACY128" s="404"/>
      <c r="ACZ128" s="404"/>
      <c r="ADA128" s="404"/>
      <c r="ADB128" s="404"/>
      <c r="ADC128" s="404"/>
      <c r="ADD128" s="404"/>
      <c r="ADE128" s="404"/>
      <c r="ADF128" s="404"/>
      <c r="ADG128" s="404"/>
      <c r="ADH128" s="404"/>
      <c r="ADI128" s="404"/>
      <c r="ADJ128" s="404"/>
      <c r="ADK128" s="404"/>
      <c r="ADL128" s="404"/>
      <c r="ADM128" s="404"/>
      <c r="ADN128" s="404"/>
      <c r="ADO128" s="404"/>
      <c r="ADP128" s="404"/>
      <c r="ADQ128" s="404"/>
      <c r="ADR128" s="404"/>
      <c r="ADS128" s="404"/>
      <c r="ADT128" s="404"/>
      <c r="ADU128" s="404"/>
      <c r="ADV128" s="404"/>
      <c r="ADW128" s="404"/>
      <c r="ADX128" s="404"/>
      <c r="ADY128" s="404"/>
      <c r="ADZ128" s="404"/>
      <c r="AEA128" s="404"/>
      <c r="AEB128" s="404"/>
      <c r="AEC128" s="404"/>
      <c r="AED128" s="404"/>
      <c r="AEE128" s="404"/>
      <c r="AEF128" s="404"/>
      <c r="AEG128" s="404"/>
      <c r="AEH128" s="404"/>
      <c r="AEI128" s="404"/>
      <c r="AEJ128" s="404"/>
      <c r="AEK128" s="404"/>
      <c r="AEL128" s="404"/>
      <c r="AEM128" s="404"/>
      <c r="AEN128" s="404"/>
      <c r="AEO128" s="404"/>
      <c r="AEP128" s="404"/>
      <c r="AEQ128" s="404"/>
      <c r="AER128" s="404"/>
      <c r="AES128" s="404"/>
      <c r="AET128" s="404"/>
      <c r="AEU128" s="404"/>
      <c r="AEV128" s="404"/>
      <c r="AEW128" s="404"/>
      <c r="AEX128" s="404"/>
      <c r="AEY128" s="404"/>
      <c r="AEZ128" s="404"/>
      <c r="AFA128" s="404"/>
      <c r="AFB128" s="404"/>
      <c r="AFC128" s="404"/>
      <c r="AFD128" s="404"/>
      <c r="AFE128" s="404"/>
      <c r="AFF128" s="404"/>
      <c r="AFG128" s="404"/>
      <c r="AFH128" s="404"/>
      <c r="AFI128" s="404"/>
      <c r="AFJ128" s="404"/>
      <c r="AFK128" s="404"/>
      <c r="AFL128" s="404"/>
      <c r="AFM128" s="404"/>
      <c r="AFN128" s="404"/>
      <c r="AFO128" s="404"/>
      <c r="AFP128" s="404"/>
      <c r="AFQ128" s="404"/>
      <c r="AFR128" s="404"/>
      <c r="AFS128" s="404"/>
      <c r="AFT128" s="404"/>
      <c r="AFU128" s="404"/>
      <c r="AFV128" s="404"/>
      <c r="AFW128" s="404"/>
      <c r="AFX128" s="404"/>
      <c r="AFY128" s="404"/>
      <c r="AFZ128" s="404"/>
      <c r="AGA128" s="404"/>
      <c r="AGB128" s="404"/>
      <c r="AGC128" s="404"/>
      <c r="AGD128" s="404"/>
      <c r="AGE128" s="404"/>
      <c r="AGF128" s="404"/>
      <c r="AGG128" s="404"/>
      <c r="AGH128" s="404"/>
      <c r="AGI128" s="404"/>
      <c r="AGJ128" s="404"/>
      <c r="AGK128" s="404"/>
      <c r="AGL128" s="404"/>
      <c r="AGM128" s="404"/>
      <c r="AGN128" s="404"/>
      <c r="AGO128" s="404"/>
      <c r="AGP128" s="404"/>
      <c r="AGQ128" s="404"/>
      <c r="AGR128" s="404"/>
      <c r="AGS128" s="404"/>
      <c r="AGT128" s="404"/>
      <c r="AGU128" s="404"/>
      <c r="AGV128" s="404"/>
      <c r="AGW128" s="404"/>
      <c r="AGX128" s="404"/>
      <c r="AGY128" s="404"/>
      <c r="AGZ128" s="404"/>
      <c r="AHA128" s="404"/>
      <c r="AHB128" s="404"/>
      <c r="AHC128" s="404"/>
      <c r="AHD128" s="404"/>
      <c r="AHE128" s="404"/>
      <c r="AHF128" s="404"/>
      <c r="AHG128" s="404"/>
      <c r="AHH128" s="404"/>
      <c r="AHI128" s="404"/>
      <c r="AHJ128" s="404"/>
      <c r="AHK128" s="404"/>
      <c r="AHL128" s="404"/>
      <c r="AHM128" s="404"/>
      <c r="AHN128" s="404"/>
      <c r="AHO128" s="404"/>
      <c r="AHP128" s="404"/>
      <c r="AHQ128" s="404"/>
      <c r="AHR128" s="404"/>
      <c r="AHS128" s="404"/>
      <c r="AHT128" s="404"/>
      <c r="AHU128" s="404"/>
      <c r="AHV128" s="404"/>
      <c r="AHW128" s="404"/>
      <c r="AHX128" s="404"/>
      <c r="AHY128" s="404"/>
      <c r="AHZ128" s="404"/>
      <c r="AIA128" s="404"/>
      <c r="AIB128" s="404"/>
      <c r="AIC128" s="404"/>
      <c r="AID128" s="404"/>
      <c r="AIE128" s="404"/>
      <c r="AIF128" s="404"/>
      <c r="AIG128" s="404"/>
      <c r="AIH128" s="404"/>
      <c r="AII128" s="404"/>
      <c r="AIJ128" s="404"/>
      <c r="AIK128" s="404"/>
      <c r="AIL128" s="404"/>
      <c r="AIM128" s="404"/>
      <c r="AIN128" s="404"/>
      <c r="AIO128" s="404"/>
      <c r="AIP128" s="404"/>
      <c r="AIQ128" s="404"/>
      <c r="AIR128" s="404"/>
      <c r="AIS128" s="404"/>
      <c r="AIT128" s="404"/>
      <c r="AIU128" s="404"/>
      <c r="AIV128" s="404"/>
      <c r="AIW128" s="404"/>
      <c r="AIX128" s="404"/>
      <c r="AIY128" s="404"/>
      <c r="AIZ128" s="404"/>
      <c r="AJA128" s="404"/>
      <c r="AJB128" s="404"/>
      <c r="AJC128" s="404"/>
      <c r="AJD128" s="404"/>
      <c r="AJE128" s="404"/>
      <c r="AJF128" s="404"/>
      <c r="AJG128" s="404"/>
      <c r="AJH128" s="404"/>
      <c r="AJI128" s="404"/>
      <c r="AJJ128" s="404"/>
      <c r="AJK128" s="404"/>
      <c r="AJL128" s="404"/>
      <c r="AJM128" s="404"/>
      <c r="AJN128" s="404"/>
      <c r="AJO128" s="404"/>
      <c r="AJP128" s="404"/>
      <c r="AJQ128" s="404"/>
      <c r="AJR128" s="404"/>
      <c r="AJS128" s="404"/>
      <c r="AJT128" s="404"/>
      <c r="AJU128" s="404"/>
      <c r="AJV128" s="404"/>
      <c r="AJW128" s="404"/>
      <c r="AJX128" s="404"/>
      <c r="AJY128" s="404"/>
      <c r="AJZ128" s="404"/>
      <c r="AKA128" s="404"/>
      <c r="AKB128" s="404"/>
      <c r="AKC128" s="404"/>
      <c r="AKD128" s="404"/>
      <c r="AKE128" s="404"/>
      <c r="AKF128" s="404"/>
      <c r="AKG128" s="404"/>
      <c r="AKH128" s="404"/>
      <c r="AKI128" s="404"/>
      <c r="AKJ128" s="404"/>
      <c r="AKK128" s="404"/>
      <c r="AKL128" s="404"/>
      <c r="AKM128" s="404"/>
      <c r="AKN128" s="404"/>
      <c r="AKO128" s="404"/>
      <c r="AKP128" s="404"/>
      <c r="AKQ128" s="404"/>
      <c r="AKR128" s="404"/>
      <c r="AKS128" s="404"/>
      <c r="AKT128" s="404"/>
      <c r="AKU128" s="404"/>
      <c r="AKV128" s="404"/>
      <c r="AKW128" s="404"/>
      <c r="AKX128" s="404"/>
      <c r="AKY128" s="404"/>
      <c r="AKZ128" s="404"/>
      <c r="ALA128" s="404"/>
      <c r="ALB128" s="404"/>
      <c r="ALC128" s="404"/>
    </row>
    <row r="129" spans="1:991" x14ac:dyDescent="0.55000000000000004">
      <c r="A129" s="53" t="s">
        <v>93</v>
      </c>
      <c r="B129" s="648" t="e">
        <f>#N/A</f>
        <v>#N/A</v>
      </c>
      <c r="C129" s="648"/>
      <c r="D129" s="648" t="e">
        <f>#N/A</f>
        <v>#N/A</v>
      </c>
      <c r="E129" s="648">
        <f t="shared" si="1"/>
        <v>0</v>
      </c>
      <c r="F129" s="648"/>
      <c r="G129" s="648">
        <f t="shared" si="2"/>
        <v>0</v>
      </c>
      <c r="H129" s="648">
        <f t="shared" si="3"/>
        <v>0</v>
      </c>
      <c r="I129" s="648"/>
      <c r="J129" s="648">
        <f t="shared" si="4"/>
        <v>0</v>
      </c>
      <c r="K129" s="762" t="e">
        <f>#N/A</f>
        <v>#N/A</v>
      </c>
      <c r="L129" s="648"/>
      <c r="W129" s="404"/>
      <c r="X129" s="404"/>
      <c r="Y129" s="404"/>
      <c r="Z129" s="404"/>
      <c r="AA129" s="404"/>
      <c r="AB129" s="404"/>
      <c r="AC129" s="404"/>
      <c r="AD129" s="404"/>
      <c r="AE129" s="404"/>
      <c r="AF129" s="404"/>
      <c r="AG129" s="404"/>
      <c r="AH129" s="404"/>
      <c r="AI129" s="404"/>
      <c r="AJ129" s="404"/>
      <c r="AK129" s="404"/>
      <c r="AL129" s="404"/>
      <c r="AM129" s="404"/>
      <c r="AN129" s="404"/>
      <c r="AO129" s="404"/>
      <c r="AP129" s="404"/>
      <c r="AQ129" s="404"/>
      <c r="AR129" s="404"/>
      <c r="AS129" s="404"/>
      <c r="AT129" s="404"/>
      <c r="AU129" s="404"/>
      <c r="AV129" s="404"/>
      <c r="AW129" s="404"/>
      <c r="AX129" s="404"/>
      <c r="AY129" s="404"/>
      <c r="AZ129" s="404"/>
      <c r="BA129" s="404"/>
      <c r="BB129" s="404"/>
      <c r="BC129" s="404"/>
      <c r="BD129" s="404"/>
      <c r="BE129" s="404"/>
      <c r="BF129" s="404"/>
      <c r="BG129" s="404"/>
      <c r="BH129" s="404"/>
      <c r="BI129" s="404"/>
      <c r="BJ129" s="404"/>
      <c r="BK129" s="404"/>
      <c r="BL129" s="404"/>
      <c r="BM129" s="404"/>
      <c r="BN129" s="404"/>
      <c r="BO129" s="404"/>
      <c r="BP129" s="404"/>
      <c r="BQ129" s="404"/>
      <c r="BR129" s="404"/>
      <c r="BS129" s="404"/>
      <c r="BT129" s="404"/>
      <c r="BU129" s="404"/>
      <c r="BV129" s="404"/>
      <c r="BW129" s="404"/>
      <c r="BX129" s="404"/>
      <c r="BY129" s="404"/>
      <c r="BZ129" s="404"/>
      <c r="CA129" s="404"/>
      <c r="CB129" s="404"/>
      <c r="CC129" s="404"/>
      <c r="CD129" s="404"/>
      <c r="CE129" s="404"/>
      <c r="CF129" s="404"/>
      <c r="CG129" s="404"/>
      <c r="CH129" s="404"/>
      <c r="CI129" s="404"/>
      <c r="CJ129" s="404"/>
      <c r="CK129" s="404"/>
      <c r="CL129" s="404"/>
      <c r="CM129" s="404"/>
      <c r="CN129" s="404"/>
      <c r="CO129" s="404"/>
      <c r="CP129" s="404"/>
      <c r="CQ129" s="404"/>
      <c r="CR129" s="404"/>
      <c r="CS129" s="404"/>
      <c r="CT129" s="404"/>
      <c r="CU129" s="404"/>
      <c r="CV129" s="404"/>
      <c r="CW129" s="404"/>
      <c r="CX129" s="404"/>
      <c r="CY129" s="404"/>
      <c r="CZ129" s="404"/>
      <c r="DA129" s="404"/>
      <c r="DB129" s="404"/>
      <c r="DC129" s="404"/>
      <c r="DD129" s="404"/>
      <c r="DE129" s="404"/>
      <c r="DF129" s="404"/>
      <c r="DG129" s="404"/>
      <c r="DH129" s="404"/>
      <c r="DI129" s="404"/>
      <c r="DJ129" s="404"/>
      <c r="DK129" s="404"/>
      <c r="DL129" s="404"/>
      <c r="DM129" s="404"/>
      <c r="DN129" s="404"/>
      <c r="DO129" s="404"/>
      <c r="DP129" s="404"/>
      <c r="DQ129" s="404"/>
      <c r="DR129" s="404"/>
      <c r="DS129" s="404"/>
      <c r="DT129" s="404"/>
      <c r="DU129" s="404"/>
      <c r="DV129" s="404"/>
      <c r="DW129" s="404"/>
      <c r="DX129" s="404"/>
      <c r="DY129" s="404"/>
      <c r="DZ129" s="404"/>
      <c r="EA129" s="404"/>
      <c r="EB129" s="404"/>
      <c r="EC129" s="404"/>
      <c r="ED129" s="404"/>
      <c r="EE129" s="404"/>
      <c r="EF129" s="404"/>
      <c r="EG129" s="404"/>
      <c r="EH129" s="404"/>
      <c r="EI129" s="404"/>
      <c r="EJ129" s="404"/>
      <c r="EK129" s="404"/>
      <c r="EL129" s="404"/>
      <c r="EM129" s="404"/>
      <c r="EN129" s="404"/>
      <c r="EO129" s="404"/>
      <c r="EP129" s="404"/>
      <c r="EQ129" s="404"/>
      <c r="ER129" s="404"/>
      <c r="ES129" s="404"/>
      <c r="ET129" s="404"/>
      <c r="EU129" s="404"/>
      <c r="EV129" s="404"/>
      <c r="EW129" s="404"/>
      <c r="EX129" s="404"/>
      <c r="EY129" s="404"/>
      <c r="EZ129" s="404"/>
      <c r="FA129" s="404"/>
      <c r="FB129" s="404"/>
      <c r="FC129" s="404"/>
      <c r="FD129" s="404"/>
      <c r="FE129" s="404"/>
      <c r="FF129" s="404"/>
      <c r="FG129" s="404"/>
      <c r="FH129" s="404"/>
      <c r="FI129" s="404"/>
      <c r="FJ129" s="404"/>
      <c r="FK129" s="404"/>
      <c r="FL129" s="404"/>
      <c r="FM129" s="404"/>
      <c r="FN129" s="404"/>
      <c r="FO129" s="404"/>
      <c r="FP129" s="404"/>
      <c r="FQ129" s="404"/>
      <c r="FR129" s="404"/>
      <c r="FS129" s="404"/>
      <c r="FT129" s="404"/>
      <c r="FU129" s="404"/>
      <c r="FV129" s="404"/>
      <c r="FW129" s="404"/>
      <c r="FX129" s="404"/>
      <c r="FY129" s="404"/>
      <c r="FZ129" s="404"/>
      <c r="GA129" s="404"/>
      <c r="GB129" s="404"/>
      <c r="GC129" s="404"/>
      <c r="GD129" s="404"/>
      <c r="GE129" s="404"/>
      <c r="GF129" s="404"/>
      <c r="GG129" s="404"/>
      <c r="GH129" s="404"/>
      <c r="GI129" s="404"/>
      <c r="GJ129" s="404"/>
      <c r="GK129" s="404"/>
      <c r="GL129" s="404"/>
      <c r="GM129" s="404"/>
      <c r="GN129" s="404"/>
      <c r="GO129" s="404"/>
      <c r="GP129" s="404"/>
      <c r="GQ129" s="404"/>
      <c r="GR129" s="404"/>
      <c r="GS129" s="404"/>
      <c r="GT129" s="404"/>
      <c r="GU129" s="404"/>
      <c r="GV129" s="404"/>
      <c r="GW129" s="404"/>
      <c r="GX129" s="404"/>
      <c r="GY129" s="404"/>
      <c r="GZ129" s="404"/>
      <c r="HA129" s="404"/>
      <c r="HB129" s="404"/>
      <c r="HC129" s="404"/>
      <c r="HD129" s="404"/>
      <c r="HE129" s="404"/>
      <c r="HF129" s="404"/>
      <c r="HG129" s="404"/>
      <c r="HH129" s="404"/>
      <c r="HI129" s="404"/>
      <c r="HJ129" s="404"/>
      <c r="HK129" s="404"/>
      <c r="HL129" s="404"/>
      <c r="HM129" s="404"/>
      <c r="HN129" s="404"/>
      <c r="HO129" s="404"/>
      <c r="HP129" s="404"/>
      <c r="HQ129" s="404"/>
      <c r="HR129" s="404"/>
      <c r="HS129" s="404"/>
      <c r="HT129" s="404"/>
      <c r="HU129" s="404"/>
      <c r="HV129" s="404"/>
      <c r="HW129" s="404"/>
      <c r="HX129" s="404"/>
      <c r="HY129" s="404"/>
      <c r="HZ129" s="404"/>
      <c r="IA129" s="404"/>
      <c r="IB129" s="404"/>
      <c r="IC129" s="404"/>
      <c r="ID129" s="404"/>
      <c r="IE129" s="404"/>
      <c r="IF129" s="404"/>
      <c r="IG129" s="404"/>
      <c r="IH129" s="404"/>
      <c r="II129" s="404"/>
      <c r="IJ129" s="404"/>
      <c r="IK129" s="404"/>
      <c r="IL129" s="404"/>
      <c r="IM129" s="404"/>
      <c r="IN129" s="404"/>
      <c r="IO129" s="404"/>
      <c r="IP129" s="404"/>
      <c r="IQ129" s="404"/>
      <c r="IR129" s="404"/>
      <c r="IS129" s="404"/>
      <c r="IT129" s="404"/>
      <c r="IU129" s="404"/>
      <c r="IV129" s="404"/>
      <c r="IW129" s="404"/>
      <c r="IX129" s="404"/>
      <c r="IY129" s="404"/>
      <c r="IZ129" s="404"/>
      <c r="JA129" s="404"/>
      <c r="JB129" s="404"/>
      <c r="JC129" s="404"/>
      <c r="JD129" s="404"/>
      <c r="JE129" s="404"/>
      <c r="JF129" s="404"/>
      <c r="JG129" s="404"/>
      <c r="JH129" s="404"/>
      <c r="JI129" s="404"/>
      <c r="JJ129" s="404"/>
      <c r="JK129" s="404"/>
      <c r="JL129" s="404"/>
      <c r="JM129" s="404"/>
      <c r="JN129" s="404"/>
      <c r="JO129" s="404"/>
      <c r="JP129" s="404"/>
      <c r="JQ129" s="404"/>
      <c r="JR129" s="404"/>
      <c r="JS129" s="404"/>
      <c r="JT129" s="404"/>
      <c r="JU129" s="404"/>
      <c r="JV129" s="404"/>
      <c r="JW129" s="404"/>
      <c r="JX129" s="404"/>
      <c r="JY129" s="404"/>
      <c r="JZ129" s="404"/>
      <c r="KA129" s="404"/>
      <c r="KB129" s="404"/>
      <c r="KC129" s="404"/>
      <c r="KD129" s="404"/>
      <c r="KE129" s="404"/>
      <c r="KF129" s="404"/>
      <c r="KG129" s="404"/>
      <c r="KH129" s="404"/>
      <c r="KI129" s="404"/>
      <c r="KJ129" s="404"/>
      <c r="KK129" s="404"/>
      <c r="KL129" s="404"/>
      <c r="KM129" s="404"/>
      <c r="KN129" s="404"/>
      <c r="KO129" s="404"/>
      <c r="KP129" s="404"/>
      <c r="KQ129" s="404"/>
      <c r="KR129" s="404"/>
      <c r="KS129" s="404"/>
      <c r="KT129" s="404"/>
      <c r="KU129" s="404"/>
      <c r="KV129" s="404"/>
      <c r="KW129" s="404"/>
      <c r="KX129" s="404"/>
      <c r="KY129" s="404"/>
      <c r="KZ129" s="404"/>
      <c r="LA129" s="404"/>
      <c r="LB129" s="404"/>
      <c r="LC129" s="404"/>
      <c r="LD129" s="404"/>
      <c r="LE129" s="404"/>
      <c r="LF129" s="404"/>
      <c r="LG129" s="404"/>
      <c r="LH129" s="404"/>
      <c r="LI129" s="404"/>
      <c r="LJ129" s="404"/>
      <c r="LK129" s="404"/>
      <c r="LL129" s="404"/>
      <c r="LM129" s="404"/>
      <c r="LN129" s="404"/>
      <c r="LO129" s="404"/>
      <c r="LP129" s="404"/>
      <c r="LQ129" s="404"/>
      <c r="LR129" s="404"/>
      <c r="LS129" s="404"/>
      <c r="LT129" s="404"/>
      <c r="LU129" s="404"/>
      <c r="LV129" s="404"/>
      <c r="LW129" s="404"/>
      <c r="LX129" s="404"/>
      <c r="LY129" s="404"/>
      <c r="LZ129" s="404"/>
      <c r="MA129" s="404"/>
      <c r="MB129" s="404"/>
      <c r="MC129" s="404"/>
      <c r="MD129" s="404"/>
      <c r="ME129" s="404"/>
      <c r="MF129" s="404"/>
      <c r="MG129" s="404"/>
      <c r="MH129" s="404"/>
      <c r="MI129" s="404"/>
      <c r="MJ129" s="404"/>
      <c r="MK129" s="404"/>
      <c r="ML129" s="404"/>
      <c r="MM129" s="404"/>
      <c r="MN129" s="404"/>
      <c r="MO129" s="404"/>
      <c r="MP129" s="404"/>
      <c r="MQ129" s="404"/>
      <c r="MR129" s="404"/>
      <c r="MS129" s="404"/>
      <c r="MT129" s="404"/>
      <c r="MU129" s="404"/>
      <c r="MV129" s="404"/>
      <c r="MW129" s="404"/>
      <c r="MX129" s="404"/>
      <c r="MY129" s="404"/>
      <c r="MZ129" s="404"/>
      <c r="NA129" s="404"/>
      <c r="NB129" s="404"/>
      <c r="NC129" s="404"/>
      <c r="ND129" s="404"/>
      <c r="NE129" s="404"/>
      <c r="NF129" s="404"/>
      <c r="NG129" s="404"/>
      <c r="NH129" s="404"/>
      <c r="NI129" s="404"/>
      <c r="NJ129" s="404"/>
      <c r="NK129" s="404"/>
      <c r="NL129" s="404"/>
      <c r="NM129" s="404"/>
      <c r="NN129" s="404"/>
      <c r="NO129" s="404"/>
      <c r="NP129" s="404"/>
      <c r="NQ129" s="404"/>
      <c r="NR129" s="404"/>
      <c r="NS129" s="404"/>
      <c r="NT129" s="404"/>
      <c r="NU129" s="404"/>
      <c r="NV129" s="404"/>
      <c r="NW129" s="404"/>
      <c r="NX129" s="404"/>
      <c r="NY129" s="404"/>
      <c r="NZ129" s="404"/>
      <c r="OA129" s="404"/>
      <c r="OB129" s="404"/>
      <c r="OC129" s="404"/>
      <c r="OD129" s="404"/>
      <c r="OE129" s="404"/>
      <c r="OF129" s="404"/>
      <c r="OG129" s="404"/>
      <c r="OH129" s="404"/>
      <c r="OI129" s="404"/>
      <c r="OJ129" s="404"/>
      <c r="OK129" s="404"/>
      <c r="OL129" s="404"/>
      <c r="OM129" s="404"/>
      <c r="ON129" s="404"/>
      <c r="OO129" s="404"/>
      <c r="OP129" s="404"/>
      <c r="OQ129" s="404"/>
      <c r="OR129" s="404"/>
      <c r="OS129" s="404"/>
      <c r="OT129" s="404"/>
      <c r="OU129" s="404"/>
      <c r="OV129" s="404"/>
      <c r="OW129" s="404"/>
      <c r="OX129" s="404"/>
      <c r="OY129" s="404"/>
      <c r="OZ129" s="404"/>
      <c r="PA129" s="404"/>
      <c r="PB129" s="404"/>
      <c r="PC129" s="404"/>
      <c r="PD129" s="404"/>
      <c r="PE129" s="404"/>
      <c r="PF129" s="404"/>
      <c r="PG129" s="404"/>
      <c r="PH129" s="404"/>
      <c r="PI129" s="404"/>
      <c r="PJ129" s="404"/>
      <c r="PK129" s="404"/>
      <c r="PL129" s="404"/>
      <c r="PM129" s="404"/>
      <c r="PN129" s="404"/>
      <c r="PO129" s="404"/>
      <c r="PP129" s="404"/>
      <c r="PQ129" s="404"/>
      <c r="PR129" s="404"/>
      <c r="PS129" s="404"/>
      <c r="PT129" s="404"/>
      <c r="PU129" s="404"/>
      <c r="PV129" s="404"/>
      <c r="PW129" s="404"/>
      <c r="PX129" s="404"/>
      <c r="PY129" s="404"/>
      <c r="PZ129" s="404"/>
      <c r="QA129" s="404"/>
      <c r="QB129" s="404"/>
      <c r="QC129" s="404"/>
      <c r="QD129" s="404"/>
      <c r="QE129" s="404"/>
      <c r="QF129" s="404"/>
      <c r="QG129" s="404"/>
      <c r="QH129" s="404"/>
      <c r="QI129" s="404"/>
      <c r="QJ129" s="404"/>
      <c r="QK129" s="404"/>
      <c r="QL129" s="404"/>
      <c r="QM129" s="404"/>
      <c r="QN129" s="404"/>
      <c r="QO129" s="404"/>
      <c r="QP129" s="404"/>
      <c r="QQ129" s="404"/>
      <c r="QR129" s="404"/>
      <c r="QS129" s="404"/>
      <c r="QT129" s="404"/>
      <c r="QU129" s="404"/>
      <c r="QV129" s="404"/>
      <c r="QW129" s="404"/>
      <c r="QX129" s="404"/>
      <c r="QY129" s="404"/>
      <c r="QZ129" s="404"/>
      <c r="RA129" s="404"/>
      <c r="RB129" s="404"/>
      <c r="RC129" s="404"/>
      <c r="RD129" s="404"/>
      <c r="RE129" s="404"/>
      <c r="RF129" s="404"/>
      <c r="RG129" s="404"/>
      <c r="RH129" s="404"/>
      <c r="RI129" s="404"/>
      <c r="RJ129" s="404"/>
      <c r="RK129" s="404"/>
      <c r="RL129" s="404"/>
      <c r="RM129" s="404"/>
      <c r="RN129" s="404"/>
      <c r="RO129" s="404"/>
      <c r="RP129" s="404"/>
      <c r="RQ129" s="404"/>
      <c r="RR129" s="404"/>
      <c r="RS129" s="404"/>
      <c r="RT129" s="404"/>
      <c r="RU129" s="404"/>
      <c r="RV129" s="404"/>
      <c r="RW129" s="404"/>
      <c r="RX129" s="404"/>
      <c r="RY129" s="404"/>
      <c r="RZ129" s="404"/>
      <c r="SA129" s="404"/>
      <c r="SB129" s="404"/>
      <c r="SC129" s="404"/>
      <c r="SD129" s="404"/>
      <c r="SE129" s="404"/>
      <c r="SF129" s="404"/>
      <c r="SG129" s="404"/>
      <c r="SH129" s="404"/>
      <c r="SI129" s="404"/>
      <c r="SJ129" s="404"/>
      <c r="SK129" s="404"/>
      <c r="SL129" s="404"/>
      <c r="SM129" s="404"/>
      <c r="SN129" s="404"/>
      <c r="SO129" s="404"/>
      <c r="SP129" s="404"/>
      <c r="SQ129" s="404"/>
      <c r="SR129" s="404"/>
      <c r="SS129" s="404"/>
      <c r="ST129" s="404"/>
      <c r="SU129" s="404"/>
      <c r="SV129" s="404"/>
      <c r="SW129" s="404"/>
      <c r="SX129" s="404"/>
      <c r="SY129" s="404"/>
      <c r="SZ129" s="404"/>
      <c r="TA129" s="404"/>
      <c r="TB129" s="404"/>
      <c r="TC129" s="404"/>
      <c r="TD129" s="404"/>
      <c r="TE129" s="404"/>
      <c r="TF129" s="404"/>
      <c r="TG129" s="404"/>
      <c r="TH129" s="404"/>
      <c r="TI129" s="404"/>
      <c r="TJ129" s="404"/>
      <c r="TK129" s="404"/>
      <c r="TL129" s="404"/>
      <c r="TM129" s="404"/>
      <c r="TN129" s="404"/>
      <c r="TO129" s="404"/>
      <c r="TP129" s="404"/>
      <c r="TQ129" s="404"/>
      <c r="TR129" s="404"/>
      <c r="TS129" s="404"/>
      <c r="TT129" s="404"/>
      <c r="TU129" s="404"/>
      <c r="TV129" s="404"/>
      <c r="TW129" s="404"/>
      <c r="TX129" s="404"/>
      <c r="TY129" s="404"/>
      <c r="TZ129" s="404"/>
      <c r="UA129" s="404"/>
      <c r="UB129" s="404"/>
      <c r="UC129" s="404"/>
      <c r="UD129" s="404"/>
      <c r="UE129" s="404"/>
      <c r="UF129" s="404"/>
      <c r="UG129" s="404"/>
      <c r="UH129" s="404"/>
      <c r="UI129" s="404"/>
      <c r="UJ129" s="404"/>
      <c r="UK129" s="404"/>
      <c r="UL129" s="404"/>
      <c r="UM129" s="404"/>
      <c r="UN129" s="404"/>
      <c r="UO129" s="404"/>
      <c r="UP129" s="404"/>
      <c r="UQ129" s="404"/>
      <c r="UR129" s="404"/>
      <c r="US129" s="404"/>
      <c r="UT129" s="404"/>
      <c r="UU129" s="404"/>
      <c r="UV129" s="404"/>
      <c r="UW129" s="404"/>
      <c r="UX129" s="404"/>
      <c r="UY129" s="404"/>
      <c r="UZ129" s="404"/>
      <c r="VA129" s="404"/>
      <c r="VB129" s="404"/>
      <c r="VC129" s="404"/>
      <c r="VD129" s="404"/>
      <c r="VE129" s="404"/>
      <c r="VF129" s="404"/>
      <c r="VG129" s="404"/>
      <c r="VH129" s="404"/>
      <c r="VI129" s="404"/>
      <c r="VJ129" s="404"/>
      <c r="VK129" s="404"/>
      <c r="VL129" s="404"/>
      <c r="VM129" s="404"/>
      <c r="VN129" s="404"/>
      <c r="VO129" s="404"/>
      <c r="VP129" s="404"/>
      <c r="VQ129" s="404"/>
      <c r="VR129" s="404"/>
      <c r="VS129" s="404"/>
      <c r="VT129" s="404"/>
      <c r="VU129" s="404"/>
      <c r="VV129" s="404"/>
      <c r="VW129" s="404"/>
      <c r="VX129" s="404"/>
      <c r="VY129" s="404"/>
      <c r="VZ129" s="404"/>
      <c r="WA129" s="404"/>
      <c r="WB129" s="404"/>
      <c r="WC129" s="404"/>
      <c r="WD129" s="404"/>
      <c r="WE129" s="404"/>
      <c r="WF129" s="404"/>
      <c r="WG129" s="404"/>
      <c r="WH129" s="404"/>
      <c r="WI129" s="404"/>
      <c r="WJ129" s="404"/>
      <c r="WK129" s="404"/>
      <c r="WL129" s="404"/>
      <c r="WM129" s="404"/>
      <c r="WN129" s="404"/>
      <c r="WO129" s="404"/>
      <c r="WP129" s="404"/>
      <c r="WQ129" s="404"/>
      <c r="WR129" s="404"/>
      <c r="WS129" s="404"/>
      <c r="WT129" s="404"/>
      <c r="WU129" s="404"/>
      <c r="WV129" s="404"/>
      <c r="WW129" s="404"/>
      <c r="WX129" s="404"/>
      <c r="WY129" s="404"/>
      <c r="WZ129" s="404"/>
      <c r="XA129" s="404"/>
      <c r="XB129" s="404"/>
      <c r="XC129" s="404"/>
      <c r="XD129" s="404"/>
      <c r="XE129" s="404"/>
      <c r="XF129" s="404"/>
      <c r="XG129" s="404"/>
      <c r="XH129" s="404"/>
      <c r="XI129" s="404"/>
      <c r="XJ129" s="404"/>
      <c r="XK129" s="404"/>
      <c r="XL129" s="404"/>
      <c r="XM129" s="404"/>
      <c r="XN129" s="404"/>
      <c r="XO129" s="404"/>
      <c r="XP129" s="404"/>
      <c r="XQ129" s="404"/>
      <c r="XR129" s="404"/>
      <c r="XS129" s="404"/>
      <c r="XT129" s="404"/>
      <c r="XU129" s="404"/>
      <c r="XV129" s="404"/>
      <c r="XW129" s="404"/>
      <c r="XX129" s="404"/>
      <c r="XY129" s="404"/>
      <c r="XZ129" s="404"/>
      <c r="YA129" s="404"/>
      <c r="YB129" s="404"/>
      <c r="YC129" s="404"/>
      <c r="YD129" s="404"/>
      <c r="YE129" s="404"/>
      <c r="YF129" s="404"/>
      <c r="YG129" s="404"/>
      <c r="YH129" s="404"/>
      <c r="YI129" s="404"/>
      <c r="YJ129" s="404"/>
      <c r="YK129" s="404"/>
      <c r="YL129" s="404"/>
      <c r="YM129" s="404"/>
      <c r="YN129" s="404"/>
      <c r="YO129" s="404"/>
      <c r="YP129" s="404"/>
      <c r="YQ129" s="404"/>
      <c r="YR129" s="404"/>
      <c r="YS129" s="404"/>
      <c r="YT129" s="404"/>
      <c r="YU129" s="404"/>
      <c r="YV129" s="404"/>
      <c r="YW129" s="404"/>
      <c r="YX129" s="404"/>
      <c r="YY129" s="404"/>
      <c r="YZ129" s="404"/>
      <c r="ZA129" s="404"/>
      <c r="ZB129" s="404"/>
      <c r="ZC129" s="404"/>
      <c r="ZD129" s="404"/>
      <c r="ZE129" s="404"/>
      <c r="ZF129" s="404"/>
      <c r="ZG129" s="404"/>
      <c r="ZH129" s="404"/>
      <c r="ZI129" s="404"/>
      <c r="ZJ129" s="404"/>
      <c r="ZK129" s="404"/>
      <c r="ZL129" s="404"/>
      <c r="ZM129" s="404"/>
      <c r="ZN129" s="404"/>
      <c r="ZO129" s="404"/>
      <c r="ZP129" s="404"/>
      <c r="ZQ129" s="404"/>
      <c r="ZR129" s="404"/>
      <c r="ZS129" s="404"/>
      <c r="ZT129" s="404"/>
      <c r="ZU129" s="404"/>
      <c r="ZV129" s="404"/>
      <c r="ZW129" s="404"/>
      <c r="ZX129" s="404"/>
      <c r="ZY129" s="404"/>
      <c r="ZZ129" s="404"/>
      <c r="AAA129" s="404"/>
      <c r="AAB129" s="404"/>
      <c r="AAC129" s="404"/>
      <c r="AAD129" s="404"/>
      <c r="AAE129" s="404"/>
      <c r="AAF129" s="404"/>
      <c r="AAG129" s="404"/>
      <c r="AAH129" s="404"/>
      <c r="AAI129" s="404"/>
      <c r="AAJ129" s="404"/>
      <c r="AAK129" s="404"/>
      <c r="AAL129" s="404"/>
      <c r="AAM129" s="404"/>
      <c r="AAN129" s="404"/>
      <c r="AAO129" s="404"/>
      <c r="AAP129" s="404"/>
      <c r="AAQ129" s="404"/>
      <c r="AAR129" s="404"/>
      <c r="AAS129" s="404"/>
      <c r="AAT129" s="404"/>
      <c r="AAU129" s="404"/>
      <c r="AAV129" s="404"/>
      <c r="AAW129" s="404"/>
      <c r="AAX129" s="404"/>
      <c r="AAY129" s="404"/>
      <c r="AAZ129" s="404"/>
      <c r="ABA129" s="404"/>
      <c r="ABB129" s="404"/>
      <c r="ABC129" s="404"/>
      <c r="ABD129" s="404"/>
      <c r="ABE129" s="404"/>
      <c r="ABF129" s="404"/>
      <c r="ABG129" s="404"/>
      <c r="ABH129" s="404"/>
      <c r="ABI129" s="404"/>
      <c r="ABJ129" s="404"/>
      <c r="ABK129" s="404"/>
      <c r="ABL129" s="404"/>
      <c r="ABM129" s="404"/>
      <c r="ABN129" s="404"/>
      <c r="ABO129" s="404"/>
      <c r="ABP129" s="404"/>
      <c r="ABQ129" s="404"/>
      <c r="ABR129" s="404"/>
      <c r="ABS129" s="404"/>
      <c r="ABT129" s="404"/>
      <c r="ABU129" s="404"/>
      <c r="ABV129" s="404"/>
      <c r="ABW129" s="404"/>
      <c r="ABX129" s="404"/>
      <c r="ABY129" s="404"/>
      <c r="ABZ129" s="404"/>
      <c r="ACA129" s="404"/>
      <c r="ACB129" s="404"/>
      <c r="ACC129" s="404"/>
      <c r="ACD129" s="404"/>
      <c r="ACE129" s="404"/>
      <c r="ACF129" s="404"/>
      <c r="ACG129" s="404"/>
      <c r="ACH129" s="404"/>
      <c r="ACI129" s="404"/>
      <c r="ACJ129" s="404"/>
      <c r="ACK129" s="404"/>
      <c r="ACL129" s="404"/>
      <c r="ACM129" s="404"/>
      <c r="ACN129" s="404"/>
      <c r="ACO129" s="404"/>
      <c r="ACP129" s="404"/>
      <c r="ACQ129" s="404"/>
      <c r="ACR129" s="404"/>
      <c r="ACS129" s="404"/>
      <c r="ACT129" s="404"/>
      <c r="ACU129" s="404"/>
      <c r="ACV129" s="404"/>
      <c r="ACW129" s="404"/>
      <c r="ACX129" s="404"/>
      <c r="ACY129" s="404"/>
      <c r="ACZ129" s="404"/>
      <c r="ADA129" s="404"/>
      <c r="ADB129" s="404"/>
      <c r="ADC129" s="404"/>
      <c r="ADD129" s="404"/>
      <c r="ADE129" s="404"/>
      <c r="ADF129" s="404"/>
      <c r="ADG129" s="404"/>
      <c r="ADH129" s="404"/>
      <c r="ADI129" s="404"/>
      <c r="ADJ129" s="404"/>
      <c r="ADK129" s="404"/>
      <c r="ADL129" s="404"/>
      <c r="ADM129" s="404"/>
      <c r="ADN129" s="404"/>
      <c r="ADO129" s="404"/>
      <c r="ADP129" s="404"/>
      <c r="ADQ129" s="404"/>
      <c r="ADR129" s="404"/>
      <c r="ADS129" s="404"/>
      <c r="ADT129" s="404"/>
      <c r="ADU129" s="404"/>
      <c r="ADV129" s="404"/>
      <c r="ADW129" s="404"/>
      <c r="ADX129" s="404"/>
      <c r="ADY129" s="404"/>
      <c r="ADZ129" s="404"/>
      <c r="AEA129" s="404"/>
      <c r="AEB129" s="404"/>
      <c r="AEC129" s="404"/>
      <c r="AED129" s="404"/>
      <c r="AEE129" s="404"/>
      <c r="AEF129" s="404"/>
      <c r="AEG129" s="404"/>
      <c r="AEH129" s="404"/>
      <c r="AEI129" s="404"/>
      <c r="AEJ129" s="404"/>
      <c r="AEK129" s="404"/>
      <c r="AEL129" s="404"/>
      <c r="AEM129" s="404"/>
      <c r="AEN129" s="404"/>
      <c r="AEO129" s="404"/>
      <c r="AEP129" s="404"/>
      <c r="AEQ129" s="404"/>
      <c r="AER129" s="404"/>
      <c r="AES129" s="404"/>
      <c r="AET129" s="404"/>
      <c r="AEU129" s="404"/>
      <c r="AEV129" s="404"/>
      <c r="AEW129" s="404"/>
      <c r="AEX129" s="404"/>
      <c r="AEY129" s="404"/>
      <c r="AEZ129" s="404"/>
      <c r="AFA129" s="404"/>
      <c r="AFB129" s="404"/>
      <c r="AFC129" s="404"/>
      <c r="AFD129" s="404"/>
      <c r="AFE129" s="404"/>
      <c r="AFF129" s="404"/>
      <c r="AFG129" s="404"/>
      <c r="AFH129" s="404"/>
      <c r="AFI129" s="404"/>
      <c r="AFJ129" s="404"/>
      <c r="AFK129" s="404"/>
      <c r="AFL129" s="404"/>
      <c r="AFM129" s="404"/>
      <c r="AFN129" s="404"/>
      <c r="AFO129" s="404"/>
      <c r="AFP129" s="404"/>
      <c r="AFQ129" s="404"/>
      <c r="AFR129" s="404"/>
      <c r="AFS129" s="404"/>
      <c r="AFT129" s="404"/>
      <c r="AFU129" s="404"/>
      <c r="AFV129" s="404"/>
      <c r="AFW129" s="404"/>
      <c r="AFX129" s="404"/>
      <c r="AFY129" s="404"/>
      <c r="AFZ129" s="404"/>
      <c r="AGA129" s="404"/>
      <c r="AGB129" s="404"/>
      <c r="AGC129" s="404"/>
      <c r="AGD129" s="404"/>
      <c r="AGE129" s="404"/>
      <c r="AGF129" s="404"/>
      <c r="AGG129" s="404"/>
      <c r="AGH129" s="404"/>
      <c r="AGI129" s="404"/>
      <c r="AGJ129" s="404"/>
      <c r="AGK129" s="404"/>
      <c r="AGL129" s="404"/>
      <c r="AGM129" s="404"/>
      <c r="AGN129" s="404"/>
      <c r="AGO129" s="404"/>
      <c r="AGP129" s="404"/>
      <c r="AGQ129" s="404"/>
      <c r="AGR129" s="404"/>
      <c r="AGS129" s="404"/>
      <c r="AGT129" s="404"/>
      <c r="AGU129" s="404"/>
      <c r="AGV129" s="404"/>
      <c r="AGW129" s="404"/>
      <c r="AGX129" s="404"/>
      <c r="AGY129" s="404"/>
      <c r="AGZ129" s="404"/>
      <c r="AHA129" s="404"/>
      <c r="AHB129" s="404"/>
      <c r="AHC129" s="404"/>
      <c r="AHD129" s="404"/>
      <c r="AHE129" s="404"/>
      <c r="AHF129" s="404"/>
      <c r="AHG129" s="404"/>
      <c r="AHH129" s="404"/>
      <c r="AHI129" s="404"/>
      <c r="AHJ129" s="404"/>
      <c r="AHK129" s="404"/>
      <c r="AHL129" s="404"/>
      <c r="AHM129" s="404"/>
      <c r="AHN129" s="404"/>
      <c r="AHO129" s="404"/>
      <c r="AHP129" s="404"/>
      <c r="AHQ129" s="404"/>
      <c r="AHR129" s="404"/>
      <c r="AHS129" s="404"/>
      <c r="AHT129" s="404"/>
      <c r="AHU129" s="404"/>
      <c r="AHV129" s="404"/>
      <c r="AHW129" s="404"/>
      <c r="AHX129" s="404"/>
      <c r="AHY129" s="404"/>
      <c r="AHZ129" s="404"/>
      <c r="AIA129" s="404"/>
      <c r="AIB129" s="404"/>
      <c r="AIC129" s="404"/>
      <c r="AID129" s="404"/>
      <c r="AIE129" s="404"/>
      <c r="AIF129" s="404"/>
      <c r="AIG129" s="404"/>
      <c r="AIH129" s="404"/>
      <c r="AII129" s="404"/>
      <c r="AIJ129" s="404"/>
      <c r="AIK129" s="404"/>
      <c r="AIL129" s="404"/>
      <c r="AIM129" s="404"/>
      <c r="AIN129" s="404"/>
      <c r="AIO129" s="404"/>
      <c r="AIP129" s="404"/>
      <c r="AIQ129" s="404"/>
      <c r="AIR129" s="404"/>
      <c r="AIS129" s="404"/>
      <c r="AIT129" s="404"/>
      <c r="AIU129" s="404"/>
      <c r="AIV129" s="404"/>
      <c r="AIW129" s="404"/>
      <c r="AIX129" s="404"/>
      <c r="AIY129" s="404"/>
      <c r="AIZ129" s="404"/>
      <c r="AJA129" s="404"/>
      <c r="AJB129" s="404"/>
      <c r="AJC129" s="404"/>
      <c r="AJD129" s="404"/>
      <c r="AJE129" s="404"/>
      <c r="AJF129" s="404"/>
      <c r="AJG129" s="404"/>
      <c r="AJH129" s="404"/>
      <c r="AJI129" s="404"/>
      <c r="AJJ129" s="404"/>
      <c r="AJK129" s="404"/>
      <c r="AJL129" s="404"/>
      <c r="AJM129" s="404"/>
      <c r="AJN129" s="404"/>
      <c r="AJO129" s="404"/>
      <c r="AJP129" s="404"/>
      <c r="AJQ129" s="404"/>
      <c r="AJR129" s="404"/>
      <c r="AJS129" s="404"/>
      <c r="AJT129" s="404"/>
      <c r="AJU129" s="404"/>
      <c r="AJV129" s="404"/>
      <c r="AJW129" s="404"/>
      <c r="AJX129" s="404"/>
      <c r="AJY129" s="404"/>
      <c r="AJZ129" s="404"/>
      <c r="AKA129" s="404"/>
      <c r="AKB129" s="404"/>
      <c r="AKC129" s="404"/>
      <c r="AKD129" s="404"/>
      <c r="AKE129" s="404"/>
      <c r="AKF129" s="404"/>
      <c r="AKG129" s="404"/>
      <c r="AKH129" s="404"/>
      <c r="AKI129" s="404"/>
      <c r="AKJ129" s="404"/>
      <c r="AKK129" s="404"/>
      <c r="AKL129" s="404"/>
      <c r="AKM129" s="404"/>
      <c r="AKN129" s="404"/>
      <c r="AKO129" s="404"/>
      <c r="AKP129" s="404"/>
      <c r="AKQ129" s="404"/>
      <c r="AKR129" s="404"/>
      <c r="AKS129" s="404"/>
      <c r="AKT129" s="404"/>
      <c r="AKU129" s="404"/>
      <c r="AKV129" s="404"/>
      <c r="AKW129" s="404"/>
      <c r="AKX129" s="404"/>
      <c r="AKY129" s="404"/>
      <c r="AKZ129" s="404"/>
      <c r="ALA129" s="404"/>
      <c r="ALB129" s="404"/>
      <c r="ALC129" s="404"/>
    </row>
    <row r="130" spans="1:991" x14ac:dyDescent="0.55000000000000004">
      <c r="A130" s="53" t="s">
        <v>94</v>
      </c>
      <c r="B130" s="648" t="e">
        <f>#N/A</f>
        <v>#N/A</v>
      </c>
      <c r="C130" s="648"/>
      <c r="D130" s="648" t="e">
        <f>#N/A</f>
        <v>#N/A</v>
      </c>
      <c r="E130" s="648">
        <f t="shared" si="1"/>
        <v>0</v>
      </c>
      <c r="F130" s="648"/>
      <c r="G130" s="648">
        <f t="shared" si="2"/>
        <v>0</v>
      </c>
      <c r="H130" s="648">
        <f t="shared" si="3"/>
        <v>0</v>
      </c>
      <c r="I130" s="648"/>
      <c r="J130" s="648">
        <f t="shared" si="4"/>
        <v>0</v>
      </c>
      <c r="K130" s="762" t="e">
        <f>#N/A</f>
        <v>#N/A</v>
      </c>
      <c r="L130" s="648"/>
      <c r="W130" s="404"/>
      <c r="X130" s="404"/>
      <c r="Y130" s="404"/>
      <c r="Z130" s="404"/>
      <c r="AA130" s="404"/>
      <c r="AB130" s="404"/>
      <c r="AC130" s="404"/>
      <c r="AD130" s="404"/>
      <c r="AE130" s="404"/>
      <c r="AF130" s="404"/>
      <c r="AG130" s="404"/>
      <c r="AH130" s="404"/>
      <c r="AI130" s="404"/>
      <c r="AJ130" s="404"/>
      <c r="AK130" s="404"/>
      <c r="AL130" s="404"/>
      <c r="AM130" s="404"/>
      <c r="AN130" s="404"/>
      <c r="AO130" s="404"/>
      <c r="AP130" s="404"/>
      <c r="AQ130" s="404"/>
      <c r="AR130" s="404"/>
      <c r="AS130" s="404"/>
      <c r="AT130" s="404"/>
      <c r="AU130" s="404"/>
      <c r="AV130" s="404"/>
      <c r="AW130" s="404"/>
      <c r="AX130" s="404"/>
      <c r="AY130" s="404"/>
      <c r="AZ130" s="404"/>
      <c r="BA130" s="404"/>
      <c r="BB130" s="404"/>
      <c r="BC130" s="404"/>
      <c r="BD130" s="404"/>
      <c r="BE130" s="404"/>
      <c r="BF130" s="404"/>
      <c r="BG130" s="404"/>
      <c r="BH130" s="404"/>
      <c r="BI130" s="404"/>
      <c r="BJ130" s="404"/>
      <c r="BK130" s="404"/>
      <c r="BL130" s="404"/>
      <c r="BM130" s="404"/>
      <c r="BN130" s="404"/>
      <c r="BO130" s="404"/>
      <c r="BP130" s="404"/>
      <c r="BQ130" s="404"/>
      <c r="BR130" s="404"/>
      <c r="BS130" s="404"/>
      <c r="BT130" s="404"/>
      <c r="BU130" s="404"/>
      <c r="BV130" s="404"/>
      <c r="BW130" s="404"/>
      <c r="BX130" s="404"/>
      <c r="BY130" s="404"/>
      <c r="BZ130" s="404"/>
      <c r="CA130" s="404"/>
      <c r="CB130" s="404"/>
      <c r="CC130" s="404"/>
      <c r="CD130" s="404"/>
      <c r="CE130" s="404"/>
      <c r="CF130" s="404"/>
      <c r="CG130" s="404"/>
      <c r="CH130" s="404"/>
      <c r="CI130" s="404"/>
      <c r="CJ130" s="404"/>
      <c r="CK130" s="404"/>
      <c r="CL130" s="404"/>
      <c r="CM130" s="404"/>
      <c r="CN130" s="404"/>
      <c r="CO130" s="404"/>
      <c r="CP130" s="404"/>
      <c r="CQ130" s="404"/>
      <c r="CR130" s="404"/>
      <c r="CS130" s="404"/>
      <c r="CT130" s="404"/>
      <c r="CU130" s="404"/>
      <c r="CV130" s="404"/>
      <c r="CW130" s="404"/>
      <c r="CX130" s="404"/>
      <c r="CY130" s="404"/>
      <c r="CZ130" s="404"/>
      <c r="DA130" s="404"/>
      <c r="DB130" s="404"/>
      <c r="DC130" s="404"/>
      <c r="DD130" s="404"/>
      <c r="DE130" s="404"/>
      <c r="DF130" s="404"/>
      <c r="DG130" s="404"/>
      <c r="DH130" s="404"/>
      <c r="DI130" s="404"/>
      <c r="DJ130" s="404"/>
      <c r="DK130" s="404"/>
      <c r="DL130" s="404"/>
      <c r="DM130" s="404"/>
      <c r="DN130" s="404"/>
      <c r="DO130" s="404"/>
      <c r="DP130" s="404"/>
      <c r="DQ130" s="404"/>
      <c r="DR130" s="404"/>
      <c r="DS130" s="404"/>
      <c r="DT130" s="404"/>
      <c r="DU130" s="404"/>
      <c r="DV130" s="404"/>
      <c r="DW130" s="404"/>
      <c r="DX130" s="404"/>
      <c r="DY130" s="404"/>
      <c r="DZ130" s="404"/>
      <c r="EA130" s="404"/>
      <c r="EB130" s="404"/>
      <c r="EC130" s="404"/>
      <c r="ED130" s="404"/>
      <c r="EE130" s="404"/>
      <c r="EF130" s="404"/>
      <c r="EG130" s="404"/>
      <c r="EH130" s="404"/>
      <c r="EI130" s="404"/>
      <c r="EJ130" s="404"/>
      <c r="EK130" s="404"/>
      <c r="EL130" s="404"/>
      <c r="EM130" s="404"/>
      <c r="EN130" s="404"/>
      <c r="EO130" s="404"/>
      <c r="EP130" s="404"/>
      <c r="EQ130" s="404"/>
      <c r="ER130" s="404"/>
      <c r="ES130" s="404"/>
      <c r="ET130" s="404"/>
      <c r="EU130" s="404"/>
      <c r="EV130" s="404"/>
      <c r="EW130" s="404"/>
      <c r="EX130" s="404"/>
      <c r="EY130" s="404"/>
      <c r="EZ130" s="404"/>
      <c r="FA130" s="404"/>
      <c r="FB130" s="404"/>
      <c r="FC130" s="404"/>
      <c r="FD130" s="404"/>
      <c r="FE130" s="404"/>
      <c r="FF130" s="404"/>
      <c r="FG130" s="404"/>
      <c r="FH130" s="404"/>
      <c r="FI130" s="404"/>
      <c r="FJ130" s="404"/>
      <c r="FK130" s="404"/>
      <c r="FL130" s="404"/>
      <c r="FM130" s="404"/>
      <c r="FN130" s="404"/>
      <c r="FO130" s="404"/>
      <c r="FP130" s="404"/>
      <c r="FQ130" s="404"/>
      <c r="FR130" s="404"/>
      <c r="FS130" s="404"/>
      <c r="FT130" s="404"/>
      <c r="FU130" s="404"/>
      <c r="FV130" s="404"/>
      <c r="FW130" s="404"/>
      <c r="FX130" s="404"/>
      <c r="FY130" s="404"/>
      <c r="FZ130" s="404"/>
      <c r="GA130" s="404"/>
      <c r="GB130" s="404"/>
      <c r="GC130" s="404"/>
      <c r="GD130" s="404"/>
      <c r="GE130" s="404"/>
      <c r="GF130" s="404"/>
      <c r="GG130" s="404"/>
      <c r="GH130" s="404"/>
      <c r="GI130" s="404"/>
      <c r="GJ130" s="404"/>
      <c r="GK130" s="404"/>
      <c r="GL130" s="404"/>
      <c r="GM130" s="404"/>
      <c r="GN130" s="404"/>
      <c r="GO130" s="404"/>
      <c r="GP130" s="404"/>
      <c r="GQ130" s="404"/>
      <c r="GR130" s="404"/>
      <c r="GS130" s="404"/>
      <c r="GT130" s="404"/>
      <c r="GU130" s="404"/>
      <c r="GV130" s="404"/>
      <c r="GW130" s="404"/>
      <c r="GX130" s="404"/>
      <c r="GY130" s="404"/>
      <c r="GZ130" s="404"/>
      <c r="HA130" s="404"/>
      <c r="HB130" s="404"/>
      <c r="HC130" s="404"/>
      <c r="HD130" s="404"/>
      <c r="HE130" s="404"/>
      <c r="HF130" s="404"/>
      <c r="HG130" s="404"/>
      <c r="HH130" s="404"/>
      <c r="HI130" s="404"/>
      <c r="HJ130" s="404"/>
      <c r="HK130" s="404"/>
      <c r="HL130" s="404"/>
      <c r="HM130" s="404"/>
      <c r="HN130" s="404"/>
      <c r="HO130" s="404"/>
      <c r="HP130" s="404"/>
      <c r="HQ130" s="404"/>
      <c r="HR130" s="404"/>
      <c r="HS130" s="404"/>
      <c r="HT130" s="404"/>
      <c r="HU130" s="404"/>
      <c r="HV130" s="404"/>
      <c r="HW130" s="404"/>
      <c r="HX130" s="404"/>
      <c r="HY130" s="404"/>
      <c r="HZ130" s="404"/>
      <c r="IA130" s="404"/>
      <c r="IB130" s="404"/>
      <c r="IC130" s="404"/>
      <c r="ID130" s="404"/>
      <c r="IE130" s="404"/>
      <c r="IF130" s="404"/>
      <c r="IG130" s="404"/>
      <c r="IH130" s="404"/>
      <c r="II130" s="404"/>
      <c r="IJ130" s="404"/>
      <c r="IK130" s="404"/>
      <c r="IL130" s="404"/>
      <c r="IM130" s="404"/>
      <c r="IN130" s="404"/>
      <c r="IO130" s="404"/>
      <c r="IP130" s="404"/>
      <c r="IQ130" s="404"/>
      <c r="IR130" s="404"/>
      <c r="IS130" s="404"/>
      <c r="IT130" s="404"/>
      <c r="IU130" s="404"/>
      <c r="IV130" s="404"/>
      <c r="IW130" s="404"/>
      <c r="IX130" s="404"/>
      <c r="IY130" s="404"/>
      <c r="IZ130" s="404"/>
      <c r="JA130" s="404"/>
      <c r="JB130" s="404"/>
      <c r="JC130" s="404"/>
      <c r="JD130" s="404"/>
      <c r="JE130" s="404"/>
      <c r="JF130" s="404"/>
      <c r="JG130" s="404"/>
      <c r="JH130" s="404"/>
      <c r="JI130" s="404"/>
      <c r="JJ130" s="404"/>
      <c r="JK130" s="404"/>
      <c r="JL130" s="404"/>
      <c r="JM130" s="404"/>
      <c r="JN130" s="404"/>
      <c r="JO130" s="404"/>
      <c r="JP130" s="404"/>
      <c r="JQ130" s="404"/>
      <c r="JR130" s="404"/>
      <c r="JS130" s="404"/>
      <c r="JT130" s="404"/>
      <c r="JU130" s="404"/>
      <c r="JV130" s="404"/>
      <c r="JW130" s="404"/>
      <c r="JX130" s="404"/>
      <c r="JY130" s="404"/>
      <c r="JZ130" s="404"/>
      <c r="KA130" s="404"/>
      <c r="KB130" s="404"/>
      <c r="KC130" s="404"/>
      <c r="KD130" s="404"/>
      <c r="KE130" s="404"/>
      <c r="KF130" s="404"/>
      <c r="KG130" s="404"/>
      <c r="KH130" s="404"/>
      <c r="KI130" s="404"/>
      <c r="KJ130" s="404"/>
      <c r="KK130" s="404"/>
      <c r="KL130" s="404"/>
      <c r="KM130" s="404"/>
      <c r="KN130" s="404"/>
      <c r="KO130" s="404"/>
      <c r="KP130" s="404"/>
      <c r="KQ130" s="404"/>
      <c r="KR130" s="404"/>
      <c r="KS130" s="404"/>
      <c r="KT130" s="404"/>
      <c r="KU130" s="404"/>
      <c r="KV130" s="404"/>
      <c r="KW130" s="404"/>
      <c r="KX130" s="404"/>
      <c r="KY130" s="404"/>
      <c r="KZ130" s="404"/>
      <c r="LA130" s="404"/>
      <c r="LB130" s="404"/>
      <c r="LC130" s="404"/>
      <c r="LD130" s="404"/>
      <c r="LE130" s="404"/>
      <c r="LF130" s="404"/>
      <c r="LG130" s="404"/>
      <c r="LH130" s="404"/>
      <c r="LI130" s="404"/>
      <c r="LJ130" s="404"/>
      <c r="LK130" s="404"/>
      <c r="LL130" s="404"/>
      <c r="LM130" s="404"/>
      <c r="LN130" s="404"/>
      <c r="LO130" s="404"/>
      <c r="LP130" s="404"/>
      <c r="LQ130" s="404"/>
      <c r="LR130" s="404"/>
      <c r="LS130" s="404"/>
      <c r="LT130" s="404"/>
      <c r="LU130" s="404"/>
      <c r="LV130" s="404"/>
      <c r="LW130" s="404"/>
      <c r="LX130" s="404"/>
      <c r="LY130" s="404"/>
      <c r="LZ130" s="404"/>
      <c r="MA130" s="404"/>
      <c r="MB130" s="404"/>
      <c r="MC130" s="404"/>
      <c r="MD130" s="404"/>
      <c r="ME130" s="404"/>
      <c r="MF130" s="404"/>
      <c r="MG130" s="404"/>
      <c r="MH130" s="404"/>
      <c r="MI130" s="404"/>
      <c r="MJ130" s="404"/>
      <c r="MK130" s="404"/>
      <c r="ML130" s="404"/>
      <c r="MM130" s="404"/>
      <c r="MN130" s="404"/>
      <c r="MO130" s="404"/>
      <c r="MP130" s="404"/>
      <c r="MQ130" s="404"/>
      <c r="MR130" s="404"/>
      <c r="MS130" s="404"/>
      <c r="MT130" s="404"/>
      <c r="MU130" s="404"/>
      <c r="MV130" s="404"/>
      <c r="MW130" s="404"/>
      <c r="MX130" s="404"/>
      <c r="MY130" s="404"/>
      <c r="MZ130" s="404"/>
      <c r="NA130" s="404"/>
      <c r="NB130" s="404"/>
      <c r="NC130" s="404"/>
      <c r="ND130" s="404"/>
      <c r="NE130" s="404"/>
      <c r="NF130" s="404"/>
      <c r="NG130" s="404"/>
      <c r="NH130" s="404"/>
      <c r="NI130" s="404"/>
      <c r="NJ130" s="404"/>
      <c r="NK130" s="404"/>
      <c r="NL130" s="404"/>
      <c r="NM130" s="404"/>
      <c r="NN130" s="404"/>
      <c r="NO130" s="404"/>
      <c r="NP130" s="404"/>
      <c r="NQ130" s="404"/>
      <c r="NR130" s="404"/>
      <c r="NS130" s="404"/>
      <c r="NT130" s="404"/>
      <c r="NU130" s="404"/>
      <c r="NV130" s="404"/>
      <c r="NW130" s="404"/>
      <c r="NX130" s="404"/>
      <c r="NY130" s="404"/>
      <c r="NZ130" s="404"/>
      <c r="OA130" s="404"/>
      <c r="OB130" s="404"/>
      <c r="OC130" s="404"/>
      <c r="OD130" s="404"/>
      <c r="OE130" s="404"/>
      <c r="OF130" s="404"/>
      <c r="OG130" s="404"/>
      <c r="OH130" s="404"/>
      <c r="OI130" s="404"/>
      <c r="OJ130" s="404"/>
      <c r="OK130" s="404"/>
      <c r="OL130" s="404"/>
      <c r="OM130" s="404"/>
      <c r="ON130" s="404"/>
      <c r="OO130" s="404"/>
      <c r="OP130" s="404"/>
      <c r="OQ130" s="404"/>
      <c r="OR130" s="404"/>
      <c r="OS130" s="404"/>
      <c r="OT130" s="404"/>
      <c r="OU130" s="404"/>
      <c r="OV130" s="404"/>
      <c r="OW130" s="404"/>
      <c r="OX130" s="404"/>
      <c r="OY130" s="404"/>
      <c r="OZ130" s="404"/>
      <c r="PA130" s="404"/>
      <c r="PB130" s="404"/>
      <c r="PC130" s="404"/>
      <c r="PD130" s="404"/>
      <c r="PE130" s="404"/>
      <c r="PF130" s="404"/>
      <c r="PG130" s="404"/>
      <c r="PH130" s="404"/>
      <c r="PI130" s="404"/>
      <c r="PJ130" s="404"/>
      <c r="PK130" s="404"/>
      <c r="PL130" s="404"/>
      <c r="PM130" s="404"/>
      <c r="PN130" s="404"/>
      <c r="PO130" s="404"/>
      <c r="PP130" s="404"/>
      <c r="PQ130" s="404"/>
      <c r="PR130" s="404"/>
      <c r="PS130" s="404"/>
      <c r="PT130" s="404"/>
      <c r="PU130" s="404"/>
      <c r="PV130" s="404"/>
      <c r="PW130" s="404"/>
      <c r="PX130" s="404"/>
      <c r="PY130" s="404"/>
      <c r="PZ130" s="404"/>
      <c r="QA130" s="404"/>
      <c r="QB130" s="404"/>
      <c r="QC130" s="404"/>
      <c r="QD130" s="404"/>
      <c r="QE130" s="404"/>
      <c r="QF130" s="404"/>
      <c r="QG130" s="404"/>
      <c r="QH130" s="404"/>
      <c r="QI130" s="404"/>
      <c r="QJ130" s="404"/>
      <c r="QK130" s="404"/>
      <c r="QL130" s="404"/>
      <c r="QM130" s="404"/>
      <c r="QN130" s="404"/>
      <c r="QO130" s="404"/>
      <c r="QP130" s="404"/>
      <c r="QQ130" s="404"/>
      <c r="QR130" s="404"/>
      <c r="QS130" s="404"/>
      <c r="QT130" s="404"/>
      <c r="QU130" s="404"/>
      <c r="QV130" s="404"/>
      <c r="QW130" s="404"/>
      <c r="QX130" s="404"/>
      <c r="QY130" s="404"/>
      <c r="QZ130" s="404"/>
      <c r="RA130" s="404"/>
      <c r="RB130" s="404"/>
      <c r="RC130" s="404"/>
      <c r="RD130" s="404"/>
      <c r="RE130" s="404"/>
      <c r="RF130" s="404"/>
      <c r="RG130" s="404"/>
      <c r="RH130" s="404"/>
      <c r="RI130" s="404"/>
      <c r="RJ130" s="404"/>
      <c r="RK130" s="404"/>
      <c r="RL130" s="404"/>
      <c r="RM130" s="404"/>
      <c r="RN130" s="404"/>
      <c r="RO130" s="404"/>
      <c r="RP130" s="404"/>
      <c r="RQ130" s="404"/>
      <c r="RR130" s="404"/>
      <c r="RS130" s="404"/>
      <c r="RT130" s="404"/>
      <c r="RU130" s="404"/>
      <c r="RV130" s="404"/>
      <c r="RW130" s="404"/>
      <c r="RX130" s="404"/>
      <c r="RY130" s="404"/>
      <c r="RZ130" s="404"/>
      <c r="SA130" s="404"/>
      <c r="SB130" s="404"/>
      <c r="SC130" s="404"/>
      <c r="SD130" s="404"/>
      <c r="SE130" s="404"/>
      <c r="SF130" s="404"/>
      <c r="SG130" s="404"/>
      <c r="SH130" s="404"/>
      <c r="SI130" s="404"/>
      <c r="SJ130" s="404"/>
      <c r="SK130" s="404"/>
      <c r="SL130" s="404"/>
      <c r="SM130" s="404"/>
      <c r="SN130" s="404"/>
      <c r="SO130" s="404"/>
      <c r="SP130" s="404"/>
      <c r="SQ130" s="404"/>
      <c r="SR130" s="404"/>
      <c r="SS130" s="404"/>
      <c r="ST130" s="404"/>
      <c r="SU130" s="404"/>
      <c r="SV130" s="404"/>
      <c r="SW130" s="404"/>
      <c r="SX130" s="404"/>
      <c r="SY130" s="404"/>
      <c r="SZ130" s="404"/>
      <c r="TA130" s="404"/>
      <c r="TB130" s="404"/>
      <c r="TC130" s="404"/>
      <c r="TD130" s="404"/>
      <c r="TE130" s="404"/>
      <c r="TF130" s="404"/>
      <c r="TG130" s="404"/>
      <c r="TH130" s="404"/>
      <c r="TI130" s="404"/>
      <c r="TJ130" s="404"/>
      <c r="TK130" s="404"/>
      <c r="TL130" s="404"/>
      <c r="TM130" s="404"/>
      <c r="TN130" s="404"/>
      <c r="TO130" s="404"/>
      <c r="TP130" s="404"/>
      <c r="TQ130" s="404"/>
      <c r="TR130" s="404"/>
      <c r="TS130" s="404"/>
      <c r="TT130" s="404"/>
      <c r="TU130" s="404"/>
      <c r="TV130" s="404"/>
      <c r="TW130" s="404"/>
      <c r="TX130" s="404"/>
      <c r="TY130" s="404"/>
      <c r="TZ130" s="404"/>
      <c r="UA130" s="404"/>
      <c r="UB130" s="404"/>
      <c r="UC130" s="404"/>
      <c r="UD130" s="404"/>
      <c r="UE130" s="404"/>
      <c r="UF130" s="404"/>
      <c r="UG130" s="404"/>
      <c r="UH130" s="404"/>
      <c r="UI130" s="404"/>
      <c r="UJ130" s="404"/>
      <c r="UK130" s="404"/>
      <c r="UL130" s="404"/>
      <c r="UM130" s="404"/>
      <c r="UN130" s="404"/>
      <c r="UO130" s="404"/>
      <c r="UP130" s="404"/>
      <c r="UQ130" s="404"/>
      <c r="UR130" s="404"/>
      <c r="US130" s="404"/>
      <c r="UT130" s="404"/>
      <c r="UU130" s="404"/>
      <c r="UV130" s="404"/>
      <c r="UW130" s="404"/>
      <c r="UX130" s="404"/>
      <c r="UY130" s="404"/>
      <c r="UZ130" s="404"/>
      <c r="VA130" s="404"/>
      <c r="VB130" s="404"/>
      <c r="VC130" s="404"/>
      <c r="VD130" s="404"/>
      <c r="VE130" s="404"/>
      <c r="VF130" s="404"/>
      <c r="VG130" s="404"/>
      <c r="VH130" s="404"/>
      <c r="VI130" s="404"/>
      <c r="VJ130" s="404"/>
      <c r="VK130" s="404"/>
      <c r="VL130" s="404"/>
      <c r="VM130" s="404"/>
      <c r="VN130" s="404"/>
      <c r="VO130" s="404"/>
      <c r="VP130" s="404"/>
      <c r="VQ130" s="404"/>
      <c r="VR130" s="404"/>
      <c r="VS130" s="404"/>
      <c r="VT130" s="404"/>
      <c r="VU130" s="404"/>
      <c r="VV130" s="404"/>
      <c r="VW130" s="404"/>
      <c r="VX130" s="404"/>
      <c r="VY130" s="404"/>
      <c r="VZ130" s="404"/>
      <c r="WA130" s="404"/>
      <c r="WB130" s="404"/>
      <c r="WC130" s="404"/>
      <c r="WD130" s="404"/>
      <c r="WE130" s="404"/>
      <c r="WF130" s="404"/>
      <c r="WG130" s="404"/>
      <c r="WH130" s="404"/>
      <c r="WI130" s="404"/>
      <c r="WJ130" s="404"/>
      <c r="WK130" s="404"/>
      <c r="WL130" s="404"/>
      <c r="WM130" s="404"/>
      <c r="WN130" s="404"/>
      <c r="WO130" s="404"/>
      <c r="WP130" s="404"/>
      <c r="WQ130" s="404"/>
      <c r="WR130" s="404"/>
      <c r="WS130" s="404"/>
      <c r="WT130" s="404"/>
      <c r="WU130" s="404"/>
      <c r="WV130" s="404"/>
      <c r="WW130" s="404"/>
      <c r="WX130" s="404"/>
      <c r="WY130" s="404"/>
      <c r="WZ130" s="404"/>
      <c r="XA130" s="404"/>
      <c r="XB130" s="404"/>
      <c r="XC130" s="404"/>
      <c r="XD130" s="404"/>
      <c r="XE130" s="404"/>
      <c r="XF130" s="404"/>
      <c r="XG130" s="404"/>
      <c r="XH130" s="404"/>
      <c r="XI130" s="404"/>
      <c r="XJ130" s="404"/>
      <c r="XK130" s="404"/>
      <c r="XL130" s="404"/>
      <c r="XM130" s="404"/>
      <c r="XN130" s="404"/>
      <c r="XO130" s="404"/>
      <c r="XP130" s="404"/>
      <c r="XQ130" s="404"/>
      <c r="XR130" s="404"/>
      <c r="XS130" s="404"/>
      <c r="XT130" s="404"/>
      <c r="XU130" s="404"/>
      <c r="XV130" s="404"/>
      <c r="XW130" s="404"/>
      <c r="XX130" s="404"/>
      <c r="XY130" s="404"/>
      <c r="XZ130" s="404"/>
      <c r="YA130" s="404"/>
      <c r="YB130" s="404"/>
      <c r="YC130" s="404"/>
      <c r="YD130" s="404"/>
      <c r="YE130" s="404"/>
      <c r="YF130" s="404"/>
      <c r="YG130" s="404"/>
      <c r="YH130" s="404"/>
      <c r="YI130" s="404"/>
      <c r="YJ130" s="404"/>
      <c r="YK130" s="404"/>
      <c r="YL130" s="404"/>
      <c r="YM130" s="404"/>
      <c r="YN130" s="404"/>
      <c r="YO130" s="404"/>
      <c r="YP130" s="404"/>
      <c r="YQ130" s="404"/>
      <c r="YR130" s="404"/>
      <c r="YS130" s="404"/>
      <c r="YT130" s="404"/>
      <c r="YU130" s="404"/>
      <c r="YV130" s="404"/>
      <c r="YW130" s="404"/>
      <c r="YX130" s="404"/>
      <c r="YY130" s="404"/>
      <c r="YZ130" s="404"/>
      <c r="ZA130" s="404"/>
      <c r="ZB130" s="404"/>
      <c r="ZC130" s="404"/>
      <c r="ZD130" s="404"/>
      <c r="ZE130" s="404"/>
      <c r="ZF130" s="404"/>
      <c r="ZG130" s="404"/>
      <c r="ZH130" s="404"/>
      <c r="ZI130" s="404"/>
      <c r="ZJ130" s="404"/>
      <c r="ZK130" s="404"/>
      <c r="ZL130" s="404"/>
      <c r="ZM130" s="404"/>
      <c r="ZN130" s="404"/>
      <c r="ZO130" s="404"/>
      <c r="ZP130" s="404"/>
      <c r="ZQ130" s="404"/>
      <c r="ZR130" s="404"/>
      <c r="ZS130" s="404"/>
      <c r="ZT130" s="404"/>
      <c r="ZU130" s="404"/>
      <c r="ZV130" s="404"/>
      <c r="ZW130" s="404"/>
      <c r="ZX130" s="404"/>
      <c r="ZY130" s="404"/>
      <c r="ZZ130" s="404"/>
      <c r="AAA130" s="404"/>
      <c r="AAB130" s="404"/>
      <c r="AAC130" s="404"/>
      <c r="AAD130" s="404"/>
      <c r="AAE130" s="404"/>
      <c r="AAF130" s="404"/>
      <c r="AAG130" s="404"/>
      <c r="AAH130" s="404"/>
      <c r="AAI130" s="404"/>
      <c r="AAJ130" s="404"/>
      <c r="AAK130" s="404"/>
      <c r="AAL130" s="404"/>
      <c r="AAM130" s="404"/>
      <c r="AAN130" s="404"/>
      <c r="AAO130" s="404"/>
      <c r="AAP130" s="404"/>
      <c r="AAQ130" s="404"/>
      <c r="AAR130" s="404"/>
      <c r="AAS130" s="404"/>
      <c r="AAT130" s="404"/>
      <c r="AAU130" s="404"/>
      <c r="AAV130" s="404"/>
      <c r="AAW130" s="404"/>
      <c r="AAX130" s="404"/>
      <c r="AAY130" s="404"/>
      <c r="AAZ130" s="404"/>
      <c r="ABA130" s="404"/>
      <c r="ABB130" s="404"/>
      <c r="ABC130" s="404"/>
      <c r="ABD130" s="404"/>
      <c r="ABE130" s="404"/>
      <c r="ABF130" s="404"/>
      <c r="ABG130" s="404"/>
      <c r="ABH130" s="404"/>
      <c r="ABI130" s="404"/>
      <c r="ABJ130" s="404"/>
      <c r="ABK130" s="404"/>
      <c r="ABL130" s="404"/>
      <c r="ABM130" s="404"/>
      <c r="ABN130" s="404"/>
      <c r="ABO130" s="404"/>
      <c r="ABP130" s="404"/>
      <c r="ABQ130" s="404"/>
      <c r="ABR130" s="404"/>
      <c r="ABS130" s="404"/>
      <c r="ABT130" s="404"/>
      <c r="ABU130" s="404"/>
      <c r="ABV130" s="404"/>
      <c r="ABW130" s="404"/>
      <c r="ABX130" s="404"/>
      <c r="ABY130" s="404"/>
      <c r="ABZ130" s="404"/>
      <c r="ACA130" s="404"/>
      <c r="ACB130" s="404"/>
      <c r="ACC130" s="404"/>
      <c r="ACD130" s="404"/>
      <c r="ACE130" s="404"/>
      <c r="ACF130" s="404"/>
      <c r="ACG130" s="404"/>
      <c r="ACH130" s="404"/>
      <c r="ACI130" s="404"/>
      <c r="ACJ130" s="404"/>
      <c r="ACK130" s="404"/>
      <c r="ACL130" s="404"/>
      <c r="ACM130" s="404"/>
      <c r="ACN130" s="404"/>
      <c r="ACO130" s="404"/>
      <c r="ACP130" s="404"/>
      <c r="ACQ130" s="404"/>
      <c r="ACR130" s="404"/>
      <c r="ACS130" s="404"/>
      <c r="ACT130" s="404"/>
      <c r="ACU130" s="404"/>
      <c r="ACV130" s="404"/>
      <c r="ACW130" s="404"/>
      <c r="ACX130" s="404"/>
      <c r="ACY130" s="404"/>
      <c r="ACZ130" s="404"/>
      <c r="ADA130" s="404"/>
      <c r="ADB130" s="404"/>
      <c r="ADC130" s="404"/>
      <c r="ADD130" s="404"/>
      <c r="ADE130" s="404"/>
      <c r="ADF130" s="404"/>
      <c r="ADG130" s="404"/>
      <c r="ADH130" s="404"/>
      <c r="ADI130" s="404"/>
      <c r="ADJ130" s="404"/>
      <c r="ADK130" s="404"/>
      <c r="ADL130" s="404"/>
      <c r="ADM130" s="404"/>
      <c r="ADN130" s="404"/>
      <c r="ADO130" s="404"/>
      <c r="ADP130" s="404"/>
      <c r="ADQ130" s="404"/>
      <c r="ADR130" s="404"/>
      <c r="ADS130" s="404"/>
      <c r="ADT130" s="404"/>
      <c r="ADU130" s="404"/>
      <c r="ADV130" s="404"/>
      <c r="ADW130" s="404"/>
      <c r="ADX130" s="404"/>
      <c r="ADY130" s="404"/>
      <c r="ADZ130" s="404"/>
      <c r="AEA130" s="404"/>
      <c r="AEB130" s="404"/>
      <c r="AEC130" s="404"/>
      <c r="AED130" s="404"/>
      <c r="AEE130" s="404"/>
      <c r="AEF130" s="404"/>
      <c r="AEG130" s="404"/>
      <c r="AEH130" s="404"/>
      <c r="AEI130" s="404"/>
      <c r="AEJ130" s="404"/>
      <c r="AEK130" s="404"/>
      <c r="AEL130" s="404"/>
      <c r="AEM130" s="404"/>
      <c r="AEN130" s="404"/>
      <c r="AEO130" s="404"/>
      <c r="AEP130" s="404"/>
      <c r="AEQ130" s="404"/>
      <c r="AER130" s="404"/>
      <c r="AES130" s="404"/>
      <c r="AET130" s="404"/>
      <c r="AEU130" s="404"/>
      <c r="AEV130" s="404"/>
      <c r="AEW130" s="404"/>
      <c r="AEX130" s="404"/>
      <c r="AEY130" s="404"/>
      <c r="AEZ130" s="404"/>
      <c r="AFA130" s="404"/>
      <c r="AFB130" s="404"/>
      <c r="AFC130" s="404"/>
      <c r="AFD130" s="404"/>
      <c r="AFE130" s="404"/>
      <c r="AFF130" s="404"/>
      <c r="AFG130" s="404"/>
      <c r="AFH130" s="404"/>
      <c r="AFI130" s="404"/>
      <c r="AFJ130" s="404"/>
      <c r="AFK130" s="404"/>
      <c r="AFL130" s="404"/>
      <c r="AFM130" s="404"/>
      <c r="AFN130" s="404"/>
      <c r="AFO130" s="404"/>
      <c r="AFP130" s="404"/>
      <c r="AFQ130" s="404"/>
      <c r="AFR130" s="404"/>
      <c r="AFS130" s="404"/>
      <c r="AFT130" s="404"/>
      <c r="AFU130" s="404"/>
      <c r="AFV130" s="404"/>
      <c r="AFW130" s="404"/>
      <c r="AFX130" s="404"/>
      <c r="AFY130" s="404"/>
      <c r="AFZ130" s="404"/>
      <c r="AGA130" s="404"/>
      <c r="AGB130" s="404"/>
      <c r="AGC130" s="404"/>
      <c r="AGD130" s="404"/>
      <c r="AGE130" s="404"/>
      <c r="AGF130" s="404"/>
      <c r="AGG130" s="404"/>
      <c r="AGH130" s="404"/>
      <c r="AGI130" s="404"/>
      <c r="AGJ130" s="404"/>
      <c r="AGK130" s="404"/>
      <c r="AGL130" s="404"/>
      <c r="AGM130" s="404"/>
      <c r="AGN130" s="404"/>
      <c r="AGO130" s="404"/>
      <c r="AGP130" s="404"/>
      <c r="AGQ130" s="404"/>
      <c r="AGR130" s="404"/>
      <c r="AGS130" s="404"/>
      <c r="AGT130" s="404"/>
      <c r="AGU130" s="404"/>
      <c r="AGV130" s="404"/>
      <c r="AGW130" s="404"/>
      <c r="AGX130" s="404"/>
      <c r="AGY130" s="404"/>
      <c r="AGZ130" s="404"/>
      <c r="AHA130" s="404"/>
      <c r="AHB130" s="404"/>
      <c r="AHC130" s="404"/>
      <c r="AHD130" s="404"/>
      <c r="AHE130" s="404"/>
      <c r="AHF130" s="404"/>
      <c r="AHG130" s="404"/>
      <c r="AHH130" s="404"/>
      <c r="AHI130" s="404"/>
      <c r="AHJ130" s="404"/>
      <c r="AHK130" s="404"/>
      <c r="AHL130" s="404"/>
      <c r="AHM130" s="404"/>
      <c r="AHN130" s="404"/>
      <c r="AHO130" s="404"/>
      <c r="AHP130" s="404"/>
      <c r="AHQ130" s="404"/>
      <c r="AHR130" s="404"/>
      <c r="AHS130" s="404"/>
      <c r="AHT130" s="404"/>
      <c r="AHU130" s="404"/>
      <c r="AHV130" s="404"/>
      <c r="AHW130" s="404"/>
      <c r="AHX130" s="404"/>
      <c r="AHY130" s="404"/>
      <c r="AHZ130" s="404"/>
      <c r="AIA130" s="404"/>
      <c r="AIB130" s="404"/>
      <c r="AIC130" s="404"/>
      <c r="AID130" s="404"/>
      <c r="AIE130" s="404"/>
      <c r="AIF130" s="404"/>
      <c r="AIG130" s="404"/>
      <c r="AIH130" s="404"/>
      <c r="AII130" s="404"/>
      <c r="AIJ130" s="404"/>
      <c r="AIK130" s="404"/>
      <c r="AIL130" s="404"/>
      <c r="AIM130" s="404"/>
      <c r="AIN130" s="404"/>
      <c r="AIO130" s="404"/>
      <c r="AIP130" s="404"/>
      <c r="AIQ130" s="404"/>
      <c r="AIR130" s="404"/>
      <c r="AIS130" s="404"/>
      <c r="AIT130" s="404"/>
      <c r="AIU130" s="404"/>
      <c r="AIV130" s="404"/>
      <c r="AIW130" s="404"/>
      <c r="AIX130" s="404"/>
      <c r="AIY130" s="404"/>
      <c r="AIZ130" s="404"/>
      <c r="AJA130" s="404"/>
      <c r="AJB130" s="404"/>
      <c r="AJC130" s="404"/>
      <c r="AJD130" s="404"/>
      <c r="AJE130" s="404"/>
      <c r="AJF130" s="404"/>
      <c r="AJG130" s="404"/>
      <c r="AJH130" s="404"/>
      <c r="AJI130" s="404"/>
      <c r="AJJ130" s="404"/>
      <c r="AJK130" s="404"/>
      <c r="AJL130" s="404"/>
      <c r="AJM130" s="404"/>
      <c r="AJN130" s="404"/>
      <c r="AJO130" s="404"/>
      <c r="AJP130" s="404"/>
      <c r="AJQ130" s="404"/>
      <c r="AJR130" s="404"/>
      <c r="AJS130" s="404"/>
      <c r="AJT130" s="404"/>
      <c r="AJU130" s="404"/>
      <c r="AJV130" s="404"/>
      <c r="AJW130" s="404"/>
      <c r="AJX130" s="404"/>
      <c r="AJY130" s="404"/>
      <c r="AJZ130" s="404"/>
      <c r="AKA130" s="404"/>
      <c r="AKB130" s="404"/>
      <c r="AKC130" s="404"/>
      <c r="AKD130" s="404"/>
      <c r="AKE130" s="404"/>
      <c r="AKF130" s="404"/>
      <c r="AKG130" s="404"/>
      <c r="AKH130" s="404"/>
      <c r="AKI130" s="404"/>
      <c r="AKJ130" s="404"/>
      <c r="AKK130" s="404"/>
      <c r="AKL130" s="404"/>
      <c r="AKM130" s="404"/>
      <c r="AKN130" s="404"/>
      <c r="AKO130" s="404"/>
      <c r="AKP130" s="404"/>
      <c r="AKQ130" s="404"/>
      <c r="AKR130" s="404"/>
      <c r="AKS130" s="404"/>
      <c r="AKT130" s="404"/>
      <c r="AKU130" s="404"/>
      <c r="AKV130" s="404"/>
      <c r="AKW130" s="404"/>
      <c r="AKX130" s="404"/>
      <c r="AKY130" s="404"/>
      <c r="AKZ130" s="404"/>
      <c r="ALA130" s="404"/>
      <c r="ALB130" s="404"/>
      <c r="ALC130" s="404"/>
    </row>
    <row r="131" spans="1:991" x14ac:dyDescent="0.55000000000000004">
      <c r="A131" s="53" t="s">
        <v>95</v>
      </c>
      <c r="B131" s="648" t="e">
        <f>#N/A</f>
        <v>#N/A</v>
      </c>
      <c r="C131" s="648"/>
      <c r="D131" s="648" t="e">
        <f>#N/A</f>
        <v>#N/A</v>
      </c>
      <c r="E131" s="648">
        <f t="shared" si="1"/>
        <v>0</v>
      </c>
      <c r="F131" s="648"/>
      <c r="G131" s="648">
        <f t="shared" si="2"/>
        <v>0</v>
      </c>
      <c r="H131" s="648">
        <f t="shared" si="3"/>
        <v>0</v>
      </c>
      <c r="I131" s="648"/>
      <c r="J131" s="648">
        <f t="shared" si="4"/>
        <v>0</v>
      </c>
      <c r="K131" s="762" t="e">
        <f>#N/A</f>
        <v>#N/A</v>
      </c>
      <c r="L131" s="648"/>
      <c r="W131" s="404"/>
      <c r="X131" s="404"/>
      <c r="Y131" s="404"/>
      <c r="Z131" s="404"/>
      <c r="AA131" s="404"/>
      <c r="AB131" s="404"/>
      <c r="AC131" s="404"/>
      <c r="AD131" s="404"/>
      <c r="AE131" s="404"/>
      <c r="AF131" s="404"/>
      <c r="AG131" s="404"/>
      <c r="AH131" s="404"/>
      <c r="AI131" s="404"/>
      <c r="AJ131" s="404"/>
      <c r="AK131" s="404"/>
      <c r="AL131" s="404"/>
      <c r="AM131" s="404"/>
      <c r="AN131" s="404"/>
      <c r="AO131" s="404"/>
      <c r="AP131" s="404"/>
      <c r="AQ131" s="404"/>
      <c r="AR131" s="404"/>
      <c r="AS131" s="404"/>
      <c r="AT131" s="404"/>
      <c r="AU131" s="404"/>
      <c r="AV131" s="404"/>
      <c r="AW131" s="404"/>
      <c r="AX131" s="404"/>
      <c r="AY131" s="404"/>
      <c r="AZ131" s="404"/>
      <c r="BA131" s="404"/>
      <c r="BB131" s="404"/>
      <c r="BC131" s="404"/>
      <c r="BD131" s="404"/>
      <c r="BE131" s="404"/>
      <c r="BF131" s="404"/>
      <c r="BG131" s="404"/>
      <c r="BH131" s="404"/>
      <c r="BI131" s="404"/>
      <c r="BJ131" s="404"/>
      <c r="BK131" s="404"/>
      <c r="BL131" s="404"/>
      <c r="BM131" s="404"/>
      <c r="BN131" s="404"/>
      <c r="BO131" s="404"/>
      <c r="BP131" s="404"/>
      <c r="BQ131" s="404"/>
      <c r="BR131" s="404"/>
      <c r="BS131" s="404"/>
      <c r="BT131" s="404"/>
      <c r="BU131" s="404"/>
      <c r="BV131" s="404"/>
      <c r="BW131" s="404"/>
      <c r="BX131" s="404"/>
      <c r="BY131" s="404"/>
      <c r="BZ131" s="404"/>
      <c r="CA131" s="404"/>
      <c r="CB131" s="404"/>
      <c r="CC131" s="404"/>
      <c r="CD131" s="404"/>
      <c r="CE131" s="404"/>
      <c r="CF131" s="404"/>
      <c r="CG131" s="404"/>
      <c r="CH131" s="404"/>
      <c r="CI131" s="404"/>
      <c r="CJ131" s="404"/>
      <c r="CK131" s="404"/>
      <c r="CL131" s="404"/>
      <c r="CM131" s="404"/>
      <c r="CN131" s="404"/>
      <c r="CO131" s="404"/>
      <c r="CP131" s="404"/>
      <c r="CQ131" s="404"/>
      <c r="CR131" s="404"/>
      <c r="CS131" s="404"/>
      <c r="CT131" s="404"/>
      <c r="CU131" s="404"/>
      <c r="CV131" s="404"/>
      <c r="CW131" s="404"/>
      <c r="CX131" s="404"/>
      <c r="CY131" s="404"/>
      <c r="CZ131" s="404"/>
      <c r="DA131" s="404"/>
      <c r="DB131" s="404"/>
      <c r="DC131" s="404"/>
      <c r="DD131" s="404"/>
      <c r="DE131" s="404"/>
      <c r="DF131" s="404"/>
      <c r="DG131" s="404"/>
      <c r="DH131" s="404"/>
      <c r="DI131" s="404"/>
      <c r="DJ131" s="404"/>
      <c r="DK131" s="404"/>
      <c r="DL131" s="404"/>
      <c r="DM131" s="404"/>
      <c r="DN131" s="404"/>
      <c r="DO131" s="404"/>
      <c r="DP131" s="404"/>
      <c r="DQ131" s="404"/>
      <c r="DR131" s="404"/>
      <c r="DS131" s="404"/>
      <c r="DT131" s="404"/>
      <c r="DU131" s="404"/>
      <c r="DV131" s="404"/>
      <c r="DW131" s="404"/>
      <c r="DX131" s="404"/>
      <c r="DY131" s="404"/>
      <c r="DZ131" s="404"/>
      <c r="EA131" s="404"/>
      <c r="EB131" s="404"/>
      <c r="EC131" s="404"/>
      <c r="ED131" s="404"/>
      <c r="EE131" s="404"/>
      <c r="EF131" s="404"/>
      <c r="EG131" s="404"/>
      <c r="EH131" s="404"/>
      <c r="EI131" s="404"/>
      <c r="EJ131" s="404"/>
      <c r="EK131" s="404"/>
      <c r="EL131" s="404"/>
      <c r="EM131" s="404"/>
      <c r="EN131" s="404"/>
      <c r="EO131" s="404"/>
      <c r="EP131" s="404"/>
      <c r="EQ131" s="404"/>
      <c r="ER131" s="404"/>
      <c r="ES131" s="404"/>
      <c r="ET131" s="404"/>
      <c r="EU131" s="404"/>
      <c r="EV131" s="404"/>
      <c r="EW131" s="404"/>
      <c r="EX131" s="404"/>
      <c r="EY131" s="404"/>
      <c r="EZ131" s="404"/>
      <c r="FA131" s="404"/>
      <c r="FB131" s="404"/>
      <c r="FC131" s="404"/>
      <c r="FD131" s="404"/>
      <c r="FE131" s="404"/>
      <c r="FF131" s="404"/>
      <c r="FG131" s="404"/>
      <c r="FH131" s="404"/>
      <c r="FI131" s="404"/>
      <c r="FJ131" s="404"/>
      <c r="FK131" s="404"/>
      <c r="FL131" s="404"/>
      <c r="FM131" s="404"/>
      <c r="FN131" s="404"/>
      <c r="FO131" s="404"/>
      <c r="FP131" s="404"/>
      <c r="FQ131" s="404"/>
      <c r="FR131" s="404"/>
      <c r="FS131" s="404"/>
      <c r="FT131" s="404"/>
      <c r="FU131" s="404"/>
      <c r="FV131" s="404"/>
      <c r="FW131" s="404"/>
      <c r="FX131" s="404"/>
      <c r="FY131" s="404"/>
      <c r="FZ131" s="404"/>
      <c r="GA131" s="404"/>
      <c r="GB131" s="404"/>
      <c r="GC131" s="404"/>
      <c r="GD131" s="404"/>
      <c r="GE131" s="404"/>
      <c r="GF131" s="404"/>
      <c r="GG131" s="404"/>
      <c r="GH131" s="404"/>
      <c r="GI131" s="404"/>
      <c r="GJ131" s="404"/>
      <c r="GK131" s="404"/>
      <c r="GL131" s="404"/>
      <c r="GM131" s="404"/>
      <c r="GN131" s="404"/>
      <c r="GO131" s="404"/>
      <c r="GP131" s="404"/>
      <c r="GQ131" s="404"/>
      <c r="GR131" s="404"/>
      <c r="GS131" s="404"/>
      <c r="GT131" s="404"/>
      <c r="GU131" s="404"/>
      <c r="GV131" s="404"/>
      <c r="GW131" s="404"/>
      <c r="GX131" s="404"/>
      <c r="GY131" s="404"/>
      <c r="GZ131" s="404"/>
      <c r="HA131" s="404"/>
      <c r="HB131" s="404"/>
      <c r="HC131" s="404"/>
      <c r="HD131" s="404"/>
      <c r="HE131" s="404"/>
      <c r="HF131" s="404"/>
      <c r="HG131" s="404"/>
      <c r="HH131" s="404"/>
      <c r="HI131" s="404"/>
      <c r="HJ131" s="404"/>
      <c r="HK131" s="404"/>
      <c r="HL131" s="404"/>
      <c r="HM131" s="404"/>
      <c r="HN131" s="404"/>
      <c r="HO131" s="404"/>
      <c r="HP131" s="404"/>
      <c r="HQ131" s="404"/>
      <c r="HR131" s="404"/>
      <c r="HS131" s="404"/>
      <c r="HT131" s="404"/>
      <c r="HU131" s="404"/>
      <c r="HV131" s="404"/>
      <c r="HW131" s="404"/>
      <c r="HX131" s="404"/>
      <c r="HY131" s="404"/>
      <c r="HZ131" s="404"/>
      <c r="IA131" s="404"/>
      <c r="IB131" s="404"/>
      <c r="IC131" s="404"/>
      <c r="ID131" s="404"/>
      <c r="IE131" s="404"/>
      <c r="IF131" s="404"/>
      <c r="IG131" s="404"/>
      <c r="IH131" s="404"/>
      <c r="II131" s="404"/>
      <c r="IJ131" s="404"/>
      <c r="IK131" s="404"/>
      <c r="IL131" s="404"/>
      <c r="IM131" s="404"/>
      <c r="IN131" s="404"/>
      <c r="IO131" s="404"/>
      <c r="IP131" s="404"/>
      <c r="IQ131" s="404"/>
      <c r="IR131" s="404"/>
      <c r="IS131" s="404"/>
      <c r="IT131" s="404"/>
      <c r="IU131" s="404"/>
      <c r="IV131" s="404"/>
      <c r="IW131" s="404"/>
      <c r="IX131" s="404"/>
      <c r="IY131" s="404"/>
      <c r="IZ131" s="404"/>
      <c r="JA131" s="404"/>
      <c r="JB131" s="404"/>
      <c r="JC131" s="404"/>
      <c r="JD131" s="404"/>
      <c r="JE131" s="404"/>
      <c r="JF131" s="404"/>
      <c r="JG131" s="404"/>
      <c r="JH131" s="404"/>
      <c r="JI131" s="404"/>
      <c r="JJ131" s="404"/>
      <c r="JK131" s="404"/>
      <c r="JL131" s="404"/>
      <c r="JM131" s="404"/>
      <c r="JN131" s="404"/>
      <c r="JO131" s="404"/>
      <c r="JP131" s="404"/>
      <c r="JQ131" s="404"/>
      <c r="JR131" s="404"/>
      <c r="JS131" s="404"/>
      <c r="JT131" s="404"/>
      <c r="JU131" s="404"/>
      <c r="JV131" s="404"/>
      <c r="JW131" s="404"/>
      <c r="JX131" s="404"/>
      <c r="JY131" s="404"/>
      <c r="JZ131" s="404"/>
      <c r="KA131" s="404"/>
      <c r="KB131" s="404"/>
      <c r="KC131" s="404"/>
      <c r="KD131" s="404"/>
      <c r="KE131" s="404"/>
      <c r="KF131" s="404"/>
      <c r="KG131" s="404"/>
      <c r="KH131" s="404"/>
      <c r="KI131" s="404"/>
      <c r="KJ131" s="404"/>
      <c r="KK131" s="404"/>
      <c r="KL131" s="404"/>
      <c r="KM131" s="404"/>
      <c r="KN131" s="404"/>
      <c r="KO131" s="404"/>
      <c r="KP131" s="404"/>
      <c r="KQ131" s="404"/>
      <c r="KR131" s="404"/>
      <c r="KS131" s="404"/>
      <c r="KT131" s="404"/>
      <c r="KU131" s="404"/>
      <c r="KV131" s="404"/>
      <c r="KW131" s="404"/>
      <c r="KX131" s="404"/>
      <c r="KY131" s="404"/>
      <c r="KZ131" s="404"/>
      <c r="LA131" s="404"/>
      <c r="LB131" s="404"/>
      <c r="LC131" s="404"/>
      <c r="LD131" s="404"/>
      <c r="LE131" s="404"/>
      <c r="LF131" s="404"/>
      <c r="LG131" s="404"/>
      <c r="LH131" s="404"/>
      <c r="LI131" s="404"/>
      <c r="LJ131" s="404"/>
      <c r="LK131" s="404"/>
      <c r="LL131" s="404"/>
      <c r="LM131" s="404"/>
      <c r="LN131" s="404"/>
      <c r="LO131" s="404"/>
      <c r="LP131" s="404"/>
      <c r="LQ131" s="404"/>
      <c r="LR131" s="404"/>
      <c r="LS131" s="404"/>
      <c r="LT131" s="404"/>
      <c r="LU131" s="404"/>
      <c r="LV131" s="404"/>
      <c r="LW131" s="404"/>
      <c r="LX131" s="404"/>
      <c r="LY131" s="404"/>
      <c r="LZ131" s="404"/>
      <c r="MA131" s="404"/>
      <c r="MB131" s="404"/>
      <c r="MC131" s="404"/>
      <c r="MD131" s="404"/>
      <c r="ME131" s="404"/>
      <c r="MF131" s="404"/>
      <c r="MG131" s="404"/>
      <c r="MH131" s="404"/>
      <c r="MI131" s="404"/>
      <c r="MJ131" s="404"/>
      <c r="MK131" s="404"/>
      <c r="ML131" s="404"/>
      <c r="MM131" s="404"/>
      <c r="MN131" s="404"/>
      <c r="MO131" s="404"/>
      <c r="MP131" s="404"/>
      <c r="MQ131" s="404"/>
      <c r="MR131" s="404"/>
      <c r="MS131" s="404"/>
      <c r="MT131" s="404"/>
      <c r="MU131" s="404"/>
      <c r="MV131" s="404"/>
      <c r="MW131" s="404"/>
      <c r="MX131" s="404"/>
      <c r="MY131" s="404"/>
      <c r="MZ131" s="404"/>
      <c r="NA131" s="404"/>
      <c r="NB131" s="404"/>
      <c r="NC131" s="404"/>
      <c r="ND131" s="404"/>
      <c r="NE131" s="404"/>
      <c r="NF131" s="404"/>
      <c r="NG131" s="404"/>
      <c r="NH131" s="404"/>
      <c r="NI131" s="404"/>
      <c r="NJ131" s="404"/>
      <c r="NK131" s="404"/>
      <c r="NL131" s="404"/>
      <c r="NM131" s="404"/>
      <c r="NN131" s="404"/>
      <c r="NO131" s="404"/>
      <c r="NP131" s="404"/>
      <c r="NQ131" s="404"/>
      <c r="NR131" s="404"/>
      <c r="NS131" s="404"/>
      <c r="NT131" s="404"/>
      <c r="NU131" s="404"/>
      <c r="NV131" s="404"/>
      <c r="NW131" s="404"/>
      <c r="NX131" s="404"/>
      <c r="NY131" s="404"/>
      <c r="NZ131" s="404"/>
      <c r="OA131" s="404"/>
      <c r="OB131" s="404"/>
      <c r="OC131" s="404"/>
      <c r="OD131" s="404"/>
      <c r="OE131" s="404"/>
      <c r="OF131" s="404"/>
      <c r="OG131" s="404"/>
      <c r="OH131" s="404"/>
      <c r="OI131" s="404"/>
      <c r="OJ131" s="404"/>
      <c r="OK131" s="404"/>
      <c r="OL131" s="404"/>
      <c r="OM131" s="404"/>
      <c r="ON131" s="404"/>
      <c r="OO131" s="404"/>
      <c r="OP131" s="404"/>
      <c r="OQ131" s="404"/>
      <c r="OR131" s="404"/>
      <c r="OS131" s="404"/>
      <c r="OT131" s="404"/>
      <c r="OU131" s="404"/>
      <c r="OV131" s="404"/>
      <c r="OW131" s="404"/>
      <c r="OX131" s="404"/>
      <c r="OY131" s="404"/>
      <c r="OZ131" s="404"/>
      <c r="PA131" s="404"/>
      <c r="PB131" s="404"/>
      <c r="PC131" s="404"/>
      <c r="PD131" s="404"/>
      <c r="PE131" s="404"/>
      <c r="PF131" s="404"/>
      <c r="PG131" s="404"/>
      <c r="PH131" s="404"/>
      <c r="PI131" s="404"/>
      <c r="PJ131" s="404"/>
      <c r="PK131" s="404"/>
      <c r="PL131" s="404"/>
      <c r="PM131" s="404"/>
      <c r="PN131" s="404"/>
      <c r="PO131" s="404"/>
      <c r="PP131" s="404"/>
      <c r="PQ131" s="404"/>
      <c r="PR131" s="404"/>
      <c r="PS131" s="404"/>
      <c r="PT131" s="404"/>
      <c r="PU131" s="404"/>
      <c r="PV131" s="404"/>
      <c r="PW131" s="404"/>
      <c r="PX131" s="404"/>
      <c r="PY131" s="404"/>
      <c r="PZ131" s="404"/>
      <c r="QA131" s="404"/>
      <c r="QB131" s="404"/>
      <c r="QC131" s="404"/>
      <c r="QD131" s="404"/>
      <c r="QE131" s="404"/>
      <c r="QF131" s="404"/>
      <c r="QG131" s="404"/>
      <c r="QH131" s="404"/>
      <c r="QI131" s="404"/>
      <c r="QJ131" s="404"/>
      <c r="QK131" s="404"/>
      <c r="QL131" s="404"/>
      <c r="QM131" s="404"/>
      <c r="QN131" s="404"/>
      <c r="QO131" s="404"/>
      <c r="QP131" s="404"/>
      <c r="QQ131" s="404"/>
      <c r="QR131" s="404"/>
      <c r="QS131" s="404"/>
      <c r="QT131" s="404"/>
      <c r="QU131" s="404"/>
      <c r="QV131" s="404"/>
      <c r="QW131" s="404"/>
      <c r="QX131" s="404"/>
      <c r="QY131" s="404"/>
      <c r="QZ131" s="404"/>
      <c r="RA131" s="404"/>
      <c r="RB131" s="404"/>
      <c r="RC131" s="404"/>
      <c r="RD131" s="404"/>
      <c r="RE131" s="404"/>
      <c r="RF131" s="404"/>
      <c r="RG131" s="404"/>
      <c r="RH131" s="404"/>
      <c r="RI131" s="404"/>
      <c r="RJ131" s="404"/>
      <c r="RK131" s="404"/>
      <c r="RL131" s="404"/>
      <c r="RM131" s="404"/>
      <c r="RN131" s="404"/>
      <c r="RO131" s="404"/>
      <c r="RP131" s="404"/>
      <c r="RQ131" s="404"/>
      <c r="RR131" s="404"/>
      <c r="RS131" s="404"/>
      <c r="RT131" s="404"/>
      <c r="RU131" s="404"/>
      <c r="RV131" s="404"/>
      <c r="RW131" s="404"/>
      <c r="RX131" s="404"/>
      <c r="RY131" s="404"/>
      <c r="RZ131" s="404"/>
      <c r="SA131" s="404"/>
      <c r="SB131" s="404"/>
      <c r="SC131" s="404"/>
      <c r="SD131" s="404"/>
      <c r="SE131" s="404"/>
      <c r="SF131" s="404"/>
      <c r="SG131" s="404"/>
      <c r="SH131" s="404"/>
      <c r="SI131" s="404"/>
      <c r="SJ131" s="404"/>
      <c r="SK131" s="404"/>
      <c r="SL131" s="404"/>
      <c r="SM131" s="404"/>
      <c r="SN131" s="404"/>
      <c r="SO131" s="404"/>
      <c r="SP131" s="404"/>
      <c r="SQ131" s="404"/>
      <c r="SR131" s="404"/>
      <c r="SS131" s="404"/>
      <c r="ST131" s="404"/>
      <c r="SU131" s="404"/>
      <c r="SV131" s="404"/>
      <c r="SW131" s="404"/>
      <c r="SX131" s="404"/>
      <c r="SY131" s="404"/>
      <c r="SZ131" s="404"/>
      <c r="TA131" s="404"/>
      <c r="TB131" s="404"/>
      <c r="TC131" s="404"/>
      <c r="TD131" s="404"/>
      <c r="TE131" s="404"/>
      <c r="TF131" s="404"/>
      <c r="TG131" s="404"/>
      <c r="TH131" s="404"/>
      <c r="TI131" s="404"/>
      <c r="TJ131" s="404"/>
      <c r="TK131" s="404"/>
      <c r="TL131" s="404"/>
      <c r="TM131" s="404"/>
      <c r="TN131" s="404"/>
      <c r="TO131" s="404"/>
      <c r="TP131" s="404"/>
      <c r="TQ131" s="404"/>
      <c r="TR131" s="404"/>
      <c r="TS131" s="404"/>
      <c r="TT131" s="404"/>
      <c r="TU131" s="404"/>
      <c r="TV131" s="404"/>
      <c r="TW131" s="404"/>
      <c r="TX131" s="404"/>
      <c r="TY131" s="404"/>
      <c r="TZ131" s="404"/>
      <c r="UA131" s="404"/>
      <c r="UB131" s="404"/>
      <c r="UC131" s="404"/>
      <c r="UD131" s="404"/>
      <c r="UE131" s="404"/>
      <c r="UF131" s="404"/>
      <c r="UG131" s="404"/>
      <c r="UH131" s="404"/>
      <c r="UI131" s="404"/>
      <c r="UJ131" s="404"/>
      <c r="UK131" s="404"/>
      <c r="UL131" s="404"/>
      <c r="UM131" s="404"/>
      <c r="UN131" s="404"/>
      <c r="UO131" s="404"/>
      <c r="UP131" s="404"/>
      <c r="UQ131" s="404"/>
      <c r="UR131" s="404"/>
      <c r="US131" s="404"/>
      <c r="UT131" s="404"/>
      <c r="UU131" s="404"/>
      <c r="UV131" s="404"/>
      <c r="UW131" s="404"/>
      <c r="UX131" s="404"/>
      <c r="UY131" s="404"/>
      <c r="UZ131" s="404"/>
      <c r="VA131" s="404"/>
      <c r="VB131" s="404"/>
      <c r="VC131" s="404"/>
      <c r="VD131" s="404"/>
      <c r="VE131" s="404"/>
      <c r="VF131" s="404"/>
      <c r="VG131" s="404"/>
      <c r="VH131" s="404"/>
      <c r="VI131" s="404"/>
      <c r="VJ131" s="404"/>
      <c r="VK131" s="404"/>
      <c r="VL131" s="404"/>
      <c r="VM131" s="404"/>
      <c r="VN131" s="404"/>
      <c r="VO131" s="404"/>
      <c r="VP131" s="404"/>
      <c r="VQ131" s="404"/>
      <c r="VR131" s="404"/>
      <c r="VS131" s="404"/>
      <c r="VT131" s="404"/>
      <c r="VU131" s="404"/>
      <c r="VV131" s="404"/>
      <c r="VW131" s="404"/>
      <c r="VX131" s="404"/>
      <c r="VY131" s="404"/>
      <c r="VZ131" s="404"/>
      <c r="WA131" s="404"/>
      <c r="WB131" s="404"/>
      <c r="WC131" s="404"/>
      <c r="WD131" s="404"/>
      <c r="WE131" s="404"/>
      <c r="WF131" s="404"/>
      <c r="WG131" s="404"/>
      <c r="WH131" s="404"/>
      <c r="WI131" s="404"/>
      <c r="WJ131" s="404"/>
      <c r="WK131" s="404"/>
      <c r="WL131" s="404"/>
      <c r="WM131" s="404"/>
      <c r="WN131" s="404"/>
      <c r="WO131" s="404"/>
      <c r="WP131" s="404"/>
      <c r="WQ131" s="404"/>
      <c r="WR131" s="404"/>
      <c r="WS131" s="404"/>
      <c r="WT131" s="404"/>
      <c r="WU131" s="404"/>
      <c r="WV131" s="404"/>
      <c r="WW131" s="404"/>
      <c r="WX131" s="404"/>
      <c r="WY131" s="404"/>
      <c r="WZ131" s="404"/>
      <c r="XA131" s="404"/>
      <c r="XB131" s="404"/>
      <c r="XC131" s="404"/>
      <c r="XD131" s="404"/>
      <c r="XE131" s="404"/>
      <c r="XF131" s="404"/>
      <c r="XG131" s="404"/>
      <c r="XH131" s="404"/>
      <c r="XI131" s="404"/>
      <c r="XJ131" s="404"/>
      <c r="XK131" s="404"/>
      <c r="XL131" s="404"/>
      <c r="XM131" s="404"/>
      <c r="XN131" s="404"/>
      <c r="XO131" s="404"/>
      <c r="XP131" s="404"/>
      <c r="XQ131" s="404"/>
      <c r="XR131" s="404"/>
      <c r="XS131" s="404"/>
      <c r="XT131" s="404"/>
      <c r="XU131" s="404"/>
      <c r="XV131" s="404"/>
      <c r="XW131" s="404"/>
      <c r="XX131" s="404"/>
      <c r="XY131" s="404"/>
      <c r="XZ131" s="404"/>
      <c r="YA131" s="404"/>
      <c r="YB131" s="404"/>
      <c r="YC131" s="404"/>
      <c r="YD131" s="404"/>
      <c r="YE131" s="404"/>
      <c r="YF131" s="404"/>
      <c r="YG131" s="404"/>
      <c r="YH131" s="404"/>
      <c r="YI131" s="404"/>
      <c r="YJ131" s="404"/>
      <c r="YK131" s="404"/>
      <c r="YL131" s="404"/>
      <c r="YM131" s="404"/>
      <c r="YN131" s="404"/>
      <c r="YO131" s="404"/>
      <c r="YP131" s="404"/>
      <c r="YQ131" s="404"/>
      <c r="YR131" s="404"/>
      <c r="YS131" s="404"/>
      <c r="YT131" s="404"/>
      <c r="YU131" s="404"/>
      <c r="YV131" s="404"/>
      <c r="YW131" s="404"/>
      <c r="YX131" s="404"/>
      <c r="YY131" s="404"/>
      <c r="YZ131" s="404"/>
      <c r="ZA131" s="404"/>
      <c r="ZB131" s="404"/>
      <c r="ZC131" s="404"/>
      <c r="ZD131" s="404"/>
      <c r="ZE131" s="404"/>
      <c r="ZF131" s="404"/>
      <c r="ZG131" s="404"/>
      <c r="ZH131" s="404"/>
      <c r="ZI131" s="404"/>
      <c r="ZJ131" s="404"/>
      <c r="ZK131" s="404"/>
      <c r="ZL131" s="404"/>
      <c r="ZM131" s="404"/>
      <c r="ZN131" s="404"/>
      <c r="ZO131" s="404"/>
      <c r="ZP131" s="404"/>
      <c r="ZQ131" s="404"/>
      <c r="ZR131" s="404"/>
      <c r="ZS131" s="404"/>
      <c r="ZT131" s="404"/>
      <c r="ZU131" s="404"/>
      <c r="ZV131" s="404"/>
      <c r="ZW131" s="404"/>
      <c r="ZX131" s="404"/>
      <c r="ZY131" s="404"/>
      <c r="ZZ131" s="404"/>
      <c r="AAA131" s="404"/>
      <c r="AAB131" s="404"/>
      <c r="AAC131" s="404"/>
      <c r="AAD131" s="404"/>
      <c r="AAE131" s="404"/>
      <c r="AAF131" s="404"/>
      <c r="AAG131" s="404"/>
      <c r="AAH131" s="404"/>
      <c r="AAI131" s="404"/>
      <c r="AAJ131" s="404"/>
      <c r="AAK131" s="404"/>
      <c r="AAL131" s="404"/>
      <c r="AAM131" s="404"/>
      <c r="AAN131" s="404"/>
      <c r="AAO131" s="404"/>
      <c r="AAP131" s="404"/>
      <c r="AAQ131" s="404"/>
      <c r="AAR131" s="404"/>
      <c r="AAS131" s="404"/>
      <c r="AAT131" s="404"/>
      <c r="AAU131" s="404"/>
      <c r="AAV131" s="404"/>
      <c r="AAW131" s="404"/>
      <c r="AAX131" s="404"/>
      <c r="AAY131" s="404"/>
      <c r="AAZ131" s="404"/>
      <c r="ABA131" s="404"/>
      <c r="ABB131" s="404"/>
      <c r="ABC131" s="404"/>
      <c r="ABD131" s="404"/>
      <c r="ABE131" s="404"/>
      <c r="ABF131" s="404"/>
      <c r="ABG131" s="404"/>
      <c r="ABH131" s="404"/>
      <c r="ABI131" s="404"/>
      <c r="ABJ131" s="404"/>
      <c r="ABK131" s="404"/>
      <c r="ABL131" s="404"/>
      <c r="ABM131" s="404"/>
      <c r="ABN131" s="404"/>
      <c r="ABO131" s="404"/>
      <c r="ABP131" s="404"/>
      <c r="ABQ131" s="404"/>
      <c r="ABR131" s="404"/>
      <c r="ABS131" s="404"/>
      <c r="ABT131" s="404"/>
      <c r="ABU131" s="404"/>
      <c r="ABV131" s="404"/>
      <c r="ABW131" s="404"/>
      <c r="ABX131" s="404"/>
      <c r="ABY131" s="404"/>
      <c r="ABZ131" s="404"/>
      <c r="ACA131" s="404"/>
      <c r="ACB131" s="404"/>
      <c r="ACC131" s="404"/>
      <c r="ACD131" s="404"/>
      <c r="ACE131" s="404"/>
      <c r="ACF131" s="404"/>
      <c r="ACG131" s="404"/>
      <c r="ACH131" s="404"/>
      <c r="ACI131" s="404"/>
      <c r="ACJ131" s="404"/>
      <c r="ACK131" s="404"/>
      <c r="ACL131" s="404"/>
      <c r="ACM131" s="404"/>
      <c r="ACN131" s="404"/>
      <c r="ACO131" s="404"/>
      <c r="ACP131" s="404"/>
      <c r="ACQ131" s="404"/>
      <c r="ACR131" s="404"/>
      <c r="ACS131" s="404"/>
      <c r="ACT131" s="404"/>
      <c r="ACU131" s="404"/>
      <c r="ACV131" s="404"/>
      <c r="ACW131" s="404"/>
      <c r="ACX131" s="404"/>
      <c r="ACY131" s="404"/>
      <c r="ACZ131" s="404"/>
      <c r="ADA131" s="404"/>
      <c r="ADB131" s="404"/>
      <c r="ADC131" s="404"/>
      <c r="ADD131" s="404"/>
      <c r="ADE131" s="404"/>
      <c r="ADF131" s="404"/>
      <c r="ADG131" s="404"/>
      <c r="ADH131" s="404"/>
      <c r="ADI131" s="404"/>
      <c r="ADJ131" s="404"/>
      <c r="ADK131" s="404"/>
      <c r="ADL131" s="404"/>
      <c r="ADM131" s="404"/>
      <c r="ADN131" s="404"/>
      <c r="ADO131" s="404"/>
      <c r="ADP131" s="404"/>
      <c r="ADQ131" s="404"/>
      <c r="ADR131" s="404"/>
      <c r="ADS131" s="404"/>
      <c r="ADT131" s="404"/>
      <c r="ADU131" s="404"/>
      <c r="ADV131" s="404"/>
      <c r="ADW131" s="404"/>
      <c r="ADX131" s="404"/>
      <c r="ADY131" s="404"/>
      <c r="ADZ131" s="404"/>
      <c r="AEA131" s="404"/>
      <c r="AEB131" s="404"/>
      <c r="AEC131" s="404"/>
      <c r="AED131" s="404"/>
      <c r="AEE131" s="404"/>
      <c r="AEF131" s="404"/>
      <c r="AEG131" s="404"/>
      <c r="AEH131" s="404"/>
      <c r="AEI131" s="404"/>
      <c r="AEJ131" s="404"/>
      <c r="AEK131" s="404"/>
      <c r="AEL131" s="404"/>
      <c r="AEM131" s="404"/>
      <c r="AEN131" s="404"/>
      <c r="AEO131" s="404"/>
      <c r="AEP131" s="404"/>
      <c r="AEQ131" s="404"/>
      <c r="AER131" s="404"/>
      <c r="AES131" s="404"/>
      <c r="AET131" s="404"/>
      <c r="AEU131" s="404"/>
      <c r="AEV131" s="404"/>
      <c r="AEW131" s="404"/>
      <c r="AEX131" s="404"/>
      <c r="AEY131" s="404"/>
      <c r="AEZ131" s="404"/>
      <c r="AFA131" s="404"/>
      <c r="AFB131" s="404"/>
      <c r="AFC131" s="404"/>
      <c r="AFD131" s="404"/>
      <c r="AFE131" s="404"/>
      <c r="AFF131" s="404"/>
      <c r="AFG131" s="404"/>
      <c r="AFH131" s="404"/>
      <c r="AFI131" s="404"/>
      <c r="AFJ131" s="404"/>
      <c r="AFK131" s="404"/>
      <c r="AFL131" s="404"/>
      <c r="AFM131" s="404"/>
      <c r="AFN131" s="404"/>
      <c r="AFO131" s="404"/>
      <c r="AFP131" s="404"/>
      <c r="AFQ131" s="404"/>
      <c r="AFR131" s="404"/>
      <c r="AFS131" s="404"/>
      <c r="AFT131" s="404"/>
      <c r="AFU131" s="404"/>
      <c r="AFV131" s="404"/>
      <c r="AFW131" s="404"/>
      <c r="AFX131" s="404"/>
      <c r="AFY131" s="404"/>
      <c r="AFZ131" s="404"/>
      <c r="AGA131" s="404"/>
      <c r="AGB131" s="404"/>
      <c r="AGC131" s="404"/>
      <c r="AGD131" s="404"/>
      <c r="AGE131" s="404"/>
      <c r="AGF131" s="404"/>
      <c r="AGG131" s="404"/>
      <c r="AGH131" s="404"/>
      <c r="AGI131" s="404"/>
      <c r="AGJ131" s="404"/>
      <c r="AGK131" s="404"/>
      <c r="AGL131" s="404"/>
      <c r="AGM131" s="404"/>
      <c r="AGN131" s="404"/>
      <c r="AGO131" s="404"/>
      <c r="AGP131" s="404"/>
      <c r="AGQ131" s="404"/>
      <c r="AGR131" s="404"/>
      <c r="AGS131" s="404"/>
      <c r="AGT131" s="404"/>
      <c r="AGU131" s="404"/>
      <c r="AGV131" s="404"/>
      <c r="AGW131" s="404"/>
      <c r="AGX131" s="404"/>
      <c r="AGY131" s="404"/>
      <c r="AGZ131" s="404"/>
      <c r="AHA131" s="404"/>
      <c r="AHB131" s="404"/>
      <c r="AHC131" s="404"/>
      <c r="AHD131" s="404"/>
      <c r="AHE131" s="404"/>
      <c r="AHF131" s="404"/>
      <c r="AHG131" s="404"/>
      <c r="AHH131" s="404"/>
      <c r="AHI131" s="404"/>
      <c r="AHJ131" s="404"/>
      <c r="AHK131" s="404"/>
      <c r="AHL131" s="404"/>
      <c r="AHM131" s="404"/>
      <c r="AHN131" s="404"/>
      <c r="AHO131" s="404"/>
      <c r="AHP131" s="404"/>
      <c r="AHQ131" s="404"/>
      <c r="AHR131" s="404"/>
      <c r="AHS131" s="404"/>
      <c r="AHT131" s="404"/>
      <c r="AHU131" s="404"/>
      <c r="AHV131" s="404"/>
      <c r="AHW131" s="404"/>
      <c r="AHX131" s="404"/>
      <c r="AHY131" s="404"/>
      <c r="AHZ131" s="404"/>
      <c r="AIA131" s="404"/>
      <c r="AIB131" s="404"/>
      <c r="AIC131" s="404"/>
      <c r="AID131" s="404"/>
      <c r="AIE131" s="404"/>
      <c r="AIF131" s="404"/>
      <c r="AIG131" s="404"/>
      <c r="AIH131" s="404"/>
      <c r="AII131" s="404"/>
      <c r="AIJ131" s="404"/>
      <c r="AIK131" s="404"/>
      <c r="AIL131" s="404"/>
      <c r="AIM131" s="404"/>
      <c r="AIN131" s="404"/>
      <c r="AIO131" s="404"/>
      <c r="AIP131" s="404"/>
      <c r="AIQ131" s="404"/>
      <c r="AIR131" s="404"/>
      <c r="AIS131" s="404"/>
      <c r="AIT131" s="404"/>
      <c r="AIU131" s="404"/>
      <c r="AIV131" s="404"/>
      <c r="AIW131" s="404"/>
      <c r="AIX131" s="404"/>
      <c r="AIY131" s="404"/>
      <c r="AIZ131" s="404"/>
      <c r="AJA131" s="404"/>
      <c r="AJB131" s="404"/>
      <c r="AJC131" s="404"/>
      <c r="AJD131" s="404"/>
      <c r="AJE131" s="404"/>
      <c r="AJF131" s="404"/>
      <c r="AJG131" s="404"/>
      <c r="AJH131" s="404"/>
      <c r="AJI131" s="404"/>
      <c r="AJJ131" s="404"/>
      <c r="AJK131" s="404"/>
      <c r="AJL131" s="404"/>
      <c r="AJM131" s="404"/>
      <c r="AJN131" s="404"/>
      <c r="AJO131" s="404"/>
      <c r="AJP131" s="404"/>
      <c r="AJQ131" s="404"/>
      <c r="AJR131" s="404"/>
      <c r="AJS131" s="404"/>
      <c r="AJT131" s="404"/>
      <c r="AJU131" s="404"/>
      <c r="AJV131" s="404"/>
      <c r="AJW131" s="404"/>
      <c r="AJX131" s="404"/>
      <c r="AJY131" s="404"/>
      <c r="AJZ131" s="404"/>
      <c r="AKA131" s="404"/>
      <c r="AKB131" s="404"/>
      <c r="AKC131" s="404"/>
      <c r="AKD131" s="404"/>
      <c r="AKE131" s="404"/>
      <c r="AKF131" s="404"/>
      <c r="AKG131" s="404"/>
      <c r="AKH131" s="404"/>
      <c r="AKI131" s="404"/>
      <c r="AKJ131" s="404"/>
      <c r="AKK131" s="404"/>
      <c r="AKL131" s="404"/>
      <c r="AKM131" s="404"/>
      <c r="AKN131" s="404"/>
      <c r="AKO131" s="404"/>
      <c r="AKP131" s="404"/>
      <c r="AKQ131" s="404"/>
      <c r="AKR131" s="404"/>
      <c r="AKS131" s="404"/>
      <c r="AKT131" s="404"/>
      <c r="AKU131" s="404"/>
      <c r="AKV131" s="404"/>
      <c r="AKW131" s="404"/>
      <c r="AKX131" s="404"/>
      <c r="AKY131" s="404"/>
      <c r="AKZ131" s="404"/>
      <c r="ALA131" s="404"/>
      <c r="ALB131" s="404"/>
      <c r="ALC131" s="404"/>
    </row>
    <row r="132" spans="1:991" x14ac:dyDescent="0.55000000000000004">
      <c r="A132" s="53" t="s">
        <v>96</v>
      </c>
      <c r="B132" s="648" t="e">
        <f>#N/A</f>
        <v>#N/A</v>
      </c>
      <c r="C132" s="648"/>
      <c r="D132" s="648" t="e">
        <f>#N/A</f>
        <v>#N/A</v>
      </c>
      <c r="E132" s="648">
        <f t="shared" si="1"/>
        <v>0</v>
      </c>
      <c r="F132" s="648"/>
      <c r="G132" s="648">
        <f t="shared" si="2"/>
        <v>0</v>
      </c>
      <c r="H132" s="648">
        <f t="shared" si="3"/>
        <v>0</v>
      </c>
      <c r="I132" s="648"/>
      <c r="J132" s="648">
        <f t="shared" si="4"/>
        <v>0</v>
      </c>
      <c r="K132" s="762" t="e">
        <f>#N/A</f>
        <v>#N/A</v>
      </c>
      <c r="L132" s="648"/>
      <c r="W132" s="404"/>
      <c r="X132" s="404"/>
      <c r="Y132" s="404"/>
      <c r="Z132" s="404"/>
      <c r="AA132" s="404"/>
      <c r="AB132" s="404"/>
      <c r="AC132" s="404"/>
      <c r="AD132" s="404"/>
      <c r="AE132" s="404"/>
      <c r="AF132" s="404"/>
      <c r="AG132" s="404"/>
      <c r="AH132" s="404"/>
      <c r="AI132" s="404"/>
      <c r="AJ132" s="404"/>
      <c r="AK132" s="404"/>
      <c r="AL132" s="404"/>
      <c r="AM132" s="404"/>
      <c r="AN132" s="404"/>
      <c r="AO132" s="404"/>
      <c r="AP132" s="404"/>
      <c r="AQ132" s="404"/>
      <c r="AR132" s="404"/>
      <c r="AS132" s="404"/>
      <c r="AT132" s="404"/>
      <c r="AU132" s="404"/>
      <c r="AV132" s="404"/>
      <c r="AW132" s="404"/>
      <c r="AX132" s="404"/>
      <c r="AY132" s="404"/>
      <c r="AZ132" s="404"/>
      <c r="BA132" s="404"/>
      <c r="BB132" s="404"/>
      <c r="BC132" s="404"/>
      <c r="BD132" s="404"/>
      <c r="BE132" s="404"/>
      <c r="BF132" s="404"/>
      <c r="BG132" s="404"/>
      <c r="BH132" s="404"/>
      <c r="BI132" s="404"/>
      <c r="BJ132" s="404"/>
      <c r="BK132" s="404"/>
      <c r="BL132" s="404"/>
      <c r="BM132" s="404"/>
      <c r="BN132" s="404"/>
      <c r="BO132" s="404"/>
      <c r="BP132" s="404"/>
      <c r="BQ132" s="404"/>
      <c r="BR132" s="404"/>
      <c r="BS132" s="404"/>
      <c r="BT132" s="404"/>
      <c r="BU132" s="404"/>
      <c r="BV132" s="404"/>
      <c r="BW132" s="404"/>
      <c r="BX132" s="404"/>
      <c r="BY132" s="404"/>
      <c r="BZ132" s="404"/>
      <c r="CA132" s="404"/>
      <c r="CB132" s="404"/>
      <c r="CC132" s="404"/>
      <c r="CD132" s="404"/>
      <c r="CE132" s="404"/>
      <c r="CF132" s="404"/>
      <c r="CG132" s="404"/>
      <c r="CH132" s="404"/>
      <c r="CI132" s="404"/>
      <c r="CJ132" s="404"/>
      <c r="CK132" s="404"/>
      <c r="CL132" s="404"/>
      <c r="CM132" s="404"/>
      <c r="CN132" s="404"/>
      <c r="CO132" s="404"/>
      <c r="CP132" s="404"/>
      <c r="CQ132" s="404"/>
      <c r="CR132" s="404"/>
      <c r="CS132" s="404"/>
      <c r="CT132" s="404"/>
      <c r="CU132" s="404"/>
      <c r="CV132" s="404"/>
      <c r="CW132" s="404"/>
      <c r="CX132" s="404"/>
      <c r="CY132" s="404"/>
      <c r="CZ132" s="404"/>
      <c r="DA132" s="404"/>
      <c r="DB132" s="404"/>
      <c r="DC132" s="404"/>
      <c r="DD132" s="404"/>
      <c r="DE132" s="404"/>
      <c r="DF132" s="404"/>
      <c r="DG132" s="404"/>
      <c r="DH132" s="404"/>
      <c r="DI132" s="404"/>
      <c r="DJ132" s="404"/>
      <c r="DK132" s="404"/>
      <c r="DL132" s="404"/>
      <c r="DM132" s="404"/>
      <c r="DN132" s="404"/>
      <c r="DO132" s="404"/>
      <c r="DP132" s="404"/>
      <c r="DQ132" s="404"/>
      <c r="DR132" s="404"/>
      <c r="DS132" s="404"/>
      <c r="DT132" s="404"/>
      <c r="DU132" s="404"/>
      <c r="DV132" s="404"/>
      <c r="DW132" s="404"/>
      <c r="DX132" s="404"/>
      <c r="DY132" s="404"/>
      <c r="DZ132" s="404"/>
      <c r="EA132" s="404"/>
      <c r="EB132" s="404"/>
      <c r="EC132" s="404"/>
      <c r="ED132" s="404"/>
      <c r="EE132" s="404"/>
      <c r="EF132" s="404"/>
      <c r="EG132" s="404"/>
      <c r="EH132" s="404"/>
      <c r="EI132" s="404"/>
      <c r="EJ132" s="404"/>
      <c r="EK132" s="404"/>
      <c r="EL132" s="404"/>
      <c r="EM132" s="404"/>
      <c r="EN132" s="404"/>
      <c r="EO132" s="404"/>
      <c r="EP132" s="404"/>
      <c r="EQ132" s="404"/>
      <c r="ER132" s="404"/>
      <c r="ES132" s="404"/>
      <c r="ET132" s="404"/>
      <c r="EU132" s="404"/>
      <c r="EV132" s="404"/>
      <c r="EW132" s="404"/>
      <c r="EX132" s="404"/>
      <c r="EY132" s="404"/>
      <c r="EZ132" s="404"/>
      <c r="FA132" s="404"/>
      <c r="FB132" s="404"/>
      <c r="FC132" s="404"/>
      <c r="FD132" s="404"/>
      <c r="FE132" s="404"/>
      <c r="FF132" s="404"/>
      <c r="FG132" s="404"/>
      <c r="FH132" s="404"/>
      <c r="FI132" s="404"/>
      <c r="FJ132" s="404"/>
      <c r="FK132" s="404"/>
      <c r="FL132" s="404"/>
      <c r="FM132" s="404"/>
      <c r="FN132" s="404"/>
      <c r="FO132" s="404"/>
      <c r="FP132" s="404"/>
      <c r="FQ132" s="404"/>
      <c r="FR132" s="404"/>
      <c r="FS132" s="404"/>
      <c r="FT132" s="404"/>
      <c r="FU132" s="404"/>
      <c r="FV132" s="404"/>
      <c r="FW132" s="404"/>
      <c r="FX132" s="404"/>
      <c r="FY132" s="404"/>
      <c r="FZ132" s="404"/>
      <c r="GA132" s="404"/>
      <c r="GB132" s="404"/>
      <c r="GC132" s="404"/>
      <c r="GD132" s="404"/>
      <c r="GE132" s="404"/>
      <c r="GF132" s="404"/>
      <c r="GG132" s="404"/>
      <c r="GH132" s="404"/>
      <c r="GI132" s="404"/>
      <c r="GJ132" s="404"/>
      <c r="GK132" s="404"/>
      <c r="GL132" s="404"/>
      <c r="GM132" s="404"/>
      <c r="GN132" s="404"/>
      <c r="GO132" s="404"/>
      <c r="GP132" s="404"/>
      <c r="GQ132" s="404"/>
      <c r="GR132" s="404"/>
      <c r="GS132" s="404"/>
      <c r="GT132" s="404"/>
      <c r="GU132" s="404"/>
      <c r="GV132" s="404"/>
      <c r="GW132" s="404"/>
      <c r="GX132" s="404"/>
      <c r="GY132" s="404"/>
      <c r="GZ132" s="404"/>
      <c r="HA132" s="404"/>
      <c r="HB132" s="404"/>
      <c r="HC132" s="404"/>
      <c r="HD132" s="404"/>
      <c r="HE132" s="404"/>
      <c r="HF132" s="404"/>
      <c r="HG132" s="404"/>
      <c r="HH132" s="404"/>
      <c r="HI132" s="404"/>
      <c r="HJ132" s="404"/>
      <c r="HK132" s="404"/>
      <c r="HL132" s="404"/>
      <c r="HM132" s="404"/>
      <c r="HN132" s="404"/>
      <c r="HO132" s="404"/>
      <c r="HP132" s="404"/>
      <c r="HQ132" s="404"/>
      <c r="HR132" s="404"/>
      <c r="HS132" s="404"/>
      <c r="HT132" s="404"/>
      <c r="HU132" s="404"/>
      <c r="HV132" s="404"/>
      <c r="HW132" s="404"/>
      <c r="HX132" s="404"/>
      <c r="HY132" s="404"/>
      <c r="HZ132" s="404"/>
      <c r="IA132" s="404"/>
      <c r="IB132" s="404"/>
      <c r="IC132" s="404"/>
      <c r="ID132" s="404"/>
      <c r="IE132" s="404"/>
      <c r="IF132" s="404"/>
      <c r="IG132" s="404"/>
      <c r="IH132" s="404"/>
      <c r="II132" s="404"/>
      <c r="IJ132" s="404"/>
      <c r="IK132" s="404"/>
      <c r="IL132" s="404"/>
      <c r="IM132" s="404"/>
      <c r="IN132" s="404"/>
      <c r="IO132" s="404"/>
      <c r="IP132" s="404"/>
      <c r="IQ132" s="404"/>
      <c r="IR132" s="404"/>
      <c r="IS132" s="404"/>
      <c r="IT132" s="404"/>
      <c r="IU132" s="404"/>
      <c r="IV132" s="404"/>
      <c r="IW132" s="404"/>
      <c r="IX132" s="404"/>
      <c r="IY132" s="404"/>
      <c r="IZ132" s="404"/>
      <c r="JA132" s="404"/>
      <c r="JB132" s="404"/>
      <c r="JC132" s="404"/>
      <c r="JD132" s="404"/>
      <c r="JE132" s="404"/>
      <c r="JF132" s="404"/>
      <c r="JG132" s="404"/>
      <c r="JH132" s="404"/>
      <c r="JI132" s="404"/>
      <c r="JJ132" s="404"/>
      <c r="JK132" s="404"/>
      <c r="JL132" s="404"/>
      <c r="JM132" s="404"/>
      <c r="JN132" s="404"/>
      <c r="JO132" s="404"/>
      <c r="JP132" s="404"/>
      <c r="JQ132" s="404"/>
      <c r="JR132" s="404"/>
      <c r="JS132" s="404"/>
      <c r="JT132" s="404"/>
      <c r="JU132" s="404"/>
      <c r="JV132" s="404"/>
      <c r="JW132" s="404"/>
      <c r="JX132" s="404"/>
      <c r="JY132" s="404"/>
      <c r="JZ132" s="404"/>
      <c r="KA132" s="404"/>
      <c r="KB132" s="404"/>
      <c r="KC132" s="404"/>
      <c r="KD132" s="404"/>
      <c r="KE132" s="404"/>
      <c r="KF132" s="404"/>
      <c r="KG132" s="404"/>
      <c r="KH132" s="404"/>
      <c r="KI132" s="404"/>
      <c r="KJ132" s="404"/>
      <c r="KK132" s="404"/>
      <c r="KL132" s="404"/>
      <c r="KM132" s="404"/>
      <c r="KN132" s="404"/>
      <c r="KO132" s="404"/>
      <c r="KP132" s="404"/>
      <c r="KQ132" s="404"/>
      <c r="KR132" s="404"/>
      <c r="KS132" s="404"/>
      <c r="KT132" s="404"/>
      <c r="KU132" s="404"/>
      <c r="KV132" s="404"/>
      <c r="KW132" s="404"/>
      <c r="KX132" s="404"/>
      <c r="KY132" s="404"/>
      <c r="KZ132" s="404"/>
      <c r="LA132" s="404"/>
      <c r="LB132" s="404"/>
      <c r="LC132" s="404"/>
      <c r="LD132" s="404"/>
      <c r="LE132" s="404"/>
      <c r="LF132" s="404"/>
      <c r="LG132" s="404"/>
      <c r="LH132" s="404"/>
      <c r="LI132" s="404"/>
      <c r="LJ132" s="404"/>
      <c r="LK132" s="404"/>
      <c r="LL132" s="404"/>
      <c r="LM132" s="404"/>
      <c r="LN132" s="404"/>
      <c r="LO132" s="404"/>
      <c r="LP132" s="404"/>
      <c r="LQ132" s="404"/>
      <c r="LR132" s="404"/>
      <c r="LS132" s="404"/>
      <c r="LT132" s="404"/>
      <c r="LU132" s="404"/>
      <c r="LV132" s="404"/>
      <c r="LW132" s="404"/>
      <c r="LX132" s="404"/>
      <c r="LY132" s="404"/>
      <c r="LZ132" s="404"/>
      <c r="MA132" s="404"/>
      <c r="MB132" s="404"/>
      <c r="MC132" s="404"/>
      <c r="MD132" s="404"/>
      <c r="ME132" s="404"/>
      <c r="MF132" s="404"/>
      <c r="MG132" s="404"/>
      <c r="MH132" s="404"/>
      <c r="MI132" s="404"/>
      <c r="MJ132" s="404"/>
      <c r="MK132" s="404"/>
      <c r="ML132" s="404"/>
      <c r="MM132" s="404"/>
      <c r="MN132" s="404"/>
      <c r="MO132" s="404"/>
      <c r="MP132" s="404"/>
      <c r="MQ132" s="404"/>
      <c r="MR132" s="404"/>
      <c r="MS132" s="404"/>
      <c r="MT132" s="404"/>
      <c r="MU132" s="404"/>
      <c r="MV132" s="404"/>
      <c r="MW132" s="404"/>
      <c r="MX132" s="404"/>
      <c r="MY132" s="404"/>
      <c r="MZ132" s="404"/>
      <c r="NA132" s="404"/>
      <c r="NB132" s="404"/>
      <c r="NC132" s="404"/>
      <c r="ND132" s="404"/>
      <c r="NE132" s="404"/>
      <c r="NF132" s="404"/>
      <c r="NG132" s="404"/>
      <c r="NH132" s="404"/>
      <c r="NI132" s="404"/>
      <c r="NJ132" s="404"/>
      <c r="NK132" s="404"/>
      <c r="NL132" s="404"/>
      <c r="NM132" s="404"/>
      <c r="NN132" s="404"/>
      <c r="NO132" s="404"/>
      <c r="NP132" s="404"/>
      <c r="NQ132" s="404"/>
      <c r="NR132" s="404"/>
      <c r="NS132" s="404"/>
      <c r="NT132" s="404"/>
      <c r="NU132" s="404"/>
      <c r="NV132" s="404"/>
      <c r="NW132" s="404"/>
      <c r="NX132" s="404"/>
      <c r="NY132" s="404"/>
      <c r="NZ132" s="404"/>
      <c r="OA132" s="404"/>
      <c r="OB132" s="404"/>
      <c r="OC132" s="404"/>
      <c r="OD132" s="404"/>
      <c r="OE132" s="404"/>
      <c r="OF132" s="404"/>
      <c r="OG132" s="404"/>
      <c r="OH132" s="404"/>
      <c r="OI132" s="404"/>
      <c r="OJ132" s="404"/>
      <c r="OK132" s="404"/>
      <c r="OL132" s="404"/>
      <c r="OM132" s="404"/>
      <c r="ON132" s="404"/>
      <c r="OO132" s="404"/>
      <c r="OP132" s="404"/>
      <c r="OQ132" s="404"/>
      <c r="OR132" s="404"/>
      <c r="OS132" s="404"/>
      <c r="OT132" s="404"/>
      <c r="OU132" s="404"/>
      <c r="OV132" s="404"/>
      <c r="OW132" s="404"/>
      <c r="OX132" s="404"/>
      <c r="OY132" s="404"/>
      <c r="OZ132" s="404"/>
      <c r="PA132" s="404"/>
      <c r="PB132" s="404"/>
      <c r="PC132" s="404"/>
      <c r="PD132" s="404"/>
      <c r="PE132" s="404"/>
      <c r="PF132" s="404"/>
      <c r="PG132" s="404"/>
      <c r="PH132" s="404"/>
      <c r="PI132" s="404"/>
      <c r="PJ132" s="404"/>
      <c r="PK132" s="404"/>
      <c r="PL132" s="404"/>
      <c r="PM132" s="404"/>
      <c r="PN132" s="404"/>
      <c r="PO132" s="404"/>
      <c r="PP132" s="404"/>
      <c r="PQ132" s="404"/>
      <c r="PR132" s="404"/>
      <c r="PS132" s="404"/>
      <c r="PT132" s="404"/>
      <c r="PU132" s="404"/>
      <c r="PV132" s="404"/>
      <c r="PW132" s="404"/>
      <c r="PX132" s="404"/>
      <c r="PY132" s="404"/>
      <c r="PZ132" s="404"/>
      <c r="QA132" s="404"/>
      <c r="QB132" s="404"/>
      <c r="QC132" s="404"/>
      <c r="QD132" s="404"/>
      <c r="QE132" s="404"/>
      <c r="QF132" s="404"/>
      <c r="QG132" s="404"/>
      <c r="QH132" s="404"/>
      <c r="QI132" s="404"/>
      <c r="QJ132" s="404"/>
      <c r="QK132" s="404"/>
      <c r="QL132" s="404"/>
      <c r="QM132" s="404"/>
      <c r="QN132" s="404"/>
      <c r="QO132" s="404"/>
      <c r="QP132" s="404"/>
      <c r="QQ132" s="404"/>
      <c r="QR132" s="404"/>
      <c r="QS132" s="404"/>
      <c r="QT132" s="404"/>
      <c r="QU132" s="404"/>
      <c r="QV132" s="404"/>
      <c r="QW132" s="404"/>
      <c r="QX132" s="404"/>
      <c r="QY132" s="404"/>
      <c r="QZ132" s="404"/>
      <c r="RA132" s="404"/>
      <c r="RB132" s="404"/>
      <c r="RC132" s="404"/>
      <c r="RD132" s="404"/>
      <c r="RE132" s="404"/>
      <c r="RF132" s="404"/>
      <c r="RG132" s="404"/>
      <c r="RH132" s="404"/>
      <c r="RI132" s="404"/>
      <c r="RJ132" s="404"/>
      <c r="RK132" s="404"/>
      <c r="RL132" s="404"/>
      <c r="RM132" s="404"/>
      <c r="RN132" s="404"/>
      <c r="RO132" s="404"/>
      <c r="RP132" s="404"/>
      <c r="RQ132" s="404"/>
      <c r="RR132" s="404"/>
      <c r="RS132" s="404"/>
      <c r="RT132" s="404"/>
      <c r="RU132" s="404"/>
      <c r="RV132" s="404"/>
      <c r="RW132" s="404"/>
      <c r="RX132" s="404"/>
      <c r="RY132" s="404"/>
      <c r="RZ132" s="404"/>
      <c r="SA132" s="404"/>
      <c r="SB132" s="404"/>
      <c r="SC132" s="404"/>
      <c r="SD132" s="404"/>
      <c r="SE132" s="404"/>
      <c r="SF132" s="404"/>
      <c r="SG132" s="404"/>
      <c r="SH132" s="404"/>
      <c r="SI132" s="404"/>
      <c r="SJ132" s="404"/>
      <c r="SK132" s="404"/>
      <c r="SL132" s="404"/>
      <c r="SM132" s="404"/>
      <c r="SN132" s="404"/>
      <c r="SO132" s="404"/>
      <c r="SP132" s="404"/>
      <c r="SQ132" s="404"/>
      <c r="SR132" s="404"/>
      <c r="SS132" s="404"/>
      <c r="ST132" s="404"/>
      <c r="SU132" s="404"/>
      <c r="SV132" s="404"/>
      <c r="SW132" s="404"/>
      <c r="SX132" s="404"/>
      <c r="SY132" s="404"/>
      <c r="SZ132" s="404"/>
      <c r="TA132" s="404"/>
      <c r="TB132" s="404"/>
      <c r="TC132" s="404"/>
      <c r="TD132" s="404"/>
      <c r="TE132" s="404"/>
      <c r="TF132" s="404"/>
      <c r="TG132" s="404"/>
      <c r="TH132" s="404"/>
      <c r="TI132" s="404"/>
      <c r="TJ132" s="404"/>
      <c r="TK132" s="404"/>
      <c r="TL132" s="404"/>
      <c r="TM132" s="404"/>
      <c r="TN132" s="404"/>
      <c r="TO132" s="404"/>
      <c r="TP132" s="404"/>
      <c r="TQ132" s="404"/>
      <c r="TR132" s="404"/>
      <c r="TS132" s="404"/>
      <c r="TT132" s="404"/>
      <c r="TU132" s="404"/>
      <c r="TV132" s="404"/>
      <c r="TW132" s="404"/>
      <c r="TX132" s="404"/>
      <c r="TY132" s="404"/>
      <c r="TZ132" s="404"/>
      <c r="UA132" s="404"/>
      <c r="UB132" s="404"/>
      <c r="UC132" s="404"/>
      <c r="UD132" s="404"/>
      <c r="UE132" s="404"/>
      <c r="UF132" s="404"/>
      <c r="UG132" s="404"/>
      <c r="UH132" s="404"/>
      <c r="UI132" s="404"/>
      <c r="UJ132" s="404"/>
      <c r="UK132" s="404"/>
      <c r="UL132" s="404"/>
      <c r="UM132" s="404"/>
      <c r="UN132" s="404"/>
      <c r="UO132" s="404"/>
      <c r="UP132" s="404"/>
      <c r="UQ132" s="404"/>
      <c r="UR132" s="404"/>
      <c r="US132" s="404"/>
      <c r="UT132" s="404"/>
      <c r="UU132" s="404"/>
      <c r="UV132" s="404"/>
      <c r="UW132" s="404"/>
      <c r="UX132" s="404"/>
      <c r="UY132" s="404"/>
      <c r="UZ132" s="404"/>
      <c r="VA132" s="404"/>
      <c r="VB132" s="404"/>
      <c r="VC132" s="404"/>
      <c r="VD132" s="404"/>
      <c r="VE132" s="404"/>
      <c r="VF132" s="404"/>
      <c r="VG132" s="404"/>
      <c r="VH132" s="404"/>
      <c r="VI132" s="404"/>
      <c r="VJ132" s="404"/>
      <c r="VK132" s="404"/>
      <c r="VL132" s="404"/>
      <c r="VM132" s="404"/>
      <c r="VN132" s="404"/>
      <c r="VO132" s="404"/>
      <c r="VP132" s="404"/>
      <c r="VQ132" s="404"/>
      <c r="VR132" s="404"/>
      <c r="VS132" s="404"/>
      <c r="VT132" s="404"/>
      <c r="VU132" s="404"/>
      <c r="VV132" s="404"/>
      <c r="VW132" s="404"/>
      <c r="VX132" s="404"/>
      <c r="VY132" s="404"/>
      <c r="VZ132" s="404"/>
      <c r="WA132" s="404"/>
      <c r="WB132" s="404"/>
      <c r="WC132" s="404"/>
      <c r="WD132" s="404"/>
      <c r="WE132" s="404"/>
      <c r="WF132" s="404"/>
      <c r="WG132" s="404"/>
      <c r="WH132" s="404"/>
      <c r="WI132" s="404"/>
      <c r="WJ132" s="404"/>
      <c r="WK132" s="404"/>
      <c r="WL132" s="404"/>
      <c r="WM132" s="404"/>
      <c r="WN132" s="404"/>
      <c r="WO132" s="404"/>
      <c r="WP132" s="404"/>
      <c r="WQ132" s="404"/>
      <c r="WR132" s="404"/>
      <c r="WS132" s="404"/>
      <c r="WT132" s="404"/>
      <c r="WU132" s="404"/>
      <c r="WV132" s="404"/>
      <c r="WW132" s="404"/>
      <c r="WX132" s="404"/>
      <c r="WY132" s="404"/>
      <c r="WZ132" s="404"/>
      <c r="XA132" s="404"/>
      <c r="XB132" s="404"/>
      <c r="XC132" s="404"/>
      <c r="XD132" s="404"/>
      <c r="XE132" s="404"/>
      <c r="XF132" s="404"/>
      <c r="XG132" s="404"/>
      <c r="XH132" s="404"/>
      <c r="XI132" s="404"/>
      <c r="XJ132" s="404"/>
      <c r="XK132" s="404"/>
      <c r="XL132" s="404"/>
      <c r="XM132" s="404"/>
      <c r="XN132" s="404"/>
      <c r="XO132" s="404"/>
      <c r="XP132" s="404"/>
      <c r="XQ132" s="404"/>
      <c r="XR132" s="404"/>
      <c r="XS132" s="404"/>
      <c r="XT132" s="404"/>
      <c r="XU132" s="404"/>
      <c r="XV132" s="404"/>
      <c r="XW132" s="404"/>
      <c r="XX132" s="404"/>
      <c r="XY132" s="404"/>
      <c r="XZ132" s="404"/>
      <c r="YA132" s="404"/>
      <c r="YB132" s="404"/>
      <c r="YC132" s="404"/>
      <c r="YD132" s="404"/>
      <c r="YE132" s="404"/>
      <c r="YF132" s="404"/>
      <c r="YG132" s="404"/>
      <c r="YH132" s="404"/>
      <c r="YI132" s="404"/>
      <c r="YJ132" s="404"/>
      <c r="YK132" s="404"/>
      <c r="YL132" s="404"/>
      <c r="YM132" s="404"/>
      <c r="YN132" s="404"/>
      <c r="YO132" s="404"/>
      <c r="YP132" s="404"/>
      <c r="YQ132" s="404"/>
      <c r="YR132" s="404"/>
      <c r="YS132" s="404"/>
      <c r="YT132" s="404"/>
      <c r="YU132" s="404"/>
      <c r="YV132" s="404"/>
      <c r="YW132" s="404"/>
      <c r="YX132" s="404"/>
      <c r="YY132" s="404"/>
      <c r="YZ132" s="404"/>
      <c r="ZA132" s="404"/>
      <c r="ZB132" s="404"/>
      <c r="ZC132" s="404"/>
      <c r="ZD132" s="404"/>
      <c r="ZE132" s="404"/>
      <c r="ZF132" s="404"/>
      <c r="ZG132" s="404"/>
      <c r="ZH132" s="404"/>
      <c r="ZI132" s="404"/>
      <c r="ZJ132" s="404"/>
      <c r="ZK132" s="404"/>
      <c r="ZL132" s="404"/>
      <c r="ZM132" s="404"/>
      <c r="ZN132" s="404"/>
      <c r="ZO132" s="404"/>
      <c r="ZP132" s="404"/>
      <c r="ZQ132" s="404"/>
      <c r="ZR132" s="404"/>
      <c r="ZS132" s="404"/>
      <c r="ZT132" s="404"/>
      <c r="ZU132" s="404"/>
      <c r="ZV132" s="404"/>
      <c r="ZW132" s="404"/>
      <c r="ZX132" s="404"/>
      <c r="ZY132" s="404"/>
      <c r="ZZ132" s="404"/>
      <c r="AAA132" s="404"/>
      <c r="AAB132" s="404"/>
      <c r="AAC132" s="404"/>
      <c r="AAD132" s="404"/>
      <c r="AAE132" s="404"/>
      <c r="AAF132" s="404"/>
      <c r="AAG132" s="404"/>
      <c r="AAH132" s="404"/>
      <c r="AAI132" s="404"/>
      <c r="AAJ132" s="404"/>
      <c r="AAK132" s="404"/>
      <c r="AAL132" s="404"/>
      <c r="AAM132" s="404"/>
      <c r="AAN132" s="404"/>
      <c r="AAO132" s="404"/>
      <c r="AAP132" s="404"/>
      <c r="AAQ132" s="404"/>
      <c r="AAR132" s="404"/>
      <c r="AAS132" s="404"/>
      <c r="AAT132" s="404"/>
      <c r="AAU132" s="404"/>
      <c r="AAV132" s="404"/>
      <c r="AAW132" s="404"/>
      <c r="AAX132" s="404"/>
      <c r="AAY132" s="404"/>
      <c r="AAZ132" s="404"/>
      <c r="ABA132" s="404"/>
      <c r="ABB132" s="404"/>
      <c r="ABC132" s="404"/>
      <c r="ABD132" s="404"/>
      <c r="ABE132" s="404"/>
      <c r="ABF132" s="404"/>
      <c r="ABG132" s="404"/>
      <c r="ABH132" s="404"/>
      <c r="ABI132" s="404"/>
      <c r="ABJ132" s="404"/>
      <c r="ABK132" s="404"/>
      <c r="ABL132" s="404"/>
      <c r="ABM132" s="404"/>
      <c r="ABN132" s="404"/>
      <c r="ABO132" s="404"/>
      <c r="ABP132" s="404"/>
      <c r="ABQ132" s="404"/>
      <c r="ABR132" s="404"/>
      <c r="ABS132" s="404"/>
      <c r="ABT132" s="404"/>
      <c r="ABU132" s="404"/>
      <c r="ABV132" s="404"/>
      <c r="ABW132" s="404"/>
      <c r="ABX132" s="404"/>
      <c r="ABY132" s="404"/>
      <c r="ABZ132" s="404"/>
      <c r="ACA132" s="404"/>
      <c r="ACB132" s="404"/>
      <c r="ACC132" s="404"/>
      <c r="ACD132" s="404"/>
      <c r="ACE132" s="404"/>
      <c r="ACF132" s="404"/>
      <c r="ACG132" s="404"/>
      <c r="ACH132" s="404"/>
      <c r="ACI132" s="404"/>
      <c r="ACJ132" s="404"/>
      <c r="ACK132" s="404"/>
      <c r="ACL132" s="404"/>
      <c r="ACM132" s="404"/>
      <c r="ACN132" s="404"/>
      <c r="ACO132" s="404"/>
      <c r="ACP132" s="404"/>
      <c r="ACQ132" s="404"/>
      <c r="ACR132" s="404"/>
      <c r="ACS132" s="404"/>
      <c r="ACT132" s="404"/>
      <c r="ACU132" s="404"/>
      <c r="ACV132" s="404"/>
      <c r="ACW132" s="404"/>
      <c r="ACX132" s="404"/>
      <c r="ACY132" s="404"/>
      <c r="ACZ132" s="404"/>
      <c r="ADA132" s="404"/>
      <c r="ADB132" s="404"/>
      <c r="ADC132" s="404"/>
      <c r="ADD132" s="404"/>
      <c r="ADE132" s="404"/>
      <c r="ADF132" s="404"/>
      <c r="ADG132" s="404"/>
      <c r="ADH132" s="404"/>
      <c r="ADI132" s="404"/>
      <c r="ADJ132" s="404"/>
      <c r="ADK132" s="404"/>
      <c r="ADL132" s="404"/>
      <c r="ADM132" s="404"/>
      <c r="ADN132" s="404"/>
      <c r="ADO132" s="404"/>
      <c r="ADP132" s="404"/>
      <c r="ADQ132" s="404"/>
      <c r="ADR132" s="404"/>
      <c r="ADS132" s="404"/>
      <c r="ADT132" s="404"/>
      <c r="ADU132" s="404"/>
      <c r="ADV132" s="404"/>
      <c r="ADW132" s="404"/>
      <c r="ADX132" s="404"/>
      <c r="ADY132" s="404"/>
      <c r="ADZ132" s="404"/>
      <c r="AEA132" s="404"/>
      <c r="AEB132" s="404"/>
      <c r="AEC132" s="404"/>
      <c r="AED132" s="404"/>
      <c r="AEE132" s="404"/>
      <c r="AEF132" s="404"/>
      <c r="AEG132" s="404"/>
      <c r="AEH132" s="404"/>
      <c r="AEI132" s="404"/>
      <c r="AEJ132" s="404"/>
      <c r="AEK132" s="404"/>
      <c r="AEL132" s="404"/>
      <c r="AEM132" s="404"/>
      <c r="AEN132" s="404"/>
      <c r="AEO132" s="404"/>
      <c r="AEP132" s="404"/>
      <c r="AEQ132" s="404"/>
      <c r="AER132" s="404"/>
      <c r="AES132" s="404"/>
      <c r="AET132" s="404"/>
      <c r="AEU132" s="404"/>
      <c r="AEV132" s="404"/>
      <c r="AEW132" s="404"/>
      <c r="AEX132" s="404"/>
      <c r="AEY132" s="404"/>
      <c r="AEZ132" s="404"/>
      <c r="AFA132" s="404"/>
      <c r="AFB132" s="404"/>
      <c r="AFC132" s="404"/>
      <c r="AFD132" s="404"/>
      <c r="AFE132" s="404"/>
      <c r="AFF132" s="404"/>
      <c r="AFG132" s="404"/>
      <c r="AFH132" s="404"/>
      <c r="AFI132" s="404"/>
      <c r="AFJ132" s="404"/>
      <c r="AFK132" s="404"/>
      <c r="AFL132" s="404"/>
      <c r="AFM132" s="404"/>
      <c r="AFN132" s="404"/>
      <c r="AFO132" s="404"/>
      <c r="AFP132" s="404"/>
      <c r="AFQ132" s="404"/>
      <c r="AFR132" s="404"/>
      <c r="AFS132" s="404"/>
      <c r="AFT132" s="404"/>
      <c r="AFU132" s="404"/>
      <c r="AFV132" s="404"/>
      <c r="AFW132" s="404"/>
      <c r="AFX132" s="404"/>
      <c r="AFY132" s="404"/>
      <c r="AFZ132" s="404"/>
      <c r="AGA132" s="404"/>
      <c r="AGB132" s="404"/>
      <c r="AGC132" s="404"/>
      <c r="AGD132" s="404"/>
      <c r="AGE132" s="404"/>
      <c r="AGF132" s="404"/>
      <c r="AGG132" s="404"/>
      <c r="AGH132" s="404"/>
      <c r="AGI132" s="404"/>
      <c r="AGJ132" s="404"/>
      <c r="AGK132" s="404"/>
      <c r="AGL132" s="404"/>
      <c r="AGM132" s="404"/>
      <c r="AGN132" s="404"/>
      <c r="AGO132" s="404"/>
      <c r="AGP132" s="404"/>
      <c r="AGQ132" s="404"/>
      <c r="AGR132" s="404"/>
      <c r="AGS132" s="404"/>
      <c r="AGT132" s="404"/>
      <c r="AGU132" s="404"/>
      <c r="AGV132" s="404"/>
      <c r="AGW132" s="404"/>
      <c r="AGX132" s="404"/>
      <c r="AGY132" s="404"/>
      <c r="AGZ132" s="404"/>
      <c r="AHA132" s="404"/>
      <c r="AHB132" s="404"/>
      <c r="AHC132" s="404"/>
      <c r="AHD132" s="404"/>
      <c r="AHE132" s="404"/>
      <c r="AHF132" s="404"/>
      <c r="AHG132" s="404"/>
      <c r="AHH132" s="404"/>
      <c r="AHI132" s="404"/>
      <c r="AHJ132" s="404"/>
      <c r="AHK132" s="404"/>
      <c r="AHL132" s="404"/>
      <c r="AHM132" s="404"/>
      <c r="AHN132" s="404"/>
      <c r="AHO132" s="404"/>
      <c r="AHP132" s="404"/>
      <c r="AHQ132" s="404"/>
      <c r="AHR132" s="404"/>
      <c r="AHS132" s="404"/>
      <c r="AHT132" s="404"/>
      <c r="AHU132" s="404"/>
      <c r="AHV132" s="404"/>
      <c r="AHW132" s="404"/>
      <c r="AHX132" s="404"/>
      <c r="AHY132" s="404"/>
      <c r="AHZ132" s="404"/>
      <c r="AIA132" s="404"/>
      <c r="AIB132" s="404"/>
      <c r="AIC132" s="404"/>
      <c r="AID132" s="404"/>
      <c r="AIE132" s="404"/>
      <c r="AIF132" s="404"/>
      <c r="AIG132" s="404"/>
      <c r="AIH132" s="404"/>
      <c r="AII132" s="404"/>
      <c r="AIJ132" s="404"/>
      <c r="AIK132" s="404"/>
      <c r="AIL132" s="404"/>
      <c r="AIM132" s="404"/>
      <c r="AIN132" s="404"/>
      <c r="AIO132" s="404"/>
      <c r="AIP132" s="404"/>
      <c r="AIQ132" s="404"/>
      <c r="AIR132" s="404"/>
      <c r="AIS132" s="404"/>
      <c r="AIT132" s="404"/>
      <c r="AIU132" s="404"/>
      <c r="AIV132" s="404"/>
      <c r="AIW132" s="404"/>
      <c r="AIX132" s="404"/>
      <c r="AIY132" s="404"/>
      <c r="AIZ132" s="404"/>
      <c r="AJA132" s="404"/>
      <c r="AJB132" s="404"/>
      <c r="AJC132" s="404"/>
      <c r="AJD132" s="404"/>
      <c r="AJE132" s="404"/>
      <c r="AJF132" s="404"/>
      <c r="AJG132" s="404"/>
      <c r="AJH132" s="404"/>
      <c r="AJI132" s="404"/>
      <c r="AJJ132" s="404"/>
      <c r="AJK132" s="404"/>
      <c r="AJL132" s="404"/>
      <c r="AJM132" s="404"/>
      <c r="AJN132" s="404"/>
      <c r="AJO132" s="404"/>
      <c r="AJP132" s="404"/>
      <c r="AJQ132" s="404"/>
      <c r="AJR132" s="404"/>
      <c r="AJS132" s="404"/>
      <c r="AJT132" s="404"/>
      <c r="AJU132" s="404"/>
      <c r="AJV132" s="404"/>
      <c r="AJW132" s="404"/>
      <c r="AJX132" s="404"/>
      <c r="AJY132" s="404"/>
      <c r="AJZ132" s="404"/>
      <c r="AKA132" s="404"/>
      <c r="AKB132" s="404"/>
      <c r="AKC132" s="404"/>
      <c r="AKD132" s="404"/>
      <c r="AKE132" s="404"/>
      <c r="AKF132" s="404"/>
      <c r="AKG132" s="404"/>
      <c r="AKH132" s="404"/>
      <c r="AKI132" s="404"/>
      <c r="AKJ132" s="404"/>
      <c r="AKK132" s="404"/>
      <c r="AKL132" s="404"/>
      <c r="AKM132" s="404"/>
      <c r="AKN132" s="404"/>
      <c r="AKO132" s="404"/>
      <c r="AKP132" s="404"/>
      <c r="AKQ132" s="404"/>
      <c r="AKR132" s="404"/>
      <c r="AKS132" s="404"/>
      <c r="AKT132" s="404"/>
      <c r="AKU132" s="404"/>
      <c r="AKV132" s="404"/>
      <c r="AKW132" s="404"/>
      <c r="AKX132" s="404"/>
      <c r="AKY132" s="404"/>
      <c r="AKZ132" s="404"/>
      <c r="ALA132" s="404"/>
      <c r="ALB132" s="404"/>
      <c r="ALC132" s="404"/>
    </row>
    <row r="133" spans="1:991" x14ac:dyDescent="0.55000000000000004">
      <c r="A133" s="53" t="s">
        <v>97</v>
      </c>
      <c r="B133" s="648" t="e">
        <f>#N/A</f>
        <v>#N/A</v>
      </c>
      <c r="C133" s="648"/>
      <c r="D133" s="648" t="e">
        <f>#N/A</f>
        <v>#N/A</v>
      </c>
      <c r="E133" s="648">
        <f t="shared" si="1"/>
        <v>0</v>
      </c>
      <c r="F133" s="648"/>
      <c r="G133" s="648">
        <f t="shared" si="2"/>
        <v>0</v>
      </c>
      <c r="H133" s="648">
        <f t="shared" si="3"/>
        <v>0</v>
      </c>
      <c r="I133" s="648"/>
      <c r="J133" s="648">
        <f t="shared" si="4"/>
        <v>0</v>
      </c>
      <c r="K133" s="762" t="e">
        <f>#N/A</f>
        <v>#N/A</v>
      </c>
      <c r="L133" s="648"/>
      <c r="W133" s="404"/>
      <c r="X133" s="404"/>
      <c r="Y133" s="404"/>
      <c r="Z133" s="404"/>
      <c r="AA133" s="404"/>
      <c r="AB133" s="404"/>
      <c r="AC133" s="404"/>
      <c r="AD133" s="404"/>
      <c r="AE133" s="404"/>
      <c r="AF133" s="404"/>
      <c r="AG133" s="404"/>
      <c r="AH133" s="404"/>
      <c r="AI133" s="404"/>
      <c r="AJ133" s="404"/>
      <c r="AK133" s="404"/>
      <c r="AL133" s="404"/>
      <c r="AM133" s="404"/>
      <c r="AN133" s="404"/>
      <c r="AO133" s="404"/>
      <c r="AP133" s="404"/>
      <c r="AQ133" s="404"/>
      <c r="AR133" s="404"/>
      <c r="AS133" s="404"/>
      <c r="AT133" s="404"/>
      <c r="AU133" s="404"/>
      <c r="AV133" s="404"/>
      <c r="AW133" s="404"/>
      <c r="AX133" s="404"/>
      <c r="AY133" s="404"/>
      <c r="AZ133" s="404"/>
      <c r="BA133" s="404"/>
      <c r="BB133" s="404"/>
      <c r="BC133" s="404"/>
      <c r="BD133" s="404"/>
      <c r="BE133" s="404"/>
      <c r="BF133" s="404"/>
      <c r="BG133" s="404"/>
      <c r="BH133" s="404"/>
      <c r="BI133" s="404"/>
      <c r="BJ133" s="404"/>
      <c r="BK133" s="404"/>
      <c r="BL133" s="404"/>
      <c r="BM133" s="404"/>
      <c r="BN133" s="404"/>
      <c r="BO133" s="404"/>
      <c r="BP133" s="404"/>
      <c r="BQ133" s="404"/>
      <c r="BR133" s="404"/>
      <c r="BS133" s="404"/>
      <c r="BT133" s="404"/>
      <c r="BU133" s="404"/>
      <c r="BV133" s="404"/>
      <c r="BW133" s="404"/>
      <c r="BX133" s="404"/>
      <c r="BY133" s="404"/>
      <c r="BZ133" s="404"/>
      <c r="CA133" s="404"/>
      <c r="CB133" s="404"/>
      <c r="CC133" s="404"/>
      <c r="CD133" s="404"/>
      <c r="CE133" s="404"/>
      <c r="CF133" s="404"/>
      <c r="CG133" s="404"/>
      <c r="CH133" s="404"/>
      <c r="CI133" s="404"/>
      <c r="CJ133" s="404"/>
      <c r="CK133" s="404"/>
      <c r="CL133" s="404"/>
      <c r="CM133" s="404"/>
      <c r="CN133" s="404"/>
      <c r="CO133" s="404"/>
      <c r="CP133" s="404"/>
      <c r="CQ133" s="404"/>
      <c r="CR133" s="404"/>
      <c r="CS133" s="404"/>
      <c r="CT133" s="404"/>
      <c r="CU133" s="404"/>
      <c r="CV133" s="404"/>
      <c r="CW133" s="404"/>
      <c r="CX133" s="404"/>
      <c r="CY133" s="404"/>
      <c r="CZ133" s="404"/>
      <c r="DA133" s="404"/>
      <c r="DB133" s="404"/>
      <c r="DC133" s="404"/>
      <c r="DD133" s="404"/>
      <c r="DE133" s="404"/>
      <c r="DF133" s="404"/>
      <c r="DG133" s="404"/>
      <c r="DH133" s="404"/>
      <c r="DI133" s="404"/>
      <c r="DJ133" s="404"/>
      <c r="DK133" s="404"/>
      <c r="DL133" s="404"/>
      <c r="DM133" s="404"/>
      <c r="DN133" s="404"/>
      <c r="DO133" s="404"/>
      <c r="DP133" s="404"/>
      <c r="DQ133" s="404"/>
      <c r="DR133" s="404"/>
      <c r="DS133" s="404"/>
      <c r="DT133" s="404"/>
      <c r="DU133" s="404"/>
      <c r="DV133" s="404"/>
      <c r="DW133" s="404"/>
      <c r="DX133" s="404"/>
      <c r="DY133" s="404"/>
      <c r="DZ133" s="404"/>
      <c r="EA133" s="404"/>
      <c r="EB133" s="404"/>
      <c r="EC133" s="404"/>
      <c r="ED133" s="404"/>
      <c r="EE133" s="404"/>
      <c r="EF133" s="404"/>
      <c r="EG133" s="404"/>
      <c r="EH133" s="404"/>
      <c r="EI133" s="404"/>
      <c r="EJ133" s="404"/>
      <c r="EK133" s="404"/>
      <c r="EL133" s="404"/>
      <c r="EM133" s="404"/>
      <c r="EN133" s="404"/>
      <c r="EO133" s="404"/>
      <c r="EP133" s="404"/>
      <c r="EQ133" s="404"/>
      <c r="ER133" s="404"/>
      <c r="ES133" s="404"/>
      <c r="ET133" s="404"/>
      <c r="EU133" s="404"/>
      <c r="EV133" s="404"/>
      <c r="EW133" s="404"/>
      <c r="EX133" s="404"/>
      <c r="EY133" s="404"/>
      <c r="EZ133" s="404"/>
      <c r="FA133" s="404"/>
      <c r="FB133" s="404"/>
      <c r="FC133" s="404"/>
      <c r="FD133" s="404"/>
      <c r="FE133" s="404"/>
      <c r="FF133" s="404"/>
      <c r="FG133" s="404"/>
      <c r="FH133" s="404"/>
      <c r="FI133" s="404"/>
      <c r="FJ133" s="404"/>
      <c r="FK133" s="404"/>
      <c r="FL133" s="404"/>
      <c r="FM133" s="404"/>
      <c r="FN133" s="404"/>
      <c r="FO133" s="404"/>
      <c r="FP133" s="404"/>
      <c r="FQ133" s="404"/>
      <c r="FR133" s="404"/>
      <c r="FS133" s="404"/>
      <c r="FT133" s="404"/>
      <c r="FU133" s="404"/>
      <c r="FV133" s="404"/>
      <c r="FW133" s="404"/>
      <c r="FX133" s="404"/>
      <c r="FY133" s="404"/>
      <c r="FZ133" s="404"/>
      <c r="GA133" s="404"/>
      <c r="GB133" s="404"/>
      <c r="GC133" s="404"/>
      <c r="GD133" s="404"/>
      <c r="GE133" s="404"/>
      <c r="GF133" s="404"/>
      <c r="GG133" s="404"/>
      <c r="GH133" s="404"/>
      <c r="GI133" s="404"/>
      <c r="GJ133" s="404"/>
      <c r="GK133" s="404"/>
      <c r="GL133" s="404"/>
      <c r="GM133" s="404"/>
      <c r="GN133" s="404"/>
      <c r="GO133" s="404"/>
      <c r="GP133" s="404"/>
      <c r="GQ133" s="404"/>
      <c r="GR133" s="404"/>
      <c r="GS133" s="404"/>
      <c r="GT133" s="404"/>
      <c r="GU133" s="404"/>
      <c r="GV133" s="404"/>
      <c r="GW133" s="404"/>
      <c r="GX133" s="404"/>
      <c r="GY133" s="404"/>
      <c r="GZ133" s="404"/>
      <c r="HA133" s="404"/>
      <c r="HB133" s="404"/>
      <c r="HC133" s="404"/>
      <c r="HD133" s="404"/>
      <c r="HE133" s="404"/>
      <c r="HF133" s="404"/>
      <c r="HG133" s="404"/>
      <c r="HH133" s="404"/>
      <c r="HI133" s="404"/>
      <c r="HJ133" s="404"/>
      <c r="HK133" s="404"/>
      <c r="HL133" s="404"/>
      <c r="HM133" s="404"/>
      <c r="HN133" s="404"/>
      <c r="HO133" s="404"/>
      <c r="HP133" s="404"/>
      <c r="HQ133" s="404"/>
      <c r="HR133" s="404"/>
      <c r="HS133" s="404"/>
      <c r="HT133" s="404"/>
      <c r="HU133" s="404"/>
      <c r="HV133" s="404"/>
      <c r="HW133" s="404"/>
      <c r="HX133" s="404"/>
      <c r="HY133" s="404"/>
      <c r="HZ133" s="404"/>
      <c r="IA133" s="404"/>
      <c r="IB133" s="404"/>
      <c r="IC133" s="404"/>
      <c r="ID133" s="404"/>
      <c r="IE133" s="404"/>
      <c r="IF133" s="404"/>
      <c r="IG133" s="404"/>
      <c r="IH133" s="404"/>
      <c r="II133" s="404"/>
      <c r="IJ133" s="404"/>
      <c r="IK133" s="404"/>
      <c r="IL133" s="404"/>
      <c r="IM133" s="404"/>
      <c r="IN133" s="404"/>
      <c r="IO133" s="404"/>
      <c r="IP133" s="404"/>
      <c r="IQ133" s="404"/>
      <c r="IR133" s="404"/>
      <c r="IS133" s="404"/>
      <c r="IT133" s="404"/>
      <c r="IU133" s="404"/>
      <c r="IV133" s="404"/>
      <c r="IW133" s="404"/>
      <c r="IX133" s="404"/>
      <c r="IY133" s="404"/>
      <c r="IZ133" s="404"/>
      <c r="JA133" s="404"/>
      <c r="JB133" s="404"/>
      <c r="JC133" s="404"/>
      <c r="JD133" s="404"/>
      <c r="JE133" s="404"/>
      <c r="JF133" s="404"/>
      <c r="JG133" s="404"/>
      <c r="JH133" s="404"/>
      <c r="JI133" s="404"/>
      <c r="JJ133" s="404"/>
      <c r="JK133" s="404"/>
      <c r="JL133" s="404"/>
      <c r="JM133" s="404"/>
      <c r="JN133" s="404"/>
      <c r="JO133" s="404"/>
      <c r="JP133" s="404"/>
      <c r="JQ133" s="404"/>
      <c r="JR133" s="404"/>
      <c r="JS133" s="404"/>
      <c r="JT133" s="404"/>
      <c r="JU133" s="404"/>
      <c r="JV133" s="404"/>
      <c r="JW133" s="404"/>
      <c r="JX133" s="404"/>
      <c r="JY133" s="404"/>
      <c r="JZ133" s="404"/>
      <c r="KA133" s="404"/>
      <c r="KB133" s="404"/>
      <c r="KC133" s="404"/>
      <c r="KD133" s="404"/>
      <c r="KE133" s="404"/>
      <c r="KF133" s="404"/>
      <c r="KG133" s="404"/>
      <c r="KH133" s="404"/>
      <c r="KI133" s="404"/>
      <c r="KJ133" s="404"/>
      <c r="KK133" s="404"/>
      <c r="KL133" s="404"/>
      <c r="KM133" s="404"/>
      <c r="KN133" s="404"/>
      <c r="KO133" s="404"/>
      <c r="KP133" s="404"/>
      <c r="KQ133" s="404"/>
      <c r="KR133" s="404"/>
      <c r="KS133" s="404"/>
      <c r="KT133" s="404"/>
      <c r="KU133" s="404"/>
      <c r="KV133" s="404"/>
      <c r="KW133" s="404"/>
      <c r="KX133" s="404"/>
      <c r="KY133" s="404"/>
      <c r="KZ133" s="404"/>
      <c r="LA133" s="404"/>
      <c r="LB133" s="404"/>
      <c r="LC133" s="404"/>
      <c r="LD133" s="404"/>
      <c r="LE133" s="404"/>
      <c r="LF133" s="404"/>
      <c r="LG133" s="404"/>
      <c r="LH133" s="404"/>
      <c r="LI133" s="404"/>
      <c r="LJ133" s="404"/>
      <c r="LK133" s="404"/>
      <c r="LL133" s="404"/>
      <c r="LM133" s="404"/>
      <c r="LN133" s="404"/>
      <c r="LO133" s="404"/>
      <c r="LP133" s="404"/>
      <c r="LQ133" s="404"/>
      <c r="LR133" s="404"/>
      <c r="LS133" s="404"/>
      <c r="LT133" s="404"/>
      <c r="LU133" s="404"/>
      <c r="LV133" s="404"/>
      <c r="LW133" s="404"/>
      <c r="LX133" s="404"/>
      <c r="LY133" s="404"/>
      <c r="LZ133" s="404"/>
      <c r="MA133" s="404"/>
      <c r="MB133" s="404"/>
      <c r="MC133" s="404"/>
      <c r="MD133" s="404"/>
      <c r="ME133" s="404"/>
      <c r="MF133" s="404"/>
      <c r="MG133" s="404"/>
      <c r="MH133" s="404"/>
      <c r="MI133" s="404"/>
      <c r="MJ133" s="404"/>
      <c r="MK133" s="404"/>
      <c r="ML133" s="404"/>
      <c r="MM133" s="404"/>
      <c r="MN133" s="404"/>
      <c r="MO133" s="404"/>
      <c r="MP133" s="404"/>
      <c r="MQ133" s="404"/>
      <c r="MR133" s="404"/>
      <c r="MS133" s="404"/>
      <c r="MT133" s="404"/>
      <c r="MU133" s="404"/>
      <c r="MV133" s="404"/>
      <c r="MW133" s="404"/>
      <c r="MX133" s="404"/>
      <c r="MY133" s="404"/>
      <c r="MZ133" s="404"/>
      <c r="NA133" s="404"/>
      <c r="NB133" s="404"/>
      <c r="NC133" s="404"/>
      <c r="ND133" s="404"/>
      <c r="NE133" s="404"/>
      <c r="NF133" s="404"/>
      <c r="NG133" s="404"/>
      <c r="NH133" s="404"/>
      <c r="NI133" s="404"/>
      <c r="NJ133" s="404"/>
      <c r="NK133" s="404"/>
      <c r="NL133" s="404"/>
      <c r="NM133" s="404"/>
      <c r="NN133" s="404"/>
      <c r="NO133" s="404"/>
      <c r="NP133" s="404"/>
      <c r="NQ133" s="404"/>
      <c r="NR133" s="404"/>
      <c r="NS133" s="404"/>
      <c r="NT133" s="404"/>
      <c r="NU133" s="404"/>
      <c r="NV133" s="404"/>
      <c r="NW133" s="404"/>
      <c r="NX133" s="404"/>
      <c r="NY133" s="404"/>
      <c r="NZ133" s="404"/>
      <c r="OA133" s="404"/>
      <c r="OB133" s="404"/>
      <c r="OC133" s="404"/>
      <c r="OD133" s="404"/>
      <c r="OE133" s="404"/>
      <c r="OF133" s="404"/>
      <c r="OG133" s="404"/>
      <c r="OH133" s="404"/>
      <c r="OI133" s="404"/>
      <c r="OJ133" s="404"/>
      <c r="OK133" s="404"/>
      <c r="OL133" s="404"/>
      <c r="OM133" s="404"/>
      <c r="ON133" s="404"/>
      <c r="OO133" s="404"/>
      <c r="OP133" s="404"/>
      <c r="OQ133" s="404"/>
      <c r="OR133" s="404"/>
      <c r="OS133" s="404"/>
      <c r="OT133" s="404"/>
      <c r="OU133" s="404"/>
      <c r="OV133" s="404"/>
      <c r="OW133" s="404"/>
      <c r="OX133" s="404"/>
      <c r="OY133" s="404"/>
      <c r="OZ133" s="404"/>
      <c r="PA133" s="404"/>
      <c r="PB133" s="404"/>
      <c r="PC133" s="404"/>
      <c r="PD133" s="404"/>
      <c r="PE133" s="404"/>
      <c r="PF133" s="404"/>
      <c r="PG133" s="404"/>
      <c r="PH133" s="404"/>
      <c r="PI133" s="404"/>
      <c r="PJ133" s="404"/>
      <c r="PK133" s="404"/>
      <c r="PL133" s="404"/>
      <c r="PM133" s="404"/>
      <c r="PN133" s="404"/>
      <c r="PO133" s="404"/>
      <c r="PP133" s="404"/>
      <c r="PQ133" s="404"/>
      <c r="PR133" s="404"/>
      <c r="PS133" s="404"/>
      <c r="PT133" s="404"/>
      <c r="PU133" s="404"/>
      <c r="PV133" s="404"/>
      <c r="PW133" s="404"/>
      <c r="PX133" s="404"/>
      <c r="PY133" s="404"/>
      <c r="PZ133" s="404"/>
      <c r="QA133" s="404"/>
      <c r="QB133" s="404"/>
      <c r="QC133" s="404"/>
      <c r="QD133" s="404"/>
      <c r="QE133" s="404"/>
      <c r="QF133" s="404"/>
      <c r="QG133" s="404"/>
      <c r="QH133" s="404"/>
      <c r="QI133" s="404"/>
      <c r="QJ133" s="404"/>
      <c r="QK133" s="404"/>
      <c r="QL133" s="404"/>
      <c r="QM133" s="404"/>
      <c r="QN133" s="404"/>
      <c r="QO133" s="404"/>
      <c r="QP133" s="404"/>
      <c r="QQ133" s="404"/>
      <c r="QR133" s="404"/>
      <c r="QS133" s="404"/>
      <c r="QT133" s="404"/>
      <c r="QU133" s="404"/>
      <c r="QV133" s="404"/>
      <c r="QW133" s="404"/>
      <c r="QX133" s="404"/>
      <c r="QY133" s="404"/>
      <c r="QZ133" s="404"/>
      <c r="RA133" s="404"/>
      <c r="RB133" s="404"/>
      <c r="RC133" s="404"/>
      <c r="RD133" s="404"/>
      <c r="RE133" s="404"/>
      <c r="RF133" s="404"/>
      <c r="RG133" s="404"/>
      <c r="RH133" s="404"/>
      <c r="RI133" s="404"/>
      <c r="RJ133" s="404"/>
      <c r="RK133" s="404"/>
      <c r="RL133" s="404"/>
      <c r="RM133" s="404"/>
      <c r="RN133" s="404"/>
      <c r="RO133" s="404"/>
      <c r="RP133" s="404"/>
      <c r="RQ133" s="404"/>
      <c r="RR133" s="404"/>
      <c r="RS133" s="404"/>
      <c r="RT133" s="404"/>
      <c r="RU133" s="404"/>
      <c r="RV133" s="404"/>
      <c r="RW133" s="404"/>
      <c r="RX133" s="404"/>
      <c r="RY133" s="404"/>
      <c r="RZ133" s="404"/>
      <c r="SA133" s="404"/>
      <c r="SB133" s="404"/>
      <c r="SC133" s="404"/>
      <c r="SD133" s="404"/>
      <c r="SE133" s="404"/>
      <c r="SF133" s="404"/>
      <c r="SG133" s="404"/>
      <c r="SH133" s="404"/>
      <c r="SI133" s="404"/>
      <c r="SJ133" s="404"/>
      <c r="SK133" s="404"/>
      <c r="SL133" s="404"/>
      <c r="SM133" s="404"/>
      <c r="SN133" s="404"/>
      <c r="SO133" s="404"/>
      <c r="SP133" s="404"/>
      <c r="SQ133" s="404"/>
      <c r="SR133" s="404"/>
      <c r="SS133" s="404"/>
      <c r="ST133" s="404"/>
      <c r="SU133" s="404"/>
      <c r="SV133" s="404"/>
      <c r="SW133" s="404"/>
      <c r="SX133" s="404"/>
      <c r="SY133" s="404"/>
      <c r="SZ133" s="404"/>
      <c r="TA133" s="404"/>
      <c r="TB133" s="404"/>
      <c r="TC133" s="404"/>
      <c r="TD133" s="404"/>
      <c r="TE133" s="404"/>
      <c r="TF133" s="404"/>
      <c r="TG133" s="404"/>
      <c r="TH133" s="404"/>
      <c r="TI133" s="404"/>
      <c r="TJ133" s="404"/>
      <c r="TK133" s="404"/>
      <c r="TL133" s="404"/>
      <c r="TM133" s="404"/>
      <c r="TN133" s="404"/>
      <c r="TO133" s="404"/>
      <c r="TP133" s="404"/>
      <c r="TQ133" s="404"/>
      <c r="TR133" s="404"/>
      <c r="TS133" s="404"/>
      <c r="TT133" s="404"/>
      <c r="TU133" s="404"/>
      <c r="TV133" s="404"/>
      <c r="TW133" s="404"/>
      <c r="TX133" s="404"/>
      <c r="TY133" s="404"/>
      <c r="TZ133" s="404"/>
      <c r="UA133" s="404"/>
      <c r="UB133" s="404"/>
      <c r="UC133" s="404"/>
      <c r="UD133" s="404"/>
      <c r="UE133" s="404"/>
      <c r="UF133" s="404"/>
      <c r="UG133" s="404"/>
      <c r="UH133" s="404"/>
      <c r="UI133" s="404"/>
      <c r="UJ133" s="404"/>
      <c r="UK133" s="404"/>
      <c r="UL133" s="404"/>
      <c r="UM133" s="404"/>
      <c r="UN133" s="404"/>
      <c r="UO133" s="404"/>
      <c r="UP133" s="404"/>
      <c r="UQ133" s="404"/>
      <c r="UR133" s="404"/>
      <c r="US133" s="404"/>
      <c r="UT133" s="404"/>
      <c r="UU133" s="404"/>
      <c r="UV133" s="404"/>
      <c r="UW133" s="404"/>
      <c r="UX133" s="404"/>
      <c r="UY133" s="404"/>
      <c r="UZ133" s="404"/>
      <c r="VA133" s="404"/>
      <c r="VB133" s="404"/>
      <c r="VC133" s="404"/>
      <c r="VD133" s="404"/>
      <c r="VE133" s="404"/>
      <c r="VF133" s="404"/>
      <c r="VG133" s="404"/>
      <c r="VH133" s="404"/>
      <c r="VI133" s="404"/>
      <c r="VJ133" s="404"/>
      <c r="VK133" s="404"/>
      <c r="VL133" s="404"/>
      <c r="VM133" s="404"/>
      <c r="VN133" s="404"/>
      <c r="VO133" s="404"/>
      <c r="VP133" s="404"/>
      <c r="VQ133" s="404"/>
      <c r="VR133" s="404"/>
      <c r="VS133" s="404"/>
      <c r="VT133" s="404"/>
      <c r="VU133" s="404"/>
      <c r="VV133" s="404"/>
      <c r="VW133" s="404"/>
      <c r="VX133" s="404"/>
      <c r="VY133" s="404"/>
      <c r="VZ133" s="404"/>
      <c r="WA133" s="404"/>
      <c r="WB133" s="404"/>
      <c r="WC133" s="404"/>
      <c r="WD133" s="404"/>
      <c r="WE133" s="404"/>
      <c r="WF133" s="404"/>
      <c r="WG133" s="404"/>
      <c r="WH133" s="404"/>
      <c r="WI133" s="404"/>
      <c r="WJ133" s="404"/>
      <c r="WK133" s="404"/>
      <c r="WL133" s="404"/>
      <c r="WM133" s="404"/>
      <c r="WN133" s="404"/>
      <c r="WO133" s="404"/>
      <c r="WP133" s="404"/>
      <c r="WQ133" s="404"/>
      <c r="WR133" s="404"/>
      <c r="WS133" s="404"/>
      <c r="WT133" s="404"/>
      <c r="WU133" s="404"/>
      <c r="WV133" s="404"/>
      <c r="WW133" s="404"/>
      <c r="WX133" s="404"/>
      <c r="WY133" s="404"/>
      <c r="WZ133" s="404"/>
      <c r="XA133" s="404"/>
      <c r="XB133" s="404"/>
      <c r="XC133" s="404"/>
      <c r="XD133" s="404"/>
      <c r="XE133" s="404"/>
      <c r="XF133" s="404"/>
      <c r="XG133" s="404"/>
      <c r="XH133" s="404"/>
      <c r="XI133" s="404"/>
      <c r="XJ133" s="404"/>
      <c r="XK133" s="404"/>
      <c r="XL133" s="404"/>
      <c r="XM133" s="404"/>
      <c r="XN133" s="404"/>
      <c r="XO133" s="404"/>
      <c r="XP133" s="404"/>
      <c r="XQ133" s="404"/>
      <c r="XR133" s="404"/>
      <c r="XS133" s="404"/>
      <c r="XT133" s="404"/>
      <c r="XU133" s="404"/>
      <c r="XV133" s="404"/>
      <c r="XW133" s="404"/>
      <c r="XX133" s="404"/>
      <c r="XY133" s="404"/>
      <c r="XZ133" s="404"/>
      <c r="YA133" s="404"/>
      <c r="YB133" s="404"/>
      <c r="YC133" s="404"/>
      <c r="YD133" s="404"/>
      <c r="YE133" s="404"/>
      <c r="YF133" s="404"/>
      <c r="YG133" s="404"/>
      <c r="YH133" s="404"/>
      <c r="YI133" s="404"/>
      <c r="YJ133" s="404"/>
      <c r="YK133" s="404"/>
      <c r="YL133" s="404"/>
      <c r="YM133" s="404"/>
      <c r="YN133" s="404"/>
      <c r="YO133" s="404"/>
      <c r="YP133" s="404"/>
      <c r="YQ133" s="404"/>
      <c r="YR133" s="404"/>
      <c r="YS133" s="404"/>
      <c r="YT133" s="404"/>
      <c r="YU133" s="404"/>
      <c r="YV133" s="404"/>
      <c r="YW133" s="404"/>
      <c r="YX133" s="404"/>
      <c r="YY133" s="404"/>
      <c r="YZ133" s="404"/>
      <c r="ZA133" s="404"/>
      <c r="ZB133" s="404"/>
      <c r="ZC133" s="404"/>
      <c r="ZD133" s="404"/>
      <c r="ZE133" s="404"/>
      <c r="ZF133" s="404"/>
      <c r="ZG133" s="404"/>
      <c r="ZH133" s="404"/>
      <c r="ZI133" s="404"/>
      <c r="ZJ133" s="404"/>
      <c r="ZK133" s="404"/>
      <c r="ZL133" s="404"/>
      <c r="ZM133" s="404"/>
      <c r="ZN133" s="404"/>
      <c r="ZO133" s="404"/>
      <c r="ZP133" s="404"/>
      <c r="ZQ133" s="404"/>
      <c r="ZR133" s="404"/>
      <c r="ZS133" s="404"/>
      <c r="ZT133" s="404"/>
      <c r="ZU133" s="404"/>
      <c r="ZV133" s="404"/>
      <c r="ZW133" s="404"/>
      <c r="ZX133" s="404"/>
      <c r="ZY133" s="404"/>
      <c r="ZZ133" s="404"/>
      <c r="AAA133" s="404"/>
      <c r="AAB133" s="404"/>
      <c r="AAC133" s="404"/>
      <c r="AAD133" s="404"/>
      <c r="AAE133" s="404"/>
      <c r="AAF133" s="404"/>
      <c r="AAG133" s="404"/>
      <c r="AAH133" s="404"/>
      <c r="AAI133" s="404"/>
      <c r="AAJ133" s="404"/>
      <c r="AAK133" s="404"/>
      <c r="AAL133" s="404"/>
      <c r="AAM133" s="404"/>
      <c r="AAN133" s="404"/>
      <c r="AAO133" s="404"/>
      <c r="AAP133" s="404"/>
      <c r="AAQ133" s="404"/>
      <c r="AAR133" s="404"/>
      <c r="AAS133" s="404"/>
      <c r="AAT133" s="404"/>
      <c r="AAU133" s="404"/>
      <c r="AAV133" s="404"/>
      <c r="AAW133" s="404"/>
      <c r="AAX133" s="404"/>
      <c r="AAY133" s="404"/>
      <c r="AAZ133" s="404"/>
      <c r="ABA133" s="404"/>
      <c r="ABB133" s="404"/>
      <c r="ABC133" s="404"/>
      <c r="ABD133" s="404"/>
      <c r="ABE133" s="404"/>
      <c r="ABF133" s="404"/>
      <c r="ABG133" s="404"/>
      <c r="ABH133" s="404"/>
      <c r="ABI133" s="404"/>
      <c r="ABJ133" s="404"/>
      <c r="ABK133" s="404"/>
      <c r="ABL133" s="404"/>
      <c r="ABM133" s="404"/>
      <c r="ABN133" s="404"/>
      <c r="ABO133" s="404"/>
      <c r="ABP133" s="404"/>
      <c r="ABQ133" s="404"/>
      <c r="ABR133" s="404"/>
      <c r="ABS133" s="404"/>
      <c r="ABT133" s="404"/>
      <c r="ABU133" s="404"/>
      <c r="ABV133" s="404"/>
      <c r="ABW133" s="404"/>
      <c r="ABX133" s="404"/>
      <c r="ABY133" s="404"/>
      <c r="ABZ133" s="404"/>
      <c r="ACA133" s="404"/>
      <c r="ACB133" s="404"/>
      <c r="ACC133" s="404"/>
      <c r="ACD133" s="404"/>
      <c r="ACE133" s="404"/>
      <c r="ACF133" s="404"/>
      <c r="ACG133" s="404"/>
      <c r="ACH133" s="404"/>
      <c r="ACI133" s="404"/>
      <c r="ACJ133" s="404"/>
      <c r="ACK133" s="404"/>
      <c r="ACL133" s="404"/>
      <c r="ACM133" s="404"/>
      <c r="ACN133" s="404"/>
      <c r="ACO133" s="404"/>
      <c r="ACP133" s="404"/>
      <c r="ACQ133" s="404"/>
      <c r="ACR133" s="404"/>
      <c r="ACS133" s="404"/>
      <c r="ACT133" s="404"/>
      <c r="ACU133" s="404"/>
      <c r="ACV133" s="404"/>
      <c r="ACW133" s="404"/>
      <c r="ACX133" s="404"/>
      <c r="ACY133" s="404"/>
      <c r="ACZ133" s="404"/>
      <c r="ADA133" s="404"/>
      <c r="ADB133" s="404"/>
      <c r="ADC133" s="404"/>
      <c r="ADD133" s="404"/>
      <c r="ADE133" s="404"/>
      <c r="ADF133" s="404"/>
      <c r="ADG133" s="404"/>
      <c r="ADH133" s="404"/>
      <c r="ADI133" s="404"/>
      <c r="ADJ133" s="404"/>
      <c r="ADK133" s="404"/>
      <c r="ADL133" s="404"/>
      <c r="ADM133" s="404"/>
      <c r="ADN133" s="404"/>
      <c r="ADO133" s="404"/>
      <c r="ADP133" s="404"/>
      <c r="ADQ133" s="404"/>
      <c r="ADR133" s="404"/>
      <c r="ADS133" s="404"/>
      <c r="ADT133" s="404"/>
      <c r="ADU133" s="404"/>
      <c r="ADV133" s="404"/>
      <c r="ADW133" s="404"/>
      <c r="ADX133" s="404"/>
      <c r="ADY133" s="404"/>
      <c r="ADZ133" s="404"/>
      <c r="AEA133" s="404"/>
      <c r="AEB133" s="404"/>
      <c r="AEC133" s="404"/>
      <c r="AED133" s="404"/>
      <c r="AEE133" s="404"/>
      <c r="AEF133" s="404"/>
      <c r="AEG133" s="404"/>
      <c r="AEH133" s="404"/>
      <c r="AEI133" s="404"/>
      <c r="AEJ133" s="404"/>
      <c r="AEK133" s="404"/>
      <c r="AEL133" s="404"/>
      <c r="AEM133" s="404"/>
      <c r="AEN133" s="404"/>
      <c r="AEO133" s="404"/>
      <c r="AEP133" s="404"/>
      <c r="AEQ133" s="404"/>
      <c r="AER133" s="404"/>
      <c r="AES133" s="404"/>
      <c r="AET133" s="404"/>
      <c r="AEU133" s="404"/>
      <c r="AEV133" s="404"/>
      <c r="AEW133" s="404"/>
      <c r="AEX133" s="404"/>
      <c r="AEY133" s="404"/>
      <c r="AEZ133" s="404"/>
      <c r="AFA133" s="404"/>
      <c r="AFB133" s="404"/>
      <c r="AFC133" s="404"/>
      <c r="AFD133" s="404"/>
      <c r="AFE133" s="404"/>
      <c r="AFF133" s="404"/>
      <c r="AFG133" s="404"/>
      <c r="AFH133" s="404"/>
      <c r="AFI133" s="404"/>
      <c r="AFJ133" s="404"/>
      <c r="AFK133" s="404"/>
      <c r="AFL133" s="404"/>
      <c r="AFM133" s="404"/>
      <c r="AFN133" s="404"/>
      <c r="AFO133" s="404"/>
      <c r="AFP133" s="404"/>
      <c r="AFQ133" s="404"/>
      <c r="AFR133" s="404"/>
      <c r="AFS133" s="404"/>
      <c r="AFT133" s="404"/>
      <c r="AFU133" s="404"/>
      <c r="AFV133" s="404"/>
      <c r="AFW133" s="404"/>
      <c r="AFX133" s="404"/>
      <c r="AFY133" s="404"/>
      <c r="AFZ133" s="404"/>
      <c r="AGA133" s="404"/>
      <c r="AGB133" s="404"/>
      <c r="AGC133" s="404"/>
      <c r="AGD133" s="404"/>
      <c r="AGE133" s="404"/>
      <c r="AGF133" s="404"/>
      <c r="AGG133" s="404"/>
      <c r="AGH133" s="404"/>
      <c r="AGI133" s="404"/>
      <c r="AGJ133" s="404"/>
      <c r="AGK133" s="404"/>
      <c r="AGL133" s="404"/>
      <c r="AGM133" s="404"/>
      <c r="AGN133" s="404"/>
      <c r="AGO133" s="404"/>
      <c r="AGP133" s="404"/>
      <c r="AGQ133" s="404"/>
      <c r="AGR133" s="404"/>
      <c r="AGS133" s="404"/>
      <c r="AGT133" s="404"/>
      <c r="AGU133" s="404"/>
      <c r="AGV133" s="404"/>
      <c r="AGW133" s="404"/>
      <c r="AGX133" s="404"/>
      <c r="AGY133" s="404"/>
      <c r="AGZ133" s="404"/>
      <c r="AHA133" s="404"/>
      <c r="AHB133" s="404"/>
      <c r="AHC133" s="404"/>
      <c r="AHD133" s="404"/>
      <c r="AHE133" s="404"/>
      <c r="AHF133" s="404"/>
      <c r="AHG133" s="404"/>
      <c r="AHH133" s="404"/>
      <c r="AHI133" s="404"/>
      <c r="AHJ133" s="404"/>
      <c r="AHK133" s="404"/>
      <c r="AHL133" s="404"/>
      <c r="AHM133" s="404"/>
      <c r="AHN133" s="404"/>
      <c r="AHO133" s="404"/>
      <c r="AHP133" s="404"/>
      <c r="AHQ133" s="404"/>
      <c r="AHR133" s="404"/>
      <c r="AHS133" s="404"/>
      <c r="AHT133" s="404"/>
      <c r="AHU133" s="404"/>
      <c r="AHV133" s="404"/>
      <c r="AHW133" s="404"/>
      <c r="AHX133" s="404"/>
      <c r="AHY133" s="404"/>
      <c r="AHZ133" s="404"/>
      <c r="AIA133" s="404"/>
      <c r="AIB133" s="404"/>
      <c r="AIC133" s="404"/>
      <c r="AID133" s="404"/>
      <c r="AIE133" s="404"/>
      <c r="AIF133" s="404"/>
      <c r="AIG133" s="404"/>
      <c r="AIH133" s="404"/>
      <c r="AII133" s="404"/>
      <c r="AIJ133" s="404"/>
      <c r="AIK133" s="404"/>
      <c r="AIL133" s="404"/>
      <c r="AIM133" s="404"/>
      <c r="AIN133" s="404"/>
      <c r="AIO133" s="404"/>
      <c r="AIP133" s="404"/>
      <c r="AIQ133" s="404"/>
      <c r="AIR133" s="404"/>
      <c r="AIS133" s="404"/>
      <c r="AIT133" s="404"/>
      <c r="AIU133" s="404"/>
      <c r="AIV133" s="404"/>
      <c r="AIW133" s="404"/>
      <c r="AIX133" s="404"/>
      <c r="AIY133" s="404"/>
      <c r="AIZ133" s="404"/>
      <c r="AJA133" s="404"/>
      <c r="AJB133" s="404"/>
      <c r="AJC133" s="404"/>
      <c r="AJD133" s="404"/>
      <c r="AJE133" s="404"/>
      <c r="AJF133" s="404"/>
      <c r="AJG133" s="404"/>
      <c r="AJH133" s="404"/>
      <c r="AJI133" s="404"/>
      <c r="AJJ133" s="404"/>
      <c r="AJK133" s="404"/>
      <c r="AJL133" s="404"/>
      <c r="AJM133" s="404"/>
      <c r="AJN133" s="404"/>
      <c r="AJO133" s="404"/>
      <c r="AJP133" s="404"/>
      <c r="AJQ133" s="404"/>
      <c r="AJR133" s="404"/>
      <c r="AJS133" s="404"/>
      <c r="AJT133" s="404"/>
      <c r="AJU133" s="404"/>
      <c r="AJV133" s="404"/>
      <c r="AJW133" s="404"/>
      <c r="AJX133" s="404"/>
      <c r="AJY133" s="404"/>
      <c r="AJZ133" s="404"/>
      <c r="AKA133" s="404"/>
      <c r="AKB133" s="404"/>
      <c r="AKC133" s="404"/>
      <c r="AKD133" s="404"/>
      <c r="AKE133" s="404"/>
      <c r="AKF133" s="404"/>
      <c r="AKG133" s="404"/>
      <c r="AKH133" s="404"/>
      <c r="AKI133" s="404"/>
      <c r="AKJ133" s="404"/>
      <c r="AKK133" s="404"/>
      <c r="AKL133" s="404"/>
      <c r="AKM133" s="404"/>
      <c r="AKN133" s="404"/>
      <c r="AKO133" s="404"/>
      <c r="AKP133" s="404"/>
      <c r="AKQ133" s="404"/>
      <c r="AKR133" s="404"/>
      <c r="AKS133" s="404"/>
      <c r="AKT133" s="404"/>
      <c r="AKU133" s="404"/>
      <c r="AKV133" s="404"/>
      <c r="AKW133" s="404"/>
      <c r="AKX133" s="404"/>
      <c r="AKY133" s="404"/>
      <c r="AKZ133" s="404"/>
      <c r="ALA133" s="404"/>
      <c r="ALB133" s="404"/>
      <c r="ALC133" s="404"/>
    </row>
    <row r="134" spans="1:991" x14ac:dyDescent="0.55000000000000004">
      <c r="A134" s="53" t="s">
        <v>98</v>
      </c>
      <c r="B134" s="648" t="e">
        <f>#N/A</f>
        <v>#N/A</v>
      </c>
      <c r="C134" s="648"/>
      <c r="D134" s="648" t="e">
        <f>#N/A</f>
        <v>#N/A</v>
      </c>
      <c r="E134" s="648">
        <f t="shared" si="1"/>
        <v>0</v>
      </c>
      <c r="F134" s="648"/>
      <c r="G134" s="648">
        <f t="shared" si="2"/>
        <v>0</v>
      </c>
      <c r="H134" s="648">
        <f t="shared" si="3"/>
        <v>0</v>
      </c>
      <c r="I134" s="648"/>
      <c r="J134" s="648">
        <f t="shared" si="4"/>
        <v>0</v>
      </c>
      <c r="K134" s="762" t="e">
        <f>#N/A</f>
        <v>#N/A</v>
      </c>
      <c r="L134" s="648"/>
      <c r="M134" s="404"/>
      <c r="N134" s="404"/>
      <c r="O134" s="404"/>
      <c r="P134" s="404"/>
      <c r="Q134" s="404"/>
      <c r="R134" s="404"/>
      <c r="S134" s="404"/>
      <c r="T134" s="404"/>
      <c r="U134" s="404"/>
      <c r="V134" s="404"/>
      <c r="W134" s="404"/>
      <c r="X134" s="404"/>
      <c r="Y134" s="404"/>
      <c r="Z134" s="404"/>
      <c r="AA134" s="404"/>
      <c r="AB134" s="404"/>
      <c r="AC134" s="404"/>
      <c r="AD134" s="404"/>
      <c r="AE134" s="404"/>
      <c r="AF134" s="404"/>
      <c r="AG134" s="404"/>
      <c r="AH134" s="404"/>
      <c r="AI134" s="404"/>
      <c r="AJ134" s="404"/>
      <c r="AK134" s="404"/>
      <c r="AL134" s="404"/>
      <c r="AM134" s="404"/>
      <c r="AN134" s="404"/>
      <c r="AO134" s="404"/>
      <c r="AP134" s="404"/>
      <c r="AQ134" s="404"/>
      <c r="AR134" s="404"/>
      <c r="AS134" s="404"/>
      <c r="AT134" s="404"/>
      <c r="AU134" s="404"/>
      <c r="AV134" s="404"/>
      <c r="AW134" s="404"/>
      <c r="AX134" s="404"/>
      <c r="AY134" s="404"/>
      <c r="AZ134" s="404"/>
      <c r="BA134" s="404"/>
      <c r="BB134" s="404"/>
      <c r="BC134" s="404"/>
      <c r="BD134" s="404"/>
      <c r="BE134" s="404"/>
      <c r="BF134" s="404"/>
      <c r="BG134" s="404"/>
      <c r="BH134" s="404"/>
      <c r="BI134" s="404"/>
      <c r="BJ134" s="404"/>
      <c r="BK134" s="404"/>
      <c r="BL134" s="404"/>
      <c r="BM134" s="404"/>
      <c r="BN134" s="404"/>
      <c r="BO134" s="404"/>
      <c r="BP134" s="404"/>
      <c r="BQ134" s="404"/>
      <c r="BR134" s="404"/>
      <c r="BS134" s="404"/>
      <c r="BT134" s="404"/>
      <c r="BU134" s="404"/>
      <c r="BV134" s="404"/>
      <c r="BW134" s="404"/>
      <c r="BX134" s="404"/>
      <c r="BY134" s="404"/>
      <c r="BZ134" s="404"/>
      <c r="CA134" s="404"/>
      <c r="CB134" s="404"/>
      <c r="CC134" s="404"/>
      <c r="CD134" s="404"/>
      <c r="CE134" s="404"/>
      <c r="CF134" s="404"/>
      <c r="CG134" s="404"/>
      <c r="CH134" s="404"/>
      <c r="CI134" s="404"/>
      <c r="CJ134" s="404"/>
      <c r="CK134" s="404"/>
      <c r="CL134" s="404"/>
      <c r="CM134" s="404"/>
      <c r="CN134" s="404"/>
      <c r="CO134" s="404"/>
      <c r="CP134" s="404"/>
      <c r="CQ134" s="404"/>
      <c r="CR134" s="404"/>
      <c r="CS134" s="404"/>
      <c r="CT134" s="404"/>
      <c r="CU134" s="404"/>
      <c r="CV134" s="404"/>
      <c r="CW134" s="404"/>
      <c r="CX134" s="404"/>
      <c r="CY134" s="404"/>
      <c r="CZ134" s="404"/>
      <c r="DA134" s="404"/>
      <c r="DB134" s="404"/>
      <c r="DC134" s="404"/>
      <c r="DD134" s="404"/>
      <c r="DE134" s="404"/>
      <c r="DF134" s="404"/>
      <c r="DG134" s="404"/>
      <c r="DH134" s="404"/>
      <c r="DI134" s="404"/>
      <c r="DJ134" s="404"/>
      <c r="DK134" s="404"/>
      <c r="DL134" s="404"/>
      <c r="DM134" s="404"/>
      <c r="DN134" s="404"/>
      <c r="DO134" s="404"/>
      <c r="DP134" s="404"/>
      <c r="DQ134" s="404"/>
      <c r="DR134" s="404"/>
      <c r="DS134" s="404"/>
      <c r="DT134" s="404"/>
      <c r="DU134" s="404"/>
      <c r="DV134" s="404"/>
      <c r="DW134" s="404"/>
      <c r="DX134" s="404"/>
      <c r="DY134" s="404"/>
      <c r="DZ134" s="404"/>
      <c r="EA134" s="404"/>
      <c r="EB134" s="404"/>
      <c r="EC134" s="404"/>
      <c r="ED134" s="404"/>
      <c r="EE134" s="404"/>
      <c r="EF134" s="404"/>
      <c r="EG134" s="404"/>
      <c r="EH134" s="404"/>
      <c r="EI134" s="404"/>
      <c r="EJ134" s="404"/>
      <c r="EK134" s="404"/>
      <c r="EL134" s="404"/>
      <c r="EM134" s="404"/>
      <c r="EN134" s="404"/>
      <c r="EO134" s="404"/>
      <c r="EP134" s="404"/>
      <c r="EQ134" s="404"/>
      <c r="ER134" s="404"/>
      <c r="ES134" s="404"/>
      <c r="ET134" s="404"/>
      <c r="EU134" s="404"/>
      <c r="EV134" s="404"/>
      <c r="EW134" s="404"/>
      <c r="EX134" s="404"/>
      <c r="EY134" s="404"/>
      <c r="EZ134" s="404"/>
      <c r="FA134" s="404"/>
      <c r="FB134" s="404"/>
      <c r="FC134" s="404"/>
      <c r="FD134" s="404"/>
      <c r="FE134" s="404"/>
      <c r="FF134" s="404"/>
      <c r="FG134" s="404"/>
      <c r="FH134" s="404"/>
      <c r="FI134" s="404"/>
      <c r="FJ134" s="404"/>
      <c r="FK134" s="404"/>
      <c r="FL134" s="404"/>
      <c r="FM134" s="404"/>
      <c r="FN134" s="404"/>
      <c r="FO134" s="404"/>
      <c r="FP134" s="404"/>
      <c r="FQ134" s="404"/>
      <c r="FR134" s="404"/>
      <c r="FS134" s="404"/>
      <c r="FT134" s="404"/>
      <c r="FU134" s="404"/>
      <c r="FV134" s="404"/>
      <c r="FW134" s="404"/>
      <c r="FX134" s="404"/>
      <c r="FY134" s="404"/>
      <c r="FZ134" s="404"/>
      <c r="GA134" s="404"/>
      <c r="GB134" s="404"/>
      <c r="GC134" s="404"/>
      <c r="GD134" s="404"/>
      <c r="GE134" s="404"/>
      <c r="GF134" s="404"/>
      <c r="GG134" s="404"/>
      <c r="GH134" s="404"/>
      <c r="GI134" s="404"/>
      <c r="GJ134" s="404"/>
      <c r="GK134" s="404"/>
      <c r="GL134" s="404"/>
      <c r="GM134" s="404"/>
      <c r="GN134" s="404"/>
      <c r="GO134" s="404"/>
      <c r="GP134" s="404"/>
      <c r="GQ134" s="404"/>
      <c r="GR134" s="404"/>
      <c r="GS134" s="404"/>
      <c r="GT134" s="404"/>
      <c r="GU134" s="404"/>
      <c r="GV134" s="404"/>
      <c r="GW134" s="404"/>
      <c r="GX134" s="404"/>
      <c r="GY134" s="404"/>
      <c r="GZ134" s="404"/>
      <c r="HA134" s="404"/>
      <c r="HB134" s="404"/>
      <c r="HC134" s="404"/>
      <c r="HD134" s="404"/>
      <c r="HE134" s="404"/>
      <c r="HF134" s="404"/>
      <c r="HG134" s="404"/>
      <c r="HH134" s="404"/>
      <c r="HI134" s="404"/>
      <c r="HJ134" s="404"/>
      <c r="HK134" s="404"/>
      <c r="HL134" s="404"/>
      <c r="HM134" s="404"/>
      <c r="HN134" s="404"/>
      <c r="HO134" s="404"/>
      <c r="HP134" s="404"/>
      <c r="HQ134" s="404"/>
      <c r="HR134" s="404"/>
      <c r="HS134" s="404"/>
      <c r="HT134" s="404"/>
      <c r="HU134" s="404"/>
      <c r="HV134" s="404"/>
      <c r="HW134" s="404"/>
      <c r="HX134" s="404"/>
      <c r="HY134" s="404"/>
      <c r="HZ134" s="404"/>
      <c r="IA134" s="404"/>
      <c r="IB134" s="404"/>
      <c r="IC134" s="404"/>
      <c r="ID134" s="404"/>
      <c r="IE134" s="404"/>
      <c r="IF134" s="404"/>
      <c r="IG134" s="404"/>
      <c r="IH134" s="404"/>
      <c r="II134" s="404"/>
      <c r="IJ134" s="404"/>
      <c r="IK134" s="404"/>
      <c r="IL134" s="404"/>
      <c r="IM134" s="404"/>
      <c r="IN134" s="404"/>
      <c r="IO134" s="404"/>
      <c r="IP134" s="404"/>
      <c r="IQ134" s="404"/>
      <c r="IR134" s="404"/>
      <c r="IS134" s="404"/>
      <c r="IT134" s="404"/>
      <c r="IU134" s="404"/>
      <c r="IV134" s="404"/>
      <c r="IW134" s="404"/>
      <c r="IX134" s="404"/>
      <c r="IY134" s="404"/>
      <c r="IZ134" s="404"/>
      <c r="JA134" s="404"/>
      <c r="JB134" s="404"/>
      <c r="JC134" s="404"/>
      <c r="JD134" s="404"/>
      <c r="JE134" s="404"/>
      <c r="JF134" s="404"/>
      <c r="JG134" s="404"/>
      <c r="JH134" s="404"/>
      <c r="JI134" s="404"/>
      <c r="JJ134" s="404"/>
      <c r="JK134" s="404"/>
      <c r="JL134" s="404"/>
      <c r="JM134" s="404"/>
      <c r="JN134" s="404"/>
      <c r="JO134" s="404"/>
      <c r="JP134" s="404"/>
      <c r="JQ134" s="404"/>
      <c r="JR134" s="404"/>
      <c r="JS134" s="404"/>
      <c r="JT134" s="404"/>
      <c r="JU134" s="404"/>
      <c r="JV134" s="404"/>
      <c r="JW134" s="404"/>
      <c r="JX134" s="404"/>
      <c r="JY134" s="404"/>
      <c r="JZ134" s="404"/>
      <c r="KA134" s="404"/>
      <c r="KB134" s="404"/>
      <c r="KC134" s="404"/>
      <c r="KD134" s="404"/>
      <c r="KE134" s="404"/>
      <c r="KF134" s="404"/>
      <c r="KG134" s="404"/>
      <c r="KH134" s="404"/>
      <c r="KI134" s="404"/>
      <c r="KJ134" s="404"/>
      <c r="KK134" s="404"/>
      <c r="KL134" s="404"/>
      <c r="KM134" s="404"/>
      <c r="KN134" s="404"/>
      <c r="KO134" s="404"/>
      <c r="KP134" s="404"/>
      <c r="KQ134" s="404"/>
      <c r="KR134" s="404"/>
      <c r="KS134" s="404"/>
      <c r="KT134" s="404"/>
      <c r="KU134" s="404"/>
      <c r="KV134" s="404"/>
      <c r="KW134" s="404"/>
      <c r="KX134" s="404"/>
      <c r="KY134" s="404"/>
      <c r="KZ134" s="404"/>
      <c r="LA134" s="404"/>
      <c r="LB134" s="404"/>
      <c r="LC134" s="404"/>
      <c r="LD134" s="404"/>
      <c r="LE134" s="404"/>
      <c r="LF134" s="404"/>
      <c r="LG134" s="404"/>
      <c r="LH134" s="404"/>
      <c r="LI134" s="404"/>
      <c r="LJ134" s="404"/>
      <c r="LK134" s="404"/>
      <c r="LL134" s="404"/>
      <c r="LM134" s="404"/>
      <c r="LN134" s="404"/>
      <c r="LO134" s="404"/>
      <c r="LP134" s="404"/>
      <c r="LQ134" s="404"/>
      <c r="LR134" s="404"/>
      <c r="LS134" s="404"/>
      <c r="LT134" s="404"/>
      <c r="LU134" s="404"/>
      <c r="LV134" s="404"/>
      <c r="LW134" s="404"/>
      <c r="LX134" s="404"/>
      <c r="LY134" s="404"/>
      <c r="LZ134" s="404"/>
      <c r="MA134" s="404"/>
      <c r="MB134" s="404"/>
      <c r="MC134" s="404"/>
      <c r="MD134" s="404"/>
      <c r="ME134" s="404"/>
      <c r="MF134" s="404"/>
      <c r="MG134" s="404"/>
      <c r="MH134" s="404"/>
      <c r="MI134" s="404"/>
      <c r="MJ134" s="404"/>
      <c r="MK134" s="404"/>
      <c r="ML134" s="404"/>
      <c r="MM134" s="404"/>
      <c r="MN134" s="404"/>
      <c r="MO134" s="404"/>
      <c r="MP134" s="404"/>
      <c r="MQ134" s="404"/>
      <c r="MR134" s="404"/>
      <c r="MS134" s="404"/>
      <c r="MT134" s="404"/>
      <c r="MU134" s="404"/>
      <c r="MV134" s="404"/>
      <c r="MW134" s="404"/>
      <c r="MX134" s="404"/>
      <c r="MY134" s="404"/>
      <c r="MZ134" s="404"/>
      <c r="NA134" s="404"/>
      <c r="NB134" s="404"/>
      <c r="NC134" s="404"/>
      <c r="ND134" s="404"/>
      <c r="NE134" s="404"/>
      <c r="NF134" s="404"/>
      <c r="NG134" s="404"/>
      <c r="NH134" s="404"/>
      <c r="NI134" s="404"/>
      <c r="NJ134" s="404"/>
      <c r="NK134" s="404"/>
      <c r="NL134" s="404"/>
      <c r="NM134" s="404"/>
      <c r="NN134" s="404"/>
      <c r="NO134" s="404"/>
      <c r="NP134" s="404"/>
      <c r="NQ134" s="404"/>
      <c r="NR134" s="404"/>
      <c r="NS134" s="404"/>
      <c r="NT134" s="404"/>
      <c r="NU134" s="404"/>
      <c r="NV134" s="404"/>
      <c r="NW134" s="404"/>
      <c r="NX134" s="404"/>
      <c r="NY134" s="404"/>
      <c r="NZ134" s="404"/>
      <c r="OA134" s="404"/>
      <c r="OB134" s="404"/>
      <c r="OC134" s="404"/>
      <c r="OD134" s="404"/>
      <c r="OE134" s="404"/>
      <c r="OF134" s="404"/>
      <c r="OG134" s="404"/>
      <c r="OH134" s="404"/>
      <c r="OI134" s="404"/>
      <c r="OJ134" s="404"/>
      <c r="OK134" s="404"/>
      <c r="OL134" s="404"/>
      <c r="OM134" s="404"/>
      <c r="ON134" s="404"/>
      <c r="OO134" s="404"/>
      <c r="OP134" s="404"/>
      <c r="OQ134" s="404"/>
      <c r="OR134" s="404"/>
      <c r="OS134" s="404"/>
      <c r="OT134" s="404"/>
      <c r="OU134" s="404"/>
      <c r="OV134" s="404"/>
      <c r="OW134" s="404"/>
      <c r="OX134" s="404"/>
      <c r="OY134" s="404"/>
      <c r="OZ134" s="404"/>
      <c r="PA134" s="404"/>
      <c r="PB134" s="404"/>
      <c r="PC134" s="404"/>
      <c r="PD134" s="404"/>
      <c r="PE134" s="404"/>
      <c r="PF134" s="404"/>
      <c r="PG134" s="404"/>
      <c r="PH134" s="404"/>
      <c r="PI134" s="404"/>
      <c r="PJ134" s="404"/>
      <c r="PK134" s="404"/>
      <c r="PL134" s="404"/>
      <c r="PM134" s="404"/>
      <c r="PN134" s="404"/>
      <c r="PO134" s="404"/>
      <c r="PP134" s="404"/>
      <c r="PQ134" s="404"/>
      <c r="PR134" s="404"/>
      <c r="PS134" s="404"/>
      <c r="PT134" s="404"/>
      <c r="PU134" s="404"/>
      <c r="PV134" s="404"/>
      <c r="PW134" s="404"/>
      <c r="PX134" s="404"/>
      <c r="PY134" s="404"/>
      <c r="PZ134" s="404"/>
      <c r="QA134" s="404"/>
      <c r="QB134" s="404"/>
      <c r="QC134" s="404"/>
      <c r="QD134" s="404"/>
      <c r="QE134" s="404"/>
      <c r="QF134" s="404"/>
      <c r="QG134" s="404"/>
      <c r="QH134" s="404"/>
      <c r="QI134" s="404"/>
      <c r="QJ134" s="404"/>
      <c r="QK134" s="404"/>
      <c r="QL134" s="404"/>
      <c r="QM134" s="404"/>
      <c r="QN134" s="404"/>
      <c r="QO134" s="404"/>
      <c r="QP134" s="404"/>
      <c r="QQ134" s="404"/>
      <c r="QR134" s="404"/>
      <c r="QS134" s="404"/>
      <c r="QT134" s="404"/>
      <c r="QU134" s="404"/>
      <c r="QV134" s="404"/>
      <c r="QW134" s="404"/>
      <c r="QX134" s="404"/>
      <c r="QY134" s="404"/>
      <c r="QZ134" s="404"/>
      <c r="RA134" s="404"/>
      <c r="RB134" s="404"/>
      <c r="RC134" s="404"/>
      <c r="RD134" s="404"/>
      <c r="RE134" s="404"/>
      <c r="RF134" s="404"/>
      <c r="RG134" s="404"/>
      <c r="RH134" s="404"/>
      <c r="RI134" s="404"/>
      <c r="RJ134" s="404"/>
      <c r="RK134" s="404"/>
      <c r="RL134" s="404"/>
      <c r="RM134" s="404"/>
      <c r="RN134" s="404"/>
      <c r="RO134" s="404"/>
      <c r="RP134" s="404"/>
      <c r="RQ134" s="404"/>
      <c r="RR134" s="404"/>
      <c r="RS134" s="404"/>
      <c r="RT134" s="404"/>
      <c r="RU134" s="404"/>
      <c r="RV134" s="404"/>
      <c r="RW134" s="404"/>
      <c r="RX134" s="404"/>
      <c r="RY134" s="404"/>
      <c r="RZ134" s="404"/>
      <c r="SA134" s="404"/>
      <c r="SB134" s="404"/>
      <c r="SC134" s="404"/>
      <c r="SD134" s="404"/>
      <c r="SE134" s="404"/>
      <c r="SF134" s="404"/>
      <c r="SG134" s="404"/>
      <c r="SH134" s="404"/>
      <c r="SI134" s="404"/>
      <c r="SJ134" s="404"/>
      <c r="SK134" s="404"/>
      <c r="SL134" s="404"/>
      <c r="SM134" s="404"/>
      <c r="SN134" s="404"/>
      <c r="SO134" s="404"/>
      <c r="SP134" s="404"/>
      <c r="SQ134" s="404"/>
      <c r="SR134" s="404"/>
      <c r="SS134" s="404"/>
      <c r="ST134" s="404"/>
      <c r="SU134" s="404"/>
      <c r="SV134" s="404"/>
      <c r="SW134" s="404"/>
      <c r="SX134" s="404"/>
      <c r="SY134" s="404"/>
      <c r="SZ134" s="404"/>
      <c r="TA134" s="404"/>
      <c r="TB134" s="404"/>
      <c r="TC134" s="404"/>
      <c r="TD134" s="404"/>
      <c r="TE134" s="404"/>
      <c r="TF134" s="404"/>
      <c r="TG134" s="404"/>
      <c r="TH134" s="404"/>
      <c r="TI134" s="404"/>
      <c r="TJ134" s="404"/>
      <c r="TK134" s="404"/>
      <c r="TL134" s="404"/>
      <c r="TM134" s="404"/>
      <c r="TN134" s="404"/>
      <c r="TO134" s="404"/>
      <c r="TP134" s="404"/>
      <c r="TQ134" s="404"/>
      <c r="TR134" s="404"/>
      <c r="TS134" s="404"/>
      <c r="TT134" s="404"/>
      <c r="TU134" s="404"/>
      <c r="TV134" s="404"/>
      <c r="TW134" s="404"/>
      <c r="TX134" s="404"/>
      <c r="TY134" s="404"/>
      <c r="TZ134" s="404"/>
      <c r="UA134" s="404"/>
      <c r="UB134" s="404"/>
      <c r="UC134" s="404"/>
      <c r="UD134" s="404"/>
      <c r="UE134" s="404"/>
      <c r="UF134" s="404"/>
      <c r="UG134" s="404"/>
      <c r="UH134" s="404"/>
      <c r="UI134" s="404"/>
      <c r="UJ134" s="404"/>
      <c r="UK134" s="404"/>
      <c r="UL134" s="404"/>
      <c r="UM134" s="404"/>
      <c r="UN134" s="404"/>
      <c r="UO134" s="404"/>
      <c r="UP134" s="404"/>
      <c r="UQ134" s="404"/>
      <c r="UR134" s="404"/>
      <c r="US134" s="404"/>
      <c r="UT134" s="404"/>
      <c r="UU134" s="404"/>
      <c r="UV134" s="404"/>
      <c r="UW134" s="404"/>
      <c r="UX134" s="404"/>
      <c r="UY134" s="404"/>
      <c r="UZ134" s="404"/>
      <c r="VA134" s="404"/>
      <c r="VB134" s="404"/>
      <c r="VC134" s="404"/>
      <c r="VD134" s="404"/>
      <c r="VE134" s="404"/>
      <c r="VF134" s="404"/>
      <c r="VG134" s="404"/>
      <c r="VH134" s="404"/>
      <c r="VI134" s="404"/>
      <c r="VJ134" s="404"/>
      <c r="VK134" s="404"/>
      <c r="VL134" s="404"/>
      <c r="VM134" s="404"/>
      <c r="VN134" s="404"/>
      <c r="VO134" s="404"/>
      <c r="VP134" s="404"/>
      <c r="VQ134" s="404"/>
      <c r="VR134" s="404"/>
      <c r="VS134" s="404"/>
      <c r="VT134" s="404"/>
      <c r="VU134" s="404"/>
      <c r="VV134" s="404"/>
      <c r="VW134" s="404"/>
      <c r="VX134" s="404"/>
      <c r="VY134" s="404"/>
      <c r="VZ134" s="404"/>
      <c r="WA134" s="404"/>
      <c r="WB134" s="404"/>
      <c r="WC134" s="404"/>
      <c r="WD134" s="404"/>
      <c r="WE134" s="404"/>
      <c r="WF134" s="404"/>
      <c r="WG134" s="404"/>
      <c r="WH134" s="404"/>
      <c r="WI134" s="404"/>
      <c r="WJ134" s="404"/>
      <c r="WK134" s="404"/>
      <c r="WL134" s="404"/>
      <c r="WM134" s="404"/>
      <c r="WN134" s="404"/>
      <c r="WO134" s="404"/>
      <c r="WP134" s="404"/>
      <c r="WQ134" s="404"/>
      <c r="WR134" s="404"/>
      <c r="WS134" s="404"/>
      <c r="WT134" s="404"/>
      <c r="WU134" s="404"/>
      <c r="WV134" s="404"/>
      <c r="WW134" s="404"/>
      <c r="WX134" s="404"/>
      <c r="WY134" s="404"/>
      <c r="WZ134" s="404"/>
      <c r="XA134" s="404"/>
      <c r="XB134" s="404"/>
      <c r="XC134" s="404"/>
      <c r="XD134" s="404"/>
      <c r="XE134" s="404"/>
      <c r="XF134" s="404"/>
      <c r="XG134" s="404"/>
      <c r="XH134" s="404"/>
      <c r="XI134" s="404"/>
      <c r="XJ134" s="404"/>
      <c r="XK134" s="404"/>
      <c r="XL134" s="404"/>
      <c r="XM134" s="404"/>
      <c r="XN134" s="404"/>
      <c r="XO134" s="404"/>
      <c r="XP134" s="404"/>
      <c r="XQ134" s="404"/>
      <c r="XR134" s="404"/>
      <c r="XS134" s="404"/>
      <c r="XT134" s="404"/>
      <c r="XU134" s="404"/>
      <c r="XV134" s="404"/>
      <c r="XW134" s="404"/>
      <c r="XX134" s="404"/>
      <c r="XY134" s="404"/>
      <c r="XZ134" s="404"/>
      <c r="YA134" s="404"/>
      <c r="YB134" s="404"/>
      <c r="YC134" s="404"/>
      <c r="YD134" s="404"/>
      <c r="YE134" s="404"/>
      <c r="YF134" s="404"/>
      <c r="YG134" s="404"/>
      <c r="YH134" s="404"/>
      <c r="YI134" s="404"/>
      <c r="YJ134" s="404"/>
      <c r="YK134" s="404"/>
      <c r="YL134" s="404"/>
      <c r="YM134" s="404"/>
      <c r="YN134" s="404"/>
      <c r="YO134" s="404"/>
      <c r="YP134" s="404"/>
      <c r="YQ134" s="404"/>
      <c r="YR134" s="404"/>
      <c r="YS134" s="404"/>
      <c r="YT134" s="404"/>
      <c r="YU134" s="404"/>
      <c r="YV134" s="404"/>
      <c r="YW134" s="404"/>
      <c r="YX134" s="404"/>
      <c r="YY134" s="404"/>
      <c r="YZ134" s="404"/>
      <c r="ZA134" s="404"/>
      <c r="ZB134" s="404"/>
      <c r="ZC134" s="404"/>
      <c r="ZD134" s="404"/>
      <c r="ZE134" s="404"/>
      <c r="ZF134" s="404"/>
      <c r="ZG134" s="404"/>
      <c r="ZH134" s="404"/>
      <c r="ZI134" s="404"/>
      <c r="ZJ134" s="404"/>
      <c r="ZK134" s="404"/>
      <c r="ZL134" s="404"/>
      <c r="ZM134" s="404"/>
      <c r="ZN134" s="404"/>
      <c r="ZO134" s="404"/>
      <c r="ZP134" s="404"/>
      <c r="ZQ134" s="404"/>
      <c r="ZR134" s="404"/>
      <c r="ZS134" s="404"/>
      <c r="ZT134" s="404"/>
      <c r="ZU134" s="404"/>
      <c r="ZV134" s="404"/>
      <c r="ZW134" s="404"/>
      <c r="ZX134" s="404"/>
      <c r="ZY134" s="404"/>
      <c r="ZZ134" s="404"/>
      <c r="AAA134" s="404"/>
      <c r="AAB134" s="404"/>
      <c r="AAC134" s="404"/>
      <c r="AAD134" s="404"/>
      <c r="AAE134" s="404"/>
      <c r="AAF134" s="404"/>
      <c r="AAG134" s="404"/>
      <c r="AAH134" s="404"/>
      <c r="AAI134" s="404"/>
      <c r="AAJ134" s="404"/>
      <c r="AAK134" s="404"/>
      <c r="AAL134" s="404"/>
      <c r="AAM134" s="404"/>
      <c r="AAN134" s="404"/>
      <c r="AAO134" s="404"/>
      <c r="AAP134" s="404"/>
      <c r="AAQ134" s="404"/>
      <c r="AAR134" s="404"/>
      <c r="AAS134" s="404"/>
      <c r="AAT134" s="404"/>
      <c r="AAU134" s="404"/>
      <c r="AAV134" s="404"/>
      <c r="AAW134" s="404"/>
      <c r="AAX134" s="404"/>
      <c r="AAY134" s="404"/>
      <c r="AAZ134" s="404"/>
      <c r="ABA134" s="404"/>
      <c r="ABB134" s="404"/>
      <c r="ABC134" s="404"/>
      <c r="ABD134" s="404"/>
      <c r="ABE134" s="404"/>
      <c r="ABF134" s="404"/>
      <c r="ABG134" s="404"/>
      <c r="ABH134" s="404"/>
      <c r="ABI134" s="404"/>
      <c r="ABJ134" s="404"/>
      <c r="ABK134" s="404"/>
      <c r="ABL134" s="404"/>
      <c r="ABM134" s="404"/>
      <c r="ABN134" s="404"/>
      <c r="ABO134" s="404"/>
      <c r="ABP134" s="404"/>
      <c r="ABQ134" s="404"/>
      <c r="ABR134" s="404"/>
      <c r="ABS134" s="404"/>
      <c r="ABT134" s="404"/>
      <c r="ABU134" s="404"/>
      <c r="ABV134" s="404"/>
      <c r="ABW134" s="404"/>
      <c r="ABX134" s="404"/>
      <c r="ABY134" s="404"/>
      <c r="ABZ134" s="404"/>
      <c r="ACA134" s="404"/>
      <c r="ACB134" s="404"/>
      <c r="ACC134" s="404"/>
      <c r="ACD134" s="404"/>
      <c r="ACE134" s="404"/>
      <c r="ACF134" s="404"/>
      <c r="ACG134" s="404"/>
      <c r="ACH134" s="404"/>
      <c r="ACI134" s="404"/>
      <c r="ACJ134" s="404"/>
      <c r="ACK134" s="404"/>
      <c r="ACL134" s="404"/>
      <c r="ACM134" s="404"/>
      <c r="ACN134" s="404"/>
      <c r="ACO134" s="404"/>
      <c r="ACP134" s="404"/>
      <c r="ACQ134" s="404"/>
      <c r="ACR134" s="404"/>
      <c r="ACS134" s="404"/>
      <c r="ACT134" s="404"/>
      <c r="ACU134" s="404"/>
      <c r="ACV134" s="404"/>
      <c r="ACW134" s="404"/>
      <c r="ACX134" s="404"/>
      <c r="ACY134" s="404"/>
      <c r="ACZ134" s="404"/>
      <c r="ADA134" s="404"/>
      <c r="ADB134" s="404"/>
      <c r="ADC134" s="404"/>
      <c r="ADD134" s="404"/>
      <c r="ADE134" s="404"/>
      <c r="ADF134" s="404"/>
      <c r="ADG134" s="404"/>
      <c r="ADH134" s="404"/>
      <c r="ADI134" s="404"/>
      <c r="ADJ134" s="404"/>
      <c r="ADK134" s="404"/>
      <c r="ADL134" s="404"/>
      <c r="ADM134" s="404"/>
      <c r="ADN134" s="404"/>
      <c r="ADO134" s="404"/>
      <c r="ADP134" s="404"/>
      <c r="ADQ134" s="404"/>
      <c r="ADR134" s="404"/>
      <c r="ADS134" s="404"/>
      <c r="ADT134" s="404"/>
      <c r="ADU134" s="404"/>
      <c r="ADV134" s="404"/>
      <c r="ADW134" s="404"/>
      <c r="ADX134" s="404"/>
      <c r="ADY134" s="404"/>
      <c r="ADZ134" s="404"/>
      <c r="AEA134" s="404"/>
      <c r="AEB134" s="404"/>
      <c r="AEC134" s="404"/>
      <c r="AED134" s="404"/>
      <c r="AEE134" s="404"/>
      <c r="AEF134" s="404"/>
      <c r="AEG134" s="404"/>
      <c r="AEH134" s="404"/>
      <c r="AEI134" s="404"/>
      <c r="AEJ134" s="404"/>
      <c r="AEK134" s="404"/>
      <c r="AEL134" s="404"/>
      <c r="AEM134" s="404"/>
      <c r="AEN134" s="404"/>
      <c r="AEO134" s="404"/>
      <c r="AEP134" s="404"/>
      <c r="AEQ134" s="404"/>
      <c r="AER134" s="404"/>
      <c r="AES134" s="404"/>
      <c r="AET134" s="404"/>
      <c r="AEU134" s="404"/>
      <c r="AEV134" s="404"/>
      <c r="AEW134" s="404"/>
      <c r="AEX134" s="404"/>
      <c r="AEY134" s="404"/>
      <c r="AEZ134" s="404"/>
      <c r="AFA134" s="404"/>
      <c r="AFB134" s="404"/>
      <c r="AFC134" s="404"/>
      <c r="AFD134" s="404"/>
      <c r="AFE134" s="404"/>
      <c r="AFF134" s="404"/>
      <c r="AFG134" s="404"/>
      <c r="AFH134" s="404"/>
      <c r="AFI134" s="404"/>
      <c r="AFJ134" s="404"/>
      <c r="AFK134" s="404"/>
      <c r="AFL134" s="404"/>
      <c r="AFM134" s="404"/>
      <c r="AFN134" s="404"/>
      <c r="AFO134" s="404"/>
      <c r="AFP134" s="404"/>
      <c r="AFQ134" s="404"/>
      <c r="AFR134" s="404"/>
      <c r="AFS134" s="404"/>
      <c r="AFT134" s="404"/>
      <c r="AFU134" s="404"/>
      <c r="AFV134" s="404"/>
      <c r="AFW134" s="404"/>
      <c r="AFX134" s="404"/>
      <c r="AFY134" s="404"/>
      <c r="AFZ134" s="404"/>
      <c r="AGA134" s="404"/>
      <c r="AGB134" s="404"/>
      <c r="AGC134" s="404"/>
      <c r="AGD134" s="404"/>
      <c r="AGE134" s="404"/>
      <c r="AGF134" s="404"/>
      <c r="AGG134" s="404"/>
      <c r="AGH134" s="404"/>
      <c r="AGI134" s="404"/>
      <c r="AGJ134" s="404"/>
      <c r="AGK134" s="404"/>
      <c r="AGL134" s="404"/>
      <c r="AGM134" s="404"/>
      <c r="AGN134" s="404"/>
      <c r="AGO134" s="404"/>
      <c r="AGP134" s="404"/>
      <c r="AGQ134" s="404"/>
      <c r="AGR134" s="404"/>
      <c r="AGS134" s="404"/>
      <c r="AGT134" s="404"/>
      <c r="AGU134" s="404"/>
      <c r="AGV134" s="404"/>
      <c r="AGW134" s="404"/>
      <c r="AGX134" s="404"/>
      <c r="AGY134" s="404"/>
      <c r="AGZ134" s="404"/>
      <c r="AHA134" s="404"/>
      <c r="AHB134" s="404"/>
      <c r="AHC134" s="404"/>
      <c r="AHD134" s="404"/>
      <c r="AHE134" s="404"/>
      <c r="AHF134" s="404"/>
      <c r="AHG134" s="404"/>
      <c r="AHH134" s="404"/>
      <c r="AHI134" s="404"/>
      <c r="AHJ134" s="404"/>
      <c r="AHK134" s="404"/>
      <c r="AHL134" s="404"/>
      <c r="AHM134" s="404"/>
      <c r="AHN134" s="404"/>
      <c r="AHO134" s="404"/>
      <c r="AHP134" s="404"/>
      <c r="AHQ134" s="404"/>
      <c r="AHR134" s="404"/>
      <c r="AHS134" s="404"/>
      <c r="AHT134" s="404"/>
      <c r="AHU134" s="404"/>
      <c r="AHV134" s="404"/>
      <c r="AHW134" s="404"/>
      <c r="AHX134" s="404"/>
      <c r="AHY134" s="404"/>
      <c r="AHZ134" s="404"/>
      <c r="AIA134" s="404"/>
      <c r="AIB134" s="404"/>
      <c r="AIC134" s="404"/>
      <c r="AID134" s="404"/>
      <c r="AIE134" s="404"/>
      <c r="AIF134" s="404"/>
      <c r="AIG134" s="404"/>
      <c r="AIH134" s="404"/>
      <c r="AII134" s="404"/>
      <c r="AIJ134" s="404"/>
      <c r="AIK134" s="404"/>
      <c r="AIL134" s="404"/>
      <c r="AIM134" s="404"/>
      <c r="AIN134" s="404"/>
      <c r="AIO134" s="404"/>
      <c r="AIP134" s="404"/>
      <c r="AIQ134" s="404"/>
      <c r="AIR134" s="404"/>
      <c r="AIS134" s="404"/>
      <c r="AIT134" s="404"/>
      <c r="AIU134" s="404"/>
      <c r="AIV134" s="404"/>
      <c r="AIW134" s="404"/>
      <c r="AIX134" s="404"/>
      <c r="AIY134" s="404"/>
      <c r="AIZ134" s="404"/>
      <c r="AJA134" s="404"/>
      <c r="AJB134" s="404"/>
      <c r="AJC134" s="404"/>
      <c r="AJD134" s="404"/>
      <c r="AJE134" s="404"/>
      <c r="AJF134" s="404"/>
      <c r="AJG134" s="404"/>
      <c r="AJH134" s="404"/>
      <c r="AJI134" s="404"/>
      <c r="AJJ134" s="404"/>
      <c r="AJK134" s="404"/>
      <c r="AJL134" s="404"/>
      <c r="AJM134" s="404"/>
      <c r="AJN134" s="404"/>
      <c r="AJO134" s="404"/>
      <c r="AJP134" s="404"/>
      <c r="AJQ134" s="404"/>
      <c r="AJR134" s="404"/>
      <c r="AJS134" s="404"/>
      <c r="AJT134" s="404"/>
      <c r="AJU134" s="404"/>
      <c r="AJV134" s="404"/>
      <c r="AJW134" s="404"/>
      <c r="AJX134" s="404"/>
      <c r="AJY134" s="404"/>
      <c r="AJZ134" s="404"/>
      <c r="AKA134" s="404"/>
      <c r="AKB134" s="404"/>
      <c r="AKC134" s="404"/>
      <c r="AKD134" s="404"/>
      <c r="AKE134" s="404"/>
      <c r="AKF134" s="404"/>
      <c r="AKG134" s="404"/>
      <c r="AKH134" s="404"/>
      <c r="AKI134" s="404"/>
      <c r="AKJ134" s="404"/>
      <c r="AKK134" s="404"/>
      <c r="AKL134" s="404"/>
      <c r="AKM134" s="404"/>
      <c r="AKN134" s="404"/>
      <c r="AKO134" s="404"/>
      <c r="AKP134" s="404"/>
      <c r="AKQ134" s="404"/>
      <c r="AKR134" s="404"/>
      <c r="AKS134" s="404"/>
      <c r="AKT134" s="404"/>
      <c r="AKU134" s="404"/>
      <c r="AKV134" s="404"/>
      <c r="AKW134" s="404"/>
      <c r="AKX134" s="404"/>
      <c r="AKY134" s="404"/>
      <c r="AKZ134" s="404"/>
      <c r="ALA134" s="404"/>
      <c r="ALB134" s="404"/>
      <c r="ALC134" s="404"/>
    </row>
    <row r="135" spans="1:991" x14ac:dyDescent="0.55000000000000004">
      <c r="A135" s="53" t="s">
        <v>99</v>
      </c>
      <c r="B135" s="648" t="e">
        <f>#N/A</f>
        <v>#N/A</v>
      </c>
      <c r="C135" s="648"/>
      <c r="D135" s="648" t="e">
        <f>#N/A</f>
        <v>#N/A</v>
      </c>
      <c r="E135" s="648">
        <f t="shared" si="1"/>
        <v>0</v>
      </c>
      <c r="F135" s="648"/>
      <c r="G135" s="648">
        <f t="shared" si="2"/>
        <v>0</v>
      </c>
      <c r="H135" s="648">
        <f t="shared" si="3"/>
        <v>0</v>
      </c>
      <c r="I135" s="648"/>
      <c r="J135" s="648">
        <f t="shared" si="4"/>
        <v>0</v>
      </c>
      <c r="K135" s="762" t="e">
        <f>#N/A</f>
        <v>#N/A</v>
      </c>
      <c r="L135" s="648"/>
      <c r="M135" s="404"/>
      <c r="N135" s="404"/>
      <c r="O135" s="404"/>
      <c r="P135" s="404"/>
      <c r="Q135" s="404"/>
      <c r="R135" s="404"/>
      <c r="S135" s="404"/>
      <c r="T135" s="404"/>
      <c r="U135" s="404"/>
      <c r="V135" s="404"/>
      <c r="W135" s="404"/>
      <c r="X135" s="404"/>
      <c r="Y135" s="404"/>
      <c r="Z135" s="404"/>
      <c r="AA135" s="404"/>
      <c r="AB135" s="404"/>
      <c r="AC135" s="404"/>
      <c r="AD135" s="404"/>
      <c r="AE135" s="404"/>
      <c r="AF135" s="404"/>
      <c r="AG135" s="404"/>
      <c r="AH135" s="404"/>
      <c r="AI135" s="404"/>
      <c r="AJ135" s="404"/>
      <c r="AK135" s="404"/>
      <c r="AL135" s="404"/>
      <c r="AM135" s="404"/>
      <c r="AN135" s="404"/>
      <c r="AO135" s="404"/>
      <c r="AP135" s="404"/>
      <c r="AQ135" s="404"/>
      <c r="AR135" s="404"/>
      <c r="AS135" s="404"/>
      <c r="AT135" s="404"/>
      <c r="AU135" s="404"/>
      <c r="AV135" s="404"/>
      <c r="AW135" s="404"/>
      <c r="AX135" s="404"/>
      <c r="AY135" s="404"/>
      <c r="AZ135" s="404"/>
      <c r="BA135" s="404"/>
      <c r="BB135" s="404"/>
      <c r="BC135" s="404"/>
      <c r="BD135" s="404"/>
      <c r="BE135" s="404"/>
      <c r="BF135" s="404"/>
      <c r="BG135" s="404"/>
      <c r="BH135" s="404"/>
      <c r="BI135" s="404"/>
      <c r="BJ135" s="404"/>
      <c r="BK135" s="404"/>
      <c r="BL135" s="404"/>
      <c r="BM135" s="404"/>
      <c r="BN135" s="404"/>
      <c r="BO135" s="404"/>
      <c r="BP135" s="404"/>
      <c r="BQ135" s="404"/>
      <c r="BR135" s="404"/>
      <c r="BS135" s="404"/>
      <c r="BT135" s="404"/>
      <c r="BU135" s="404"/>
      <c r="BV135" s="404"/>
      <c r="BW135" s="404"/>
      <c r="BX135" s="404"/>
      <c r="BY135" s="404"/>
      <c r="BZ135" s="404"/>
      <c r="CA135" s="404"/>
      <c r="CB135" s="404"/>
      <c r="CC135" s="404"/>
      <c r="CD135" s="404"/>
      <c r="CE135" s="404"/>
      <c r="CF135" s="404"/>
      <c r="CG135" s="404"/>
      <c r="CH135" s="404"/>
      <c r="CI135" s="404"/>
      <c r="CJ135" s="404"/>
      <c r="CK135" s="404"/>
      <c r="CL135" s="404"/>
      <c r="CM135" s="404"/>
      <c r="CN135" s="404"/>
      <c r="CO135" s="404"/>
      <c r="CP135" s="404"/>
      <c r="CQ135" s="404"/>
      <c r="CR135" s="404"/>
      <c r="CS135" s="404"/>
      <c r="CT135" s="404"/>
      <c r="CU135" s="404"/>
      <c r="CV135" s="404"/>
      <c r="CW135" s="404"/>
      <c r="CX135" s="404"/>
      <c r="CY135" s="404"/>
      <c r="CZ135" s="404"/>
      <c r="DA135" s="404"/>
      <c r="DB135" s="404"/>
      <c r="DC135" s="404"/>
      <c r="DD135" s="404"/>
      <c r="DE135" s="404"/>
      <c r="DF135" s="404"/>
      <c r="DG135" s="404"/>
      <c r="DH135" s="404"/>
      <c r="DI135" s="404"/>
      <c r="DJ135" s="404"/>
      <c r="DK135" s="404"/>
      <c r="DL135" s="404"/>
      <c r="DM135" s="404"/>
      <c r="DN135" s="404"/>
      <c r="DO135" s="404"/>
      <c r="DP135" s="404"/>
      <c r="DQ135" s="404"/>
      <c r="DR135" s="404"/>
      <c r="DS135" s="404"/>
      <c r="DT135" s="404"/>
      <c r="DU135" s="404"/>
      <c r="DV135" s="404"/>
      <c r="DW135" s="404"/>
      <c r="DX135" s="404"/>
      <c r="DY135" s="404"/>
      <c r="DZ135" s="404"/>
      <c r="EA135" s="404"/>
      <c r="EB135" s="404"/>
      <c r="EC135" s="404"/>
      <c r="ED135" s="404"/>
      <c r="EE135" s="404"/>
      <c r="EF135" s="404"/>
      <c r="EG135" s="404"/>
      <c r="EH135" s="404"/>
      <c r="EI135" s="404"/>
      <c r="EJ135" s="404"/>
      <c r="EK135" s="404"/>
      <c r="EL135" s="404"/>
      <c r="EM135" s="404"/>
      <c r="EN135" s="404"/>
      <c r="EO135" s="404"/>
      <c r="EP135" s="404"/>
      <c r="EQ135" s="404"/>
      <c r="ER135" s="404"/>
      <c r="ES135" s="404"/>
      <c r="ET135" s="404"/>
      <c r="EU135" s="404"/>
      <c r="EV135" s="404"/>
      <c r="EW135" s="404"/>
      <c r="EX135" s="404"/>
      <c r="EY135" s="404"/>
      <c r="EZ135" s="404"/>
      <c r="FA135" s="404"/>
      <c r="FB135" s="404"/>
      <c r="FC135" s="404"/>
      <c r="FD135" s="404"/>
      <c r="FE135" s="404"/>
      <c r="FF135" s="404"/>
      <c r="FG135" s="404"/>
      <c r="FH135" s="404"/>
      <c r="FI135" s="404"/>
      <c r="FJ135" s="404"/>
      <c r="FK135" s="404"/>
      <c r="FL135" s="404"/>
      <c r="FM135" s="404"/>
      <c r="FN135" s="404"/>
      <c r="FO135" s="404"/>
      <c r="FP135" s="404"/>
      <c r="FQ135" s="404"/>
      <c r="FR135" s="404"/>
      <c r="FS135" s="404"/>
      <c r="FT135" s="404"/>
      <c r="FU135" s="404"/>
      <c r="FV135" s="404"/>
      <c r="FW135" s="404"/>
      <c r="FX135" s="404"/>
      <c r="FY135" s="404"/>
      <c r="FZ135" s="404"/>
      <c r="GA135" s="404"/>
      <c r="GB135" s="404"/>
      <c r="GC135" s="404"/>
      <c r="GD135" s="404"/>
      <c r="GE135" s="404"/>
      <c r="GF135" s="404"/>
      <c r="GG135" s="404"/>
      <c r="GH135" s="404"/>
      <c r="GI135" s="404"/>
      <c r="GJ135" s="404"/>
      <c r="GK135" s="404"/>
      <c r="GL135" s="404"/>
      <c r="GM135" s="404"/>
      <c r="GN135" s="404"/>
      <c r="GO135" s="404"/>
      <c r="GP135" s="404"/>
      <c r="GQ135" s="404"/>
      <c r="GR135" s="404"/>
      <c r="GS135" s="404"/>
      <c r="GT135" s="404"/>
      <c r="GU135" s="404"/>
      <c r="GV135" s="404"/>
      <c r="GW135" s="404"/>
      <c r="GX135" s="404"/>
      <c r="GY135" s="404"/>
      <c r="GZ135" s="404"/>
      <c r="HA135" s="404"/>
      <c r="HB135" s="404"/>
      <c r="HC135" s="404"/>
      <c r="HD135" s="404"/>
      <c r="HE135" s="404"/>
      <c r="HF135" s="404"/>
      <c r="HG135" s="404"/>
      <c r="HH135" s="404"/>
      <c r="HI135" s="404"/>
      <c r="HJ135" s="404"/>
      <c r="HK135" s="404"/>
      <c r="HL135" s="404"/>
      <c r="HM135" s="404"/>
      <c r="HN135" s="404"/>
      <c r="HO135" s="404"/>
      <c r="HP135" s="404"/>
      <c r="HQ135" s="404"/>
      <c r="HR135" s="404"/>
      <c r="HS135" s="404"/>
      <c r="HT135" s="404"/>
      <c r="HU135" s="404"/>
      <c r="HV135" s="404"/>
      <c r="HW135" s="404"/>
      <c r="HX135" s="404"/>
      <c r="HY135" s="404"/>
      <c r="HZ135" s="404"/>
      <c r="IA135" s="404"/>
      <c r="IB135" s="404"/>
      <c r="IC135" s="404"/>
      <c r="ID135" s="404"/>
      <c r="IE135" s="404"/>
      <c r="IF135" s="404"/>
      <c r="IG135" s="404"/>
      <c r="IH135" s="404"/>
      <c r="II135" s="404"/>
      <c r="IJ135" s="404"/>
      <c r="IK135" s="404"/>
      <c r="IL135" s="404"/>
      <c r="IM135" s="404"/>
      <c r="IN135" s="404"/>
      <c r="IO135" s="404"/>
      <c r="IP135" s="404"/>
      <c r="IQ135" s="404"/>
      <c r="IR135" s="404"/>
      <c r="IS135" s="404"/>
      <c r="IT135" s="404"/>
      <c r="IU135" s="404"/>
      <c r="IV135" s="404"/>
      <c r="IW135" s="404"/>
      <c r="IX135" s="404"/>
      <c r="IY135" s="404"/>
      <c r="IZ135" s="404"/>
      <c r="JA135" s="404"/>
      <c r="JB135" s="404"/>
      <c r="JC135" s="404"/>
      <c r="JD135" s="404"/>
      <c r="JE135" s="404"/>
      <c r="JF135" s="404"/>
      <c r="JG135" s="404"/>
      <c r="JH135" s="404"/>
      <c r="JI135" s="404"/>
      <c r="JJ135" s="404"/>
      <c r="JK135" s="404"/>
      <c r="JL135" s="404"/>
      <c r="JM135" s="404"/>
      <c r="JN135" s="404"/>
      <c r="JO135" s="404"/>
      <c r="JP135" s="404"/>
      <c r="JQ135" s="404"/>
      <c r="JR135" s="404"/>
      <c r="JS135" s="404"/>
      <c r="JT135" s="404"/>
      <c r="JU135" s="404"/>
      <c r="JV135" s="404"/>
      <c r="JW135" s="404"/>
      <c r="JX135" s="404"/>
      <c r="JY135" s="404"/>
      <c r="JZ135" s="404"/>
      <c r="KA135" s="404"/>
      <c r="KB135" s="404"/>
      <c r="KC135" s="404"/>
      <c r="KD135" s="404"/>
      <c r="KE135" s="404"/>
      <c r="KF135" s="404"/>
      <c r="KG135" s="404"/>
      <c r="KH135" s="404"/>
      <c r="KI135" s="404"/>
      <c r="KJ135" s="404"/>
      <c r="KK135" s="404"/>
      <c r="KL135" s="404"/>
      <c r="KM135" s="404"/>
      <c r="KN135" s="404"/>
      <c r="KO135" s="404"/>
      <c r="KP135" s="404"/>
      <c r="KQ135" s="404"/>
      <c r="KR135" s="404"/>
      <c r="KS135" s="404"/>
      <c r="KT135" s="404"/>
      <c r="KU135" s="404"/>
      <c r="KV135" s="404"/>
      <c r="KW135" s="404"/>
      <c r="KX135" s="404"/>
      <c r="KY135" s="404"/>
      <c r="KZ135" s="404"/>
      <c r="LA135" s="404"/>
      <c r="LB135" s="404"/>
      <c r="LC135" s="404"/>
      <c r="LD135" s="404"/>
      <c r="LE135" s="404"/>
      <c r="LF135" s="404"/>
      <c r="LG135" s="404"/>
      <c r="LH135" s="404"/>
      <c r="LI135" s="404"/>
      <c r="LJ135" s="404"/>
      <c r="LK135" s="404"/>
      <c r="LL135" s="404"/>
      <c r="LM135" s="404"/>
      <c r="LN135" s="404"/>
      <c r="LO135" s="404"/>
      <c r="LP135" s="404"/>
      <c r="LQ135" s="404"/>
      <c r="LR135" s="404"/>
      <c r="LS135" s="404"/>
      <c r="LT135" s="404"/>
      <c r="LU135" s="404"/>
      <c r="LV135" s="404"/>
      <c r="LW135" s="404"/>
      <c r="LX135" s="404"/>
      <c r="LY135" s="404"/>
      <c r="LZ135" s="404"/>
      <c r="MA135" s="404"/>
      <c r="MB135" s="404"/>
      <c r="MC135" s="404"/>
      <c r="MD135" s="404"/>
      <c r="ME135" s="404"/>
      <c r="MF135" s="404"/>
      <c r="MG135" s="404"/>
      <c r="MH135" s="404"/>
      <c r="MI135" s="404"/>
      <c r="MJ135" s="404"/>
      <c r="MK135" s="404"/>
      <c r="ML135" s="404"/>
      <c r="MM135" s="404"/>
      <c r="MN135" s="404"/>
      <c r="MO135" s="404"/>
      <c r="MP135" s="404"/>
      <c r="MQ135" s="404"/>
      <c r="MR135" s="404"/>
      <c r="MS135" s="404"/>
      <c r="MT135" s="404"/>
      <c r="MU135" s="404"/>
      <c r="MV135" s="404"/>
      <c r="MW135" s="404"/>
      <c r="MX135" s="404"/>
      <c r="MY135" s="404"/>
      <c r="MZ135" s="404"/>
      <c r="NA135" s="404"/>
      <c r="NB135" s="404"/>
      <c r="NC135" s="404"/>
      <c r="ND135" s="404"/>
      <c r="NE135" s="404"/>
      <c r="NF135" s="404"/>
      <c r="NG135" s="404"/>
      <c r="NH135" s="404"/>
      <c r="NI135" s="404"/>
      <c r="NJ135" s="404"/>
      <c r="NK135" s="404"/>
      <c r="NL135" s="404"/>
      <c r="NM135" s="404"/>
      <c r="NN135" s="404"/>
      <c r="NO135" s="404"/>
      <c r="NP135" s="404"/>
      <c r="NQ135" s="404"/>
      <c r="NR135" s="404"/>
      <c r="NS135" s="404"/>
      <c r="NT135" s="404"/>
      <c r="NU135" s="404"/>
      <c r="NV135" s="404"/>
      <c r="NW135" s="404"/>
      <c r="NX135" s="404"/>
      <c r="NY135" s="404"/>
      <c r="NZ135" s="404"/>
      <c r="OA135" s="404"/>
      <c r="OB135" s="404"/>
      <c r="OC135" s="404"/>
      <c r="OD135" s="404"/>
      <c r="OE135" s="404"/>
      <c r="OF135" s="404"/>
      <c r="OG135" s="404"/>
      <c r="OH135" s="404"/>
      <c r="OI135" s="404"/>
      <c r="OJ135" s="404"/>
      <c r="OK135" s="404"/>
      <c r="OL135" s="404"/>
      <c r="OM135" s="404"/>
      <c r="ON135" s="404"/>
      <c r="OO135" s="404"/>
      <c r="OP135" s="404"/>
      <c r="OQ135" s="404"/>
      <c r="OR135" s="404"/>
      <c r="OS135" s="404"/>
      <c r="OT135" s="404"/>
      <c r="OU135" s="404"/>
      <c r="OV135" s="404"/>
      <c r="OW135" s="404"/>
      <c r="OX135" s="404"/>
      <c r="OY135" s="404"/>
      <c r="OZ135" s="404"/>
      <c r="PA135" s="404"/>
      <c r="PB135" s="404"/>
      <c r="PC135" s="404"/>
      <c r="PD135" s="404"/>
      <c r="PE135" s="404"/>
      <c r="PF135" s="404"/>
      <c r="PG135" s="404"/>
      <c r="PH135" s="404"/>
      <c r="PI135" s="404"/>
      <c r="PJ135" s="404"/>
      <c r="PK135" s="404"/>
      <c r="PL135" s="404"/>
      <c r="PM135" s="404"/>
      <c r="PN135" s="404"/>
      <c r="PO135" s="404"/>
      <c r="PP135" s="404"/>
      <c r="PQ135" s="404"/>
      <c r="PR135" s="404"/>
      <c r="PS135" s="404"/>
      <c r="PT135" s="404"/>
      <c r="PU135" s="404"/>
      <c r="PV135" s="404"/>
      <c r="PW135" s="404"/>
      <c r="PX135" s="404"/>
      <c r="PY135" s="404"/>
      <c r="PZ135" s="404"/>
      <c r="QA135" s="404"/>
      <c r="QB135" s="404"/>
      <c r="QC135" s="404"/>
      <c r="QD135" s="404"/>
      <c r="QE135" s="404"/>
      <c r="QF135" s="404"/>
      <c r="QG135" s="404"/>
      <c r="QH135" s="404"/>
      <c r="QI135" s="404"/>
      <c r="QJ135" s="404"/>
      <c r="QK135" s="404"/>
      <c r="QL135" s="404"/>
      <c r="QM135" s="404"/>
      <c r="QN135" s="404"/>
      <c r="QO135" s="404"/>
      <c r="QP135" s="404"/>
      <c r="QQ135" s="404"/>
      <c r="QR135" s="404"/>
      <c r="QS135" s="404"/>
      <c r="QT135" s="404"/>
      <c r="QU135" s="404"/>
      <c r="QV135" s="404"/>
      <c r="QW135" s="404"/>
      <c r="QX135" s="404"/>
      <c r="QY135" s="404"/>
      <c r="QZ135" s="404"/>
      <c r="RA135" s="404"/>
      <c r="RB135" s="404"/>
      <c r="RC135" s="404"/>
      <c r="RD135" s="404"/>
      <c r="RE135" s="404"/>
      <c r="RF135" s="404"/>
      <c r="RG135" s="404"/>
      <c r="RH135" s="404"/>
      <c r="RI135" s="404"/>
      <c r="RJ135" s="404"/>
      <c r="RK135" s="404"/>
      <c r="RL135" s="404"/>
      <c r="RM135" s="404"/>
      <c r="RN135" s="404"/>
      <c r="RO135" s="404"/>
      <c r="RP135" s="404"/>
      <c r="RQ135" s="404"/>
      <c r="RR135" s="404"/>
      <c r="RS135" s="404"/>
      <c r="RT135" s="404"/>
      <c r="RU135" s="404"/>
      <c r="RV135" s="404"/>
      <c r="RW135" s="404"/>
      <c r="RX135" s="404"/>
      <c r="RY135" s="404"/>
      <c r="RZ135" s="404"/>
      <c r="SA135" s="404"/>
      <c r="SB135" s="404"/>
      <c r="SC135" s="404"/>
      <c r="SD135" s="404"/>
      <c r="SE135" s="404"/>
      <c r="SF135" s="404"/>
      <c r="SG135" s="404"/>
      <c r="SH135" s="404"/>
      <c r="SI135" s="404"/>
      <c r="SJ135" s="404"/>
      <c r="SK135" s="404"/>
      <c r="SL135" s="404"/>
      <c r="SM135" s="404"/>
      <c r="SN135" s="404"/>
      <c r="SO135" s="404"/>
      <c r="SP135" s="404"/>
      <c r="SQ135" s="404"/>
      <c r="SR135" s="404"/>
      <c r="SS135" s="404"/>
      <c r="ST135" s="404"/>
      <c r="SU135" s="404"/>
      <c r="SV135" s="404"/>
      <c r="SW135" s="404"/>
      <c r="SX135" s="404"/>
      <c r="SY135" s="404"/>
      <c r="SZ135" s="404"/>
      <c r="TA135" s="404"/>
      <c r="TB135" s="404"/>
      <c r="TC135" s="404"/>
      <c r="TD135" s="404"/>
      <c r="TE135" s="404"/>
      <c r="TF135" s="404"/>
      <c r="TG135" s="404"/>
      <c r="TH135" s="404"/>
      <c r="TI135" s="404"/>
      <c r="TJ135" s="404"/>
      <c r="TK135" s="404"/>
      <c r="TL135" s="404"/>
      <c r="TM135" s="404"/>
      <c r="TN135" s="404"/>
      <c r="TO135" s="404"/>
      <c r="TP135" s="404"/>
      <c r="TQ135" s="404"/>
      <c r="TR135" s="404"/>
      <c r="TS135" s="404"/>
      <c r="TT135" s="404"/>
      <c r="TU135" s="404"/>
      <c r="TV135" s="404"/>
      <c r="TW135" s="404"/>
      <c r="TX135" s="404"/>
      <c r="TY135" s="404"/>
      <c r="TZ135" s="404"/>
      <c r="UA135" s="404"/>
      <c r="UB135" s="404"/>
      <c r="UC135" s="404"/>
      <c r="UD135" s="404"/>
      <c r="UE135" s="404"/>
      <c r="UF135" s="404"/>
      <c r="UG135" s="404"/>
      <c r="UH135" s="404"/>
      <c r="UI135" s="404"/>
      <c r="UJ135" s="404"/>
      <c r="UK135" s="404"/>
      <c r="UL135" s="404"/>
      <c r="UM135" s="404"/>
      <c r="UN135" s="404"/>
      <c r="UO135" s="404"/>
      <c r="UP135" s="404"/>
      <c r="UQ135" s="404"/>
      <c r="UR135" s="404"/>
      <c r="US135" s="404"/>
      <c r="UT135" s="404"/>
      <c r="UU135" s="404"/>
      <c r="UV135" s="404"/>
      <c r="UW135" s="404"/>
      <c r="UX135" s="404"/>
      <c r="UY135" s="404"/>
      <c r="UZ135" s="404"/>
      <c r="VA135" s="404"/>
      <c r="VB135" s="404"/>
      <c r="VC135" s="404"/>
      <c r="VD135" s="404"/>
      <c r="VE135" s="404"/>
      <c r="VF135" s="404"/>
      <c r="VG135" s="404"/>
      <c r="VH135" s="404"/>
      <c r="VI135" s="404"/>
      <c r="VJ135" s="404"/>
      <c r="VK135" s="404"/>
      <c r="VL135" s="404"/>
      <c r="VM135" s="404"/>
      <c r="VN135" s="404"/>
      <c r="VO135" s="404"/>
      <c r="VP135" s="404"/>
      <c r="VQ135" s="404"/>
      <c r="VR135" s="404"/>
      <c r="VS135" s="404"/>
      <c r="VT135" s="404"/>
      <c r="VU135" s="404"/>
      <c r="VV135" s="404"/>
      <c r="VW135" s="404"/>
      <c r="VX135" s="404"/>
      <c r="VY135" s="404"/>
      <c r="VZ135" s="404"/>
      <c r="WA135" s="404"/>
      <c r="WB135" s="404"/>
      <c r="WC135" s="404"/>
      <c r="WD135" s="404"/>
      <c r="WE135" s="404"/>
      <c r="WF135" s="404"/>
      <c r="WG135" s="404"/>
      <c r="WH135" s="404"/>
      <c r="WI135" s="404"/>
      <c r="WJ135" s="404"/>
      <c r="WK135" s="404"/>
      <c r="WL135" s="404"/>
      <c r="WM135" s="404"/>
      <c r="WN135" s="404"/>
      <c r="WO135" s="404"/>
      <c r="WP135" s="404"/>
      <c r="WQ135" s="404"/>
      <c r="WR135" s="404"/>
      <c r="WS135" s="404"/>
      <c r="WT135" s="404"/>
      <c r="WU135" s="404"/>
      <c r="WV135" s="404"/>
      <c r="WW135" s="404"/>
      <c r="WX135" s="404"/>
      <c r="WY135" s="404"/>
      <c r="WZ135" s="404"/>
      <c r="XA135" s="404"/>
      <c r="XB135" s="404"/>
      <c r="XC135" s="404"/>
      <c r="XD135" s="404"/>
      <c r="XE135" s="404"/>
      <c r="XF135" s="404"/>
      <c r="XG135" s="404"/>
      <c r="XH135" s="404"/>
      <c r="XI135" s="404"/>
      <c r="XJ135" s="404"/>
      <c r="XK135" s="404"/>
      <c r="XL135" s="404"/>
      <c r="XM135" s="404"/>
      <c r="XN135" s="404"/>
      <c r="XO135" s="404"/>
      <c r="XP135" s="404"/>
      <c r="XQ135" s="404"/>
      <c r="XR135" s="404"/>
      <c r="XS135" s="404"/>
      <c r="XT135" s="404"/>
      <c r="XU135" s="404"/>
      <c r="XV135" s="404"/>
      <c r="XW135" s="404"/>
      <c r="XX135" s="404"/>
      <c r="XY135" s="404"/>
      <c r="XZ135" s="404"/>
      <c r="YA135" s="404"/>
      <c r="YB135" s="404"/>
      <c r="YC135" s="404"/>
      <c r="YD135" s="404"/>
      <c r="YE135" s="404"/>
      <c r="YF135" s="404"/>
      <c r="YG135" s="404"/>
      <c r="YH135" s="404"/>
      <c r="YI135" s="404"/>
      <c r="YJ135" s="404"/>
      <c r="YK135" s="404"/>
      <c r="YL135" s="404"/>
      <c r="YM135" s="404"/>
      <c r="YN135" s="404"/>
      <c r="YO135" s="404"/>
      <c r="YP135" s="404"/>
      <c r="YQ135" s="404"/>
      <c r="YR135" s="404"/>
      <c r="YS135" s="404"/>
      <c r="YT135" s="404"/>
      <c r="YU135" s="404"/>
      <c r="YV135" s="404"/>
      <c r="YW135" s="404"/>
      <c r="YX135" s="404"/>
      <c r="YY135" s="404"/>
      <c r="YZ135" s="404"/>
      <c r="ZA135" s="404"/>
      <c r="ZB135" s="404"/>
      <c r="ZC135" s="404"/>
      <c r="ZD135" s="404"/>
      <c r="ZE135" s="404"/>
      <c r="ZF135" s="404"/>
      <c r="ZG135" s="404"/>
      <c r="ZH135" s="404"/>
      <c r="ZI135" s="404"/>
      <c r="ZJ135" s="404"/>
      <c r="ZK135" s="404"/>
      <c r="ZL135" s="404"/>
      <c r="ZM135" s="404"/>
      <c r="ZN135" s="404"/>
      <c r="ZO135" s="404"/>
      <c r="ZP135" s="404"/>
      <c r="ZQ135" s="404"/>
      <c r="ZR135" s="404"/>
      <c r="ZS135" s="404"/>
      <c r="ZT135" s="404"/>
      <c r="ZU135" s="404"/>
      <c r="ZV135" s="404"/>
      <c r="ZW135" s="404"/>
      <c r="ZX135" s="404"/>
      <c r="ZY135" s="404"/>
      <c r="ZZ135" s="404"/>
      <c r="AAA135" s="404"/>
      <c r="AAB135" s="404"/>
      <c r="AAC135" s="404"/>
      <c r="AAD135" s="404"/>
      <c r="AAE135" s="404"/>
      <c r="AAF135" s="404"/>
      <c r="AAG135" s="404"/>
      <c r="AAH135" s="404"/>
      <c r="AAI135" s="404"/>
      <c r="AAJ135" s="404"/>
      <c r="AAK135" s="404"/>
      <c r="AAL135" s="404"/>
      <c r="AAM135" s="404"/>
      <c r="AAN135" s="404"/>
      <c r="AAO135" s="404"/>
      <c r="AAP135" s="404"/>
      <c r="AAQ135" s="404"/>
      <c r="AAR135" s="404"/>
      <c r="AAS135" s="404"/>
      <c r="AAT135" s="404"/>
      <c r="AAU135" s="404"/>
      <c r="AAV135" s="404"/>
      <c r="AAW135" s="404"/>
      <c r="AAX135" s="404"/>
      <c r="AAY135" s="404"/>
      <c r="AAZ135" s="404"/>
      <c r="ABA135" s="404"/>
      <c r="ABB135" s="404"/>
      <c r="ABC135" s="404"/>
      <c r="ABD135" s="404"/>
      <c r="ABE135" s="404"/>
      <c r="ABF135" s="404"/>
      <c r="ABG135" s="404"/>
      <c r="ABH135" s="404"/>
      <c r="ABI135" s="404"/>
      <c r="ABJ135" s="404"/>
      <c r="ABK135" s="404"/>
      <c r="ABL135" s="404"/>
      <c r="ABM135" s="404"/>
      <c r="ABN135" s="404"/>
      <c r="ABO135" s="404"/>
      <c r="ABP135" s="404"/>
      <c r="ABQ135" s="404"/>
      <c r="ABR135" s="404"/>
      <c r="ABS135" s="404"/>
      <c r="ABT135" s="404"/>
      <c r="ABU135" s="404"/>
      <c r="ABV135" s="404"/>
      <c r="ABW135" s="404"/>
      <c r="ABX135" s="404"/>
      <c r="ABY135" s="404"/>
      <c r="ABZ135" s="404"/>
      <c r="ACA135" s="404"/>
      <c r="ACB135" s="404"/>
      <c r="ACC135" s="404"/>
      <c r="ACD135" s="404"/>
      <c r="ACE135" s="404"/>
      <c r="ACF135" s="404"/>
      <c r="ACG135" s="404"/>
      <c r="ACH135" s="404"/>
      <c r="ACI135" s="404"/>
      <c r="ACJ135" s="404"/>
      <c r="ACK135" s="404"/>
      <c r="ACL135" s="404"/>
      <c r="ACM135" s="404"/>
      <c r="ACN135" s="404"/>
      <c r="ACO135" s="404"/>
      <c r="ACP135" s="404"/>
      <c r="ACQ135" s="404"/>
      <c r="ACR135" s="404"/>
      <c r="ACS135" s="404"/>
      <c r="ACT135" s="404"/>
      <c r="ACU135" s="404"/>
      <c r="ACV135" s="404"/>
      <c r="ACW135" s="404"/>
      <c r="ACX135" s="404"/>
      <c r="ACY135" s="404"/>
      <c r="ACZ135" s="404"/>
      <c r="ADA135" s="404"/>
      <c r="ADB135" s="404"/>
      <c r="ADC135" s="404"/>
      <c r="ADD135" s="404"/>
      <c r="ADE135" s="404"/>
      <c r="ADF135" s="404"/>
      <c r="ADG135" s="404"/>
      <c r="ADH135" s="404"/>
      <c r="ADI135" s="404"/>
      <c r="ADJ135" s="404"/>
      <c r="ADK135" s="404"/>
      <c r="ADL135" s="404"/>
      <c r="ADM135" s="404"/>
      <c r="ADN135" s="404"/>
      <c r="ADO135" s="404"/>
      <c r="ADP135" s="404"/>
      <c r="ADQ135" s="404"/>
      <c r="ADR135" s="404"/>
      <c r="ADS135" s="404"/>
      <c r="ADT135" s="404"/>
      <c r="ADU135" s="404"/>
      <c r="ADV135" s="404"/>
      <c r="ADW135" s="404"/>
      <c r="ADX135" s="404"/>
      <c r="ADY135" s="404"/>
      <c r="ADZ135" s="404"/>
      <c r="AEA135" s="404"/>
      <c r="AEB135" s="404"/>
      <c r="AEC135" s="404"/>
      <c r="AED135" s="404"/>
      <c r="AEE135" s="404"/>
      <c r="AEF135" s="404"/>
      <c r="AEG135" s="404"/>
      <c r="AEH135" s="404"/>
      <c r="AEI135" s="404"/>
      <c r="AEJ135" s="404"/>
      <c r="AEK135" s="404"/>
      <c r="AEL135" s="404"/>
      <c r="AEM135" s="404"/>
      <c r="AEN135" s="404"/>
      <c r="AEO135" s="404"/>
      <c r="AEP135" s="404"/>
      <c r="AEQ135" s="404"/>
      <c r="AER135" s="404"/>
      <c r="AES135" s="404"/>
      <c r="AET135" s="404"/>
      <c r="AEU135" s="404"/>
      <c r="AEV135" s="404"/>
      <c r="AEW135" s="404"/>
      <c r="AEX135" s="404"/>
      <c r="AEY135" s="404"/>
      <c r="AEZ135" s="404"/>
      <c r="AFA135" s="404"/>
      <c r="AFB135" s="404"/>
      <c r="AFC135" s="404"/>
      <c r="AFD135" s="404"/>
      <c r="AFE135" s="404"/>
      <c r="AFF135" s="404"/>
      <c r="AFG135" s="404"/>
      <c r="AFH135" s="404"/>
      <c r="AFI135" s="404"/>
      <c r="AFJ135" s="404"/>
      <c r="AFK135" s="404"/>
      <c r="AFL135" s="404"/>
      <c r="AFM135" s="404"/>
      <c r="AFN135" s="404"/>
      <c r="AFO135" s="404"/>
      <c r="AFP135" s="404"/>
      <c r="AFQ135" s="404"/>
      <c r="AFR135" s="404"/>
      <c r="AFS135" s="404"/>
      <c r="AFT135" s="404"/>
      <c r="AFU135" s="404"/>
      <c r="AFV135" s="404"/>
      <c r="AFW135" s="404"/>
      <c r="AFX135" s="404"/>
      <c r="AFY135" s="404"/>
      <c r="AFZ135" s="404"/>
      <c r="AGA135" s="404"/>
      <c r="AGB135" s="404"/>
      <c r="AGC135" s="404"/>
      <c r="AGD135" s="404"/>
      <c r="AGE135" s="404"/>
      <c r="AGF135" s="404"/>
      <c r="AGG135" s="404"/>
      <c r="AGH135" s="404"/>
      <c r="AGI135" s="404"/>
      <c r="AGJ135" s="404"/>
      <c r="AGK135" s="404"/>
      <c r="AGL135" s="404"/>
      <c r="AGM135" s="404"/>
      <c r="AGN135" s="404"/>
      <c r="AGO135" s="404"/>
      <c r="AGP135" s="404"/>
      <c r="AGQ135" s="404"/>
      <c r="AGR135" s="404"/>
      <c r="AGS135" s="404"/>
      <c r="AGT135" s="404"/>
      <c r="AGU135" s="404"/>
      <c r="AGV135" s="404"/>
      <c r="AGW135" s="404"/>
      <c r="AGX135" s="404"/>
      <c r="AGY135" s="404"/>
      <c r="AGZ135" s="404"/>
      <c r="AHA135" s="404"/>
      <c r="AHB135" s="404"/>
      <c r="AHC135" s="404"/>
      <c r="AHD135" s="404"/>
      <c r="AHE135" s="404"/>
      <c r="AHF135" s="404"/>
      <c r="AHG135" s="404"/>
      <c r="AHH135" s="404"/>
      <c r="AHI135" s="404"/>
      <c r="AHJ135" s="404"/>
      <c r="AHK135" s="404"/>
      <c r="AHL135" s="404"/>
      <c r="AHM135" s="404"/>
      <c r="AHN135" s="404"/>
      <c r="AHO135" s="404"/>
      <c r="AHP135" s="404"/>
      <c r="AHQ135" s="404"/>
      <c r="AHR135" s="404"/>
      <c r="AHS135" s="404"/>
      <c r="AHT135" s="404"/>
      <c r="AHU135" s="404"/>
      <c r="AHV135" s="404"/>
      <c r="AHW135" s="404"/>
      <c r="AHX135" s="404"/>
      <c r="AHY135" s="404"/>
      <c r="AHZ135" s="404"/>
      <c r="AIA135" s="404"/>
      <c r="AIB135" s="404"/>
      <c r="AIC135" s="404"/>
      <c r="AID135" s="404"/>
      <c r="AIE135" s="404"/>
      <c r="AIF135" s="404"/>
      <c r="AIG135" s="404"/>
      <c r="AIH135" s="404"/>
      <c r="AII135" s="404"/>
      <c r="AIJ135" s="404"/>
      <c r="AIK135" s="404"/>
      <c r="AIL135" s="404"/>
      <c r="AIM135" s="404"/>
      <c r="AIN135" s="404"/>
      <c r="AIO135" s="404"/>
      <c r="AIP135" s="404"/>
      <c r="AIQ135" s="404"/>
      <c r="AIR135" s="404"/>
      <c r="AIS135" s="404"/>
      <c r="AIT135" s="404"/>
      <c r="AIU135" s="404"/>
      <c r="AIV135" s="404"/>
      <c r="AIW135" s="404"/>
      <c r="AIX135" s="404"/>
      <c r="AIY135" s="404"/>
      <c r="AIZ135" s="404"/>
      <c r="AJA135" s="404"/>
      <c r="AJB135" s="404"/>
      <c r="AJC135" s="404"/>
      <c r="AJD135" s="404"/>
      <c r="AJE135" s="404"/>
      <c r="AJF135" s="404"/>
      <c r="AJG135" s="404"/>
      <c r="AJH135" s="404"/>
      <c r="AJI135" s="404"/>
      <c r="AJJ135" s="404"/>
      <c r="AJK135" s="404"/>
      <c r="AJL135" s="404"/>
      <c r="AJM135" s="404"/>
      <c r="AJN135" s="404"/>
      <c r="AJO135" s="404"/>
      <c r="AJP135" s="404"/>
      <c r="AJQ135" s="404"/>
      <c r="AJR135" s="404"/>
      <c r="AJS135" s="404"/>
      <c r="AJT135" s="404"/>
      <c r="AJU135" s="404"/>
      <c r="AJV135" s="404"/>
      <c r="AJW135" s="404"/>
      <c r="AJX135" s="404"/>
      <c r="AJY135" s="404"/>
      <c r="AJZ135" s="404"/>
      <c r="AKA135" s="404"/>
      <c r="AKB135" s="404"/>
      <c r="AKC135" s="404"/>
      <c r="AKD135" s="404"/>
      <c r="AKE135" s="404"/>
      <c r="AKF135" s="404"/>
      <c r="AKG135" s="404"/>
      <c r="AKH135" s="404"/>
      <c r="AKI135" s="404"/>
      <c r="AKJ135" s="404"/>
      <c r="AKK135" s="404"/>
      <c r="AKL135" s="404"/>
      <c r="AKM135" s="404"/>
      <c r="AKN135" s="404"/>
      <c r="AKO135" s="404"/>
      <c r="AKP135" s="404"/>
      <c r="AKQ135" s="404"/>
      <c r="AKR135" s="404"/>
      <c r="AKS135" s="404"/>
      <c r="AKT135" s="404"/>
      <c r="AKU135" s="404"/>
      <c r="AKV135" s="404"/>
      <c r="AKW135" s="404"/>
      <c r="AKX135" s="404"/>
      <c r="AKY135" s="404"/>
      <c r="AKZ135" s="404"/>
      <c r="ALA135" s="404"/>
      <c r="ALB135" s="404"/>
      <c r="ALC135" s="404"/>
    </row>
    <row r="136" spans="1:991" x14ac:dyDescent="0.55000000000000004">
      <c r="A136" s="53" t="s">
        <v>100</v>
      </c>
      <c r="B136" s="648" t="e">
        <f>#N/A</f>
        <v>#N/A</v>
      </c>
      <c r="C136" s="648"/>
      <c r="D136" s="648" t="e">
        <f>#N/A</f>
        <v>#N/A</v>
      </c>
      <c r="E136" s="648">
        <f t="shared" si="1"/>
        <v>0</v>
      </c>
      <c r="F136" s="648"/>
      <c r="G136" s="648">
        <f t="shared" si="2"/>
        <v>0</v>
      </c>
      <c r="H136" s="648">
        <f t="shared" si="3"/>
        <v>0</v>
      </c>
      <c r="I136" s="648"/>
      <c r="J136" s="648">
        <f t="shared" si="4"/>
        <v>0</v>
      </c>
      <c r="K136" s="762" t="e">
        <f>#N/A</f>
        <v>#N/A</v>
      </c>
      <c r="L136" s="648"/>
      <c r="M136" s="404"/>
      <c r="N136" s="404"/>
      <c r="O136" s="404"/>
      <c r="P136" s="404"/>
      <c r="Q136" s="404"/>
      <c r="R136" s="404"/>
      <c r="S136" s="404"/>
      <c r="T136" s="404"/>
      <c r="U136" s="404"/>
      <c r="V136" s="404"/>
      <c r="W136" s="404"/>
      <c r="X136" s="404"/>
      <c r="Y136" s="404"/>
      <c r="Z136" s="404"/>
      <c r="AA136" s="404"/>
      <c r="AB136" s="404"/>
      <c r="AC136" s="404"/>
      <c r="AD136" s="404"/>
      <c r="AE136" s="404"/>
      <c r="AF136" s="404"/>
      <c r="AG136" s="404"/>
      <c r="AH136" s="404"/>
      <c r="AI136" s="404"/>
      <c r="AJ136" s="404"/>
      <c r="AK136" s="404"/>
      <c r="AL136" s="404"/>
      <c r="AM136" s="404"/>
      <c r="AN136" s="404"/>
      <c r="AO136" s="404"/>
      <c r="AP136" s="404"/>
      <c r="AQ136" s="404"/>
      <c r="AR136" s="404"/>
      <c r="AS136" s="404"/>
      <c r="AT136" s="404"/>
      <c r="AU136" s="404"/>
      <c r="AV136" s="404"/>
      <c r="AW136" s="404"/>
      <c r="AX136" s="404"/>
      <c r="AY136" s="404"/>
      <c r="AZ136" s="404"/>
      <c r="BA136" s="404"/>
      <c r="BB136" s="404"/>
      <c r="BC136" s="404"/>
      <c r="BD136" s="404"/>
      <c r="BE136" s="404"/>
      <c r="BF136" s="404"/>
      <c r="BG136" s="404"/>
      <c r="BH136" s="404"/>
      <c r="BI136" s="404"/>
      <c r="BJ136" s="404"/>
      <c r="BK136" s="404"/>
      <c r="BL136" s="404"/>
      <c r="BM136" s="404"/>
      <c r="BN136" s="404"/>
      <c r="BO136" s="404"/>
      <c r="BP136" s="404"/>
      <c r="BQ136" s="404"/>
      <c r="BR136" s="404"/>
      <c r="BS136" s="404"/>
      <c r="BT136" s="404"/>
      <c r="BU136" s="404"/>
      <c r="BV136" s="404"/>
      <c r="BW136" s="404"/>
      <c r="BX136" s="404"/>
      <c r="BY136" s="404"/>
      <c r="BZ136" s="404"/>
      <c r="CA136" s="404"/>
      <c r="CB136" s="404"/>
      <c r="CC136" s="404"/>
      <c r="CD136" s="404"/>
      <c r="CE136" s="404"/>
      <c r="CF136" s="404"/>
      <c r="CG136" s="404"/>
      <c r="CH136" s="404"/>
      <c r="CI136" s="404"/>
      <c r="CJ136" s="404"/>
      <c r="CK136" s="404"/>
      <c r="CL136" s="404"/>
      <c r="CM136" s="404"/>
      <c r="CN136" s="404"/>
      <c r="CO136" s="404"/>
      <c r="CP136" s="404"/>
      <c r="CQ136" s="404"/>
      <c r="CR136" s="404"/>
      <c r="CS136" s="404"/>
      <c r="CT136" s="404"/>
      <c r="CU136" s="404"/>
      <c r="CV136" s="404"/>
      <c r="CW136" s="404"/>
      <c r="CX136" s="404"/>
      <c r="CY136" s="404"/>
      <c r="CZ136" s="404"/>
      <c r="DA136" s="404"/>
      <c r="DB136" s="404"/>
      <c r="DC136" s="404"/>
      <c r="DD136" s="404"/>
      <c r="DE136" s="404"/>
      <c r="DF136" s="404"/>
      <c r="DG136" s="404"/>
      <c r="DH136" s="404"/>
      <c r="DI136" s="404"/>
      <c r="DJ136" s="404"/>
      <c r="DK136" s="404"/>
      <c r="DL136" s="404"/>
      <c r="DM136" s="404"/>
      <c r="DN136" s="404"/>
      <c r="DO136" s="404"/>
      <c r="DP136" s="404"/>
      <c r="DQ136" s="404"/>
      <c r="DR136" s="404"/>
      <c r="DS136" s="404"/>
      <c r="DT136" s="404"/>
      <c r="DU136" s="404"/>
      <c r="DV136" s="404"/>
      <c r="DW136" s="404"/>
      <c r="DX136" s="404"/>
      <c r="DY136" s="404"/>
      <c r="DZ136" s="404"/>
      <c r="EA136" s="404"/>
      <c r="EB136" s="404"/>
      <c r="EC136" s="404"/>
      <c r="ED136" s="404"/>
      <c r="EE136" s="404"/>
      <c r="EF136" s="404"/>
      <c r="EG136" s="404"/>
      <c r="EH136" s="404"/>
      <c r="EI136" s="404"/>
      <c r="EJ136" s="404"/>
      <c r="EK136" s="404"/>
      <c r="EL136" s="404"/>
      <c r="EM136" s="404"/>
      <c r="EN136" s="404"/>
      <c r="EO136" s="404"/>
      <c r="EP136" s="404"/>
      <c r="EQ136" s="404"/>
      <c r="ER136" s="404"/>
      <c r="ES136" s="404"/>
      <c r="ET136" s="404"/>
      <c r="EU136" s="404"/>
      <c r="EV136" s="404"/>
      <c r="EW136" s="404"/>
      <c r="EX136" s="404"/>
      <c r="EY136" s="404"/>
      <c r="EZ136" s="404"/>
      <c r="FA136" s="404"/>
      <c r="FB136" s="404"/>
      <c r="FC136" s="404"/>
      <c r="FD136" s="404"/>
      <c r="FE136" s="404"/>
      <c r="FF136" s="404"/>
      <c r="FG136" s="404"/>
      <c r="FH136" s="404"/>
      <c r="FI136" s="404"/>
      <c r="FJ136" s="404"/>
      <c r="FK136" s="404"/>
      <c r="FL136" s="404"/>
      <c r="FM136" s="404"/>
      <c r="FN136" s="404"/>
      <c r="FO136" s="404"/>
      <c r="FP136" s="404"/>
      <c r="FQ136" s="404"/>
      <c r="FR136" s="404"/>
      <c r="FS136" s="404"/>
      <c r="FT136" s="404"/>
      <c r="FU136" s="404"/>
      <c r="FV136" s="404"/>
      <c r="FW136" s="404"/>
      <c r="FX136" s="404"/>
      <c r="FY136" s="404"/>
      <c r="FZ136" s="404"/>
      <c r="GA136" s="404"/>
      <c r="GB136" s="404"/>
      <c r="GC136" s="404"/>
      <c r="GD136" s="404"/>
      <c r="GE136" s="404"/>
      <c r="GF136" s="404"/>
      <c r="GG136" s="404"/>
      <c r="GH136" s="404"/>
      <c r="GI136" s="404"/>
      <c r="GJ136" s="404"/>
      <c r="GK136" s="404"/>
      <c r="GL136" s="404"/>
      <c r="GM136" s="404"/>
      <c r="GN136" s="404"/>
      <c r="GO136" s="404"/>
      <c r="GP136" s="404"/>
      <c r="GQ136" s="404"/>
      <c r="GR136" s="404"/>
      <c r="GS136" s="404"/>
      <c r="GT136" s="404"/>
      <c r="GU136" s="404"/>
      <c r="GV136" s="404"/>
      <c r="GW136" s="404"/>
      <c r="GX136" s="404"/>
      <c r="GY136" s="404"/>
      <c r="GZ136" s="404"/>
      <c r="HA136" s="404"/>
      <c r="HB136" s="404"/>
      <c r="HC136" s="404"/>
      <c r="HD136" s="404"/>
      <c r="HE136" s="404"/>
      <c r="HF136" s="404"/>
      <c r="HG136" s="404"/>
      <c r="HH136" s="404"/>
      <c r="HI136" s="404"/>
      <c r="HJ136" s="404"/>
      <c r="HK136" s="404"/>
      <c r="HL136" s="404"/>
      <c r="HM136" s="404"/>
      <c r="HN136" s="404"/>
      <c r="HO136" s="404"/>
      <c r="HP136" s="404"/>
      <c r="HQ136" s="404"/>
      <c r="HR136" s="404"/>
      <c r="HS136" s="404"/>
      <c r="HT136" s="404"/>
      <c r="HU136" s="404"/>
      <c r="HV136" s="404"/>
      <c r="HW136" s="404"/>
      <c r="HX136" s="404"/>
      <c r="HY136" s="404"/>
      <c r="HZ136" s="404"/>
      <c r="IA136" s="404"/>
      <c r="IB136" s="404"/>
      <c r="IC136" s="404"/>
      <c r="ID136" s="404"/>
      <c r="IE136" s="404"/>
      <c r="IF136" s="404"/>
      <c r="IG136" s="404"/>
      <c r="IH136" s="404"/>
      <c r="II136" s="404"/>
      <c r="IJ136" s="404"/>
      <c r="IK136" s="404"/>
      <c r="IL136" s="404"/>
      <c r="IM136" s="404"/>
      <c r="IN136" s="404"/>
      <c r="IO136" s="404"/>
      <c r="IP136" s="404"/>
      <c r="IQ136" s="404"/>
      <c r="IR136" s="404"/>
      <c r="IS136" s="404"/>
      <c r="IT136" s="404"/>
      <c r="IU136" s="404"/>
      <c r="IV136" s="404"/>
      <c r="IW136" s="404"/>
      <c r="IX136" s="404"/>
      <c r="IY136" s="404"/>
      <c r="IZ136" s="404"/>
      <c r="JA136" s="404"/>
      <c r="JB136" s="404"/>
      <c r="JC136" s="404"/>
      <c r="JD136" s="404"/>
      <c r="JE136" s="404"/>
      <c r="JF136" s="404"/>
      <c r="JG136" s="404"/>
      <c r="JH136" s="404"/>
      <c r="JI136" s="404"/>
      <c r="JJ136" s="404"/>
      <c r="JK136" s="404"/>
      <c r="JL136" s="404"/>
      <c r="JM136" s="404"/>
      <c r="JN136" s="404"/>
      <c r="JO136" s="404"/>
      <c r="JP136" s="404"/>
      <c r="JQ136" s="404"/>
      <c r="JR136" s="404"/>
      <c r="JS136" s="404"/>
      <c r="JT136" s="404"/>
      <c r="JU136" s="404"/>
      <c r="JV136" s="404"/>
      <c r="JW136" s="404"/>
      <c r="JX136" s="404"/>
      <c r="JY136" s="404"/>
      <c r="JZ136" s="404"/>
      <c r="KA136" s="404"/>
      <c r="KB136" s="404"/>
      <c r="KC136" s="404"/>
      <c r="KD136" s="404"/>
      <c r="KE136" s="404"/>
      <c r="KF136" s="404"/>
      <c r="KG136" s="404"/>
      <c r="KH136" s="404"/>
      <c r="KI136" s="404"/>
      <c r="KJ136" s="404"/>
      <c r="KK136" s="404"/>
      <c r="KL136" s="404"/>
      <c r="KM136" s="404"/>
      <c r="KN136" s="404"/>
      <c r="KO136" s="404"/>
      <c r="KP136" s="404"/>
      <c r="KQ136" s="404"/>
      <c r="KR136" s="404"/>
      <c r="KS136" s="404"/>
      <c r="KT136" s="404"/>
      <c r="KU136" s="404"/>
      <c r="KV136" s="404"/>
      <c r="KW136" s="404"/>
      <c r="KX136" s="404"/>
      <c r="KY136" s="404"/>
      <c r="KZ136" s="404"/>
      <c r="LA136" s="404"/>
      <c r="LB136" s="404"/>
      <c r="LC136" s="404"/>
      <c r="LD136" s="404"/>
      <c r="LE136" s="404"/>
      <c r="LF136" s="404"/>
      <c r="LG136" s="404"/>
      <c r="LH136" s="404"/>
      <c r="LI136" s="404"/>
      <c r="LJ136" s="404"/>
      <c r="LK136" s="404"/>
      <c r="LL136" s="404"/>
      <c r="LM136" s="404"/>
      <c r="LN136" s="404"/>
      <c r="LO136" s="404"/>
      <c r="LP136" s="404"/>
      <c r="LQ136" s="404"/>
      <c r="LR136" s="404"/>
      <c r="LS136" s="404"/>
      <c r="LT136" s="404"/>
      <c r="LU136" s="404"/>
      <c r="LV136" s="404"/>
      <c r="LW136" s="404"/>
      <c r="LX136" s="404"/>
      <c r="LY136" s="404"/>
      <c r="LZ136" s="404"/>
      <c r="MA136" s="404"/>
      <c r="MB136" s="404"/>
      <c r="MC136" s="404"/>
      <c r="MD136" s="404"/>
      <c r="ME136" s="404"/>
      <c r="MF136" s="404"/>
      <c r="MG136" s="404"/>
      <c r="MH136" s="404"/>
      <c r="MI136" s="404"/>
      <c r="MJ136" s="404"/>
      <c r="MK136" s="404"/>
      <c r="ML136" s="404"/>
      <c r="MM136" s="404"/>
      <c r="MN136" s="404"/>
      <c r="MO136" s="404"/>
      <c r="MP136" s="404"/>
      <c r="MQ136" s="404"/>
      <c r="MR136" s="404"/>
      <c r="MS136" s="404"/>
      <c r="MT136" s="404"/>
      <c r="MU136" s="404"/>
      <c r="MV136" s="404"/>
      <c r="MW136" s="404"/>
      <c r="MX136" s="404"/>
      <c r="MY136" s="404"/>
      <c r="MZ136" s="404"/>
      <c r="NA136" s="404"/>
      <c r="NB136" s="404"/>
      <c r="NC136" s="404"/>
      <c r="ND136" s="404"/>
      <c r="NE136" s="404"/>
      <c r="NF136" s="404"/>
      <c r="NG136" s="404"/>
      <c r="NH136" s="404"/>
      <c r="NI136" s="404"/>
      <c r="NJ136" s="404"/>
      <c r="NK136" s="404"/>
      <c r="NL136" s="404"/>
      <c r="NM136" s="404"/>
      <c r="NN136" s="404"/>
      <c r="NO136" s="404"/>
      <c r="NP136" s="404"/>
      <c r="NQ136" s="404"/>
      <c r="NR136" s="404"/>
      <c r="NS136" s="404"/>
      <c r="NT136" s="404"/>
      <c r="NU136" s="404"/>
      <c r="NV136" s="404"/>
      <c r="NW136" s="404"/>
      <c r="NX136" s="404"/>
      <c r="NY136" s="404"/>
      <c r="NZ136" s="404"/>
      <c r="OA136" s="404"/>
      <c r="OB136" s="404"/>
      <c r="OC136" s="404"/>
      <c r="OD136" s="404"/>
      <c r="OE136" s="404"/>
      <c r="OF136" s="404"/>
      <c r="OG136" s="404"/>
      <c r="OH136" s="404"/>
      <c r="OI136" s="404"/>
      <c r="OJ136" s="404"/>
      <c r="OK136" s="404"/>
      <c r="OL136" s="404"/>
      <c r="OM136" s="404"/>
      <c r="ON136" s="404"/>
      <c r="OO136" s="404"/>
      <c r="OP136" s="404"/>
      <c r="OQ136" s="404"/>
      <c r="OR136" s="404"/>
      <c r="OS136" s="404"/>
      <c r="OT136" s="404"/>
      <c r="OU136" s="404"/>
      <c r="OV136" s="404"/>
      <c r="OW136" s="404"/>
      <c r="OX136" s="404"/>
      <c r="OY136" s="404"/>
      <c r="OZ136" s="404"/>
      <c r="PA136" s="404"/>
      <c r="PB136" s="404"/>
      <c r="PC136" s="404"/>
      <c r="PD136" s="404"/>
      <c r="PE136" s="404"/>
      <c r="PF136" s="404"/>
      <c r="PG136" s="404"/>
      <c r="PH136" s="404"/>
      <c r="PI136" s="404"/>
      <c r="PJ136" s="404"/>
      <c r="PK136" s="404"/>
      <c r="PL136" s="404"/>
      <c r="PM136" s="404"/>
      <c r="PN136" s="404"/>
      <c r="PO136" s="404"/>
      <c r="PP136" s="404"/>
      <c r="PQ136" s="404"/>
      <c r="PR136" s="404"/>
      <c r="PS136" s="404"/>
      <c r="PT136" s="404"/>
      <c r="PU136" s="404"/>
      <c r="PV136" s="404"/>
      <c r="PW136" s="404"/>
      <c r="PX136" s="404"/>
      <c r="PY136" s="404"/>
      <c r="PZ136" s="404"/>
      <c r="QA136" s="404"/>
      <c r="QB136" s="404"/>
      <c r="QC136" s="404"/>
      <c r="QD136" s="404"/>
      <c r="QE136" s="404"/>
      <c r="QF136" s="404"/>
      <c r="QG136" s="404"/>
      <c r="QH136" s="404"/>
      <c r="QI136" s="404"/>
      <c r="QJ136" s="404"/>
      <c r="QK136" s="404"/>
      <c r="QL136" s="404"/>
      <c r="QM136" s="404"/>
      <c r="QN136" s="404"/>
      <c r="QO136" s="404"/>
      <c r="QP136" s="404"/>
      <c r="QQ136" s="404"/>
      <c r="QR136" s="404"/>
      <c r="QS136" s="404"/>
      <c r="QT136" s="404"/>
      <c r="QU136" s="404"/>
      <c r="QV136" s="404"/>
      <c r="QW136" s="404"/>
      <c r="QX136" s="404"/>
      <c r="QY136" s="404"/>
      <c r="QZ136" s="404"/>
      <c r="RA136" s="404"/>
      <c r="RB136" s="404"/>
      <c r="RC136" s="404"/>
      <c r="RD136" s="404"/>
      <c r="RE136" s="404"/>
      <c r="RF136" s="404"/>
      <c r="RG136" s="404"/>
      <c r="RH136" s="404"/>
      <c r="RI136" s="404"/>
      <c r="RJ136" s="404"/>
      <c r="RK136" s="404"/>
      <c r="RL136" s="404"/>
      <c r="RM136" s="404"/>
      <c r="RN136" s="404"/>
      <c r="RO136" s="404"/>
      <c r="RP136" s="404"/>
      <c r="RQ136" s="404"/>
      <c r="RR136" s="404"/>
      <c r="RS136" s="404"/>
      <c r="RT136" s="404"/>
      <c r="RU136" s="404"/>
      <c r="RV136" s="404"/>
      <c r="RW136" s="404"/>
      <c r="RX136" s="404"/>
      <c r="RY136" s="404"/>
      <c r="RZ136" s="404"/>
      <c r="SA136" s="404"/>
      <c r="SB136" s="404"/>
      <c r="SC136" s="404"/>
      <c r="SD136" s="404"/>
      <c r="SE136" s="404"/>
      <c r="SF136" s="404"/>
      <c r="SG136" s="404"/>
      <c r="SH136" s="404"/>
      <c r="SI136" s="404"/>
      <c r="SJ136" s="404"/>
      <c r="SK136" s="404"/>
      <c r="SL136" s="404"/>
      <c r="SM136" s="404"/>
      <c r="SN136" s="404"/>
      <c r="SO136" s="404"/>
      <c r="SP136" s="404"/>
      <c r="SQ136" s="404"/>
      <c r="SR136" s="404"/>
      <c r="SS136" s="404"/>
      <c r="ST136" s="404"/>
      <c r="SU136" s="404"/>
      <c r="SV136" s="404"/>
      <c r="SW136" s="404"/>
      <c r="SX136" s="404"/>
      <c r="SY136" s="404"/>
      <c r="SZ136" s="404"/>
      <c r="TA136" s="404"/>
      <c r="TB136" s="404"/>
      <c r="TC136" s="404"/>
      <c r="TD136" s="404"/>
      <c r="TE136" s="404"/>
      <c r="TF136" s="404"/>
      <c r="TG136" s="404"/>
      <c r="TH136" s="404"/>
      <c r="TI136" s="404"/>
      <c r="TJ136" s="404"/>
      <c r="TK136" s="404"/>
      <c r="TL136" s="404"/>
      <c r="TM136" s="404"/>
      <c r="TN136" s="404"/>
      <c r="TO136" s="404"/>
      <c r="TP136" s="404"/>
      <c r="TQ136" s="404"/>
      <c r="TR136" s="404"/>
      <c r="TS136" s="404"/>
      <c r="TT136" s="404"/>
      <c r="TU136" s="404"/>
      <c r="TV136" s="404"/>
      <c r="TW136" s="404"/>
      <c r="TX136" s="404"/>
      <c r="TY136" s="404"/>
      <c r="TZ136" s="404"/>
      <c r="UA136" s="404"/>
      <c r="UB136" s="404"/>
      <c r="UC136" s="404"/>
      <c r="UD136" s="404"/>
      <c r="UE136" s="404"/>
      <c r="UF136" s="404"/>
      <c r="UG136" s="404"/>
      <c r="UH136" s="404"/>
      <c r="UI136" s="404"/>
      <c r="UJ136" s="404"/>
      <c r="UK136" s="404"/>
      <c r="UL136" s="404"/>
      <c r="UM136" s="404"/>
      <c r="UN136" s="404"/>
      <c r="UO136" s="404"/>
      <c r="UP136" s="404"/>
      <c r="UQ136" s="404"/>
      <c r="UR136" s="404"/>
      <c r="US136" s="404"/>
      <c r="UT136" s="404"/>
      <c r="UU136" s="404"/>
      <c r="UV136" s="404"/>
      <c r="UW136" s="404"/>
      <c r="UX136" s="404"/>
      <c r="UY136" s="404"/>
      <c r="UZ136" s="404"/>
      <c r="VA136" s="404"/>
      <c r="VB136" s="404"/>
      <c r="VC136" s="404"/>
      <c r="VD136" s="404"/>
      <c r="VE136" s="404"/>
      <c r="VF136" s="404"/>
      <c r="VG136" s="404"/>
      <c r="VH136" s="404"/>
      <c r="VI136" s="404"/>
      <c r="VJ136" s="404"/>
      <c r="VK136" s="404"/>
      <c r="VL136" s="404"/>
      <c r="VM136" s="404"/>
      <c r="VN136" s="404"/>
      <c r="VO136" s="404"/>
      <c r="VP136" s="404"/>
      <c r="VQ136" s="404"/>
      <c r="VR136" s="404"/>
      <c r="VS136" s="404"/>
      <c r="VT136" s="404"/>
      <c r="VU136" s="404"/>
      <c r="VV136" s="404"/>
      <c r="VW136" s="404"/>
      <c r="VX136" s="404"/>
      <c r="VY136" s="404"/>
      <c r="VZ136" s="404"/>
      <c r="WA136" s="404"/>
      <c r="WB136" s="404"/>
      <c r="WC136" s="404"/>
      <c r="WD136" s="404"/>
      <c r="WE136" s="404"/>
      <c r="WF136" s="404"/>
      <c r="WG136" s="404"/>
      <c r="WH136" s="404"/>
      <c r="WI136" s="404"/>
      <c r="WJ136" s="404"/>
      <c r="WK136" s="404"/>
      <c r="WL136" s="404"/>
      <c r="WM136" s="404"/>
      <c r="WN136" s="404"/>
      <c r="WO136" s="404"/>
      <c r="WP136" s="404"/>
      <c r="WQ136" s="404"/>
      <c r="WR136" s="404"/>
      <c r="WS136" s="404"/>
      <c r="WT136" s="404"/>
      <c r="WU136" s="404"/>
      <c r="WV136" s="404"/>
      <c r="WW136" s="404"/>
      <c r="WX136" s="404"/>
      <c r="WY136" s="404"/>
      <c r="WZ136" s="404"/>
      <c r="XA136" s="404"/>
      <c r="XB136" s="404"/>
      <c r="XC136" s="404"/>
      <c r="XD136" s="404"/>
      <c r="XE136" s="404"/>
      <c r="XF136" s="404"/>
      <c r="XG136" s="404"/>
      <c r="XH136" s="404"/>
      <c r="XI136" s="404"/>
      <c r="XJ136" s="404"/>
      <c r="XK136" s="404"/>
      <c r="XL136" s="404"/>
      <c r="XM136" s="404"/>
      <c r="XN136" s="404"/>
      <c r="XO136" s="404"/>
      <c r="XP136" s="404"/>
      <c r="XQ136" s="404"/>
      <c r="XR136" s="404"/>
      <c r="XS136" s="404"/>
      <c r="XT136" s="404"/>
      <c r="XU136" s="404"/>
      <c r="XV136" s="404"/>
      <c r="XW136" s="404"/>
      <c r="XX136" s="404"/>
      <c r="XY136" s="404"/>
      <c r="XZ136" s="404"/>
      <c r="YA136" s="404"/>
      <c r="YB136" s="404"/>
      <c r="YC136" s="404"/>
      <c r="YD136" s="404"/>
      <c r="YE136" s="404"/>
      <c r="YF136" s="404"/>
      <c r="YG136" s="404"/>
      <c r="YH136" s="404"/>
      <c r="YI136" s="404"/>
      <c r="YJ136" s="404"/>
      <c r="YK136" s="404"/>
      <c r="YL136" s="404"/>
      <c r="YM136" s="404"/>
      <c r="YN136" s="404"/>
      <c r="YO136" s="404"/>
      <c r="YP136" s="404"/>
      <c r="YQ136" s="404"/>
      <c r="YR136" s="404"/>
      <c r="YS136" s="404"/>
      <c r="YT136" s="404"/>
      <c r="YU136" s="404"/>
      <c r="YV136" s="404"/>
      <c r="YW136" s="404"/>
      <c r="YX136" s="404"/>
      <c r="YY136" s="404"/>
      <c r="YZ136" s="404"/>
      <c r="ZA136" s="404"/>
      <c r="ZB136" s="404"/>
      <c r="ZC136" s="404"/>
      <c r="ZD136" s="404"/>
      <c r="ZE136" s="404"/>
      <c r="ZF136" s="404"/>
      <c r="ZG136" s="404"/>
      <c r="ZH136" s="404"/>
      <c r="ZI136" s="404"/>
      <c r="ZJ136" s="404"/>
      <c r="ZK136" s="404"/>
      <c r="ZL136" s="404"/>
      <c r="ZM136" s="404"/>
      <c r="ZN136" s="404"/>
      <c r="ZO136" s="404"/>
      <c r="ZP136" s="404"/>
      <c r="ZQ136" s="404"/>
      <c r="ZR136" s="404"/>
      <c r="ZS136" s="404"/>
      <c r="ZT136" s="404"/>
      <c r="ZU136" s="404"/>
      <c r="ZV136" s="404"/>
      <c r="ZW136" s="404"/>
      <c r="ZX136" s="404"/>
      <c r="ZY136" s="404"/>
      <c r="ZZ136" s="404"/>
      <c r="AAA136" s="404"/>
      <c r="AAB136" s="404"/>
      <c r="AAC136" s="404"/>
      <c r="AAD136" s="404"/>
      <c r="AAE136" s="404"/>
      <c r="AAF136" s="404"/>
      <c r="AAG136" s="404"/>
      <c r="AAH136" s="404"/>
      <c r="AAI136" s="404"/>
      <c r="AAJ136" s="404"/>
      <c r="AAK136" s="404"/>
      <c r="AAL136" s="404"/>
      <c r="AAM136" s="404"/>
      <c r="AAN136" s="404"/>
      <c r="AAO136" s="404"/>
      <c r="AAP136" s="404"/>
      <c r="AAQ136" s="404"/>
      <c r="AAR136" s="404"/>
      <c r="AAS136" s="404"/>
      <c r="AAT136" s="404"/>
      <c r="AAU136" s="404"/>
      <c r="AAV136" s="404"/>
      <c r="AAW136" s="404"/>
      <c r="AAX136" s="404"/>
      <c r="AAY136" s="404"/>
      <c r="AAZ136" s="404"/>
      <c r="ABA136" s="404"/>
      <c r="ABB136" s="404"/>
      <c r="ABC136" s="404"/>
      <c r="ABD136" s="404"/>
      <c r="ABE136" s="404"/>
      <c r="ABF136" s="404"/>
      <c r="ABG136" s="404"/>
      <c r="ABH136" s="404"/>
      <c r="ABI136" s="404"/>
      <c r="ABJ136" s="404"/>
      <c r="ABK136" s="404"/>
      <c r="ABL136" s="404"/>
      <c r="ABM136" s="404"/>
      <c r="ABN136" s="404"/>
      <c r="ABO136" s="404"/>
      <c r="ABP136" s="404"/>
      <c r="ABQ136" s="404"/>
      <c r="ABR136" s="404"/>
      <c r="ABS136" s="404"/>
      <c r="ABT136" s="404"/>
      <c r="ABU136" s="404"/>
      <c r="ABV136" s="404"/>
      <c r="ABW136" s="404"/>
      <c r="ABX136" s="404"/>
      <c r="ABY136" s="404"/>
      <c r="ABZ136" s="404"/>
      <c r="ACA136" s="404"/>
      <c r="ACB136" s="404"/>
      <c r="ACC136" s="404"/>
      <c r="ACD136" s="404"/>
      <c r="ACE136" s="404"/>
      <c r="ACF136" s="404"/>
      <c r="ACG136" s="404"/>
      <c r="ACH136" s="404"/>
      <c r="ACI136" s="404"/>
      <c r="ACJ136" s="404"/>
      <c r="ACK136" s="404"/>
      <c r="ACL136" s="404"/>
      <c r="ACM136" s="404"/>
      <c r="ACN136" s="404"/>
      <c r="ACO136" s="404"/>
      <c r="ACP136" s="404"/>
      <c r="ACQ136" s="404"/>
      <c r="ACR136" s="404"/>
      <c r="ACS136" s="404"/>
      <c r="ACT136" s="404"/>
      <c r="ACU136" s="404"/>
      <c r="ACV136" s="404"/>
      <c r="ACW136" s="404"/>
      <c r="ACX136" s="404"/>
      <c r="ACY136" s="404"/>
      <c r="ACZ136" s="404"/>
      <c r="ADA136" s="404"/>
      <c r="ADB136" s="404"/>
      <c r="ADC136" s="404"/>
      <c r="ADD136" s="404"/>
      <c r="ADE136" s="404"/>
      <c r="ADF136" s="404"/>
      <c r="ADG136" s="404"/>
      <c r="ADH136" s="404"/>
      <c r="ADI136" s="404"/>
      <c r="ADJ136" s="404"/>
      <c r="ADK136" s="404"/>
      <c r="ADL136" s="404"/>
      <c r="ADM136" s="404"/>
      <c r="ADN136" s="404"/>
      <c r="ADO136" s="404"/>
      <c r="ADP136" s="404"/>
      <c r="ADQ136" s="404"/>
      <c r="ADR136" s="404"/>
      <c r="ADS136" s="404"/>
      <c r="ADT136" s="404"/>
      <c r="ADU136" s="404"/>
      <c r="ADV136" s="404"/>
      <c r="ADW136" s="404"/>
      <c r="ADX136" s="404"/>
      <c r="ADY136" s="404"/>
      <c r="ADZ136" s="404"/>
      <c r="AEA136" s="404"/>
      <c r="AEB136" s="404"/>
      <c r="AEC136" s="404"/>
      <c r="AED136" s="404"/>
      <c r="AEE136" s="404"/>
      <c r="AEF136" s="404"/>
      <c r="AEG136" s="404"/>
      <c r="AEH136" s="404"/>
      <c r="AEI136" s="404"/>
      <c r="AEJ136" s="404"/>
      <c r="AEK136" s="404"/>
      <c r="AEL136" s="404"/>
      <c r="AEM136" s="404"/>
      <c r="AEN136" s="404"/>
      <c r="AEO136" s="404"/>
      <c r="AEP136" s="404"/>
      <c r="AEQ136" s="404"/>
      <c r="AER136" s="404"/>
      <c r="AES136" s="404"/>
      <c r="AET136" s="404"/>
      <c r="AEU136" s="404"/>
      <c r="AEV136" s="404"/>
      <c r="AEW136" s="404"/>
      <c r="AEX136" s="404"/>
      <c r="AEY136" s="404"/>
      <c r="AEZ136" s="404"/>
      <c r="AFA136" s="404"/>
      <c r="AFB136" s="404"/>
      <c r="AFC136" s="404"/>
      <c r="AFD136" s="404"/>
      <c r="AFE136" s="404"/>
      <c r="AFF136" s="404"/>
      <c r="AFG136" s="404"/>
      <c r="AFH136" s="404"/>
      <c r="AFI136" s="404"/>
      <c r="AFJ136" s="404"/>
      <c r="AFK136" s="404"/>
      <c r="AFL136" s="404"/>
      <c r="AFM136" s="404"/>
      <c r="AFN136" s="404"/>
      <c r="AFO136" s="404"/>
      <c r="AFP136" s="404"/>
      <c r="AFQ136" s="404"/>
      <c r="AFR136" s="404"/>
      <c r="AFS136" s="404"/>
      <c r="AFT136" s="404"/>
      <c r="AFU136" s="404"/>
      <c r="AFV136" s="404"/>
      <c r="AFW136" s="404"/>
      <c r="AFX136" s="404"/>
      <c r="AFY136" s="404"/>
      <c r="AFZ136" s="404"/>
      <c r="AGA136" s="404"/>
      <c r="AGB136" s="404"/>
      <c r="AGC136" s="404"/>
      <c r="AGD136" s="404"/>
      <c r="AGE136" s="404"/>
      <c r="AGF136" s="404"/>
      <c r="AGG136" s="404"/>
      <c r="AGH136" s="404"/>
      <c r="AGI136" s="404"/>
      <c r="AGJ136" s="404"/>
      <c r="AGK136" s="404"/>
      <c r="AGL136" s="404"/>
      <c r="AGM136" s="404"/>
      <c r="AGN136" s="404"/>
      <c r="AGO136" s="404"/>
      <c r="AGP136" s="404"/>
      <c r="AGQ136" s="404"/>
      <c r="AGR136" s="404"/>
      <c r="AGS136" s="404"/>
      <c r="AGT136" s="404"/>
      <c r="AGU136" s="404"/>
      <c r="AGV136" s="404"/>
      <c r="AGW136" s="404"/>
      <c r="AGX136" s="404"/>
      <c r="AGY136" s="404"/>
      <c r="AGZ136" s="404"/>
      <c r="AHA136" s="404"/>
      <c r="AHB136" s="404"/>
      <c r="AHC136" s="404"/>
      <c r="AHD136" s="404"/>
      <c r="AHE136" s="404"/>
      <c r="AHF136" s="404"/>
      <c r="AHG136" s="404"/>
      <c r="AHH136" s="404"/>
      <c r="AHI136" s="404"/>
      <c r="AHJ136" s="404"/>
      <c r="AHK136" s="404"/>
      <c r="AHL136" s="404"/>
      <c r="AHM136" s="404"/>
      <c r="AHN136" s="404"/>
      <c r="AHO136" s="404"/>
      <c r="AHP136" s="404"/>
      <c r="AHQ136" s="404"/>
      <c r="AHR136" s="404"/>
      <c r="AHS136" s="404"/>
      <c r="AHT136" s="404"/>
      <c r="AHU136" s="404"/>
      <c r="AHV136" s="404"/>
      <c r="AHW136" s="404"/>
      <c r="AHX136" s="404"/>
      <c r="AHY136" s="404"/>
      <c r="AHZ136" s="404"/>
      <c r="AIA136" s="404"/>
      <c r="AIB136" s="404"/>
      <c r="AIC136" s="404"/>
      <c r="AID136" s="404"/>
      <c r="AIE136" s="404"/>
      <c r="AIF136" s="404"/>
      <c r="AIG136" s="404"/>
      <c r="AIH136" s="404"/>
      <c r="AII136" s="404"/>
      <c r="AIJ136" s="404"/>
      <c r="AIK136" s="404"/>
      <c r="AIL136" s="404"/>
      <c r="AIM136" s="404"/>
      <c r="AIN136" s="404"/>
      <c r="AIO136" s="404"/>
      <c r="AIP136" s="404"/>
      <c r="AIQ136" s="404"/>
      <c r="AIR136" s="404"/>
      <c r="AIS136" s="404"/>
      <c r="AIT136" s="404"/>
      <c r="AIU136" s="404"/>
      <c r="AIV136" s="404"/>
      <c r="AIW136" s="404"/>
      <c r="AIX136" s="404"/>
      <c r="AIY136" s="404"/>
      <c r="AIZ136" s="404"/>
      <c r="AJA136" s="404"/>
      <c r="AJB136" s="404"/>
      <c r="AJC136" s="404"/>
      <c r="AJD136" s="404"/>
      <c r="AJE136" s="404"/>
      <c r="AJF136" s="404"/>
      <c r="AJG136" s="404"/>
      <c r="AJH136" s="404"/>
      <c r="AJI136" s="404"/>
      <c r="AJJ136" s="404"/>
      <c r="AJK136" s="404"/>
      <c r="AJL136" s="404"/>
      <c r="AJM136" s="404"/>
      <c r="AJN136" s="404"/>
      <c r="AJO136" s="404"/>
      <c r="AJP136" s="404"/>
      <c r="AJQ136" s="404"/>
      <c r="AJR136" s="404"/>
      <c r="AJS136" s="404"/>
      <c r="AJT136" s="404"/>
      <c r="AJU136" s="404"/>
      <c r="AJV136" s="404"/>
      <c r="AJW136" s="404"/>
      <c r="AJX136" s="404"/>
      <c r="AJY136" s="404"/>
      <c r="AJZ136" s="404"/>
      <c r="AKA136" s="404"/>
      <c r="AKB136" s="404"/>
      <c r="AKC136" s="404"/>
      <c r="AKD136" s="404"/>
      <c r="AKE136" s="404"/>
      <c r="AKF136" s="404"/>
      <c r="AKG136" s="404"/>
      <c r="AKH136" s="404"/>
      <c r="AKI136" s="404"/>
      <c r="AKJ136" s="404"/>
      <c r="AKK136" s="404"/>
      <c r="AKL136" s="404"/>
      <c r="AKM136" s="404"/>
      <c r="AKN136" s="404"/>
      <c r="AKO136" s="404"/>
      <c r="AKP136" s="404"/>
      <c r="AKQ136" s="404"/>
      <c r="AKR136" s="404"/>
      <c r="AKS136" s="404"/>
      <c r="AKT136" s="404"/>
      <c r="AKU136" s="404"/>
      <c r="AKV136" s="404"/>
      <c r="AKW136" s="404"/>
      <c r="AKX136" s="404"/>
      <c r="AKY136" s="404"/>
      <c r="AKZ136" s="404"/>
      <c r="ALA136" s="404"/>
      <c r="ALB136" s="404"/>
      <c r="ALC136" s="404"/>
    </row>
    <row r="137" spans="1:991" x14ac:dyDescent="0.55000000000000004">
      <c r="A137" s="53" t="s">
        <v>101</v>
      </c>
      <c r="B137" s="648" t="e">
        <f>#N/A</f>
        <v>#N/A</v>
      </c>
      <c r="C137" s="648"/>
      <c r="D137" s="648" t="e">
        <f>#N/A</f>
        <v>#N/A</v>
      </c>
      <c r="E137" s="648">
        <f t="shared" si="1"/>
        <v>0</v>
      </c>
      <c r="F137" s="648"/>
      <c r="G137" s="648">
        <f t="shared" si="2"/>
        <v>0</v>
      </c>
      <c r="H137" s="648">
        <f t="shared" si="3"/>
        <v>0</v>
      </c>
      <c r="I137" s="648"/>
      <c r="J137" s="648">
        <f t="shared" si="4"/>
        <v>0</v>
      </c>
      <c r="K137" s="762" t="e">
        <f>#N/A</f>
        <v>#N/A</v>
      </c>
      <c r="L137" s="648"/>
      <c r="M137" s="404"/>
      <c r="N137" s="404"/>
      <c r="O137" s="404"/>
      <c r="P137" s="404"/>
      <c r="Q137" s="404"/>
      <c r="R137" s="404"/>
      <c r="S137" s="404"/>
      <c r="T137" s="404"/>
      <c r="U137" s="404"/>
      <c r="V137" s="404"/>
      <c r="W137" s="404"/>
      <c r="X137" s="404"/>
      <c r="Y137" s="404"/>
      <c r="Z137" s="404"/>
      <c r="AA137" s="404"/>
      <c r="AB137" s="404"/>
      <c r="AC137" s="404"/>
      <c r="AD137" s="404"/>
      <c r="AE137" s="404"/>
      <c r="AF137" s="404"/>
      <c r="AG137" s="404"/>
      <c r="AH137" s="404"/>
      <c r="AI137" s="404"/>
      <c r="AJ137" s="404"/>
      <c r="AK137" s="404"/>
      <c r="AL137" s="404"/>
      <c r="AM137" s="404"/>
      <c r="AN137" s="404"/>
      <c r="AO137" s="404"/>
      <c r="AP137" s="404"/>
      <c r="AQ137" s="404"/>
      <c r="AR137" s="404"/>
      <c r="AS137" s="404"/>
      <c r="AT137" s="404"/>
      <c r="AU137" s="404"/>
      <c r="AV137" s="404"/>
      <c r="AW137" s="404"/>
      <c r="AX137" s="404"/>
      <c r="AY137" s="404"/>
      <c r="AZ137" s="404"/>
      <c r="BA137" s="404"/>
      <c r="BB137" s="404"/>
      <c r="BC137" s="404"/>
      <c r="BD137" s="404"/>
      <c r="BE137" s="404"/>
      <c r="BF137" s="404"/>
      <c r="BG137" s="404"/>
      <c r="BH137" s="404"/>
      <c r="BI137" s="404"/>
      <c r="BJ137" s="404"/>
      <c r="BK137" s="404"/>
      <c r="BL137" s="404"/>
      <c r="BM137" s="404"/>
      <c r="BN137" s="404"/>
      <c r="BO137" s="404"/>
      <c r="BP137" s="404"/>
      <c r="BQ137" s="404"/>
      <c r="BR137" s="404"/>
      <c r="BS137" s="404"/>
      <c r="BT137" s="404"/>
      <c r="BU137" s="404"/>
      <c r="BV137" s="404"/>
      <c r="BW137" s="404"/>
      <c r="BX137" s="404"/>
      <c r="BY137" s="404"/>
      <c r="BZ137" s="404"/>
      <c r="CA137" s="404"/>
      <c r="CB137" s="404"/>
      <c r="CC137" s="404"/>
      <c r="CD137" s="404"/>
      <c r="CE137" s="404"/>
      <c r="CF137" s="404"/>
      <c r="CG137" s="404"/>
      <c r="CH137" s="404"/>
      <c r="CI137" s="404"/>
      <c r="CJ137" s="404"/>
      <c r="CK137" s="404"/>
      <c r="CL137" s="404"/>
      <c r="CM137" s="404"/>
      <c r="CN137" s="404"/>
      <c r="CO137" s="404"/>
      <c r="CP137" s="404"/>
      <c r="CQ137" s="404"/>
      <c r="CR137" s="404"/>
      <c r="CS137" s="404"/>
      <c r="CT137" s="404"/>
      <c r="CU137" s="404"/>
      <c r="CV137" s="404"/>
      <c r="CW137" s="404"/>
      <c r="CX137" s="404"/>
      <c r="CY137" s="404"/>
      <c r="CZ137" s="404"/>
      <c r="DA137" s="404"/>
      <c r="DB137" s="404"/>
      <c r="DC137" s="404"/>
      <c r="DD137" s="404"/>
      <c r="DE137" s="404"/>
      <c r="DF137" s="404"/>
      <c r="DG137" s="404"/>
      <c r="DH137" s="404"/>
      <c r="DI137" s="404"/>
      <c r="DJ137" s="404"/>
      <c r="DK137" s="404"/>
      <c r="DL137" s="404"/>
      <c r="DM137" s="404"/>
      <c r="DN137" s="404"/>
      <c r="DO137" s="404"/>
      <c r="DP137" s="404"/>
      <c r="DQ137" s="404"/>
      <c r="DR137" s="404"/>
      <c r="DS137" s="404"/>
      <c r="DT137" s="404"/>
      <c r="DU137" s="404"/>
      <c r="DV137" s="404"/>
      <c r="DW137" s="404"/>
      <c r="DX137" s="404"/>
      <c r="DY137" s="404"/>
      <c r="DZ137" s="404"/>
      <c r="EA137" s="404"/>
      <c r="EB137" s="404"/>
      <c r="EC137" s="404"/>
      <c r="ED137" s="404"/>
      <c r="EE137" s="404"/>
      <c r="EF137" s="404"/>
      <c r="EG137" s="404"/>
      <c r="EH137" s="404"/>
      <c r="EI137" s="404"/>
      <c r="EJ137" s="404"/>
      <c r="EK137" s="404"/>
      <c r="EL137" s="404"/>
      <c r="EM137" s="404"/>
      <c r="EN137" s="404"/>
      <c r="EO137" s="404"/>
      <c r="EP137" s="404"/>
      <c r="EQ137" s="404"/>
      <c r="ER137" s="404"/>
      <c r="ES137" s="404"/>
      <c r="ET137" s="404"/>
      <c r="EU137" s="404"/>
      <c r="EV137" s="404"/>
      <c r="EW137" s="404"/>
      <c r="EX137" s="404"/>
      <c r="EY137" s="404"/>
      <c r="EZ137" s="404"/>
      <c r="FA137" s="404"/>
      <c r="FB137" s="404"/>
      <c r="FC137" s="404"/>
      <c r="FD137" s="404"/>
      <c r="FE137" s="404"/>
      <c r="FF137" s="404"/>
      <c r="FG137" s="404"/>
      <c r="FH137" s="404"/>
      <c r="FI137" s="404"/>
      <c r="FJ137" s="404"/>
      <c r="FK137" s="404"/>
      <c r="FL137" s="404"/>
      <c r="FM137" s="404"/>
      <c r="FN137" s="404"/>
      <c r="FO137" s="404"/>
      <c r="FP137" s="404"/>
      <c r="FQ137" s="404"/>
      <c r="FR137" s="404"/>
      <c r="FS137" s="404"/>
      <c r="FT137" s="404"/>
      <c r="FU137" s="404"/>
      <c r="FV137" s="404"/>
      <c r="FW137" s="404"/>
      <c r="FX137" s="404"/>
      <c r="FY137" s="404"/>
      <c r="FZ137" s="404"/>
      <c r="GA137" s="404"/>
      <c r="GB137" s="404"/>
      <c r="GC137" s="404"/>
      <c r="GD137" s="404"/>
      <c r="GE137" s="404"/>
      <c r="GF137" s="404"/>
      <c r="GG137" s="404"/>
      <c r="GH137" s="404"/>
      <c r="GI137" s="404"/>
      <c r="GJ137" s="404"/>
      <c r="GK137" s="404"/>
      <c r="GL137" s="404"/>
      <c r="GM137" s="404"/>
      <c r="GN137" s="404"/>
      <c r="GO137" s="404"/>
      <c r="GP137" s="404"/>
      <c r="GQ137" s="404"/>
      <c r="GR137" s="404"/>
      <c r="GS137" s="404"/>
      <c r="GT137" s="404"/>
      <c r="GU137" s="404"/>
      <c r="GV137" s="404"/>
      <c r="GW137" s="404"/>
      <c r="GX137" s="404"/>
      <c r="GY137" s="404"/>
      <c r="GZ137" s="404"/>
      <c r="HA137" s="404"/>
      <c r="HB137" s="404"/>
      <c r="HC137" s="404"/>
      <c r="HD137" s="404"/>
      <c r="HE137" s="404"/>
      <c r="HF137" s="404"/>
      <c r="HG137" s="404"/>
      <c r="HH137" s="404"/>
      <c r="HI137" s="404"/>
      <c r="HJ137" s="404"/>
      <c r="HK137" s="404"/>
      <c r="HL137" s="404"/>
      <c r="HM137" s="404"/>
      <c r="HN137" s="404"/>
      <c r="HO137" s="404"/>
      <c r="HP137" s="404"/>
      <c r="HQ137" s="404"/>
      <c r="HR137" s="404"/>
      <c r="HS137" s="404"/>
      <c r="HT137" s="404"/>
      <c r="HU137" s="404"/>
      <c r="HV137" s="404"/>
      <c r="HW137" s="404"/>
      <c r="HX137" s="404"/>
      <c r="HY137" s="404"/>
      <c r="HZ137" s="404"/>
      <c r="IA137" s="404"/>
      <c r="IB137" s="404"/>
      <c r="IC137" s="404"/>
      <c r="ID137" s="404"/>
      <c r="IE137" s="404"/>
      <c r="IF137" s="404"/>
      <c r="IG137" s="404"/>
      <c r="IH137" s="404"/>
      <c r="II137" s="404"/>
      <c r="IJ137" s="404"/>
      <c r="IK137" s="404"/>
      <c r="IL137" s="404"/>
      <c r="IM137" s="404"/>
      <c r="IN137" s="404"/>
      <c r="IO137" s="404"/>
      <c r="IP137" s="404"/>
      <c r="IQ137" s="404"/>
      <c r="IR137" s="404"/>
      <c r="IS137" s="404"/>
      <c r="IT137" s="404"/>
      <c r="IU137" s="404"/>
      <c r="IV137" s="404"/>
      <c r="IW137" s="404"/>
      <c r="IX137" s="404"/>
      <c r="IY137" s="404"/>
      <c r="IZ137" s="404"/>
      <c r="JA137" s="404"/>
      <c r="JB137" s="404"/>
      <c r="JC137" s="404"/>
      <c r="JD137" s="404"/>
      <c r="JE137" s="404"/>
      <c r="JF137" s="404"/>
      <c r="JG137" s="404"/>
      <c r="JH137" s="404"/>
      <c r="JI137" s="404"/>
      <c r="JJ137" s="404"/>
      <c r="JK137" s="404"/>
      <c r="JL137" s="404"/>
      <c r="JM137" s="404"/>
      <c r="JN137" s="404"/>
      <c r="JO137" s="404"/>
      <c r="JP137" s="404"/>
      <c r="JQ137" s="404"/>
      <c r="JR137" s="404"/>
      <c r="JS137" s="404"/>
      <c r="JT137" s="404"/>
      <c r="JU137" s="404"/>
      <c r="JV137" s="404"/>
      <c r="JW137" s="404"/>
      <c r="JX137" s="404"/>
      <c r="JY137" s="404"/>
      <c r="JZ137" s="404"/>
      <c r="KA137" s="404"/>
      <c r="KB137" s="404"/>
      <c r="KC137" s="404"/>
      <c r="KD137" s="404"/>
      <c r="KE137" s="404"/>
      <c r="KF137" s="404"/>
      <c r="KG137" s="404"/>
      <c r="KH137" s="404"/>
      <c r="KI137" s="404"/>
      <c r="KJ137" s="404"/>
      <c r="KK137" s="404"/>
      <c r="KL137" s="404"/>
      <c r="KM137" s="404"/>
      <c r="KN137" s="404"/>
      <c r="KO137" s="404"/>
      <c r="KP137" s="404"/>
      <c r="KQ137" s="404"/>
      <c r="KR137" s="404"/>
      <c r="KS137" s="404"/>
      <c r="KT137" s="404"/>
      <c r="KU137" s="404"/>
      <c r="KV137" s="404"/>
      <c r="KW137" s="404"/>
      <c r="KX137" s="404"/>
      <c r="KY137" s="404"/>
      <c r="KZ137" s="404"/>
      <c r="LA137" s="404"/>
      <c r="LB137" s="404"/>
      <c r="LC137" s="404"/>
      <c r="LD137" s="404"/>
      <c r="LE137" s="404"/>
      <c r="LF137" s="404"/>
      <c r="LG137" s="404"/>
      <c r="LH137" s="404"/>
      <c r="LI137" s="404"/>
      <c r="LJ137" s="404"/>
      <c r="LK137" s="404"/>
      <c r="LL137" s="404"/>
      <c r="LM137" s="404"/>
      <c r="LN137" s="404"/>
      <c r="LO137" s="404"/>
      <c r="LP137" s="404"/>
      <c r="LQ137" s="404"/>
      <c r="LR137" s="404"/>
      <c r="LS137" s="404"/>
      <c r="LT137" s="404"/>
      <c r="LU137" s="404"/>
      <c r="LV137" s="404"/>
      <c r="LW137" s="404"/>
      <c r="LX137" s="404"/>
      <c r="LY137" s="404"/>
      <c r="LZ137" s="404"/>
      <c r="MA137" s="404"/>
      <c r="MB137" s="404"/>
      <c r="MC137" s="404"/>
      <c r="MD137" s="404"/>
      <c r="ME137" s="404"/>
      <c r="MF137" s="404"/>
      <c r="MG137" s="404"/>
      <c r="MH137" s="404"/>
      <c r="MI137" s="404"/>
      <c r="MJ137" s="404"/>
      <c r="MK137" s="404"/>
      <c r="ML137" s="404"/>
      <c r="MM137" s="404"/>
      <c r="MN137" s="404"/>
      <c r="MO137" s="404"/>
      <c r="MP137" s="404"/>
      <c r="MQ137" s="404"/>
      <c r="MR137" s="404"/>
      <c r="MS137" s="404"/>
      <c r="MT137" s="404"/>
      <c r="MU137" s="404"/>
      <c r="MV137" s="404"/>
      <c r="MW137" s="404"/>
      <c r="MX137" s="404"/>
      <c r="MY137" s="404"/>
      <c r="MZ137" s="404"/>
      <c r="NA137" s="404"/>
      <c r="NB137" s="404"/>
      <c r="NC137" s="404"/>
      <c r="ND137" s="404"/>
      <c r="NE137" s="404"/>
      <c r="NF137" s="404"/>
      <c r="NG137" s="404"/>
      <c r="NH137" s="404"/>
      <c r="NI137" s="404"/>
      <c r="NJ137" s="404"/>
      <c r="NK137" s="404"/>
      <c r="NL137" s="404"/>
      <c r="NM137" s="404"/>
      <c r="NN137" s="404"/>
      <c r="NO137" s="404"/>
      <c r="NP137" s="404"/>
      <c r="NQ137" s="404"/>
      <c r="NR137" s="404"/>
      <c r="NS137" s="404"/>
      <c r="NT137" s="404"/>
      <c r="NU137" s="404"/>
      <c r="NV137" s="404"/>
      <c r="NW137" s="404"/>
      <c r="NX137" s="404"/>
      <c r="NY137" s="404"/>
      <c r="NZ137" s="404"/>
      <c r="OA137" s="404"/>
      <c r="OB137" s="404"/>
      <c r="OC137" s="404"/>
      <c r="OD137" s="404"/>
      <c r="OE137" s="404"/>
      <c r="OF137" s="404"/>
      <c r="OG137" s="404"/>
      <c r="OH137" s="404"/>
      <c r="OI137" s="404"/>
      <c r="OJ137" s="404"/>
      <c r="OK137" s="404"/>
      <c r="OL137" s="404"/>
      <c r="OM137" s="404"/>
      <c r="ON137" s="404"/>
      <c r="OO137" s="404"/>
      <c r="OP137" s="404"/>
      <c r="OQ137" s="404"/>
      <c r="OR137" s="404"/>
      <c r="OS137" s="404"/>
      <c r="OT137" s="404"/>
      <c r="OU137" s="404"/>
      <c r="OV137" s="404"/>
      <c r="OW137" s="404"/>
      <c r="OX137" s="404"/>
      <c r="OY137" s="404"/>
      <c r="OZ137" s="404"/>
      <c r="PA137" s="404"/>
      <c r="PB137" s="404"/>
      <c r="PC137" s="404"/>
      <c r="PD137" s="404"/>
      <c r="PE137" s="404"/>
      <c r="PF137" s="404"/>
      <c r="PG137" s="404"/>
      <c r="PH137" s="404"/>
      <c r="PI137" s="404"/>
      <c r="PJ137" s="404"/>
      <c r="PK137" s="404"/>
      <c r="PL137" s="404"/>
      <c r="PM137" s="404"/>
      <c r="PN137" s="404"/>
      <c r="PO137" s="404"/>
      <c r="PP137" s="404"/>
      <c r="PQ137" s="404"/>
      <c r="PR137" s="404"/>
      <c r="PS137" s="404"/>
      <c r="PT137" s="404"/>
      <c r="PU137" s="404"/>
      <c r="PV137" s="404"/>
      <c r="PW137" s="404"/>
      <c r="PX137" s="404"/>
      <c r="PY137" s="404"/>
      <c r="PZ137" s="404"/>
      <c r="QA137" s="404"/>
      <c r="QB137" s="404"/>
      <c r="QC137" s="404"/>
      <c r="QD137" s="404"/>
      <c r="QE137" s="404"/>
      <c r="QF137" s="404"/>
      <c r="QG137" s="404"/>
      <c r="QH137" s="404"/>
      <c r="QI137" s="404"/>
      <c r="QJ137" s="404"/>
      <c r="QK137" s="404"/>
      <c r="QL137" s="404"/>
      <c r="QM137" s="404"/>
      <c r="QN137" s="404"/>
      <c r="QO137" s="404"/>
      <c r="QP137" s="404"/>
      <c r="QQ137" s="404"/>
      <c r="QR137" s="404"/>
      <c r="QS137" s="404"/>
      <c r="QT137" s="404"/>
      <c r="QU137" s="404"/>
      <c r="QV137" s="404"/>
      <c r="QW137" s="404"/>
      <c r="QX137" s="404"/>
      <c r="QY137" s="404"/>
      <c r="QZ137" s="404"/>
      <c r="RA137" s="404"/>
      <c r="RB137" s="404"/>
      <c r="RC137" s="404"/>
      <c r="RD137" s="404"/>
      <c r="RE137" s="404"/>
      <c r="RF137" s="404"/>
      <c r="RG137" s="404"/>
      <c r="RH137" s="404"/>
      <c r="RI137" s="404"/>
      <c r="RJ137" s="404"/>
      <c r="RK137" s="404"/>
      <c r="RL137" s="404"/>
      <c r="RM137" s="404"/>
      <c r="RN137" s="404"/>
      <c r="RO137" s="404"/>
      <c r="RP137" s="404"/>
      <c r="RQ137" s="404"/>
      <c r="RR137" s="404"/>
      <c r="RS137" s="404"/>
      <c r="RT137" s="404"/>
      <c r="RU137" s="404"/>
      <c r="RV137" s="404"/>
      <c r="RW137" s="404"/>
      <c r="RX137" s="404"/>
      <c r="RY137" s="404"/>
      <c r="RZ137" s="404"/>
      <c r="SA137" s="404"/>
      <c r="SB137" s="404"/>
      <c r="SC137" s="404"/>
      <c r="SD137" s="404"/>
      <c r="SE137" s="404"/>
      <c r="SF137" s="404"/>
      <c r="SG137" s="404"/>
      <c r="SH137" s="404"/>
      <c r="SI137" s="404"/>
      <c r="SJ137" s="404"/>
      <c r="SK137" s="404"/>
      <c r="SL137" s="404"/>
      <c r="SM137" s="404"/>
      <c r="SN137" s="404"/>
      <c r="SO137" s="404"/>
      <c r="SP137" s="404"/>
      <c r="SQ137" s="404"/>
      <c r="SR137" s="404"/>
      <c r="SS137" s="404"/>
      <c r="ST137" s="404"/>
      <c r="SU137" s="404"/>
      <c r="SV137" s="404"/>
      <c r="SW137" s="404"/>
      <c r="SX137" s="404"/>
      <c r="SY137" s="404"/>
      <c r="SZ137" s="404"/>
      <c r="TA137" s="404"/>
      <c r="TB137" s="404"/>
      <c r="TC137" s="404"/>
      <c r="TD137" s="404"/>
      <c r="TE137" s="404"/>
      <c r="TF137" s="404"/>
      <c r="TG137" s="404"/>
      <c r="TH137" s="404"/>
      <c r="TI137" s="404"/>
      <c r="TJ137" s="404"/>
      <c r="TK137" s="404"/>
      <c r="TL137" s="404"/>
      <c r="TM137" s="404"/>
      <c r="TN137" s="404"/>
      <c r="TO137" s="404"/>
      <c r="TP137" s="404"/>
      <c r="TQ137" s="404"/>
      <c r="TR137" s="404"/>
      <c r="TS137" s="404"/>
      <c r="TT137" s="404"/>
      <c r="TU137" s="404"/>
      <c r="TV137" s="404"/>
      <c r="TW137" s="404"/>
      <c r="TX137" s="404"/>
      <c r="TY137" s="404"/>
      <c r="TZ137" s="404"/>
      <c r="UA137" s="404"/>
      <c r="UB137" s="404"/>
      <c r="UC137" s="404"/>
      <c r="UD137" s="404"/>
      <c r="UE137" s="404"/>
      <c r="UF137" s="404"/>
      <c r="UG137" s="404"/>
      <c r="UH137" s="404"/>
      <c r="UI137" s="404"/>
      <c r="UJ137" s="404"/>
      <c r="UK137" s="404"/>
      <c r="UL137" s="404"/>
      <c r="UM137" s="404"/>
      <c r="UN137" s="404"/>
      <c r="UO137" s="404"/>
      <c r="UP137" s="404"/>
      <c r="UQ137" s="404"/>
      <c r="UR137" s="404"/>
      <c r="US137" s="404"/>
      <c r="UT137" s="404"/>
      <c r="UU137" s="404"/>
      <c r="UV137" s="404"/>
      <c r="UW137" s="404"/>
      <c r="UX137" s="404"/>
      <c r="UY137" s="404"/>
      <c r="UZ137" s="404"/>
      <c r="VA137" s="404"/>
      <c r="VB137" s="404"/>
      <c r="VC137" s="404"/>
      <c r="VD137" s="404"/>
      <c r="VE137" s="404"/>
      <c r="VF137" s="404"/>
      <c r="VG137" s="404"/>
      <c r="VH137" s="404"/>
      <c r="VI137" s="404"/>
      <c r="VJ137" s="404"/>
      <c r="VK137" s="404"/>
      <c r="VL137" s="404"/>
      <c r="VM137" s="404"/>
      <c r="VN137" s="404"/>
      <c r="VO137" s="404"/>
      <c r="VP137" s="404"/>
      <c r="VQ137" s="404"/>
      <c r="VR137" s="404"/>
      <c r="VS137" s="404"/>
      <c r="VT137" s="404"/>
      <c r="VU137" s="404"/>
      <c r="VV137" s="404"/>
      <c r="VW137" s="404"/>
      <c r="VX137" s="404"/>
      <c r="VY137" s="404"/>
      <c r="VZ137" s="404"/>
      <c r="WA137" s="404"/>
      <c r="WB137" s="404"/>
      <c r="WC137" s="404"/>
      <c r="WD137" s="404"/>
      <c r="WE137" s="404"/>
      <c r="WF137" s="404"/>
      <c r="WG137" s="404"/>
      <c r="WH137" s="404"/>
      <c r="WI137" s="404"/>
      <c r="WJ137" s="404"/>
      <c r="WK137" s="404"/>
      <c r="WL137" s="404"/>
      <c r="WM137" s="404"/>
      <c r="WN137" s="404"/>
      <c r="WO137" s="404"/>
      <c r="WP137" s="404"/>
      <c r="WQ137" s="404"/>
      <c r="WR137" s="404"/>
      <c r="WS137" s="404"/>
      <c r="WT137" s="404"/>
      <c r="WU137" s="404"/>
      <c r="WV137" s="404"/>
      <c r="WW137" s="404"/>
      <c r="WX137" s="404"/>
      <c r="WY137" s="404"/>
      <c r="WZ137" s="404"/>
      <c r="XA137" s="404"/>
      <c r="XB137" s="404"/>
      <c r="XC137" s="404"/>
      <c r="XD137" s="404"/>
      <c r="XE137" s="404"/>
      <c r="XF137" s="404"/>
      <c r="XG137" s="404"/>
      <c r="XH137" s="404"/>
      <c r="XI137" s="404"/>
      <c r="XJ137" s="404"/>
      <c r="XK137" s="404"/>
      <c r="XL137" s="404"/>
      <c r="XM137" s="404"/>
      <c r="XN137" s="404"/>
      <c r="XO137" s="404"/>
      <c r="XP137" s="404"/>
      <c r="XQ137" s="404"/>
      <c r="XR137" s="404"/>
      <c r="XS137" s="404"/>
      <c r="XT137" s="404"/>
      <c r="XU137" s="404"/>
      <c r="XV137" s="404"/>
      <c r="XW137" s="404"/>
      <c r="XX137" s="404"/>
      <c r="XY137" s="404"/>
      <c r="XZ137" s="404"/>
      <c r="YA137" s="404"/>
      <c r="YB137" s="404"/>
      <c r="YC137" s="404"/>
      <c r="YD137" s="404"/>
      <c r="YE137" s="404"/>
      <c r="YF137" s="404"/>
      <c r="YG137" s="404"/>
      <c r="YH137" s="404"/>
      <c r="YI137" s="404"/>
      <c r="YJ137" s="404"/>
      <c r="YK137" s="404"/>
      <c r="YL137" s="404"/>
      <c r="YM137" s="404"/>
      <c r="YN137" s="404"/>
      <c r="YO137" s="404"/>
      <c r="YP137" s="404"/>
      <c r="YQ137" s="404"/>
      <c r="YR137" s="404"/>
      <c r="YS137" s="404"/>
      <c r="YT137" s="404"/>
      <c r="YU137" s="404"/>
      <c r="YV137" s="404"/>
      <c r="YW137" s="404"/>
      <c r="YX137" s="404"/>
      <c r="YY137" s="404"/>
      <c r="YZ137" s="404"/>
      <c r="ZA137" s="404"/>
      <c r="ZB137" s="404"/>
      <c r="ZC137" s="404"/>
      <c r="ZD137" s="404"/>
      <c r="ZE137" s="404"/>
      <c r="ZF137" s="404"/>
      <c r="ZG137" s="404"/>
      <c r="ZH137" s="404"/>
      <c r="ZI137" s="404"/>
      <c r="ZJ137" s="404"/>
      <c r="ZK137" s="404"/>
      <c r="ZL137" s="404"/>
      <c r="ZM137" s="404"/>
      <c r="ZN137" s="404"/>
      <c r="ZO137" s="404"/>
      <c r="ZP137" s="404"/>
      <c r="ZQ137" s="404"/>
      <c r="ZR137" s="404"/>
      <c r="ZS137" s="404"/>
      <c r="ZT137" s="404"/>
      <c r="ZU137" s="404"/>
      <c r="ZV137" s="404"/>
      <c r="ZW137" s="404"/>
      <c r="ZX137" s="404"/>
      <c r="ZY137" s="404"/>
      <c r="ZZ137" s="404"/>
      <c r="AAA137" s="404"/>
      <c r="AAB137" s="404"/>
      <c r="AAC137" s="404"/>
      <c r="AAD137" s="404"/>
      <c r="AAE137" s="404"/>
      <c r="AAF137" s="404"/>
      <c r="AAG137" s="404"/>
      <c r="AAH137" s="404"/>
      <c r="AAI137" s="404"/>
      <c r="AAJ137" s="404"/>
      <c r="AAK137" s="404"/>
      <c r="AAL137" s="404"/>
      <c r="AAM137" s="404"/>
      <c r="AAN137" s="404"/>
      <c r="AAO137" s="404"/>
      <c r="AAP137" s="404"/>
      <c r="AAQ137" s="404"/>
      <c r="AAR137" s="404"/>
      <c r="AAS137" s="404"/>
      <c r="AAT137" s="404"/>
      <c r="AAU137" s="404"/>
      <c r="AAV137" s="404"/>
      <c r="AAW137" s="404"/>
      <c r="AAX137" s="404"/>
      <c r="AAY137" s="404"/>
      <c r="AAZ137" s="404"/>
      <c r="ABA137" s="404"/>
      <c r="ABB137" s="404"/>
      <c r="ABC137" s="404"/>
      <c r="ABD137" s="404"/>
      <c r="ABE137" s="404"/>
      <c r="ABF137" s="404"/>
      <c r="ABG137" s="404"/>
      <c r="ABH137" s="404"/>
      <c r="ABI137" s="404"/>
      <c r="ABJ137" s="404"/>
      <c r="ABK137" s="404"/>
      <c r="ABL137" s="404"/>
      <c r="ABM137" s="404"/>
      <c r="ABN137" s="404"/>
      <c r="ABO137" s="404"/>
      <c r="ABP137" s="404"/>
      <c r="ABQ137" s="404"/>
      <c r="ABR137" s="404"/>
      <c r="ABS137" s="404"/>
      <c r="ABT137" s="404"/>
      <c r="ABU137" s="404"/>
      <c r="ABV137" s="404"/>
      <c r="ABW137" s="404"/>
      <c r="ABX137" s="404"/>
      <c r="ABY137" s="404"/>
      <c r="ABZ137" s="404"/>
      <c r="ACA137" s="404"/>
      <c r="ACB137" s="404"/>
      <c r="ACC137" s="404"/>
      <c r="ACD137" s="404"/>
      <c r="ACE137" s="404"/>
      <c r="ACF137" s="404"/>
      <c r="ACG137" s="404"/>
      <c r="ACH137" s="404"/>
      <c r="ACI137" s="404"/>
      <c r="ACJ137" s="404"/>
      <c r="ACK137" s="404"/>
      <c r="ACL137" s="404"/>
      <c r="ACM137" s="404"/>
      <c r="ACN137" s="404"/>
      <c r="ACO137" s="404"/>
      <c r="ACP137" s="404"/>
      <c r="ACQ137" s="404"/>
      <c r="ACR137" s="404"/>
      <c r="ACS137" s="404"/>
      <c r="ACT137" s="404"/>
      <c r="ACU137" s="404"/>
      <c r="ACV137" s="404"/>
      <c r="ACW137" s="404"/>
      <c r="ACX137" s="404"/>
      <c r="ACY137" s="404"/>
      <c r="ACZ137" s="404"/>
      <c r="ADA137" s="404"/>
      <c r="ADB137" s="404"/>
      <c r="ADC137" s="404"/>
      <c r="ADD137" s="404"/>
      <c r="ADE137" s="404"/>
      <c r="ADF137" s="404"/>
      <c r="ADG137" s="404"/>
      <c r="ADH137" s="404"/>
      <c r="ADI137" s="404"/>
      <c r="ADJ137" s="404"/>
      <c r="ADK137" s="404"/>
      <c r="ADL137" s="404"/>
      <c r="ADM137" s="404"/>
      <c r="ADN137" s="404"/>
      <c r="ADO137" s="404"/>
      <c r="ADP137" s="404"/>
      <c r="ADQ137" s="404"/>
      <c r="ADR137" s="404"/>
      <c r="ADS137" s="404"/>
      <c r="ADT137" s="404"/>
      <c r="ADU137" s="404"/>
      <c r="ADV137" s="404"/>
      <c r="ADW137" s="404"/>
      <c r="ADX137" s="404"/>
      <c r="ADY137" s="404"/>
      <c r="ADZ137" s="404"/>
      <c r="AEA137" s="404"/>
      <c r="AEB137" s="404"/>
      <c r="AEC137" s="404"/>
      <c r="AED137" s="404"/>
      <c r="AEE137" s="404"/>
      <c r="AEF137" s="404"/>
      <c r="AEG137" s="404"/>
      <c r="AEH137" s="404"/>
      <c r="AEI137" s="404"/>
      <c r="AEJ137" s="404"/>
      <c r="AEK137" s="404"/>
      <c r="AEL137" s="404"/>
      <c r="AEM137" s="404"/>
      <c r="AEN137" s="404"/>
      <c r="AEO137" s="404"/>
      <c r="AEP137" s="404"/>
      <c r="AEQ137" s="404"/>
      <c r="AER137" s="404"/>
      <c r="AES137" s="404"/>
      <c r="AET137" s="404"/>
      <c r="AEU137" s="404"/>
      <c r="AEV137" s="404"/>
      <c r="AEW137" s="404"/>
      <c r="AEX137" s="404"/>
      <c r="AEY137" s="404"/>
      <c r="AEZ137" s="404"/>
      <c r="AFA137" s="404"/>
      <c r="AFB137" s="404"/>
      <c r="AFC137" s="404"/>
      <c r="AFD137" s="404"/>
      <c r="AFE137" s="404"/>
      <c r="AFF137" s="404"/>
      <c r="AFG137" s="404"/>
      <c r="AFH137" s="404"/>
      <c r="AFI137" s="404"/>
      <c r="AFJ137" s="404"/>
      <c r="AFK137" s="404"/>
      <c r="AFL137" s="404"/>
      <c r="AFM137" s="404"/>
      <c r="AFN137" s="404"/>
      <c r="AFO137" s="404"/>
      <c r="AFP137" s="404"/>
      <c r="AFQ137" s="404"/>
      <c r="AFR137" s="404"/>
      <c r="AFS137" s="404"/>
      <c r="AFT137" s="404"/>
      <c r="AFU137" s="404"/>
      <c r="AFV137" s="404"/>
      <c r="AFW137" s="404"/>
      <c r="AFX137" s="404"/>
      <c r="AFY137" s="404"/>
      <c r="AFZ137" s="404"/>
      <c r="AGA137" s="404"/>
      <c r="AGB137" s="404"/>
      <c r="AGC137" s="404"/>
      <c r="AGD137" s="404"/>
      <c r="AGE137" s="404"/>
      <c r="AGF137" s="404"/>
      <c r="AGG137" s="404"/>
      <c r="AGH137" s="404"/>
      <c r="AGI137" s="404"/>
      <c r="AGJ137" s="404"/>
      <c r="AGK137" s="404"/>
      <c r="AGL137" s="404"/>
      <c r="AGM137" s="404"/>
      <c r="AGN137" s="404"/>
      <c r="AGO137" s="404"/>
      <c r="AGP137" s="404"/>
      <c r="AGQ137" s="404"/>
      <c r="AGR137" s="404"/>
      <c r="AGS137" s="404"/>
      <c r="AGT137" s="404"/>
      <c r="AGU137" s="404"/>
      <c r="AGV137" s="404"/>
      <c r="AGW137" s="404"/>
      <c r="AGX137" s="404"/>
      <c r="AGY137" s="404"/>
      <c r="AGZ137" s="404"/>
      <c r="AHA137" s="404"/>
      <c r="AHB137" s="404"/>
      <c r="AHC137" s="404"/>
      <c r="AHD137" s="404"/>
      <c r="AHE137" s="404"/>
      <c r="AHF137" s="404"/>
      <c r="AHG137" s="404"/>
      <c r="AHH137" s="404"/>
      <c r="AHI137" s="404"/>
      <c r="AHJ137" s="404"/>
      <c r="AHK137" s="404"/>
      <c r="AHL137" s="404"/>
      <c r="AHM137" s="404"/>
      <c r="AHN137" s="404"/>
      <c r="AHO137" s="404"/>
      <c r="AHP137" s="404"/>
      <c r="AHQ137" s="404"/>
      <c r="AHR137" s="404"/>
      <c r="AHS137" s="404"/>
      <c r="AHT137" s="404"/>
      <c r="AHU137" s="404"/>
      <c r="AHV137" s="404"/>
      <c r="AHW137" s="404"/>
      <c r="AHX137" s="404"/>
      <c r="AHY137" s="404"/>
      <c r="AHZ137" s="404"/>
      <c r="AIA137" s="404"/>
      <c r="AIB137" s="404"/>
      <c r="AIC137" s="404"/>
      <c r="AID137" s="404"/>
      <c r="AIE137" s="404"/>
      <c r="AIF137" s="404"/>
      <c r="AIG137" s="404"/>
      <c r="AIH137" s="404"/>
      <c r="AII137" s="404"/>
      <c r="AIJ137" s="404"/>
      <c r="AIK137" s="404"/>
      <c r="AIL137" s="404"/>
      <c r="AIM137" s="404"/>
      <c r="AIN137" s="404"/>
      <c r="AIO137" s="404"/>
      <c r="AIP137" s="404"/>
      <c r="AIQ137" s="404"/>
      <c r="AIR137" s="404"/>
      <c r="AIS137" s="404"/>
      <c r="AIT137" s="404"/>
      <c r="AIU137" s="404"/>
      <c r="AIV137" s="404"/>
      <c r="AIW137" s="404"/>
      <c r="AIX137" s="404"/>
      <c r="AIY137" s="404"/>
      <c r="AIZ137" s="404"/>
      <c r="AJA137" s="404"/>
      <c r="AJB137" s="404"/>
      <c r="AJC137" s="404"/>
      <c r="AJD137" s="404"/>
      <c r="AJE137" s="404"/>
      <c r="AJF137" s="404"/>
      <c r="AJG137" s="404"/>
      <c r="AJH137" s="404"/>
      <c r="AJI137" s="404"/>
      <c r="AJJ137" s="404"/>
      <c r="AJK137" s="404"/>
      <c r="AJL137" s="404"/>
      <c r="AJM137" s="404"/>
      <c r="AJN137" s="404"/>
      <c r="AJO137" s="404"/>
      <c r="AJP137" s="404"/>
      <c r="AJQ137" s="404"/>
      <c r="AJR137" s="404"/>
      <c r="AJS137" s="404"/>
      <c r="AJT137" s="404"/>
      <c r="AJU137" s="404"/>
      <c r="AJV137" s="404"/>
      <c r="AJW137" s="404"/>
      <c r="AJX137" s="404"/>
      <c r="AJY137" s="404"/>
      <c r="AJZ137" s="404"/>
      <c r="AKA137" s="404"/>
      <c r="AKB137" s="404"/>
      <c r="AKC137" s="404"/>
      <c r="AKD137" s="404"/>
      <c r="AKE137" s="404"/>
      <c r="AKF137" s="404"/>
      <c r="AKG137" s="404"/>
      <c r="AKH137" s="404"/>
      <c r="AKI137" s="404"/>
      <c r="AKJ137" s="404"/>
      <c r="AKK137" s="404"/>
      <c r="AKL137" s="404"/>
      <c r="AKM137" s="404"/>
      <c r="AKN137" s="404"/>
      <c r="AKO137" s="404"/>
      <c r="AKP137" s="404"/>
      <c r="AKQ137" s="404"/>
      <c r="AKR137" s="404"/>
      <c r="AKS137" s="404"/>
      <c r="AKT137" s="404"/>
      <c r="AKU137" s="404"/>
      <c r="AKV137" s="404"/>
      <c r="AKW137" s="404"/>
      <c r="AKX137" s="404"/>
      <c r="AKY137" s="404"/>
      <c r="AKZ137" s="404"/>
      <c r="ALA137" s="404"/>
      <c r="ALB137" s="404"/>
      <c r="ALC137" s="404"/>
    </row>
    <row r="138" spans="1:991" x14ac:dyDescent="0.55000000000000004">
      <c r="A138" s="53" t="s">
        <v>102</v>
      </c>
      <c r="B138" s="648" t="e">
        <f>#N/A</f>
        <v>#N/A</v>
      </c>
      <c r="C138" s="648"/>
      <c r="D138" s="648" t="e">
        <f>#N/A</f>
        <v>#N/A</v>
      </c>
      <c r="E138" s="648">
        <f t="shared" si="1"/>
        <v>0</v>
      </c>
      <c r="F138" s="648"/>
      <c r="G138" s="648">
        <f t="shared" si="2"/>
        <v>0</v>
      </c>
      <c r="H138" s="648">
        <f t="shared" si="3"/>
        <v>0</v>
      </c>
      <c r="I138" s="648"/>
      <c r="J138" s="648">
        <f t="shared" si="4"/>
        <v>0</v>
      </c>
      <c r="K138" s="762" t="e">
        <f>#N/A</f>
        <v>#N/A</v>
      </c>
      <c r="L138" s="648"/>
      <c r="M138" s="404"/>
      <c r="N138" s="404"/>
      <c r="O138" s="404"/>
      <c r="P138" s="404"/>
      <c r="Q138" s="404"/>
      <c r="R138" s="404"/>
      <c r="S138" s="404"/>
      <c r="T138" s="404"/>
      <c r="U138" s="404"/>
      <c r="V138" s="404"/>
      <c r="W138" s="404"/>
      <c r="X138" s="404"/>
      <c r="Y138" s="404"/>
      <c r="Z138" s="404"/>
      <c r="AA138" s="404"/>
      <c r="AB138" s="404"/>
      <c r="AC138" s="404"/>
      <c r="AD138" s="404"/>
      <c r="AE138" s="404"/>
      <c r="AF138" s="404"/>
      <c r="AG138" s="404"/>
      <c r="AH138" s="404"/>
      <c r="AI138" s="404"/>
      <c r="AJ138" s="404"/>
      <c r="AK138" s="404"/>
      <c r="AL138" s="404"/>
      <c r="AM138" s="404"/>
      <c r="AN138" s="404"/>
      <c r="AO138" s="404"/>
      <c r="AP138" s="404"/>
      <c r="AQ138" s="404"/>
      <c r="AR138" s="404"/>
      <c r="AS138" s="404"/>
      <c r="AT138" s="404"/>
      <c r="AU138" s="404"/>
      <c r="AV138" s="404"/>
      <c r="AW138" s="404"/>
      <c r="AX138" s="404"/>
      <c r="AY138" s="404"/>
      <c r="AZ138" s="404"/>
      <c r="BA138" s="404"/>
      <c r="BB138" s="404"/>
      <c r="BC138" s="404"/>
      <c r="BD138" s="404"/>
      <c r="BE138" s="404"/>
      <c r="BF138" s="404"/>
      <c r="BG138" s="404"/>
      <c r="BH138" s="404"/>
      <c r="BI138" s="404"/>
      <c r="BJ138" s="404"/>
      <c r="BK138" s="404"/>
      <c r="BL138" s="404"/>
      <c r="BM138" s="404"/>
      <c r="BN138" s="404"/>
      <c r="BO138" s="404"/>
      <c r="BP138" s="404"/>
      <c r="BQ138" s="404"/>
      <c r="BR138" s="404"/>
      <c r="BS138" s="404"/>
      <c r="BT138" s="404"/>
      <c r="BU138" s="404"/>
      <c r="BV138" s="404"/>
      <c r="BW138" s="404"/>
      <c r="BX138" s="404"/>
      <c r="BY138" s="404"/>
      <c r="BZ138" s="404"/>
      <c r="CA138" s="404"/>
      <c r="CB138" s="404"/>
      <c r="CC138" s="404"/>
      <c r="CD138" s="404"/>
      <c r="CE138" s="404"/>
      <c r="CF138" s="404"/>
      <c r="CG138" s="404"/>
      <c r="CH138" s="404"/>
      <c r="CI138" s="404"/>
      <c r="CJ138" s="404"/>
      <c r="CK138" s="404"/>
      <c r="CL138" s="404"/>
      <c r="CM138" s="404"/>
      <c r="CN138" s="404"/>
      <c r="CO138" s="404"/>
      <c r="CP138" s="404"/>
      <c r="CQ138" s="404"/>
      <c r="CR138" s="404"/>
      <c r="CS138" s="404"/>
      <c r="CT138" s="404"/>
      <c r="CU138" s="404"/>
      <c r="CV138" s="404"/>
      <c r="CW138" s="404"/>
      <c r="CX138" s="404"/>
      <c r="CY138" s="404"/>
      <c r="CZ138" s="404"/>
      <c r="DA138" s="404"/>
      <c r="DB138" s="404"/>
      <c r="DC138" s="404"/>
      <c r="DD138" s="404"/>
      <c r="DE138" s="404"/>
      <c r="DF138" s="404"/>
      <c r="DG138" s="404"/>
      <c r="DH138" s="404"/>
      <c r="DI138" s="404"/>
      <c r="DJ138" s="404"/>
      <c r="DK138" s="404"/>
      <c r="DL138" s="404"/>
      <c r="DM138" s="404"/>
      <c r="DN138" s="404"/>
      <c r="DO138" s="404"/>
      <c r="DP138" s="404"/>
      <c r="DQ138" s="404"/>
      <c r="DR138" s="404"/>
      <c r="DS138" s="404"/>
      <c r="DT138" s="404"/>
      <c r="DU138" s="404"/>
      <c r="DV138" s="404"/>
      <c r="DW138" s="404"/>
      <c r="DX138" s="404"/>
      <c r="DY138" s="404"/>
      <c r="DZ138" s="404"/>
      <c r="EA138" s="404"/>
      <c r="EB138" s="404"/>
      <c r="EC138" s="404"/>
      <c r="ED138" s="404"/>
      <c r="EE138" s="404"/>
      <c r="EF138" s="404"/>
      <c r="EG138" s="404"/>
      <c r="EH138" s="404"/>
      <c r="EI138" s="404"/>
      <c r="EJ138" s="404"/>
      <c r="EK138" s="404"/>
      <c r="EL138" s="404"/>
      <c r="EM138" s="404"/>
      <c r="EN138" s="404"/>
      <c r="EO138" s="404"/>
      <c r="EP138" s="404"/>
      <c r="EQ138" s="404"/>
      <c r="ER138" s="404"/>
      <c r="ES138" s="404"/>
      <c r="ET138" s="404"/>
      <c r="EU138" s="404"/>
      <c r="EV138" s="404"/>
      <c r="EW138" s="404"/>
      <c r="EX138" s="404"/>
      <c r="EY138" s="404"/>
      <c r="EZ138" s="404"/>
      <c r="FA138" s="404"/>
      <c r="FB138" s="404"/>
      <c r="FC138" s="404"/>
      <c r="FD138" s="404"/>
      <c r="FE138" s="404"/>
      <c r="FF138" s="404"/>
      <c r="FG138" s="404"/>
      <c r="FH138" s="404"/>
      <c r="FI138" s="404"/>
      <c r="FJ138" s="404"/>
      <c r="FK138" s="404"/>
      <c r="FL138" s="404"/>
      <c r="FM138" s="404"/>
      <c r="FN138" s="404"/>
      <c r="FO138" s="404"/>
      <c r="FP138" s="404"/>
      <c r="FQ138" s="404"/>
      <c r="FR138" s="404"/>
      <c r="FS138" s="404"/>
      <c r="FT138" s="404"/>
      <c r="FU138" s="404"/>
      <c r="FV138" s="404"/>
      <c r="FW138" s="404"/>
      <c r="FX138" s="404"/>
      <c r="FY138" s="404"/>
      <c r="FZ138" s="404"/>
      <c r="GA138" s="404"/>
      <c r="GB138" s="404"/>
      <c r="GC138" s="404"/>
      <c r="GD138" s="404"/>
      <c r="GE138" s="404"/>
      <c r="GF138" s="404"/>
      <c r="GG138" s="404"/>
      <c r="GH138" s="404"/>
      <c r="GI138" s="404"/>
      <c r="GJ138" s="404"/>
      <c r="GK138" s="404"/>
      <c r="GL138" s="404"/>
      <c r="GM138" s="404"/>
      <c r="GN138" s="404"/>
      <c r="GO138" s="404"/>
      <c r="GP138" s="404"/>
      <c r="GQ138" s="404"/>
      <c r="GR138" s="404"/>
      <c r="GS138" s="404"/>
      <c r="GT138" s="404"/>
      <c r="GU138" s="404"/>
      <c r="GV138" s="404"/>
      <c r="GW138" s="404"/>
      <c r="GX138" s="404"/>
      <c r="GY138" s="404"/>
      <c r="GZ138" s="404"/>
      <c r="HA138" s="404"/>
      <c r="HB138" s="404"/>
      <c r="HC138" s="404"/>
      <c r="HD138" s="404"/>
      <c r="HE138" s="404"/>
      <c r="HF138" s="404"/>
      <c r="HG138" s="404"/>
      <c r="HH138" s="404"/>
      <c r="HI138" s="404"/>
      <c r="HJ138" s="404"/>
      <c r="HK138" s="404"/>
      <c r="HL138" s="404"/>
      <c r="HM138" s="404"/>
      <c r="HN138" s="404"/>
      <c r="HO138" s="404"/>
      <c r="HP138" s="404"/>
      <c r="HQ138" s="404"/>
      <c r="HR138" s="404"/>
      <c r="HS138" s="404"/>
      <c r="HT138" s="404"/>
      <c r="HU138" s="404"/>
      <c r="HV138" s="404"/>
      <c r="HW138" s="404"/>
      <c r="HX138" s="404"/>
      <c r="HY138" s="404"/>
      <c r="HZ138" s="404"/>
      <c r="IA138" s="404"/>
      <c r="IB138" s="404"/>
      <c r="IC138" s="404"/>
      <c r="ID138" s="404"/>
      <c r="IE138" s="404"/>
      <c r="IF138" s="404"/>
      <c r="IG138" s="404"/>
      <c r="IH138" s="404"/>
      <c r="II138" s="404"/>
      <c r="IJ138" s="404"/>
      <c r="IK138" s="404"/>
      <c r="IL138" s="404"/>
      <c r="IM138" s="404"/>
      <c r="IN138" s="404"/>
      <c r="IO138" s="404"/>
      <c r="IP138" s="404"/>
      <c r="IQ138" s="404"/>
      <c r="IR138" s="404"/>
      <c r="IS138" s="404"/>
      <c r="IT138" s="404"/>
      <c r="IU138" s="404"/>
      <c r="IV138" s="404"/>
      <c r="IW138" s="404"/>
      <c r="IX138" s="404"/>
      <c r="IY138" s="404"/>
      <c r="IZ138" s="404"/>
      <c r="JA138" s="404"/>
      <c r="JB138" s="404"/>
      <c r="JC138" s="404"/>
      <c r="JD138" s="404"/>
      <c r="JE138" s="404"/>
      <c r="JF138" s="404"/>
      <c r="JG138" s="404"/>
      <c r="JH138" s="404"/>
      <c r="JI138" s="404"/>
      <c r="JJ138" s="404"/>
      <c r="JK138" s="404"/>
      <c r="JL138" s="404"/>
      <c r="JM138" s="404"/>
      <c r="JN138" s="404"/>
      <c r="JO138" s="404"/>
      <c r="JP138" s="404"/>
      <c r="JQ138" s="404"/>
      <c r="JR138" s="404"/>
      <c r="JS138" s="404"/>
      <c r="JT138" s="404"/>
      <c r="JU138" s="404"/>
      <c r="JV138" s="404"/>
      <c r="JW138" s="404"/>
      <c r="JX138" s="404"/>
      <c r="JY138" s="404"/>
      <c r="JZ138" s="404"/>
      <c r="KA138" s="404"/>
      <c r="KB138" s="404"/>
      <c r="KC138" s="404"/>
      <c r="KD138" s="404"/>
      <c r="KE138" s="404"/>
      <c r="KF138" s="404"/>
      <c r="KG138" s="404"/>
      <c r="KH138" s="404"/>
      <c r="KI138" s="404"/>
      <c r="KJ138" s="404"/>
      <c r="KK138" s="404"/>
      <c r="KL138" s="404"/>
      <c r="KM138" s="404"/>
      <c r="KN138" s="404"/>
      <c r="KO138" s="404"/>
      <c r="KP138" s="404"/>
      <c r="KQ138" s="404"/>
      <c r="KR138" s="404"/>
      <c r="KS138" s="404"/>
      <c r="KT138" s="404"/>
      <c r="KU138" s="404"/>
      <c r="KV138" s="404"/>
      <c r="KW138" s="404"/>
      <c r="KX138" s="404"/>
      <c r="KY138" s="404"/>
      <c r="KZ138" s="404"/>
      <c r="LA138" s="404"/>
      <c r="LB138" s="404"/>
      <c r="LC138" s="404"/>
      <c r="LD138" s="404"/>
      <c r="LE138" s="404"/>
      <c r="LF138" s="404"/>
      <c r="LG138" s="404"/>
      <c r="LH138" s="404"/>
      <c r="LI138" s="404"/>
      <c r="LJ138" s="404"/>
      <c r="LK138" s="404"/>
      <c r="LL138" s="404"/>
      <c r="LM138" s="404"/>
      <c r="LN138" s="404"/>
      <c r="LO138" s="404"/>
      <c r="LP138" s="404"/>
      <c r="LQ138" s="404"/>
      <c r="LR138" s="404"/>
      <c r="LS138" s="404"/>
      <c r="LT138" s="404"/>
      <c r="LU138" s="404"/>
      <c r="LV138" s="404"/>
      <c r="LW138" s="404"/>
      <c r="LX138" s="404"/>
      <c r="LY138" s="404"/>
      <c r="LZ138" s="404"/>
      <c r="MA138" s="404"/>
      <c r="MB138" s="404"/>
      <c r="MC138" s="404"/>
      <c r="MD138" s="404"/>
      <c r="ME138" s="404"/>
      <c r="MF138" s="404"/>
      <c r="MG138" s="404"/>
      <c r="MH138" s="404"/>
      <c r="MI138" s="404"/>
      <c r="MJ138" s="404"/>
      <c r="MK138" s="404"/>
      <c r="ML138" s="404"/>
      <c r="MM138" s="404"/>
      <c r="MN138" s="404"/>
      <c r="MO138" s="404"/>
      <c r="MP138" s="404"/>
      <c r="MQ138" s="404"/>
      <c r="MR138" s="404"/>
      <c r="MS138" s="404"/>
      <c r="MT138" s="404"/>
      <c r="MU138" s="404"/>
      <c r="MV138" s="404"/>
      <c r="MW138" s="404"/>
      <c r="MX138" s="404"/>
      <c r="MY138" s="404"/>
      <c r="MZ138" s="404"/>
      <c r="NA138" s="404"/>
      <c r="NB138" s="404"/>
      <c r="NC138" s="404"/>
      <c r="ND138" s="404"/>
      <c r="NE138" s="404"/>
      <c r="NF138" s="404"/>
      <c r="NG138" s="404"/>
      <c r="NH138" s="404"/>
      <c r="NI138" s="404"/>
      <c r="NJ138" s="404"/>
      <c r="NK138" s="404"/>
      <c r="NL138" s="404"/>
      <c r="NM138" s="404"/>
      <c r="NN138" s="404"/>
      <c r="NO138" s="404"/>
      <c r="NP138" s="404"/>
      <c r="NQ138" s="404"/>
      <c r="NR138" s="404"/>
      <c r="NS138" s="404"/>
      <c r="NT138" s="404"/>
      <c r="NU138" s="404"/>
      <c r="NV138" s="404"/>
      <c r="NW138" s="404"/>
      <c r="NX138" s="404"/>
      <c r="NY138" s="404"/>
      <c r="NZ138" s="404"/>
      <c r="OA138" s="404"/>
      <c r="OB138" s="404"/>
      <c r="OC138" s="404"/>
      <c r="OD138" s="404"/>
      <c r="OE138" s="404"/>
      <c r="OF138" s="404"/>
      <c r="OG138" s="404"/>
      <c r="OH138" s="404"/>
      <c r="OI138" s="404"/>
      <c r="OJ138" s="404"/>
      <c r="OK138" s="404"/>
      <c r="OL138" s="404"/>
      <c r="OM138" s="404"/>
      <c r="ON138" s="404"/>
      <c r="OO138" s="404"/>
      <c r="OP138" s="404"/>
      <c r="OQ138" s="404"/>
      <c r="OR138" s="404"/>
      <c r="OS138" s="404"/>
      <c r="OT138" s="404"/>
      <c r="OU138" s="404"/>
      <c r="OV138" s="404"/>
      <c r="OW138" s="404"/>
      <c r="OX138" s="404"/>
      <c r="OY138" s="404"/>
      <c r="OZ138" s="404"/>
      <c r="PA138" s="404"/>
      <c r="PB138" s="404"/>
      <c r="PC138" s="404"/>
      <c r="PD138" s="404"/>
      <c r="PE138" s="404"/>
      <c r="PF138" s="404"/>
      <c r="PG138" s="404"/>
      <c r="PH138" s="404"/>
      <c r="PI138" s="404"/>
      <c r="PJ138" s="404"/>
      <c r="PK138" s="404"/>
      <c r="PL138" s="404"/>
      <c r="PM138" s="404"/>
      <c r="PN138" s="404"/>
      <c r="PO138" s="404"/>
      <c r="PP138" s="404"/>
      <c r="PQ138" s="404"/>
      <c r="PR138" s="404"/>
      <c r="PS138" s="404"/>
      <c r="PT138" s="404"/>
      <c r="PU138" s="404"/>
      <c r="PV138" s="404"/>
      <c r="PW138" s="404"/>
      <c r="PX138" s="404"/>
      <c r="PY138" s="404"/>
      <c r="PZ138" s="404"/>
      <c r="QA138" s="404"/>
      <c r="QB138" s="404"/>
      <c r="QC138" s="404"/>
      <c r="QD138" s="404"/>
      <c r="QE138" s="404"/>
      <c r="QF138" s="404"/>
      <c r="QG138" s="404"/>
      <c r="QH138" s="404"/>
      <c r="QI138" s="404"/>
      <c r="QJ138" s="404"/>
      <c r="QK138" s="404"/>
      <c r="QL138" s="404"/>
      <c r="QM138" s="404"/>
      <c r="QN138" s="404"/>
      <c r="QO138" s="404"/>
      <c r="QP138" s="404"/>
      <c r="QQ138" s="404"/>
      <c r="QR138" s="404"/>
      <c r="QS138" s="404"/>
      <c r="QT138" s="404"/>
      <c r="QU138" s="404"/>
      <c r="QV138" s="404"/>
      <c r="QW138" s="404"/>
      <c r="QX138" s="404"/>
      <c r="QY138" s="404"/>
      <c r="QZ138" s="404"/>
      <c r="RA138" s="404"/>
      <c r="RB138" s="404"/>
      <c r="RC138" s="404"/>
      <c r="RD138" s="404"/>
      <c r="RE138" s="404"/>
      <c r="RF138" s="404"/>
      <c r="RG138" s="404"/>
      <c r="RH138" s="404"/>
      <c r="RI138" s="404"/>
      <c r="RJ138" s="404"/>
      <c r="RK138" s="404"/>
      <c r="RL138" s="404"/>
      <c r="RM138" s="404"/>
      <c r="RN138" s="404"/>
      <c r="RO138" s="404"/>
      <c r="RP138" s="404"/>
      <c r="RQ138" s="404"/>
      <c r="RR138" s="404"/>
      <c r="RS138" s="404"/>
      <c r="RT138" s="404"/>
      <c r="RU138" s="404"/>
      <c r="RV138" s="404"/>
      <c r="RW138" s="404"/>
      <c r="RX138" s="404"/>
      <c r="RY138" s="404"/>
      <c r="RZ138" s="404"/>
      <c r="SA138" s="404"/>
      <c r="SB138" s="404"/>
      <c r="SC138" s="404"/>
      <c r="SD138" s="404"/>
      <c r="SE138" s="404"/>
      <c r="SF138" s="404"/>
      <c r="SG138" s="404"/>
      <c r="SH138" s="404"/>
      <c r="SI138" s="404"/>
      <c r="SJ138" s="404"/>
      <c r="SK138" s="404"/>
      <c r="SL138" s="404"/>
      <c r="SM138" s="404"/>
      <c r="SN138" s="404"/>
      <c r="SO138" s="404"/>
      <c r="SP138" s="404"/>
      <c r="SQ138" s="404"/>
      <c r="SR138" s="404"/>
      <c r="SS138" s="404"/>
      <c r="ST138" s="404"/>
      <c r="SU138" s="404"/>
      <c r="SV138" s="404"/>
      <c r="SW138" s="404"/>
      <c r="SX138" s="404"/>
      <c r="SY138" s="404"/>
      <c r="SZ138" s="404"/>
      <c r="TA138" s="404"/>
      <c r="TB138" s="404"/>
      <c r="TC138" s="404"/>
      <c r="TD138" s="404"/>
      <c r="TE138" s="404"/>
      <c r="TF138" s="404"/>
      <c r="TG138" s="404"/>
      <c r="TH138" s="404"/>
      <c r="TI138" s="404"/>
      <c r="TJ138" s="404"/>
      <c r="TK138" s="404"/>
      <c r="TL138" s="404"/>
      <c r="TM138" s="404"/>
      <c r="TN138" s="404"/>
      <c r="TO138" s="404"/>
      <c r="TP138" s="404"/>
      <c r="TQ138" s="404"/>
      <c r="TR138" s="404"/>
      <c r="TS138" s="404"/>
      <c r="TT138" s="404"/>
      <c r="TU138" s="404"/>
      <c r="TV138" s="404"/>
      <c r="TW138" s="404"/>
      <c r="TX138" s="404"/>
      <c r="TY138" s="404"/>
      <c r="TZ138" s="404"/>
      <c r="UA138" s="404"/>
      <c r="UB138" s="404"/>
      <c r="UC138" s="404"/>
      <c r="UD138" s="404"/>
      <c r="UE138" s="404"/>
      <c r="UF138" s="404"/>
      <c r="UG138" s="404"/>
      <c r="UH138" s="404"/>
      <c r="UI138" s="404"/>
      <c r="UJ138" s="404"/>
      <c r="UK138" s="404"/>
      <c r="UL138" s="404"/>
      <c r="UM138" s="404"/>
      <c r="UN138" s="404"/>
      <c r="UO138" s="404"/>
      <c r="UP138" s="404"/>
      <c r="UQ138" s="404"/>
      <c r="UR138" s="404"/>
      <c r="US138" s="404"/>
      <c r="UT138" s="404"/>
      <c r="UU138" s="404"/>
      <c r="UV138" s="404"/>
      <c r="UW138" s="404"/>
      <c r="UX138" s="404"/>
      <c r="UY138" s="404"/>
      <c r="UZ138" s="404"/>
      <c r="VA138" s="404"/>
      <c r="VB138" s="404"/>
      <c r="VC138" s="404"/>
      <c r="VD138" s="404"/>
      <c r="VE138" s="404"/>
      <c r="VF138" s="404"/>
      <c r="VG138" s="404"/>
      <c r="VH138" s="404"/>
      <c r="VI138" s="404"/>
      <c r="VJ138" s="404"/>
      <c r="VK138" s="404"/>
      <c r="VL138" s="404"/>
      <c r="VM138" s="404"/>
      <c r="VN138" s="404"/>
      <c r="VO138" s="404"/>
      <c r="VP138" s="404"/>
      <c r="VQ138" s="404"/>
      <c r="VR138" s="404"/>
      <c r="VS138" s="404"/>
      <c r="VT138" s="404"/>
      <c r="VU138" s="404"/>
      <c r="VV138" s="404"/>
      <c r="VW138" s="404"/>
      <c r="VX138" s="404"/>
      <c r="VY138" s="404"/>
      <c r="VZ138" s="404"/>
      <c r="WA138" s="404"/>
      <c r="WB138" s="404"/>
      <c r="WC138" s="404"/>
      <c r="WD138" s="404"/>
      <c r="WE138" s="404"/>
      <c r="WF138" s="404"/>
      <c r="WG138" s="404"/>
      <c r="WH138" s="404"/>
      <c r="WI138" s="404"/>
      <c r="WJ138" s="404"/>
      <c r="WK138" s="404"/>
      <c r="WL138" s="404"/>
      <c r="WM138" s="404"/>
      <c r="WN138" s="404"/>
      <c r="WO138" s="404"/>
      <c r="WP138" s="404"/>
      <c r="WQ138" s="404"/>
      <c r="WR138" s="404"/>
      <c r="WS138" s="404"/>
      <c r="WT138" s="404"/>
      <c r="WU138" s="404"/>
      <c r="WV138" s="404"/>
      <c r="WW138" s="404"/>
      <c r="WX138" s="404"/>
      <c r="WY138" s="404"/>
      <c r="WZ138" s="404"/>
      <c r="XA138" s="404"/>
      <c r="XB138" s="404"/>
      <c r="XC138" s="404"/>
      <c r="XD138" s="404"/>
      <c r="XE138" s="404"/>
      <c r="XF138" s="404"/>
      <c r="XG138" s="404"/>
      <c r="XH138" s="404"/>
      <c r="XI138" s="404"/>
      <c r="XJ138" s="404"/>
      <c r="XK138" s="404"/>
      <c r="XL138" s="404"/>
      <c r="XM138" s="404"/>
      <c r="XN138" s="404"/>
      <c r="XO138" s="404"/>
      <c r="XP138" s="404"/>
      <c r="XQ138" s="404"/>
      <c r="XR138" s="404"/>
      <c r="XS138" s="404"/>
      <c r="XT138" s="404"/>
      <c r="XU138" s="404"/>
      <c r="XV138" s="404"/>
      <c r="XW138" s="404"/>
      <c r="XX138" s="404"/>
      <c r="XY138" s="404"/>
      <c r="XZ138" s="404"/>
      <c r="YA138" s="404"/>
      <c r="YB138" s="404"/>
      <c r="YC138" s="404"/>
      <c r="YD138" s="404"/>
      <c r="YE138" s="404"/>
      <c r="YF138" s="404"/>
      <c r="YG138" s="404"/>
      <c r="YH138" s="404"/>
      <c r="YI138" s="404"/>
      <c r="YJ138" s="404"/>
      <c r="YK138" s="404"/>
      <c r="YL138" s="404"/>
      <c r="YM138" s="404"/>
      <c r="YN138" s="404"/>
      <c r="YO138" s="404"/>
      <c r="YP138" s="404"/>
      <c r="YQ138" s="404"/>
      <c r="YR138" s="404"/>
      <c r="YS138" s="404"/>
      <c r="YT138" s="404"/>
      <c r="YU138" s="404"/>
      <c r="YV138" s="404"/>
      <c r="YW138" s="404"/>
      <c r="YX138" s="404"/>
      <c r="YY138" s="404"/>
      <c r="YZ138" s="404"/>
      <c r="ZA138" s="404"/>
      <c r="ZB138" s="404"/>
      <c r="ZC138" s="404"/>
      <c r="ZD138" s="404"/>
      <c r="ZE138" s="404"/>
      <c r="ZF138" s="404"/>
      <c r="ZG138" s="404"/>
      <c r="ZH138" s="404"/>
      <c r="ZI138" s="404"/>
      <c r="ZJ138" s="404"/>
      <c r="ZK138" s="404"/>
      <c r="ZL138" s="404"/>
      <c r="ZM138" s="404"/>
      <c r="ZN138" s="404"/>
      <c r="ZO138" s="404"/>
      <c r="ZP138" s="404"/>
      <c r="ZQ138" s="404"/>
      <c r="ZR138" s="404"/>
      <c r="ZS138" s="404"/>
      <c r="ZT138" s="404"/>
      <c r="ZU138" s="404"/>
      <c r="ZV138" s="404"/>
      <c r="ZW138" s="404"/>
      <c r="ZX138" s="404"/>
      <c r="ZY138" s="404"/>
      <c r="ZZ138" s="404"/>
      <c r="AAA138" s="404"/>
      <c r="AAB138" s="404"/>
      <c r="AAC138" s="404"/>
      <c r="AAD138" s="404"/>
      <c r="AAE138" s="404"/>
      <c r="AAF138" s="404"/>
      <c r="AAG138" s="404"/>
      <c r="AAH138" s="404"/>
      <c r="AAI138" s="404"/>
      <c r="AAJ138" s="404"/>
      <c r="AAK138" s="404"/>
      <c r="AAL138" s="404"/>
      <c r="AAM138" s="404"/>
      <c r="AAN138" s="404"/>
      <c r="AAO138" s="404"/>
      <c r="AAP138" s="404"/>
      <c r="AAQ138" s="404"/>
      <c r="AAR138" s="404"/>
      <c r="AAS138" s="404"/>
      <c r="AAT138" s="404"/>
      <c r="AAU138" s="404"/>
      <c r="AAV138" s="404"/>
      <c r="AAW138" s="404"/>
      <c r="AAX138" s="404"/>
      <c r="AAY138" s="404"/>
      <c r="AAZ138" s="404"/>
      <c r="ABA138" s="404"/>
      <c r="ABB138" s="404"/>
      <c r="ABC138" s="404"/>
      <c r="ABD138" s="404"/>
      <c r="ABE138" s="404"/>
      <c r="ABF138" s="404"/>
      <c r="ABG138" s="404"/>
      <c r="ABH138" s="404"/>
      <c r="ABI138" s="404"/>
      <c r="ABJ138" s="404"/>
      <c r="ABK138" s="404"/>
      <c r="ABL138" s="404"/>
      <c r="ABM138" s="404"/>
      <c r="ABN138" s="404"/>
      <c r="ABO138" s="404"/>
      <c r="ABP138" s="404"/>
      <c r="ABQ138" s="404"/>
      <c r="ABR138" s="404"/>
      <c r="ABS138" s="404"/>
      <c r="ABT138" s="404"/>
      <c r="ABU138" s="404"/>
      <c r="ABV138" s="404"/>
      <c r="ABW138" s="404"/>
      <c r="ABX138" s="404"/>
      <c r="ABY138" s="404"/>
      <c r="ABZ138" s="404"/>
      <c r="ACA138" s="404"/>
      <c r="ACB138" s="404"/>
      <c r="ACC138" s="404"/>
      <c r="ACD138" s="404"/>
      <c r="ACE138" s="404"/>
      <c r="ACF138" s="404"/>
      <c r="ACG138" s="404"/>
      <c r="ACH138" s="404"/>
      <c r="ACI138" s="404"/>
      <c r="ACJ138" s="404"/>
      <c r="ACK138" s="404"/>
      <c r="ACL138" s="404"/>
      <c r="ACM138" s="404"/>
      <c r="ACN138" s="404"/>
      <c r="ACO138" s="404"/>
      <c r="ACP138" s="404"/>
      <c r="ACQ138" s="404"/>
      <c r="ACR138" s="404"/>
      <c r="ACS138" s="404"/>
      <c r="ACT138" s="404"/>
      <c r="ACU138" s="404"/>
      <c r="ACV138" s="404"/>
      <c r="ACW138" s="404"/>
      <c r="ACX138" s="404"/>
      <c r="ACY138" s="404"/>
      <c r="ACZ138" s="404"/>
      <c r="ADA138" s="404"/>
      <c r="ADB138" s="404"/>
      <c r="ADC138" s="404"/>
      <c r="ADD138" s="404"/>
      <c r="ADE138" s="404"/>
      <c r="ADF138" s="404"/>
      <c r="ADG138" s="404"/>
      <c r="ADH138" s="404"/>
      <c r="ADI138" s="404"/>
      <c r="ADJ138" s="404"/>
      <c r="ADK138" s="404"/>
      <c r="ADL138" s="404"/>
      <c r="ADM138" s="404"/>
      <c r="ADN138" s="404"/>
      <c r="ADO138" s="404"/>
      <c r="ADP138" s="404"/>
      <c r="ADQ138" s="404"/>
      <c r="ADR138" s="404"/>
      <c r="ADS138" s="404"/>
      <c r="ADT138" s="404"/>
      <c r="ADU138" s="404"/>
      <c r="ADV138" s="404"/>
      <c r="ADW138" s="404"/>
      <c r="ADX138" s="404"/>
      <c r="ADY138" s="404"/>
      <c r="ADZ138" s="404"/>
      <c r="AEA138" s="404"/>
      <c r="AEB138" s="404"/>
      <c r="AEC138" s="404"/>
      <c r="AED138" s="404"/>
      <c r="AEE138" s="404"/>
      <c r="AEF138" s="404"/>
      <c r="AEG138" s="404"/>
      <c r="AEH138" s="404"/>
      <c r="AEI138" s="404"/>
      <c r="AEJ138" s="404"/>
      <c r="AEK138" s="404"/>
      <c r="AEL138" s="404"/>
      <c r="AEM138" s="404"/>
      <c r="AEN138" s="404"/>
      <c r="AEO138" s="404"/>
      <c r="AEP138" s="404"/>
      <c r="AEQ138" s="404"/>
      <c r="AER138" s="404"/>
      <c r="AES138" s="404"/>
      <c r="AET138" s="404"/>
      <c r="AEU138" s="404"/>
      <c r="AEV138" s="404"/>
      <c r="AEW138" s="404"/>
      <c r="AEX138" s="404"/>
      <c r="AEY138" s="404"/>
      <c r="AEZ138" s="404"/>
      <c r="AFA138" s="404"/>
      <c r="AFB138" s="404"/>
      <c r="AFC138" s="404"/>
      <c r="AFD138" s="404"/>
      <c r="AFE138" s="404"/>
      <c r="AFF138" s="404"/>
      <c r="AFG138" s="404"/>
      <c r="AFH138" s="404"/>
      <c r="AFI138" s="404"/>
      <c r="AFJ138" s="404"/>
      <c r="AFK138" s="404"/>
      <c r="AFL138" s="404"/>
      <c r="AFM138" s="404"/>
      <c r="AFN138" s="404"/>
      <c r="AFO138" s="404"/>
      <c r="AFP138" s="404"/>
      <c r="AFQ138" s="404"/>
      <c r="AFR138" s="404"/>
      <c r="AFS138" s="404"/>
      <c r="AFT138" s="404"/>
      <c r="AFU138" s="404"/>
      <c r="AFV138" s="404"/>
      <c r="AFW138" s="404"/>
      <c r="AFX138" s="404"/>
      <c r="AFY138" s="404"/>
      <c r="AFZ138" s="404"/>
      <c r="AGA138" s="404"/>
      <c r="AGB138" s="404"/>
      <c r="AGC138" s="404"/>
      <c r="AGD138" s="404"/>
      <c r="AGE138" s="404"/>
      <c r="AGF138" s="404"/>
      <c r="AGG138" s="404"/>
      <c r="AGH138" s="404"/>
      <c r="AGI138" s="404"/>
      <c r="AGJ138" s="404"/>
      <c r="AGK138" s="404"/>
      <c r="AGL138" s="404"/>
      <c r="AGM138" s="404"/>
      <c r="AGN138" s="404"/>
      <c r="AGO138" s="404"/>
      <c r="AGP138" s="404"/>
      <c r="AGQ138" s="404"/>
      <c r="AGR138" s="404"/>
      <c r="AGS138" s="404"/>
      <c r="AGT138" s="404"/>
      <c r="AGU138" s="404"/>
      <c r="AGV138" s="404"/>
      <c r="AGW138" s="404"/>
      <c r="AGX138" s="404"/>
      <c r="AGY138" s="404"/>
      <c r="AGZ138" s="404"/>
      <c r="AHA138" s="404"/>
      <c r="AHB138" s="404"/>
      <c r="AHC138" s="404"/>
      <c r="AHD138" s="404"/>
      <c r="AHE138" s="404"/>
      <c r="AHF138" s="404"/>
      <c r="AHG138" s="404"/>
      <c r="AHH138" s="404"/>
      <c r="AHI138" s="404"/>
      <c r="AHJ138" s="404"/>
      <c r="AHK138" s="404"/>
      <c r="AHL138" s="404"/>
      <c r="AHM138" s="404"/>
      <c r="AHN138" s="404"/>
      <c r="AHO138" s="404"/>
      <c r="AHP138" s="404"/>
      <c r="AHQ138" s="404"/>
      <c r="AHR138" s="404"/>
      <c r="AHS138" s="404"/>
      <c r="AHT138" s="404"/>
      <c r="AHU138" s="404"/>
      <c r="AHV138" s="404"/>
      <c r="AHW138" s="404"/>
      <c r="AHX138" s="404"/>
      <c r="AHY138" s="404"/>
      <c r="AHZ138" s="404"/>
      <c r="AIA138" s="404"/>
      <c r="AIB138" s="404"/>
      <c r="AIC138" s="404"/>
      <c r="AID138" s="404"/>
      <c r="AIE138" s="404"/>
      <c r="AIF138" s="404"/>
      <c r="AIG138" s="404"/>
      <c r="AIH138" s="404"/>
      <c r="AII138" s="404"/>
      <c r="AIJ138" s="404"/>
      <c r="AIK138" s="404"/>
      <c r="AIL138" s="404"/>
      <c r="AIM138" s="404"/>
      <c r="AIN138" s="404"/>
      <c r="AIO138" s="404"/>
      <c r="AIP138" s="404"/>
      <c r="AIQ138" s="404"/>
      <c r="AIR138" s="404"/>
      <c r="AIS138" s="404"/>
      <c r="AIT138" s="404"/>
      <c r="AIU138" s="404"/>
      <c r="AIV138" s="404"/>
      <c r="AIW138" s="404"/>
      <c r="AIX138" s="404"/>
      <c r="AIY138" s="404"/>
      <c r="AIZ138" s="404"/>
      <c r="AJA138" s="404"/>
      <c r="AJB138" s="404"/>
      <c r="AJC138" s="404"/>
      <c r="AJD138" s="404"/>
      <c r="AJE138" s="404"/>
      <c r="AJF138" s="404"/>
      <c r="AJG138" s="404"/>
      <c r="AJH138" s="404"/>
      <c r="AJI138" s="404"/>
      <c r="AJJ138" s="404"/>
      <c r="AJK138" s="404"/>
      <c r="AJL138" s="404"/>
      <c r="AJM138" s="404"/>
      <c r="AJN138" s="404"/>
      <c r="AJO138" s="404"/>
      <c r="AJP138" s="404"/>
      <c r="AJQ138" s="404"/>
      <c r="AJR138" s="404"/>
      <c r="AJS138" s="404"/>
      <c r="AJT138" s="404"/>
      <c r="AJU138" s="404"/>
      <c r="AJV138" s="404"/>
      <c r="AJW138" s="404"/>
      <c r="AJX138" s="404"/>
      <c r="AJY138" s="404"/>
      <c r="AJZ138" s="404"/>
      <c r="AKA138" s="404"/>
      <c r="AKB138" s="404"/>
      <c r="AKC138" s="404"/>
      <c r="AKD138" s="404"/>
      <c r="AKE138" s="404"/>
      <c r="AKF138" s="404"/>
      <c r="AKG138" s="404"/>
      <c r="AKH138" s="404"/>
      <c r="AKI138" s="404"/>
      <c r="AKJ138" s="404"/>
      <c r="AKK138" s="404"/>
      <c r="AKL138" s="404"/>
      <c r="AKM138" s="404"/>
      <c r="AKN138" s="404"/>
      <c r="AKO138" s="404"/>
      <c r="AKP138" s="404"/>
      <c r="AKQ138" s="404"/>
      <c r="AKR138" s="404"/>
      <c r="AKS138" s="404"/>
      <c r="AKT138" s="404"/>
      <c r="AKU138" s="404"/>
      <c r="AKV138" s="404"/>
      <c r="AKW138" s="404"/>
      <c r="AKX138" s="404"/>
      <c r="AKY138" s="404"/>
      <c r="AKZ138" s="404"/>
      <c r="ALA138" s="404"/>
      <c r="ALB138" s="404"/>
      <c r="ALC138" s="404"/>
    </row>
    <row r="139" spans="1:991" x14ac:dyDescent="0.55000000000000004">
      <c r="A139" s="53" t="s">
        <v>103</v>
      </c>
      <c r="B139" s="648" t="e">
        <f>#N/A</f>
        <v>#N/A</v>
      </c>
      <c r="C139" s="648"/>
      <c r="D139" s="648" t="e">
        <f>#N/A</f>
        <v>#N/A</v>
      </c>
      <c r="E139" s="648">
        <f t="shared" si="1"/>
        <v>0</v>
      </c>
      <c r="F139" s="648"/>
      <c r="G139" s="648">
        <f t="shared" si="2"/>
        <v>0</v>
      </c>
      <c r="H139" s="648">
        <f t="shared" si="3"/>
        <v>0</v>
      </c>
      <c r="I139" s="648"/>
      <c r="J139" s="648">
        <f t="shared" si="4"/>
        <v>0</v>
      </c>
      <c r="K139" s="762" t="e">
        <f>#N/A</f>
        <v>#N/A</v>
      </c>
      <c r="L139" s="648"/>
      <c r="M139" s="404"/>
      <c r="N139" s="404"/>
      <c r="O139" s="404"/>
      <c r="P139" s="404"/>
      <c r="Q139" s="404"/>
      <c r="R139" s="404"/>
      <c r="S139" s="404"/>
      <c r="T139" s="404"/>
      <c r="U139" s="404"/>
      <c r="V139" s="404"/>
      <c r="W139" s="404"/>
      <c r="X139" s="404"/>
      <c r="Y139" s="404"/>
      <c r="Z139" s="404"/>
      <c r="AA139" s="404"/>
      <c r="AB139" s="404"/>
      <c r="AC139" s="404"/>
      <c r="AD139" s="404"/>
      <c r="AE139" s="404"/>
      <c r="AF139" s="404"/>
      <c r="AG139" s="404"/>
      <c r="AH139" s="404"/>
      <c r="AI139" s="404"/>
      <c r="AJ139" s="404"/>
      <c r="AK139" s="404"/>
      <c r="AL139" s="404"/>
      <c r="AM139" s="404"/>
      <c r="AN139" s="404"/>
      <c r="AO139" s="404"/>
      <c r="AP139" s="404"/>
      <c r="AQ139" s="404"/>
      <c r="AR139" s="404"/>
      <c r="AS139" s="404"/>
      <c r="AT139" s="404"/>
      <c r="AU139" s="404"/>
      <c r="AV139" s="404"/>
      <c r="AW139" s="404"/>
      <c r="AX139" s="404"/>
      <c r="AY139" s="404"/>
      <c r="AZ139" s="404"/>
      <c r="BA139" s="404"/>
      <c r="BB139" s="404"/>
      <c r="BC139" s="404"/>
      <c r="BD139" s="404"/>
      <c r="BE139" s="404"/>
      <c r="BF139" s="404"/>
      <c r="BG139" s="404"/>
      <c r="BH139" s="404"/>
      <c r="BI139" s="404"/>
      <c r="BJ139" s="404"/>
      <c r="BK139" s="404"/>
      <c r="BL139" s="404"/>
      <c r="BM139" s="404"/>
      <c r="BN139" s="404"/>
      <c r="BO139" s="404"/>
      <c r="BP139" s="404"/>
      <c r="BQ139" s="404"/>
      <c r="BR139" s="404"/>
      <c r="BS139" s="404"/>
      <c r="BT139" s="404"/>
      <c r="BU139" s="404"/>
      <c r="BV139" s="404"/>
      <c r="BW139" s="404"/>
      <c r="BX139" s="404"/>
      <c r="BY139" s="404"/>
      <c r="BZ139" s="404"/>
      <c r="CA139" s="404"/>
      <c r="CB139" s="404"/>
      <c r="CC139" s="404"/>
      <c r="CD139" s="404"/>
      <c r="CE139" s="404"/>
      <c r="CF139" s="404"/>
      <c r="CG139" s="404"/>
      <c r="CH139" s="404"/>
      <c r="CI139" s="404"/>
      <c r="CJ139" s="404"/>
      <c r="CK139" s="404"/>
      <c r="CL139" s="404"/>
      <c r="CM139" s="404"/>
      <c r="CN139" s="404"/>
      <c r="CO139" s="404"/>
      <c r="CP139" s="404"/>
      <c r="CQ139" s="404"/>
      <c r="CR139" s="404"/>
      <c r="CS139" s="404"/>
      <c r="CT139" s="404"/>
      <c r="CU139" s="404"/>
      <c r="CV139" s="404"/>
      <c r="CW139" s="404"/>
      <c r="CX139" s="404"/>
      <c r="CY139" s="404"/>
      <c r="CZ139" s="404"/>
      <c r="DA139" s="404"/>
      <c r="DB139" s="404"/>
      <c r="DC139" s="404"/>
      <c r="DD139" s="404"/>
      <c r="DE139" s="404"/>
      <c r="DF139" s="404"/>
      <c r="DG139" s="404"/>
      <c r="DH139" s="404"/>
      <c r="DI139" s="404"/>
      <c r="DJ139" s="404"/>
      <c r="DK139" s="404"/>
      <c r="DL139" s="404"/>
      <c r="DM139" s="404"/>
      <c r="DN139" s="404"/>
      <c r="DO139" s="404"/>
      <c r="DP139" s="404"/>
      <c r="DQ139" s="404"/>
      <c r="DR139" s="404"/>
      <c r="DS139" s="404"/>
      <c r="DT139" s="404"/>
      <c r="DU139" s="404"/>
      <c r="DV139" s="404"/>
      <c r="DW139" s="404"/>
      <c r="DX139" s="404"/>
      <c r="DY139" s="404"/>
      <c r="DZ139" s="404"/>
      <c r="EA139" s="404"/>
      <c r="EB139" s="404"/>
      <c r="EC139" s="404"/>
      <c r="ED139" s="404"/>
      <c r="EE139" s="404"/>
      <c r="EF139" s="404"/>
      <c r="EG139" s="404"/>
      <c r="EH139" s="404"/>
      <c r="EI139" s="404"/>
      <c r="EJ139" s="404"/>
      <c r="EK139" s="404"/>
      <c r="EL139" s="404"/>
      <c r="EM139" s="404"/>
      <c r="EN139" s="404"/>
      <c r="EO139" s="404"/>
      <c r="EP139" s="404"/>
      <c r="EQ139" s="404"/>
      <c r="ER139" s="404"/>
      <c r="ES139" s="404"/>
      <c r="ET139" s="404"/>
      <c r="EU139" s="404"/>
      <c r="EV139" s="404"/>
      <c r="EW139" s="404"/>
      <c r="EX139" s="404"/>
      <c r="EY139" s="404"/>
      <c r="EZ139" s="404"/>
      <c r="FA139" s="404"/>
      <c r="FB139" s="404"/>
      <c r="FC139" s="404"/>
      <c r="FD139" s="404"/>
      <c r="FE139" s="404"/>
      <c r="FF139" s="404"/>
      <c r="FG139" s="404"/>
      <c r="FH139" s="404"/>
      <c r="FI139" s="404"/>
      <c r="FJ139" s="404"/>
      <c r="FK139" s="404"/>
      <c r="FL139" s="404"/>
      <c r="FM139" s="404"/>
      <c r="FN139" s="404"/>
      <c r="FO139" s="404"/>
      <c r="FP139" s="404"/>
      <c r="FQ139" s="404"/>
      <c r="FR139" s="404"/>
      <c r="FS139" s="404"/>
      <c r="FT139" s="404"/>
      <c r="FU139" s="404"/>
      <c r="FV139" s="404"/>
      <c r="FW139" s="404"/>
      <c r="FX139" s="404"/>
      <c r="FY139" s="404"/>
      <c r="FZ139" s="404"/>
      <c r="GA139" s="404"/>
      <c r="GB139" s="404"/>
      <c r="GC139" s="404"/>
      <c r="GD139" s="404"/>
      <c r="GE139" s="404"/>
      <c r="GF139" s="404"/>
      <c r="GG139" s="404"/>
      <c r="GH139" s="404"/>
      <c r="GI139" s="404"/>
      <c r="GJ139" s="404"/>
      <c r="GK139" s="404"/>
      <c r="GL139" s="404"/>
      <c r="GM139" s="404"/>
      <c r="GN139" s="404"/>
      <c r="GO139" s="404"/>
      <c r="GP139" s="404"/>
      <c r="GQ139" s="404"/>
      <c r="GR139" s="404"/>
      <c r="GS139" s="404"/>
      <c r="GT139" s="404"/>
      <c r="GU139" s="404"/>
      <c r="GV139" s="404"/>
      <c r="GW139" s="404"/>
      <c r="GX139" s="404"/>
      <c r="GY139" s="404"/>
      <c r="GZ139" s="404"/>
      <c r="HA139" s="404"/>
      <c r="HB139" s="404"/>
      <c r="HC139" s="404"/>
      <c r="HD139" s="404"/>
      <c r="HE139" s="404"/>
      <c r="HF139" s="404"/>
      <c r="HG139" s="404"/>
      <c r="HH139" s="404"/>
      <c r="HI139" s="404"/>
      <c r="HJ139" s="404"/>
      <c r="HK139" s="404"/>
      <c r="HL139" s="404"/>
      <c r="HM139" s="404"/>
      <c r="HN139" s="404"/>
      <c r="HO139" s="404"/>
      <c r="HP139" s="404"/>
      <c r="HQ139" s="404"/>
      <c r="HR139" s="404"/>
      <c r="HS139" s="404"/>
      <c r="HT139" s="404"/>
      <c r="HU139" s="404"/>
      <c r="HV139" s="404"/>
      <c r="HW139" s="404"/>
      <c r="HX139" s="404"/>
      <c r="HY139" s="404"/>
      <c r="HZ139" s="404"/>
      <c r="IA139" s="404"/>
      <c r="IB139" s="404"/>
      <c r="IC139" s="404"/>
      <c r="ID139" s="404"/>
      <c r="IE139" s="404"/>
      <c r="IF139" s="404"/>
      <c r="IG139" s="404"/>
      <c r="IH139" s="404"/>
      <c r="II139" s="404"/>
      <c r="IJ139" s="404"/>
      <c r="IK139" s="404"/>
      <c r="IL139" s="404"/>
      <c r="IM139" s="404"/>
      <c r="IN139" s="404"/>
      <c r="IO139" s="404"/>
      <c r="IP139" s="404"/>
      <c r="IQ139" s="404"/>
      <c r="IR139" s="404"/>
      <c r="IS139" s="404"/>
      <c r="IT139" s="404"/>
      <c r="IU139" s="404"/>
      <c r="IV139" s="404"/>
      <c r="IW139" s="404"/>
      <c r="IX139" s="404"/>
      <c r="IY139" s="404"/>
      <c r="IZ139" s="404"/>
      <c r="JA139" s="404"/>
      <c r="JB139" s="404"/>
      <c r="JC139" s="404"/>
      <c r="JD139" s="404"/>
      <c r="JE139" s="404"/>
      <c r="JF139" s="404"/>
      <c r="JG139" s="404"/>
      <c r="JH139" s="404"/>
      <c r="JI139" s="404"/>
      <c r="JJ139" s="404"/>
      <c r="JK139" s="404"/>
      <c r="JL139" s="404"/>
      <c r="JM139" s="404"/>
      <c r="JN139" s="404"/>
      <c r="JO139" s="404"/>
      <c r="JP139" s="404"/>
      <c r="JQ139" s="404"/>
      <c r="JR139" s="404"/>
      <c r="JS139" s="404"/>
      <c r="JT139" s="404"/>
      <c r="JU139" s="404"/>
      <c r="JV139" s="404"/>
      <c r="JW139" s="404"/>
      <c r="JX139" s="404"/>
      <c r="JY139" s="404"/>
      <c r="JZ139" s="404"/>
      <c r="KA139" s="404"/>
      <c r="KB139" s="404"/>
      <c r="KC139" s="404"/>
      <c r="KD139" s="404"/>
      <c r="KE139" s="404"/>
      <c r="KF139" s="404"/>
      <c r="KG139" s="404"/>
      <c r="KH139" s="404"/>
      <c r="KI139" s="404"/>
      <c r="KJ139" s="404"/>
      <c r="KK139" s="404"/>
      <c r="KL139" s="404"/>
      <c r="KM139" s="404"/>
      <c r="KN139" s="404"/>
      <c r="KO139" s="404"/>
      <c r="KP139" s="404"/>
      <c r="KQ139" s="404"/>
      <c r="KR139" s="404"/>
      <c r="KS139" s="404"/>
      <c r="KT139" s="404"/>
      <c r="KU139" s="404"/>
      <c r="KV139" s="404"/>
      <c r="KW139" s="404"/>
      <c r="KX139" s="404"/>
      <c r="KY139" s="404"/>
      <c r="KZ139" s="404"/>
      <c r="LA139" s="404"/>
      <c r="LB139" s="404"/>
      <c r="LC139" s="404"/>
      <c r="LD139" s="404"/>
      <c r="LE139" s="404"/>
      <c r="LF139" s="404"/>
      <c r="LG139" s="404"/>
      <c r="LH139" s="404"/>
      <c r="LI139" s="404"/>
      <c r="LJ139" s="404"/>
      <c r="LK139" s="404"/>
      <c r="LL139" s="404"/>
      <c r="LM139" s="404"/>
      <c r="LN139" s="404"/>
      <c r="LO139" s="404"/>
      <c r="LP139" s="404"/>
      <c r="LQ139" s="404"/>
      <c r="LR139" s="404"/>
      <c r="LS139" s="404"/>
      <c r="LT139" s="404"/>
      <c r="LU139" s="404"/>
      <c r="LV139" s="404"/>
      <c r="LW139" s="404"/>
      <c r="LX139" s="404"/>
      <c r="LY139" s="404"/>
      <c r="LZ139" s="404"/>
      <c r="MA139" s="404"/>
      <c r="MB139" s="404"/>
      <c r="MC139" s="404"/>
      <c r="MD139" s="404"/>
      <c r="ME139" s="404"/>
      <c r="MF139" s="404"/>
      <c r="MG139" s="404"/>
      <c r="MH139" s="404"/>
      <c r="MI139" s="404"/>
      <c r="MJ139" s="404"/>
      <c r="MK139" s="404"/>
      <c r="ML139" s="404"/>
      <c r="MM139" s="404"/>
      <c r="MN139" s="404"/>
      <c r="MO139" s="404"/>
      <c r="MP139" s="404"/>
      <c r="MQ139" s="404"/>
      <c r="MR139" s="404"/>
      <c r="MS139" s="404"/>
      <c r="MT139" s="404"/>
      <c r="MU139" s="404"/>
      <c r="MV139" s="404"/>
      <c r="MW139" s="404"/>
      <c r="MX139" s="404"/>
      <c r="MY139" s="404"/>
      <c r="MZ139" s="404"/>
      <c r="NA139" s="404"/>
      <c r="NB139" s="404"/>
      <c r="NC139" s="404"/>
      <c r="ND139" s="404"/>
      <c r="NE139" s="404"/>
      <c r="NF139" s="404"/>
      <c r="NG139" s="404"/>
      <c r="NH139" s="404"/>
      <c r="NI139" s="404"/>
      <c r="NJ139" s="404"/>
      <c r="NK139" s="404"/>
      <c r="NL139" s="404"/>
      <c r="NM139" s="404"/>
      <c r="NN139" s="404"/>
      <c r="NO139" s="404"/>
      <c r="NP139" s="404"/>
      <c r="NQ139" s="404"/>
      <c r="NR139" s="404"/>
      <c r="NS139" s="404"/>
      <c r="NT139" s="404"/>
      <c r="NU139" s="404"/>
      <c r="NV139" s="404"/>
      <c r="NW139" s="404"/>
      <c r="NX139" s="404"/>
      <c r="NY139" s="404"/>
      <c r="NZ139" s="404"/>
      <c r="OA139" s="404"/>
      <c r="OB139" s="404"/>
      <c r="OC139" s="404"/>
      <c r="OD139" s="404"/>
      <c r="OE139" s="404"/>
      <c r="OF139" s="404"/>
      <c r="OG139" s="404"/>
      <c r="OH139" s="404"/>
      <c r="OI139" s="404"/>
      <c r="OJ139" s="404"/>
      <c r="OK139" s="404"/>
      <c r="OL139" s="404"/>
      <c r="OM139" s="404"/>
      <c r="ON139" s="404"/>
      <c r="OO139" s="404"/>
      <c r="OP139" s="404"/>
      <c r="OQ139" s="404"/>
      <c r="OR139" s="404"/>
      <c r="OS139" s="404"/>
      <c r="OT139" s="404"/>
      <c r="OU139" s="404"/>
      <c r="OV139" s="404"/>
      <c r="OW139" s="404"/>
      <c r="OX139" s="404"/>
      <c r="OY139" s="404"/>
      <c r="OZ139" s="404"/>
      <c r="PA139" s="404"/>
      <c r="PB139" s="404"/>
      <c r="PC139" s="404"/>
      <c r="PD139" s="404"/>
      <c r="PE139" s="404"/>
      <c r="PF139" s="404"/>
      <c r="PG139" s="404"/>
      <c r="PH139" s="404"/>
      <c r="PI139" s="404"/>
      <c r="PJ139" s="404"/>
      <c r="PK139" s="404"/>
      <c r="PL139" s="404"/>
      <c r="PM139" s="404"/>
      <c r="PN139" s="404"/>
      <c r="PO139" s="404"/>
      <c r="PP139" s="404"/>
      <c r="PQ139" s="404"/>
      <c r="PR139" s="404"/>
      <c r="PS139" s="404"/>
      <c r="PT139" s="404"/>
      <c r="PU139" s="404"/>
      <c r="PV139" s="404"/>
      <c r="PW139" s="404"/>
      <c r="PX139" s="404"/>
      <c r="PY139" s="404"/>
      <c r="PZ139" s="404"/>
      <c r="QA139" s="404"/>
      <c r="QB139" s="404"/>
      <c r="QC139" s="404"/>
      <c r="QD139" s="404"/>
      <c r="QE139" s="404"/>
      <c r="QF139" s="404"/>
      <c r="QG139" s="404"/>
      <c r="QH139" s="404"/>
      <c r="QI139" s="404"/>
      <c r="QJ139" s="404"/>
      <c r="QK139" s="404"/>
      <c r="QL139" s="404"/>
      <c r="QM139" s="404"/>
      <c r="QN139" s="404"/>
      <c r="QO139" s="404"/>
      <c r="QP139" s="404"/>
      <c r="QQ139" s="404"/>
      <c r="QR139" s="404"/>
      <c r="QS139" s="404"/>
      <c r="QT139" s="404"/>
      <c r="QU139" s="404"/>
      <c r="QV139" s="404"/>
      <c r="QW139" s="404"/>
      <c r="QX139" s="404"/>
      <c r="QY139" s="404"/>
      <c r="QZ139" s="404"/>
      <c r="RA139" s="404"/>
      <c r="RB139" s="404"/>
      <c r="RC139" s="404"/>
      <c r="RD139" s="404"/>
      <c r="RE139" s="404"/>
      <c r="RF139" s="404"/>
      <c r="RG139" s="404"/>
      <c r="RH139" s="404"/>
      <c r="RI139" s="404"/>
      <c r="RJ139" s="404"/>
      <c r="RK139" s="404"/>
      <c r="RL139" s="404"/>
      <c r="RM139" s="404"/>
      <c r="RN139" s="404"/>
      <c r="RO139" s="404"/>
      <c r="RP139" s="404"/>
      <c r="RQ139" s="404"/>
      <c r="RR139" s="404"/>
      <c r="RS139" s="404"/>
      <c r="RT139" s="404"/>
      <c r="RU139" s="404"/>
      <c r="RV139" s="404"/>
      <c r="RW139" s="404"/>
      <c r="RX139" s="404"/>
      <c r="RY139" s="404"/>
      <c r="RZ139" s="404"/>
      <c r="SA139" s="404"/>
      <c r="SB139" s="404"/>
      <c r="SC139" s="404"/>
      <c r="SD139" s="404"/>
      <c r="SE139" s="404"/>
      <c r="SF139" s="404"/>
      <c r="SG139" s="404"/>
      <c r="SH139" s="404"/>
      <c r="SI139" s="404"/>
      <c r="SJ139" s="404"/>
      <c r="SK139" s="404"/>
      <c r="SL139" s="404"/>
      <c r="SM139" s="404"/>
      <c r="SN139" s="404"/>
      <c r="SO139" s="404"/>
      <c r="SP139" s="404"/>
      <c r="SQ139" s="404"/>
      <c r="SR139" s="404"/>
      <c r="SS139" s="404"/>
      <c r="ST139" s="404"/>
      <c r="SU139" s="404"/>
      <c r="SV139" s="404"/>
      <c r="SW139" s="404"/>
      <c r="SX139" s="404"/>
      <c r="SY139" s="404"/>
      <c r="SZ139" s="404"/>
      <c r="TA139" s="404"/>
      <c r="TB139" s="404"/>
      <c r="TC139" s="404"/>
      <c r="TD139" s="404"/>
      <c r="TE139" s="404"/>
      <c r="TF139" s="404"/>
      <c r="TG139" s="404"/>
      <c r="TH139" s="404"/>
      <c r="TI139" s="404"/>
      <c r="TJ139" s="404"/>
      <c r="TK139" s="404"/>
      <c r="TL139" s="404"/>
      <c r="TM139" s="404"/>
      <c r="TN139" s="404"/>
      <c r="TO139" s="404"/>
      <c r="TP139" s="404"/>
      <c r="TQ139" s="404"/>
      <c r="TR139" s="404"/>
      <c r="TS139" s="404"/>
      <c r="TT139" s="404"/>
      <c r="TU139" s="404"/>
      <c r="TV139" s="404"/>
      <c r="TW139" s="404"/>
      <c r="TX139" s="404"/>
      <c r="TY139" s="404"/>
      <c r="TZ139" s="404"/>
      <c r="UA139" s="404"/>
      <c r="UB139" s="404"/>
      <c r="UC139" s="404"/>
      <c r="UD139" s="404"/>
      <c r="UE139" s="404"/>
      <c r="UF139" s="404"/>
      <c r="UG139" s="404"/>
      <c r="UH139" s="404"/>
      <c r="UI139" s="404"/>
      <c r="UJ139" s="404"/>
      <c r="UK139" s="404"/>
      <c r="UL139" s="404"/>
      <c r="UM139" s="404"/>
      <c r="UN139" s="404"/>
      <c r="UO139" s="404"/>
      <c r="UP139" s="404"/>
      <c r="UQ139" s="404"/>
      <c r="UR139" s="404"/>
      <c r="US139" s="404"/>
      <c r="UT139" s="404"/>
      <c r="UU139" s="404"/>
      <c r="UV139" s="404"/>
      <c r="UW139" s="404"/>
      <c r="UX139" s="404"/>
      <c r="UY139" s="404"/>
      <c r="UZ139" s="404"/>
      <c r="VA139" s="404"/>
      <c r="VB139" s="404"/>
      <c r="VC139" s="404"/>
      <c r="VD139" s="404"/>
      <c r="VE139" s="404"/>
      <c r="VF139" s="404"/>
      <c r="VG139" s="404"/>
      <c r="VH139" s="404"/>
      <c r="VI139" s="404"/>
      <c r="VJ139" s="404"/>
      <c r="VK139" s="404"/>
      <c r="VL139" s="404"/>
      <c r="VM139" s="404"/>
      <c r="VN139" s="404"/>
      <c r="VO139" s="404"/>
      <c r="VP139" s="404"/>
      <c r="VQ139" s="404"/>
      <c r="VR139" s="404"/>
      <c r="VS139" s="404"/>
      <c r="VT139" s="404"/>
      <c r="VU139" s="404"/>
      <c r="VV139" s="404"/>
      <c r="VW139" s="404"/>
      <c r="VX139" s="404"/>
      <c r="VY139" s="404"/>
      <c r="VZ139" s="404"/>
      <c r="WA139" s="404"/>
      <c r="WB139" s="404"/>
      <c r="WC139" s="404"/>
      <c r="WD139" s="404"/>
      <c r="WE139" s="404"/>
      <c r="WF139" s="404"/>
      <c r="WG139" s="404"/>
      <c r="WH139" s="404"/>
      <c r="WI139" s="404"/>
      <c r="WJ139" s="404"/>
      <c r="WK139" s="404"/>
      <c r="WL139" s="404"/>
      <c r="WM139" s="404"/>
      <c r="WN139" s="404"/>
      <c r="WO139" s="404"/>
      <c r="WP139" s="404"/>
      <c r="WQ139" s="404"/>
      <c r="WR139" s="404"/>
      <c r="WS139" s="404"/>
      <c r="WT139" s="404"/>
      <c r="WU139" s="404"/>
      <c r="WV139" s="404"/>
      <c r="WW139" s="404"/>
      <c r="WX139" s="404"/>
      <c r="WY139" s="404"/>
      <c r="WZ139" s="404"/>
      <c r="XA139" s="404"/>
      <c r="XB139" s="404"/>
      <c r="XC139" s="404"/>
      <c r="XD139" s="404"/>
      <c r="XE139" s="404"/>
      <c r="XF139" s="404"/>
      <c r="XG139" s="404"/>
      <c r="XH139" s="404"/>
      <c r="XI139" s="404"/>
      <c r="XJ139" s="404"/>
      <c r="XK139" s="404"/>
      <c r="XL139" s="404"/>
      <c r="XM139" s="404"/>
      <c r="XN139" s="404"/>
      <c r="XO139" s="404"/>
      <c r="XP139" s="404"/>
      <c r="XQ139" s="404"/>
      <c r="XR139" s="404"/>
      <c r="XS139" s="404"/>
      <c r="XT139" s="404"/>
      <c r="XU139" s="404"/>
      <c r="XV139" s="404"/>
      <c r="XW139" s="404"/>
      <c r="XX139" s="404"/>
      <c r="XY139" s="404"/>
      <c r="XZ139" s="404"/>
      <c r="YA139" s="404"/>
      <c r="YB139" s="404"/>
      <c r="YC139" s="404"/>
      <c r="YD139" s="404"/>
      <c r="YE139" s="404"/>
      <c r="YF139" s="404"/>
      <c r="YG139" s="404"/>
      <c r="YH139" s="404"/>
      <c r="YI139" s="404"/>
      <c r="YJ139" s="404"/>
      <c r="YK139" s="404"/>
      <c r="YL139" s="404"/>
      <c r="YM139" s="404"/>
      <c r="YN139" s="404"/>
      <c r="YO139" s="404"/>
      <c r="YP139" s="404"/>
      <c r="YQ139" s="404"/>
      <c r="YR139" s="404"/>
      <c r="YS139" s="404"/>
      <c r="YT139" s="404"/>
      <c r="YU139" s="404"/>
      <c r="YV139" s="404"/>
      <c r="YW139" s="404"/>
      <c r="YX139" s="404"/>
      <c r="YY139" s="404"/>
      <c r="YZ139" s="404"/>
      <c r="ZA139" s="404"/>
      <c r="ZB139" s="404"/>
      <c r="ZC139" s="404"/>
      <c r="ZD139" s="404"/>
      <c r="ZE139" s="404"/>
      <c r="ZF139" s="404"/>
      <c r="ZG139" s="404"/>
      <c r="ZH139" s="404"/>
      <c r="ZI139" s="404"/>
      <c r="ZJ139" s="404"/>
      <c r="ZK139" s="404"/>
      <c r="ZL139" s="404"/>
      <c r="ZM139" s="404"/>
      <c r="ZN139" s="404"/>
      <c r="ZO139" s="404"/>
      <c r="ZP139" s="404"/>
      <c r="ZQ139" s="404"/>
      <c r="ZR139" s="404"/>
      <c r="ZS139" s="404"/>
      <c r="ZT139" s="404"/>
      <c r="ZU139" s="404"/>
      <c r="ZV139" s="404"/>
      <c r="ZW139" s="404"/>
      <c r="ZX139" s="404"/>
      <c r="ZY139" s="404"/>
      <c r="ZZ139" s="404"/>
      <c r="AAA139" s="404"/>
      <c r="AAB139" s="404"/>
      <c r="AAC139" s="404"/>
      <c r="AAD139" s="404"/>
      <c r="AAE139" s="404"/>
      <c r="AAF139" s="404"/>
      <c r="AAG139" s="404"/>
      <c r="AAH139" s="404"/>
      <c r="AAI139" s="404"/>
      <c r="AAJ139" s="404"/>
      <c r="AAK139" s="404"/>
      <c r="AAL139" s="404"/>
      <c r="AAM139" s="404"/>
      <c r="AAN139" s="404"/>
      <c r="AAO139" s="404"/>
      <c r="AAP139" s="404"/>
      <c r="AAQ139" s="404"/>
      <c r="AAR139" s="404"/>
      <c r="AAS139" s="404"/>
      <c r="AAT139" s="404"/>
      <c r="AAU139" s="404"/>
      <c r="AAV139" s="404"/>
      <c r="AAW139" s="404"/>
      <c r="AAX139" s="404"/>
      <c r="AAY139" s="404"/>
      <c r="AAZ139" s="404"/>
      <c r="ABA139" s="404"/>
      <c r="ABB139" s="404"/>
      <c r="ABC139" s="404"/>
      <c r="ABD139" s="404"/>
      <c r="ABE139" s="404"/>
      <c r="ABF139" s="404"/>
      <c r="ABG139" s="404"/>
      <c r="ABH139" s="404"/>
      <c r="ABI139" s="404"/>
      <c r="ABJ139" s="404"/>
      <c r="ABK139" s="404"/>
      <c r="ABL139" s="404"/>
      <c r="ABM139" s="404"/>
      <c r="ABN139" s="404"/>
      <c r="ABO139" s="404"/>
      <c r="ABP139" s="404"/>
      <c r="ABQ139" s="404"/>
      <c r="ABR139" s="404"/>
      <c r="ABS139" s="404"/>
      <c r="ABT139" s="404"/>
      <c r="ABU139" s="404"/>
      <c r="ABV139" s="404"/>
      <c r="ABW139" s="404"/>
      <c r="ABX139" s="404"/>
      <c r="ABY139" s="404"/>
      <c r="ABZ139" s="404"/>
      <c r="ACA139" s="404"/>
      <c r="ACB139" s="404"/>
      <c r="ACC139" s="404"/>
      <c r="ACD139" s="404"/>
      <c r="ACE139" s="404"/>
      <c r="ACF139" s="404"/>
      <c r="ACG139" s="404"/>
      <c r="ACH139" s="404"/>
      <c r="ACI139" s="404"/>
      <c r="ACJ139" s="404"/>
      <c r="ACK139" s="404"/>
      <c r="ACL139" s="404"/>
      <c r="ACM139" s="404"/>
      <c r="ACN139" s="404"/>
      <c r="ACO139" s="404"/>
      <c r="ACP139" s="404"/>
      <c r="ACQ139" s="404"/>
      <c r="ACR139" s="404"/>
      <c r="ACS139" s="404"/>
      <c r="ACT139" s="404"/>
      <c r="ACU139" s="404"/>
      <c r="ACV139" s="404"/>
      <c r="ACW139" s="404"/>
      <c r="ACX139" s="404"/>
      <c r="ACY139" s="404"/>
      <c r="ACZ139" s="404"/>
      <c r="ADA139" s="404"/>
      <c r="ADB139" s="404"/>
      <c r="ADC139" s="404"/>
      <c r="ADD139" s="404"/>
      <c r="ADE139" s="404"/>
      <c r="ADF139" s="404"/>
      <c r="ADG139" s="404"/>
      <c r="ADH139" s="404"/>
      <c r="ADI139" s="404"/>
      <c r="ADJ139" s="404"/>
      <c r="ADK139" s="404"/>
      <c r="ADL139" s="404"/>
      <c r="ADM139" s="404"/>
      <c r="ADN139" s="404"/>
      <c r="ADO139" s="404"/>
      <c r="ADP139" s="404"/>
      <c r="ADQ139" s="404"/>
      <c r="ADR139" s="404"/>
      <c r="ADS139" s="404"/>
      <c r="ADT139" s="404"/>
      <c r="ADU139" s="404"/>
      <c r="ADV139" s="404"/>
      <c r="ADW139" s="404"/>
      <c r="ADX139" s="404"/>
      <c r="ADY139" s="404"/>
      <c r="ADZ139" s="404"/>
      <c r="AEA139" s="404"/>
      <c r="AEB139" s="404"/>
      <c r="AEC139" s="404"/>
      <c r="AED139" s="404"/>
      <c r="AEE139" s="404"/>
      <c r="AEF139" s="404"/>
      <c r="AEG139" s="404"/>
      <c r="AEH139" s="404"/>
      <c r="AEI139" s="404"/>
      <c r="AEJ139" s="404"/>
      <c r="AEK139" s="404"/>
      <c r="AEL139" s="404"/>
      <c r="AEM139" s="404"/>
      <c r="AEN139" s="404"/>
      <c r="AEO139" s="404"/>
      <c r="AEP139" s="404"/>
      <c r="AEQ139" s="404"/>
      <c r="AER139" s="404"/>
      <c r="AES139" s="404"/>
      <c r="AET139" s="404"/>
      <c r="AEU139" s="404"/>
      <c r="AEV139" s="404"/>
      <c r="AEW139" s="404"/>
      <c r="AEX139" s="404"/>
      <c r="AEY139" s="404"/>
      <c r="AEZ139" s="404"/>
      <c r="AFA139" s="404"/>
      <c r="AFB139" s="404"/>
      <c r="AFC139" s="404"/>
      <c r="AFD139" s="404"/>
      <c r="AFE139" s="404"/>
      <c r="AFF139" s="404"/>
      <c r="AFG139" s="404"/>
      <c r="AFH139" s="404"/>
      <c r="AFI139" s="404"/>
      <c r="AFJ139" s="404"/>
      <c r="AFK139" s="404"/>
      <c r="AFL139" s="404"/>
      <c r="AFM139" s="404"/>
      <c r="AFN139" s="404"/>
      <c r="AFO139" s="404"/>
      <c r="AFP139" s="404"/>
      <c r="AFQ139" s="404"/>
      <c r="AFR139" s="404"/>
      <c r="AFS139" s="404"/>
      <c r="AFT139" s="404"/>
      <c r="AFU139" s="404"/>
      <c r="AFV139" s="404"/>
      <c r="AFW139" s="404"/>
      <c r="AFX139" s="404"/>
      <c r="AFY139" s="404"/>
      <c r="AFZ139" s="404"/>
      <c r="AGA139" s="404"/>
      <c r="AGB139" s="404"/>
      <c r="AGC139" s="404"/>
      <c r="AGD139" s="404"/>
      <c r="AGE139" s="404"/>
      <c r="AGF139" s="404"/>
      <c r="AGG139" s="404"/>
      <c r="AGH139" s="404"/>
      <c r="AGI139" s="404"/>
      <c r="AGJ139" s="404"/>
      <c r="AGK139" s="404"/>
      <c r="AGL139" s="404"/>
      <c r="AGM139" s="404"/>
      <c r="AGN139" s="404"/>
      <c r="AGO139" s="404"/>
      <c r="AGP139" s="404"/>
      <c r="AGQ139" s="404"/>
      <c r="AGR139" s="404"/>
      <c r="AGS139" s="404"/>
      <c r="AGT139" s="404"/>
      <c r="AGU139" s="404"/>
      <c r="AGV139" s="404"/>
      <c r="AGW139" s="404"/>
      <c r="AGX139" s="404"/>
      <c r="AGY139" s="404"/>
      <c r="AGZ139" s="404"/>
      <c r="AHA139" s="404"/>
      <c r="AHB139" s="404"/>
      <c r="AHC139" s="404"/>
      <c r="AHD139" s="404"/>
      <c r="AHE139" s="404"/>
      <c r="AHF139" s="404"/>
      <c r="AHG139" s="404"/>
      <c r="AHH139" s="404"/>
      <c r="AHI139" s="404"/>
      <c r="AHJ139" s="404"/>
      <c r="AHK139" s="404"/>
      <c r="AHL139" s="404"/>
      <c r="AHM139" s="404"/>
      <c r="AHN139" s="404"/>
      <c r="AHO139" s="404"/>
      <c r="AHP139" s="404"/>
      <c r="AHQ139" s="404"/>
      <c r="AHR139" s="404"/>
      <c r="AHS139" s="404"/>
      <c r="AHT139" s="404"/>
      <c r="AHU139" s="404"/>
      <c r="AHV139" s="404"/>
      <c r="AHW139" s="404"/>
      <c r="AHX139" s="404"/>
      <c r="AHY139" s="404"/>
      <c r="AHZ139" s="404"/>
      <c r="AIA139" s="404"/>
      <c r="AIB139" s="404"/>
      <c r="AIC139" s="404"/>
      <c r="AID139" s="404"/>
      <c r="AIE139" s="404"/>
      <c r="AIF139" s="404"/>
      <c r="AIG139" s="404"/>
      <c r="AIH139" s="404"/>
      <c r="AII139" s="404"/>
      <c r="AIJ139" s="404"/>
      <c r="AIK139" s="404"/>
      <c r="AIL139" s="404"/>
      <c r="AIM139" s="404"/>
      <c r="AIN139" s="404"/>
      <c r="AIO139" s="404"/>
      <c r="AIP139" s="404"/>
      <c r="AIQ139" s="404"/>
      <c r="AIR139" s="404"/>
      <c r="AIS139" s="404"/>
      <c r="AIT139" s="404"/>
      <c r="AIU139" s="404"/>
      <c r="AIV139" s="404"/>
      <c r="AIW139" s="404"/>
      <c r="AIX139" s="404"/>
      <c r="AIY139" s="404"/>
      <c r="AIZ139" s="404"/>
      <c r="AJA139" s="404"/>
      <c r="AJB139" s="404"/>
      <c r="AJC139" s="404"/>
      <c r="AJD139" s="404"/>
      <c r="AJE139" s="404"/>
      <c r="AJF139" s="404"/>
      <c r="AJG139" s="404"/>
      <c r="AJH139" s="404"/>
      <c r="AJI139" s="404"/>
      <c r="AJJ139" s="404"/>
      <c r="AJK139" s="404"/>
      <c r="AJL139" s="404"/>
      <c r="AJM139" s="404"/>
      <c r="AJN139" s="404"/>
      <c r="AJO139" s="404"/>
      <c r="AJP139" s="404"/>
      <c r="AJQ139" s="404"/>
      <c r="AJR139" s="404"/>
      <c r="AJS139" s="404"/>
      <c r="AJT139" s="404"/>
      <c r="AJU139" s="404"/>
      <c r="AJV139" s="404"/>
      <c r="AJW139" s="404"/>
      <c r="AJX139" s="404"/>
      <c r="AJY139" s="404"/>
      <c r="AJZ139" s="404"/>
      <c r="AKA139" s="404"/>
      <c r="AKB139" s="404"/>
      <c r="AKC139" s="404"/>
      <c r="AKD139" s="404"/>
      <c r="AKE139" s="404"/>
      <c r="AKF139" s="404"/>
      <c r="AKG139" s="404"/>
      <c r="AKH139" s="404"/>
      <c r="AKI139" s="404"/>
      <c r="AKJ139" s="404"/>
      <c r="AKK139" s="404"/>
      <c r="AKL139" s="404"/>
      <c r="AKM139" s="404"/>
      <c r="AKN139" s="404"/>
      <c r="AKO139" s="404"/>
      <c r="AKP139" s="404"/>
      <c r="AKQ139" s="404"/>
      <c r="AKR139" s="404"/>
      <c r="AKS139" s="404"/>
      <c r="AKT139" s="404"/>
      <c r="AKU139" s="404"/>
      <c r="AKV139" s="404"/>
      <c r="AKW139" s="404"/>
      <c r="AKX139" s="404"/>
      <c r="AKY139" s="404"/>
      <c r="AKZ139" s="404"/>
      <c r="ALA139" s="404"/>
      <c r="ALB139" s="404"/>
      <c r="ALC139" s="404"/>
    </row>
    <row r="140" spans="1:991" x14ac:dyDescent="0.55000000000000004">
      <c r="A140" s="53" t="s">
        <v>104</v>
      </c>
      <c r="B140" s="648" t="e">
        <f>#N/A</f>
        <v>#N/A</v>
      </c>
      <c r="C140" s="648"/>
      <c r="D140" s="648" t="e">
        <f>#N/A</f>
        <v>#N/A</v>
      </c>
      <c r="E140" s="648">
        <f t="shared" si="1"/>
        <v>0</v>
      </c>
      <c r="F140" s="648"/>
      <c r="G140" s="648">
        <f t="shared" si="2"/>
        <v>0</v>
      </c>
      <c r="H140" s="648">
        <f t="shared" si="3"/>
        <v>0</v>
      </c>
      <c r="I140" s="648"/>
      <c r="J140" s="648">
        <f t="shared" si="4"/>
        <v>0</v>
      </c>
      <c r="K140" s="762" t="e">
        <f>#N/A</f>
        <v>#N/A</v>
      </c>
      <c r="L140" s="648"/>
      <c r="M140" s="404"/>
      <c r="N140" s="404"/>
      <c r="O140" s="404"/>
      <c r="P140" s="404"/>
      <c r="Q140" s="404"/>
      <c r="R140" s="404"/>
      <c r="S140" s="404"/>
      <c r="T140" s="404"/>
      <c r="U140" s="404"/>
      <c r="V140" s="404"/>
      <c r="W140" s="404"/>
      <c r="X140" s="404"/>
      <c r="Y140" s="404"/>
      <c r="Z140" s="404"/>
      <c r="AA140" s="404"/>
      <c r="AB140" s="404"/>
      <c r="AC140" s="404"/>
      <c r="AD140" s="404"/>
      <c r="AE140" s="404"/>
      <c r="AF140" s="404"/>
      <c r="AG140" s="404"/>
      <c r="AH140" s="404"/>
      <c r="AI140" s="404"/>
      <c r="AJ140" s="404"/>
      <c r="AK140" s="404"/>
      <c r="AL140" s="404"/>
      <c r="AM140" s="404"/>
      <c r="AN140" s="404"/>
      <c r="AO140" s="404"/>
      <c r="AP140" s="404"/>
      <c r="AQ140" s="404"/>
      <c r="AR140" s="404"/>
      <c r="AS140" s="404"/>
      <c r="AT140" s="404"/>
      <c r="AU140" s="404"/>
      <c r="AV140" s="404"/>
      <c r="AW140" s="404"/>
      <c r="AX140" s="404"/>
      <c r="AY140" s="404"/>
      <c r="AZ140" s="404"/>
      <c r="BA140" s="404"/>
      <c r="BB140" s="404"/>
      <c r="BC140" s="404"/>
      <c r="BD140" s="404"/>
      <c r="BE140" s="404"/>
      <c r="BF140" s="404"/>
      <c r="BG140" s="404"/>
      <c r="BH140" s="404"/>
      <c r="BI140" s="404"/>
      <c r="BJ140" s="404"/>
      <c r="BK140" s="404"/>
      <c r="BL140" s="404"/>
      <c r="BM140" s="404"/>
      <c r="BN140" s="404"/>
      <c r="BO140" s="404"/>
      <c r="BP140" s="404"/>
      <c r="BQ140" s="404"/>
      <c r="BR140" s="404"/>
      <c r="BS140" s="404"/>
      <c r="BT140" s="404"/>
      <c r="BU140" s="404"/>
      <c r="BV140" s="404"/>
      <c r="BW140" s="404"/>
      <c r="BX140" s="404"/>
      <c r="BY140" s="404"/>
      <c r="BZ140" s="404"/>
      <c r="CA140" s="404"/>
      <c r="CB140" s="404"/>
      <c r="CC140" s="404"/>
      <c r="CD140" s="404"/>
      <c r="CE140" s="404"/>
      <c r="CF140" s="404"/>
      <c r="CG140" s="404"/>
      <c r="CH140" s="404"/>
      <c r="CI140" s="404"/>
      <c r="CJ140" s="404"/>
      <c r="CK140" s="404"/>
      <c r="CL140" s="404"/>
      <c r="CM140" s="404"/>
      <c r="CN140" s="404"/>
      <c r="CO140" s="404"/>
      <c r="CP140" s="404"/>
      <c r="CQ140" s="404"/>
      <c r="CR140" s="404"/>
      <c r="CS140" s="404"/>
      <c r="CT140" s="404"/>
      <c r="CU140" s="404"/>
      <c r="CV140" s="404"/>
      <c r="CW140" s="404"/>
      <c r="CX140" s="404"/>
      <c r="CY140" s="404"/>
      <c r="CZ140" s="404"/>
      <c r="DA140" s="404"/>
      <c r="DB140" s="404"/>
      <c r="DC140" s="404"/>
      <c r="DD140" s="404"/>
      <c r="DE140" s="404"/>
      <c r="DF140" s="404"/>
      <c r="DG140" s="404"/>
      <c r="DH140" s="404"/>
      <c r="DI140" s="404"/>
      <c r="DJ140" s="404"/>
      <c r="DK140" s="404"/>
      <c r="DL140" s="404"/>
      <c r="DM140" s="404"/>
      <c r="DN140" s="404"/>
      <c r="DO140" s="404"/>
      <c r="DP140" s="404"/>
      <c r="DQ140" s="404"/>
      <c r="DR140" s="404"/>
      <c r="DS140" s="404"/>
      <c r="DT140" s="404"/>
      <c r="DU140" s="404"/>
      <c r="DV140" s="404"/>
      <c r="DW140" s="404"/>
      <c r="DX140" s="404"/>
      <c r="DY140" s="404"/>
      <c r="DZ140" s="404"/>
      <c r="EA140" s="404"/>
      <c r="EB140" s="404"/>
      <c r="EC140" s="404"/>
      <c r="ED140" s="404"/>
      <c r="EE140" s="404"/>
      <c r="EF140" s="404"/>
      <c r="EG140" s="404"/>
      <c r="EH140" s="404"/>
      <c r="EI140" s="404"/>
      <c r="EJ140" s="404"/>
      <c r="EK140" s="404"/>
      <c r="EL140" s="404"/>
      <c r="EM140" s="404"/>
      <c r="EN140" s="404"/>
      <c r="EO140" s="404"/>
      <c r="EP140" s="404"/>
      <c r="EQ140" s="404"/>
      <c r="ER140" s="404"/>
      <c r="ES140" s="404"/>
      <c r="ET140" s="404"/>
      <c r="EU140" s="404"/>
      <c r="EV140" s="404"/>
      <c r="EW140" s="404"/>
      <c r="EX140" s="404"/>
      <c r="EY140" s="404"/>
      <c r="EZ140" s="404"/>
      <c r="FA140" s="404"/>
      <c r="FB140" s="404"/>
      <c r="FC140" s="404"/>
      <c r="FD140" s="404"/>
      <c r="FE140" s="404"/>
      <c r="FF140" s="404"/>
      <c r="FG140" s="404"/>
      <c r="FH140" s="404"/>
      <c r="FI140" s="404"/>
      <c r="FJ140" s="404"/>
      <c r="FK140" s="404"/>
      <c r="FL140" s="404"/>
      <c r="FM140" s="404"/>
      <c r="FN140" s="404"/>
      <c r="FO140" s="404"/>
      <c r="FP140" s="404"/>
      <c r="FQ140" s="404"/>
      <c r="FR140" s="404"/>
      <c r="FS140" s="404"/>
      <c r="FT140" s="404"/>
      <c r="FU140" s="404"/>
      <c r="FV140" s="404"/>
      <c r="FW140" s="404"/>
      <c r="FX140" s="404"/>
      <c r="FY140" s="404"/>
      <c r="FZ140" s="404"/>
      <c r="GA140" s="404"/>
      <c r="GB140" s="404"/>
      <c r="GC140" s="404"/>
      <c r="GD140" s="404"/>
      <c r="GE140" s="404"/>
      <c r="GF140" s="404"/>
      <c r="GG140" s="404"/>
      <c r="GH140" s="404"/>
      <c r="GI140" s="404"/>
      <c r="GJ140" s="404"/>
      <c r="GK140" s="404"/>
      <c r="GL140" s="404"/>
      <c r="GM140" s="404"/>
      <c r="GN140" s="404"/>
      <c r="GO140" s="404"/>
      <c r="GP140" s="404"/>
      <c r="GQ140" s="404"/>
      <c r="GR140" s="404"/>
      <c r="GS140" s="404"/>
      <c r="GT140" s="404"/>
      <c r="GU140" s="404"/>
      <c r="GV140" s="404"/>
      <c r="GW140" s="404"/>
      <c r="GX140" s="404"/>
      <c r="GY140" s="404"/>
      <c r="GZ140" s="404"/>
      <c r="HA140" s="404"/>
      <c r="HB140" s="404"/>
      <c r="HC140" s="404"/>
      <c r="HD140" s="404"/>
      <c r="HE140" s="404"/>
      <c r="HF140" s="404"/>
      <c r="HG140" s="404"/>
      <c r="HH140" s="404"/>
      <c r="HI140" s="404"/>
      <c r="HJ140" s="404"/>
      <c r="HK140" s="404"/>
      <c r="HL140" s="404"/>
      <c r="HM140" s="404"/>
      <c r="HN140" s="404"/>
      <c r="HO140" s="404"/>
      <c r="HP140" s="404"/>
      <c r="HQ140" s="404"/>
      <c r="HR140" s="404"/>
      <c r="HS140" s="404"/>
      <c r="HT140" s="404"/>
      <c r="HU140" s="404"/>
      <c r="HV140" s="404"/>
      <c r="HW140" s="404"/>
      <c r="HX140" s="404"/>
      <c r="HY140" s="404"/>
      <c r="HZ140" s="404"/>
      <c r="IA140" s="404"/>
      <c r="IB140" s="404"/>
      <c r="IC140" s="404"/>
      <c r="ID140" s="404"/>
      <c r="IE140" s="404"/>
      <c r="IF140" s="404"/>
      <c r="IG140" s="404"/>
      <c r="IH140" s="404"/>
      <c r="II140" s="404"/>
      <c r="IJ140" s="404"/>
      <c r="IK140" s="404"/>
      <c r="IL140" s="404"/>
      <c r="IM140" s="404"/>
      <c r="IN140" s="404"/>
      <c r="IO140" s="404"/>
      <c r="IP140" s="404"/>
      <c r="IQ140" s="404"/>
      <c r="IR140" s="404"/>
      <c r="IS140" s="404"/>
      <c r="IT140" s="404"/>
      <c r="IU140" s="404"/>
      <c r="IV140" s="404"/>
      <c r="IW140" s="404"/>
      <c r="IX140" s="404"/>
      <c r="IY140" s="404"/>
      <c r="IZ140" s="404"/>
      <c r="JA140" s="404"/>
      <c r="JB140" s="404"/>
      <c r="JC140" s="404"/>
      <c r="JD140" s="404"/>
      <c r="JE140" s="404"/>
      <c r="JF140" s="404"/>
      <c r="JG140" s="404"/>
      <c r="JH140" s="404"/>
      <c r="JI140" s="404"/>
      <c r="JJ140" s="404"/>
      <c r="JK140" s="404"/>
      <c r="JL140" s="404"/>
      <c r="JM140" s="404"/>
      <c r="JN140" s="404"/>
      <c r="JO140" s="404"/>
      <c r="JP140" s="404"/>
      <c r="JQ140" s="404"/>
      <c r="JR140" s="404"/>
      <c r="JS140" s="404"/>
      <c r="JT140" s="404"/>
      <c r="JU140" s="404"/>
      <c r="JV140" s="404"/>
      <c r="JW140" s="404"/>
      <c r="JX140" s="404"/>
      <c r="JY140" s="404"/>
      <c r="JZ140" s="404"/>
      <c r="KA140" s="404"/>
      <c r="KB140" s="404"/>
      <c r="KC140" s="404"/>
      <c r="KD140" s="404"/>
      <c r="KE140" s="404"/>
      <c r="KF140" s="404"/>
      <c r="KG140" s="404"/>
      <c r="KH140" s="404"/>
      <c r="KI140" s="404"/>
      <c r="KJ140" s="404"/>
      <c r="KK140" s="404"/>
      <c r="KL140" s="404"/>
      <c r="KM140" s="404"/>
      <c r="KN140" s="404"/>
      <c r="KO140" s="404"/>
      <c r="KP140" s="404"/>
      <c r="KQ140" s="404"/>
      <c r="KR140" s="404"/>
      <c r="KS140" s="404"/>
      <c r="KT140" s="404"/>
      <c r="KU140" s="404"/>
      <c r="KV140" s="404"/>
      <c r="KW140" s="404"/>
      <c r="KX140" s="404"/>
      <c r="KY140" s="404"/>
      <c r="KZ140" s="404"/>
      <c r="LA140" s="404"/>
      <c r="LB140" s="404"/>
      <c r="LC140" s="404"/>
      <c r="LD140" s="404"/>
      <c r="LE140" s="404"/>
      <c r="LF140" s="404"/>
      <c r="LG140" s="404"/>
      <c r="LH140" s="404"/>
      <c r="LI140" s="404"/>
      <c r="LJ140" s="404"/>
      <c r="LK140" s="404"/>
      <c r="LL140" s="404"/>
      <c r="LM140" s="404"/>
      <c r="LN140" s="404"/>
      <c r="LO140" s="404"/>
      <c r="LP140" s="404"/>
      <c r="LQ140" s="404"/>
      <c r="LR140" s="404"/>
      <c r="LS140" s="404"/>
      <c r="LT140" s="404"/>
      <c r="LU140" s="404"/>
      <c r="LV140" s="404"/>
      <c r="LW140" s="404"/>
      <c r="LX140" s="404"/>
      <c r="LY140" s="404"/>
      <c r="LZ140" s="404"/>
      <c r="MA140" s="404"/>
      <c r="MB140" s="404"/>
      <c r="MC140" s="404"/>
      <c r="MD140" s="404"/>
      <c r="ME140" s="404"/>
      <c r="MF140" s="404"/>
      <c r="MG140" s="404"/>
      <c r="MH140" s="404"/>
      <c r="MI140" s="404"/>
      <c r="MJ140" s="404"/>
      <c r="MK140" s="404"/>
      <c r="ML140" s="404"/>
      <c r="MM140" s="404"/>
      <c r="MN140" s="404"/>
      <c r="MO140" s="404"/>
      <c r="MP140" s="404"/>
      <c r="MQ140" s="404"/>
      <c r="MR140" s="404"/>
      <c r="MS140" s="404"/>
      <c r="MT140" s="404"/>
      <c r="MU140" s="404"/>
      <c r="MV140" s="404"/>
      <c r="MW140" s="404"/>
      <c r="MX140" s="404"/>
      <c r="MY140" s="404"/>
      <c r="MZ140" s="404"/>
      <c r="NA140" s="404"/>
      <c r="NB140" s="404"/>
      <c r="NC140" s="404"/>
      <c r="ND140" s="404"/>
      <c r="NE140" s="404"/>
      <c r="NF140" s="404"/>
      <c r="NG140" s="404"/>
      <c r="NH140" s="404"/>
      <c r="NI140" s="404"/>
      <c r="NJ140" s="404"/>
      <c r="NK140" s="404"/>
      <c r="NL140" s="404"/>
      <c r="NM140" s="404"/>
      <c r="NN140" s="404"/>
      <c r="NO140" s="404"/>
      <c r="NP140" s="404"/>
      <c r="NQ140" s="404"/>
      <c r="NR140" s="404"/>
      <c r="NS140" s="404"/>
      <c r="NT140" s="404"/>
      <c r="NU140" s="404"/>
      <c r="NV140" s="404"/>
      <c r="NW140" s="404"/>
      <c r="NX140" s="404"/>
      <c r="NY140" s="404"/>
      <c r="NZ140" s="404"/>
      <c r="OA140" s="404"/>
      <c r="OB140" s="404"/>
      <c r="OC140" s="404"/>
      <c r="OD140" s="404"/>
      <c r="OE140" s="404"/>
      <c r="OF140" s="404"/>
      <c r="OG140" s="404"/>
      <c r="OH140" s="404"/>
      <c r="OI140" s="404"/>
      <c r="OJ140" s="404"/>
      <c r="OK140" s="404"/>
      <c r="OL140" s="404"/>
      <c r="OM140" s="404"/>
      <c r="ON140" s="404"/>
      <c r="OO140" s="404"/>
      <c r="OP140" s="404"/>
      <c r="OQ140" s="404"/>
      <c r="OR140" s="404"/>
      <c r="OS140" s="404"/>
      <c r="OT140" s="404"/>
      <c r="OU140" s="404"/>
      <c r="OV140" s="404"/>
      <c r="OW140" s="404"/>
      <c r="OX140" s="404"/>
      <c r="OY140" s="404"/>
      <c r="OZ140" s="404"/>
      <c r="PA140" s="404"/>
      <c r="PB140" s="404"/>
      <c r="PC140" s="404"/>
      <c r="PD140" s="404"/>
      <c r="PE140" s="404"/>
      <c r="PF140" s="404"/>
      <c r="PG140" s="404"/>
      <c r="PH140" s="404"/>
      <c r="PI140" s="404"/>
      <c r="PJ140" s="404"/>
      <c r="PK140" s="404"/>
      <c r="PL140" s="404"/>
      <c r="PM140" s="404"/>
      <c r="PN140" s="404"/>
      <c r="PO140" s="404"/>
      <c r="PP140" s="404"/>
      <c r="PQ140" s="404"/>
      <c r="PR140" s="404"/>
      <c r="PS140" s="404"/>
      <c r="PT140" s="404"/>
      <c r="PU140" s="404"/>
      <c r="PV140" s="404"/>
      <c r="PW140" s="404"/>
      <c r="PX140" s="404"/>
      <c r="PY140" s="404"/>
      <c r="PZ140" s="404"/>
      <c r="QA140" s="404"/>
      <c r="QB140" s="404"/>
      <c r="QC140" s="404"/>
      <c r="QD140" s="404"/>
      <c r="QE140" s="404"/>
      <c r="QF140" s="404"/>
      <c r="QG140" s="404"/>
      <c r="QH140" s="404"/>
      <c r="QI140" s="404"/>
      <c r="QJ140" s="404"/>
      <c r="QK140" s="404"/>
      <c r="QL140" s="404"/>
      <c r="QM140" s="404"/>
      <c r="QN140" s="404"/>
      <c r="QO140" s="404"/>
      <c r="QP140" s="404"/>
      <c r="QQ140" s="404"/>
      <c r="QR140" s="404"/>
      <c r="QS140" s="404"/>
      <c r="QT140" s="404"/>
      <c r="QU140" s="404"/>
      <c r="QV140" s="404"/>
      <c r="QW140" s="404"/>
      <c r="QX140" s="404"/>
      <c r="QY140" s="404"/>
      <c r="QZ140" s="404"/>
      <c r="RA140" s="404"/>
      <c r="RB140" s="404"/>
      <c r="RC140" s="404"/>
      <c r="RD140" s="404"/>
      <c r="RE140" s="404"/>
      <c r="RF140" s="404"/>
      <c r="RG140" s="404"/>
      <c r="RH140" s="404"/>
      <c r="RI140" s="404"/>
      <c r="RJ140" s="404"/>
      <c r="RK140" s="404"/>
      <c r="RL140" s="404"/>
      <c r="RM140" s="404"/>
      <c r="RN140" s="404"/>
      <c r="RO140" s="404"/>
      <c r="RP140" s="404"/>
      <c r="RQ140" s="404"/>
      <c r="RR140" s="404"/>
      <c r="RS140" s="404"/>
      <c r="RT140" s="404"/>
      <c r="RU140" s="404"/>
      <c r="RV140" s="404"/>
      <c r="RW140" s="404"/>
      <c r="RX140" s="404"/>
      <c r="RY140" s="404"/>
      <c r="RZ140" s="404"/>
      <c r="SA140" s="404"/>
      <c r="SB140" s="404"/>
      <c r="SC140" s="404"/>
      <c r="SD140" s="404"/>
      <c r="SE140" s="404"/>
      <c r="SF140" s="404"/>
      <c r="SG140" s="404"/>
      <c r="SH140" s="404"/>
      <c r="SI140" s="404"/>
      <c r="SJ140" s="404"/>
      <c r="SK140" s="404"/>
      <c r="SL140" s="404"/>
      <c r="SM140" s="404"/>
      <c r="SN140" s="404"/>
      <c r="SO140" s="404"/>
      <c r="SP140" s="404"/>
      <c r="SQ140" s="404"/>
      <c r="SR140" s="404"/>
      <c r="SS140" s="404"/>
      <c r="ST140" s="404"/>
      <c r="SU140" s="404"/>
      <c r="SV140" s="404"/>
      <c r="SW140" s="404"/>
      <c r="SX140" s="404"/>
      <c r="SY140" s="404"/>
      <c r="SZ140" s="404"/>
      <c r="TA140" s="404"/>
      <c r="TB140" s="404"/>
      <c r="TC140" s="404"/>
      <c r="TD140" s="404"/>
      <c r="TE140" s="404"/>
      <c r="TF140" s="404"/>
      <c r="TG140" s="404"/>
      <c r="TH140" s="404"/>
      <c r="TI140" s="404"/>
      <c r="TJ140" s="404"/>
      <c r="TK140" s="404"/>
      <c r="TL140" s="404"/>
      <c r="TM140" s="404"/>
      <c r="TN140" s="404"/>
      <c r="TO140" s="404"/>
      <c r="TP140" s="404"/>
      <c r="TQ140" s="404"/>
      <c r="TR140" s="404"/>
      <c r="TS140" s="404"/>
      <c r="TT140" s="404"/>
      <c r="TU140" s="404"/>
      <c r="TV140" s="404"/>
      <c r="TW140" s="404"/>
      <c r="TX140" s="404"/>
      <c r="TY140" s="404"/>
      <c r="TZ140" s="404"/>
      <c r="UA140" s="404"/>
      <c r="UB140" s="404"/>
      <c r="UC140" s="404"/>
      <c r="UD140" s="404"/>
      <c r="UE140" s="404"/>
      <c r="UF140" s="404"/>
      <c r="UG140" s="404"/>
      <c r="UH140" s="404"/>
      <c r="UI140" s="404"/>
      <c r="UJ140" s="404"/>
      <c r="UK140" s="404"/>
      <c r="UL140" s="404"/>
      <c r="UM140" s="404"/>
      <c r="UN140" s="404"/>
      <c r="UO140" s="404"/>
      <c r="UP140" s="404"/>
      <c r="UQ140" s="404"/>
      <c r="UR140" s="404"/>
      <c r="US140" s="404"/>
      <c r="UT140" s="404"/>
      <c r="UU140" s="404"/>
      <c r="UV140" s="404"/>
      <c r="UW140" s="404"/>
      <c r="UX140" s="404"/>
      <c r="UY140" s="404"/>
      <c r="UZ140" s="404"/>
      <c r="VA140" s="404"/>
      <c r="VB140" s="404"/>
      <c r="VC140" s="404"/>
      <c r="VD140" s="404"/>
      <c r="VE140" s="404"/>
      <c r="VF140" s="404"/>
      <c r="VG140" s="404"/>
      <c r="VH140" s="404"/>
      <c r="VI140" s="404"/>
      <c r="VJ140" s="404"/>
      <c r="VK140" s="404"/>
      <c r="VL140" s="404"/>
      <c r="VM140" s="404"/>
      <c r="VN140" s="404"/>
      <c r="VO140" s="404"/>
      <c r="VP140" s="404"/>
      <c r="VQ140" s="404"/>
      <c r="VR140" s="404"/>
      <c r="VS140" s="404"/>
      <c r="VT140" s="404"/>
      <c r="VU140" s="404"/>
      <c r="VV140" s="404"/>
      <c r="VW140" s="404"/>
      <c r="VX140" s="404"/>
      <c r="VY140" s="404"/>
      <c r="VZ140" s="404"/>
      <c r="WA140" s="404"/>
      <c r="WB140" s="404"/>
      <c r="WC140" s="404"/>
      <c r="WD140" s="404"/>
      <c r="WE140" s="404"/>
      <c r="WF140" s="404"/>
      <c r="WG140" s="404"/>
      <c r="WH140" s="404"/>
      <c r="WI140" s="404"/>
      <c r="WJ140" s="404"/>
      <c r="WK140" s="404"/>
      <c r="WL140" s="404"/>
      <c r="WM140" s="404"/>
      <c r="WN140" s="404"/>
      <c r="WO140" s="404"/>
      <c r="WP140" s="404"/>
      <c r="WQ140" s="404"/>
      <c r="WR140" s="404"/>
      <c r="WS140" s="404"/>
      <c r="WT140" s="404"/>
      <c r="WU140" s="404"/>
      <c r="WV140" s="404"/>
      <c r="WW140" s="404"/>
      <c r="WX140" s="404"/>
      <c r="WY140" s="404"/>
      <c r="WZ140" s="404"/>
      <c r="XA140" s="404"/>
      <c r="XB140" s="404"/>
      <c r="XC140" s="404"/>
      <c r="XD140" s="404"/>
      <c r="XE140" s="404"/>
      <c r="XF140" s="404"/>
      <c r="XG140" s="404"/>
      <c r="XH140" s="404"/>
      <c r="XI140" s="404"/>
      <c r="XJ140" s="404"/>
      <c r="XK140" s="404"/>
      <c r="XL140" s="404"/>
      <c r="XM140" s="404"/>
      <c r="XN140" s="404"/>
      <c r="XO140" s="404"/>
      <c r="XP140" s="404"/>
      <c r="XQ140" s="404"/>
      <c r="XR140" s="404"/>
      <c r="XS140" s="404"/>
      <c r="XT140" s="404"/>
      <c r="XU140" s="404"/>
      <c r="XV140" s="404"/>
      <c r="XW140" s="404"/>
      <c r="XX140" s="404"/>
      <c r="XY140" s="404"/>
      <c r="XZ140" s="404"/>
      <c r="YA140" s="404"/>
      <c r="YB140" s="404"/>
      <c r="YC140" s="404"/>
      <c r="YD140" s="404"/>
      <c r="YE140" s="404"/>
      <c r="YF140" s="404"/>
      <c r="YG140" s="404"/>
      <c r="YH140" s="404"/>
      <c r="YI140" s="404"/>
      <c r="YJ140" s="404"/>
      <c r="YK140" s="404"/>
      <c r="YL140" s="404"/>
      <c r="YM140" s="404"/>
      <c r="YN140" s="404"/>
      <c r="YO140" s="404"/>
      <c r="YP140" s="404"/>
      <c r="YQ140" s="404"/>
      <c r="YR140" s="404"/>
      <c r="YS140" s="404"/>
      <c r="YT140" s="404"/>
      <c r="YU140" s="404"/>
      <c r="YV140" s="404"/>
      <c r="YW140" s="404"/>
      <c r="YX140" s="404"/>
      <c r="YY140" s="404"/>
      <c r="YZ140" s="404"/>
      <c r="ZA140" s="404"/>
      <c r="ZB140" s="404"/>
      <c r="ZC140" s="404"/>
      <c r="ZD140" s="404"/>
      <c r="ZE140" s="404"/>
      <c r="ZF140" s="404"/>
      <c r="ZG140" s="404"/>
      <c r="ZH140" s="404"/>
      <c r="ZI140" s="404"/>
      <c r="ZJ140" s="404"/>
      <c r="ZK140" s="404"/>
      <c r="ZL140" s="404"/>
      <c r="ZM140" s="404"/>
      <c r="ZN140" s="404"/>
      <c r="ZO140" s="404"/>
      <c r="ZP140" s="404"/>
      <c r="ZQ140" s="404"/>
      <c r="ZR140" s="404"/>
      <c r="ZS140" s="404"/>
      <c r="ZT140" s="404"/>
      <c r="ZU140" s="404"/>
      <c r="ZV140" s="404"/>
      <c r="ZW140" s="404"/>
      <c r="ZX140" s="404"/>
      <c r="ZY140" s="404"/>
      <c r="ZZ140" s="404"/>
      <c r="AAA140" s="404"/>
      <c r="AAB140" s="404"/>
      <c r="AAC140" s="404"/>
      <c r="AAD140" s="404"/>
      <c r="AAE140" s="404"/>
      <c r="AAF140" s="404"/>
      <c r="AAG140" s="404"/>
      <c r="AAH140" s="404"/>
      <c r="AAI140" s="404"/>
      <c r="AAJ140" s="404"/>
      <c r="AAK140" s="404"/>
      <c r="AAL140" s="404"/>
      <c r="AAM140" s="404"/>
      <c r="AAN140" s="404"/>
      <c r="AAO140" s="404"/>
      <c r="AAP140" s="404"/>
      <c r="AAQ140" s="404"/>
      <c r="AAR140" s="404"/>
      <c r="AAS140" s="404"/>
      <c r="AAT140" s="404"/>
      <c r="AAU140" s="404"/>
      <c r="AAV140" s="404"/>
      <c r="AAW140" s="404"/>
      <c r="AAX140" s="404"/>
      <c r="AAY140" s="404"/>
      <c r="AAZ140" s="404"/>
      <c r="ABA140" s="404"/>
      <c r="ABB140" s="404"/>
      <c r="ABC140" s="404"/>
      <c r="ABD140" s="404"/>
      <c r="ABE140" s="404"/>
      <c r="ABF140" s="404"/>
      <c r="ABG140" s="404"/>
      <c r="ABH140" s="404"/>
      <c r="ABI140" s="404"/>
      <c r="ABJ140" s="404"/>
      <c r="ABK140" s="404"/>
      <c r="ABL140" s="404"/>
      <c r="ABM140" s="404"/>
      <c r="ABN140" s="404"/>
      <c r="ABO140" s="404"/>
      <c r="ABP140" s="404"/>
      <c r="ABQ140" s="404"/>
      <c r="ABR140" s="404"/>
      <c r="ABS140" s="404"/>
      <c r="ABT140" s="404"/>
      <c r="ABU140" s="404"/>
      <c r="ABV140" s="404"/>
      <c r="ABW140" s="404"/>
      <c r="ABX140" s="404"/>
      <c r="ABY140" s="404"/>
      <c r="ABZ140" s="404"/>
      <c r="ACA140" s="404"/>
      <c r="ACB140" s="404"/>
      <c r="ACC140" s="404"/>
      <c r="ACD140" s="404"/>
      <c r="ACE140" s="404"/>
      <c r="ACF140" s="404"/>
      <c r="ACG140" s="404"/>
      <c r="ACH140" s="404"/>
      <c r="ACI140" s="404"/>
      <c r="ACJ140" s="404"/>
      <c r="ACK140" s="404"/>
      <c r="ACL140" s="404"/>
      <c r="ACM140" s="404"/>
      <c r="ACN140" s="404"/>
      <c r="ACO140" s="404"/>
      <c r="ACP140" s="404"/>
      <c r="ACQ140" s="404"/>
      <c r="ACR140" s="404"/>
      <c r="ACS140" s="404"/>
      <c r="ACT140" s="404"/>
      <c r="ACU140" s="404"/>
      <c r="ACV140" s="404"/>
      <c r="ACW140" s="404"/>
      <c r="ACX140" s="404"/>
      <c r="ACY140" s="404"/>
      <c r="ACZ140" s="404"/>
      <c r="ADA140" s="404"/>
      <c r="ADB140" s="404"/>
      <c r="ADC140" s="404"/>
      <c r="ADD140" s="404"/>
      <c r="ADE140" s="404"/>
      <c r="ADF140" s="404"/>
      <c r="ADG140" s="404"/>
      <c r="ADH140" s="404"/>
      <c r="ADI140" s="404"/>
      <c r="ADJ140" s="404"/>
      <c r="ADK140" s="404"/>
      <c r="ADL140" s="404"/>
      <c r="ADM140" s="404"/>
      <c r="ADN140" s="404"/>
      <c r="ADO140" s="404"/>
      <c r="ADP140" s="404"/>
      <c r="ADQ140" s="404"/>
      <c r="ADR140" s="404"/>
      <c r="ADS140" s="404"/>
      <c r="ADT140" s="404"/>
      <c r="ADU140" s="404"/>
      <c r="ADV140" s="404"/>
      <c r="ADW140" s="404"/>
      <c r="ADX140" s="404"/>
      <c r="ADY140" s="404"/>
      <c r="ADZ140" s="404"/>
      <c r="AEA140" s="404"/>
      <c r="AEB140" s="404"/>
      <c r="AEC140" s="404"/>
      <c r="AED140" s="404"/>
      <c r="AEE140" s="404"/>
      <c r="AEF140" s="404"/>
      <c r="AEG140" s="404"/>
      <c r="AEH140" s="404"/>
      <c r="AEI140" s="404"/>
      <c r="AEJ140" s="404"/>
      <c r="AEK140" s="404"/>
      <c r="AEL140" s="404"/>
      <c r="AEM140" s="404"/>
      <c r="AEN140" s="404"/>
      <c r="AEO140" s="404"/>
      <c r="AEP140" s="404"/>
      <c r="AEQ140" s="404"/>
      <c r="AER140" s="404"/>
      <c r="AES140" s="404"/>
      <c r="AET140" s="404"/>
      <c r="AEU140" s="404"/>
      <c r="AEV140" s="404"/>
      <c r="AEW140" s="404"/>
      <c r="AEX140" s="404"/>
      <c r="AEY140" s="404"/>
      <c r="AEZ140" s="404"/>
      <c r="AFA140" s="404"/>
      <c r="AFB140" s="404"/>
      <c r="AFC140" s="404"/>
      <c r="AFD140" s="404"/>
      <c r="AFE140" s="404"/>
      <c r="AFF140" s="404"/>
      <c r="AFG140" s="404"/>
      <c r="AFH140" s="404"/>
      <c r="AFI140" s="404"/>
      <c r="AFJ140" s="404"/>
      <c r="AFK140" s="404"/>
      <c r="AFL140" s="404"/>
      <c r="AFM140" s="404"/>
      <c r="AFN140" s="404"/>
      <c r="AFO140" s="404"/>
      <c r="AFP140" s="404"/>
      <c r="AFQ140" s="404"/>
      <c r="AFR140" s="404"/>
      <c r="AFS140" s="404"/>
      <c r="AFT140" s="404"/>
      <c r="AFU140" s="404"/>
      <c r="AFV140" s="404"/>
      <c r="AFW140" s="404"/>
      <c r="AFX140" s="404"/>
      <c r="AFY140" s="404"/>
      <c r="AFZ140" s="404"/>
      <c r="AGA140" s="404"/>
      <c r="AGB140" s="404"/>
      <c r="AGC140" s="404"/>
      <c r="AGD140" s="404"/>
      <c r="AGE140" s="404"/>
      <c r="AGF140" s="404"/>
      <c r="AGG140" s="404"/>
      <c r="AGH140" s="404"/>
      <c r="AGI140" s="404"/>
      <c r="AGJ140" s="404"/>
      <c r="AGK140" s="404"/>
      <c r="AGL140" s="404"/>
      <c r="AGM140" s="404"/>
      <c r="AGN140" s="404"/>
      <c r="AGO140" s="404"/>
      <c r="AGP140" s="404"/>
      <c r="AGQ140" s="404"/>
      <c r="AGR140" s="404"/>
      <c r="AGS140" s="404"/>
      <c r="AGT140" s="404"/>
      <c r="AGU140" s="404"/>
      <c r="AGV140" s="404"/>
      <c r="AGW140" s="404"/>
      <c r="AGX140" s="404"/>
      <c r="AGY140" s="404"/>
      <c r="AGZ140" s="404"/>
      <c r="AHA140" s="404"/>
      <c r="AHB140" s="404"/>
      <c r="AHC140" s="404"/>
      <c r="AHD140" s="404"/>
      <c r="AHE140" s="404"/>
      <c r="AHF140" s="404"/>
      <c r="AHG140" s="404"/>
      <c r="AHH140" s="404"/>
      <c r="AHI140" s="404"/>
      <c r="AHJ140" s="404"/>
      <c r="AHK140" s="404"/>
      <c r="AHL140" s="404"/>
      <c r="AHM140" s="404"/>
      <c r="AHN140" s="404"/>
      <c r="AHO140" s="404"/>
      <c r="AHP140" s="404"/>
      <c r="AHQ140" s="404"/>
      <c r="AHR140" s="404"/>
      <c r="AHS140" s="404"/>
      <c r="AHT140" s="404"/>
      <c r="AHU140" s="404"/>
      <c r="AHV140" s="404"/>
      <c r="AHW140" s="404"/>
      <c r="AHX140" s="404"/>
      <c r="AHY140" s="404"/>
      <c r="AHZ140" s="404"/>
      <c r="AIA140" s="404"/>
      <c r="AIB140" s="404"/>
      <c r="AIC140" s="404"/>
      <c r="AID140" s="404"/>
      <c r="AIE140" s="404"/>
      <c r="AIF140" s="404"/>
      <c r="AIG140" s="404"/>
      <c r="AIH140" s="404"/>
      <c r="AII140" s="404"/>
      <c r="AIJ140" s="404"/>
      <c r="AIK140" s="404"/>
      <c r="AIL140" s="404"/>
      <c r="AIM140" s="404"/>
      <c r="AIN140" s="404"/>
      <c r="AIO140" s="404"/>
      <c r="AIP140" s="404"/>
      <c r="AIQ140" s="404"/>
      <c r="AIR140" s="404"/>
      <c r="AIS140" s="404"/>
      <c r="AIT140" s="404"/>
      <c r="AIU140" s="404"/>
      <c r="AIV140" s="404"/>
      <c r="AIW140" s="404"/>
      <c r="AIX140" s="404"/>
      <c r="AIY140" s="404"/>
      <c r="AIZ140" s="404"/>
      <c r="AJA140" s="404"/>
      <c r="AJB140" s="404"/>
      <c r="AJC140" s="404"/>
      <c r="AJD140" s="404"/>
      <c r="AJE140" s="404"/>
      <c r="AJF140" s="404"/>
      <c r="AJG140" s="404"/>
      <c r="AJH140" s="404"/>
      <c r="AJI140" s="404"/>
      <c r="AJJ140" s="404"/>
      <c r="AJK140" s="404"/>
      <c r="AJL140" s="404"/>
      <c r="AJM140" s="404"/>
      <c r="AJN140" s="404"/>
      <c r="AJO140" s="404"/>
      <c r="AJP140" s="404"/>
      <c r="AJQ140" s="404"/>
      <c r="AJR140" s="404"/>
      <c r="AJS140" s="404"/>
      <c r="AJT140" s="404"/>
      <c r="AJU140" s="404"/>
      <c r="AJV140" s="404"/>
      <c r="AJW140" s="404"/>
      <c r="AJX140" s="404"/>
      <c r="AJY140" s="404"/>
      <c r="AJZ140" s="404"/>
      <c r="AKA140" s="404"/>
      <c r="AKB140" s="404"/>
      <c r="AKC140" s="404"/>
      <c r="AKD140" s="404"/>
      <c r="AKE140" s="404"/>
      <c r="AKF140" s="404"/>
      <c r="AKG140" s="404"/>
      <c r="AKH140" s="404"/>
      <c r="AKI140" s="404"/>
      <c r="AKJ140" s="404"/>
      <c r="AKK140" s="404"/>
      <c r="AKL140" s="404"/>
      <c r="AKM140" s="404"/>
      <c r="AKN140" s="404"/>
      <c r="AKO140" s="404"/>
      <c r="AKP140" s="404"/>
      <c r="AKQ140" s="404"/>
      <c r="AKR140" s="404"/>
      <c r="AKS140" s="404"/>
      <c r="AKT140" s="404"/>
      <c r="AKU140" s="404"/>
      <c r="AKV140" s="404"/>
      <c r="AKW140" s="404"/>
      <c r="AKX140" s="404"/>
      <c r="AKY140" s="404"/>
      <c r="AKZ140" s="404"/>
      <c r="ALA140" s="404"/>
      <c r="ALB140" s="404"/>
      <c r="ALC140" s="404"/>
    </row>
    <row r="141" spans="1:991" x14ac:dyDescent="0.55000000000000004">
      <c r="A141" s="53" t="s">
        <v>105</v>
      </c>
      <c r="B141" s="648" t="e">
        <f>#N/A</f>
        <v>#N/A</v>
      </c>
      <c r="C141" s="648"/>
      <c r="D141" s="648" t="e">
        <f>#N/A</f>
        <v>#N/A</v>
      </c>
      <c r="E141" s="648">
        <f t="shared" si="1"/>
        <v>0</v>
      </c>
      <c r="F141" s="648"/>
      <c r="G141" s="648">
        <f t="shared" si="2"/>
        <v>0</v>
      </c>
      <c r="H141" s="648">
        <f t="shared" si="3"/>
        <v>0</v>
      </c>
      <c r="I141" s="648"/>
      <c r="J141" s="648">
        <f t="shared" si="4"/>
        <v>0</v>
      </c>
      <c r="K141" s="762" t="e">
        <f>#N/A</f>
        <v>#N/A</v>
      </c>
      <c r="L141" s="648"/>
      <c r="M141" s="404"/>
      <c r="N141" s="404"/>
      <c r="O141" s="404"/>
      <c r="P141" s="404"/>
      <c r="Q141" s="404"/>
      <c r="R141" s="404"/>
      <c r="S141" s="404"/>
      <c r="T141" s="404"/>
      <c r="U141" s="404"/>
      <c r="V141" s="404"/>
      <c r="W141" s="404"/>
      <c r="X141" s="404"/>
      <c r="Y141" s="404"/>
      <c r="Z141" s="404"/>
      <c r="AA141" s="404"/>
      <c r="AB141" s="404"/>
      <c r="AC141" s="404"/>
      <c r="AD141" s="404"/>
      <c r="AE141" s="404"/>
      <c r="AF141" s="404"/>
      <c r="AG141" s="404"/>
      <c r="AH141" s="404"/>
      <c r="AI141" s="404"/>
      <c r="AJ141" s="404"/>
      <c r="AK141" s="404"/>
      <c r="AL141" s="404"/>
      <c r="AM141" s="404"/>
      <c r="AN141" s="404"/>
      <c r="AO141" s="404"/>
      <c r="AP141" s="404"/>
      <c r="AQ141" s="404"/>
      <c r="AR141" s="404"/>
      <c r="AS141" s="404"/>
      <c r="AT141" s="404"/>
      <c r="AU141" s="404"/>
      <c r="AV141" s="404"/>
      <c r="AW141" s="404"/>
      <c r="AX141" s="404"/>
      <c r="AY141" s="404"/>
      <c r="AZ141" s="404"/>
      <c r="BA141" s="404"/>
      <c r="BB141" s="404"/>
      <c r="BC141" s="404"/>
      <c r="BD141" s="404"/>
      <c r="BE141" s="404"/>
      <c r="BF141" s="404"/>
      <c r="BG141" s="404"/>
      <c r="BH141" s="404"/>
      <c r="BI141" s="404"/>
      <c r="BJ141" s="404"/>
      <c r="BK141" s="404"/>
      <c r="BL141" s="404"/>
      <c r="BM141" s="404"/>
      <c r="BN141" s="404"/>
      <c r="BO141" s="404"/>
      <c r="BP141" s="404"/>
      <c r="BQ141" s="404"/>
      <c r="BR141" s="404"/>
      <c r="BS141" s="404"/>
      <c r="BT141" s="404"/>
      <c r="BU141" s="404"/>
      <c r="BV141" s="404"/>
      <c r="BW141" s="404"/>
      <c r="BX141" s="404"/>
      <c r="BY141" s="404"/>
      <c r="BZ141" s="404"/>
      <c r="CA141" s="404"/>
      <c r="CB141" s="404"/>
      <c r="CC141" s="404"/>
      <c r="CD141" s="404"/>
      <c r="CE141" s="404"/>
      <c r="CF141" s="404"/>
      <c r="CG141" s="404"/>
      <c r="CH141" s="404"/>
      <c r="CI141" s="404"/>
      <c r="CJ141" s="404"/>
      <c r="CK141" s="404"/>
      <c r="CL141" s="404"/>
      <c r="CM141" s="404"/>
      <c r="CN141" s="404"/>
      <c r="CO141" s="404"/>
      <c r="CP141" s="404"/>
      <c r="CQ141" s="404"/>
      <c r="CR141" s="404"/>
      <c r="CS141" s="404"/>
      <c r="CT141" s="404"/>
      <c r="CU141" s="404"/>
      <c r="CV141" s="404"/>
      <c r="CW141" s="404"/>
      <c r="CX141" s="404"/>
      <c r="CY141" s="404"/>
      <c r="CZ141" s="404"/>
      <c r="DA141" s="404"/>
      <c r="DB141" s="404"/>
      <c r="DC141" s="404"/>
      <c r="DD141" s="404"/>
      <c r="DE141" s="404"/>
      <c r="DF141" s="404"/>
      <c r="DG141" s="404"/>
      <c r="DH141" s="404"/>
      <c r="DI141" s="404"/>
      <c r="DJ141" s="404"/>
      <c r="DK141" s="404"/>
      <c r="DL141" s="404"/>
      <c r="DM141" s="404"/>
      <c r="DN141" s="404"/>
      <c r="DO141" s="404"/>
      <c r="DP141" s="404"/>
      <c r="DQ141" s="404"/>
      <c r="DR141" s="404"/>
      <c r="DS141" s="404"/>
      <c r="DT141" s="404"/>
      <c r="DU141" s="404"/>
      <c r="DV141" s="404"/>
      <c r="DW141" s="404"/>
      <c r="DX141" s="404"/>
      <c r="DY141" s="404"/>
      <c r="DZ141" s="404"/>
      <c r="EA141" s="404"/>
      <c r="EB141" s="404"/>
      <c r="EC141" s="404"/>
      <c r="ED141" s="404"/>
      <c r="EE141" s="404"/>
      <c r="EF141" s="404"/>
      <c r="EG141" s="404"/>
      <c r="EH141" s="404"/>
      <c r="EI141" s="404"/>
      <c r="EJ141" s="404"/>
      <c r="EK141" s="404"/>
      <c r="EL141" s="404"/>
      <c r="EM141" s="404"/>
      <c r="EN141" s="404"/>
      <c r="EO141" s="404"/>
      <c r="EP141" s="404"/>
      <c r="EQ141" s="404"/>
      <c r="ER141" s="404"/>
      <c r="ES141" s="404"/>
      <c r="ET141" s="404"/>
      <c r="EU141" s="404"/>
      <c r="EV141" s="404"/>
      <c r="EW141" s="404"/>
      <c r="EX141" s="404"/>
      <c r="EY141" s="404"/>
      <c r="EZ141" s="404"/>
      <c r="FA141" s="404"/>
      <c r="FB141" s="404"/>
      <c r="FC141" s="404"/>
      <c r="FD141" s="404"/>
      <c r="FE141" s="404"/>
      <c r="FF141" s="404"/>
      <c r="FG141" s="404"/>
      <c r="FH141" s="404"/>
      <c r="FI141" s="404"/>
      <c r="FJ141" s="404"/>
      <c r="FK141" s="404"/>
      <c r="FL141" s="404"/>
      <c r="FM141" s="404"/>
      <c r="FN141" s="404"/>
      <c r="FO141" s="404"/>
      <c r="FP141" s="404"/>
      <c r="FQ141" s="404"/>
      <c r="FR141" s="404"/>
      <c r="FS141" s="404"/>
      <c r="FT141" s="404"/>
      <c r="FU141" s="404"/>
      <c r="FV141" s="404"/>
      <c r="FW141" s="404"/>
      <c r="FX141" s="404"/>
      <c r="FY141" s="404"/>
      <c r="FZ141" s="404"/>
      <c r="GA141" s="404"/>
      <c r="GB141" s="404"/>
      <c r="GC141" s="404"/>
      <c r="GD141" s="404"/>
      <c r="GE141" s="404"/>
      <c r="GF141" s="404"/>
      <c r="GG141" s="404"/>
      <c r="GH141" s="404"/>
      <c r="GI141" s="404"/>
      <c r="GJ141" s="404"/>
      <c r="GK141" s="404"/>
      <c r="GL141" s="404"/>
      <c r="GM141" s="404"/>
      <c r="GN141" s="404"/>
      <c r="GO141" s="404"/>
      <c r="GP141" s="404"/>
      <c r="GQ141" s="404"/>
      <c r="GR141" s="404"/>
      <c r="GS141" s="404"/>
      <c r="GT141" s="404"/>
      <c r="GU141" s="404"/>
      <c r="GV141" s="404"/>
      <c r="GW141" s="404"/>
      <c r="GX141" s="404"/>
      <c r="GY141" s="404"/>
      <c r="GZ141" s="404"/>
      <c r="HA141" s="404"/>
      <c r="HB141" s="404"/>
      <c r="HC141" s="404"/>
      <c r="HD141" s="404"/>
      <c r="HE141" s="404"/>
      <c r="HF141" s="404"/>
      <c r="HG141" s="404"/>
      <c r="HH141" s="404"/>
      <c r="HI141" s="404"/>
      <c r="HJ141" s="404"/>
      <c r="HK141" s="404"/>
      <c r="HL141" s="404"/>
      <c r="HM141" s="404"/>
      <c r="HN141" s="404"/>
      <c r="HO141" s="404"/>
      <c r="HP141" s="404"/>
      <c r="HQ141" s="404"/>
      <c r="HR141" s="404"/>
      <c r="HS141" s="404"/>
      <c r="HT141" s="404"/>
      <c r="HU141" s="404"/>
      <c r="HV141" s="404"/>
      <c r="HW141" s="404"/>
      <c r="HX141" s="404"/>
      <c r="HY141" s="404"/>
      <c r="HZ141" s="404"/>
      <c r="IA141" s="404"/>
      <c r="IB141" s="404"/>
      <c r="IC141" s="404"/>
      <c r="ID141" s="404"/>
      <c r="IE141" s="404"/>
      <c r="IF141" s="404"/>
      <c r="IG141" s="404"/>
      <c r="IH141" s="404"/>
      <c r="II141" s="404"/>
      <c r="IJ141" s="404"/>
      <c r="IK141" s="404"/>
      <c r="IL141" s="404"/>
      <c r="IM141" s="404"/>
      <c r="IN141" s="404"/>
      <c r="IO141" s="404"/>
      <c r="IP141" s="404"/>
      <c r="IQ141" s="404"/>
      <c r="IR141" s="404"/>
      <c r="IS141" s="404"/>
      <c r="IT141" s="404"/>
      <c r="IU141" s="404"/>
      <c r="IV141" s="404"/>
      <c r="IW141" s="404"/>
      <c r="IX141" s="404"/>
      <c r="IY141" s="404"/>
      <c r="IZ141" s="404"/>
      <c r="JA141" s="404"/>
      <c r="JB141" s="404"/>
      <c r="JC141" s="404"/>
      <c r="JD141" s="404"/>
      <c r="JE141" s="404"/>
      <c r="JF141" s="404"/>
      <c r="JG141" s="404"/>
      <c r="JH141" s="404"/>
      <c r="JI141" s="404"/>
      <c r="JJ141" s="404"/>
      <c r="JK141" s="404"/>
      <c r="JL141" s="404"/>
      <c r="JM141" s="404"/>
      <c r="JN141" s="404"/>
      <c r="JO141" s="404"/>
      <c r="JP141" s="404"/>
      <c r="JQ141" s="404"/>
      <c r="JR141" s="404"/>
      <c r="JS141" s="404"/>
      <c r="JT141" s="404"/>
      <c r="JU141" s="404"/>
      <c r="JV141" s="404"/>
      <c r="JW141" s="404"/>
      <c r="JX141" s="404"/>
      <c r="JY141" s="404"/>
      <c r="JZ141" s="404"/>
      <c r="KA141" s="404"/>
      <c r="KB141" s="404"/>
      <c r="KC141" s="404"/>
      <c r="KD141" s="404"/>
      <c r="KE141" s="404"/>
      <c r="KF141" s="404"/>
      <c r="KG141" s="404"/>
      <c r="KH141" s="404"/>
      <c r="KI141" s="404"/>
      <c r="KJ141" s="404"/>
      <c r="KK141" s="404"/>
      <c r="KL141" s="404"/>
      <c r="KM141" s="404"/>
      <c r="KN141" s="404"/>
      <c r="KO141" s="404"/>
      <c r="KP141" s="404"/>
      <c r="KQ141" s="404"/>
      <c r="KR141" s="404"/>
      <c r="KS141" s="404"/>
      <c r="KT141" s="404"/>
      <c r="KU141" s="404"/>
      <c r="KV141" s="404"/>
      <c r="KW141" s="404"/>
      <c r="KX141" s="404"/>
      <c r="KY141" s="404"/>
      <c r="KZ141" s="404"/>
      <c r="LA141" s="404"/>
      <c r="LB141" s="404"/>
      <c r="LC141" s="404"/>
      <c r="LD141" s="404"/>
      <c r="LE141" s="404"/>
      <c r="LF141" s="404"/>
      <c r="LG141" s="404"/>
      <c r="LH141" s="404"/>
      <c r="LI141" s="404"/>
      <c r="LJ141" s="404"/>
      <c r="LK141" s="404"/>
      <c r="LL141" s="404"/>
      <c r="LM141" s="404"/>
      <c r="LN141" s="404"/>
      <c r="LO141" s="404"/>
      <c r="LP141" s="404"/>
      <c r="LQ141" s="404"/>
      <c r="LR141" s="404"/>
      <c r="LS141" s="404"/>
      <c r="LT141" s="404"/>
      <c r="LU141" s="404"/>
      <c r="LV141" s="404"/>
      <c r="LW141" s="404"/>
      <c r="LX141" s="404"/>
      <c r="LY141" s="404"/>
      <c r="LZ141" s="404"/>
      <c r="MA141" s="404"/>
      <c r="MB141" s="404"/>
      <c r="MC141" s="404"/>
      <c r="MD141" s="404"/>
      <c r="ME141" s="404"/>
      <c r="MF141" s="404"/>
      <c r="MG141" s="404"/>
      <c r="MH141" s="404"/>
      <c r="MI141" s="404"/>
      <c r="MJ141" s="404"/>
      <c r="MK141" s="404"/>
      <c r="ML141" s="404"/>
      <c r="MM141" s="404"/>
      <c r="MN141" s="404"/>
      <c r="MO141" s="404"/>
      <c r="MP141" s="404"/>
      <c r="MQ141" s="404"/>
      <c r="MR141" s="404"/>
      <c r="MS141" s="404"/>
      <c r="MT141" s="404"/>
      <c r="MU141" s="404"/>
      <c r="MV141" s="404"/>
      <c r="MW141" s="404"/>
      <c r="MX141" s="404"/>
      <c r="MY141" s="404"/>
      <c r="MZ141" s="404"/>
      <c r="NA141" s="404"/>
      <c r="NB141" s="404"/>
      <c r="NC141" s="404"/>
      <c r="ND141" s="404"/>
      <c r="NE141" s="404"/>
      <c r="NF141" s="404"/>
      <c r="NG141" s="404"/>
      <c r="NH141" s="404"/>
      <c r="NI141" s="404"/>
      <c r="NJ141" s="404"/>
      <c r="NK141" s="404"/>
      <c r="NL141" s="404"/>
      <c r="NM141" s="404"/>
      <c r="NN141" s="404"/>
      <c r="NO141" s="404"/>
      <c r="NP141" s="404"/>
      <c r="NQ141" s="404"/>
      <c r="NR141" s="404"/>
      <c r="NS141" s="404"/>
      <c r="NT141" s="404"/>
      <c r="NU141" s="404"/>
      <c r="NV141" s="404"/>
      <c r="NW141" s="404"/>
      <c r="NX141" s="404"/>
      <c r="NY141" s="404"/>
      <c r="NZ141" s="404"/>
      <c r="OA141" s="404"/>
      <c r="OB141" s="404"/>
      <c r="OC141" s="404"/>
      <c r="OD141" s="404"/>
      <c r="OE141" s="404"/>
      <c r="OF141" s="404"/>
      <c r="OG141" s="404"/>
      <c r="OH141" s="404"/>
      <c r="OI141" s="404"/>
      <c r="OJ141" s="404"/>
      <c r="OK141" s="404"/>
      <c r="OL141" s="404"/>
      <c r="OM141" s="404"/>
      <c r="ON141" s="404"/>
      <c r="OO141" s="404"/>
      <c r="OP141" s="404"/>
      <c r="OQ141" s="404"/>
      <c r="OR141" s="404"/>
      <c r="OS141" s="404"/>
      <c r="OT141" s="404"/>
      <c r="OU141" s="404"/>
      <c r="OV141" s="404"/>
      <c r="OW141" s="404"/>
      <c r="OX141" s="404"/>
      <c r="OY141" s="404"/>
      <c r="OZ141" s="404"/>
      <c r="PA141" s="404"/>
      <c r="PB141" s="404"/>
      <c r="PC141" s="404"/>
      <c r="PD141" s="404"/>
      <c r="PE141" s="404"/>
      <c r="PF141" s="404"/>
      <c r="PG141" s="404"/>
      <c r="PH141" s="404"/>
      <c r="PI141" s="404"/>
      <c r="PJ141" s="404"/>
      <c r="PK141" s="404"/>
      <c r="PL141" s="404"/>
      <c r="PM141" s="404"/>
      <c r="PN141" s="404"/>
      <c r="PO141" s="404"/>
      <c r="PP141" s="404"/>
      <c r="PQ141" s="404"/>
      <c r="PR141" s="404"/>
      <c r="PS141" s="404"/>
      <c r="PT141" s="404"/>
      <c r="PU141" s="404"/>
      <c r="PV141" s="404"/>
      <c r="PW141" s="404"/>
      <c r="PX141" s="404"/>
      <c r="PY141" s="404"/>
      <c r="PZ141" s="404"/>
      <c r="QA141" s="404"/>
      <c r="QB141" s="404"/>
      <c r="QC141" s="404"/>
      <c r="QD141" s="404"/>
      <c r="QE141" s="404"/>
      <c r="QF141" s="404"/>
      <c r="QG141" s="404"/>
      <c r="QH141" s="404"/>
      <c r="QI141" s="404"/>
      <c r="QJ141" s="404"/>
      <c r="QK141" s="404"/>
      <c r="QL141" s="404"/>
      <c r="QM141" s="404"/>
      <c r="QN141" s="404"/>
      <c r="QO141" s="404"/>
      <c r="QP141" s="404"/>
      <c r="QQ141" s="404"/>
      <c r="QR141" s="404"/>
      <c r="QS141" s="404"/>
      <c r="QT141" s="404"/>
      <c r="QU141" s="404"/>
      <c r="QV141" s="404"/>
      <c r="QW141" s="404"/>
      <c r="QX141" s="404"/>
      <c r="QY141" s="404"/>
      <c r="QZ141" s="404"/>
      <c r="RA141" s="404"/>
      <c r="RB141" s="404"/>
      <c r="RC141" s="404"/>
      <c r="RD141" s="404"/>
      <c r="RE141" s="404"/>
      <c r="RF141" s="404"/>
      <c r="RG141" s="404"/>
      <c r="RH141" s="404"/>
      <c r="RI141" s="404"/>
      <c r="RJ141" s="404"/>
      <c r="RK141" s="404"/>
      <c r="RL141" s="404"/>
      <c r="RM141" s="404"/>
      <c r="RN141" s="404"/>
      <c r="RO141" s="404"/>
      <c r="RP141" s="404"/>
      <c r="RQ141" s="404"/>
      <c r="RR141" s="404"/>
      <c r="RS141" s="404"/>
      <c r="RT141" s="404"/>
      <c r="RU141" s="404"/>
      <c r="RV141" s="404"/>
      <c r="RW141" s="404"/>
      <c r="RX141" s="404"/>
      <c r="RY141" s="404"/>
      <c r="RZ141" s="404"/>
      <c r="SA141" s="404"/>
      <c r="SB141" s="404"/>
      <c r="SC141" s="404"/>
      <c r="SD141" s="404"/>
      <c r="SE141" s="404"/>
      <c r="SF141" s="404"/>
      <c r="SG141" s="404"/>
      <c r="SH141" s="404"/>
      <c r="SI141" s="404"/>
      <c r="SJ141" s="404"/>
      <c r="SK141" s="404"/>
      <c r="SL141" s="404"/>
      <c r="SM141" s="404"/>
      <c r="SN141" s="404"/>
      <c r="SO141" s="404"/>
      <c r="SP141" s="404"/>
      <c r="SQ141" s="404"/>
      <c r="SR141" s="404"/>
      <c r="SS141" s="404"/>
      <c r="ST141" s="404"/>
      <c r="SU141" s="404"/>
      <c r="SV141" s="404"/>
      <c r="SW141" s="404"/>
      <c r="SX141" s="404"/>
      <c r="SY141" s="404"/>
      <c r="SZ141" s="404"/>
      <c r="TA141" s="404"/>
      <c r="TB141" s="404"/>
      <c r="TC141" s="404"/>
      <c r="TD141" s="404"/>
      <c r="TE141" s="404"/>
      <c r="TF141" s="404"/>
      <c r="TG141" s="404"/>
      <c r="TH141" s="404"/>
      <c r="TI141" s="404"/>
      <c r="TJ141" s="404"/>
      <c r="TK141" s="404"/>
      <c r="TL141" s="404"/>
      <c r="TM141" s="404"/>
      <c r="TN141" s="404"/>
      <c r="TO141" s="404"/>
      <c r="TP141" s="404"/>
      <c r="TQ141" s="404"/>
      <c r="TR141" s="404"/>
      <c r="TS141" s="404"/>
      <c r="TT141" s="404"/>
      <c r="TU141" s="404"/>
      <c r="TV141" s="404"/>
      <c r="TW141" s="404"/>
      <c r="TX141" s="404"/>
      <c r="TY141" s="404"/>
      <c r="TZ141" s="404"/>
      <c r="UA141" s="404"/>
      <c r="UB141" s="404"/>
      <c r="UC141" s="404"/>
      <c r="UD141" s="404"/>
      <c r="UE141" s="404"/>
      <c r="UF141" s="404"/>
      <c r="UG141" s="404"/>
      <c r="UH141" s="404"/>
      <c r="UI141" s="404"/>
      <c r="UJ141" s="404"/>
      <c r="UK141" s="404"/>
      <c r="UL141" s="404"/>
      <c r="UM141" s="404"/>
      <c r="UN141" s="404"/>
      <c r="UO141" s="404"/>
      <c r="UP141" s="404"/>
      <c r="UQ141" s="404"/>
      <c r="UR141" s="404"/>
      <c r="US141" s="404"/>
      <c r="UT141" s="404"/>
      <c r="UU141" s="404"/>
      <c r="UV141" s="404"/>
      <c r="UW141" s="404"/>
      <c r="UX141" s="404"/>
      <c r="UY141" s="404"/>
      <c r="UZ141" s="404"/>
      <c r="VA141" s="404"/>
      <c r="VB141" s="404"/>
      <c r="VC141" s="404"/>
      <c r="VD141" s="404"/>
      <c r="VE141" s="404"/>
      <c r="VF141" s="404"/>
      <c r="VG141" s="404"/>
      <c r="VH141" s="404"/>
      <c r="VI141" s="404"/>
      <c r="VJ141" s="404"/>
      <c r="VK141" s="404"/>
      <c r="VL141" s="404"/>
      <c r="VM141" s="404"/>
      <c r="VN141" s="404"/>
      <c r="VO141" s="404"/>
      <c r="VP141" s="404"/>
      <c r="VQ141" s="404"/>
      <c r="VR141" s="404"/>
      <c r="VS141" s="404"/>
      <c r="VT141" s="404"/>
      <c r="VU141" s="404"/>
      <c r="VV141" s="404"/>
      <c r="VW141" s="404"/>
      <c r="VX141" s="404"/>
      <c r="VY141" s="404"/>
      <c r="VZ141" s="404"/>
      <c r="WA141" s="404"/>
      <c r="WB141" s="404"/>
      <c r="WC141" s="404"/>
      <c r="WD141" s="404"/>
      <c r="WE141" s="404"/>
      <c r="WF141" s="404"/>
      <c r="WG141" s="404"/>
      <c r="WH141" s="404"/>
      <c r="WI141" s="404"/>
      <c r="WJ141" s="404"/>
      <c r="WK141" s="404"/>
      <c r="WL141" s="404"/>
      <c r="WM141" s="404"/>
      <c r="WN141" s="404"/>
      <c r="WO141" s="404"/>
      <c r="WP141" s="404"/>
      <c r="WQ141" s="404"/>
      <c r="WR141" s="404"/>
      <c r="WS141" s="404"/>
      <c r="WT141" s="404"/>
      <c r="WU141" s="404"/>
      <c r="WV141" s="404"/>
      <c r="WW141" s="404"/>
      <c r="WX141" s="404"/>
      <c r="WY141" s="404"/>
      <c r="WZ141" s="404"/>
      <c r="XA141" s="404"/>
      <c r="XB141" s="404"/>
      <c r="XC141" s="404"/>
      <c r="XD141" s="404"/>
      <c r="XE141" s="404"/>
      <c r="XF141" s="404"/>
      <c r="XG141" s="404"/>
      <c r="XH141" s="404"/>
      <c r="XI141" s="404"/>
      <c r="XJ141" s="404"/>
      <c r="XK141" s="404"/>
      <c r="XL141" s="404"/>
      <c r="XM141" s="404"/>
      <c r="XN141" s="404"/>
      <c r="XO141" s="404"/>
      <c r="XP141" s="404"/>
      <c r="XQ141" s="404"/>
      <c r="XR141" s="404"/>
      <c r="XS141" s="404"/>
      <c r="XT141" s="404"/>
      <c r="XU141" s="404"/>
      <c r="XV141" s="404"/>
      <c r="XW141" s="404"/>
      <c r="XX141" s="404"/>
      <c r="XY141" s="404"/>
      <c r="XZ141" s="404"/>
      <c r="YA141" s="404"/>
      <c r="YB141" s="404"/>
      <c r="YC141" s="404"/>
      <c r="YD141" s="404"/>
      <c r="YE141" s="404"/>
      <c r="YF141" s="404"/>
      <c r="YG141" s="404"/>
      <c r="YH141" s="404"/>
      <c r="YI141" s="404"/>
      <c r="YJ141" s="404"/>
      <c r="YK141" s="404"/>
      <c r="YL141" s="404"/>
      <c r="YM141" s="404"/>
      <c r="YN141" s="404"/>
      <c r="YO141" s="404"/>
      <c r="YP141" s="404"/>
      <c r="YQ141" s="404"/>
      <c r="YR141" s="404"/>
      <c r="YS141" s="404"/>
      <c r="YT141" s="404"/>
      <c r="YU141" s="404"/>
      <c r="YV141" s="404"/>
      <c r="YW141" s="404"/>
      <c r="YX141" s="404"/>
      <c r="YY141" s="404"/>
      <c r="YZ141" s="404"/>
      <c r="ZA141" s="404"/>
      <c r="ZB141" s="404"/>
      <c r="ZC141" s="404"/>
      <c r="ZD141" s="404"/>
      <c r="ZE141" s="404"/>
      <c r="ZF141" s="404"/>
      <c r="ZG141" s="404"/>
      <c r="ZH141" s="404"/>
      <c r="ZI141" s="404"/>
      <c r="ZJ141" s="404"/>
      <c r="ZK141" s="404"/>
      <c r="ZL141" s="404"/>
      <c r="ZM141" s="404"/>
      <c r="ZN141" s="404"/>
      <c r="ZO141" s="404"/>
      <c r="ZP141" s="404"/>
      <c r="ZQ141" s="404"/>
      <c r="ZR141" s="404"/>
      <c r="ZS141" s="404"/>
      <c r="ZT141" s="404"/>
      <c r="ZU141" s="404"/>
      <c r="ZV141" s="404"/>
      <c r="ZW141" s="404"/>
      <c r="ZX141" s="404"/>
      <c r="ZY141" s="404"/>
      <c r="ZZ141" s="404"/>
      <c r="AAA141" s="404"/>
      <c r="AAB141" s="404"/>
      <c r="AAC141" s="404"/>
      <c r="AAD141" s="404"/>
      <c r="AAE141" s="404"/>
      <c r="AAF141" s="404"/>
      <c r="AAG141" s="404"/>
      <c r="AAH141" s="404"/>
      <c r="AAI141" s="404"/>
      <c r="AAJ141" s="404"/>
      <c r="AAK141" s="404"/>
      <c r="AAL141" s="404"/>
      <c r="AAM141" s="404"/>
      <c r="AAN141" s="404"/>
      <c r="AAO141" s="404"/>
      <c r="AAP141" s="404"/>
      <c r="AAQ141" s="404"/>
      <c r="AAR141" s="404"/>
      <c r="AAS141" s="404"/>
      <c r="AAT141" s="404"/>
      <c r="AAU141" s="404"/>
      <c r="AAV141" s="404"/>
      <c r="AAW141" s="404"/>
      <c r="AAX141" s="404"/>
      <c r="AAY141" s="404"/>
      <c r="AAZ141" s="404"/>
      <c r="ABA141" s="404"/>
      <c r="ABB141" s="404"/>
      <c r="ABC141" s="404"/>
      <c r="ABD141" s="404"/>
      <c r="ABE141" s="404"/>
      <c r="ABF141" s="404"/>
      <c r="ABG141" s="404"/>
      <c r="ABH141" s="404"/>
      <c r="ABI141" s="404"/>
      <c r="ABJ141" s="404"/>
      <c r="ABK141" s="404"/>
      <c r="ABL141" s="404"/>
      <c r="ABM141" s="404"/>
      <c r="ABN141" s="404"/>
      <c r="ABO141" s="404"/>
      <c r="ABP141" s="404"/>
      <c r="ABQ141" s="404"/>
      <c r="ABR141" s="404"/>
      <c r="ABS141" s="404"/>
      <c r="ABT141" s="404"/>
      <c r="ABU141" s="404"/>
      <c r="ABV141" s="404"/>
      <c r="ABW141" s="404"/>
      <c r="ABX141" s="404"/>
      <c r="ABY141" s="404"/>
      <c r="ABZ141" s="404"/>
      <c r="ACA141" s="404"/>
      <c r="ACB141" s="404"/>
      <c r="ACC141" s="404"/>
      <c r="ACD141" s="404"/>
      <c r="ACE141" s="404"/>
      <c r="ACF141" s="404"/>
      <c r="ACG141" s="404"/>
      <c r="ACH141" s="404"/>
      <c r="ACI141" s="404"/>
      <c r="ACJ141" s="404"/>
      <c r="ACK141" s="404"/>
      <c r="ACL141" s="404"/>
      <c r="ACM141" s="404"/>
      <c r="ACN141" s="404"/>
      <c r="ACO141" s="404"/>
      <c r="ACP141" s="404"/>
      <c r="ACQ141" s="404"/>
      <c r="ACR141" s="404"/>
      <c r="ACS141" s="404"/>
      <c r="ACT141" s="404"/>
      <c r="ACU141" s="404"/>
      <c r="ACV141" s="404"/>
      <c r="ACW141" s="404"/>
      <c r="ACX141" s="404"/>
      <c r="ACY141" s="404"/>
      <c r="ACZ141" s="404"/>
      <c r="ADA141" s="404"/>
      <c r="ADB141" s="404"/>
      <c r="ADC141" s="404"/>
      <c r="ADD141" s="404"/>
      <c r="ADE141" s="404"/>
      <c r="ADF141" s="404"/>
      <c r="ADG141" s="404"/>
      <c r="ADH141" s="404"/>
      <c r="ADI141" s="404"/>
      <c r="ADJ141" s="404"/>
      <c r="ADK141" s="404"/>
      <c r="ADL141" s="404"/>
      <c r="ADM141" s="404"/>
      <c r="ADN141" s="404"/>
      <c r="ADO141" s="404"/>
      <c r="ADP141" s="404"/>
      <c r="ADQ141" s="404"/>
      <c r="ADR141" s="404"/>
      <c r="ADS141" s="404"/>
      <c r="ADT141" s="404"/>
      <c r="ADU141" s="404"/>
      <c r="ADV141" s="404"/>
      <c r="ADW141" s="404"/>
      <c r="ADX141" s="404"/>
      <c r="ADY141" s="404"/>
      <c r="ADZ141" s="404"/>
      <c r="AEA141" s="404"/>
      <c r="AEB141" s="404"/>
      <c r="AEC141" s="404"/>
      <c r="AED141" s="404"/>
      <c r="AEE141" s="404"/>
      <c r="AEF141" s="404"/>
      <c r="AEG141" s="404"/>
      <c r="AEH141" s="404"/>
      <c r="AEI141" s="404"/>
      <c r="AEJ141" s="404"/>
      <c r="AEK141" s="404"/>
      <c r="AEL141" s="404"/>
      <c r="AEM141" s="404"/>
      <c r="AEN141" s="404"/>
      <c r="AEO141" s="404"/>
      <c r="AEP141" s="404"/>
      <c r="AEQ141" s="404"/>
      <c r="AER141" s="404"/>
      <c r="AES141" s="404"/>
      <c r="AET141" s="404"/>
      <c r="AEU141" s="404"/>
      <c r="AEV141" s="404"/>
      <c r="AEW141" s="404"/>
      <c r="AEX141" s="404"/>
      <c r="AEY141" s="404"/>
      <c r="AEZ141" s="404"/>
      <c r="AFA141" s="404"/>
      <c r="AFB141" s="404"/>
      <c r="AFC141" s="404"/>
      <c r="AFD141" s="404"/>
      <c r="AFE141" s="404"/>
      <c r="AFF141" s="404"/>
      <c r="AFG141" s="404"/>
      <c r="AFH141" s="404"/>
      <c r="AFI141" s="404"/>
      <c r="AFJ141" s="404"/>
      <c r="AFK141" s="404"/>
      <c r="AFL141" s="404"/>
      <c r="AFM141" s="404"/>
      <c r="AFN141" s="404"/>
      <c r="AFO141" s="404"/>
      <c r="AFP141" s="404"/>
      <c r="AFQ141" s="404"/>
      <c r="AFR141" s="404"/>
      <c r="AFS141" s="404"/>
      <c r="AFT141" s="404"/>
      <c r="AFU141" s="404"/>
      <c r="AFV141" s="404"/>
      <c r="AFW141" s="404"/>
      <c r="AFX141" s="404"/>
      <c r="AFY141" s="404"/>
      <c r="AFZ141" s="404"/>
      <c r="AGA141" s="404"/>
      <c r="AGB141" s="404"/>
      <c r="AGC141" s="404"/>
      <c r="AGD141" s="404"/>
      <c r="AGE141" s="404"/>
      <c r="AGF141" s="404"/>
      <c r="AGG141" s="404"/>
      <c r="AGH141" s="404"/>
      <c r="AGI141" s="404"/>
      <c r="AGJ141" s="404"/>
      <c r="AGK141" s="404"/>
      <c r="AGL141" s="404"/>
      <c r="AGM141" s="404"/>
      <c r="AGN141" s="404"/>
      <c r="AGO141" s="404"/>
      <c r="AGP141" s="404"/>
      <c r="AGQ141" s="404"/>
      <c r="AGR141" s="404"/>
      <c r="AGS141" s="404"/>
      <c r="AGT141" s="404"/>
      <c r="AGU141" s="404"/>
      <c r="AGV141" s="404"/>
      <c r="AGW141" s="404"/>
      <c r="AGX141" s="404"/>
      <c r="AGY141" s="404"/>
      <c r="AGZ141" s="404"/>
      <c r="AHA141" s="404"/>
      <c r="AHB141" s="404"/>
      <c r="AHC141" s="404"/>
      <c r="AHD141" s="404"/>
      <c r="AHE141" s="404"/>
      <c r="AHF141" s="404"/>
      <c r="AHG141" s="404"/>
      <c r="AHH141" s="404"/>
      <c r="AHI141" s="404"/>
      <c r="AHJ141" s="404"/>
      <c r="AHK141" s="404"/>
      <c r="AHL141" s="404"/>
      <c r="AHM141" s="404"/>
      <c r="AHN141" s="404"/>
      <c r="AHO141" s="404"/>
      <c r="AHP141" s="404"/>
      <c r="AHQ141" s="404"/>
      <c r="AHR141" s="404"/>
      <c r="AHS141" s="404"/>
      <c r="AHT141" s="404"/>
      <c r="AHU141" s="404"/>
      <c r="AHV141" s="404"/>
      <c r="AHW141" s="404"/>
      <c r="AHX141" s="404"/>
      <c r="AHY141" s="404"/>
      <c r="AHZ141" s="404"/>
      <c r="AIA141" s="404"/>
      <c r="AIB141" s="404"/>
      <c r="AIC141" s="404"/>
      <c r="AID141" s="404"/>
      <c r="AIE141" s="404"/>
      <c r="AIF141" s="404"/>
      <c r="AIG141" s="404"/>
      <c r="AIH141" s="404"/>
      <c r="AII141" s="404"/>
      <c r="AIJ141" s="404"/>
      <c r="AIK141" s="404"/>
      <c r="AIL141" s="404"/>
      <c r="AIM141" s="404"/>
      <c r="AIN141" s="404"/>
      <c r="AIO141" s="404"/>
      <c r="AIP141" s="404"/>
      <c r="AIQ141" s="404"/>
      <c r="AIR141" s="404"/>
      <c r="AIS141" s="404"/>
      <c r="AIT141" s="404"/>
      <c r="AIU141" s="404"/>
      <c r="AIV141" s="404"/>
      <c r="AIW141" s="404"/>
      <c r="AIX141" s="404"/>
      <c r="AIY141" s="404"/>
      <c r="AIZ141" s="404"/>
      <c r="AJA141" s="404"/>
      <c r="AJB141" s="404"/>
      <c r="AJC141" s="404"/>
      <c r="AJD141" s="404"/>
      <c r="AJE141" s="404"/>
      <c r="AJF141" s="404"/>
      <c r="AJG141" s="404"/>
      <c r="AJH141" s="404"/>
      <c r="AJI141" s="404"/>
      <c r="AJJ141" s="404"/>
      <c r="AJK141" s="404"/>
      <c r="AJL141" s="404"/>
      <c r="AJM141" s="404"/>
      <c r="AJN141" s="404"/>
      <c r="AJO141" s="404"/>
      <c r="AJP141" s="404"/>
      <c r="AJQ141" s="404"/>
      <c r="AJR141" s="404"/>
      <c r="AJS141" s="404"/>
      <c r="AJT141" s="404"/>
      <c r="AJU141" s="404"/>
      <c r="AJV141" s="404"/>
      <c r="AJW141" s="404"/>
      <c r="AJX141" s="404"/>
      <c r="AJY141" s="404"/>
      <c r="AJZ141" s="404"/>
      <c r="AKA141" s="404"/>
      <c r="AKB141" s="404"/>
      <c r="AKC141" s="404"/>
      <c r="AKD141" s="404"/>
      <c r="AKE141" s="404"/>
      <c r="AKF141" s="404"/>
      <c r="AKG141" s="404"/>
      <c r="AKH141" s="404"/>
      <c r="AKI141" s="404"/>
      <c r="AKJ141" s="404"/>
      <c r="AKK141" s="404"/>
      <c r="AKL141" s="404"/>
      <c r="AKM141" s="404"/>
      <c r="AKN141" s="404"/>
      <c r="AKO141" s="404"/>
      <c r="AKP141" s="404"/>
      <c r="AKQ141" s="404"/>
      <c r="AKR141" s="404"/>
      <c r="AKS141" s="404"/>
      <c r="AKT141" s="404"/>
      <c r="AKU141" s="404"/>
      <c r="AKV141" s="404"/>
      <c r="AKW141" s="404"/>
      <c r="AKX141" s="404"/>
      <c r="AKY141" s="404"/>
      <c r="AKZ141" s="404"/>
      <c r="ALA141" s="404"/>
      <c r="ALB141" s="404"/>
      <c r="ALC141" s="404"/>
    </row>
    <row r="142" spans="1:991" x14ac:dyDescent="0.55000000000000004">
      <c r="A142" s="53" t="s">
        <v>106</v>
      </c>
      <c r="B142" s="648" t="e">
        <f>#N/A</f>
        <v>#N/A</v>
      </c>
      <c r="C142" s="648"/>
      <c r="D142" s="648" t="e">
        <f>#N/A</f>
        <v>#N/A</v>
      </c>
      <c r="E142" s="648">
        <f t="shared" si="1"/>
        <v>0</v>
      </c>
      <c r="F142" s="648"/>
      <c r="G142" s="648">
        <f t="shared" si="2"/>
        <v>0</v>
      </c>
      <c r="H142" s="648">
        <f t="shared" si="3"/>
        <v>0</v>
      </c>
      <c r="I142" s="648"/>
      <c r="J142" s="648">
        <f t="shared" si="4"/>
        <v>0</v>
      </c>
      <c r="K142" s="762" t="e">
        <f>#N/A</f>
        <v>#N/A</v>
      </c>
      <c r="L142" s="648"/>
      <c r="M142" s="404"/>
      <c r="N142" s="404"/>
      <c r="O142" s="404"/>
      <c r="P142" s="404"/>
      <c r="Q142" s="404"/>
      <c r="R142" s="404"/>
      <c r="S142" s="404"/>
      <c r="T142" s="404"/>
      <c r="U142" s="404"/>
      <c r="V142" s="404"/>
      <c r="W142" s="404"/>
      <c r="X142" s="404"/>
      <c r="Y142" s="404"/>
      <c r="Z142" s="404"/>
      <c r="AA142" s="404"/>
      <c r="AB142" s="404"/>
      <c r="AC142" s="404"/>
      <c r="AD142" s="404"/>
      <c r="AE142" s="404"/>
      <c r="AF142" s="404"/>
      <c r="AG142" s="404"/>
      <c r="AH142" s="404"/>
      <c r="AI142" s="404"/>
      <c r="AJ142" s="404"/>
      <c r="AK142" s="404"/>
      <c r="AL142" s="404"/>
      <c r="AM142" s="404"/>
      <c r="AN142" s="404"/>
      <c r="AO142" s="404"/>
      <c r="AP142" s="404"/>
      <c r="AQ142" s="404"/>
      <c r="AR142" s="404"/>
      <c r="AS142" s="404"/>
      <c r="AT142" s="404"/>
      <c r="AU142" s="404"/>
      <c r="AV142" s="404"/>
      <c r="AW142" s="404"/>
      <c r="AX142" s="404"/>
      <c r="AY142" s="404"/>
      <c r="AZ142" s="404"/>
      <c r="BA142" s="404"/>
      <c r="BB142" s="404"/>
      <c r="BC142" s="404"/>
      <c r="BD142" s="404"/>
      <c r="BE142" s="404"/>
      <c r="BF142" s="404"/>
      <c r="BG142" s="404"/>
      <c r="BH142" s="404"/>
      <c r="BI142" s="404"/>
      <c r="BJ142" s="404"/>
      <c r="BK142" s="404"/>
      <c r="BL142" s="404"/>
      <c r="BM142" s="404"/>
      <c r="BN142" s="404"/>
      <c r="BO142" s="404"/>
      <c r="BP142" s="404"/>
      <c r="BQ142" s="404"/>
      <c r="BR142" s="404"/>
      <c r="BS142" s="404"/>
      <c r="BT142" s="404"/>
      <c r="BU142" s="404"/>
      <c r="BV142" s="404"/>
      <c r="BW142" s="404"/>
      <c r="BX142" s="404"/>
      <c r="BY142" s="404"/>
      <c r="BZ142" s="404"/>
      <c r="CA142" s="404"/>
      <c r="CB142" s="404"/>
      <c r="CC142" s="404"/>
      <c r="CD142" s="404"/>
      <c r="CE142" s="404"/>
      <c r="CF142" s="404"/>
      <c r="CG142" s="404"/>
      <c r="CH142" s="404"/>
      <c r="CI142" s="404"/>
      <c r="CJ142" s="404"/>
      <c r="CK142" s="404"/>
      <c r="CL142" s="404"/>
      <c r="CM142" s="404"/>
      <c r="CN142" s="404"/>
      <c r="CO142" s="404"/>
      <c r="CP142" s="404"/>
      <c r="CQ142" s="404"/>
      <c r="CR142" s="404"/>
      <c r="CS142" s="404"/>
      <c r="CT142" s="404"/>
      <c r="CU142" s="404"/>
      <c r="CV142" s="404"/>
      <c r="CW142" s="404"/>
      <c r="CX142" s="404"/>
      <c r="CY142" s="404"/>
      <c r="CZ142" s="404"/>
      <c r="DA142" s="404"/>
      <c r="DB142" s="404"/>
      <c r="DC142" s="404"/>
      <c r="DD142" s="404"/>
      <c r="DE142" s="404"/>
      <c r="DF142" s="404"/>
      <c r="DG142" s="404"/>
      <c r="DH142" s="404"/>
      <c r="DI142" s="404"/>
      <c r="DJ142" s="404"/>
      <c r="DK142" s="404"/>
      <c r="DL142" s="404"/>
      <c r="DM142" s="404"/>
      <c r="DN142" s="404"/>
      <c r="DO142" s="404"/>
      <c r="DP142" s="404"/>
      <c r="DQ142" s="404"/>
      <c r="DR142" s="404"/>
      <c r="DS142" s="404"/>
      <c r="DT142" s="404"/>
      <c r="DU142" s="404"/>
      <c r="DV142" s="404"/>
      <c r="DW142" s="404"/>
      <c r="DX142" s="404"/>
      <c r="DY142" s="404"/>
      <c r="DZ142" s="404"/>
      <c r="EA142" s="404"/>
      <c r="EB142" s="404"/>
      <c r="EC142" s="404"/>
      <c r="ED142" s="404"/>
      <c r="EE142" s="404"/>
      <c r="EF142" s="404"/>
      <c r="EG142" s="404"/>
      <c r="EH142" s="404"/>
      <c r="EI142" s="404"/>
      <c r="EJ142" s="404"/>
      <c r="EK142" s="404"/>
      <c r="EL142" s="404"/>
      <c r="EM142" s="404"/>
      <c r="EN142" s="404"/>
      <c r="EO142" s="404"/>
      <c r="EP142" s="404"/>
      <c r="EQ142" s="404"/>
      <c r="ER142" s="404"/>
      <c r="ES142" s="404"/>
      <c r="ET142" s="404"/>
      <c r="EU142" s="404"/>
      <c r="EV142" s="404"/>
      <c r="EW142" s="404"/>
      <c r="EX142" s="404"/>
      <c r="EY142" s="404"/>
      <c r="EZ142" s="404"/>
      <c r="FA142" s="404"/>
      <c r="FB142" s="404"/>
      <c r="FC142" s="404"/>
      <c r="FD142" s="404"/>
      <c r="FE142" s="404"/>
      <c r="FF142" s="404"/>
      <c r="FG142" s="404"/>
      <c r="FH142" s="404"/>
      <c r="FI142" s="404"/>
      <c r="FJ142" s="404"/>
      <c r="FK142" s="404"/>
      <c r="FL142" s="404"/>
      <c r="FM142" s="404"/>
      <c r="FN142" s="404"/>
      <c r="FO142" s="404"/>
      <c r="FP142" s="404"/>
      <c r="FQ142" s="404"/>
      <c r="FR142" s="404"/>
      <c r="FS142" s="404"/>
      <c r="FT142" s="404"/>
      <c r="FU142" s="404"/>
      <c r="FV142" s="404"/>
      <c r="FW142" s="404"/>
      <c r="FX142" s="404"/>
      <c r="FY142" s="404"/>
      <c r="FZ142" s="404"/>
      <c r="GA142" s="404"/>
      <c r="GB142" s="404"/>
      <c r="GC142" s="404"/>
      <c r="GD142" s="404"/>
      <c r="GE142" s="404"/>
      <c r="GF142" s="404"/>
      <c r="GG142" s="404"/>
      <c r="GH142" s="404"/>
      <c r="GI142" s="404"/>
      <c r="GJ142" s="404"/>
      <c r="GK142" s="404"/>
      <c r="GL142" s="404"/>
      <c r="GM142" s="404"/>
      <c r="GN142" s="404"/>
      <c r="GO142" s="404"/>
      <c r="GP142" s="404"/>
      <c r="GQ142" s="404"/>
      <c r="GR142" s="404"/>
      <c r="GS142" s="404"/>
      <c r="GT142" s="404"/>
      <c r="GU142" s="404"/>
      <c r="GV142" s="404"/>
      <c r="GW142" s="404"/>
      <c r="GX142" s="404"/>
      <c r="GY142" s="404"/>
      <c r="GZ142" s="404"/>
      <c r="HA142" s="404"/>
      <c r="HB142" s="404"/>
      <c r="HC142" s="404"/>
      <c r="HD142" s="404"/>
      <c r="HE142" s="404"/>
      <c r="HF142" s="404"/>
      <c r="HG142" s="404"/>
      <c r="HH142" s="404"/>
      <c r="HI142" s="404"/>
      <c r="HJ142" s="404"/>
      <c r="HK142" s="404"/>
      <c r="HL142" s="404"/>
      <c r="HM142" s="404"/>
      <c r="HN142" s="404"/>
      <c r="HO142" s="404"/>
      <c r="HP142" s="404"/>
      <c r="HQ142" s="404"/>
      <c r="HR142" s="404"/>
      <c r="HS142" s="404"/>
      <c r="HT142" s="404"/>
      <c r="HU142" s="404"/>
      <c r="HV142" s="404"/>
      <c r="HW142" s="404"/>
      <c r="HX142" s="404"/>
      <c r="HY142" s="404"/>
      <c r="HZ142" s="404"/>
      <c r="IA142" s="404"/>
      <c r="IB142" s="404"/>
      <c r="IC142" s="404"/>
      <c r="ID142" s="404"/>
      <c r="IE142" s="404"/>
      <c r="IF142" s="404"/>
      <c r="IG142" s="404"/>
      <c r="IH142" s="404"/>
      <c r="II142" s="404"/>
      <c r="IJ142" s="404"/>
      <c r="IK142" s="404"/>
      <c r="IL142" s="404"/>
      <c r="IM142" s="404"/>
      <c r="IN142" s="404"/>
      <c r="IO142" s="404"/>
      <c r="IP142" s="404"/>
      <c r="IQ142" s="404"/>
      <c r="IR142" s="404"/>
      <c r="IS142" s="404"/>
      <c r="IT142" s="404"/>
      <c r="IU142" s="404"/>
      <c r="IV142" s="404"/>
      <c r="IW142" s="404"/>
      <c r="IX142" s="404"/>
      <c r="IY142" s="404"/>
      <c r="IZ142" s="404"/>
      <c r="JA142" s="404"/>
      <c r="JB142" s="404"/>
      <c r="JC142" s="404"/>
      <c r="JD142" s="404"/>
      <c r="JE142" s="404"/>
      <c r="JF142" s="404"/>
      <c r="JG142" s="404"/>
      <c r="JH142" s="404"/>
      <c r="JI142" s="404"/>
      <c r="JJ142" s="404"/>
      <c r="JK142" s="404"/>
      <c r="JL142" s="404"/>
      <c r="JM142" s="404"/>
      <c r="JN142" s="404"/>
      <c r="JO142" s="404"/>
      <c r="JP142" s="404"/>
      <c r="JQ142" s="404"/>
      <c r="JR142" s="404"/>
      <c r="JS142" s="404"/>
      <c r="JT142" s="404"/>
      <c r="JU142" s="404"/>
      <c r="JV142" s="404"/>
      <c r="JW142" s="404"/>
      <c r="JX142" s="404"/>
      <c r="JY142" s="404"/>
      <c r="JZ142" s="404"/>
      <c r="KA142" s="404"/>
      <c r="KB142" s="404"/>
      <c r="KC142" s="404"/>
      <c r="KD142" s="404"/>
      <c r="KE142" s="404"/>
      <c r="KF142" s="404"/>
      <c r="KG142" s="404"/>
      <c r="KH142" s="404"/>
      <c r="KI142" s="404"/>
      <c r="KJ142" s="404"/>
      <c r="KK142" s="404"/>
      <c r="KL142" s="404"/>
      <c r="KM142" s="404"/>
      <c r="KN142" s="404"/>
      <c r="KO142" s="404"/>
      <c r="KP142" s="404"/>
      <c r="KQ142" s="404"/>
      <c r="KR142" s="404"/>
      <c r="KS142" s="404"/>
      <c r="KT142" s="404"/>
      <c r="KU142" s="404"/>
      <c r="KV142" s="404"/>
      <c r="KW142" s="404"/>
      <c r="KX142" s="404"/>
      <c r="KY142" s="404"/>
      <c r="KZ142" s="404"/>
      <c r="LA142" s="404"/>
      <c r="LB142" s="404"/>
      <c r="LC142" s="404"/>
      <c r="LD142" s="404"/>
      <c r="LE142" s="404"/>
      <c r="LF142" s="404"/>
      <c r="LG142" s="404"/>
      <c r="LH142" s="404"/>
      <c r="LI142" s="404"/>
      <c r="LJ142" s="404"/>
      <c r="LK142" s="404"/>
      <c r="LL142" s="404"/>
      <c r="LM142" s="404"/>
      <c r="LN142" s="404"/>
      <c r="LO142" s="404"/>
      <c r="LP142" s="404"/>
      <c r="LQ142" s="404"/>
      <c r="LR142" s="404"/>
      <c r="LS142" s="404"/>
      <c r="LT142" s="404"/>
      <c r="LU142" s="404"/>
      <c r="LV142" s="404"/>
      <c r="LW142" s="404"/>
      <c r="LX142" s="404"/>
      <c r="LY142" s="404"/>
      <c r="LZ142" s="404"/>
      <c r="MA142" s="404"/>
      <c r="MB142" s="404"/>
      <c r="MC142" s="404"/>
      <c r="MD142" s="404"/>
      <c r="ME142" s="404"/>
      <c r="MF142" s="404"/>
      <c r="MG142" s="404"/>
      <c r="MH142" s="404"/>
      <c r="MI142" s="404"/>
      <c r="MJ142" s="404"/>
      <c r="MK142" s="404"/>
      <c r="ML142" s="404"/>
      <c r="MM142" s="404"/>
      <c r="MN142" s="404"/>
      <c r="MO142" s="404"/>
      <c r="MP142" s="404"/>
      <c r="MQ142" s="404"/>
      <c r="MR142" s="404"/>
      <c r="MS142" s="404"/>
      <c r="MT142" s="404"/>
      <c r="MU142" s="404"/>
      <c r="MV142" s="404"/>
      <c r="MW142" s="404"/>
      <c r="MX142" s="404"/>
      <c r="MY142" s="404"/>
      <c r="MZ142" s="404"/>
      <c r="NA142" s="404"/>
      <c r="NB142" s="404"/>
      <c r="NC142" s="404"/>
      <c r="ND142" s="404"/>
      <c r="NE142" s="404"/>
      <c r="NF142" s="404"/>
      <c r="NG142" s="404"/>
      <c r="NH142" s="404"/>
      <c r="NI142" s="404"/>
      <c r="NJ142" s="404"/>
      <c r="NK142" s="404"/>
      <c r="NL142" s="404"/>
      <c r="NM142" s="404"/>
      <c r="NN142" s="404"/>
      <c r="NO142" s="404"/>
      <c r="NP142" s="404"/>
      <c r="NQ142" s="404"/>
      <c r="NR142" s="404"/>
      <c r="NS142" s="404"/>
      <c r="NT142" s="404"/>
      <c r="NU142" s="404"/>
      <c r="NV142" s="404"/>
      <c r="NW142" s="404"/>
      <c r="NX142" s="404"/>
      <c r="NY142" s="404"/>
      <c r="NZ142" s="404"/>
      <c r="OA142" s="404"/>
      <c r="OB142" s="404"/>
      <c r="OC142" s="404"/>
      <c r="OD142" s="404"/>
      <c r="OE142" s="404"/>
      <c r="OF142" s="404"/>
      <c r="OG142" s="404"/>
      <c r="OH142" s="404"/>
      <c r="OI142" s="404"/>
      <c r="OJ142" s="404"/>
      <c r="OK142" s="404"/>
      <c r="OL142" s="404"/>
      <c r="OM142" s="404"/>
      <c r="ON142" s="404"/>
      <c r="OO142" s="404"/>
      <c r="OP142" s="404"/>
      <c r="OQ142" s="404"/>
      <c r="OR142" s="404"/>
      <c r="OS142" s="404"/>
      <c r="OT142" s="404"/>
      <c r="OU142" s="404"/>
      <c r="OV142" s="404"/>
      <c r="OW142" s="404"/>
      <c r="OX142" s="404"/>
      <c r="OY142" s="404"/>
      <c r="OZ142" s="404"/>
      <c r="PA142" s="404"/>
      <c r="PB142" s="404"/>
      <c r="PC142" s="404"/>
      <c r="PD142" s="404"/>
      <c r="PE142" s="404"/>
      <c r="PF142" s="404"/>
      <c r="PG142" s="404"/>
      <c r="PH142" s="404"/>
      <c r="PI142" s="404"/>
      <c r="PJ142" s="404"/>
      <c r="PK142" s="404"/>
      <c r="PL142" s="404"/>
      <c r="PM142" s="404"/>
      <c r="PN142" s="404"/>
      <c r="PO142" s="404"/>
      <c r="PP142" s="404"/>
      <c r="PQ142" s="404"/>
      <c r="PR142" s="404"/>
      <c r="PS142" s="404"/>
      <c r="PT142" s="404"/>
      <c r="PU142" s="404"/>
      <c r="PV142" s="404"/>
      <c r="PW142" s="404"/>
      <c r="PX142" s="404"/>
      <c r="PY142" s="404"/>
      <c r="PZ142" s="404"/>
      <c r="QA142" s="404"/>
      <c r="QB142" s="404"/>
      <c r="QC142" s="404"/>
      <c r="QD142" s="404"/>
      <c r="QE142" s="404"/>
      <c r="QF142" s="404"/>
      <c r="QG142" s="404"/>
      <c r="QH142" s="404"/>
      <c r="QI142" s="404"/>
      <c r="QJ142" s="404"/>
      <c r="QK142" s="404"/>
      <c r="QL142" s="404"/>
      <c r="QM142" s="404"/>
      <c r="QN142" s="404"/>
      <c r="QO142" s="404"/>
      <c r="QP142" s="404"/>
      <c r="QQ142" s="404"/>
      <c r="QR142" s="404"/>
      <c r="QS142" s="404"/>
      <c r="QT142" s="404"/>
      <c r="QU142" s="404"/>
      <c r="QV142" s="404"/>
      <c r="QW142" s="404"/>
      <c r="QX142" s="404"/>
      <c r="QY142" s="404"/>
      <c r="QZ142" s="404"/>
      <c r="RA142" s="404"/>
      <c r="RB142" s="404"/>
      <c r="RC142" s="404"/>
      <c r="RD142" s="404"/>
      <c r="RE142" s="404"/>
      <c r="RF142" s="404"/>
      <c r="RG142" s="404"/>
      <c r="RH142" s="404"/>
      <c r="RI142" s="404"/>
      <c r="RJ142" s="404"/>
      <c r="RK142" s="404"/>
      <c r="RL142" s="404"/>
      <c r="RM142" s="404"/>
      <c r="RN142" s="404"/>
      <c r="RO142" s="404"/>
      <c r="RP142" s="404"/>
      <c r="RQ142" s="404"/>
      <c r="RR142" s="404"/>
      <c r="RS142" s="404"/>
      <c r="RT142" s="404"/>
      <c r="RU142" s="404"/>
      <c r="RV142" s="404"/>
      <c r="RW142" s="404"/>
      <c r="RX142" s="404"/>
      <c r="RY142" s="404"/>
      <c r="RZ142" s="404"/>
      <c r="SA142" s="404"/>
      <c r="SB142" s="404"/>
      <c r="SC142" s="404"/>
      <c r="SD142" s="404"/>
      <c r="SE142" s="404"/>
      <c r="SF142" s="404"/>
      <c r="SG142" s="404"/>
      <c r="SH142" s="404"/>
      <c r="SI142" s="404"/>
      <c r="SJ142" s="404"/>
      <c r="SK142" s="404"/>
      <c r="SL142" s="404"/>
      <c r="SM142" s="404"/>
      <c r="SN142" s="404"/>
      <c r="SO142" s="404"/>
      <c r="SP142" s="404"/>
      <c r="SQ142" s="404"/>
      <c r="SR142" s="404"/>
      <c r="SS142" s="404"/>
      <c r="ST142" s="404"/>
      <c r="SU142" s="404"/>
      <c r="SV142" s="404"/>
      <c r="SW142" s="404"/>
      <c r="SX142" s="404"/>
      <c r="SY142" s="404"/>
      <c r="SZ142" s="404"/>
      <c r="TA142" s="404"/>
      <c r="TB142" s="404"/>
      <c r="TC142" s="404"/>
      <c r="TD142" s="404"/>
      <c r="TE142" s="404"/>
      <c r="TF142" s="404"/>
      <c r="TG142" s="404"/>
      <c r="TH142" s="404"/>
      <c r="TI142" s="404"/>
      <c r="TJ142" s="404"/>
      <c r="TK142" s="404"/>
      <c r="TL142" s="404"/>
      <c r="TM142" s="404"/>
      <c r="TN142" s="404"/>
      <c r="TO142" s="404"/>
      <c r="TP142" s="404"/>
      <c r="TQ142" s="404"/>
      <c r="TR142" s="404"/>
      <c r="TS142" s="404"/>
      <c r="TT142" s="404"/>
      <c r="TU142" s="404"/>
      <c r="TV142" s="404"/>
      <c r="TW142" s="404"/>
      <c r="TX142" s="404"/>
      <c r="TY142" s="404"/>
      <c r="TZ142" s="404"/>
      <c r="UA142" s="404"/>
      <c r="UB142" s="404"/>
      <c r="UC142" s="404"/>
      <c r="UD142" s="404"/>
      <c r="UE142" s="404"/>
      <c r="UF142" s="404"/>
      <c r="UG142" s="404"/>
      <c r="UH142" s="404"/>
      <c r="UI142" s="404"/>
      <c r="UJ142" s="404"/>
      <c r="UK142" s="404"/>
      <c r="UL142" s="404"/>
      <c r="UM142" s="404"/>
      <c r="UN142" s="404"/>
      <c r="UO142" s="404"/>
      <c r="UP142" s="404"/>
      <c r="UQ142" s="404"/>
      <c r="UR142" s="404"/>
      <c r="US142" s="404"/>
      <c r="UT142" s="404"/>
      <c r="UU142" s="404"/>
      <c r="UV142" s="404"/>
      <c r="UW142" s="404"/>
      <c r="UX142" s="404"/>
      <c r="UY142" s="404"/>
      <c r="UZ142" s="404"/>
      <c r="VA142" s="404"/>
      <c r="VB142" s="404"/>
      <c r="VC142" s="404"/>
      <c r="VD142" s="404"/>
      <c r="VE142" s="404"/>
      <c r="VF142" s="404"/>
      <c r="VG142" s="404"/>
      <c r="VH142" s="404"/>
      <c r="VI142" s="404"/>
      <c r="VJ142" s="404"/>
      <c r="VK142" s="404"/>
      <c r="VL142" s="404"/>
      <c r="VM142" s="404"/>
      <c r="VN142" s="404"/>
      <c r="VO142" s="404"/>
      <c r="VP142" s="404"/>
      <c r="VQ142" s="404"/>
      <c r="VR142" s="404"/>
      <c r="VS142" s="404"/>
      <c r="VT142" s="404"/>
      <c r="VU142" s="404"/>
      <c r="VV142" s="404"/>
      <c r="VW142" s="404"/>
      <c r="VX142" s="404"/>
      <c r="VY142" s="404"/>
      <c r="VZ142" s="404"/>
      <c r="WA142" s="404"/>
      <c r="WB142" s="404"/>
      <c r="WC142" s="404"/>
      <c r="WD142" s="404"/>
      <c r="WE142" s="404"/>
      <c r="WF142" s="404"/>
      <c r="WG142" s="404"/>
      <c r="WH142" s="404"/>
      <c r="WI142" s="404"/>
      <c r="WJ142" s="404"/>
      <c r="WK142" s="404"/>
      <c r="WL142" s="404"/>
      <c r="WM142" s="404"/>
      <c r="WN142" s="404"/>
      <c r="WO142" s="404"/>
      <c r="WP142" s="404"/>
      <c r="WQ142" s="404"/>
      <c r="WR142" s="404"/>
      <c r="WS142" s="404"/>
      <c r="WT142" s="404"/>
      <c r="WU142" s="404"/>
      <c r="WV142" s="404"/>
      <c r="WW142" s="404"/>
      <c r="WX142" s="404"/>
      <c r="WY142" s="404"/>
      <c r="WZ142" s="404"/>
      <c r="XA142" s="404"/>
      <c r="XB142" s="404"/>
      <c r="XC142" s="404"/>
      <c r="XD142" s="404"/>
      <c r="XE142" s="404"/>
      <c r="XF142" s="404"/>
      <c r="XG142" s="404"/>
      <c r="XH142" s="404"/>
      <c r="XI142" s="404"/>
      <c r="XJ142" s="404"/>
      <c r="XK142" s="404"/>
      <c r="XL142" s="404"/>
      <c r="XM142" s="404"/>
      <c r="XN142" s="404"/>
      <c r="XO142" s="404"/>
      <c r="XP142" s="404"/>
      <c r="XQ142" s="404"/>
      <c r="XR142" s="404"/>
      <c r="XS142" s="404"/>
      <c r="XT142" s="404"/>
      <c r="XU142" s="404"/>
      <c r="XV142" s="404"/>
      <c r="XW142" s="404"/>
      <c r="XX142" s="404"/>
      <c r="XY142" s="404"/>
      <c r="XZ142" s="404"/>
      <c r="YA142" s="404"/>
      <c r="YB142" s="404"/>
      <c r="YC142" s="404"/>
      <c r="YD142" s="404"/>
      <c r="YE142" s="404"/>
      <c r="YF142" s="404"/>
      <c r="YG142" s="404"/>
      <c r="YH142" s="404"/>
      <c r="YI142" s="404"/>
      <c r="YJ142" s="404"/>
      <c r="YK142" s="404"/>
      <c r="YL142" s="404"/>
      <c r="YM142" s="404"/>
      <c r="YN142" s="404"/>
      <c r="YO142" s="404"/>
      <c r="YP142" s="404"/>
      <c r="YQ142" s="404"/>
      <c r="YR142" s="404"/>
      <c r="YS142" s="404"/>
      <c r="YT142" s="404"/>
      <c r="YU142" s="404"/>
      <c r="YV142" s="404"/>
      <c r="YW142" s="404"/>
      <c r="YX142" s="404"/>
      <c r="YY142" s="404"/>
      <c r="YZ142" s="404"/>
      <c r="ZA142" s="404"/>
      <c r="ZB142" s="404"/>
      <c r="ZC142" s="404"/>
      <c r="ZD142" s="404"/>
      <c r="ZE142" s="404"/>
      <c r="ZF142" s="404"/>
      <c r="ZG142" s="404"/>
      <c r="ZH142" s="404"/>
      <c r="ZI142" s="404"/>
      <c r="ZJ142" s="404"/>
      <c r="ZK142" s="404"/>
      <c r="ZL142" s="404"/>
      <c r="ZM142" s="404"/>
      <c r="ZN142" s="404"/>
      <c r="ZO142" s="404"/>
      <c r="ZP142" s="404"/>
      <c r="ZQ142" s="404"/>
      <c r="ZR142" s="404"/>
      <c r="ZS142" s="404"/>
      <c r="ZT142" s="404"/>
      <c r="ZU142" s="404"/>
      <c r="ZV142" s="404"/>
      <c r="ZW142" s="404"/>
      <c r="ZX142" s="404"/>
      <c r="ZY142" s="404"/>
      <c r="ZZ142" s="404"/>
      <c r="AAA142" s="404"/>
      <c r="AAB142" s="404"/>
      <c r="AAC142" s="404"/>
      <c r="AAD142" s="404"/>
      <c r="AAE142" s="404"/>
      <c r="AAF142" s="404"/>
      <c r="AAG142" s="404"/>
      <c r="AAH142" s="404"/>
      <c r="AAI142" s="404"/>
      <c r="AAJ142" s="404"/>
      <c r="AAK142" s="404"/>
      <c r="AAL142" s="404"/>
      <c r="AAM142" s="404"/>
      <c r="AAN142" s="404"/>
      <c r="AAO142" s="404"/>
      <c r="AAP142" s="404"/>
      <c r="AAQ142" s="404"/>
      <c r="AAR142" s="404"/>
      <c r="AAS142" s="404"/>
      <c r="AAT142" s="404"/>
      <c r="AAU142" s="404"/>
      <c r="AAV142" s="404"/>
      <c r="AAW142" s="404"/>
      <c r="AAX142" s="404"/>
      <c r="AAY142" s="404"/>
      <c r="AAZ142" s="404"/>
      <c r="ABA142" s="404"/>
      <c r="ABB142" s="404"/>
      <c r="ABC142" s="404"/>
      <c r="ABD142" s="404"/>
      <c r="ABE142" s="404"/>
      <c r="ABF142" s="404"/>
      <c r="ABG142" s="404"/>
      <c r="ABH142" s="404"/>
      <c r="ABI142" s="404"/>
      <c r="ABJ142" s="404"/>
      <c r="ABK142" s="404"/>
      <c r="ABL142" s="404"/>
      <c r="ABM142" s="404"/>
      <c r="ABN142" s="404"/>
      <c r="ABO142" s="404"/>
      <c r="ABP142" s="404"/>
      <c r="ABQ142" s="404"/>
      <c r="ABR142" s="404"/>
      <c r="ABS142" s="404"/>
      <c r="ABT142" s="404"/>
      <c r="ABU142" s="404"/>
      <c r="ABV142" s="404"/>
      <c r="ABW142" s="404"/>
      <c r="ABX142" s="404"/>
      <c r="ABY142" s="404"/>
      <c r="ABZ142" s="404"/>
      <c r="ACA142" s="404"/>
      <c r="ACB142" s="404"/>
      <c r="ACC142" s="404"/>
      <c r="ACD142" s="404"/>
      <c r="ACE142" s="404"/>
      <c r="ACF142" s="404"/>
      <c r="ACG142" s="404"/>
      <c r="ACH142" s="404"/>
      <c r="ACI142" s="404"/>
      <c r="ACJ142" s="404"/>
      <c r="ACK142" s="404"/>
      <c r="ACL142" s="404"/>
      <c r="ACM142" s="404"/>
      <c r="ACN142" s="404"/>
      <c r="ACO142" s="404"/>
      <c r="ACP142" s="404"/>
      <c r="ACQ142" s="404"/>
      <c r="ACR142" s="404"/>
      <c r="ACS142" s="404"/>
      <c r="ACT142" s="404"/>
      <c r="ACU142" s="404"/>
      <c r="ACV142" s="404"/>
      <c r="ACW142" s="404"/>
      <c r="ACX142" s="404"/>
      <c r="ACY142" s="404"/>
      <c r="ACZ142" s="404"/>
      <c r="ADA142" s="404"/>
      <c r="ADB142" s="404"/>
      <c r="ADC142" s="404"/>
      <c r="ADD142" s="404"/>
      <c r="ADE142" s="404"/>
      <c r="ADF142" s="404"/>
      <c r="ADG142" s="404"/>
      <c r="ADH142" s="404"/>
      <c r="ADI142" s="404"/>
      <c r="ADJ142" s="404"/>
      <c r="ADK142" s="404"/>
      <c r="ADL142" s="404"/>
      <c r="ADM142" s="404"/>
      <c r="ADN142" s="404"/>
      <c r="ADO142" s="404"/>
      <c r="ADP142" s="404"/>
      <c r="ADQ142" s="404"/>
      <c r="ADR142" s="404"/>
      <c r="ADS142" s="404"/>
      <c r="ADT142" s="404"/>
      <c r="ADU142" s="404"/>
      <c r="ADV142" s="404"/>
      <c r="ADW142" s="404"/>
      <c r="ADX142" s="404"/>
      <c r="ADY142" s="404"/>
      <c r="ADZ142" s="404"/>
      <c r="AEA142" s="404"/>
      <c r="AEB142" s="404"/>
      <c r="AEC142" s="404"/>
      <c r="AED142" s="404"/>
      <c r="AEE142" s="404"/>
      <c r="AEF142" s="404"/>
      <c r="AEG142" s="404"/>
      <c r="AEH142" s="404"/>
      <c r="AEI142" s="404"/>
      <c r="AEJ142" s="404"/>
      <c r="AEK142" s="404"/>
      <c r="AEL142" s="404"/>
      <c r="AEM142" s="404"/>
      <c r="AEN142" s="404"/>
      <c r="AEO142" s="404"/>
      <c r="AEP142" s="404"/>
      <c r="AEQ142" s="404"/>
      <c r="AER142" s="404"/>
      <c r="AES142" s="404"/>
      <c r="AET142" s="404"/>
      <c r="AEU142" s="404"/>
      <c r="AEV142" s="404"/>
      <c r="AEW142" s="404"/>
      <c r="AEX142" s="404"/>
      <c r="AEY142" s="404"/>
      <c r="AEZ142" s="404"/>
      <c r="AFA142" s="404"/>
      <c r="AFB142" s="404"/>
      <c r="AFC142" s="404"/>
      <c r="AFD142" s="404"/>
      <c r="AFE142" s="404"/>
      <c r="AFF142" s="404"/>
      <c r="AFG142" s="404"/>
      <c r="AFH142" s="404"/>
      <c r="AFI142" s="404"/>
      <c r="AFJ142" s="404"/>
      <c r="AFK142" s="404"/>
      <c r="AFL142" s="404"/>
      <c r="AFM142" s="404"/>
      <c r="AFN142" s="404"/>
      <c r="AFO142" s="404"/>
      <c r="AFP142" s="404"/>
      <c r="AFQ142" s="404"/>
      <c r="AFR142" s="404"/>
      <c r="AFS142" s="404"/>
      <c r="AFT142" s="404"/>
      <c r="AFU142" s="404"/>
      <c r="AFV142" s="404"/>
      <c r="AFW142" s="404"/>
      <c r="AFX142" s="404"/>
      <c r="AFY142" s="404"/>
      <c r="AFZ142" s="404"/>
      <c r="AGA142" s="404"/>
      <c r="AGB142" s="404"/>
      <c r="AGC142" s="404"/>
      <c r="AGD142" s="404"/>
      <c r="AGE142" s="404"/>
      <c r="AGF142" s="404"/>
      <c r="AGG142" s="404"/>
      <c r="AGH142" s="404"/>
      <c r="AGI142" s="404"/>
      <c r="AGJ142" s="404"/>
      <c r="AGK142" s="404"/>
      <c r="AGL142" s="404"/>
      <c r="AGM142" s="404"/>
      <c r="AGN142" s="404"/>
      <c r="AGO142" s="404"/>
      <c r="AGP142" s="404"/>
      <c r="AGQ142" s="404"/>
      <c r="AGR142" s="404"/>
      <c r="AGS142" s="404"/>
      <c r="AGT142" s="404"/>
      <c r="AGU142" s="404"/>
      <c r="AGV142" s="404"/>
      <c r="AGW142" s="404"/>
      <c r="AGX142" s="404"/>
      <c r="AGY142" s="404"/>
      <c r="AGZ142" s="404"/>
      <c r="AHA142" s="404"/>
      <c r="AHB142" s="404"/>
      <c r="AHC142" s="404"/>
      <c r="AHD142" s="404"/>
      <c r="AHE142" s="404"/>
      <c r="AHF142" s="404"/>
      <c r="AHG142" s="404"/>
      <c r="AHH142" s="404"/>
      <c r="AHI142" s="404"/>
      <c r="AHJ142" s="404"/>
      <c r="AHK142" s="404"/>
      <c r="AHL142" s="404"/>
      <c r="AHM142" s="404"/>
      <c r="AHN142" s="404"/>
      <c r="AHO142" s="404"/>
      <c r="AHP142" s="404"/>
      <c r="AHQ142" s="404"/>
      <c r="AHR142" s="404"/>
      <c r="AHS142" s="404"/>
      <c r="AHT142" s="404"/>
      <c r="AHU142" s="404"/>
      <c r="AHV142" s="404"/>
      <c r="AHW142" s="404"/>
      <c r="AHX142" s="404"/>
      <c r="AHY142" s="404"/>
      <c r="AHZ142" s="404"/>
      <c r="AIA142" s="404"/>
      <c r="AIB142" s="404"/>
      <c r="AIC142" s="404"/>
      <c r="AID142" s="404"/>
      <c r="AIE142" s="404"/>
      <c r="AIF142" s="404"/>
      <c r="AIG142" s="404"/>
      <c r="AIH142" s="404"/>
      <c r="AII142" s="404"/>
      <c r="AIJ142" s="404"/>
      <c r="AIK142" s="404"/>
      <c r="AIL142" s="404"/>
      <c r="AIM142" s="404"/>
      <c r="AIN142" s="404"/>
      <c r="AIO142" s="404"/>
      <c r="AIP142" s="404"/>
      <c r="AIQ142" s="404"/>
      <c r="AIR142" s="404"/>
      <c r="AIS142" s="404"/>
      <c r="AIT142" s="404"/>
      <c r="AIU142" s="404"/>
      <c r="AIV142" s="404"/>
      <c r="AIW142" s="404"/>
      <c r="AIX142" s="404"/>
      <c r="AIY142" s="404"/>
      <c r="AIZ142" s="404"/>
      <c r="AJA142" s="404"/>
      <c r="AJB142" s="404"/>
      <c r="AJC142" s="404"/>
      <c r="AJD142" s="404"/>
      <c r="AJE142" s="404"/>
      <c r="AJF142" s="404"/>
      <c r="AJG142" s="404"/>
      <c r="AJH142" s="404"/>
      <c r="AJI142" s="404"/>
      <c r="AJJ142" s="404"/>
      <c r="AJK142" s="404"/>
      <c r="AJL142" s="404"/>
      <c r="AJM142" s="404"/>
      <c r="AJN142" s="404"/>
      <c r="AJO142" s="404"/>
      <c r="AJP142" s="404"/>
      <c r="AJQ142" s="404"/>
      <c r="AJR142" s="404"/>
      <c r="AJS142" s="404"/>
      <c r="AJT142" s="404"/>
      <c r="AJU142" s="404"/>
      <c r="AJV142" s="404"/>
      <c r="AJW142" s="404"/>
      <c r="AJX142" s="404"/>
      <c r="AJY142" s="404"/>
      <c r="AJZ142" s="404"/>
      <c r="AKA142" s="404"/>
      <c r="AKB142" s="404"/>
      <c r="AKC142" s="404"/>
      <c r="AKD142" s="404"/>
      <c r="AKE142" s="404"/>
      <c r="AKF142" s="404"/>
      <c r="AKG142" s="404"/>
      <c r="AKH142" s="404"/>
      <c r="AKI142" s="404"/>
      <c r="AKJ142" s="404"/>
      <c r="AKK142" s="404"/>
      <c r="AKL142" s="404"/>
      <c r="AKM142" s="404"/>
      <c r="AKN142" s="404"/>
      <c r="AKO142" s="404"/>
      <c r="AKP142" s="404"/>
      <c r="AKQ142" s="404"/>
      <c r="AKR142" s="404"/>
      <c r="AKS142" s="404"/>
      <c r="AKT142" s="404"/>
      <c r="AKU142" s="404"/>
      <c r="AKV142" s="404"/>
      <c r="AKW142" s="404"/>
      <c r="AKX142" s="404"/>
      <c r="AKY142" s="404"/>
      <c r="AKZ142" s="404"/>
      <c r="ALA142" s="404"/>
      <c r="ALB142" s="404"/>
      <c r="ALC142" s="404"/>
    </row>
    <row r="143" spans="1:991" x14ac:dyDescent="0.55000000000000004">
      <c r="A143" s="53" t="s">
        <v>107</v>
      </c>
      <c r="B143" s="648" t="e">
        <f>#N/A</f>
        <v>#N/A</v>
      </c>
      <c r="C143" s="648"/>
      <c r="D143" s="648" t="e">
        <f>#N/A</f>
        <v>#N/A</v>
      </c>
      <c r="E143" s="648">
        <f t="shared" si="1"/>
        <v>0</v>
      </c>
      <c r="F143" s="648"/>
      <c r="G143" s="648">
        <f t="shared" si="2"/>
        <v>0</v>
      </c>
      <c r="H143" s="648">
        <f t="shared" si="3"/>
        <v>0</v>
      </c>
      <c r="I143" s="648"/>
      <c r="J143" s="648">
        <f t="shared" si="4"/>
        <v>0</v>
      </c>
      <c r="K143" s="762" t="e">
        <f>#N/A</f>
        <v>#N/A</v>
      </c>
      <c r="L143" s="648"/>
      <c r="M143" s="404"/>
      <c r="N143" s="404"/>
      <c r="O143" s="404"/>
      <c r="P143" s="404"/>
      <c r="Q143" s="404"/>
      <c r="R143" s="404"/>
      <c r="S143" s="404"/>
      <c r="T143" s="404"/>
      <c r="U143" s="404"/>
      <c r="V143" s="404"/>
      <c r="W143" s="404"/>
      <c r="X143" s="404"/>
      <c r="Y143" s="404"/>
      <c r="Z143" s="404"/>
      <c r="AA143" s="404"/>
      <c r="AB143" s="404"/>
      <c r="AC143" s="404"/>
      <c r="AD143" s="404"/>
      <c r="AE143" s="404"/>
      <c r="AF143" s="404"/>
      <c r="AG143" s="404"/>
      <c r="AH143" s="404"/>
      <c r="AI143" s="404"/>
      <c r="AJ143" s="404"/>
      <c r="AK143" s="404"/>
      <c r="AL143" s="404"/>
      <c r="AM143" s="404"/>
      <c r="AN143" s="404"/>
      <c r="AO143" s="404"/>
      <c r="AP143" s="404"/>
      <c r="AQ143" s="404"/>
      <c r="AR143" s="404"/>
      <c r="AS143" s="404"/>
      <c r="AT143" s="404"/>
      <c r="AU143" s="404"/>
      <c r="AV143" s="404"/>
      <c r="AW143" s="404"/>
      <c r="AX143" s="404"/>
      <c r="AY143" s="404"/>
      <c r="AZ143" s="404"/>
      <c r="BA143" s="404"/>
      <c r="BB143" s="404"/>
      <c r="BC143" s="404"/>
      <c r="BD143" s="404"/>
      <c r="BE143" s="404"/>
      <c r="BF143" s="404"/>
      <c r="BG143" s="404"/>
      <c r="BH143" s="404"/>
      <c r="BI143" s="404"/>
      <c r="BJ143" s="404"/>
      <c r="BK143" s="404"/>
      <c r="BL143" s="404"/>
      <c r="BM143" s="404"/>
      <c r="BN143" s="404"/>
      <c r="BO143" s="404"/>
      <c r="BP143" s="404"/>
      <c r="BQ143" s="404"/>
      <c r="BR143" s="404"/>
      <c r="BS143" s="404"/>
      <c r="BT143" s="404"/>
      <c r="BU143" s="404"/>
      <c r="BV143" s="404"/>
      <c r="BW143" s="404"/>
      <c r="BX143" s="404"/>
      <c r="BY143" s="404"/>
      <c r="BZ143" s="404"/>
      <c r="CA143" s="404"/>
      <c r="CB143" s="404"/>
      <c r="CC143" s="404"/>
      <c r="CD143" s="404"/>
      <c r="CE143" s="404"/>
      <c r="CF143" s="404"/>
      <c r="CG143" s="404"/>
      <c r="CH143" s="404"/>
      <c r="CI143" s="404"/>
      <c r="CJ143" s="404"/>
      <c r="CK143" s="404"/>
      <c r="CL143" s="404"/>
      <c r="CM143" s="404"/>
      <c r="CN143" s="404"/>
      <c r="CO143" s="404"/>
      <c r="CP143" s="404"/>
      <c r="CQ143" s="404"/>
      <c r="CR143" s="404"/>
      <c r="CS143" s="404"/>
      <c r="CT143" s="404"/>
      <c r="CU143" s="404"/>
      <c r="CV143" s="404"/>
      <c r="CW143" s="404"/>
      <c r="CX143" s="404"/>
      <c r="CY143" s="404"/>
      <c r="CZ143" s="404"/>
      <c r="DA143" s="404"/>
      <c r="DB143" s="404"/>
      <c r="DC143" s="404"/>
      <c r="DD143" s="404"/>
      <c r="DE143" s="404"/>
      <c r="DF143" s="404"/>
      <c r="DG143" s="404"/>
      <c r="DH143" s="404"/>
      <c r="DI143" s="404"/>
      <c r="DJ143" s="404"/>
      <c r="DK143" s="404"/>
      <c r="DL143" s="404"/>
      <c r="DM143" s="404"/>
      <c r="DN143" s="404"/>
      <c r="DO143" s="404"/>
      <c r="DP143" s="404"/>
      <c r="DQ143" s="404"/>
      <c r="DR143" s="404"/>
      <c r="DS143" s="404"/>
      <c r="DT143" s="404"/>
      <c r="DU143" s="404"/>
      <c r="DV143" s="404"/>
      <c r="DW143" s="404"/>
      <c r="DX143" s="404"/>
      <c r="DY143" s="404"/>
      <c r="DZ143" s="404"/>
      <c r="EA143" s="404"/>
      <c r="EB143" s="404"/>
      <c r="EC143" s="404"/>
      <c r="ED143" s="404"/>
      <c r="EE143" s="404"/>
      <c r="EF143" s="404"/>
      <c r="EG143" s="404"/>
      <c r="EH143" s="404"/>
      <c r="EI143" s="404"/>
      <c r="EJ143" s="404"/>
      <c r="EK143" s="404"/>
      <c r="EL143" s="404"/>
      <c r="EM143" s="404"/>
      <c r="EN143" s="404"/>
      <c r="EO143" s="404"/>
      <c r="EP143" s="404"/>
      <c r="EQ143" s="404"/>
      <c r="ER143" s="404"/>
      <c r="ES143" s="404"/>
      <c r="ET143" s="404"/>
      <c r="EU143" s="404"/>
      <c r="EV143" s="404"/>
      <c r="EW143" s="404"/>
      <c r="EX143" s="404"/>
      <c r="EY143" s="404"/>
      <c r="EZ143" s="404"/>
      <c r="FA143" s="404"/>
      <c r="FB143" s="404"/>
      <c r="FC143" s="404"/>
      <c r="FD143" s="404"/>
      <c r="FE143" s="404"/>
      <c r="FF143" s="404"/>
      <c r="FG143" s="404"/>
      <c r="FH143" s="404"/>
      <c r="FI143" s="404"/>
      <c r="FJ143" s="404"/>
      <c r="FK143" s="404"/>
      <c r="FL143" s="404"/>
      <c r="FM143" s="404"/>
      <c r="FN143" s="404"/>
      <c r="FO143" s="404"/>
      <c r="FP143" s="404"/>
      <c r="FQ143" s="404"/>
      <c r="FR143" s="404"/>
      <c r="FS143" s="404"/>
      <c r="FT143" s="404"/>
      <c r="FU143" s="404"/>
      <c r="FV143" s="404"/>
      <c r="FW143" s="404"/>
      <c r="FX143" s="404"/>
      <c r="FY143" s="404"/>
      <c r="FZ143" s="404"/>
      <c r="GA143" s="404"/>
      <c r="GB143" s="404"/>
      <c r="GC143" s="404"/>
      <c r="GD143" s="404"/>
      <c r="GE143" s="404"/>
      <c r="GF143" s="404"/>
      <c r="GG143" s="404"/>
      <c r="GH143" s="404"/>
      <c r="GI143" s="404"/>
      <c r="GJ143" s="404"/>
      <c r="GK143" s="404"/>
      <c r="GL143" s="404"/>
      <c r="GM143" s="404"/>
      <c r="GN143" s="404"/>
      <c r="GO143" s="404"/>
      <c r="GP143" s="404"/>
      <c r="GQ143" s="404"/>
      <c r="GR143" s="404"/>
      <c r="GS143" s="404"/>
      <c r="GT143" s="404"/>
      <c r="GU143" s="404"/>
      <c r="GV143" s="404"/>
      <c r="GW143" s="404"/>
      <c r="GX143" s="404"/>
      <c r="GY143" s="404"/>
      <c r="GZ143" s="404"/>
      <c r="HA143" s="404"/>
      <c r="HB143" s="404"/>
      <c r="HC143" s="404"/>
      <c r="HD143" s="404"/>
      <c r="HE143" s="404"/>
      <c r="HF143" s="404"/>
      <c r="HG143" s="404"/>
      <c r="HH143" s="404"/>
      <c r="HI143" s="404"/>
      <c r="HJ143" s="404"/>
      <c r="HK143" s="404"/>
      <c r="HL143" s="404"/>
      <c r="HM143" s="404"/>
      <c r="HN143" s="404"/>
      <c r="HO143" s="404"/>
      <c r="HP143" s="404"/>
      <c r="HQ143" s="404"/>
      <c r="HR143" s="404"/>
      <c r="HS143" s="404"/>
      <c r="HT143" s="404"/>
      <c r="HU143" s="404"/>
      <c r="HV143" s="404"/>
      <c r="HW143" s="404"/>
      <c r="HX143" s="404"/>
      <c r="HY143" s="404"/>
      <c r="HZ143" s="404"/>
      <c r="IA143" s="404"/>
      <c r="IB143" s="404"/>
      <c r="IC143" s="404"/>
      <c r="ID143" s="404"/>
      <c r="IE143" s="404"/>
      <c r="IF143" s="404"/>
      <c r="IG143" s="404"/>
      <c r="IH143" s="404"/>
      <c r="II143" s="404"/>
      <c r="IJ143" s="404"/>
      <c r="IK143" s="404"/>
      <c r="IL143" s="404"/>
      <c r="IM143" s="404"/>
      <c r="IN143" s="404"/>
      <c r="IO143" s="404"/>
      <c r="IP143" s="404"/>
      <c r="IQ143" s="404"/>
      <c r="IR143" s="404"/>
      <c r="IS143" s="404"/>
      <c r="IT143" s="404"/>
      <c r="IU143" s="404"/>
      <c r="IV143" s="404"/>
      <c r="IW143" s="404"/>
      <c r="IX143" s="404"/>
      <c r="IY143" s="404"/>
      <c r="IZ143" s="404"/>
      <c r="JA143" s="404"/>
      <c r="JB143" s="404"/>
      <c r="JC143" s="404"/>
      <c r="JD143" s="404"/>
      <c r="JE143" s="404"/>
      <c r="JF143" s="404"/>
      <c r="JG143" s="404"/>
      <c r="JH143" s="404"/>
      <c r="JI143" s="404"/>
      <c r="JJ143" s="404"/>
      <c r="JK143" s="404"/>
      <c r="JL143" s="404"/>
      <c r="JM143" s="404"/>
      <c r="JN143" s="404"/>
      <c r="JO143" s="404"/>
      <c r="JP143" s="404"/>
      <c r="JQ143" s="404"/>
      <c r="JR143" s="404"/>
      <c r="JS143" s="404"/>
      <c r="JT143" s="404"/>
      <c r="JU143" s="404"/>
      <c r="JV143" s="404"/>
      <c r="JW143" s="404"/>
      <c r="JX143" s="404"/>
      <c r="JY143" s="404"/>
      <c r="JZ143" s="404"/>
      <c r="KA143" s="404"/>
      <c r="KB143" s="404"/>
      <c r="KC143" s="404"/>
      <c r="KD143" s="404"/>
      <c r="KE143" s="404"/>
      <c r="KF143" s="404"/>
      <c r="KG143" s="404"/>
      <c r="KH143" s="404"/>
      <c r="KI143" s="404"/>
      <c r="KJ143" s="404"/>
      <c r="KK143" s="404"/>
      <c r="KL143" s="404"/>
      <c r="KM143" s="404"/>
      <c r="KN143" s="404"/>
      <c r="KO143" s="404"/>
      <c r="KP143" s="404"/>
      <c r="KQ143" s="404"/>
      <c r="KR143" s="404"/>
      <c r="KS143" s="404"/>
      <c r="KT143" s="404"/>
      <c r="KU143" s="404"/>
      <c r="KV143" s="404"/>
      <c r="KW143" s="404"/>
      <c r="KX143" s="404"/>
      <c r="KY143" s="404"/>
      <c r="KZ143" s="404"/>
      <c r="LA143" s="404"/>
      <c r="LB143" s="404"/>
      <c r="LC143" s="404"/>
      <c r="LD143" s="404"/>
      <c r="LE143" s="404"/>
      <c r="LF143" s="404"/>
      <c r="LG143" s="404"/>
      <c r="LH143" s="404"/>
      <c r="LI143" s="404"/>
      <c r="LJ143" s="404"/>
      <c r="LK143" s="404"/>
      <c r="LL143" s="404"/>
      <c r="LM143" s="404"/>
      <c r="LN143" s="404"/>
      <c r="LO143" s="404"/>
      <c r="LP143" s="404"/>
      <c r="LQ143" s="404"/>
      <c r="LR143" s="404"/>
      <c r="LS143" s="404"/>
      <c r="LT143" s="404"/>
      <c r="LU143" s="404"/>
      <c r="LV143" s="404"/>
      <c r="LW143" s="404"/>
      <c r="LX143" s="404"/>
      <c r="LY143" s="404"/>
      <c r="LZ143" s="404"/>
      <c r="MA143" s="404"/>
      <c r="MB143" s="404"/>
      <c r="MC143" s="404"/>
      <c r="MD143" s="404"/>
      <c r="ME143" s="404"/>
      <c r="MF143" s="404"/>
      <c r="MG143" s="404"/>
      <c r="MH143" s="404"/>
      <c r="MI143" s="404"/>
      <c r="MJ143" s="404"/>
      <c r="MK143" s="404"/>
      <c r="ML143" s="404"/>
      <c r="MM143" s="404"/>
      <c r="MN143" s="404"/>
      <c r="MO143" s="404"/>
      <c r="MP143" s="404"/>
      <c r="MQ143" s="404"/>
      <c r="MR143" s="404"/>
      <c r="MS143" s="404"/>
      <c r="MT143" s="404"/>
      <c r="MU143" s="404"/>
      <c r="MV143" s="404"/>
      <c r="MW143" s="404"/>
      <c r="MX143" s="404"/>
      <c r="MY143" s="404"/>
      <c r="MZ143" s="404"/>
      <c r="NA143" s="404"/>
      <c r="NB143" s="404"/>
      <c r="NC143" s="404"/>
      <c r="ND143" s="404"/>
      <c r="NE143" s="404"/>
      <c r="NF143" s="404"/>
      <c r="NG143" s="404"/>
      <c r="NH143" s="404"/>
      <c r="NI143" s="404"/>
      <c r="NJ143" s="404"/>
      <c r="NK143" s="404"/>
      <c r="NL143" s="404"/>
      <c r="NM143" s="404"/>
      <c r="NN143" s="404"/>
      <c r="NO143" s="404"/>
      <c r="NP143" s="404"/>
      <c r="NQ143" s="404"/>
      <c r="NR143" s="404"/>
      <c r="NS143" s="404"/>
      <c r="NT143" s="404"/>
      <c r="NU143" s="404"/>
      <c r="NV143" s="404"/>
      <c r="NW143" s="404"/>
      <c r="NX143" s="404"/>
      <c r="NY143" s="404"/>
      <c r="NZ143" s="404"/>
      <c r="OA143" s="404"/>
      <c r="OB143" s="404"/>
      <c r="OC143" s="404"/>
      <c r="OD143" s="404"/>
      <c r="OE143" s="404"/>
      <c r="OF143" s="404"/>
      <c r="OG143" s="404"/>
      <c r="OH143" s="404"/>
      <c r="OI143" s="404"/>
      <c r="OJ143" s="404"/>
      <c r="OK143" s="404"/>
      <c r="OL143" s="404"/>
      <c r="OM143" s="404"/>
      <c r="ON143" s="404"/>
      <c r="OO143" s="404"/>
      <c r="OP143" s="404"/>
      <c r="OQ143" s="404"/>
      <c r="OR143" s="404"/>
      <c r="OS143" s="404"/>
      <c r="OT143" s="404"/>
      <c r="OU143" s="404"/>
      <c r="OV143" s="404"/>
      <c r="OW143" s="404"/>
      <c r="OX143" s="404"/>
      <c r="OY143" s="404"/>
      <c r="OZ143" s="404"/>
      <c r="PA143" s="404"/>
      <c r="PB143" s="404"/>
      <c r="PC143" s="404"/>
      <c r="PD143" s="404"/>
      <c r="PE143" s="404"/>
      <c r="PF143" s="404"/>
      <c r="PG143" s="404"/>
      <c r="PH143" s="404"/>
      <c r="PI143" s="404"/>
      <c r="PJ143" s="404"/>
      <c r="PK143" s="404"/>
      <c r="PL143" s="404"/>
      <c r="PM143" s="404"/>
      <c r="PN143" s="404"/>
      <c r="PO143" s="404"/>
      <c r="PP143" s="404"/>
      <c r="PQ143" s="404"/>
      <c r="PR143" s="404"/>
      <c r="PS143" s="404"/>
      <c r="PT143" s="404"/>
      <c r="PU143" s="404"/>
      <c r="PV143" s="404"/>
      <c r="PW143" s="404"/>
      <c r="PX143" s="404"/>
      <c r="PY143" s="404"/>
      <c r="PZ143" s="404"/>
      <c r="QA143" s="404"/>
      <c r="QB143" s="404"/>
      <c r="QC143" s="404"/>
      <c r="QD143" s="404"/>
      <c r="QE143" s="404"/>
      <c r="QF143" s="404"/>
      <c r="QG143" s="404"/>
      <c r="QH143" s="404"/>
      <c r="QI143" s="404"/>
      <c r="QJ143" s="404"/>
      <c r="QK143" s="404"/>
      <c r="QL143" s="404"/>
      <c r="QM143" s="404"/>
      <c r="QN143" s="404"/>
      <c r="QO143" s="404"/>
      <c r="QP143" s="404"/>
      <c r="QQ143" s="404"/>
      <c r="QR143" s="404"/>
      <c r="QS143" s="404"/>
      <c r="QT143" s="404"/>
      <c r="QU143" s="404"/>
      <c r="QV143" s="404"/>
      <c r="QW143" s="404"/>
      <c r="QX143" s="404"/>
      <c r="QY143" s="404"/>
      <c r="QZ143" s="404"/>
      <c r="RA143" s="404"/>
      <c r="RB143" s="404"/>
      <c r="RC143" s="404"/>
      <c r="RD143" s="404"/>
      <c r="RE143" s="404"/>
      <c r="RF143" s="404"/>
      <c r="RG143" s="404"/>
      <c r="RH143" s="404"/>
      <c r="RI143" s="404"/>
      <c r="RJ143" s="404"/>
      <c r="RK143" s="404"/>
      <c r="RL143" s="404"/>
      <c r="RM143" s="404"/>
      <c r="RN143" s="404"/>
      <c r="RO143" s="404"/>
      <c r="RP143" s="404"/>
      <c r="RQ143" s="404"/>
      <c r="RR143" s="404"/>
      <c r="RS143" s="404"/>
      <c r="RT143" s="404"/>
      <c r="RU143" s="404"/>
      <c r="RV143" s="404"/>
      <c r="RW143" s="404"/>
      <c r="RX143" s="404"/>
      <c r="RY143" s="404"/>
      <c r="RZ143" s="404"/>
      <c r="SA143" s="404"/>
      <c r="SB143" s="404"/>
      <c r="SC143" s="404"/>
      <c r="SD143" s="404"/>
      <c r="SE143" s="404"/>
      <c r="SF143" s="404"/>
      <c r="SG143" s="404"/>
      <c r="SH143" s="404"/>
      <c r="SI143" s="404"/>
      <c r="SJ143" s="404"/>
      <c r="SK143" s="404"/>
      <c r="SL143" s="404"/>
      <c r="SM143" s="404"/>
      <c r="SN143" s="404"/>
      <c r="SO143" s="404"/>
      <c r="SP143" s="404"/>
      <c r="SQ143" s="404"/>
      <c r="SR143" s="404"/>
      <c r="SS143" s="404"/>
      <c r="ST143" s="404"/>
      <c r="SU143" s="404"/>
      <c r="SV143" s="404"/>
      <c r="SW143" s="404"/>
      <c r="SX143" s="404"/>
      <c r="SY143" s="404"/>
      <c r="SZ143" s="404"/>
      <c r="TA143" s="404"/>
      <c r="TB143" s="404"/>
      <c r="TC143" s="404"/>
      <c r="TD143" s="404"/>
      <c r="TE143" s="404"/>
      <c r="TF143" s="404"/>
      <c r="TG143" s="404"/>
      <c r="TH143" s="404"/>
      <c r="TI143" s="404"/>
      <c r="TJ143" s="404"/>
      <c r="TK143" s="404"/>
      <c r="TL143" s="404"/>
      <c r="TM143" s="404"/>
      <c r="TN143" s="404"/>
      <c r="TO143" s="404"/>
      <c r="TP143" s="404"/>
      <c r="TQ143" s="404"/>
      <c r="TR143" s="404"/>
      <c r="TS143" s="404"/>
      <c r="TT143" s="404"/>
      <c r="TU143" s="404"/>
      <c r="TV143" s="404"/>
      <c r="TW143" s="404"/>
      <c r="TX143" s="404"/>
      <c r="TY143" s="404"/>
      <c r="TZ143" s="404"/>
      <c r="UA143" s="404"/>
      <c r="UB143" s="404"/>
      <c r="UC143" s="404"/>
      <c r="UD143" s="404"/>
      <c r="UE143" s="404"/>
      <c r="UF143" s="404"/>
      <c r="UG143" s="404"/>
      <c r="UH143" s="404"/>
      <c r="UI143" s="404"/>
      <c r="UJ143" s="404"/>
      <c r="UK143" s="404"/>
      <c r="UL143" s="404"/>
      <c r="UM143" s="404"/>
      <c r="UN143" s="404"/>
      <c r="UO143" s="404"/>
      <c r="UP143" s="404"/>
      <c r="UQ143" s="404"/>
      <c r="UR143" s="404"/>
      <c r="US143" s="404"/>
      <c r="UT143" s="404"/>
      <c r="UU143" s="404"/>
      <c r="UV143" s="404"/>
      <c r="UW143" s="404"/>
      <c r="UX143" s="404"/>
      <c r="UY143" s="404"/>
      <c r="UZ143" s="404"/>
      <c r="VA143" s="404"/>
      <c r="VB143" s="404"/>
      <c r="VC143" s="404"/>
      <c r="VD143" s="404"/>
      <c r="VE143" s="404"/>
      <c r="VF143" s="404"/>
      <c r="VG143" s="404"/>
      <c r="VH143" s="404"/>
      <c r="VI143" s="404"/>
      <c r="VJ143" s="404"/>
      <c r="VK143" s="404"/>
      <c r="VL143" s="404"/>
      <c r="VM143" s="404"/>
      <c r="VN143" s="404"/>
      <c r="VO143" s="404"/>
      <c r="VP143" s="404"/>
      <c r="VQ143" s="404"/>
      <c r="VR143" s="404"/>
      <c r="VS143" s="404"/>
      <c r="VT143" s="404"/>
      <c r="VU143" s="404"/>
      <c r="VV143" s="404"/>
      <c r="VW143" s="404"/>
      <c r="VX143" s="404"/>
      <c r="VY143" s="404"/>
      <c r="VZ143" s="404"/>
      <c r="WA143" s="404"/>
      <c r="WB143" s="404"/>
      <c r="WC143" s="404"/>
      <c r="WD143" s="404"/>
      <c r="WE143" s="404"/>
      <c r="WF143" s="404"/>
      <c r="WG143" s="404"/>
      <c r="WH143" s="404"/>
      <c r="WI143" s="404"/>
      <c r="WJ143" s="404"/>
      <c r="WK143" s="404"/>
      <c r="WL143" s="404"/>
      <c r="WM143" s="404"/>
      <c r="WN143" s="404"/>
      <c r="WO143" s="404"/>
      <c r="WP143" s="404"/>
      <c r="WQ143" s="404"/>
      <c r="WR143" s="404"/>
      <c r="WS143" s="404"/>
      <c r="WT143" s="404"/>
      <c r="WU143" s="404"/>
      <c r="WV143" s="404"/>
      <c r="WW143" s="404"/>
      <c r="WX143" s="404"/>
      <c r="WY143" s="404"/>
      <c r="WZ143" s="404"/>
      <c r="XA143" s="404"/>
      <c r="XB143" s="404"/>
      <c r="XC143" s="404"/>
      <c r="XD143" s="404"/>
      <c r="XE143" s="404"/>
      <c r="XF143" s="404"/>
      <c r="XG143" s="404"/>
      <c r="XH143" s="404"/>
      <c r="XI143" s="404"/>
      <c r="XJ143" s="404"/>
      <c r="XK143" s="404"/>
      <c r="XL143" s="404"/>
      <c r="XM143" s="404"/>
      <c r="XN143" s="404"/>
      <c r="XO143" s="404"/>
      <c r="XP143" s="404"/>
      <c r="XQ143" s="404"/>
      <c r="XR143" s="404"/>
      <c r="XS143" s="404"/>
      <c r="XT143" s="404"/>
      <c r="XU143" s="404"/>
      <c r="XV143" s="404"/>
      <c r="XW143" s="404"/>
      <c r="XX143" s="404"/>
      <c r="XY143" s="404"/>
      <c r="XZ143" s="404"/>
      <c r="YA143" s="404"/>
      <c r="YB143" s="404"/>
      <c r="YC143" s="404"/>
      <c r="YD143" s="404"/>
      <c r="YE143" s="404"/>
      <c r="YF143" s="404"/>
      <c r="YG143" s="404"/>
      <c r="YH143" s="404"/>
      <c r="YI143" s="404"/>
      <c r="YJ143" s="404"/>
      <c r="YK143" s="404"/>
      <c r="YL143" s="404"/>
      <c r="YM143" s="404"/>
      <c r="YN143" s="404"/>
      <c r="YO143" s="404"/>
      <c r="YP143" s="404"/>
      <c r="YQ143" s="404"/>
      <c r="YR143" s="404"/>
      <c r="YS143" s="404"/>
      <c r="YT143" s="404"/>
      <c r="YU143" s="404"/>
      <c r="YV143" s="404"/>
      <c r="YW143" s="404"/>
      <c r="YX143" s="404"/>
      <c r="YY143" s="404"/>
      <c r="YZ143" s="404"/>
      <c r="ZA143" s="404"/>
      <c r="ZB143" s="404"/>
      <c r="ZC143" s="404"/>
      <c r="ZD143" s="404"/>
      <c r="ZE143" s="404"/>
      <c r="ZF143" s="404"/>
      <c r="ZG143" s="404"/>
      <c r="ZH143" s="404"/>
      <c r="ZI143" s="404"/>
      <c r="ZJ143" s="404"/>
      <c r="ZK143" s="404"/>
      <c r="ZL143" s="404"/>
      <c r="ZM143" s="404"/>
      <c r="ZN143" s="404"/>
      <c r="ZO143" s="404"/>
      <c r="ZP143" s="404"/>
      <c r="ZQ143" s="404"/>
      <c r="ZR143" s="404"/>
      <c r="ZS143" s="404"/>
      <c r="ZT143" s="404"/>
      <c r="ZU143" s="404"/>
      <c r="ZV143" s="404"/>
      <c r="ZW143" s="404"/>
      <c r="ZX143" s="404"/>
      <c r="ZY143" s="404"/>
      <c r="ZZ143" s="404"/>
      <c r="AAA143" s="404"/>
      <c r="AAB143" s="404"/>
      <c r="AAC143" s="404"/>
      <c r="AAD143" s="404"/>
      <c r="AAE143" s="404"/>
      <c r="AAF143" s="404"/>
      <c r="AAG143" s="404"/>
      <c r="AAH143" s="404"/>
      <c r="AAI143" s="404"/>
      <c r="AAJ143" s="404"/>
      <c r="AAK143" s="404"/>
      <c r="AAL143" s="404"/>
      <c r="AAM143" s="404"/>
      <c r="AAN143" s="404"/>
      <c r="AAO143" s="404"/>
      <c r="AAP143" s="404"/>
      <c r="AAQ143" s="404"/>
      <c r="AAR143" s="404"/>
      <c r="AAS143" s="404"/>
      <c r="AAT143" s="404"/>
      <c r="AAU143" s="404"/>
      <c r="AAV143" s="404"/>
      <c r="AAW143" s="404"/>
      <c r="AAX143" s="404"/>
      <c r="AAY143" s="404"/>
      <c r="AAZ143" s="404"/>
      <c r="ABA143" s="404"/>
      <c r="ABB143" s="404"/>
      <c r="ABC143" s="404"/>
      <c r="ABD143" s="404"/>
      <c r="ABE143" s="404"/>
      <c r="ABF143" s="404"/>
      <c r="ABG143" s="404"/>
      <c r="ABH143" s="404"/>
      <c r="ABI143" s="404"/>
      <c r="ABJ143" s="404"/>
      <c r="ABK143" s="404"/>
      <c r="ABL143" s="404"/>
      <c r="ABM143" s="404"/>
      <c r="ABN143" s="404"/>
      <c r="ABO143" s="404"/>
      <c r="ABP143" s="404"/>
      <c r="ABQ143" s="404"/>
      <c r="ABR143" s="404"/>
      <c r="ABS143" s="404"/>
      <c r="ABT143" s="404"/>
      <c r="ABU143" s="404"/>
      <c r="ABV143" s="404"/>
      <c r="ABW143" s="404"/>
      <c r="ABX143" s="404"/>
      <c r="ABY143" s="404"/>
      <c r="ABZ143" s="404"/>
      <c r="ACA143" s="404"/>
      <c r="ACB143" s="404"/>
      <c r="ACC143" s="404"/>
      <c r="ACD143" s="404"/>
      <c r="ACE143" s="404"/>
      <c r="ACF143" s="404"/>
      <c r="ACG143" s="404"/>
      <c r="ACH143" s="404"/>
      <c r="ACI143" s="404"/>
      <c r="ACJ143" s="404"/>
      <c r="ACK143" s="404"/>
      <c r="ACL143" s="404"/>
      <c r="ACM143" s="404"/>
      <c r="ACN143" s="404"/>
      <c r="ACO143" s="404"/>
      <c r="ACP143" s="404"/>
      <c r="ACQ143" s="404"/>
      <c r="ACR143" s="404"/>
      <c r="ACS143" s="404"/>
      <c r="ACT143" s="404"/>
      <c r="ACU143" s="404"/>
      <c r="ACV143" s="404"/>
      <c r="ACW143" s="404"/>
      <c r="ACX143" s="404"/>
      <c r="ACY143" s="404"/>
      <c r="ACZ143" s="404"/>
      <c r="ADA143" s="404"/>
      <c r="ADB143" s="404"/>
      <c r="ADC143" s="404"/>
      <c r="ADD143" s="404"/>
      <c r="ADE143" s="404"/>
      <c r="ADF143" s="404"/>
      <c r="ADG143" s="404"/>
      <c r="ADH143" s="404"/>
      <c r="ADI143" s="404"/>
      <c r="ADJ143" s="404"/>
      <c r="ADK143" s="404"/>
      <c r="ADL143" s="404"/>
      <c r="ADM143" s="404"/>
      <c r="ADN143" s="404"/>
      <c r="ADO143" s="404"/>
      <c r="ADP143" s="404"/>
      <c r="ADQ143" s="404"/>
      <c r="ADR143" s="404"/>
      <c r="ADS143" s="404"/>
      <c r="ADT143" s="404"/>
      <c r="ADU143" s="404"/>
      <c r="ADV143" s="404"/>
      <c r="ADW143" s="404"/>
      <c r="ADX143" s="404"/>
      <c r="ADY143" s="404"/>
      <c r="ADZ143" s="404"/>
      <c r="AEA143" s="404"/>
      <c r="AEB143" s="404"/>
      <c r="AEC143" s="404"/>
      <c r="AED143" s="404"/>
      <c r="AEE143" s="404"/>
      <c r="AEF143" s="404"/>
      <c r="AEG143" s="404"/>
      <c r="AEH143" s="404"/>
      <c r="AEI143" s="404"/>
      <c r="AEJ143" s="404"/>
      <c r="AEK143" s="404"/>
      <c r="AEL143" s="404"/>
      <c r="AEM143" s="404"/>
      <c r="AEN143" s="404"/>
      <c r="AEO143" s="404"/>
      <c r="AEP143" s="404"/>
      <c r="AEQ143" s="404"/>
      <c r="AER143" s="404"/>
      <c r="AES143" s="404"/>
      <c r="AET143" s="404"/>
      <c r="AEU143" s="404"/>
      <c r="AEV143" s="404"/>
      <c r="AEW143" s="404"/>
      <c r="AEX143" s="404"/>
      <c r="AEY143" s="404"/>
      <c r="AEZ143" s="404"/>
      <c r="AFA143" s="404"/>
      <c r="AFB143" s="404"/>
      <c r="AFC143" s="404"/>
      <c r="AFD143" s="404"/>
      <c r="AFE143" s="404"/>
      <c r="AFF143" s="404"/>
      <c r="AFG143" s="404"/>
      <c r="AFH143" s="404"/>
      <c r="AFI143" s="404"/>
      <c r="AFJ143" s="404"/>
      <c r="AFK143" s="404"/>
      <c r="AFL143" s="404"/>
      <c r="AFM143" s="404"/>
      <c r="AFN143" s="404"/>
      <c r="AFO143" s="404"/>
      <c r="AFP143" s="404"/>
      <c r="AFQ143" s="404"/>
      <c r="AFR143" s="404"/>
      <c r="AFS143" s="404"/>
      <c r="AFT143" s="404"/>
      <c r="AFU143" s="404"/>
      <c r="AFV143" s="404"/>
      <c r="AFW143" s="404"/>
      <c r="AFX143" s="404"/>
      <c r="AFY143" s="404"/>
      <c r="AFZ143" s="404"/>
      <c r="AGA143" s="404"/>
      <c r="AGB143" s="404"/>
      <c r="AGC143" s="404"/>
      <c r="AGD143" s="404"/>
      <c r="AGE143" s="404"/>
      <c r="AGF143" s="404"/>
      <c r="AGG143" s="404"/>
      <c r="AGH143" s="404"/>
      <c r="AGI143" s="404"/>
      <c r="AGJ143" s="404"/>
      <c r="AGK143" s="404"/>
      <c r="AGL143" s="404"/>
      <c r="AGM143" s="404"/>
      <c r="AGN143" s="404"/>
      <c r="AGO143" s="404"/>
      <c r="AGP143" s="404"/>
      <c r="AGQ143" s="404"/>
      <c r="AGR143" s="404"/>
      <c r="AGS143" s="404"/>
      <c r="AGT143" s="404"/>
      <c r="AGU143" s="404"/>
      <c r="AGV143" s="404"/>
      <c r="AGW143" s="404"/>
      <c r="AGX143" s="404"/>
      <c r="AGY143" s="404"/>
      <c r="AGZ143" s="404"/>
      <c r="AHA143" s="404"/>
      <c r="AHB143" s="404"/>
      <c r="AHC143" s="404"/>
      <c r="AHD143" s="404"/>
      <c r="AHE143" s="404"/>
      <c r="AHF143" s="404"/>
      <c r="AHG143" s="404"/>
      <c r="AHH143" s="404"/>
      <c r="AHI143" s="404"/>
      <c r="AHJ143" s="404"/>
      <c r="AHK143" s="404"/>
      <c r="AHL143" s="404"/>
      <c r="AHM143" s="404"/>
      <c r="AHN143" s="404"/>
      <c r="AHO143" s="404"/>
      <c r="AHP143" s="404"/>
      <c r="AHQ143" s="404"/>
      <c r="AHR143" s="404"/>
      <c r="AHS143" s="404"/>
      <c r="AHT143" s="404"/>
      <c r="AHU143" s="404"/>
      <c r="AHV143" s="404"/>
      <c r="AHW143" s="404"/>
      <c r="AHX143" s="404"/>
      <c r="AHY143" s="404"/>
      <c r="AHZ143" s="404"/>
      <c r="AIA143" s="404"/>
      <c r="AIB143" s="404"/>
      <c r="AIC143" s="404"/>
      <c r="AID143" s="404"/>
      <c r="AIE143" s="404"/>
      <c r="AIF143" s="404"/>
      <c r="AIG143" s="404"/>
      <c r="AIH143" s="404"/>
      <c r="AII143" s="404"/>
      <c r="AIJ143" s="404"/>
      <c r="AIK143" s="404"/>
      <c r="AIL143" s="404"/>
      <c r="AIM143" s="404"/>
      <c r="AIN143" s="404"/>
      <c r="AIO143" s="404"/>
      <c r="AIP143" s="404"/>
      <c r="AIQ143" s="404"/>
      <c r="AIR143" s="404"/>
      <c r="AIS143" s="404"/>
      <c r="AIT143" s="404"/>
      <c r="AIU143" s="404"/>
      <c r="AIV143" s="404"/>
      <c r="AIW143" s="404"/>
      <c r="AIX143" s="404"/>
      <c r="AIY143" s="404"/>
      <c r="AIZ143" s="404"/>
      <c r="AJA143" s="404"/>
      <c r="AJB143" s="404"/>
      <c r="AJC143" s="404"/>
      <c r="AJD143" s="404"/>
      <c r="AJE143" s="404"/>
      <c r="AJF143" s="404"/>
      <c r="AJG143" s="404"/>
      <c r="AJH143" s="404"/>
      <c r="AJI143" s="404"/>
      <c r="AJJ143" s="404"/>
      <c r="AJK143" s="404"/>
      <c r="AJL143" s="404"/>
      <c r="AJM143" s="404"/>
      <c r="AJN143" s="404"/>
      <c r="AJO143" s="404"/>
      <c r="AJP143" s="404"/>
      <c r="AJQ143" s="404"/>
      <c r="AJR143" s="404"/>
      <c r="AJS143" s="404"/>
      <c r="AJT143" s="404"/>
      <c r="AJU143" s="404"/>
      <c r="AJV143" s="404"/>
      <c r="AJW143" s="404"/>
      <c r="AJX143" s="404"/>
      <c r="AJY143" s="404"/>
      <c r="AJZ143" s="404"/>
      <c r="AKA143" s="404"/>
      <c r="AKB143" s="404"/>
      <c r="AKC143" s="404"/>
      <c r="AKD143" s="404"/>
      <c r="AKE143" s="404"/>
      <c r="AKF143" s="404"/>
      <c r="AKG143" s="404"/>
      <c r="AKH143" s="404"/>
      <c r="AKI143" s="404"/>
      <c r="AKJ143" s="404"/>
      <c r="AKK143" s="404"/>
      <c r="AKL143" s="404"/>
      <c r="AKM143" s="404"/>
      <c r="AKN143" s="404"/>
      <c r="AKO143" s="404"/>
      <c r="AKP143" s="404"/>
      <c r="AKQ143" s="404"/>
      <c r="AKR143" s="404"/>
      <c r="AKS143" s="404"/>
      <c r="AKT143" s="404"/>
      <c r="AKU143" s="404"/>
      <c r="AKV143" s="404"/>
      <c r="AKW143" s="404"/>
      <c r="AKX143" s="404"/>
      <c r="AKY143" s="404"/>
      <c r="AKZ143" s="404"/>
      <c r="ALA143" s="404"/>
      <c r="ALB143" s="404"/>
      <c r="ALC143" s="404"/>
    </row>
    <row r="144" spans="1:991" x14ac:dyDescent="0.55000000000000004">
      <c r="A144" s="53" t="s">
        <v>108</v>
      </c>
      <c r="B144" s="648" t="e">
        <f>#N/A</f>
        <v>#N/A</v>
      </c>
      <c r="C144" s="648"/>
      <c r="D144" s="648" t="e">
        <f>#N/A</f>
        <v>#N/A</v>
      </c>
      <c r="E144" s="648">
        <f t="shared" si="1"/>
        <v>0</v>
      </c>
      <c r="F144" s="648"/>
      <c r="G144" s="648">
        <f t="shared" si="2"/>
        <v>0</v>
      </c>
      <c r="H144" s="648">
        <f t="shared" si="3"/>
        <v>0</v>
      </c>
      <c r="I144" s="648"/>
      <c r="J144" s="648">
        <f t="shared" si="4"/>
        <v>0</v>
      </c>
      <c r="K144" s="762" t="e">
        <f>#N/A</f>
        <v>#N/A</v>
      </c>
      <c r="L144" s="648"/>
      <c r="M144" s="404"/>
      <c r="N144" s="404"/>
      <c r="O144" s="404"/>
      <c r="P144" s="404"/>
      <c r="Q144" s="404"/>
      <c r="R144" s="404"/>
      <c r="S144" s="404"/>
      <c r="T144" s="404"/>
      <c r="U144" s="404"/>
      <c r="V144" s="404"/>
      <c r="W144" s="404"/>
      <c r="X144" s="404"/>
      <c r="Y144" s="404"/>
      <c r="Z144" s="404"/>
      <c r="AA144" s="404"/>
      <c r="AB144" s="404"/>
      <c r="AC144" s="404"/>
      <c r="AD144" s="404"/>
      <c r="AE144" s="404"/>
      <c r="AF144" s="404"/>
      <c r="AG144" s="404"/>
      <c r="AH144" s="404"/>
      <c r="AI144" s="404"/>
      <c r="AJ144" s="404"/>
      <c r="AK144" s="404"/>
      <c r="AL144" s="404"/>
      <c r="AM144" s="404"/>
      <c r="AN144" s="404"/>
      <c r="AO144" s="404"/>
      <c r="AP144" s="404"/>
      <c r="AQ144" s="404"/>
      <c r="AR144" s="404"/>
      <c r="AS144" s="404"/>
      <c r="AT144" s="404"/>
      <c r="AU144" s="404"/>
      <c r="AV144" s="404"/>
      <c r="AW144" s="404"/>
      <c r="AX144" s="404"/>
      <c r="AY144" s="404"/>
      <c r="AZ144" s="404"/>
      <c r="BA144" s="404"/>
      <c r="BB144" s="404"/>
      <c r="BC144" s="404"/>
      <c r="BD144" s="404"/>
      <c r="BE144" s="404"/>
      <c r="BF144" s="404"/>
      <c r="BG144" s="404"/>
      <c r="BH144" s="404"/>
      <c r="BI144" s="404"/>
      <c r="BJ144" s="404"/>
      <c r="BK144" s="404"/>
      <c r="BL144" s="404"/>
      <c r="BM144" s="404"/>
      <c r="BN144" s="404"/>
      <c r="BO144" s="404"/>
      <c r="BP144" s="404"/>
      <c r="BQ144" s="404"/>
      <c r="BR144" s="404"/>
      <c r="BS144" s="404"/>
      <c r="BT144" s="404"/>
      <c r="BU144" s="404"/>
      <c r="BV144" s="404"/>
      <c r="BW144" s="404"/>
      <c r="BX144" s="404"/>
      <c r="BY144" s="404"/>
      <c r="BZ144" s="404"/>
      <c r="CA144" s="404"/>
      <c r="CB144" s="404"/>
      <c r="CC144" s="404"/>
      <c r="CD144" s="404"/>
      <c r="CE144" s="404"/>
      <c r="CF144" s="404"/>
      <c r="CG144" s="404"/>
      <c r="CH144" s="404"/>
      <c r="CI144" s="404"/>
      <c r="CJ144" s="404"/>
      <c r="CK144" s="404"/>
      <c r="CL144" s="404"/>
      <c r="CM144" s="404"/>
      <c r="CN144" s="404"/>
      <c r="CO144" s="404"/>
      <c r="CP144" s="404"/>
      <c r="CQ144" s="404"/>
      <c r="CR144" s="404"/>
      <c r="CS144" s="404"/>
      <c r="CT144" s="404"/>
      <c r="CU144" s="404"/>
      <c r="CV144" s="404"/>
      <c r="CW144" s="404"/>
      <c r="CX144" s="404"/>
      <c r="CY144" s="404"/>
      <c r="CZ144" s="404"/>
      <c r="DA144" s="404"/>
      <c r="DB144" s="404"/>
      <c r="DC144" s="404"/>
      <c r="DD144" s="404"/>
      <c r="DE144" s="404"/>
      <c r="DF144" s="404"/>
      <c r="DG144" s="404"/>
      <c r="DH144" s="404"/>
      <c r="DI144" s="404"/>
      <c r="DJ144" s="404"/>
      <c r="DK144" s="404"/>
      <c r="DL144" s="404"/>
      <c r="DM144" s="404"/>
      <c r="DN144" s="404"/>
      <c r="DO144" s="404"/>
      <c r="DP144" s="404"/>
      <c r="DQ144" s="404"/>
      <c r="DR144" s="404"/>
      <c r="DS144" s="404"/>
      <c r="DT144" s="404"/>
      <c r="DU144" s="404"/>
      <c r="DV144" s="404"/>
      <c r="DW144" s="404"/>
      <c r="DX144" s="404"/>
      <c r="DY144" s="404"/>
      <c r="DZ144" s="404"/>
      <c r="EA144" s="404"/>
      <c r="EB144" s="404"/>
      <c r="EC144" s="404"/>
      <c r="ED144" s="404"/>
      <c r="EE144" s="404"/>
      <c r="EF144" s="404"/>
      <c r="EG144" s="404"/>
      <c r="EH144" s="404"/>
      <c r="EI144" s="404"/>
      <c r="EJ144" s="404"/>
      <c r="EK144" s="404"/>
      <c r="EL144" s="404"/>
      <c r="EM144" s="404"/>
      <c r="EN144" s="404"/>
      <c r="EO144" s="404"/>
      <c r="EP144" s="404"/>
      <c r="EQ144" s="404"/>
      <c r="ER144" s="404"/>
      <c r="ES144" s="404"/>
      <c r="ET144" s="404"/>
      <c r="EU144" s="404"/>
      <c r="EV144" s="404"/>
      <c r="EW144" s="404"/>
      <c r="EX144" s="404"/>
      <c r="EY144" s="404"/>
      <c r="EZ144" s="404"/>
      <c r="FA144" s="404"/>
      <c r="FB144" s="404"/>
      <c r="FC144" s="404"/>
      <c r="FD144" s="404"/>
      <c r="FE144" s="404"/>
      <c r="FF144" s="404"/>
      <c r="FG144" s="404"/>
      <c r="FH144" s="404"/>
      <c r="FI144" s="404"/>
      <c r="FJ144" s="404"/>
      <c r="FK144" s="404"/>
      <c r="FL144" s="404"/>
      <c r="FM144" s="404"/>
      <c r="FN144" s="404"/>
      <c r="FO144" s="404"/>
      <c r="FP144" s="404"/>
      <c r="FQ144" s="404"/>
      <c r="FR144" s="404"/>
      <c r="FS144" s="404"/>
      <c r="FT144" s="404"/>
      <c r="FU144" s="404"/>
      <c r="FV144" s="404"/>
      <c r="FW144" s="404"/>
      <c r="FX144" s="404"/>
      <c r="FY144" s="404"/>
      <c r="FZ144" s="404"/>
      <c r="GA144" s="404"/>
      <c r="GB144" s="404"/>
      <c r="GC144" s="404"/>
      <c r="GD144" s="404"/>
      <c r="GE144" s="404"/>
      <c r="GF144" s="404"/>
      <c r="GG144" s="404"/>
      <c r="GH144" s="404"/>
      <c r="GI144" s="404"/>
      <c r="GJ144" s="404"/>
      <c r="GK144" s="404"/>
      <c r="GL144" s="404"/>
      <c r="GM144" s="404"/>
      <c r="GN144" s="404"/>
      <c r="GO144" s="404"/>
      <c r="GP144" s="404"/>
      <c r="GQ144" s="404"/>
      <c r="GR144" s="404"/>
      <c r="GS144" s="404"/>
      <c r="GT144" s="404"/>
      <c r="GU144" s="404"/>
      <c r="GV144" s="404"/>
      <c r="GW144" s="404"/>
      <c r="GX144" s="404"/>
      <c r="GY144" s="404"/>
      <c r="GZ144" s="404"/>
      <c r="HA144" s="404"/>
      <c r="HB144" s="404"/>
      <c r="HC144" s="404"/>
      <c r="HD144" s="404"/>
      <c r="HE144" s="404"/>
      <c r="HF144" s="404"/>
      <c r="HG144" s="404"/>
      <c r="HH144" s="404"/>
      <c r="HI144" s="404"/>
      <c r="HJ144" s="404"/>
      <c r="HK144" s="404"/>
      <c r="HL144" s="404"/>
      <c r="HM144" s="404"/>
      <c r="HN144" s="404"/>
      <c r="HO144" s="404"/>
      <c r="HP144" s="404"/>
      <c r="HQ144" s="404"/>
      <c r="HR144" s="404"/>
      <c r="HS144" s="404"/>
      <c r="HT144" s="404"/>
      <c r="HU144" s="404"/>
      <c r="HV144" s="404"/>
      <c r="HW144" s="404"/>
      <c r="HX144" s="404"/>
      <c r="HY144" s="404"/>
      <c r="HZ144" s="404"/>
      <c r="IA144" s="404"/>
      <c r="IB144" s="404"/>
      <c r="IC144" s="404"/>
      <c r="ID144" s="404"/>
      <c r="IE144" s="404"/>
      <c r="IF144" s="404"/>
      <c r="IG144" s="404"/>
      <c r="IH144" s="404"/>
      <c r="II144" s="404"/>
      <c r="IJ144" s="404"/>
      <c r="IK144" s="404"/>
      <c r="IL144" s="404"/>
      <c r="IM144" s="404"/>
      <c r="IN144" s="404"/>
      <c r="IO144" s="404"/>
      <c r="IP144" s="404"/>
      <c r="IQ144" s="404"/>
      <c r="IR144" s="404"/>
      <c r="IS144" s="404"/>
      <c r="IT144" s="404"/>
      <c r="IU144" s="404"/>
      <c r="IV144" s="404"/>
      <c r="IW144" s="404"/>
      <c r="IX144" s="404"/>
      <c r="IY144" s="404"/>
      <c r="IZ144" s="404"/>
      <c r="JA144" s="404"/>
      <c r="JB144" s="404"/>
      <c r="JC144" s="404"/>
      <c r="JD144" s="404"/>
      <c r="JE144" s="404"/>
      <c r="JF144" s="404"/>
      <c r="JG144" s="404"/>
      <c r="JH144" s="404"/>
      <c r="JI144" s="404"/>
      <c r="JJ144" s="404"/>
      <c r="JK144" s="404"/>
      <c r="JL144" s="404"/>
      <c r="JM144" s="404"/>
      <c r="JN144" s="404"/>
      <c r="JO144" s="404"/>
      <c r="JP144" s="404"/>
      <c r="JQ144" s="404"/>
      <c r="JR144" s="404"/>
      <c r="JS144" s="404"/>
      <c r="JT144" s="404"/>
      <c r="JU144" s="404"/>
      <c r="JV144" s="404"/>
      <c r="JW144" s="404"/>
      <c r="JX144" s="404"/>
      <c r="JY144" s="404"/>
      <c r="JZ144" s="404"/>
      <c r="KA144" s="404"/>
      <c r="KB144" s="404"/>
      <c r="KC144" s="404"/>
      <c r="KD144" s="404"/>
      <c r="KE144" s="404"/>
      <c r="KF144" s="404"/>
      <c r="KG144" s="404"/>
      <c r="KH144" s="404"/>
      <c r="KI144" s="404"/>
      <c r="KJ144" s="404"/>
      <c r="KK144" s="404"/>
      <c r="KL144" s="404"/>
      <c r="KM144" s="404"/>
      <c r="KN144" s="404"/>
      <c r="KO144" s="404"/>
      <c r="KP144" s="404"/>
      <c r="KQ144" s="404"/>
      <c r="KR144" s="404"/>
      <c r="KS144" s="404"/>
      <c r="KT144" s="404"/>
      <c r="KU144" s="404"/>
      <c r="KV144" s="404"/>
      <c r="KW144" s="404"/>
      <c r="KX144" s="404"/>
      <c r="KY144" s="404"/>
      <c r="KZ144" s="404"/>
      <c r="LA144" s="404"/>
      <c r="LB144" s="404"/>
      <c r="LC144" s="404"/>
      <c r="LD144" s="404"/>
      <c r="LE144" s="404"/>
      <c r="LF144" s="404"/>
      <c r="LG144" s="404"/>
      <c r="LH144" s="404"/>
      <c r="LI144" s="404"/>
      <c r="LJ144" s="404"/>
      <c r="LK144" s="404"/>
      <c r="LL144" s="404"/>
      <c r="LM144" s="404"/>
      <c r="LN144" s="404"/>
      <c r="LO144" s="404"/>
      <c r="LP144" s="404"/>
      <c r="LQ144" s="404"/>
      <c r="LR144" s="404"/>
      <c r="LS144" s="404"/>
      <c r="LT144" s="404"/>
      <c r="LU144" s="404"/>
      <c r="LV144" s="404"/>
      <c r="LW144" s="404"/>
      <c r="LX144" s="404"/>
      <c r="LY144" s="404"/>
      <c r="LZ144" s="404"/>
      <c r="MA144" s="404"/>
      <c r="MB144" s="404"/>
      <c r="MC144" s="404"/>
      <c r="MD144" s="404"/>
      <c r="ME144" s="404"/>
      <c r="MF144" s="404"/>
      <c r="MG144" s="404"/>
      <c r="MH144" s="404"/>
      <c r="MI144" s="404"/>
      <c r="MJ144" s="404"/>
      <c r="MK144" s="404"/>
      <c r="ML144" s="404"/>
      <c r="MM144" s="404"/>
      <c r="MN144" s="404"/>
      <c r="MO144" s="404"/>
      <c r="MP144" s="404"/>
      <c r="MQ144" s="404"/>
      <c r="MR144" s="404"/>
      <c r="MS144" s="404"/>
      <c r="MT144" s="404"/>
      <c r="MU144" s="404"/>
      <c r="MV144" s="404"/>
      <c r="MW144" s="404"/>
      <c r="MX144" s="404"/>
      <c r="MY144" s="404"/>
      <c r="MZ144" s="404"/>
      <c r="NA144" s="404"/>
      <c r="NB144" s="404"/>
      <c r="NC144" s="404"/>
      <c r="ND144" s="404"/>
      <c r="NE144" s="404"/>
      <c r="NF144" s="404"/>
      <c r="NG144" s="404"/>
      <c r="NH144" s="404"/>
      <c r="NI144" s="404"/>
      <c r="NJ144" s="404"/>
      <c r="NK144" s="404"/>
      <c r="NL144" s="404"/>
      <c r="NM144" s="404"/>
      <c r="NN144" s="404"/>
      <c r="NO144" s="404"/>
      <c r="NP144" s="404"/>
      <c r="NQ144" s="404"/>
      <c r="NR144" s="404"/>
      <c r="NS144" s="404"/>
      <c r="NT144" s="404"/>
      <c r="NU144" s="404"/>
      <c r="NV144" s="404"/>
      <c r="NW144" s="404"/>
      <c r="NX144" s="404"/>
      <c r="NY144" s="404"/>
      <c r="NZ144" s="404"/>
      <c r="OA144" s="404"/>
      <c r="OB144" s="404"/>
      <c r="OC144" s="404"/>
      <c r="OD144" s="404"/>
      <c r="OE144" s="404"/>
      <c r="OF144" s="404"/>
      <c r="OG144" s="404"/>
      <c r="OH144" s="404"/>
      <c r="OI144" s="404"/>
      <c r="OJ144" s="404"/>
      <c r="OK144" s="404"/>
      <c r="OL144" s="404"/>
      <c r="OM144" s="404"/>
      <c r="ON144" s="404"/>
      <c r="OO144" s="404"/>
      <c r="OP144" s="404"/>
      <c r="OQ144" s="404"/>
      <c r="OR144" s="404"/>
      <c r="OS144" s="404"/>
      <c r="OT144" s="404"/>
      <c r="OU144" s="404"/>
      <c r="OV144" s="404"/>
      <c r="OW144" s="404"/>
      <c r="OX144" s="404"/>
      <c r="OY144" s="404"/>
      <c r="OZ144" s="404"/>
      <c r="PA144" s="404"/>
      <c r="PB144" s="404"/>
      <c r="PC144" s="404"/>
      <c r="PD144" s="404"/>
      <c r="PE144" s="404"/>
      <c r="PF144" s="404"/>
      <c r="PG144" s="404"/>
      <c r="PH144" s="404"/>
      <c r="PI144" s="404"/>
      <c r="PJ144" s="404"/>
      <c r="PK144" s="404"/>
      <c r="PL144" s="404"/>
      <c r="PM144" s="404"/>
      <c r="PN144" s="404"/>
      <c r="PO144" s="404"/>
      <c r="PP144" s="404"/>
      <c r="PQ144" s="404"/>
      <c r="PR144" s="404"/>
      <c r="PS144" s="404"/>
      <c r="PT144" s="404"/>
      <c r="PU144" s="404"/>
      <c r="PV144" s="404"/>
      <c r="PW144" s="404"/>
      <c r="PX144" s="404"/>
      <c r="PY144" s="404"/>
      <c r="PZ144" s="404"/>
      <c r="QA144" s="404"/>
      <c r="QB144" s="404"/>
      <c r="QC144" s="404"/>
      <c r="QD144" s="404"/>
      <c r="QE144" s="404"/>
      <c r="QF144" s="404"/>
      <c r="QG144" s="404"/>
      <c r="QH144" s="404"/>
      <c r="QI144" s="404"/>
      <c r="QJ144" s="404"/>
      <c r="QK144" s="404"/>
      <c r="QL144" s="404"/>
      <c r="QM144" s="404"/>
      <c r="QN144" s="404"/>
      <c r="QO144" s="404"/>
      <c r="QP144" s="404"/>
      <c r="QQ144" s="404"/>
      <c r="QR144" s="404"/>
      <c r="QS144" s="404"/>
      <c r="QT144" s="404"/>
      <c r="QU144" s="404"/>
      <c r="QV144" s="404"/>
      <c r="QW144" s="404"/>
      <c r="QX144" s="404"/>
      <c r="QY144" s="404"/>
      <c r="QZ144" s="404"/>
      <c r="RA144" s="404"/>
      <c r="RB144" s="404"/>
      <c r="RC144" s="404"/>
      <c r="RD144" s="404"/>
      <c r="RE144" s="404"/>
      <c r="RF144" s="404"/>
      <c r="RG144" s="404"/>
      <c r="RH144" s="404"/>
      <c r="RI144" s="404"/>
      <c r="RJ144" s="404"/>
      <c r="RK144" s="404"/>
      <c r="RL144" s="404"/>
      <c r="RM144" s="404"/>
      <c r="RN144" s="404"/>
      <c r="RO144" s="404"/>
      <c r="RP144" s="404"/>
      <c r="RQ144" s="404"/>
      <c r="RR144" s="404"/>
      <c r="RS144" s="404"/>
      <c r="RT144" s="404"/>
      <c r="RU144" s="404"/>
      <c r="RV144" s="404"/>
      <c r="RW144" s="404"/>
      <c r="RX144" s="404"/>
      <c r="RY144" s="404"/>
      <c r="RZ144" s="404"/>
      <c r="SA144" s="404"/>
      <c r="SB144" s="404"/>
      <c r="SC144" s="404"/>
      <c r="SD144" s="404"/>
      <c r="SE144" s="404"/>
      <c r="SF144" s="404"/>
      <c r="SG144" s="404"/>
      <c r="SH144" s="404"/>
      <c r="SI144" s="404"/>
      <c r="SJ144" s="404"/>
      <c r="SK144" s="404"/>
      <c r="SL144" s="404"/>
      <c r="SM144" s="404"/>
      <c r="SN144" s="404"/>
      <c r="SO144" s="404"/>
      <c r="SP144" s="404"/>
      <c r="SQ144" s="404"/>
      <c r="SR144" s="404"/>
      <c r="SS144" s="404"/>
      <c r="ST144" s="404"/>
      <c r="SU144" s="404"/>
      <c r="SV144" s="404"/>
      <c r="SW144" s="404"/>
      <c r="SX144" s="404"/>
      <c r="SY144" s="404"/>
      <c r="SZ144" s="404"/>
      <c r="TA144" s="404"/>
      <c r="TB144" s="404"/>
      <c r="TC144" s="404"/>
      <c r="TD144" s="404"/>
      <c r="TE144" s="404"/>
      <c r="TF144" s="404"/>
      <c r="TG144" s="404"/>
      <c r="TH144" s="404"/>
      <c r="TI144" s="404"/>
      <c r="TJ144" s="404"/>
      <c r="TK144" s="404"/>
      <c r="TL144" s="404"/>
      <c r="TM144" s="404"/>
      <c r="TN144" s="404"/>
      <c r="TO144" s="404"/>
      <c r="TP144" s="404"/>
      <c r="TQ144" s="404"/>
      <c r="TR144" s="404"/>
      <c r="TS144" s="404"/>
      <c r="TT144" s="404"/>
      <c r="TU144" s="404"/>
      <c r="TV144" s="404"/>
      <c r="TW144" s="404"/>
      <c r="TX144" s="404"/>
      <c r="TY144" s="404"/>
      <c r="TZ144" s="404"/>
      <c r="UA144" s="404"/>
      <c r="UB144" s="404"/>
      <c r="UC144" s="404"/>
      <c r="UD144" s="404"/>
      <c r="UE144" s="404"/>
      <c r="UF144" s="404"/>
      <c r="UG144" s="404"/>
      <c r="UH144" s="404"/>
      <c r="UI144" s="404"/>
      <c r="UJ144" s="404"/>
      <c r="UK144" s="404"/>
      <c r="UL144" s="404"/>
      <c r="UM144" s="404"/>
      <c r="UN144" s="404"/>
      <c r="UO144" s="404"/>
      <c r="UP144" s="404"/>
      <c r="UQ144" s="404"/>
      <c r="UR144" s="404"/>
      <c r="US144" s="404"/>
      <c r="UT144" s="404"/>
      <c r="UU144" s="404"/>
      <c r="UV144" s="404"/>
      <c r="UW144" s="404"/>
      <c r="UX144" s="404"/>
      <c r="UY144" s="404"/>
      <c r="UZ144" s="404"/>
      <c r="VA144" s="404"/>
      <c r="VB144" s="404"/>
      <c r="VC144" s="404"/>
      <c r="VD144" s="404"/>
      <c r="VE144" s="404"/>
      <c r="VF144" s="404"/>
      <c r="VG144" s="404"/>
      <c r="VH144" s="404"/>
      <c r="VI144" s="404"/>
      <c r="VJ144" s="404"/>
      <c r="VK144" s="404"/>
      <c r="VL144" s="404"/>
      <c r="VM144" s="404"/>
      <c r="VN144" s="404"/>
      <c r="VO144" s="404"/>
      <c r="VP144" s="404"/>
      <c r="VQ144" s="404"/>
      <c r="VR144" s="404"/>
      <c r="VS144" s="404"/>
      <c r="VT144" s="404"/>
      <c r="VU144" s="404"/>
      <c r="VV144" s="404"/>
      <c r="VW144" s="404"/>
      <c r="VX144" s="404"/>
      <c r="VY144" s="404"/>
      <c r="VZ144" s="404"/>
      <c r="WA144" s="404"/>
      <c r="WB144" s="404"/>
      <c r="WC144" s="404"/>
      <c r="WD144" s="404"/>
      <c r="WE144" s="404"/>
      <c r="WF144" s="404"/>
      <c r="WG144" s="404"/>
      <c r="WH144" s="404"/>
      <c r="WI144" s="404"/>
      <c r="WJ144" s="404"/>
      <c r="WK144" s="404"/>
      <c r="WL144" s="404"/>
      <c r="WM144" s="404"/>
      <c r="WN144" s="404"/>
      <c r="WO144" s="404"/>
      <c r="WP144" s="404"/>
      <c r="WQ144" s="404"/>
      <c r="WR144" s="404"/>
      <c r="WS144" s="404"/>
      <c r="WT144" s="404"/>
      <c r="WU144" s="404"/>
      <c r="WV144" s="404"/>
      <c r="WW144" s="404"/>
      <c r="WX144" s="404"/>
      <c r="WY144" s="404"/>
      <c r="WZ144" s="404"/>
      <c r="XA144" s="404"/>
      <c r="XB144" s="404"/>
      <c r="XC144" s="404"/>
      <c r="XD144" s="404"/>
      <c r="XE144" s="404"/>
      <c r="XF144" s="404"/>
      <c r="XG144" s="404"/>
      <c r="XH144" s="404"/>
      <c r="XI144" s="404"/>
      <c r="XJ144" s="404"/>
      <c r="XK144" s="404"/>
      <c r="XL144" s="404"/>
      <c r="XM144" s="404"/>
      <c r="XN144" s="404"/>
      <c r="XO144" s="404"/>
      <c r="XP144" s="404"/>
      <c r="XQ144" s="404"/>
      <c r="XR144" s="404"/>
      <c r="XS144" s="404"/>
      <c r="XT144" s="404"/>
      <c r="XU144" s="404"/>
      <c r="XV144" s="404"/>
      <c r="XW144" s="404"/>
      <c r="XX144" s="404"/>
      <c r="XY144" s="404"/>
      <c r="XZ144" s="404"/>
      <c r="YA144" s="404"/>
      <c r="YB144" s="404"/>
      <c r="YC144" s="404"/>
      <c r="YD144" s="404"/>
      <c r="YE144" s="404"/>
      <c r="YF144" s="404"/>
      <c r="YG144" s="404"/>
      <c r="YH144" s="404"/>
      <c r="YI144" s="404"/>
      <c r="YJ144" s="404"/>
      <c r="YK144" s="404"/>
      <c r="YL144" s="404"/>
      <c r="YM144" s="404"/>
      <c r="YN144" s="404"/>
      <c r="YO144" s="404"/>
      <c r="YP144" s="404"/>
      <c r="YQ144" s="404"/>
      <c r="YR144" s="404"/>
      <c r="YS144" s="404"/>
      <c r="YT144" s="404"/>
      <c r="YU144" s="404"/>
      <c r="YV144" s="404"/>
      <c r="YW144" s="404"/>
      <c r="YX144" s="404"/>
      <c r="YY144" s="404"/>
      <c r="YZ144" s="404"/>
      <c r="ZA144" s="404"/>
      <c r="ZB144" s="404"/>
      <c r="ZC144" s="404"/>
      <c r="ZD144" s="404"/>
      <c r="ZE144" s="404"/>
      <c r="ZF144" s="404"/>
      <c r="ZG144" s="404"/>
      <c r="ZH144" s="404"/>
      <c r="ZI144" s="404"/>
      <c r="ZJ144" s="404"/>
      <c r="ZK144" s="404"/>
      <c r="ZL144" s="404"/>
      <c r="ZM144" s="404"/>
      <c r="ZN144" s="404"/>
      <c r="ZO144" s="404"/>
      <c r="ZP144" s="404"/>
      <c r="ZQ144" s="404"/>
      <c r="ZR144" s="404"/>
      <c r="ZS144" s="404"/>
      <c r="ZT144" s="404"/>
      <c r="ZU144" s="404"/>
      <c r="ZV144" s="404"/>
      <c r="ZW144" s="404"/>
      <c r="ZX144" s="404"/>
      <c r="ZY144" s="404"/>
      <c r="ZZ144" s="404"/>
      <c r="AAA144" s="404"/>
      <c r="AAB144" s="404"/>
      <c r="AAC144" s="404"/>
      <c r="AAD144" s="404"/>
      <c r="AAE144" s="404"/>
      <c r="AAF144" s="404"/>
      <c r="AAG144" s="404"/>
      <c r="AAH144" s="404"/>
      <c r="AAI144" s="404"/>
      <c r="AAJ144" s="404"/>
      <c r="AAK144" s="404"/>
      <c r="AAL144" s="404"/>
      <c r="AAM144" s="404"/>
      <c r="AAN144" s="404"/>
      <c r="AAO144" s="404"/>
      <c r="AAP144" s="404"/>
      <c r="AAQ144" s="404"/>
      <c r="AAR144" s="404"/>
      <c r="AAS144" s="404"/>
      <c r="AAT144" s="404"/>
      <c r="AAU144" s="404"/>
      <c r="AAV144" s="404"/>
      <c r="AAW144" s="404"/>
      <c r="AAX144" s="404"/>
      <c r="AAY144" s="404"/>
      <c r="AAZ144" s="404"/>
      <c r="ABA144" s="404"/>
      <c r="ABB144" s="404"/>
      <c r="ABC144" s="404"/>
      <c r="ABD144" s="404"/>
      <c r="ABE144" s="404"/>
      <c r="ABF144" s="404"/>
      <c r="ABG144" s="404"/>
      <c r="ABH144" s="404"/>
      <c r="ABI144" s="404"/>
      <c r="ABJ144" s="404"/>
      <c r="ABK144" s="404"/>
      <c r="ABL144" s="404"/>
      <c r="ABM144" s="404"/>
      <c r="ABN144" s="404"/>
      <c r="ABO144" s="404"/>
      <c r="ABP144" s="404"/>
      <c r="ABQ144" s="404"/>
      <c r="ABR144" s="404"/>
      <c r="ABS144" s="404"/>
      <c r="ABT144" s="404"/>
      <c r="ABU144" s="404"/>
      <c r="ABV144" s="404"/>
      <c r="ABW144" s="404"/>
      <c r="ABX144" s="404"/>
      <c r="ABY144" s="404"/>
      <c r="ABZ144" s="404"/>
      <c r="ACA144" s="404"/>
      <c r="ACB144" s="404"/>
      <c r="ACC144" s="404"/>
      <c r="ACD144" s="404"/>
      <c r="ACE144" s="404"/>
      <c r="ACF144" s="404"/>
      <c r="ACG144" s="404"/>
      <c r="ACH144" s="404"/>
      <c r="ACI144" s="404"/>
      <c r="ACJ144" s="404"/>
      <c r="ACK144" s="404"/>
      <c r="ACL144" s="404"/>
      <c r="ACM144" s="404"/>
      <c r="ACN144" s="404"/>
      <c r="ACO144" s="404"/>
      <c r="ACP144" s="404"/>
      <c r="ACQ144" s="404"/>
      <c r="ACR144" s="404"/>
      <c r="ACS144" s="404"/>
      <c r="ACT144" s="404"/>
      <c r="ACU144" s="404"/>
      <c r="ACV144" s="404"/>
      <c r="ACW144" s="404"/>
      <c r="ACX144" s="404"/>
      <c r="ACY144" s="404"/>
      <c r="ACZ144" s="404"/>
      <c r="ADA144" s="404"/>
      <c r="ADB144" s="404"/>
      <c r="ADC144" s="404"/>
      <c r="ADD144" s="404"/>
      <c r="ADE144" s="404"/>
      <c r="ADF144" s="404"/>
      <c r="ADG144" s="404"/>
      <c r="ADH144" s="404"/>
      <c r="ADI144" s="404"/>
      <c r="ADJ144" s="404"/>
      <c r="ADK144" s="404"/>
      <c r="ADL144" s="404"/>
      <c r="ADM144" s="404"/>
      <c r="ADN144" s="404"/>
      <c r="ADO144" s="404"/>
      <c r="ADP144" s="404"/>
      <c r="ADQ144" s="404"/>
      <c r="ADR144" s="404"/>
      <c r="ADS144" s="404"/>
      <c r="ADT144" s="404"/>
      <c r="ADU144" s="404"/>
      <c r="ADV144" s="404"/>
      <c r="ADW144" s="404"/>
      <c r="ADX144" s="404"/>
      <c r="ADY144" s="404"/>
      <c r="ADZ144" s="404"/>
      <c r="AEA144" s="404"/>
      <c r="AEB144" s="404"/>
      <c r="AEC144" s="404"/>
      <c r="AED144" s="404"/>
      <c r="AEE144" s="404"/>
      <c r="AEF144" s="404"/>
      <c r="AEG144" s="404"/>
      <c r="AEH144" s="404"/>
      <c r="AEI144" s="404"/>
      <c r="AEJ144" s="404"/>
      <c r="AEK144" s="404"/>
      <c r="AEL144" s="404"/>
      <c r="AEM144" s="404"/>
      <c r="AEN144" s="404"/>
      <c r="AEO144" s="404"/>
      <c r="AEP144" s="404"/>
      <c r="AEQ144" s="404"/>
      <c r="AER144" s="404"/>
      <c r="AES144" s="404"/>
      <c r="AET144" s="404"/>
      <c r="AEU144" s="404"/>
      <c r="AEV144" s="404"/>
      <c r="AEW144" s="404"/>
      <c r="AEX144" s="404"/>
      <c r="AEY144" s="404"/>
      <c r="AEZ144" s="404"/>
      <c r="AFA144" s="404"/>
      <c r="AFB144" s="404"/>
      <c r="AFC144" s="404"/>
      <c r="AFD144" s="404"/>
      <c r="AFE144" s="404"/>
      <c r="AFF144" s="404"/>
      <c r="AFG144" s="404"/>
      <c r="AFH144" s="404"/>
      <c r="AFI144" s="404"/>
      <c r="AFJ144" s="404"/>
      <c r="AFK144" s="404"/>
      <c r="AFL144" s="404"/>
      <c r="AFM144" s="404"/>
      <c r="AFN144" s="404"/>
      <c r="AFO144" s="404"/>
      <c r="AFP144" s="404"/>
      <c r="AFQ144" s="404"/>
      <c r="AFR144" s="404"/>
      <c r="AFS144" s="404"/>
      <c r="AFT144" s="404"/>
      <c r="AFU144" s="404"/>
      <c r="AFV144" s="404"/>
      <c r="AFW144" s="404"/>
      <c r="AFX144" s="404"/>
      <c r="AFY144" s="404"/>
      <c r="AFZ144" s="404"/>
      <c r="AGA144" s="404"/>
      <c r="AGB144" s="404"/>
      <c r="AGC144" s="404"/>
      <c r="AGD144" s="404"/>
      <c r="AGE144" s="404"/>
      <c r="AGF144" s="404"/>
      <c r="AGG144" s="404"/>
      <c r="AGH144" s="404"/>
      <c r="AGI144" s="404"/>
      <c r="AGJ144" s="404"/>
      <c r="AGK144" s="404"/>
      <c r="AGL144" s="404"/>
      <c r="AGM144" s="404"/>
      <c r="AGN144" s="404"/>
      <c r="AGO144" s="404"/>
      <c r="AGP144" s="404"/>
      <c r="AGQ144" s="404"/>
      <c r="AGR144" s="404"/>
      <c r="AGS144" s="404"/>
      <c r="AGT144" s="404"/>
      <c r="AGU144" s="404"/>
      <c r="AGV144" s="404"/>
      <c r="AGW144" s="404"/>
      <c r="AGX144" s="404"/>
      <c r="AGY144" s="404"/>
      <c r="AGZ144" s="404"/>
      <c r="AHA144" s="404"/>
      <c r="AHB144" s="404"/>
      <c r="AHC144" s="404"/>
      <c r="AHD144" s="404"/>
      <c r="AHE144" s="404"/>
      <c r="AHF144" s="404"/>
      <c r="AHG144" s="404"/>
      <c r="AHH144" s="404"/>
      <c r="AHI144" s="404"/>
      <c r="AHJ144" s="404"/>
      <c r="AHK144" s="404"/>
      <c r="AHL144" s="404"/>
      <c r="AHM144" s="404"/>
      <c r="AHN144" s="404"/>
      <c r="AHO144" s="404"/>
      <c r="AHP144" s="404"/>
      <c r="AHQ144" s="404"/>
      <c r="AHR144" s="404"/>
      <c r="AHS144" s="404"/>
      <c r="AHT144" s="404"/>
      <c r="AHU144" s="404"/>
      <c r="AHV144" s="404"/>
      <c r="AHW144" s="404"/>
      <c r="AHX144" s="404"/>
      <c r="AHY144" s="404"/>
      <c r="AHZ144" s="404"/>
      <c r="AIA144" s="404"/>
      <c r="AIB144" s="404"/>
      <c r="AIC144" s="404"/>
      <c r="AID144" s="404"/>
      <c r="AIE144" s="404"/>
      <c r="AIF144" s="404"/>
      <c r="AIG144" s="404"/>
      <c r="AIH144" s="404"/>
      <c r="AII144" s="404"/>
      <c r="AIJ144" s="404"/>
      <c r="AIK144" s="404"/>
      <c r="AIL144" s="404"/>
      <c r="AIM144" s="404"/>
      <c r="AIN144" s="404"/>
      <c r="AIO144" s="404"/>
      <c r="AIP144" s="404"/>
      <c r="AIQ144" s="404"/>
      <c r="AIR144" s="404"/>
      <c r="AIS144" s="404"/>
      <c r="AIT144" s="404"/>
      <c r="AIU144" s="404"/>
      <c r="AIV144" s="404"/>
      <c r="AIW144" s="404"/>
      <c r="AIX144" s="404"/>
      <c r="AIY144" s="404"/>
      <c r="AIZ144" s="404"/>
      <c r="AJA144" s="404"/>
      <c r="AJB144" s="404"/>
      <c r="AJC144" s="404"/>
      <c r="AJD144" s="404"/>
      <c r="AJE144" s="404"/>
      <c r="AJF144" s="404"/>
      <c r="AJG144" s="404"/>
      <c r="AJH144" s="404"/>
      <c r="AJI144" s="404"/>
      <c r="AJJ144" s="404"/>
      <c r="AJK144" s="404"/>
      <c r="AJL144" s="404"/>
      <c r="AJM144" s="404"/>
      <c r="AJN144" s="404"/>
      <c r="AJO144" s="404"/>
      <c r="AJP144" s="404"/>
      <c r="AJQ144" s="404"/>
      <c r="AJR144" s="404"/>
      <c r="AJS144" s="404"/>
      <c r="AJT144" s="404"/>
      <c r="AJU144" s="404"/>
      <c r="AJV144" s="404"/>
      <c r="AJW144" s="404"/>
      <c r="AJX144" s="404"/>
      <c r="AJY144" s="404"/>
      <c r="AJZ144" s="404"/>
      <c r="AKA144" s="404"/>
      <c r="AKB144" s="404"/>
      <c r="AKC144" s="404"/>
      <c r="AKD144" s="404"/>
      <c r="AKE144" s="404"/>
      <c r="AKF144" s="404"/>
      <c r="AKG144" s="404"/>
      <c r="AKH144" s="404"/>
      <c r="AKI144" s="404"/>
      <c r="AKJ144" s="404"/>
      <c r="AKK144" s="404"/>
      <c r="AKL144" s="404"/>
      <c r="AKM144" s="404"/>
      <c r="AKN144" s="404"/>
      <c r="AKO144" s="404"/>
      <c r="AKP144" s="404"/>
      <c r="AKQ144" s="404"/>
      <c r="AKR144" s="404"/>
      <c r="AKS144" s="404"/>
      <c r="AKT144" s="404"/>
      <c r="AKU144" s="404"/>
      <c r="AKV144" s="404"/>
      <c r="AKW144" s="404"/>
      <c r="AKX144" s="404"/>
      <c r="AKY144" s="404"/>
      <c r="AKZ144" s="404"/>
      <c r="ALA144" s="404"/>
      <c r="ALB144" s="404"/>
      <c r="ALC144" s="404"/>
    </row>
    <row r="145" spans="1:991" x14ac:dyDescent="0.55000000000000004">
      <c r="A145" s="53" t="s">
        <v>109</v>
      </c>
      <c r="B145" s="648" t="e">
        <f>#N/A</f>
        <v>#N/A</v>
      </c>
      <c r="C145" s="648"/>
      <c r="D145" s="648" t="e">
        <f>#N/A</f>
        <v>#N/A</v>
      </c>
      <c r="E145" s="648">
        <f t="shared" si="1"/>
        <v>0</v>
      </c>
      <c r="F145" s="648"/>
      <c r="G145" s="648">
        <f t="shared" si="2"/>
        <v>0</v>
      </c>
      <c r="H145" s="648">
        <f t="shared" si="3"/>
        <v>0</v>
      </c>
      <c r="I145" s="648"/>
      <c r="J145" s="648">
        <f t="shared" si="4"/>
        <v>0</v>
      </c>
      <c r="K145" s="762" t="e">
        <f>#N/A</f>
        <v>#N/A</v>
      </c>
      <c r="L145" s="648"/>
      <c r="M145" s="404"/>
      <c r="N145" s="404"/>
      <c r="O145" s="404"/>
      <c r="P145" s="404"/>
      <c r="Q145" s="404"/>
      <c r="R145" s="404"/>
      <c r="S145" s="404"/>
      <c r="T145" s="404"/>
      <c r="U145" s="404"/>
      <c r="V145" s="404"/>
      <c r="W145" s="404"/>
      <c r="X145" s="404"/>
      <c r="Y145" s="404"/>
      <c r="Z145" s="404"/>
      <c r="AA145" s="404"/>
      <c r="AB145" s="404"/>
      <c r="AC145" s="404"/>
      <c r="AD145" s="404"/>
      <c r="AE145" s="404"/>
      <c r="AF145" s="404"/>
      <c r="AG145" s="404"/>
      <c r="AH145" s="404"/>
      <c r="AI145" s="404"/>
      <c r="AJ145" s="404"/>
      <c r="AK145" s="404"/>
      <c r="AL145" s="404"/>
      <c r="AM145" s="404"/>
      <c r="AN145" s="404"/>
      <c r="AO145" s="404"/>
      <c r="AP145" s="404"/>
      <c r="AQ145" s="404"/>
      <c r="AR145" s="404"/>
      <c r="AS145" s="404"/>
      <c r="AT145" s="404"/>
      <c r="AU145" s="404"/>
      <c r="AV145" s="404"/>
      <c r="AW145" s="404"/>
      <c r="AX145" s="404"/>
      <c r="AY145" s="404"/>
      <c r="AZ145" s="404"/>
      <c r="BA145" s="404"/>
      <c r="BB145" s="404"/>
      <c r="BC145" s="404"/>
      <c r="BD145" s="404"/>
      <c r="BE145" s="404"/>
      <c r="BF145" s="404"/>
      <c r="BG145" s="404"/>
      <c r="BH145" s="404"/>
      <c r="BI145" s="404"/>
      <c r="BJ145" s="404"/>
      <c r="BK145" s="404"/>
      <c r="BL145" s="404"/>
      <c r="BM145" s="404"/>
      <c r="BN145" s="404"/>
      <c r="BO145" s="404"/>
      <c r="BP145" s="404"/>
      <c r="BQ145" s="404"/>
      <c r="BR145" s="404"/>
      <c r="BS145" s="404"/>
      <c r="BT145" s="404"/>
      <c r="BU145" s="404"/>
      <c r="BV145" s="404"/>
      <c r="BW145" s="404"/>
      <c r="BX145" s="404"/>
      <c r="BY145" s="404"/>
      <c r="BZ145" s="404"/>
      <c r="CA145" s="404"/>
      <c r="CB145" s="404"/>
      <c r="CC145" s="404"/>
      <c r="CD145" s="404"/>
      <c r="CE145" s="404"/>
      <c r="CF145" s="404"/>
      <c r="CG145" s="404"/>
      <c r="CH145" s="404"/>
      <c r="CI145" s="404"/>
      <c r="CJ145" s="404"/>
      <c r="CK145" s="404"/>
      <c r="CL145" s="404"/>
      <c r="CM145" s="404"/>
      <c r="CN145" s="404"/>
      <c r="CO145" s="404"/>
      <c r="CP145" s="404"/>
      <c r="CQ145" s="404"/>
      <c r="CR145" s="404"/>
      <c r="CS145" s="404"/>
      <c r="CT145" s="404"/>
      <c r="CU145" s="404"/>
      <c r="CV145" s="404"/>
      <c r="CW145" s="404"/>
      <c r="CX145" s="404"/>
      <c r="CY145" s="404"/>
      <c r="CZ145" s="404"/>
      <c r="DA145" s="404"/>
      <c r="DB145" s="404"/>
      <c r="DC145" s="404"/>
      <c r="DD145" s="404"/>
      <c r="DE145" s="404"/>
      <c r="DF145" s="404"/>
      <c r="DG145" s="404"/>
      <c r="DH145" s="404"/>
      <c r="DI145" s="404"/>
      <c r="DJ145" s="404"/>
      <c r="DK145" s="404"/>
      <c r="DL145" s="404"/>
      <c r="DM145" s="404"/>
      <c r="DN145" s="404"/>
      <c r="DO145" s="404"/>
      <c r="DP145" s="404"/>
      <c r="DQ145" s="404"/>
      <c r="DR145" s="404"/>
      <c r="DS145" s="404"/>
      <c r="DT145" s="404"/>
      <c r="DU145" s="404"/>
      <c r="DV145" s="404"/>
      <c r="DW145" s="404"/>
      <c r="DX145" s="404"/>
      <c r="DY145" s="404"/>
      <c r="DZ145" s="404"/>
      <c r="EA145" s="404"/>
      <c r="EB145" s="404"/>
      <c r="EC145" s="404"/>
      <c r="ED145" s="404"/>
      <c r="EE145" s="404"/>
      <c r="EF145" s="404"/>
      <c r="EG145" s="404"/>
      <c r="EH145" s="404"/>
      <c r="EI145" s="404"/>
      <c r="EJ145" s="404"/>
      <c r="EK145" s="404"/>
      <c r="EL145" s="404"/>
      <c r="EM145" s="404"/>
      <c r="EN145" s="404"/>
      <c r="EO145" s="404"/>
      <c r="EP145" s="404"/>
      <c r="EQ145" s="404"/>
      <c r="ER145" s="404"/>
      <c r="ES145" s="404"/>
      <c r="ET145" s="404"/>
      <c r="EU145" s="404"/>
      <c r="EV145" s="404"/>
      <c r="EW145" s="404"/>
      <c r="EX145" s="404"/>
      <c r="EY145" s="404"/>
      <c r="EZ145" s="404"/>
      <c r="FA145" s="404"/>
      <c r="FB145" s="404"/>
      <c r="FC145" s="404"/>
      <c r="FD145" s="404"/>
      <c r="FE145" s="404"/>
      <c r="FF145" s="404"/>
      <c r="FG145" s="404"/>
      <c r="FH145" s="404"/>
      <c r="FI145" s="404"/>
      <c r="FJ145" s="404"/>
      <c r="FK145" s="404"/>
      <c r="FL145" s="404"/>
      <c r="FM145" s="404"/>
      <c r="FN145" s="404"/>
      <c r="FO145" s="404"/>
      <c r="FP145" s="404"/>
      <c r="FQ145" s="404"/>
      <c r="FR145" s="404"/>
      <c r="FS145" s="404"/>
      <c r="FT145" s="404"/>
      <c r="FU145" s="404"/>
      <c r="FV145" s="404"/>
      <c r="FW145" s="404"/>
      <c r="FX145" s="404"/>
      <c r="FY145" s="404"/>
      <c r="FZ145" s="404"/>
      <c r="GA145" s="404"/>
      <c r="GB145" s="404"/>
      <c r="GC145" s="404"/>
      <c r="GD145" s="404"/>
      <c r="GE145" s="404"/>
      <c r="GF145" s="404"/>
      <c r="GG145" s="404"/>
      <c r="GH145" s="404"/>
      <c r="GI145" s="404"/>
      <c r="GJ145" s="404"/>
      <c r="GK145" s="404"/>
      <c r="GL145" s="404"/>
      <c r="GM145" s="404"/>
      <c r="GN145" s="404"/>
      <c r="GO145" s="404"/>
      <c r="GP145" s="404"/>
      <c r="GQ145" s="404"/>
      <c r="GR145" s="404"/>
      <c r="GS145" s="404"/>
      <c r="GT145" s="404"/>
      <c r="GU145" s="404"/>
      <c r="GV145" s="404"/>
      <c r="GW145" s="404"/>
      <c r="GX145" s="404"/>
      <c r="GY145" s="404"/>
      <c r="GZ145" s="404"/>
      <c r="HA145" s="404"/>
      <c r="HB145" s="404"/>
      <c r="HC145" s="404"/>
      <c r="HD145" s="404"/>
      <c r="HE145" s="404"/>
      <c r="HF145" s="404"/>
      <c r="HG145" s="404"/>
      <c r="HH145" s="404"/>
      <c r="HI145" s="404"/>
      <c r="HJ145" s="404"/>
      <c r="HK145" s="404"/>
      <c r="HL145" s="404"/>
      <c r="HM145" s="404"/>
      <c r="HN145" s="404"/>
      <c r="HO145" s="404"/>
      <c r="HP145" s="404"/>
      <c r="HQ145" s="404"/>
      <c r="HR145" s="404"/>
      <c r="HS145" s="404"/>
      <c r="HT145" s="404"/>
      <c r="HU145" s="404"/>
      <c r="HV145" s="404"/>
      <c r="HW145" s="404"/>
      <c r="HX145" s="404"/>
      <c r="HY145" s="404"/>
      <c r="HZ145" s="404"/>
      <c r="IA145" s="404"/>
      <c r="IB145" s="404"/>
      <c r="IC145" s="404"/>
      <c r="ID145" s="404"/>
      <c r="IE145" s="404"/>
      <c r="IF145" s="404"/>
      <c r="IG145" s="404"/>
      <c r="IH145" s="404"/>
      <c r="II145" s="404"/>
      <c r="IJ145" s="404"/>
      <c r="IK145" s="404"/>
      <c r="IL145" s="404"/>
      <c r="IM145" s="404"/>
      <c r="IN145" s="404"/>
      <c r="IO145" s="404"/>
      <c r="IP145" s="404"/>
      <c r="IQ145" s="404"/>
      <c r="IR145" s="404"/>
      <c r="IS145" s="404"/>
      <c r="IT145" s="404"/>
      <c r="IU145" s="404"/>
      <c r="IV145" s="404"/>
      <c r="IW145" s="404"/>
      <c r="IX145" s="404"/>
      <c r="IY145" s="404"/>
      <c r="IZ145" s="404"/>
      <c r="JA145" s="404"/>
      <c r="JB145" s="404"/>
      <c r="JC145" s="404"/>
      <c r="JD145" s="404"/>
      <c r="JE145" s="404"/>
      <c r="JF145" s="404"/>
      <c r="JG145" s="404"/>
      <c r="JH145" s="404"/>
      <c r="JI145" s="404"/>
      <c r="JJ145" s="404"/>
      <c r="JK145" s="404"/>
      <c r="JL145" s="404"/>
      <c r="JM145" s="404"/>
      <c r="JN145" s="404"/>
      <c r="JO145" s="404"/>
      <c r="JP145" s="404"/>
      <c r="JQ145" s="404"/>
      <c r="JR145" s="404"/>
      <c r="JS145" s="404"/>
      <c r="JT145" s="404"/>
      <c r="JU145" s="404"/>
      <c r="JV145" s="404"/>
      <c r="JW145" s="404"/>
      <c r="JX145" s="404"/>
      <c r="JY145" s="404"/>
      <c r="JZ145" s="404"/>
      <c r="KA145" s="404"/>
      <c r="KB145" s="404"/>
      <c r="KC145" s="404"/>
      <c r="KD145" s="404"/>
      <c r="KE145" s="404"/>
      <c r="KF145" s="404"/>
      <c r="KG145" s="404"/>
      <c r="KH145" s="404"/>
      <c r="KI145" s="404"/>
      <c r="KJ145" s="404"/>
      <c r="KK145" s="404"/>
      <c r="KL145" s="404"/>
      <c r="KM145" s="404"/>
      <c r="KN145" s="404"/>
      <c r="KO145" s="404"/>
      <c r="KP145" s="404"/>
      <c r="KQ145" s="404"/>
      <c r="KR145" s="404"/>
      <c r="KS145" s="404"/>
      <c r="KT145" s="404"/>
      <c r="KU145" s="404"/>
      <c r="KV145" s="404"/>
      <c r="KW145" s="404"/>
      <c r="KX145" s="404"/>
      <c r="KY145" s="404"/>
      <c r="KZ145" s="404"/>
      <c r="LA145" s="404"/>
      <c r="LB145" s="404"/>
      <c r="LC145" s="404"/>
      <c r="LD145" s="404"/>
      <c r="LE145" s="404"/>
      <c r="LF145" s="404"/>
      <c r="LG145" s="404"/>
      <c r="LH145" s="404"/>
      <c r="LI145" s="404"/>
      <c r="LJ145" s="404"/>
      <c r="LK145" s="404"/>
      <c r="LL145" s="404"/>
      <c r="LM145" s="404"/>
      <c r="LN145" s="404"/>
      <c r="LO145" s="404"/>
      <c r="LP145" s="404"/>
      <c r="LQ145" s="404"/>
      <c r="LR145" s="404"/>
      <c r="LS145" s="404"/>
      <c r="LT145" s="404"/>
      <c r="LU145" s="404"/>
      <c r="LV145" s="404"/>
      <c r="LW145" s="404"/>
      <c r="LX145" s="404"/>
      <c r="LY145" s="404"/>
      <c r="LZ145" s="404"/>
      <c r="MA145" s="404"/>
      <c r="MB145" s="404"/>
      <c r="MC145" s="404"/>
      <c r="MD145" s="404"/>
      <c r="ME145" s="404"/>
      <c r="MF145" s="404"/>
      <c r="MG145" s="404"/>
      <c r="MH145" s="404"/>
      <c r="MI145" s="404"/>
      <c r="MJ145" s="404"/>
      <c r="MK145" s="404"/>
      <c r="ML145" s="404"/>
      <c r="MM145" s="404"/>
      <c r="MN145" s="404"/>
      <c r="MO145" s="404"/>
      <c r="MP145" s="404"/>
      <c r="MQ145" s="404"/>
      <c r="MR145" s="404"/>
      <c r="MS145" s="404"/>
      <c r="MT145" s="404"/>
      <c r="MU145" s="404"/>
      <c r="MV145" s="404"/>
      <c r="MW145" s="404"/>
      <c r="MX145" s="404"/>
      <c r="MY145" s="404"/>
      <c r="MZ145" s="404"/>
      <c r="NA145" s="404"/>
      <c r="NB145" s="404"/>
      <c r="NC145" s="404"/>
      <c r="ND145" s="404"/>
      <c r="NE145" s="404"/>
      <c r="NF145" s="404"/>
      <c r="NG145" s="404"/>
      <c r="NH145" s="404"/>
      <c r="NI145" s="404"/>
      <c r="NJ145" s="404"/>
      <c r="NK145" s="404"/>
      <c r="NL145" s="404"/>
      <c r="NM145" s="404"/>
      <c r="NN145" s="404"/>
      <c r="NO145" s="404"/>
      <c r="NP145" s="404"/>
      <c r="NQ145" s="404"/>
      <c r="NR145" s="404"/>
      <c r="NS145" s="404"/>
      <c r="NT145" s="404"/>
      <c r="NU145" s="404"/>
      <c r="NV145" s="404"/>
      <c r="NW145" s="404"/>
      <c r="NX145" s="404"/>
      <c r="NY145" s="404"/>
      <c r="NZ145" s="404"/>
      <c r="OA145" s="404"/>
      <c r="OB145" s="404"/>
      <c r="OC145" s="404"/>
      <c r="OD145" s="404"/>
      <c r="OE145" s="404"/>
      <c r="OF145" s="404"/>
      <c r="OG145" s="404"/>
      <c r="OH145" s="404"/>
      <c r="OI145" s="404"/>
      <c r="OJ145" s="404"/>
      <c r="OK145" s="404"/>
      <c r="OL145" s="404"/>
      <c r="OM145" s="404"/>
      <c r="ON145" s="404"/>
      <c r="OO145" s="404"/>
      <c r="OP145" s="404"/>
      <c r="OQ145" s="404"/>
      <c r="OR145" s="404"/>
      <c r="OS145" s="404"/>
      <c r="OT145" s="404"/>
      <c r="OU145" s="404"/>
      <c r="OV145" s="404"/>
      <c r="OW145" s="404"/>
      <c r="OX145" s="404"/>
      <c r="OY145" s="404"/>
      <c r="OZ145" s="404"/>
      <c r="PA145" s="404"/>
      <c r="PB145" s="404"/>
      <c r="PC145" s="404"/>
      <c r="PD145" s="404"/>
      <c r="PE145" s="404"/>
      <c r="PF145" s="404"/>
      <c r="PG145" s="404"/>
      <c r="PH145" s="404"/>
      <c r="PI145" s="404"/>
      <c r="PJ145" s="404"/>
      <c r="PK145" s="404"/>
      <c r="PL145" s="404"/>
      <c r="PM145" s="404"/>
      <c r="PN145" s="404"/>
      <c r="PO145" s="404"/>
      <c r="PP145" s="404"/>
      <c r="PQ145" s="404"/>
      <c r="PR145" s="404"/>
      <c r="PS145" s="404"/>
      <c r="PT145" s="404"/>
      <c r="PU145" s="404"/>
      <c r="PV145" s="404"/>
      <c r="PW145" s="404"/>
      <c r="PX145" s="404"/>
      <c r="PY145" s="404"/>
      <c r="PZ145" s="404"/>
      <c r="QA145" s="404"/>
      <c r="QB145" s="404"/>
      <c r="QC145" s="404"/>
      <c r="QD145" s="404"/>
      <c r="QE145" s="404"/>
      <c r="QF145" s="404"/>
      <c r="QG145" s="404"/>
      <c r="QH145" s="404"/>
      <c r="QI145" s="404"/>
      <c r="QJ145" s="404"/>
      <c r="QK145" s="404"/>
      <c r="QL145" s="404"/>
      <c r="QM145" s="404"/>
      <c r="QN145" s="404"/>
      <c r="QO145" s="404"/>
      <c r="QP145" s="404"/>
      <c r="QQ145" s="404"/>
      <c r="QR145" s="404"/>
      <c r="QS145" s="404"/>
      <c r="QT145" s="404"/>
      <c r="QU145" s="404"/>
      <c r="QV145" s="404"/>
      <c r="QW145" s="404"/>
      <c r="QX145" s="404"/>
      <c r="QY145" s="404"/>
      <c r="QZ145" s="404"/>
      <c r="RA145" s="404"/>
      <c r="RB145" s="404"/>
      <c r="RC145" s="404"/>
      <c r="RD145" s="404"/>
      <c r="RE145" s="404"/>
      <c r="RF145" s="404"/>
      <c r="RG145" s="404"/>
      <c r="RH145" s="404"/>
      <c r="RI145" s="404"/>
      <c r="RJ145" s="404"/>
      <c r="RK145" s="404"/>
      <c r="RL145" s="404"/>
      <c r="RM145" s="404"/>
      <c r="RN145" s="404"/>
      <c r="RO145" s="404"/>
      <c r="RP145" s="404"/>
      <c r="RQ145" s="404"/>
      <c r="RR145" s="404"/>
      <c r="RS145" s="404"/>
      <c r="RT145" s="404"/>
      <c r="RU145" s="404"/>
      <c r="RV145" s="404"/>
      <c r="RW145" s="404"/>
      <c r="RX145" s="404"/>
      <c r="RY145" s="404"/>
      <c r="RZ145" s="404"/>
      <c r="SA145" s="404"/>
      <c r="SB145" s="404"/>
      <c r="SC145" s="404"/>
      <c r="SD145" s="404"/>
      <c r="SE145" s="404"/>
      <c r="SF145" s="404"/>
      <c r="SG145" s="404"/>
      <c r="SH145" s="404"/>
      <c r="SI145" s="404"/>
      <c r="SJ145" s="404"/>
      <c r="SK145" s="404"/>
      <c r="SL145" s="404"/>
      <c r="SM145" s="404"/>
      <c r="SN145" s="404"/>
      <c r="SO145" s="404"/>
      <c r="SP145" s="404"/>
      <c r="SQ145" s="404"/>
      <c r="SR145" s="404"/>
      <c r="SS145" s="404"/>
      <c r="ST145" s="404"/>
      <c r="SU145" s="404"/>
      <c r="SV145" s="404"/>
      <c r="SW145" s="404"/>
      <c r="SX145" s="404"/>
      <c r="SY145" s="404"/>
      <c r="SZ145" s="404"/>
      <c r="TA145" s="404"/>
      <c r="TB145" s="404"/>
      <c r="TC145" s="404"/>
      <c r="TD145" s="404"/>
      <c r="TE145" s="404"/>
      <c r="TF145" s="404"/>
      <c r="TG145" s="404"/>
      <c r="TH145" s="404"/>
      <c r="TI145" s="404"/>
      <c r="TJ145" s="404"/>
      <c r="TK145" s="404"/>
      <c r="TL145" s="404"/>
      <c r="TM145" s="404"/>
      <c r="TN145" s="404"/>
      <c r="TO145" s="404"/>
      <c r="TP145" s="404"/>
      <c r="TQ145" s="404"/>
      <c r="TR145" s="404"/>
      <c r="TS145" s="404"/>
      <c r="TT145" s="404"/>
      <c r="TU145" s="404"/>
      <c r="TV145" s="404"/>
      <c r="TW145" s="404"/>
      <c r="TX145" s="404"/>
      <c r="TY145" s="404"/>
      <c r="TZ145" s="404"/>
      <c r="UA145" s="404"/>
      <c r="UB145" s="404"/>
      <c r="UC145" s="404"/>
      <c r="UD145" s="404"/>
      <c r="UE145" s="404"/>
      <c r="UF145" s="404"/>
      <c r="UG145" s="404"/>
      <c r="UH145" s="404"/>
      <c r="UI145" s="404"/>
      <c r="UJ145" s="404"/>
      <c r="UK145" s="404"/>
      <c r="UL145" s="404"/>
      <c r="UM145" s="404"/>
      <c r="UN145" s="404"/>
      <c r="UO145" s="404"/>
      <c r="UP145" s="404"/>
      <c r="UQ145" s="404"/>
      <c r="UR145" s="404"/>
      <c r="US145" s="404"/>
      <c r="UT145" s="404"/>
      <c r="UU145" s="404"/>
      <c r="UV145" s="404"/>
      <c r="UW145" s="404"/>
      <c r="UX145" s="404"/>
      <c r="UY145" s="404"/>
      <c r="UZ145" s="404"/>
      <c r="VA145" s="404"/>
      <c r="VB145" s="404"/>
      <c r="VC145" s="404"/>
      <c r="VD145" s="404"/>
      <c r="VE145" s="404"/>
      <c r="VF145" s="404"/>
      <c r="VG145" s="404"/>
      <c r="VH145" s="404"/>
      <c r="VI145" s="404"/>
      <c r="VJ145" s="404"/>
      <c r="VK145" s="404"/>
      <c r="VL145" s="404"/>
      <c r="VM145" s="404"/>
      <c r="VN145" s="404"/>
      <c r="VO145" s="404"/>
      <c r="VP145" s="404"/>
      <c r="VQ145" s="404"/>
      <c r="VR145" s="404"/>
      <c r="VS145" s="404"/>
      <c r="VT145" s="404"/>
      <c r="VU145" s="404"/>
      <c r="VV145" s="404"/>
      <c r="VW145" s="404"/>
      <c r="VX145" s="404"/>
      <c r="VY145" s="404"/>
      <c r="VZ145" s="404"/>
      <c r="WA145" s="404"/>
      <c r="WB145" s="404"/>
      <c r="WC145" s="404"/>
      <c r="WD145" s="404"/>
      <c r="WE145" s="404"/>
      <c r="WF145" s="404"/>
      <c r="WG145" s="404"/>
      <c r="WH145" s="404"/>
      <c r="WI145" s="404"/>
      <c r="WJ145" s="404"/>
      <c r="WK145" s="404"/>
      <c r="WL145" s="404"/>
      <c r="WM145" s="404"/>
      <c r="WN145" s="404"/>
      <c r="WO145" s="404"/>
      <c r="WP145" s="404"/>
      <c r="WQ145" s="404"/>
      <c r="WR145" s="404"/>
      <c r="WS145" s="404"/>
      <c r="WT145" s="404"/>
      <c r="WU145" s="404"/>
      <c r="WV145" s="404"/>
      <c r="WW145" s="404"/>
      <c r="WX145" s="404"/>
      <c r="WY145" s="404"/>
      <c r="WZ145" s="404"/>
      <c r="XA145" s="404"/>
      <c r="XB145" s="404"/>
      <c r="XC145" s="404"/>
      <c r="XD145" s="404"/>
      <c r="XE145" s="404"/>
      <c r="XF145" s="404"/>
      <c r="XG145" s="404"/>
      <c r="XH145" s="404"/>
      <c r="XI145" s="404"/>
      <c r="XJ145" s="404"/>
      <c r="XK145" s="404"/>
      <c r="XL145" s="404"/>
      <c r="XM145" s="404"/>
      <c r="XN145" s="404"/>
      <c r="XO145" s="404"/>
      <c r="XP145" s="404"/>
      <c r="XQ145" s="404"/>
      <c r="XR145" s="404"/>
      <c r="XS145" s="404"/>
      <c r="XT145" s="404"/>
      <c r="XU145" s="404"/>
      <c r="XV145" s="404"/>
      <c r="XW145" s="404"/>
      <c r="XX145" s="404"/>
      <c r="XY145" s="404"/>
      <c r="XZ145" s="404"/>
      <c r="YA145" s="404"/>
      <c r="YB145" s="404"/>
      <c r="YC145" s="404"/>
      <c r="YD145" s="404"/>
      <c r="YE145" s="404"/>
      <c r="YF145" s="404"/>
      <c r="YG145" s="404"/>
      <c r="YH145" s="404"/>
      <c r="YI145" s="404"/>
      <c r="YJ145" s="404"/>
      <c r="YK145" s="404"/>
      <c r="YL145" s="404"/>
      <c r="YM145" s="404"/>
      <c r="YN145" s="404"/>
      <c r="YO145" s="404"/>
      <c r="YP145" s="404"/>
      <c r="YQ145" s="404"/>
      <c r="YR145" s="404"/>
      <c r="YS145" s="404"/>
      <c r="YT145" s="404"/>
      <c r="YU145" s="404"/>
      <c r="YV145" s="404"/>
      <c r="YW145" s="404"/>
      <c r="YX145" s="404"/>
      <c r="YY145" s="404"/>
      <c r="YZ145" s="404"/>
      <c r="ZA145" s="404"/>
      <c r="ZB145" s="404"/>
      <c r="ZC145" s="404"/>
      <c r="ZD145" s="404"/>
      <c r="ZE145" s="404"/>
      <c r="ZF145" s="404"/>
      <c r="ZG145" s="404"/>
      <c r="ZH145" s="404"/>
      <c r="ZI145" s="404"/>
      <c r="ZJ145" s="404"/>
      <c r="ZK145" s="404"/>
      <c r="ZL145" s="404"/>
      <c r="ZM145" s="404"/>
      <c r="ZN145" s="404"/>
      <c r="ZO145" s="404"/>
      <c r="ZP145" s="404"/>
      <c r="ZQ145" s="404"/>
      <c r="ZR145" s="404"/>
      <c r="ZS145" s="404"/>
      <c r="ZT145" s="404"/>
      <c r="ZU145" s="404"/>
      <c r="ZV145" s="404"/>
      <c r="ZW145" s="404"/>
      <c r="ZX145" s="404"/>
      <c r="ZY145" s="404"/>
      <c r="ZZ145" s="404"/>
      <c r="AAA145" s="404"/>
      <c r="AAB145" s="404"/>
      <c r="AAC145" s="404"/>
      <c r="AAD145" s="404"/>
      <c r="AAE145" s="404"/>
      <c r="AAF145" s="404"/>
      <c r="AAG145" s="404"/>
      <c r="AAH145" s="404"/>
      <c r="AAI145" s="404"/>
      <c r="AAJ145" s="404"/>
      <c r="AAK145" s="404"/>
      <c r="AAL145" s="404"/>
      <c r="AAM145" s="404"/>
      <c r="AAN145" s="404"/>
      <c r="AAO145" s="404"/>
      <c r="AAP145" s="404"/>
      <c r="AAQ145" s="404"/>
      <c r="AAR145" s="404"/>
      <c r="AAS145" s="404"/>
      <c r="AAT145" s="404"/>
      <c r="AAU145" s="404"/>
      <c r="AAV145" s="404"/>
      <c r="AAW145" s="404"/>
      <c r="AAX145" s="404"/>
      <c r="AAY145" s="404"/>
      <c r="AAZ145" s="404"/>
      <c r="ABA145" s="404"/>
      <c r="ABB145" s="404"/>
      <c r="ABC145" s="404"/>
      <c r="ABD145" s="404"/>
      <c r="ABE145" s="404"/>
      <c r="ABF145" s="404"/>
      <c r="ABG145" s="404"/>
      <c r="ABH145" s="404"/>
      <c r="ABI145" s="404"/>
      <c r="ABJ145" s="404"/>
      <c r="ABK145" s="404"/>
      <c r="ABL145" s="404"/>
      <c r="ABM145" s="404"/>
      <c r="ABN145" s="404"/>
      <c r="ABO145" s="404"/>
      <c r="ABP145" s="404"/>
      <c r="ABQ145" s="404"/>
      <c r="ABR145" s="404"/>
      <c r="ABS145" s="404"/>
      <c r="ABT145" s="404"/>
      <c r="ABU145" s="404"/>
      <c r="ABV145" s="404"/>
      <c r="ABW145" s="404"/>
      <c r="ABX145" s="404"/>
      <c r="ABY145" s="404"/>
      <c r="ABZ145" s="404"/>
      <c r="ACA145" s="404"/>
      <c r="ACB145" s="404"/>
      <c r="ACC145" s="404"/>
      <c r="ACD145" s="404"/>
      <c r="ACE145" s="404"/>
      <c r="ACF145" s="404"/>
      <c r="ACG145" s="404"/>
      <c r="ACH145" s="404"/>
      <c r="ACI145" s="404"/>
      <c r="ACJ145" s="404"/>
      <c r="ACK145" s="404"/>
      <c r="ACL145" s="404"/>
      <c r="ACM145" s="404"/>
      <c r="ACN145" s="404"/>
      <c r="ACO145" s="404"/>
      <c r="ACP145" s="404"/>
      <c r="ACQ145" s="404"/>
      <c r="ACR145" s="404"/>
      <c r="ACS145" s="404"/>
      <c r="ACT145" s="404"/>
      <c r="ACU145" s="404"/>
      <c r="ACV145" s="404"/>
      <c r="ACW145" s="404"/>
      <c r="ACX145" s="404"/>
      <c r="ACY145" s="404"/>
      <c r="ACZ145" s="404"/>
      <c r="ADA145" s="404"/>
      <c r="ADB145" s="404"/>
      <c r="ADC145" s="404"/>
      <c r="ADD145" s="404"/>
      <c r="ADE145" s="404"/>
      <c r="ADF145" s="404"/>
      <c r="ADG145" s="404"/>
      <c r="ADH145" s="404"/>
      <c r="ADI145" s="404"/>
      <c r="ADJ145" s="404"/>
      <c r="ADK145" s="404"/>
      <c r="ADL145" s="404"/>
      <c r="ADM145" s="404"/>
      <c r="ADN145" s="404"/>
      <c r="ADO145" s="404"/>
      <c r="ADP145" s="404"/>
      <c r="ADQ145" s="404"/>
      <c r="ADR145" s="404"/>
      <c r="ADS145" s="404"/>
      <c r="ADT145" s="404"/>
      <c r="ADU145" s="404"/>
      <c r="ADV145" s="404"/>
      <c r="ADW145" s="404"/>
      <c r="ADX145" s="404"/>
      <c r="ADY145" s="404"/>
      <c r="ADZ145" s="404"/>
      <c r="AEA145" s="404"/>
      <c r="AEB145" s="404"/>
      <c r="AEC145" s="404"/>
      <c r="AED145" s="404"/>
      <c r="AEE145" s="404"/>
      <c r="AEF145" s="404"/>
      <c r="AEG145" s="404"/>
      <c r="AEH145" s="404"/>
      <c r="AEI145" s="404"/>
      <c r="AEJ145" s="404"/>
      <c r="AEK145" s="404"/>
      <c r="AEL145" s="404"/>
      <c r="AEM145" s="404"/>
      <c r="AEN145" s="404"/>
      <c r="AEO145" s="404"/>
      <c r="AEP145" s="404"/>
      <c r="AEQ145" s="404"/>
      <c r="AER145" s="404"/>
      <c r="AES145" s="404"/>
      <c r="AET145" s="404"/>
      <c r="AEU145" s="404"/>
      <c r="AEV145" s="404"/>
      <c r="AEW145" s="404"/>
      <c r="AEX145" s="404"/>
      <c r="AEY145" s="404"/>
      <c r="AEZ145" s="404"/>
      <c r="AFA145" s="404"/>
      <c r="AFB145" s="404"/>
      <c r="AFC145" s="404"/>
      <c r="AFD145" s="404"/>
      <c r="AFE145" s="404"/>
      <c r="AFF145" s="404"/>
      <c r="AFG145" s="404"/>
      <c r="AFH145" s="404"/>
      <c r="AFI145" s="404"/>
      <c r="AFJ145" s="404"/>
      <c r="AFK145" s="404"/>
      <c r="AFL145" s="404"/>
      <c r="AFM145" s="404"/>
      <c r="AFN145" s="404"/>
      <c r="AFO145" s="404"/>
      <c r="AFP145" s="404"/>
      <c r="AFQ145" s="404"/>
      <c r="AFR145" s="404"/>
      <c r="AFS145" s="404"/>
      <c r="AFT145" s="404"/>
      <c r="AFU145" s="404"/>
      <c r="AFV145" s="404"/>
      <c r="AFW145" s="404"/>
      <c r="AFX145" s="404"/>
      <c r="AFY145" s="404"/>
      <c r="AFZ145" s="404"/>
      <c r="AGA145" s="404"/>
      <c r="AGB145" s="404"/>
      <c r="AGC145" s="404"/>
      <c r="AGD145" s="404"/>
      <c r="AGE145" s="404"/>
      <c r="AGF145" s="404"/>
      <c r="AGG145" s="404"/>
      <c r="AGH145" s="404"/>
      <c r="AGI145" s="404"/>
      <c r="AGJ145" s="404"/>
      <c r="AGK145" s="404"/>
      <c r="AGL145" s="404"/>
      <c r="AGM145" s="404"/>
      <c r="AGN145" s="404"/>
      <c r="AGO145" s="404"/>
      <c r="AGP145" s="404"/>
      <c r="AGQ145" s="404"/>
      <c r="AGR145" s="404"/>
      <c r="AGS145" s="404"/>
      <c r="AGT145" s="404"/>
      <c r="AGU145" s="404"/>
      <c r="AGV145" s="404"/>
      <c r="AGW145" s="404"/>
      <c r="AGX145" s="404"/>
      <c r="AGY145" s="404"/>
      <c r="AGZ145" s="404"/>
      <c r="AHA145" s="404"/>
      <c r="AHB145" s="404"/>
      <c r="AHC145" s="404"/>
      <c r="AHD145" s="404"/>
      <c r="AHE145" s="404"/>
      <c r="AHF145" s="404"/>
      <c r="AHG145" s="404"/>
      <c r="AHH145" s="404"/>
      <c r="AHI145" s="404"/>
      <c r="AHJ145" s="404"/>
      <c r="AHK145" s="404"/>
      <c r="AHL145" s="404"/>
      <c r="AHM145" s="404"/>
      <c r="AHN145" s="404"/>
      <c r="AHO145" s="404"/>
      <c r="AHP145" s="404"/>
      <c r="AHQ145" s="404"/>
      <c r="AHR145" s="404"/>
      <c r="AHS145" s="404"/>
      <c r="AHT145" s="404"/>
      <c r="AHU145" s="404"/>
      <c r="AHV145" s="404"/>
      <c r="AHW145" s="404"/>
      <c r="AHX145" s="404"/>
      <c r="AHY145" s="404"/>
      <c r="AHZ145" s="404"/>
      <c r="AIA145" s="404"/>
      <c r="AIB145" s="404"/>
      <c r="AIC145" s="404"/>
      <c r="AID145" s="404"/>
      <c r="AIE145" s="404"/>
      <c r="AIF145" s="404"/>
      <c r="AIG145" s="404"/>
      <c r="AIH145" s="404"/>
      <c r="AII145" s="404"/>
      <c r="AIJ145" s="404"/>
      <c r="AIK145" s="404"/>
      <c r="AIL145" s="404"/>
      <c r="AIM145" s="404"/>
      <c r="AIN145" s="404"/>
      <c r="AIO145" s="404"/>
      <c r="AIP145" s="404"/>
      <c r="AIQ145" s="404"/>
      <c r="AIR145" s="404"/>
      <c r="AIS145" s="404"/>
      <c r="AIT145" s="404"/>
      <c r="AIU145" s="404"/>
      <c r="AIV145" s="404"/>
      <c r="AIW145" s="404"/>
      <c r="AIX145" s="404"/>
      <c r="AIY145" s="404"/>
      <c r="AIZ145" s="404"/>
      <c r="AJA145" s="404"/>
      <c r="AJB145" s="404"/>
      <c r="AJC145" s="404"/>
      <c r="AJD145" s="404"/>
      <c r="AJE145" s="404"/>
      <c r="AJF145" s="404"/>
      <c r="AJG145" s="404"/>
      <c r="AJH145" s="404"/>
      <c r="AJI145" s="404"/>
      <c r="AJJ145" s="404"/>
      <c r="AJK145" s="404"/>
      <c r="AJL145" s="404"/>
      <c r="AJM145" s="404"/>
      <c r="AJN145" s="404"/>
      <c r="AJO145" s="404"/>
      <c r="AJP145" s="404"/>
      <c r="AJQ145" s="404"/>
      <c r="AJR145" s="404"/>
      <c r="AJS145" s="404"/>
      <c r="AJT145" s="404"/>
      <c r="AJU145" s="404"/>
      <c r="AJV145" s="404"/>
      <c r="AJW145" s="404"/>
      <c r="AJX145" s="404"/>
      <c r="AJY145" s="404"/>
      <c r="AJZ145" s="404"/>
      <c r="AKA145" s="404"/>
      <c r="AKB145" s="404"/>
      <c r="AKC145" s="404"/>
      <c r="AKD145" s="404"/>
      <c r="AKE145" s="404"/>
      <c r="AKF145" s="404"/>
      <c r="AKG145" s="404"/>
      <c r="AKH145" s="404"/>
      <c r="AKI145" s="404"/>
      <c r="AKJ145" s="404"/>
      <c r="AKK145" s="404"/>
      <c r="AKL145" s="404"/>
      <c r="AKM145" s="404"/>
      <c r="AKN145" s="404"/>
      <c r="AKO145" s="404"/>
      <c r="AKP145" s="404"/>
      <c r="AKQ145" s="404"/>
      <c r="AKR145" s="404"/>
      <c r="AKS145" s="404"/>
      <c r="AKT145" s="404"/>
      <c r="AKU145" s="404"/>
      <c r="AKV145" s="404"/>
      <c r="AKW145" s="404"/>
      <c r="AKX145" s="404"/>
      <c r="AKY145" s="404"/>
      <c r="AKZ145" s="404"/>
      <c r="ALA145" s="404"/>
      <c r="ALB145" s="404"/>
      <c r="ALC145" s="404"/>
    </row>
    <row r="146" spans="1:991" x14ac:dyDescent="0.55000000000000004">
      <c r="B146" s="648"/>
      <c r="C146" s="648"/>
      <c r="D146" s="648"/>
      <c r="E146" s="648"/>
      <c r="F146" s="648"/>
      <c r="G146" s="648"/>
      <c r="H146" s="648"/>
      <c r="I146" s="648"/>
      <c r="J146" s="648"/>
      <c r="K146" s="762"/>
      <c r="L146" s="648"/>
      <c r="M146" s="404"/>
      <c r="N146" s="404"/>
      <c r="O146" s="404"/>
      <c r="P146" s="404"/>
      <c r="Q146" s="404"/>
      <c r="R146" s="404"/>
      <c r="S146" s="404"/>
      <c r="T146" s="404"/>
      <c r="U146" s="404"/>
      <c r="V146" s="404"/>
      <c r="W146" s="404"/>
      <c r="X146" s="404"/>
      <c r="Y146" s="404"/>
      <c r="Z146" s="404"/>
      <c r="AA146" s="404"/>
      <c r="AB146" s="404"/>
      <c r="AC146" s="404"/>
      <c r="AD146" s="404"/>
      <c r="AE146" s="404"/>
      <c r="AF146" s="404"/>
      <c r="AG146" s="404"/>
      <c r="AH146" s="404"/>
      <c r="AI146" s="404"/>
      <c r="AJ146" s="404"/>
      <c r="AK146" s="404"/>
      <c r="AL146" s="404"/>
      <c r="AM146" s="404"/>
      <c r="AN146" s="404"/>
      <c r="AO146" s="404"/>
      <c r="AP146" s="404"/>
      <c r="AQ146" s="404"/>
      <c r="AR146" s="404"/>
      <c r="AS146" s="404"/>
      <c r="AT146" s="404"/>
      <c r="AU146" s="404"/>
      <c r="AV146" s="404"/>
      <c r="AW146" s="404"/>
      <c r="AX146" s="404"/>
      <c r="AY146" s="404"/>
      <c r="AZ146" s="404"/>
      <c r="BA146" s="404"/>
      <c r="BB146" s="404"/>
      <c r="BC146" s="404"/>
      <c r="BD146" s="404"/>
      <c r="BE146" s="404"/>
      <c r="BF146" s="404"/>
      <c r="BG146" s="404"/>
      <c r="BH146" s="404"/>
      <c r="BI146" s="404"/>
      <c r="BJ146" s="404"/>
      <c r="BK146" s="404"/>
      <c r="BL146" s="404"/>
      <c r="BM146" s="404"/>
      <c r="BN146" s="404"/>
      <c r="BO146" s="404"/>
      <c r="BP146" s="404"/>
      <c r="BQ146" s="404"/>
      <c r="BR146" s="404"/>
      <c r="BS146" s="404"/>
      <c r="BT146" s="404"/>
      <c r="BU146" s="404"/>
      <c r="BV146" s="404"/>
      <c r="BW146" s="404"/>
      <c r="BX146" s="404"/>
      <c r="BY146" s="404"/>
      <c r="BZ146" s="404"/>
      <c r="CA146" s="404"/>
      <c r="CB146" s="404"/>
      <c r="CC146" s="404"/>
      <c r="CD146" s="404"/>
      <c r="CE146" s="404"/>
      <c r="CF146" s="404"/>
      <c r="CG146" s="404"/>
      <c r="CH146" s="404"/>
      <c r="CI146" s="404"/>
      <c r="CJ146" s="404"/>
      <c r="CK146" s="404"/>
      <c r="CL146" s="404"/>
      <c r="CM146" s="404"/>
      <c r="CN146" s="404"/>
      <c r="CO146" s="404"/>
      <c r="CP146" s="404"/>
      <c r="CQ146" s="404"/>
      <c r="CR146" s="404"/>
      <c r="CS146" s="404"/>
      <c r="CT146" s="404"/>
      <c r="CU146" s="404"/>
      <c r="CV146" s="404"/>
      <c r="CW146" s="404"/>
      <c r="CX146" s="404"/>
      <c r="CY146" s="404"/>
      <c r="CZ146" s="404"/>
      <c r="DA146" s="404"/>
      <c r="DB146" s="404"/>
      <c r="DC146" s="404"/>
      <c r="DD146" s="404"/>
      <c r="DE146" s="404"/>
      <c r="DF146" s="404"/>
      <c r="DG146" s="404"/>
      <c r="DH146" s="404"/>
      <c r="DI146" s="404"/>
      <c r="DJ146" s="404"/>
      <c r="DK146" s="404"/>
      <c r="DL146" s="404"/>
      <c r="DM146" s="404"/>
      <c r="DN146" s="404"/>
      <c r="DO146" s="404"/>
      <c r="DP146" s="404"/>
      <c r="DQ146" s="404"/>
      <c r="DR146" s="404"/>
      <c r="DS146" s="404"/>
      <c r="DT146" s="404"/>
      <c r="DU146" s="404"/>
      <c r="DV146" s="404"/>
      <c r="DW146" s="404"/>
      <c r="DX146" s="404"/>
      <c r="DY146" s="404"/>
      <c r="DZ146" s="404"/>
      <c r="EA146" s="404"/>
      <c r="EB146" s="404"/>
      <c r="EC146" s="404"/>
      <c r="ED146" s="404"/>
      <c r="EE146" s="404"/>
      <c r="EF146" s="404"/>
      <c r="EG146" s="404"/>
      <c r="EH146" s="404"/>
      <c r="EI146" s="404"/>
      <c r="EJ146" s="404"/>
      <c r="EK146" s="404"/>
      <c r="EL146" s="404"/>
      <c r="EM146" s="404"/>
      <c r="EN146" s="404"/>
      <c r="EO146" s="404"/>
      <c r="EP146" s="404"/>
      <c r="EQ146" s="404"/>
      <c r="ER146" s="404"/>
      <c r="ES146" s="404"/>
      <c r="ET146" s="404"/>
      <c r="EU146" s="404"/>
      <c r="EV146" s="404"/>
      <c r="EW146" s="404"/>
      <c r="EX146" s="404"/>
      <c r="EY146" s="404"/>
      <c r="EZ146" s="404"/>
      <c r="FA146" s="404"/>
      <c r="FB146" s="404"/>
      <c r="FC146" s="404"/>
      <c r="FD146" s="404"/>
      <c r="FE146" s="404"/>
      <c r="FF146" s="404"/>
      <c r="FG146" s="404"/>
      <c r="FH146" s="404"/>
      <c r="FI146" s="404"/>
      <c r="FJ146" s="404"/>
      <c r="FK146" s="404"/>
      <c r="FL146" s="404"/>
      <c r="FM146" s="404"/>
      <c r="FN146" s="404"/>
      <c r="FO146" s="404"/>
      <c r="FP146" s="404"/>
      <c r="FQ146" s="404"/>
      <c r="FR146" s="404"/>
      <c r="FS146" s="404"/>
      <c r="FT146" s="404"/>
      <c r="FU146" s="404"/>
      <c r="FV146" s="404"/>
      <c r="FW146" s="404"/>
      <c r="FX146" s="404"/>
      <c r="FY146" s="404"/>
      <c r="FZ146" s="404"/>
      <c r="GA146" s="404"/>
      <c r="GB146" s="404"/>
      <c r="GC146" s="404"/>
      <c r="GD146" s="404"/>
      <c r="GE146" s="404"/>
      <c r="GF146" s="404"/>
      <c r="GG146" s="404"/>
      <c r="GH146" s="404"/>
      <c r="GI146" s="404"/>
      <c r="GJ146" s="404"/>
      <c r="GK146" s="404"/>
      <c r="GL146" s="404"/>
      <c r="GM146" s="404"/>
      <c r="GN146" s="404"/>
      <c r="GO146" s="404"/>
      <c r="GP146" s="404"/>
      <c r="GQ146" s="404"/>
      <c r="GR146" s="404"/>
      <c r="GS146" s="404"/>
      <c r="GT146" s="404"/>
      <c r="GU146" s="404"/>
      <c r="GV146" s="404"/>
      <c r="GW146" s="404"/>
      <c r="GX146" s="404"/>
      <c r="GY146" s="404"/>
      <c r="GZ146" s="404"/>
      <c r="HA146" s="404"/>
      <c r="HB146" s="404"/>
      <c r="HC146" s="404"/>
      <c r="HD146" s="404"/>
      <c r="HE146" s="404"/>
      <c r="HF146" s="404"/>
      <c r="HG146" s="404"/>
      <c r="HH146" s="404"/>
      <c r="HI146" s="404"/>
      <c r="HJ146" s="404"/>
      <c r="HK146" s="404"/>
      <c r="HL146" s="404"/>
      <c r="HM146" s="404"/>
      <c r="HN146" s="404"/>
      <c r="HO146" s="404"/>
      <c r="HP146" s="404"/>
      <c r="HQ146" s="404"/>
      <c r="HR146" s="404"/>
      <c r="HS146" s="404"/>
      <c r="HT146" s="404"/>
      <c r="HU146" s="404"/>
      <c r="HV146" s="404"/>
      <c r="HW146" s="404"/>
      <c r="HX146" s="404"/>
      <c r="HY146" s="404"/>
      <c r="HZ146" s="404"/>
      <c r="IA146" s="404"/>
      <c r="IB146" s="404"/>
      <c r="IC146" s="404"/>
      <c r="ID146" s="404"/>
      <c r="IE146" s="404"/>
      <c r="IF146" s="404"/>
      <c r="IG146" s="404"/>
      <c r="IH146" s="404"/>
      <c r="II146" s="404"/>
      <c r="IJ146" s="404"/>
      <c r="IK146" s="404"/>
      <c r="IL146" s="404"/>
      <c r="IM146" s="404"/>
      <c r="IN146" s="404"/>
      <c r="IO146" s="404"/>
      <c r="IP146" s="404"/>
      <c r="IQ146" s="404"/>
      <c r="IR146" s="404"/>
      <c r="IS146" s="404"/>
      <c r="IT146" s="404"/>
      <c r="IU146" s="404"/>
      <c r="IV146" s="404"/>
      <c r="IW146" s="404"/>
      <c r="IX146" s="404"/>
      <c r="IY146" s="404"/>
      <c r="IZ146" s="404"/>
      <c r="JA146" s="404"/>
      <c r="JB146" s="404"/>
      <c r="JC146" s="404"/>
      <c r="JD146" s="404"/>
      <c r="JE146" s="404"/>
      <c r="JF146" s="404"/>
      <c r="JG146" s="404"/>
      <c r="JH146" s="404"/>
      <c r="JI146" s="404"/>
      <c r="JJ146" s="404"/>
      <c r="JK146" s="404"/>
      <c r="JL146" s="404"/>
      <c r="JM146" s="404"/>
      <c r="JN146" s="404"/>
      <c r="JO146" s="404"/>
      <c r="JP146" s="404"/>
      <c r="JQ146" s="404"/>
      <c r="JR146" s="404"/>
      <c r="JS146" s="404"/>
      <c r="JT146" s="404"/>
      <c r="JU146" s="404"/>
      <c r="JV146" s="404"/>
      <c r="JW146" s="404"/>
      <c r="JX146" s="404"/>
      <c r="JY146" s="404"/>
      <c r="JZ146" s="404"/>
      <c r="KA146" s="404"/>
      <c r="KB146" s="404"/>
      <c r="KC146" s="404"/>
      <c r="KD146" s="404"/>
      <c r="KE146" s="404"/>
      <c r="KF146" s="404"/>
      <c r="KG146" s="404"/>
      <c r="KH146" s="404"/>
      <c r="KI146" s="404"/>
      <c r="KJ146" s="404"/>
      <c r="KK146" s="404"/>
      <c r="KL146" s="404"/>
      <c r="KM146" s="404"/>
      <c r="KN146" s="404"/>
      <c r="KO146" s="404"/>
      <c r="KP146" s="404"/>
      <c r="KQ146" s="404"/>
      <c r="KR146" s="404"/>
      <c r="KS146" s="404"/>
      <c r="KT146" s="404"/>
      <c r="KU146" s="404"/>
      <c r="KV146" s="404"/>
      <c r="KW146" s="404"/>
      <c r="KX146" s="404"/>
      <c r="KY146" s="404"/>
      <c r="KZ146" s="404"/>
      <c r="LA146" s="404"/>
      <c r="LB146" s="404"/>
      <c r="LC146" s="404"/>
      <c r="LD146" s="404"/>
      <c r="LE146" s="404"/>
      <c r="LF146" s="404"/>
      <c r="LG146" s="404"/>
      <c r="LH146" s="404"/>
      <c r="LI146" s="404"/>
      <c r="LJ146" s="404"/>
      <c r="LK146" s="404"/>
      <c r="LL146" s="404"/>
      <c r="LM146" s="404"/>
      <c r="LN146" s="404"/>
      <c r="LO146" s="404"/>
      <c r="LP146" s="404"/>
      <c r="LQ146" s="404"/>
      <c r="LR146" s="404"/>
      <c r="LS146" s="404"/>
      <c r="LT146" s="404"/>
      <c r="LU146" s="404"/>
      <c r="LV146" s="404"/>
      <c r="LW146" s="404"/>
      <c r="LX146" s="404"/>
      <c r="LY146" s="404"/>
      <c r="LZ146" s="404"/>
      <c r="MA146" s="404"/>
      <c r="MB146" s="404"/>
      <c r="MC146" s="404"/>
      <c r="MD146" s="404"/>
      <c r="ME146" s="404"/>
      <c r="MF146" s="404"/>
      <c r="MG146" s="404"/>
      <c r="MH146" s="404"/>
      <c r="MI146" s="404"/>
      <c r="MJ146" s="404"/>
      <c r="MK146" s="404"/>
      <c r="ML146" s="404"/>
      <c r="MM146" s="404"/>
      <c r="MN146" s="404"/>
      <c r="MO146" s="404"/>
      <c r="MP146" s="404"/>
      <c r="MQ146" s="404"/>
      <c r="MR146" s="404"/>
      <c r="MS146" s="404"/>
      <c r="MT146" s="404"/>
      <c r="MU146" s="404"/>
      <c r="MV146" s="404"/>
      <c r="MW146" s="404"/>
      <c r="MX146" s="404"/>
      <c r="MY146" s="404"/>
      <c r="MZ146" s="404"/>
      <c r="NA146" s="404"/>
      <c r="NB146" s="404"/>
      <c r="NC146" s="404"/>
      <c r="ND146" s="404"/>
      <c r="NE146" s="404"/>
      <c r="NF146" s="404"/>
      <c r="NG146" s="404"/>
      <c r="NH146" s="404"/>
      <c r="NI146" s="404"/>
      <c r="NJ146" s="404"/>
      <c r="NK146" s="404"/>
      <c r="NL146" s="404"/>
      <c r="NM146" s="404"/>
      <c r="NN146" s="404"/>
      <c r="NO146" s="404"/>
      <c r="NP146" s="404"/>
      <c r="NQ146" s="404"/>
      <c r="NR146" s="404"/>
      <c r="NS146" s="404"/>
      <c r="NT146" s="404"/>
      <c r="NU146" s="404"/>
      <c r="NV146" s="404"/>
      <c r="NW146" s="404"/>
      <c r="NX146" s="404"/>
      <c r="NY146" s="404"/>
      <c r="NZ146" s="404"/>
      <c r="OA146" s="404"/>
      <c r="OB146" s="404"/>
      <c r="OC146" s="404"/>
      <c r="OD146" s="404"/>
      <c r="OE146" s="404"/>
      <c r="OF146" s="404"/>
      <c r="OG146" s="404"/>
      <c r="OH146" s="404"/>
      <c r="OI146" s="404"/>
      <c r="OJ146" s="404"/>
      <c r="OK146" s="404"/>
      <c r="OL146" s="404"/>
      <c r="OM146" s="404"/>
      <c r="ON146" s="404"/>
      <c r="OO146" s="404"/>
      <c r="OP146" s="404"/>
      <c r="OQ146" s="404"/>
      <c r="OR146" s="404"/>
      <c r="OS146" s="404"/>
      <c r="OT146" s="404"/>
      <c r="OU146" s="404"/>
      <c r="OV146" s="404"/>
      <c r="OW146" s="404"/>
      <c r="OX146" s="404"/>
      <c r="OY146" s="404"/>
      <c r="OZ146" s="404"/>
      <c r="PA146" s="404"/>
      <c r="PB146" s="404"/>
      <c r="PC146" s="404"/>
      <c r="PD146" s="404"/>
      <c r="PE146" s="404"/>
      <c r="PF146" s="404"/>
      <c r="PG146" s="404"/>
      <c r="PH146" s="404"/>
      <c r="PI146" s="404"/>
      <c r="PJ146" s="404"/>
      <c r="PK146" s="404"/>
      <c r="PL146" s="404"/>
      <c r="PM146" s="404"/>
      <c r="PN146" s="404"/>
      <c r="PO146" s="404"/>
      <c r="PP146" s="404"/>
      <c r="PQ146" s="404"/>
      <c r="PR146" s="404"/>
      <c r="PS146" s="404"/>
      <c r="PT146" s="404"/>
      <c r="PU146" s="404"/>
      <c r="PV146" s="404"/>
      <c r="PW146" s="404"/>
      <c r="PX146" s="404"/>
      <c r="PY146" s="404"/>
      <c r="PZ146" s="404"/>
      <c r="QA146" s="404"/>
      <c r="QB146" s="404"/>
      <c r="QC146" s="404"/>
      <c r="QD146" s="404"/>
      <c r="QE146" s="404"/>
      <c r="QF146" s="404"/>
      <c r="QG146" s="404"/>
      <c r="QH146" s="404"/>
      <c r="QI146" s="404"/>
      <c r="QJ146" s="404"/>
      <c r="QK146" s="404"/>
      <c r="QL146" s="404"/>
      <c r="QM146" s="404"/>
      <c r="QN146" s="404"/>
      <c r="QO146" s="404"/>
      <c r="QP146" s="404"/>
      <c r="QQ146" s="404"/>
      <c r="QR146" s="404"/>
      <c r="QS146" s="404"/>
      <c r="QT146" s="404"/>
      <c r="QU146" s="404"/>
      <c r="QV146" s="404"/>
      <c r="QW146" s="404"/>
      <c r="QX146" s="404"/>
      <c r="QY146" s="404"/>
      <c r="QZ146" s="404"/>
      <c r="RA146" s="404"/>
      <c r="RB146" s="404"/>
      <c r="RC146" s="404"/>
      <c r="RD146" s="404"/>
      <c r="RE146" s="404"/>
      <c r="RF146" s="404"/>
      <c r="RG146" s="404"/>
      <c r="RH146" s="404"/>
      <c r="RI146" s="404"/>
      <c r="RJ146" s="404"/>
      <c r="RK146" s="404"/>
      <c r="RL146" s="404"/>
      <c r="RM146" s="404"/>
      <c r="RN146" s="404"/>
      <c r="RO146" s="404"/>
      <c r="RP146" s="404"/>
      <c r="RQ146" s="404"/>
      <c r="RR146" s="404"/>
      <c r="RS146" s="404"/>
      <c r="RT146" s="404"/>
      <c r="RU146" s="404"/>
      <c r="RV146" s="404"/>
      <c r="RW146" s="404"/>
      <c r="RX146" s="404"/>
      <c r="RY146" s="404"/>
      <c r="RZ146" s="404"/>
      <c r="SA146" s="404"/>
      <c r="SB146" s="404"/>
      <c r="SC146" s="404"/>
      <c r="SD146" s="404"/>
      <c r="SE146" s="404"/>
      <c r="SF146" s="404"/>
      <c r="SG146" s="404"/>
      <c r="SH146" s="404"/>
      <c r="SI146" s="404"/>
      <c r="SJ146" s="404"/>
      <c r="SK146" s="404"/>
      <c r="SL146" s="404"/>
      <c r="SM146" s="404"/>
      <c r="SN146" s="404"/>
      <c r="SO146" s="404"/>
      <c r="SP146" s="404"/>
      <c r="SQ146" s="404"/>
      <c r="SR146" s="404"/>
      <c r="SS146" s="404"/>
      <c r="ST146" s="404"/>
      <c r="SU146" s="404"/>
      <c r="SV146" s="404"/>
      <c r="SW146" s="404"/>
      <c r="SX146" s="404"/>
      <c r="SY146" s="404"/>
      <c r="SZ146" s="404"/>
      <c r="TA146" s="404"/>
      <c r="TB146" s="404"/>
      <c r="TC146" s="404"/>
      <c r="TD146" s="404"/>
      <c r="TE146" s="404"/>
      <c r="TF146" s="404"/>
      <c r="TG146" s="404"/>
      <c r="TH146" s="404"/>
      <c r="TI146" s="404"/>
      <c r="TJ146" s="404"/>
      <c r="TK146" s="404"/>
      <c r="TL146" s="404"/>
      <c r="TM146" s="404"/>
      <c r="TN146" s="404"/>
      <c r="TO146" s="404"/>
      <c r="TP146" s="404"/>
      <c r="TQ146" s="404"/>
      <c r="TR146" s="404"/>
      <c r="TS146" s="404"/>
      <c r="TT146" s="404"/>
      <c r="TU146" s="404"/>
      <c r="TV146" s="404"/>
      <c r="TW146" s="404"/>
      <c r="TX146" s="404"/>
      <c r="TY146" s="404"/>
      <c r="TZ146" s="404"/>
      <c r="UA146" s="404"/>
      <c r="UB146" s="404"/>
      <c r="UC146" s="404"/>
      <c r="UD146" s="404"/>
      <c r="UE146" s="404"/>
      <c r="UF146" s="404"/>
      <c r="UG146" s="404"/>
      <c r="UH146" s="404"/>
      <c r="UI146" s="404"/>
      <c r="UJ146" s="404"/>
      <c r="UK146" s="404"/>
      <c r="UL146" s="404"/>
      <c r="UM146" s="404"/>
      <c r="UN146" s="404"/>
      <c r="UO146" s="404"/>
      <c r="UP146" s="404"/>
      <c r="UQ146" s="404"/>
      <c r="UR146" s="404"/>
      <c r="US146" s="404"/>
      <c r="UT146" s="404"/>
      <c r="UU146" s="404"/>
      <c r="UV146" s="404"/>
      <c r="UW146" s="404"/>
      <c r="UX146" s="404"/>
      <c r="UY146" s="404"/>
      <c r="UZ146" s="404"/>
      <c r="VA146" s="404"/>
      <c r="VB146" s="404"/>
      <c r="VC146" s="404"/>
      <c r="VD146" s="404"/>
      <c r="VE146" s="404"/>
      <c r="VF146" s="404"/>
      <c r="VG146" s="404"/>
      <c r="VH146" s="404"/>
      <c r="VI146" s="404"/>
      <c r="VJ146" s="404"/>
      <c r="VK146" s="404"/>
      <c r="VL146" s="404"/>
      <c r="VM146" s="404"/>
      <c r="VN146" s="404"/>
      <c r="VO146" s="404"/>
      <c r="VP146" s="404"/>
      <c r="VQ146" s="404"/>
      <c r="VR146" s="404"/>
      <c r="VS146" s="404"/>
      <c r="VT146" s="404"/>
      <c r="VU146" s="404"/>
      <c r="VV146" s="404"/>
      <c r="VW146" s="404"/>
      <c r="VX146" s="404"/>
      <c r="VY146" s="404"/>
      <c r="VZ146" s="404"/>
      <c r="WA146" s="404"/>
      <c r="WB146" s="404"/>
      <c r="WC146" s="404"/>
      <c r="WD146" s="404"/>
      <c r="WE146" s="404"/>
      <c r="WF146" s="404"/>
      <c r="WG146" s="404"/>
      <c r="WH146" s="404"/>
      <c r="WI146" s="404"/>
      <c r="WJ146" s="404"/>
      <c r="WK146" s="404"/>
      <c r="WL146" s="404"/>
      <c r="WM146" s="404"/>
      <c r="WN146" s="404"/>
      <c r="WO146" s="404"/>
      <c r="WP146" s="404"/>
      <c r="WQ146" s="404"/>
      <c r="WR146" s="404"/>
      <c r="WS146" s="404"/>
      <c r="WT146" s="404"/>
      <c r="WU146" s="404"/>
      <c r="WV146" s="404"/>
      <c r="WW146" s="404"/>
      <c r="WX146" s="404"/>
      <c r="WY146" s="404"/>
      <c r="WZ146" s="404"/>
      <c r="XA146" s="404"/>
      <c r="XB146" s="404"/>
      <c r="XC146" s="404"/>
      <c r="XD146" s="404"/>
      <c r="XE146" s="404"/>
      <c r="XF146" s="404"/>
      <c r="XG146" s="404"/>
      <c r="XH146" s="404"/>
      <c r="XI146" s="404"/>
      <c r="XJ146" s="404"/>
      <c r="XK146" s="404"/>
      <c r="XL146" s="404"/>
      <c r="XM146" s="404"/>
      <c r="XN146" s="404"/>
      <c r="XO146" s="404"/>
      <c r="XP146" s="404"/>
      <c r="XQ146" s="404"/>
      <c r="XR146" s="404"/>
      <c r="XS146" s="404"/>
      <c r="XT146" s="404"/>
      <c r="XU146" s="404"/>
      <c r="XV146" s="404"/>
      <c r="XW146" s="404"/>
      <c r="XX146" s="404"/>
      <c r="XY146" s="404"/>
      <c r="XZ146" s="404"/>
      <c r="YA146" s="404"/>
      <c r="YB146" s="404"/>
      <c r="YC146" s="404"/>
      <c r="YD146" s="404"/>
      <c r="YE146" s="404"/>
      <c r="YF146" s="404"/>
      <c r="YG146" s="404"/>
      <c r="YH146" s="404"/>
      <c r="YI146" s="404"/>
      <c r="YJ146" s="404"/>
      <c r="YK146" s="404"/>
      <c r="YL146" s="404"/>
      <c r="YM146" s="404"/>
      <c r="YN146" s="404"/>
      <c r="YO146" s="404"/>
      <c r="YP146" s="404"/>
      <c r="YQ146" s="404"/>
      <c r="YR146" s="404"/>
      <c r="YS146" s="404"/>
      <c r="YT146" s="404"/>
      <c r="YU146" s="404"/>
      <c r="YV146" s="404"/>
      <c r="YW146" s="404"/>
      <c r="YX146" s="404"/>
      <c r="YY146" s="404"/>
      <c r="YZ146" s="404"/>
      <c r="ZA146" s="404"/>
      <c r="ZB146" s="404"/>
      <c r="ZC146" s="404"/>
      <c r="ZD146" s="404"/>
      <c r="ZE146" s="404"/>
      <c r="ZF146" s="404"/>
      <c r="ZG146" s="404"/>
      <c r="ZH146" s="404"/>
      <c r="ZI146" s="404"/>
      <c r="ZJ146" s="404"/>
      <c r="ZK146" s="404"/>
      <c r="ZL146" s="404"/>
      <c r="ZM146" s="404"/>
      <c r="ZN146" s="404"/>
      <c r="ZO146" s="404"/>
      <c r="ZP146" s="404"/>
      <c r="ZQ146" s="404"/>
      <c r="ZR146" s="404"/>
      <c r="ZS146" s="404"/>
      <c r="ZT146" s="404"/>
      <c r="ZU146" s="404"/>
      <c r="ZV146" s="404"/>
      <c r="ZW146" s="404"/>
      <c r="ZX146" s="404"/>
      <c r="ZY146" s="404"/>
      <c r="ZZ146" s="404"/>
      <c r="AAA146" s="404"/>
      <c r="AAB146" s="404"/>
      <c r="AAC146" s="404"/>
      <c r="AAD146" s="404"/>
      <c r="AAE146" s="404"/>
      <c r="AAF146" s="404"/>
      <c r="AAG146" s="404"/>
      <c r="AAH146" s="404"/>
      <c r="AAI146" s="404"/>
      <c r="AAJ146" s="404"/>
      <c r="AAK146" s="404"/>
      <c r="AAL146" s="404"/>
      <c r="AAM146" s="404"/>
      <c r="AAN146" s="404"/>
      <c r="AAO146" s="404"/>
      <c r="AAP146" s="404"/>
      <c r="AAQ146" s="404"/>
      <c r="AAR146" s="404"/>
      <c r="AAS146" s="404"/>
      <c r="AAT146" s="404"/>
      <c r="AAU146" s="404"/>
      <c r="AAV146" s="404"/>
      <c r="AAW146" s="404"/>
      <c r="AAX146" s="404"/>
      <c r="AAY146" s="404"/>
      <c r="AAZ146" s="404"/>
      <c r="ABA146" s="404"/>
      <c r="ABB146" s="404"/>
      <c r="ABC146" s="404"/>
      <c r="ABD146" s="404"/>
      <c r="ABE146" s="404"/>
      <c r="ABF146" s="404"/>
      <c r="ABG146" s="404"/>
      <c r="ABH146" s="404"/>
      <c r="ABI146" s="404"/>
      <c r="ABJ146" s="404"/>
      <c r="ABK146" s="404"/>
      <c r="ABL146" s="404"/>
      <c r="ABM146" s="404"/>
      <c r="ABN146" s="404"/>
      <c r="ABO146" s="404"/>
      <c r="ABP146" s="404"/>
      <c r="ABQ146" s="404"/>
      <c r="ABR146" s="404"/>
      <c r="ABS146" s="404"/>
      <c r="ABT146" s="404"/>
      <c r="ABU146" s="404"/>
      <c r="ABV146" s="404"/>
      <c r="ABW146" s="404"/>
      <c r="ABX146" s="404"/>
      <c r="ABY146" s="404"/>
      <c r="ABZ146" s="404"/>
      <c r="ACA146" s="404"/>
      <c r="ACB146" s="404"/>
      <c r="ACC146" s="404"/>
      <c r="ACD146" s="404"/>
      <c r="ACE146" s="404"/>
      <c r="ACF146" s="404"/>
      <c r="ACG146" s="404"/>
      <c r="ACH146" s="404"/>
      <c r="ACI146" s="404"/>
      <c r="ACJ146" s="404"/>
      <c r="ACK146" s="404"/>
      <c r="ACL146" s="404"/>
      <c r="ACM146" s="404"/>
      <c r="ACN146" s="404"/>
      <c r="ACO146" s="404"/>
      <c r="ACP146" s="404"/>
      <c r="ACQ146" s="404"/>
      <c r="ACR146" s="404"/>
      <c r="ACS146" s="404"/>
      <c r="ACT146" s="404"/>
      <c r="ACU146" s="404"/>
      <c r="ACV146" s="404"/>
      <c r="ACW146" s="404"/>
      <c r="ACX146" s="404"/>
      <c r="ACY146" s="404"/>
      <c r="ACZ146" s="404"/>
      <c r="ADA146" s="404"/>
      <c r="ADB146" s="404"/>
      <c r="ADC146" s="404"/>
      <c r="ADD146" s="404"/>
      <c r="ADE146" s="404"/>
      <c r="ADF146" s="404"/>
      <c r="ADG146" s="404"/>
      <c r="ADH146" s="404"/>
      <c r="ADI146" s="404"/>
      <c r="ADJ146" s="404"/>
      <c r="ADK146" s="404"/>
      <c r="ADL146" s="404"/>
      <c r="ADM146" s="404"/>
      <c r="ADN146" s="404"/>
      <c r="ADO146" s="404"/>
      <c r="ADP146" s="404"/>
      <c r="ADQ146" s="404"/>
      <c r="ADR146" s="404"/>
      <c r="ADS146" s="404"/>
      <c r="ADT146" s="404"/>
      <c r="ADU146" s="404"/>
      <c r="ADV146" s="404"/>
      <c r="ADW146" s="404"/>
      <c r="ADX146" s="404"/>
      <c r="ADY146" s="404"/>
      <c r="ADZ146" s="404"/>
      <c r="AEA146" s="404"/>
      <c r="AEB146" s="404"/>
      <c r="AEC146" s="404"/>
      <c r="AED146" s="404"/>
      <c r="AEE146" s="404"/>
      <c r="AEF146" s="404"/>
      <c r="AEG146" s="404"/>
      <c r="AEH146" s="404"/>
      <c r="AEI146" s="404"/>
      <c r="AEJ146" s="404"/>
      <c r="AEK146" s="404"/>
      <c r="AEL146" s="404"/>
      <c r="AEM146" s="404"/>
      <c r="AEN146" s="404"/>
      <c r="AEO146" s="404"/>
      <c r="AEP146" s="404"/>
      <c r="AEQ146" s="404"/>
      <c r="AER146" s="404"/>
      <c r="AES146" s="404"/>
      <c r="AET146" s="404"/>
      <c r="AEU146" s="404"/>
      <c r="AEV146" s="404"/>
      <c r="AEW146" s="404"/>
      <c r="AEX146" s="404"/>
      <c r="AEY146" s="404"/>
      <c r="AEZ146" s="404"/>
      <c r="AFA146" s="404"/>
      <c r="AFB146" s="404"/>
      <c r="AFC146" s="404"/>
      <c r="AFD146" s="404"/>
      <c r="AFE146" s="404"/>
      <c r="AFF146" s="404"/>
      <c r="AFG146" s="404"/>
      <c r="AFH146" s="404"/>
      <c r="AFI146" s="404"/>
      <c r="AFJ146" s="404"/>
      <c r="AFK146" s="404"/>
      <c r="AFL146" s="404"/>
      <c r="AFM146" s="404"/>
      <c r="AFN146" s="404"/>
      <c r="AFO146" s="404"/>
      <c r="AFP146" s="404"/>
      <c r="AFQ146" s="404"/>
      <c r="AFR146" s="404"/>
      <c r="AFS146" s="404"/>
      <c r="AFT146" s="404"/>
      <c r="AFU146" s="404"/>
      <c r="AFV146" s="404"/>
      <c r="AFW146" s="404"/>
      <c r="AFX146" s="404"/>
      <c r="AFY146" s="404"/>
      <c r="AFZ146" s="404"/>
      <c r="AGA146" s="404"/>
      <c r="AGB146" s="404"/>
      <c r="AGC146" s="404"/>
      <c r="AGD146" s="404"/>
      <c r="AGE146" s="404"/>
      <c r="AGF146" s="404"/>
      <c r="AGG146" s="404"/>
      <c r="AGH146" s="404"/>
      <c r="AGI146" s="404"/>
      <c r="AGJ146" s="404"/>
      <c r="AGK146" s="404"/>
      <c r="AGL146" s="404"/>
      <c r="AGM146" s="404"/>
      <c r="AGN146" s="404"/>
      <c r="AGO146" s="404"/>
      <c r="AGP146" s="404"/>
      <c r="AGQ146" s="404"/>
      <c r="AGR146" s="404"/>
      <c r="AGS146" s="404"/>
      <c r="AGT146" s="404"/>
      <c r="AGU146" s="404"/>
      <c r="AGV146" s="404"/>
      <c r="AGW146" s="404"/>
      <c r="AGX146" s="404"/>
      <c r="AGY146" s="404"/>
      <c r="AGZ146" s="404"/>
      <c r="AHA146" s="404"/>
      <c r="AHB146" s="404"/>
      <c r="AHC146" s="404"/>
      <c r="AHD146" s="404"/>
      <c r="AHE146" s="404"/>
      <c r="AHF146" s="404"/>
      <c r="AHG146" s="404"/>
      <c r="AHH146" s="404"/>
      <c r="AHI146" s="404"/>
      <c r="AHJ146" s="404"/>
      <c r="AHK146" s="404"/>
      <c r="AHL146" s="404"/>
      <c r="AHM146" s="404"/>
      <c r="AHN146" s="404"/>
      <c r="AHO146" s="404"/>
      <c r="AHP146" s="404"/>
      <c r="AHQ146" s="404"/>
      <c r="AHR146" s="404"/>
      <c r="AHS146" s="404"/>
      <c r="AHT146" s="404"/>
      <c r="AHU146" s="404"/>
      <c r="AHV146" s="404"/>
      <c r="AHW146" s="404"/>
      <c r="AHX146" s="404"/>
      <c r="AHY146" s="404"/>
      <c r="AHZ146" s="404"/>
      <c r="AIA146" s="404"/>
      <c r="AIB146" s="404"/>
      <c r="AIC146" s="404"/>
      <c r="AID146" s="404"/>
      <c r="AIE146" s="404"/>
      <c r="AIF146" s="404"/>
      <c r="AIG146" s="404"/>
      <c r="AIH146" s="404"/>
      <c r="AII146" s="404"/>
      <c r="AIJ146" s="404"/>
      <c r="AIK146" s="404"/>
      <c r="AIL146" s="404"/>
      <c r="AIM146" s="404"/>
      <c r="AIN146" s="404"/>
      <c r="AIO146" s="404"/>
      <c r="AIP146" s="404"/>
      <c r="AIQ146" s="404"/>
      <c r="AIR146" s="404"/>
      <c r="AIS146" s="404"/>
      <c r="AIT146" s="404"/>
      <c r="AIU146" s="404"/>
      <c r="AIV146" s="404"/>
      <c r="AIW146" s="404"/>
      <c r="AIX146" s="404"/>
      <c r="AIY146" s="404"/>
      <c r="AIZ146" s="404"/>
      <c r="AJA146" s="404"/>
      <c r="AJB146" s="404"/>
      <c r="AJC146" s="404"/>
      <c r="AJD146" s="404"/>
      <c r="AJE146" s="404"/>
      <c r="AJF146" s="404"/>
      <c r="AJG146" s="404"/>
      <c r="AJH146" s="404"/>
      <c r="AJI146" s="404"/>
      <c r="AJJ146" s="404"/>
      <c r="AJK146" s="404"/>
      <c r="AJL146" s="404"/>
      <c r="AJM146" s="404"/>
      <c r="AJN146" s="404"/>
      <c r="AJO146" s="404"/>
      <c r="AJP146" s="404"/>
      <c r="AJQ146" s="404"/>
      <c r="AJR146" s="404"/>
      <c r="AJS146" s="404"/>
      <c r="AJT146" s="404"/>
      <c r="AJU146" s="404"/>
      <c r="AJV146" s="404"/>
      <c r="AJW146" s="404"/>
      <c r="AJX146" s="404"/>
      <c r="AJY146" s="404"/>
      <c r="AJZ146" s="404"/>
      <c r="AKA146" s="404"/>
      <c r="AKB146" s="404"/>
      <c r="AKC146" s="404"/>
      <c r="AKD146" s="404"/>
      <c r="AKE146" s="404"/>
      <c r="AKF146" s="404"/>
      <c r="AKG146" s="404"/>
      <c r="AKH146" s="404"/>
      <c r="AKI146" s="404"/>
      <c r="AKJ146" s="404"/>
      <c r="AKK146" s="404"/>
      <c r="AKL146" s="404"/>
      <c r="AKM146" s="404"/>
      <c r="AKN146" s="404"/>
      <c r="AKO146" s="404"/>
      <c r="AKP146" s="404"/>
      <c r="AKQ146" s="404"/>
      <c r="AKR146" s="404"/>
      <c r="AKS146" s="404"/>
      <c r="AKT146" s="404"/>
      <c r="AKU146" s="404"/>
      <c r="AKV146" s="404"/>
      <c r="AKW146" s="404"/>
      <c r="AKX146" s="404"/>
      <c r="AKY146" s="404"/>
      <c r="AKZ146" s="404"/>
      <c r="ALA146" s="404"/>
      <c r="ALB146" s="404"/>
      <c r="ALC146" s="404"/>
    </row>
    <row r="147" spans="1:991" x14ac:dyDescent="0.55000000000000004">
      <c r="A147" s="53" t="s">
        <v>83</v>
      </c>
      <c r="B147" s="767" t="s">
        <v>83</v>
      </c>
      <c r="C147" s="767"/>
      <c r="D147" s="649" t="s">
        <v>83</v>
      </c>
      <c r="E147" s="767" t="s">
        <v>83</v>
      </c>
      <c r="F147" s="767"/>
      <c r="G147" s="649" t="s">
        <v>83</v>
      </c>
      <c r="H147" s="767" t="s">
        <v>83</v>
      </c>
      <c r="I147" s="767"/>
      <c r="J147" s="649" t="s">
        <v>83</v>
      </c>
      <c r="K147" s="762"/>
      <c r="L147" s="648"/>
      <c r="M147" s="404"/>
      <c r="N147" s="404"/>
      <c r="O147" s="404"/>
      <c r="P147" s="404"/>
      <c r="Q147" s="404"/>
      <c r="R147" s="404"/>
      <c r="S147" s="404"/>
      <c r="T147" s="404"/>
      <c r="U147" s="404"/>
      <c r="V147" s="404"/>
      <c r="W147" s="404"/>
      <c r="X147" s="404"/>
      <c r="Y147" s="404"/>
      <c r="Z147" s="404"/>
      <c r="AA147" s="404"/>
      <c r="AB147" s="404"/>
      <c r="AC147" s="404"/>
      <c r="AD147" s="404"/>
      <c r="AE147" s="404"/>
      <c r="AF147" s="404"/>
      <c r="AG147" s="404"/>
      <c r="AH147" s="404"/>
      <c r="AI147" s="404"/>
      <c r="AJ147" s="404"/>
      <c r="AK147" s="404"/>
      <c r="AL147" s="404"/>
      <c r="AM147" s="404"/>
      <c r="AN147" s="404"/>
      <c r="AO147" s="404"/>
      <c r="AP147" s="404"/>
      <c r="AQ147" s="404"/>
      <c r="AR147" s="404"/>
      <c r="AS147" s="404"/>
      <c r="AT147" s="404"/>
      <c r="AU147" s="404"/>
      <c r="AV147" s="404"/>
      <c r="AW147" s="404"/>
      <c r="AX147" s="404"/>
      <c r="AY147" s="404"/>
      <c r="AZ147" s="404"/>
      <c r="BA147" s="404"/>
      <c r="BB147" s="404"/>
      <c r="BC147" s="404"/>
      <c r="BD147" s="404"/>
      <c r="BE147" s="404"/>
      <c r="BF147" s="404"/>
      <c r="BG147" s="404"/>
      <c r="BH147" s="404"/>
      <c r="BI147" s="404"/>
      <c r="BJ147" s="404"/>
      <c r="BK147" s="404"/>
      <c r="BL147" s="404"/>
      <c r="BM147" s="404"/>
      <c r="BN147" s="404"/>
      <c r="BO147" s="404"/>
      <c r="BP147" s="404"/>
      <c r="BQ147" s="404"/>
      <c r="BR147" s="404"/>
      <c r="BS147" s="404"/>
      <c r="BT147" s="404"/>
      <c r="BU147" s="404"/>
      <c r="BV147" s="404"/>
      <c r="BW147" s="404"/>
      <c r="BX147" s="404"/>
      <c r="BY147" s="404"/>
      <c r="BZ147" s="404"/>
      <c r="CA147" s="404"/>
      <c r="CB147" s="404"/>
      <c r="CC147" s="404"/>
      <c r="CD147" s="404"/>
      <c r="CE147" s="404"/>
      <c r="CF147" s="404"/>
      <c r="CG147" s="404"/>
      <c r="CH147" s="404"/>
      <c r="CI147" s="404"/>
      <c r="CJ147" s="404"/>
      <c r="CK147" s="404"/>
      <c r="CL147" s="404"/>
      <c r="CM147" s="404"/>
      <c r="CN147" s="404"/>
      <c r="CO147" s="404"/>
      <c r="CP147" s="404"/>
      <c r="CQ147" s="404"/>
      <c r="CR147" s="404"/>
      <c r="CS147" s="404"/>
      <c r="CT147" s="404"/>
      <c r="CU147" s="404"/>
      <c r="CV147" s="404"/>
      <c r="CW147" s="404"/>
      <c r="CX147" s="404"/>
      <c r="CY147" s="404"/>
      <c r="CZ147" s="404"/>
      <c r="DA147" s="404"/>
      <c r="DB147" s="404"/>
      <c r="DC147" s="404"/>
      <c r="DD147" s="404"/>
      <c r="DE147" s="404"/>
      <c r="DF147" s="404"/>
      <c r="DG147" s="404"/>
      <c r="DH147" s="404"/>
      <c r="DI147" s="404"/>
      <c r="DJ147" s="404"/>
      <c r="DK147" s="404"/>
      <c r="DL147" s="404"/>
      <c r="DM147" s="404"/>
      <c r="DN147" s="404"/>
      <c r="DO147" s="404"/>
      <c r="DP147" s="404"/>
      <c r="DQ147" s="404"/>
      <c r="DR147" s="404"/>
      <c r="DS147" s="404"/>
      <c r="DT147" s="404"/>
      <c r="DU147" s="404"/>
      <c r="DV147" s="404"/>
      <c r="DW147" s="404"/>
      <c r="DX147" s="404"/>
      <c r="DY147" s="404"/>
      <c r="DZ147" s="404"/>
      <c r="EA147" s="404"/>
      <c r="EB147" s="404"/>
      <c r="EC147" s="404"/>
      <c r="ED147" s="404"/>
      <c r="EE147" s="404"/>
      <c r="EF147" s="404"/>
      <c r="EG147" s="404"/>
      <c r="EH147" s="404"/>
      <c r="EI147" s="404"/>
      <c r="EJ147" s="404"/>
      <c r="EK147" s="404"/>
      <c r="EL147" s="404"/>
      <c r="EM147" s="404"/>
      <c r="EN147" s="404"/>
      <c r="EO147" s="404"/>
      <c r="EP147" s="404"/>
      <c r="EQ147" s="404"/>
      <c r="ER147" s="404"/>
      <c r="ES147" s="404"/>
      <c r="ET147" s="404"/>
      <c r="EU147" s="404"/>
      <c r="EV147" s="404"/>
      <c r="EW147" s="404"/>
      <c r="EX147" s="404"/>
      <c r="EY147" s="404"/>
      <c r="EZ147" s="404"/>
      <c r="FA147" s="404"/>
      <c r="FB147" s="404"/>
      <c r="FC147" s="404"/>
      <c r="FD147" s="404"/>
      <c r="FE147" s="404"/>
      <c r="FF147" s="404"/>
      <c r="FG147" s="404"/>
      <c r="FH147" s="404"/>
      <c r="FI147" s="404"/>
      <c r="FJ147" s="404"/>
      <c r="FK147" s="404"/>
      <c r="FL147" s="404"/>
      <c r="FM147" s="404"/>
      <c r="FN147" s="404"/>
      <c r="FO147" s="404"/>
      <c r="FP147" s="404"/>
      <c r="FQ147" s="404"/>
      <c r="FR147" s="404"/>
      <c r="FS147" s="404"/>
      <c r="FT147" s="404"/>
      <c r="FU147" s="404"/>
      <c r="FV147" s="404"/>
      <c r="FW147" s="404"/>
      <c r="FX147" s="404"/>
      <c r="FY147" s="404"/>
      <c r="FZ147" s="404"/>
      <c r="GA147" s="404"/>
      <c r="GB147" s="404"/>
      <c r="GC147" s="404"/>
      <c r="GD147" s="404"/>
      <c r="GE147" s="404"/>
      <c r="GF147" s="404"/>
      <c r="GG147" s="404"/>
      <c r="GH147" s="404"/>
      <c r="GI147" s="404"/>
      <c r="GJ147" s="404"/>
      <c r="GK147" s="404"/>
      <c r="GL147" s="404"/>
      <c r="GM147" s="404"/>
      <c r="GN147" s="404"/>
      <c r="GO147" s="404"/>
      <c r="GP147" s="404"/>
      <c r="GQ147" s="404"/>
      <c r="GR147" s="404"/>
      <c r="GS147" s="404"/>
      <c r="GT147" s="404"/>
      <c r="GU147" s="404"/>
      <c r="GV147" s="404"/>
      <c r="GW147" s="404"/>
      <c r="GX147" s="404"/>
      <c r="GY147" s="404"/>
      <c r="GZ147" s="404"/>
      <c r="HA147" s="404"/>
      <c r="HB147" s="404"/>
      <c r="HC147" s="404"/>
      <c r="HD147" s="404"/>
      <c r="HE147" s="404"/>
      <c r="HF147" s="404"/>
      <c r="HG147" s="404"/>
      <c r="HH147" s="404"/>
      <c r="HI147" s="404"/>
      <c r="HJ147" s="404"/>
      <c r="HK147" s="404"/>
      <c r="HL147" s="404"/>
      <c r="HM147" s="404"/>
      <c r="HN147" s="404"/>
      <c r="HO147" s="404"/>
      <c r="HP147" s="404"/>
      <c r="HQ147" s="404"/>
      <c r="HR147" s="404"/>
      <c r="HS147" s="404"/>
      <c r="HT147" s="404"/>
      <c r="HU147" s="404"/>
      <c r="HV147" s="404"/>
      <c r="HW147" s="404"/>
      <c r="HX147" s="404"/>
      <c r="HY147" s="404"/>
      <c r="HZ147" s="404"/>
      <c r="IA147" s="404"/>
      <c r="IB147" s="404"/>
      <c r="IC147" s="404"/>
      <c r="ID147" s="404"/>
      <c r="IE147" s="404"/>
      <c r="IF147" s="404"/>
      <c r="IG147" s="404"/>
      <c r="IH147" s="404"/>
      <c r="II147" s="404"/>
      <c r="IJ147" s="404"/>
      <c r="IK147" s="404"/>
      <c r="IL147" s="404"/>
      <c r="IM147" s="404"/>
      <c r="IN147" s="404"/>
      <c r="IO147" s="404"/>
      <c r="IP147" s="404"/>
      <c r="IQ147" s="404"/>
      <c r="IR147" s="404"/>
      <c r="IS147" s="404"/>
      <c r="IT147" s="404"/>
      <c r="IU147" s="404"/>
      <c r="IV147" s="404"/>
      <c r="IW147" s="404"/>
      <c r="IX147" s="404"/>
      <c r="IY147" s="404"/>
      <c r="IZ147" s="404"/>
      <c r="JA147" s="404"/>
      <c r="JB147" s="404"/>
      <c r="JC147" s="404"/>
      <c r="JD147" s="404"/>
      <c r="JE147" s="404"/>
      <c r="JF147" s="404"/>
      <c r="JG147" s="404"/>
      <c r="JH147" s="404"/>
      <c r="JI147" s="404"/>
      <c r="JJ147" s="404"/>
      <c r="JK147" s="404"/>
      <c r="JL147" s="404"/>
      <c r="JM147" s="404"/>
      <c r="JN147" s="404"/>
      <c r="JO147" s="404"/>
      <c r="JP147" s="404"/>
      <c r="JQ147" s="404"/>
      <c r="JR147" s="404"/>
      <c r="JS147" s="404"/>
      <c r="JT147" s="404"/>
      <c r="JU147" s="404"/>
      <c r="JV147" s="404"/>
      <c r="JW147" s="404"/>
      <c r="JX147" s="404"/>
      <c r="JY147" s="404"/>
      <c r="JZ147" s="404"/>
      <c r="KA147" s="404"/>
      <c r="KB147" s="404"/>
      <c r="KC147" s="404"/>
      <c r="KD147" s="404"/>
      <c r="KE147" s="404"/>
      <c r="KF147" s="404"/>
      <c r="KG147" s="404"/>
      <c r="KH147" s="404"/>
      <c r="KI147" s="404"/>
      <c r="KJ147" s="404"/>
      <c r="KK147" s="404"/>
      <c r="KL147" s="404"/>
      <c r="KM147" s="404"/>
      <c r="KN147" s="404"/>
      <c r="KO147" s="404"/>
      <c r="KP147" s="404"/>
      <c r="KQ147" s="404"/>
      <c r="KR147" s="404"/>
      <c r="KS147" s="404"/>
      <c r="KT147" s="404"/>
      <c r="KU147" s="404"/>
      <c r="KV147" s="404"/>
      <c r="KW147" s="404"/>
      <c r="KX147" s="404"/>
      <c r="KY147" s="404"/>
      <c r="KZ147" s="404"/>
      <c r="LA147" s="404"/>
      <c r="LB147" s="404"/>
      <c r="LC147" s="404"/>
      <c r="LD147" s="404"/>
      <c r="LE147" s="404"/>
      <c r="LF147" s="404"/>
      <c r="LG147" s="404"/>
      <c r="LH147" s="404"/>
      <c r="LI147" s="404"/>
      <c r="LJ147" s="404"/>
      <c r="LK147" s="404"/>
      <c r="LL147" s="404"/>
      <c r="LM147" s="404"/>
      <c r="LN147" s="404"/>
      <c r="LO147" s="404"/>
      <c r="LP147" s="404"/>
      <c r="LQ147" s="404"/>
      <c r="LR147" s="404"/>
      <c r="LS147" s="404"/>
      <c r="LT147" s="404"/>
      <c r="LU147" s="404"/>
      <c r="LV147" s="404"/>
      <c r="LW147" s="404"/>
      <c r="LX147" s="404"/>
      <c r="LY147" s="404"/>
      <c r="LZ147" s="404"/>
      <c r="MA147" s="404"/>
      <c r="MB147" s="404"/>
      <c r="MC147" s="404"/>
      <c r="MD147" s="404"/>
      <c r="ME147" s="404"/>
      <c r="MF147" s="404"/>
      <c r="MG147" s="404"/>
      <c r="MH147" s="404"/>
      <c r="MI147" s="404"/>
      <c r="MJ147" s="404"/>
      <c r="MK147" s="404"/>
      <c r="ML147" s="404"/>
      <c r="MM147" s="404"/>
      <c r="MN147" s="404"/>
      <c r="MO147" s="404"/>
      <c r="MP147" s="404"/>
      <c r="MQ147" s="404"/>
      <c r="MR147" s="404"/>
      <c r="MS147" s="404"/>
      <c r="MT147" s="404"/>
      <c r="MU147" s="404"/>
      <c r="MV147" s="404"/>
      <c r="MW147" s="404"/>
      <c r="MX147" s="404"/>
      <c r="MY147" s="404"/>
      <c r="MZ147" s="404"/>
      <c r="NA147" s="404"/>
      <c r="NB147" s="404"/>
      <c r="NC147" s="404"/>
      <c r="ND147" s="404"/>
      <c r="NE147" s="404"/>
      <c r="NF147" s="404"/>
      <c r="NG147" s="404"/>
      <c r="NH147" s="404"/>
      <c r="NI147" s="404"/>
      <c r="NJ147" s="404"/>
      <c r="NK147" s="404"/>
      <c r="NL147" s="404"/>
      <c r="NM147" s="404"/>
      <c r="NN147" s="404"/>
      <c r="NO147" s="404"/>
      <c r="NP147" s="404"/>
      <c r="NQ147" s="404"/>
      <c r="NR147" s="404"/>
      <c r="NS147" s="404"/>
      <c r="NT147" s="404"/>
      <c r="NU147" s="404"/>
      <c r="NV147" s="404"/>
      <c r="NW147" s="404"/>
      <c r="NX147" s="404"/>
      <c r="NY147" s="404"/>
      <c r="NZ147" s="404"/>
      <c r="OA147" s="404"/>
      <c r="OB147" s="404"/>
      <c r="OC147" s="404"/>
      <c r="OD147" s="404"/>
      <c r="OE147" s="404"/>
      <c r="OF147" s="404"/>
      <c r="OG147" s="404"/>
      <c r="OH147" s="404"/>
      <c r="OI147" s="404"/>
      <c r="OJ147" s="404"/>
      <c r="OK147" s="404"/>
      <c r="OL147" s="404"/>
      <c r="OM147" s="404"/>
      <c r="ON147" s="404"/>
      <c r="OO147" s="404"/>
      <c r="OP147" s="404"/>
      <c r="OQ147" s="404"/>
      <c r="OR147" s="404"/>
      <c r="OS147" s="404"/>
      <c r="OT147" s="404"/>
      <c r="OU147" s="404"/>
      <c r="OV147" s="404"/>
      <c r="OW147" s="404"/>
      <c r="OX147" s="404"/>
      <c r="OY147" s="404"/>
      <c r="OZ147" s="404"/>
      <c r="PA147" s="404"/>
      <c r="PB147" s="404"/>
      <c r="PC147" s="404"/>
      <c r="PD147" s="404"/>
      <c r="PE147" s="404"/>
      <c r="PF147" s="404"/>
      <c r="PG147" s="404"/>
      <c r="PH147" s="404"/>
      <c r="PI147" s="404"/>
      <c r="PJ147" s="404"/>
      <c r="PK147" s="404"/>
      <c r="PL147" s="404"/>
      <c r="PM147" s="404"/>
      <c r="PN147" s="404"/>
      <c r="PO147" s="404"/>
      <c r="PP147" s="404"/>
      <c r="PQ147" s="404"/>
      <c r="PR147" s="404"/>
      <c r="PS147" s="404"/>
      <c r="PT147" s="404"/>
      <c r="PU147" s="404"/>
      <c r="PV147" s="404"/>
      <c r="PW147" s="404"/>
      <c r="PX147" s="404"/>
      <c r="PY147" s="404"/>
      <c r="PZ147" s="404"/>
      <c r="QA147" s="404"/>
      <c r="QB147" s="404"/>
      <c r="QC147" s="404"/>
      <c r="QD147" s="404"/>
      <c r="QE147" s="404"/>
      <c r="QF147" s="404"/>
      <c r="QG147" s="404"/>
      <c r="QH147" s="404"/>
      <c r="QI147" s="404"/>
      <c r="QJ147" s="404"/>
      <c r="QK147" s="404"/>
      <c r="QL147" s="404"/>
      <c r="QM147" s="404"/>
      <c r="QN147" s="404"/>
      <c r="QO147" s="404"/>
      <c r="QP147" s="404"/>
      <c r="QQ147" s="404"/>
      <c r="QR147" s="404"/>
      <c r="QS147" s="404"/>
      <c r="QT147" s="404"/>
      <c r="QU147" s="404"/>
      <c r="QV147" s="404"/>
      <c r="QW147" s="404"/>
      <c r="QX147" s="404"/>
      <c r="QY147" s="404"/>
      <c r="QZ147" s="404"/>
      <c r="RA147" s="404"/>
      <c r="RB147" s="404"/>
      <c r="RC147" s="404"/>
      <c r="RD147" s="404"/>
      <c r="RE147" s="404"/>
      <c r="RF147" s="404"/>
      <c r="RG147" s="404"/>
      <c r="RH147" s="404"/>
      <c r="RI147" s="404"/>
      <c r="RJ147" s="404"/>
      <c r="RK147" s="404"/>
      <c r="RL147" s="404"/>
      <c r="RM147" s="404"/>
      <c r="RN147" s="404"/>
      <c r="RO147" s="404"/>
      <c r="RP147" s="404"/>
      <c r="RQ147" s="404"/>
      <c r="RR147" s="404"/>
      <c r="RS147" s="404"/>
      <c r="RT147" s="404"/>
      <c r="RU147" s="404"/>
      <c r="RV147" s="404"/>
      <c r="RW147" s="404"/>
      <c r="RX147" s="404"/>
      <c r="RY147" s="404"/>
      <c r="RZ147" s="404"/>
      <c r="SA147" s="404"/>
      <c r="SB147" s="404"/>
      <c r="SC147" s="404"/>
      <c r="SD147" s="404"/>
      <c r="SE147" s="404"/>
      <c r="SF147" s="404"/>
      <c r="SG147" s="404"/>
      <c r="SH147" s="404"/>
      <c r="SI147" s="404"/>
      <c r="SJ147" s="404"/>
      <c r="SK147" s="404"/>
      <c r="SL147" s="404"/>
      <c r="SM147" s="404"/>
      <c r="SN147" s="404"/>
      <c r="SO147" s="404"/>
      <c r="SP147" s="404"/>
      <c r="SQ147" s="404"/>
      <c r="SR147" s="404"/>
      <c r="SS147" s="404"/>
      <c r="ST147" s="404"/>
      <c r="SU147" s="404"/>
      <c r="SV147" s="404"/>
      <c r="SW147" s="404"/>
      <c r="SX147" s="404"/>
      <c r="SY147" s="404"/>
      <c r="SZ147" s="404"/>
      <c r="TA147" s="404"/>
      <c r="TB147" s="404"/>
      <c r="TC147" s="404"/>
      <c r="TD147" s="404"/>
      <c r="TE147" s="404"/>
      <c r="TF147" s="404"/>
      <c r="TG147" s="404"/>
      <c r="TH147" s="404"/>
      <c r="TI147" s="404"/>
      <c r="TJ147" s="404"/>
      <c r="TK147" s="404"/>
      <c r="TL147" s="404"/>
      <c r="TM147" s="404"/>
      <c r="TN147" s="404"/>
      <c r="TO147" s="404"/>
      <c r="TP147" s="404"/>
      <c r="TQ147" s="404"/>
      <c r="TR147" s="404"/>
      <c r="TS147" s="404"/>
      <c r="TT147" s="404"/>
      <c r="TU147" s="404"/>
      <c r="TV147" s="404"/>
      <c r="TW147" s="404"/>
      <c r="TX147" s="404"/>
      <c r="TY147" s="404"/>
      <c r="TZ147" s="404"/>
      <c r="UA147" s="404"/>
      <c r="UB147" s="404"/>
      <c r="UC147" s="404"/>
      <c r="UD147" s="404"/>
      <c r="UE147" s="404"/>
      <c r="UF147" s="404"/>
      <c r="UG147" s="404"/>
      <c r="UH147" s="404"/>
      <c r="UI147" s="404"/>
      <c r="UJ147" s="404"/>
      <c r="UK147" s="404"/>
      <c r="UL147" s="404"/>
      <c r="UM147" s="404"/>
      <c r="UN147" s="404"/>
      <c r="UO147" s="404"/>
      <c r="UP147" s="404"/>
      <c r="UQ147" s="404"/>
      <c r="UR147" s="404"/>
      <c r="US147" s="404"/>
      <c r="UT147" s="404"/>
      <c r="UU147" s="404"/>
      <c r="UV147" s="404"/>
      <c r="UW147" s="404"/>
      <c r="UX147" s="404"/>
      <c r="UY147" s="404"/>
      <c r="UZ147" s="404"/>
      <c r="VA147" s="404"/>
      <c r="VB147" s="404"/>
      <c r="VC147" s="404"/>
      <c r="VD147" s="404"/>
      <c r="VE147" s="404"/>
      <c r="VF147" s="404"/>
      <c r="VG147" s="404"/>
      <c r="VH147" s="404"/>
      <c r="VI147" s="404"/>
      <c r="VJ147" s="404"/>
      <c r="VK147" s="404"/>
      <c r="VL147" s="404"/>
      <c r="VM147" s="404"/>
      <c r="VN147" s="404"/>
      <c r="VO147" s="404"/>
      <c r="VP147" s="404"/>
      <c r="VQ147" s="404"/>
      <c r="VR147" s="404"/>
      <c r="VS147" s="404"/>
      <c r="VT147" s="404"/>
      <c r="VU147" s="404"/>
      <c r="VV147" s="404"/>
      <c r="VW147" s="404"/>
      <c r="VX147" s="404"/>
      <c r="VY147" s="404"/>
      <c r="VZ147" s="404"/>
      <c r="WA147" s="404"/>
      <c r="WB147" s="404"/>
      <c r="WC147" s="404"/>
      <c r="WD147" s="404"/>
      <c r="WE147" s="404"/>
      <c r="WF147" s="404"/>
      <c r="WG147" s="404"/>
      <c r="WH147" s="404"/>
      <c r="WI147" s="404"/>
      <c r="WJ147" s="404"/>
      <c r="WK147" s="404"/>
      <c r="WL147" s="404"/>
      <c r="WM147" s="404"/>
      <c r="WN147" s="404"/>
      <c r="WO147" s="404"/>
      <c r="WP147" s="404"/>
      <c r="WQ147" s="404"/>
      <c r="WR147" s="404"/>
      <c r="WS147" s="404"/>
      <c r="WT147" s="404"/>
      <c r="WU147" s="404"/>
      <c r="WV147" s="404"/>
      <c r="WW147" s="404"/>
      <c r="WX147" s="404"/>
      <c r="WY147" s="404"/>
      <c r="WZ147" s="404"/>
      <c r="XA147" s="404"/>
      <c r="XB147" s="404"/>
      <c r="XC147" s="404"/>
      <c r="XD147" s="404"/>
      <c r="XE147" s="404"/>
      <c r="XF147" s="404"/>
      <c r="XG147" s="404"/>
      <c r="XH147" s="404"/>
      <c r="XI147" s="404"/>
      <c r="XJ147" s="404"/>
      <c r="XK147" s="404"/>
      <c r="XL147" s="404"/>
      <c r="XM147" s="404"/>
      <c r="XN147" s="404"/>
      <c r="XO147" s="404"/>
      <c r="XP147" s="404"/>
      <c r="XQ147" s="404"/>
      <c r="XR147" s="404"/>
      <c r="XS147" s="404"/>
      <c r="XT147" s="404"/>
      <c r="XU147" s="404"/>
      <c r="XV147" s="404"/>
      <c r="XW147" s="404"/>
      <c r="XX147" s="404"/>
      <c r="XY147" s="404"/>
      <c r="XZ147" s="404"/>
      <c r="YA147" s="404"/>
      <c r="YB147" s="404"/>
      <c r="YC147" s="404"/>
      <c r="YD147" s="404"/>
      <c r="YE147" s="404"/>
      <c r="YF147" s="404"/>
      <c r="YG147" s="404"/>
      <c r="YH147" s="404"/>
      <c r="YI147" s="404"/>
      <c r="YJ147" s="404"/>
      <c r="YK147" s="404"/>
      <c r="YL147" s="404"/>
      <c r="YM147" s="404"/>
      <c r="YN147" s="404"/>
      <c r="YO147" s="404"/>
      <c r="YP147" s="404"/>
      <c r="YQ147" s="404"/>
      <c r="YR147" s="404"/>
      <c r="YS147" s="404"/>
      <c r="YT147" s="404"/>
      <c r="YU147" s="404"/>
      <c r="YV147" s="404"/>
      <c r="YW147" s="404"/>
      <c r="YX147" s="404"/>
      <c r="YY147" s="404"/>
      <c r="YZ147" s="404"/>
      <c r="ZA147" s="404"/>
      <c r="ZB147" s="404"/>
      <c r="ZC147" s="404"/>
      <c r="ZD147" s="404"/>
      <c r="ZE147" s="404"/>
      <c r="ZF147" s="404"/>
      <c r="ZG147" s="404"/>
      <c r="ZH147" s="404"/>
      <c r="ZI147" s="404"/>
      <c r="ZJ147" s="404"/>
      <c r="ZK147" s="404"/>
      <c r="ZL147" s="404"/>
      <c r="ZM147" s="404"/>
      <c r="ZN147" s="404"/>
      <c r="ZO147" s="404"/>
      <c r="ZP147" s="404"/>
      <c r="ZQ147" s="404"/>
      <c r="ZR147" s="404"/>
      <c r="ZS147" s="404"/>
      <c r="ZT147" s="404"/>
      <c r="ZU147" s="404"/>
      <c r="ZV147" s="404"/>
      <c r="ZW147" s="404"/>
      <c r="ZX147" s="404"/>
      <c r="ZY147" s="404"/>
      <c r="ZZ147" s="404"/>
      <c r="AAA147" s="404"/>
      <c r="AAB147" s="404"/>
      <c r="AAC147" s="404"/>
      <c r="AAD147" s="404"/>
      <c r="AAE147" s="404"/>
      <c r="AAF147" s="404"/>
      <c r="AAG147" s="404"/>
      <c r="AAH147" s="404"/>
      <c r="AAI147" s="404"/>
      <c r="AAJ147" s="404"/>
      <c r="AAK147" s="404"/>
      <c r="AAL147" s="404"/>
      <c r="AAM147" s="404"/>
      <c r="AAN147" s="404"/>
      <c r="AAO147" s="404"/>
      <c r="AAP147" s="404"/>
      <c r="AAQ147" s="404"/>
      <c r="AAR147" s="404"/>
      <c r="AAS147" s="404"/>
      <c r="AAT147" s="404"/>
      <c r="AAU147" s="404"/>
      <c r="AAV147" s="404"/>
      <c r="AAW147" s="404"/>
      <c r="AAX147" s="404"/>
      <c r="AAY147" s="404"/>
      <c r="AAZ147" s="404"/>
      <c r="ABA147" s="404"/>
      <c r="ABB147" s="404"/>
      <c r="ABC147" s="404"/>
      <c r="ABD147" s="404"/>
      <c r="ABE147" s="404"/>
      <c r="ABF147" s="404"/>
      <c r="ABG147" s="404"/>
      <c r="ABH147" s="404"/>
      <c r="ABI147" s="404"/>
      <c r="ABJ147" s="404"/>
      <c r="ABK147" s="404"/>
      <c r="ABL147" s="404"/>
      <c r="ABM147" s="404"/>
      <c r="ABN147" s="404"/>
      <c r="ABO147" s="404"/>
      <c r="ABP147" s="404"/>
      <c r="ABQ147" s="404"/>
      <c r="ABR147" s="404"/>
      <c r="ABS147" s="404"/>
      <c r="ABT147" s="404"/>
      <c r="ABU147" s="404"/>
      <c r="ABV147" s="404"/>
      <c r="ABW147" s="404"/>
      <c r="ABX147" s="404"/>
      <c r="ABY147" s="404"/>
      <c r="ABZ147" s="404"/>
      <c r="ACA147" s="404"/>
      <c r="ACB147" s="404"/>
      <c r="ACC147" s="404"/>
      <c r="ACD147" s="404"/>
      <c r="ACE147" s="404"/>
      <c r="ACF147" s="404"/>
      <c r="ACG147" s="404"/>
      <c r="ACH147" s="404"/>
      <c r="ACI147" s="404"/>
      <c r="ACJ147" s="404"/>
      <c r="ACK147" s="404"/>
      <c r="ACL147" s="404"/>
      <c r="ACM147" s="404"/>
      <c r="ACN147" s="404"/>
      <c r="ACO147" s="404"/>
      <c r="ACP147" s="404"/>
      <c r="ACQ147" s="404"/>
      <c r="ACR147" s="404"/>
      <c r="ACS147" s="404"/>
      <c r="ACT147" s="404"/>
      <c r="ACU147" s="404"/>
      <c r="ACV147" s="404"/>
      <c r="ACW147" s="404"/>
      <c r="ACX147" s="404"/>
      <c r="ACY147" s="404"/>
      <c r="ACZ147" s="404"/>
      <c r="ADA147" s="404"/>
      <c r="ADB147" s="404"/>
      <c r="ADC147" s="404"/>
      <c r="ADD147" s="404"/>
      <c r="ADE147" s="404"/>
      <c r="ADF147" s="404"/>
      <c r="ADG147" s="404"/>
      <c r="ADH147" s="404"/>
      <c r="ADI147" s="404"/>
      <c r="ADJ147" s="404"/>
      <c r="ADK147" s="404"/>
      <c r="ADL147" s="404"/>
      <c r="ADM147" s="404"/>
      <c r="ADN147" s="404"/>
      <c r="ADO147" s="404"/>
      <c r="ADP147" s="404"/>
      <c r="ADQ147" s="404"/>
      <c r="ADR147" s="404"/>
      <c r="ADS147" s="404"/>
      <c r="ADT147" s="404"/>
      <c r="ADU147" s="404"/>
      <c r="ADV147" s="404"/>
      <c r="ADW147" s="404"/>
      <c r="ADX147" s="404"/>
      <c r="ADY147" s="404"/>
      <c r="ADZ147" s="404"/>
      <c r="AEA147" s="404"/>
      <c r="AEB147" s="404"/>
      <c r="AEC147" s="404"/>
      <c r="AED147" s="404"/>
      <c r="AEE147" s="404"/>
      <c r="AEF147" s="404"/>
      <c r="AEG147" s="404"/>
      <c r="AEH147" s="404"/>
      <c r="AEI147" s="404"/>
      <c r="AEJ147" s="404"/>
      <c r="AEK147" s="404"/>
      <c r="AEL147" s="404"/>
      <c r="AEM147" s="404"/>
      <c r="AEN147" s="404"/>
      <c r="AEO147" s="404"/>
      <c r="AEP147" s="404"/>
      <c r="AEQ147" s="404"/>
      <c r="AER147" s="404"/>
      <c r="AES147" s="404"/>
      <c r="AET147" s="404"/>
      <c r="AEU147" s="404"/>
      <c r="AEV147" s="404"/>
      <c r="AEW147" s="404"/>
      <c r="AEX147" s="404"/>
      <c r="AEY147" s="404"/>
      <c r="AEZ147" s="404"/>
      <c r="AFA147" s="404"/>
      <c r="AFB147" s="404"/>
      <c r="AFC147" s="404"/>
      <c r="AFD147" s="404"/>
      <c r="AFE147" s="404"/>
      <c r="AFF147" s="404"/>
      <c r="AFG147" s="404"/>
      <c r="AFH147" s="404"/>
      <c r="AFI147" s="404"/>
      <c r="AFJ147" s="404"/>
      <c r="AFK147" s="404"/>
      <c r="AFL147" s="404"/>
      <c r="AFM147" s="404"/>
      <c r="AFN147" s="404"/>
      <c r="AFO147" s="404"/>
      <c r="AFP147" s="404"/>
      <c r="AFQ147" s="404"/>
      <c r="AFR147" s="404"/>
      <c r="AFS147" s="404"/>
      <c r="AFT147" s="404"/>
      <c r="AFU147" s="404"/>
      <c r="AFV147" s="404"/>
      <c r="AFW147" s="404"/>
      <c r="AFX147" s="404"/>
      <c r="AFY147" s="404"/>
      <c r="AFZ147" s="404"/>
      <c r="AGA147" s="404"/>
      <c r="AGB147" s="404"/>
      <c r="AGC147" s="404"/>
      <c r="AGD147" s="404"/>
      <c r="AGE147" s="404"/>
      <c r="AGF147" s="404"/>
      <c r="AGG147" s="404"/>
      <c r="AGH147" s="404"/>
      <c r="AGI147" s="404"/>
      <c r="AGJ147" s="404"/>
      <c r="AGK147" s="404"/>
      <c r="AGL147" s="404"/>
      <c r="AGM147" s="404"/>
      <c r="AGN147" s="404"/>
      <c r="AGO147" s="404"/>
      <c r="AGP147" s="404"/>
      <c r="AGQ147" s="404"/>
      <c r="AGR147" s="404"/>
      <c r="AGS147" s="404"/>
      <c r="AGT147" s="404"/>
      <c r="AGU147" s="404"/>
      <c r="AGV147" s="404"/>
      <c r="AGW147" s="404"/>
      <c r="AGX147" s="404"/>
      <c r="AGY147" s="404"/>
      <c r="AGZ147" s="404"/>
      <c r="AHA147" s="404"/>
      <c r="AHB147" s="404"/>
      <c r="AHC147" s="404"/>
      <c r="AHD147" s="404"/>
      <c r="AHE147" s="404"/>
      <c r="AHF147" s="404"/>
      <c r="AHG147" s="404"/>
      <c r="AHH147" s="404"/>
      <c r="AHI147" s="404"/>
      <c r="AHJ147" s="404"/>
      <c r="AHK147" s="404"/>
      <c r="AHL147" s="404"/>
      <c r="AHM147" s="404"/>
      <c r="AHN147" s="404"/>
      <c r="AHO147" s="404"/>
      <c r="AHP147" s="404"/>
      <c r="AHQ147" s="404"/>
      <c r="AHR147" s="404"/>
      <c r="AHS147" s="404"/>
      <c r="AHT147" s="404"/>
      <c r="AHU147" s="404"/>
      <c r="AHV147" s="404"/>
      <c r="AHW147" s="404"/>
      <c r="AHX147" s="404"/>
      <c r="AHY147" s="404"/>
      <c r="AHZ147" s="404"/>
      <c r="AIA147" s="404"/>
      <c r="AIB147" s="404"/>
      <c r="AIC147" s="404"/>
      <c r="AID147" s="404"/>
      <c r="AIE147" s="404"/>
      <c r="AIF147" s="404"/>
      <c r="AIG147" s="404"/>
      <c r="AIH147" s="404"/>
      <c r="AII147" s="404"/>
      <c r="AIJ147" s="404"/>
      <c r="AIK147" s="404"/>
      <c r="AIL147" s="404"/>
      <c r="AIM147" s="404"/>
      <c r="AIN147" s="404"/>
      <c r="AIO147" s="404"/>
      <c r="AIP147" s="404"/>
      <c r="AIQ147" s="404"/>
      <c r="AIR147" s="404"/>
      <c r="AIS147" s="404"/>
      <c r="AIT147" s="404"/>
      <c r="AIU147" s="404"/>
      <c r="AIV147" s="404"/>
      <c r="AIW147" s="404"/>
      <c r="AIX147" s="404"/>
      <c r="AIY147" s="404"/>
      <c r="AIZ147" s="404"/>
      <c r="AJA147" s="404"/>
      <c r="AJB147" s="404"/>
      <c r="AJC147" s="404"/>
      <c r="AJD147" s="404"/>
      <c r="AJE147" s="404"/>
      <c r="AJF147" s="404"/>
      <c r="AJG147" s="404"/>
      <c r="AJH147" s="404"/>
      <c r="AJI147" s="404"/>
      <c r="AJJ147" s="404"/>
      <c r="AJK147" s="404"/>
      <c r="AJL147" s="404"/>
      <c r="AJM147" s="404"/>
      <c r="AJN147" s="404"/>
      <c r="AJO147" s="404"/>
      <c r="AJP147" s="404"/>
      <c r="AJQ147" s="404"/>
      <c r="AJR147" s="404"/>
      <c r="AJS147" s="404"/>
      <c r="AJT147" s="404"/>
      <c r="AJU147" s="404"/>
      <c r="AJV147" s="404"/>
      <c r="AJW147" s="404"/>
      <c r="AJX147" s="404"/>
      <c r="AJY147" s="404"/>
      <c r="AJZ147" s="404"/>
      <c r="AKA147" s="404"/>
      <c r="AKB147" s="404"/>
      <c r="AKC147" s="404"/>
      <c r="AKD147" s="404"/>
      <c r="AKE147" s="404"/>
      <c r="AKF147" s="404"/>
      <c r="AKG147" s="404"/>
      <c r="AKH147" s="404"/>
      <c r="AKI147" s="404"/>
      <c r="AKJ147" s="404"/>
      <c r="AKK147" s="404"/>
      <c r="AKL147" s="404"/>
      <c r="AKM147" s="404"/>
      <c r="AKN147" s="404"/>
      <c r="AKO147" s="404"/>
      <c r="AKP147" s="404"/>
      <c r="AKQ147" s="404"/>
      <c r="AKR147" s="404"/>
      <c r="AKS147" s="404"/>
      <c r="AKT147" s="404"/>
      <c r="AKU147" s="404"/>
      <c r="AKV147" s="404"/>
      <c r="AKW147" s="404"/>
      <c r="AKX147" s="404"/>
      <c r="AKY147" s="404"/>
      <c r="AKZ147" s="404"/>
      <c r="ALA147" s="404"/>
      <c r="ALB147" s="404"/>
      <c r="ALC147" s="404"/>
    </row>
  </sheetData>
  <mergeCells count="12">
    <mergeCell ref="B124:C124"/>
    <mergeCell ref="E124:F124"/>
    <mergeCell ref="H124:I124"/>
    <mergeCell ref="B147:C147"/>
    <mergeCell ref="E147:F147"/>
    <mergeCell ref="H147:I147"/>
    <mergeCell ref="B4:G6"/>
    <mergeCell ref="H4:M6"/>
    <mergeCell ref="N4:S6"/>
    <mergeCell ref="B121:C121"/>
    <mergeCell ref="E121:F121"/>
    <mergeCell ref="H121:I121"/>
  </mergeCells>
  <printOptions horizontalCentered="1" verticalCentered="1"/>
  <pageMargins left="0.78740157480314965" right="0.39370078740157483" top="0.47244094488188981" bottom="0.59055118110236227" header="0.31496062992125984" footer="0.35433070866141736"/>
  <pageSetup paperSize="9" scale="37" firstPageNumber="0" orientation="portrait" r:id="rId1"/>
  <headerFooter scaleWithDoc="0">
    <oddHeader>&amp;CBADIS EDITION 2014-2018</oddHeader>
    <oddFooter>&amp;C&amp;7 77&amp;R&amp;7 SECTION G - AGRICULTURE ET SECURITE ALIMENTAIRE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AMF146"/>
  <sheetViews>
    <sheetView view="pageBreakPreview" zoomScale="60" zoomScaleNormal="60" zoomScalePageLayoutView="60" workbookViewId="0">
      <selection activeCell="G9" sqref="G9"/>
    </sheetView>
  </sheetViews>
  <sheetFormatPr baseColWidth="10" defaultRowHeight="15.4" x14ac:dyDescent="0.45"/>
  <cols>
    <col min="1" max="11" width="15.625" style="2" customWidth="1"/>
    <col min="12" max="12" width="0" style="2" hidden="1"/>
    <col min="13" max="18" width="9.625" style="2"/>
    <col min="19" max="19" width="1.625" style="2"/>
    <col min="20" max="1020" width="9.625" style="2"/>
  </cols>
  <sheetData>
    <row r="1" spans="1:1020" s="284" customFormat="1" ht="26.25" customHeight="1" x14ac:dyDescent="0.65">
      <c r="A1" s="595" t="s">
        <v>416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</row>
    <row r="2" spans="1:1020" s="284" customFormat="1" ht="30" customHeight="1" thickBot="1" x14ac:dyDescent="0.7">
      <c r="A2" s="111"/>
      <c r="B2" s="111"/>
      <c r="C2" s="595" t="s">
        <v>110</v>
      </c>
      <c r="D2" s="111"/>
      <c r="E2" s="382"/>
      <c r="F2" s="111"/>
      <c r="G2" s="111"/>
      <c r="H2" s="111"/>
      <c r="I2" s="111"/>
      <c r="J2" s="111"/>
      <c r="K2" s="111"/>
      <c r="L2" s="111"/>
      <c r="M2" s="111"/>
      <c r="N2" s="111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</row>
    <row r="3" spans="1:1020" s="284" customFormat="1" ht="21" hidden="1" customHeight="1" x14ac:dyDescent="0.6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1"/>
      <c r="M3" s="111"/>
      <c r="N3" s="111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</row>
    <row r="4" spans="1:1020" s="284" customFormat="1" ht="21.4" thickTop="1" x14ac:dyDescent="0.65">
      <c r="A4" s="122" t="s">
        <v>3</v>
      </c>
      <c r="B4" s="768" t="s">
        <v>111</v>
      </c>
      <c r="C4" s="768"/>
      <c r="D4" s="768"/>
      <c r="E4" s="768"/>
      <c r="F4" s="768"/>
      <c r="G4" s="383" t="s">
        <v>112</v>
      </c>
      <c r="H4" s="384"/>
      <c r="I4" s="384"/>
      <c r="J4" s="115"/>
      <c r="K4" s="385"/>
      <c r="L4" s="111"/>
      <c r="M4" s="111"/>
      <c r="N4" s="1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</row>
    <row r="5" spans="1:1020" s="284" customFormat="1" ht="21.4" thickBot="1" x14ac:dyDescent="0.7">
      <c r="A5" s="126" t="s">
        <v>14</v>
      </c>
      <c r="B5" s="118"/>
      <c r="C5" s="119"/>
      <c r="D5" s="119"/>
      <c r="E5" s="119"/>
      <c r="F5" s="120"/>
      <c r="G5" s="119"/>
      <c r="H5" s="119"/>
      <c r="I5" s="119"/>
      <c r="J5" s="119"/>
      <c r="K5" s="120"/>
      <c r="L5" s="111"/>
      <c r="M5" s="111"/>
      <c r="N5" s="111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</row>
    <row r="6" spans="1:1020" s="284" customFormat="1" ht="21.4" thickTop="1" x14ac:dyDescent="0.65">
      <c r="A6" s="125"/>
      <c r="B6" s="594" t="s">
        <v>22</v>
      </c>
      <c r="C6" s="594" t="s">
        <v>24</v>
      </c>
      <c r="D6" s="594" t="s">
        <v>25</v>
      </c>
      <c r="E6" s="594" t="s">
        <v>113</v>
      </c>
      <c r="F6" s="589" t="s">
        <v>27</v>
      </c>
      <c r="G6" s="594" t="s">
        <v>22</v>
      </c>
      <c r="H6" s="588" t="s">
        <v>24</v>
      </c>
      <c r="I6" s="594" t="s">
        <v>25</v>
      </c>
      <c r="J6" s="594" t="s">
        <v>113</v>
      </c>
      <c r="K6" s="590" t="s">
        <v>27</v>
      </c>
      <c r="L6" s="111"/>
      <c r="M6" s="111"/>
      <c r="N6" s="111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</row>
    <row r="7" spans="1:1020" s="284" customFormat="1" ht="21" x14ac:dyDescent="0.65">
      <c r="A7" s="125"/>
      <c r="B7" s="495" t="s">
        <v>23</v>
      </c>
      <c r="C7" s="496"/>
      <c r="D7" s="496"/>
      <c r="E7" s="496"/>
      <c r="F7" s="497"/>
      <c r="G7" s="495" t="s">
        <v>23</v>
      </c>
      <c r="H7" s="498"/>
      <c r="I7" s="496"/>
      <c r="J7" s="496"/>
      <c r="K7" s="498"/>
      <c r="L7" s="111"/>
      <c r="M7" s="111"/>
      <c r="N7" s="111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</row>
    <row r="8" spans="1:1020" s="284" customFormat="1" ht="21.4" thickBot="1" x14ac:dyDescent="0.7">
      <c r="A8" s="127" t="s">
        <v>114</v>
      </c>
      <c r="B8" s="128" t="s">
        <v>32</v>
      </c>
      <c r="C8" s="128" t="s">
        <v>115</v>
      </c>
      <c r="D8" s="130"/>
      <c r="E8" s="130"/>
      <c r="F8" s="127" t="s">
        <v>34</v>
      </c>
      <c r="G8" s="128" t="s">
        <v>35</v>
      </c>
      <c r="H8" s="131" t="s">
        <v>36</v>
      </c>
      <c r="I8" s="128" t="s">
        <v>37</v>
      </c>
      <c r="J8" s="128" t="s">
        <v>38</v>
      </c>
      <c r="K8" s="131" t="s">
        <v>39</v>
      </c>
      <c r="L8" s="111"/>
      <c r="M8" s="111"/>
      <c r="N8" s="111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</row>
    <row r="9" spans="1:1020" s="289" customFormat="1" ht="37.5" customHeight="1" thickTop="1" x14ac:dyDescent="0.7">
      <c r="A9" s="386" t="s">
        <v>116</v>
      </c>
      <c r="B9" s="147">
        <v>184</v>
      </c>
      <c r="C9" s="147">
        <v>5014</v>
      </c>
      <c r="D9" s="147">
        <v>119237</v>
      </c>
      <c r="E9" s="244">
        <v>112422</v>
      </c>
      <c r="F9" s="148">
        <f t="shared" ref="F9:F56" si="0">SUM(B9:E9)</f>
        <v>236857</v>
      </c>
      <c r="G9" s="147">
        <f>0.78*B9</f>
        <v>143.52000000000001</v>
      </c>
      <c r="H9" s="148">
        <f>0.78*C9</f>
        <v>3910.92</v>
      </c>
      <c r="I9" s="147">
        <f t="shared" ref="I9:I57" si="1">+D9*1</f>
        <v>119237</v>
      </c>
      <c r="J9" s="148">
        <f t="shared" ref="J9:J57" si="2">0.7*E9</f>
        <v>78695.399999999994</v>
      </c>
      <c r="K9" s="147">
        <f t="shared" ref="K9:K57" si="3">SUM(G9:J9)</f>
        <v>201986.84</v>
      </c>
      <c r="L9" s="140"/>
      <c r="M9" s="140"/>
      <c r="N9" s="140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  <c r="AC9" s="288"/>
      <c r="AD9" s="288"/>
      <c r="AE9" s="288"/>
      <c r="AF9" s="288"/>
      <c r="AG9" s="288"/>
      <c r="AH9" s="288"/>
      <c r="AI9" s="288"/>
      <c r="AJ9" s="288"/>
      <c r="AK9" s="288"/>
      <c r="AL9" s="288"/>
      <c r="AM9" s="288"/>
      <c r="AN9" s="288"/>
      <c r="AO9" s="288"/>
      <c r="AP9" s="288"/>
      <c r="AQ9" s="288"/>
      <c r="AR9" s="288"/>
      <c r="AS9" s="288"/>
      <c r="AT9" s="288"/>
      <c r="AU9" s="288"/>
      <c r="AV9" s="288"/>
      <c r="AW9" s="288"/>
      <c r="AX9" s="288"/>
      <c r="AY9" s="288"/>
      <c r="AZ9" s="288"/>
      <c r="BA9" s="288"/>
      <c r="BB9" s="288"/>
      <c r="BC9" s="288"/>
      <c r="BD9" s="288"/>
      <c r="BE9" s="288"/>
      <c r="BF9" s="288"/>
      <c r="BG9" s="288"/>
      <c r="BH9" s="288"/>
      <c r="BI9" s="288"/>
      <c r="BJ9" s="288"/>
      <c r="BK9" s="288"/>
      <c r="BL9" s="288"/>
      <c r="BM9" s="288"/>
      <c r="BN9" s="288"/>
      <c r="BO9" s="288"/>
      <c r="BP9" s="288"/>
      <c r="BQ9" s="288"/>
      <c r="BR9" s="288"/>
      <c r="BS9" s="288"/>
      <c r="BT9" s="288"/>
      <c r="BU9" s="288"/>
      <c r="BV9" s="288"/>
      <c r="BW9" s="288"/>
      <c r="BX9" s="288"/>
      <c r="BY9" s="288"/>
      <c r="BZ9" s="288"/>
      <c r="CA9" s="288"/>
      <c r="CB9" s="288"/>
      <c r="CC9" s="288"/>
      <c r="CD9" s="288"/>
      <c r="CE9" s="288"/>
      <c r="CF9" s="288"/>
      <c r="CG9" s="288"/>
      <c r="CH9" s="288"/>
      <c r="CI9" s="288"/>
      <c r="CJ9" s="288"/>
      <c r="CK9" s="288"/>
      <c r="CL9" s="288"/>
      <c r="CM9" s="288"/>
      <c r="CN9" s="288"/>
      <c r="CO9" s="288"/>
      <c r="CP9" s="288"/>
      <c r="CQ9" s="288"/>
      <c r="CR9" s="288"/>
      <c r="CS9" s="288"/>
      <c r="CT9" s="288"/>
      <c r="CU9" s="288"/>
      <c r="CV9" s="288"/>
      <c r="CW9" s="288"/>
      <c r="CX9" s="288"/>
      <c r="CY9" s="288"/>
      <c r="CZ9" s="288"/>
      <c r="DA9" s="288"/>
      <c r="DB9" s="288"/>
      <c r="DC9" s="288"/>
      <c r="DD9" s="288"/>
      <c r="DE9" s="288"/>
      <c r="DF9" s="288"/>
      <c r="DG9" s="288"/>
      <c r="DH9" s="288"/>
      <c r="DI9" s="288"/>
      <c r="DJ9" s="288"/>
      <c r="DK9" s="288"/>
      <c r="DL9" s="288"/>
      <c r="DM9" s="288"/>
      <c r="DN9" s="288"/>
      <c r="DO9" s="288"/>
      <c r="DP9" s="288"/>
      <c r="DQ9" s="288"/>
      <c r="DR9" s="288"/>
      <c r="DS9" s="288"/>
      <c r="DT9" s="288"/>
      <c r="DU9" s="288"/>
      <c r="DV9" s="288"/>
      <c r="DW9" s="288"/>
      <c r="DX9" s="288"/>
      <c r="DY9" s="288"/>
      <c r="DZ9" s="288"/>
      <c r="EA9" s="288"/>
      <c r="EB9" s="288"/>
      <c r="EC9" s="288"/>
      <c r="ED9" s="288"/>
      <c r="EE9" s="288"/>
      <c r="EF9" s="288"/>
      <c r="EG9" s="288"/>
      <c r="EH9" s="288"/>
      <c r="EI9" s="288"/>
      <c r="EJ9" s="288"/>
      <c r="EK9" s="288"/>
      <c r="EL9" s="288"/>
      <c r="EM9" s="288"/>
      <c r="EN9" s="288"/>
      <c r="EO9" s="288"/>
      <c r="EP9" s="288"/>
      <c r="EQ9" s="288"/>
      <c r="ER9" s="288"/>
      <c r="ES9" s="288"/>
      <c r="ET9" s="288"/>
      <c r="EU9" s="288"/>
      <c r="EV9" s="288"/>
      <c r="EW9" s="288"/>
      <c r="EX9" s="288"/>
      <c r="EY9" s="288"/>
      <c r="EZ9" s="288"/>
      <c r="FA9" s="288"/>
      <c r="FB9" s="288"/>
      <c r="FC9" s="288"/>
      <c r="FD9" s="288"/>
      <c r="FE9" s="288"/>
      <c r="FF9" s="288"/>
      <c r="FG9" s="288"/>
      <c r="FH9" s="288"/>
      <c r="FI9" s="288"/>
      <c r="FJ9" s="288"/>
      <c r="FK9" s="288"/>
      <c r="FL9" s="288"/>
      <c r="FM9" s="288"/>
      <c r="FN9" s="288"/>
      <c r="FO9" s="288"/>
      <c r="FP9" s="288"/>
      <c r="FQ9" s="288"/>
      <c r="FR9" s="288"/>
      <c r="FS9" s="288"/>
      <c r="FT9" s="288"/>
      <c r="FU9" s="288"/>
      <c r="FV9" s="288"/>
      <c r="FW9" s="288"/>
      <c r="FX9" s="288"/>
      <c r="FY9" s="288"/>
      <c r="FZ9" s="288"/>
      <c r="GA9" s="288"/>
      <c r="GB9" s="288"/>
      <c r="GC9" s="288"/>
      <c r="GD9" s="288"/>
      <c r="GE9" s="288"/>
      <c r="GF9" s="288"/>
      <c r="GG9" s="288"/>
      <c r="GH9" s="288"/>
      <c r="GI9" s="288"/>
      <c r="GJ9" s="288"/>
      <c r="GK9" s="288"/>
      <c r="GL9" s="288"/>
      <c r="GM9" s="288"/>
      <c r="GN9" s="288"/>
      <c r="GO9" s="288"/>
      <c r="GP9" s="288"/>
      <c r="GQ9" s="288"/>
      <c r="GR9" s="288"/>
      <c r="GS9" s="288"/>
      <c r="GT9" s="288"/>
      <c r="GU9" s="288"/>
      <c r="GV9" s="288"/>
      <c r="GW9" s="288"/>
      <c r="GX9" s="288"/>
      <c r="GY9" s="288"/>
      <c r="GZ9" s="288"/>
      <c r="HA9" s="288"/>
      <c r="HB9" s="288"/>
      <c r="HC9" s="288"/>
      <c r="HD9" s="288"/>
      <c r="HE9" s="288"/>
      <c r="HF9" s="288"/>
      <c r="HG9" s="288"/>
      <c r="HH9" s="288"/>
      <c r="HI9" s="288"/>
      <c r="HJ9" s="288"/>
      <c r="HK9" s="288"/>
      <c r="HL9" s="288"/>
      <c r="HM9" s="288"/>
      <c r="HN9" s="288"/>
      <c r="HO9" s="288"/>
      <c r="HP9" s="288"/>
      <c r="HQ9" s="288"/>
      <c r="HR9" s="288"/>
      <c r="HS9" s="288"/>
      <c r="HT9" s="288"/>
      <c r="HU9" s="288"/>
      <c r="HV9" s="288"/>
      <c r="HW9" s="288"/>
      <c r="HX9" s="288"/>
      <c r="HY9" s="288"/>
      <c r="HZ9" s="288"/>
      <c r="IA9" s="288"/>
      <c r="IB9" s="288"/>
      <c r="IC9" s="288"/>
      <c r="ID9" s="288"/>
      <c r="IE9" s="288"/>
      <c r="IF9" s="288"/>
      <c r="IG9" s="288"/>
      <c r="IH9" s="288"/>
      <c r="II9" s="288"/>
      <c r="IJ9" s="288"/>
      <c r="IK9" s="288"/>
      <c r="IL9" s="288"/>
      <c r="IM9" s="288"/>
      <c r="IN9" s="288"/>
      <c r="IO9" s="288"/>
      <c r="IP9" s="288"/>
      <c r="IQ9" s="288"/>
      <c r="IR9" s="288"/>
      <c r="IS9" s="288"/>
      <c r="IT9" s="288"/>
      <c r="IU9" s="288"/>
      <c r="IV9" s="288"/>
      <c r="IW9" s="288"/>
      <c r="IX9" s="288"/>
      <c r="IY9" s="288"/>
      <c r="IZ9" s="288"/>
      <c r="JA9" s="288"/>
      <c r="JB9" s="288"/>
      <c r="JC9" s="288"/>
      <c r="JD9" s="288"/>
      <c r="JE9" s="288"/>
      <c r="JF9" s="288"/>
      <c r="JG9" s="288"/>
      <c r="JH9" s="288"/>
      <c r="JI9" s="288"/>
      <c r="JJ9" s="288"/>
      <c r="JK9" s="288"/>
      <c r="JL9" s="288"/>
      <c r="JM9" s="288"/>
      <c r="JN9" s="288"/>
      <c r="JO9" s="288"/>
      <c r="JP9" s="288"/>
      <c r="JQ9" s="288"/>
      <c r="JR9" s="288"/>
      <c r="JS9" s="288"/>
      <c r="JT9" s="288"/>
      <c r="JU9" s="288"/>
      <c r="JV9" s="288"/>
      <c r="JW9" s="288"/>
      <c r="JX9" s="288"/>
      <c r="JY9" s="288"/>
      <c r="JZ9" s="288"/>
      <c r="KA9" s="288"/>
      <c r="KB9" s="288"/>
      <c r="KC9" s="288"/>
      <c r="KD9" s="288"/>
      <c r="KE9" s="288"/>
      <c r="KF9" s="288"/>
      <c r="KG9" s="288"/>
      <c r="KH9" s="288"/>
      <c r="KI9" s="288"/>
      <c r="KJ9" s="288"/>
      <c r="KK9" s="288"/>
      <c r="KL9" s="288"/>
      <c r="KM9" s="288"/>
      <c r="KN9" s="288"/>
      <c r="KO9" s="288"/>
      <c r="KP9" s="288"/>
      <c r="KQ9" s="288"/>
      <c r="KR9" s="288"/>
      <c r="KS9" s="288"/>
      <c r="KT9" s="288"/>
      <c r="KU9" s="288"/>
      <c r="KV9" s="288"/>
      <c r="KW9" s="288"/>
      <c r="KX9" s="288"/>
      <c r="KY9" s="288"/>
      <c r="KZ9" s="288"/>
      <c r="LA9" s="288"/>
      <c r="LB9" s="288"/>
      <c r="LC9" s="288"/>
      <c r="LD9" s="288"/>
      <c r="LE9" s="288"/>
      <c r="LF9" s="288"/>
      <c r="LG9" s="288"/>
      <c r="LH9" s="288"/>
      <c r="LI9" s="288"/>
      <c r="LJ9" s="288"/>
      <c r="LK9" s="288"/>
      <c r="LL9" s="288"/>
      <c r="LM9" s="288"/>
      <c r="LN9" s="288"/>
      <c r="LO9" s="288"/>
      <c r="LP9" s="288"/>
      <c r="LQ9" s="288"/>
      <c r="LR9" s="288"/>
      <c r="LS9" s="288"/>
      <c r="LT9" s="288"/>
      <c r="LU9" s="288"/>
      <c r="LV9" s="288"/>
      <c r="LW9" s="288"/>
      <c r="LX9" s="288"/>
      <c r="LY9" s="288"/>
      <c r="LZ9" s="288"/>
      <c r="MA9" s="288"/>
      <c r="MB9" s="288"/>
      <c r="MC9" s="288"/>
      <c r="MD9" s="288"/>
      <c r="ME9" s="288"/>
      <c r="MF9" s="288"/>
      <c r="MG9" s="288"/>
      <c r="MH9" s="288"/>
      <c r="MI9" s="288"/>
      <c r="MJ9" s="288"/>
      <c r="MK9" s="288"/>
      <c r="ML9" s="288"/>
      <c r="MM9" s="288"/>
      <c r="MN9" s="288"/>
      <c r="MO9" s="288"/>
      <c r="MP9" s="288"/>
      <c r="MQ9" s="288"/>
      <c r="MR9" s="288"/>
      <c r="MS9" s="288"/>
      <c r="MT9" s="288"/>
      <c r="MU9" s="288"/>
      <c r="MV9" s="288"/>
      <c r="MW9" s="288"/>
      <c r="MX9" s="288"/>
      <c r="MY9" s="288"/>
      <c r="MZ9" s="288"/>
      <c r="NA9" s="288"/>
      <c r="NB9" s="288"/>
      <c r="NC9" s="288"/>
      <c r="ND9" s="288"/>
      <c r="NE9" s="288"/>
      <c r="NF9" s="288"/>
      <c r="NG9" s="288"/>
      <c r="NH9" s="288"/>
      <c r="NI9" s="288"/>
      <c r="NJ9" s="288"/>
      <c r="NK9" s="288"/>
      <c r="NL9" s="288"/>
      <c r="NM9" s="288"/>
      <c r="NN9" s="288"/>
      <c r="NO9" s="288"/>
      <c r="NP9" s="288"/>
      <c r="NQ9" s="288"/>
      <c r="NR9" s="288"/>
      <c r="NS9" s="288"/>
      <c r="NT9" s="288"/>
      <c r="NU9" s="288"/>
      <c r="NV9" s="288"/>
      <c r="NW9" s="288"/>
      <c r="NX9" s="288"/>
      <c r="NY9" s="288"/>
      <c r="NZ9" s="288"/>
      <c r="OA9" s="288"/>
      <c r="OB9" s="288"/>
      <c r="OC9" s="288"/>
      <c r="OD9" s="288"/>
      <c r="OE9" s="288"/>
      <c r="OF9" s="288"/>
      <c r="OG9" s="288"/>
      <c r="OH9" s="288"/>
      <c r="OI9" s="288"/>
      <c r="OJ9" s="288"/>
      <c r="OK9" s="288"/>
      <c r="OL9" s="288"/>
      <c r="OM9" s="288"/>
      <c r="ON9" s="288"/>
      <c r="OO9" s="288"/>
      <c r="OP9" s="288"/>
      <c r="OQ9" s="288"/>
      <c r="OR9" s="288"/>
      <c r="OS9" s="288"/>
      <c r="OT9" s="288"/>
      <c r="OU9" s="288"/>
      <c r="OV9" s="288"/>
      <c r="OW9" s="288"/>
      <c r="OX9" s="288"/>
      <c r="OY9" s="288"/>
      <c r="OZ9" s="288"/>
      <c r="PA9" s="288"/>
      <c r="PB9" s="288"/>
      <c r="PC9" s="288"/>
      <c r="PD9" s="288"/>
      <c r="PE9" s="288"/>
      <c r="PF9" s="288"/>
      <c r="PG9" s="288"/>
      <c r="PH9" s="288"/>
      <c r="PI9" s="288"/>
      <c r="PJ9" s="288"/>
      <c r="PK9" s="288"/>
      <c r="PL9" s="288"/>
      <c r="PM9" s="288"/>
      <c r="PN9" s="288"/>
      <c r="PO9" s="288"/>
      <c r="PP9" s="288"/>
      <c r="PQ9" s="288"/>
      <c r="PR9" s="288"/>
      <c r="PS9" s="288"/>
      <c r="PT9" s="288"/>
      <c r="PU9" s="288"/>
      <c r="PV9" s="288"/>
      <c r="PW9" s="288"/>
      <c r="PX9" s="288"/>
      <c r="PY9" s="288"/>
      <c r="PZ9" s="288"/>
      <c r="QA9" s="288"/>
      <c r="QB9" s="288"/>
      <c r="QC9" s="288"/>
      <c r="QD9" s="288"/>
      <c r="QE9" s="288"/>
      <c r="QF9" s="288"/>
      <c r="QG9" s="288"/>
      <c r="QH9" s="288"/>
      <c r="QI9" s="288"/>
      <c r="QJ9" s="288"/>
      <c r="QK9" s="288"/>
      <c r="QL9" s="288"/>
      <c r="QM9" s="288"/>
      <c r="QN9" s="288"/>
      <c r="QO9" s="288"/>
      <c r="QP9" s="288"/>
      <c r="QQ9" s="288"/>
      <c r="QR9" s="288"/>
      <c r="QS9" s="288"/>
      <c r="QT9" s="288"/>
      <c r="QU9" s="288"/>
      <c r="QV9" s="288"/>
      <c r="QW9" s="288"/>
      <c r="QX9" s="288"/>
      <c r="QY9" s="288"/>
      <c r="QZ9" s="288"/>
      <c r="RA9" s="288"/>
      <c r="RB9" s="288"/>
      <c r="RC9" s="288"/>
      <c r="RD9" s="288"/>
      <c r="RE9" s="288"/>
      <c r="RF9" s="288"/>
      <c r="RG9" s="288"/>
      <c r="RH9" s="288"/>
      <c r="RI9" s="288"/>
      <c r="RJ9" s="288"/>
      <c r="RK9" s="288"/>
      <c r="RL9" s="288"/>
      <c r="RM9" s="288"/>
      <c r="RN9" s="288"/>
      <c r="RO9" s="288"/>
      <c r="RP9" s="288"/>
      <c r="RQ9" s="288"/>
      <c r="RR9" s="288"/>
      <c r="RS9" s="288"/>
      <c r="RT9" s="288"/>
      <c r="RU9" s="288"/>
      <c r="RV9" s="288"/>
      <c r="RW9" s="288"/>
      <c r="RX9" s="288"/>
      <c r="RY9" s="288"/>
      <c r="RZ9" s="288"/>
      <c r="SA9" s="288"/>
      <c r="SB9" s="288"/>
      <c r="SC9" s="288"/>
      <c r="SD9" s="288"/>
      <c r="SE9" s="288"/>
      <c r="SF9" s="288"/>
      <c r="SG9" s="288"/>
      <c r="SH9" s="288"/>
      <c r="SI9" s="288"/>
      <c r="SJ9" s="288"/>
      <c r="SK9" s="288"/>
      <c r="SL9" s="288"/>
      <c r="SM9" s="288"/>
      <c r="SN9" s="288"/>
      <c r="SO9" s="288"/>
      <c r="SP9" s="288"/>
      <c r="SQ9" s="288"/>
      <c r="SR9" s="288"/>
      <c r="SS9" s="288"/>
      <c r="ST9" s="288"/>
      <c r="SU9" s="288"/>
      <c r="SV9" s="288"/>
      <c r="SW9" s="288"/>
      <c r="SX9" s="288"/>
      <c r="SY9" s="288"/>
      <c r="SZ9" s="288"/>
      <c r="TA9" s="288"/>
      <c r="TB9" s="288"/>
      <c r="TC9" s="288"/>
      <c r="TD9" s="288"/>
      <c r="TE9" s="288"/>
      <c r="TF9" s="288"/>
      <c r="TG9" s="288"/>
      <c r="TH9" s="288"/>
      <c r="TI9" s="288"/>
      <c r="TJ9" s="288"/>
      <c r="TK9" s="288"/>
      <c r="TL9" s="288"/>
      <c r="TM9" s="288"/>
      <c r="TN9" s="288"/>
      <c r="TO9" s="288"/>
      <c r="TP9" s="288"/>
      <c r="TQ9" s="288"/>
      <c r="TR9" s="288"/>
      <c r="TS9" s="288"/>
      <c r="TT9" s="288"/>
      <c r="TU9" s="288"/>
      <c r="TV9" s="288"/>
      <c r="TW9" s="288"/>
      <c r="TX9" s="288"/>
      <c r="TY9" s="288"/>
      <c r="TZ9" s="288"/>
      <c r="UA9" s="288"/>
      <c r="UB9" s="288"/>
      <c r="UC9" s="288"/>
      <c r="UD9" s="288"/>
      <c r="UE9" s="288"/>
      <c r="UF9" s="288"/>
      <c r="UG9" s="288"/>
      <c r="UH9" s="288"/>
      <c r="UI9" s="288"/>
      <c r="UJ9" s="288"/>
      <c r="UK9" s="288"/>
      <c r="UL9" s="288"/>
      <c r="UM9" s="288"/>
      <c r="UN9" s="288"/>
      <c r="UO9" s="288"/>
      <c r="UP9" s="288"/>
      <c r="UQ9" s="288"/>
      <c r="UR9" s="288"/>
      <c r="US9" s="288"/>
      <c r="UT9" s="288"/>
      <c r="UU9" s="288"/>
      <c r="UV9" s="288"/>
      <c r="UW9" s="288"/>
      <c r="UX9" s="288"/>
      <c r="UY9" s="288"/>
      <c r="UZ9" s="288"/>
      <c r="VA9" s="288"/>
      <c r="VB9" s="288"/>
      <c r="VC9" s="288"/>
      <c r="VD9" s="288"/>
      <c r="VE9" s="288"/>
      <c r="VF9" s="288"/>
      <c r="VG9" s="288"/>
      <c r="VH9" s="288"/>
      <c r="VI9" s="288"/>
      <c r="VJ9" s="288"/>
      <c r="VK9" s="288"/>
      <c r="VL9" s="288"/>
      <c r="VM9" s="288"/>
      <c r="VN9" s="288"/>
      <c r="VO9" s="288"/>
      <c r="VP9" s="288"/>
      <c r="VQ9" s="288"/>
      <c r="VR9" s="288"/>
      <c r="VS9" s="288"/>
      <c r="VT9" s="288"/>
      <c r="VU9" s="288"/>
      <c r="VV9" s="288"/>
      <c r="VW9" s="288"/>
      <c r="VX9" s="288"/>
      <c r="VY9" s="288"/>
      <c r="VZ9" s="288"/>
      <c r="WA9" s="288"/>
      <c r="WB9" s="288"/>
      <c r="WC9" s="288"/>
      <c r="WD9" s="288"/>
      <c r="WE9" s="288"/>
      <c r="WF9" s="288"/>
      <c r="WG9" s="288"/>
      <c r="WH9" s="288"/>
      <c r="WI9" s="288"/>
      <c r="WJ9" s="288"/>
      <c r="WK9" s="288"/>
      <c r="WL9" s="288"/>
      <c r="WM9" s="288"/>
      <c r="WN9" s="288"/>
      <c r="WO9" s="288"/>
      <c r="WP9" s="288"/>
      <c r="WQ9" s="288"/>
      <c r="WR9" s="288"/>
      <c r="WS9" s="288"/>
      <c r="WT9" s="288"/>
      <c r="WU9" s="288"/>
      <c r="WV9" s="288"/>
      <c r="WW9" s="288"/>
      <c r="WX9" s="288"/>
      <c r="WY9" s="288"/>
      <c r="WZ9" s="288"/>
      <c r="XA9" s="288"/>
      <c r="XB9" s="288"/>
      <c r="XC9" s="288"/>
      <c r="XD9" s="288"/>
      <c r="XE9" s="288"/>
      <c r="XF9" s="288"/>
      <c r="XG9" s="288"/>
      <c r="XH9" s="288"/>
      <c r="XI9" s="288"/>
      <c r="XJ9" s="288"/>
      <c r="XK9" s="288"/>
      <c r="XL9" s="288"/>
      <c r="XM9" s="288"/>
      <c r="XN9" s="288"/>
      <c r="XO9" s="288"/>
      <c r="XP9" s="288"/>
      <c r="XQ9" s="288"/>
      <c r="XR9" s="288"/>
      <c r="XS9" s="288"/>
      <c r="XT9" s="288"/>
      <c r="XU9" s="288"/>
      <c r="XV9" s="288"/>
      <c r="XW9" s="288"/>
      <c r="XX9" s="288"/>
      <c r="XY9" s="288"/>
      <c r="XZ9" s="288"/>
      <c r="YA9" s="288"/>
      <c r="YB9" s="288"/>
      <c r="YC9" s="288"/>
      <c r="YD9" s="288"/>
      <c r="YE9" s="288"/>
      <c r="YF9" s="288"/>
      <c r="YG9" s="288"/>
      <c r="YH9" s="288"/>
      <c r="YI9" s="288"/>
      <c r="YJ9" s="288"/>
      <c r="YK9" s="288"/>
      <c r="YL9" s="288"/>
      <c r="YM9" s="288"/>
      <c r="YN9" s="288"/>
      <c r="YO9" s="288"/>
      <c r="YP9" s="288"/>
      <c r="YQ9" s="288"/>
      <c r="YR9" s="288"/>
      <c r="YS9" s="288"/>
      <c r="YT9" s="288"/>
      <c r="YU9" s="288"/>
      <c r="YV9" s="288"/>
      <c r="YW9" s="288"/>
      <c r="YX9" s="288"/>
      <c r="YY9" s="288"/>
      <c r="YZ9" s="288"/>
      <c r="ZA9" s="288"/>
      <c r="ZB9" s="288"/>
      <c r="ZC9" s="288"/>
      <c r="ZD9" s="288"/>
      <c r="ZE9" s="288"/>
      <c r="ZF9" s="288"/>
      <c r="ZG9" s="288"/>
      <c r="ZH9" s="288"/>
      <c r="ZI9" s="288"/>
      <c r="ZJ9" s="288"/>
      <c r="ZK9" s="288"/>
      <c r="ZL9" s="288"/>
      <c r="ZM9" s="288"/>
      <c r="ZN9" s="288"/>
      <c r="ZO9" s="288"/>
      <c r="ZP9" s="288"/>
      <c r="ZQ9" s="288"/>
      <c r="ZR9" s="288"/>
      <c r="ZS9" s="288"/>
      <c r="ZT9" s="288"/>
      <c r="ZU9" s="288"/>
      <c r="ZV9" s="288"/>
      <c r="ZW9" s="288"/>
      <c r="ZX9" s="288"/>
      <c r="ZY9" s="288"/>
      <c r="ZZ9" s="288"/>
      <c r="AAA9" s="288"/>
      <c r="AAB9" s="288"/>
      <c r="AAC9" s="288"/>
      <c r="AAD9" s="288"/>
      <c r="AAE9" s="288"/>
      <c r="AAF9" s="288"/>
      <c r="AAG9" s="288"/>
      <c r="AAH9" s="288"/>
      <c r="AAI9" s="288"/>
      <c r="AAJ9" s="288"/>
      <c r="AAK9" s="288"/>
      <c r="AAL9" s="288"/>
      <c r="AAM9" s="288"/>
      <c r="AAN9" s="288"/>
      <c r="AAO9" s="288"/>
      <c r="AAP9" s="288"/>
      <c r="AAQ9" s="288"/>
      <c r="AAR9" s="288"/>
      <c r="AAS9" s="288"/>
      <c r="AAT9" s="288"/>
      <c r="AAU9" s="288"/>
      <c r="AAV9" s="288"/>
      <c r="AAW9" s="288"/>
      <c r="AAX9" s="288"/>
      <c r="AAY9" s="288"/>
      <c r="AAZ9" s="288"/>
      <c r="ABA9" s="288"/>
      <c r="ABB9" s="288"/>
      <c r="ABC9" s="288"/>
      <c r="ABD9" s="288"/>
      <c r="ABE9" s="288"/>
      <c r="ABF9" s="288"/>
      <c r="ABG9" s="288"/>
      <c r="ABH9" s="288"/>
      <c r="ABI9" s="288"/>
      <c r="ABJ9" s="288"/>
      <c r="ABK9" s="288"/>
      <c r="ABL9" s="288"/>
      <c r="ABM9" s="288"/>
      <c r="ABN9" s="288"/>
      <c r="ABO9" s="288"/>
      <c r="ABP9" s="288"/>
      <c r="ABQ9" s="288"/>
      <c r="ABR9" s="288"/>
      <c r="ABS9" s="288"/>
      <c r="ABT9" s="288"/>
      <c r="ABU9" s="288"/>
      <c r="ABV9" s="288"/>
      <c r="ABW9" s="288"/>
      <c r="ABX9" s="288"/>
      <c r="ABY9" s="288"/>
      <c r="ABZ9" s="288"/>
      <c r="ACA9" s="288"/>
      <c r="ACB9" s="288"/>
      <c r="ACC9" s="288"/>
      <c r="ACD9" s="288"/>
      <c r="ACE9" s="288"/>
      <c r="ACF9" s="288"/>
      <c r="ACG9" s="288"/>
      <c r="ACH9" s="288"/>
      <c r="ACI9" s="288"/>
      <c r="ACJ9" s="288"/>
      <c r="ACK9" s="288"/>
      <c r="ACL9" s="288"/>
      <c r="ACM9" s="288"/>
      <c r="ACN9" s="288"/>
      <c r="ACO9" s="288"/>
      <c r="ACP9" s="288"/>
      <c r="ACQ9" s="288"/>
      <c r="ACR9" s="288"/>
      <c r="ACS9" s="288"/>
      <c r="ACT9" s="288"/>
      <c r="ACU9" s="288"/>
      <c r="ACV9" s="288"/>
      <c r="ACW9" s="288"/>
      <c r="ACX9" s="288"/>
      <c r="ACY9" s="288"/>
      <c r="ACZ9" s="288"/>
      <c r="ADA9" s="288"/>
      <c r="ADB9" s="288"/>
      <c r="ADC9" s="288"/>
      <c r="ADD9" s="288"/>
      <c r="ADE9" s="288"/>
      <c r="ADF9" s="288"/>
      <c r="ADG9" s="288"/>
      <c r="ADH9" s="288"/>
      <c r="ADI9" s="288"/>
      <c r="ADJ9" s="288"/>
      <c r="ADK9" s="288"/>
      <c r="ADL9" s="288"/>
      <c r="ADM9" s="288"/>
      <c r="ADN9" s="288"/>
      <c r="ADO9" s="288"/>
      <c r="ADP9" s="288"/>
      <c r="ADQ9" s="288"/>
      <c r="ADR9" s="288"/>
      <c r="ADS9" s="288"/>
      <c r="ADT9" s="288"/>
      <c r="ADU9" s="288"/>
      <c r="ADV9" s="288"/>
      <c r="ADW9" s="288"/>
      <c r="ADX9" s="288"/>
      <c r="ADY9" s="288"/>
      <c r="ADZ9" s="288"/>
      <c r="AEA9" s="288"/>
      <c r="AEB9" s="288"/>
      <c r="AEC9" s="288"/>
      <c r="AED9" s="288"/>
      <c r="AEE9" s="288"/>
      <c r="AEF9" s="288"/>
      <c r="AEG9" s="288"/>
      <c r="AEH9" s="288"/>
      <c r="AEI9" s="288"/>
      <c r="AEJ9" s="288"/>
      <c r="AEK9" s="288"/>
      <c r="AEL9" s="288"/>
      <c r="AEM9" s="288"/>
      <c r="AEN9" s="288"/>
      <c r="AEO9" s="288"/>
      <c r="AEP9" s="288"/>
      <c r="AEQ9" s="288"/>
      <c r="AER9" s="288"/>
      <c r="AES9" s="288"/>
      <c r="AET9" s="288"/>
      <c r="AEU9" s="288"/>
      <c r="AEV9" s="288"/>
      <c r="AEW9" s="288"/>
      <c r="AEX9" s="288"/>
      <c r="AEY9" s="288"/>
      <c r="AEZ9" s="288"/>
      <c r="AFA9" s="288"/>
      <c r="AFB9" s="288"/>
      <c r="AFC9" s="288"/>
      <c r="AFD9" s="288"/>
      <c r="AFE9" s="288"/>
      <c r="AFF9" s="288"/>
      <c r="AFG9" s="288"/>
      <c r="AFH9" s="288"/>
      <c r="AFI9" s="288"/>
      <c r="AFJ9" s="288"/>
      <c r="AFK9" s="288"/>
      <c r="AFL9" s="288"/>
      <c r="AFM9" s="288"/>
      <c r="AFN9" s="288"/>
      <c r="AFO9" s="288"/>
      <c r="AFP9" s="288"/>
      <c r="AFQ9" s="288"/>
      <c r="AFR9" s="288"/>
      <c r="AFS9" s="288"/>
      <c r="AFT9" s="288"/>
      <c r="AFU9" s="288"/>
      <c r="AFV9" s="288"/>
      <c r="AFW9" s="288"/>
      <c r="AFX9" s="288"/>
      <c r="AFY9" s="288"/>
      <c r="AFZ9" s="288"/>
      <c r="AGA9" s="288"/>
      <c r="AGB9" s="288"/>
      <c r="AGC9" s="288"/>
      <c r="AGD9" s="288"/>
      <c r="AGE9" s="288"/>
      <c r="AGF9" s="288"/>
      <c r="AGG9" s="288"/>
      <c r="AGH9" s="288"/>
      <c r="AGI9" s="288"/>
      <c r="AGJ9" s="288"/>
      <c r="AGK9" s="288"/>
      <c r="AGL9" s="288"/>
      <c r="AGM9" s="288"/>
      <c r="AGN9" s="288"/>
      <c r="AGO9" s="288"/>
      <c r="AGP9" s="288"/>
      <c r="AGQ9" s="288"/>
      <c r="AGR9" s="288"/>
      <c r="AGS9" s="288"/>
      <c r="AGT9" s="288"/>
      <c r="AGU9" s="288"/>
      <c r="AGV9" s="288"/>
      <c r="AGW9" s="288"/>
      <c r="AGX9" s="288"/>
      <c r="AGY9" s="288"/>
      <c r="AGZ9" s="288"/>
      <c r="AHA9" s="288"/>
      <c r="AHB9" s="288"/>
      <c r="AHC9" s="288"/>
      <c r="AHD9" s="288"/>
      <c r="AHE9" s="288"/>
      <c r="AHF9" s="288"/>
      <c r="AHG9" s="288"/>
      <c r="AHH9" s="288"/>
      <c r="AHI9" s="288"/>
      <c r="AHJ9" s="288"/>
      <c r="AHK9" s="288"/>
      <c r="AHL9" s="288"/>
      <c r="AHM9" s="288"/>
      <c r="AHN9" s="288"/>
      <c r="AHO9" s="288"/>
      <c r="AHP9" s="288"/>
      <c r="AHQ9" s="288"/>
      <c r="AHR9" s="288"/>
      <c r="AHS9" s="288"/>
      <c r="AHT9" s="288"/>
      <c r="AHU9" s="288"/>
      <c r="AHV9" s="288"/>
      <c r="AHW9" s="288"/>
      <c r="AHX9" s="288"/>
      <c r="AHY9" s="288"/>
      <c r="AHZ9" s="288"/>
      <c r="AIA9" s="288"/>
      <c r="AIB9" s="288"/>
      <c r="AIC9" s="288"/>
      <c r="AID9" s="288"/>
      <c r="AIE9" s="288"/>
      <c r="AIF9" s="288"/>
      <c r="AIG9" s="288"/>
      <c r="AIH9" s="288"/>
      <c r="AII9" s="288"/>
      <c r="AIJ9" s="288"/>
      <c r="AIK9" s="288"/>
      <c r="AIL9" s="288"/>
      <c r="AIM9" s="288"/>
      <c r="AIN9" s="288"/>
      <c r="AIO9" s="288"/>
      <c r="AIP9" s="288"/>
      <c r="AIQ9" s="288"/>
      <c r="AIR9" s="288"/>
      <c r="AIS9" s="288"/>
      <c r="AIT9" s="288"/>
      <c r="AIU9" s="288"/>
      <c r="AIV9" s="288"/>
      <c r="AIW9" s="288"/>
      <c r="AIX9" s="288"/>
      <c r="AIY9" s="288"/>
      <c r="AIZ9" s="288"/>
      <c r="AJA9" s="288"/>
      <c r="AJB9" s="288"/>
      <c r="AJC9" s="288"/>
      <c r="AJD9" s="288"/>
      <c r="AJE9" s="288"/>
      <c r="AJF9" s="288"/>
      <c r="AJG9" s="288"/>
      <c r="AJH9" s="288"/>
      <c r="AJI9" s="288"/>
      <c r="AJJ9" s="288"/>
      <c r="AJK9" s="288"/>
      <c r="AJL9" s="288"/>
      <c r="AJM9" s="288"/>
      <c r="AJN9" s="288"/>
      <c r="AJO9" s="288"/>
      <c r="AJP9" s="288"/>
      <c r="AJQ9" s="288"/>
      <c r="AJR9" s="288"/>
      <c r="AJS9" s="288"/>
      <c r="AJT9" s="288"/>
      <c r="AJU9" s="288"/>
      <c r="AJV9" s="288"/>
      <c r="AJW9" s="288"/>
      <c r="AJX9" s="288"/>
      <c r="AJY9" s="288"/>
      <c r="AJZ9" s="288"/>
      <c r="AKA9" s="288"/>
      <c r="AKB9" s="288"/>
      <c r="AKC9" s="288"/>
      <c r="AKD9" s="288"/>
      <c r="AKE9" s="288"/>
      <c r="AKF9" s="288"/>
      <c r="AKG9" s="288"/>
      <c r="AKH9" s="288"/>
      <c r="AKI9" s="288"/>
      <c r="AKJ9" s="288"/>
      <c r="AKK9" s="288"/>
      <c r="AKL9" s="288"/>
      <c r="AKM9" s="288"/>
      <c r="AKN9" s="288"/>
      <c r="AKO9" s="288"/>
      <c r="AKP9" s="288"/>
      <c r="AKQ9" s="288"/>
      <c r="AKR9" s="288"/>
      <c r="AKS9" s="288"/>
      <c r="AKT9" s="288"/>
      <c r="AKU9" s="288"/>
      <c r="AKV9" s="288"/>
      <c r="AKW9" s="288"/>
      <c r="AKX9" s="288"/>
      <c r="AKY9" s="288"/>
      <c r="AKZ9" s="288"/>
      <c r="ALA9" s="288"/>
      <c r="ALB9" s="288"/>
      <c r="ALC9" s="288"/>
      <c r="ALD9" s="288"/>
      <c r="ALE9" s="288"/>
      <c r="ALF9" s="288"/>
      <c r="ALG9" s="288"/>
      <c r="ALH9" s="288"/>
      <c r="ALI9" s="288"/>
      <c r="ALJ9" s="288"/>
      <c r="ALK9" s="288"/>
      <c r="ALL9" s="288"/>
      <c r="ALM9" s="288"/>
      <c r="ALN9" s="288"/>
      <c r="ALO9" s="288"/>
      <c r="ALP9" s="288"/>
      <c r="ALQ9" s="288"/>
      <c r="ALR9" s="288"/>
      <c r="ALS9" s="288"/>
      <c r="ALT9" s="288"/>
      <c r="ALU9" s="288"/>
      <c r="ALV9" s="288"/>
      <c r="ALW9" s="288"/>
      <c r="ALX9" s="288"/>
      <c r="ALY9" s="288"/>
      <c r="ALZ9" s="288"/>
      <c r="AMA9" s="288"/>
      <c r="AMB9" s="288"/>
      <c r="AMC9" s="288"/>
      <c r="AMD9" s="288"/>
      <c r="AME9" s="288"/>
      <c r="AMF9" s="288"/>
    </row>
    <row r="10" spans="1:1020" s="289" customFormat="1" ht="37.5" customHeight="1" x14ac:dyDescent="0.7">
      <c r="A10" s="386" t="s">
        <v>117</v>
      </c>
      <c r="B10" s="147">
        <v>30264</v>
      </c>
      <c r="C10" s="147">
        <v>32848</v>
      </c>
      <c r="D10" s="147">
        <v>187510</v>
      </c>
      <c r="E10" s="244">
        <v>111995</v>
      </c>
      <c r="F10" s="148">
        <f t="shared" si="0"/>
        <v>362617</v>
      </c>
      <c r="G10" s="147">
        <f>0.78*B10</f>
        <v>23605.920000000002</v>
      </c>
      <c r="H10" s="148">
        <f>0.78*C10</f>
        <v>25621.440000000002</v>
      </c>
      <c r="I10" s="147">
        <f t="shared" si="1"/>
        <v>187510</v>
      </c>
      <c r="J10" s="148">
        <f t="shared" si="2"/>
        <v>78396.5</v>
      </c>
      <c r="K10" s="147">
        <f t="shared" si="3"/>
        <v>315133.86</v>
      </c>
      <c r="L10" s="140"/>
      <c r="M10" s="387"/>
      <c r="N10" s="140"/>
      <c r="O10" s="288"/>
      <c r="P10" s="288"/>
      <c r="Q10" s="388"/>
      <c r="R10" s="288"/>
      <c r="S10" s="288"/>
      <c r="T10" s="388"/>
      <c r="U10" s="288"/>
      <c r="V10" s="380"/>
      <c r="W10" s="288"/>
      <c r="X10" s="288"/>
      <c r="Y10" s="288"/>
      <c r="Z10" s="288"/>
      <c r="AA10" s="288"/>
      <c r="AB10" s="288"/>
      <c r="AC10" s="288"/>
      <c r="AD10" s="288"/>
      <c r="AE10" s="288"/>
      <c r="AF10" s="288"/>
      <c r="AG10" s="288"/>
      <c r="AH10" s="288"/>
      <c r="AI10" s="288"/>
      <c r="AJ10" s="288"/>
      <c r="AK10" s="288"/>
      <c r="AL10" s="288"/>
      <c r="AM10" s="288"/>
      <c r="AN10" s="288"/>
      <c r="AO10" s="288"/>
      <c r="AP10" s="288"/>
      <c r="AQ10" s="288"/>
      <c r="AR10" s="288"/>
      <c r="AS10" s="288"/>
      <c r="AT10" s="288"/>
      <c r="AU10" s="288"/>
      <c r="AV10" s="288"/>
      <c r="AW10" s="288"/>
      <c r="AX10" s="288"/>
      <c r="AY10" s="288"/>
      <c r="AZ10" s="288"/>
      <c r="BA10" s="288"/>
      <c r="BB10" s="288"/>
      <c r="BC10" s="288"/>
      <c r="BD10" s="288"/>
      <c r="BE10" s="288"/>
      <c r="BF10" s="288"/>
      <c r="BG10" s="288"/>
      <c r="BH10" s="288"/>
      <c r="BI10" s="288"/>
      <c r="BJ10" s="288"/>
      <c r="BK10" s="288"/>
      <c r="BL10" s="288"/>
      <c r="BM10" s="288"/>
      <c r="BN10" s="288"/>
      <c r="BO10" s="288"/>
      <c r="BP10" s="288"/>
      <c r="BQ10" s="288"/>
      <c r="BR10" s="288"/>
      <c r="BS10" s="288"/>
      <c r="BT10" s="288"/>
      <c r="BU10" s="288"/>
      <c r="BV10" s="288"/>
      <c r="BW10" s="288"/>
      <c r="BX10" s="288"/>
      <c r="BY10" s="288"/>
      <c r="BZ10" s="288"/>
      <c r="CA10" s="288"/>
      <c r="CB10" s="288"/>
      <c r="CC10" s="288"/>
      <c r="CD10" s="288"/>
      <c r="CE10" s="288"/>
      <c r="CF10" s="288"/>
      <c r="CG10" s="288"/>
      <c r="CH10" s="288"/>
      <c r="CI10" s="288"/>
      <c r="CJ10" s="288"/>
      <c r="CK10" s="288"/>
      <c r="CL10" s="288"/>
      <c r="CM10" s="288"/>
      <c r="CN10" s="288"/>
      <c r="CO10" s="288"/>
      <c r="CP10" s="288"/>
      <c r="CQ10" s="288"/>
      <c r="CR10" s="288"/>
      <c r="CS10" s="288"/>
      <c r="CT10" s="288"/>
      <c r="CU10" s="288"/>
      <c r="CV10" s="288"/>
      <c r="CW10" s="288"/>
      <c r="CX10" s="288"/>
      <c r="CY10" s="288"/>
      <c r="CZ10" s="288"/>
      <c r="DA10" s="288"/>
      <c r="DB10" s="288"/>
      <c r="DC10" s="288"/>
      <c r="DD10" s="288"/>
      <c r="DE10" s="288"/>
      <c r="DF10" s="288"/>
      <c r="DG10" s="288"/>
      <c r="DH10" s="288"/>
      <c r="DI10" s="288"/>
      <c r="DJ10" s="288"/>
      <c r="DK10" s="288"/>
      <c r="DL10" s="288"/>
      <c r="DM10" s="288"/>
      <c r="DN10" s="288"/>
      <c r="DO10" s="288"/>
      <c r="DP10" s="288"/>
      <c r="DQ10" s="288"/>
      <c r="DR10" s="288"/>
      <c r="DS10" s="288"/>
      <c r="DT10" s="288"/>
      <c r="DU10" s="288"/>
      <c r="DV10" s="288"/>
      <c r="DW10" s="288"/>
      <c r="DX10" s="288"/>
      <c r="DY10" s="288"/>
      <c r="DZ10" s="288"/>
      <c r="EA10" s="288"/>
      <c r="EB10" s="288"/>
      <c r="EC10" s="288"/>
      <c r="ED10" s="288"/>
      <c r="EE10" s="288"/>
      <c r="EF10" s="288"/>
      <c r="EG10" s="288"/>
      <c r="EH10" s="288"/>
      <c r="EI10" s="288"/>
      <c r="EJ10" s="288"/>
      <c r="EK10" s="288"/>
      <c r="EL10" s="288"/>
      <c r="EM10" s="288"/>
      <c r="EN10" s="288"/>
      <c r="EO10" s="288"/>
      <c r="EP10" s="288"/>
      <c r="EQ10" s="288"/>
      <c r="ER10" s="288"/>
      <c r="ES10" s="288"/>
      <c r="ET10" s="288"/>
      <c r="EU10" s="288"/>
      <c r="EV10" s="288"/>
      <c r="EW10" s="288"/>
      <c r="EX10" s="288"/>
      <c r="EY10" s="288"/>
      <c r="EZ10" s="288"/>
      <c r="FA10" s="288"/>
      <c r="FB10" s="288"/>
      <c r="FC10" s="288"/>
      <c r="FD10" s="288"/>
      <c r="FE10" s="288"/>
      <c r="FF10" s="288"/>
      <c r="FG10" s="288"/>
      <c r="FH10" s="288"/>
      <c r="FI10" s="288"/>
      <c r="FJ10" s="288"/>
      <c r="FK10" s="288"/>
      <c r="FL10" s="288"/>
      <c r="FM10" s="288"/>
      <c r="FN10" s="288"/>
      <c r="FO10" s="288"/>
      <c r="FP10" s="288"/>
      <c r="FQ10" s="288"/>
      <c r="FR10" s="288"/>
      <c r="FS10" s="288"/>
      <c r="FT10" s="288"/>
      <c r="FU10" s="288"/>
      <c r="FV10" s="288"/>
      <c r="FW10" s="288"/>
      <c r="FX10" s="288"/>
      <c r="FY10" s="288"/>
      <c r="FZ10" s="288"/>
      <c r="GA10" s="288"/>
      <c r="GB10" s="288"/>
      <c r="GC10" s="288"/>
      <c r="GD10" s="288"/>
      <c r="GE10" s="288"/>
      <c r="GF10" s="288"/>
      <c r="GG10" s="288"/>
      <c r="GH10" s="288"/>
      <c r="GI10" s="288"/>
      <c r="GJ10" s="288"/>
      <c r="GK10" s="288"/>
      <c r="GL10" s="288"/>
      <c r="GM10" s="288"/>
      <c r="GN10" s="288"/>
      <c r="GO10" s="288"/>
      <c r="GP10" s="288"/>
      <c r="GQ10" s="288"/>
      <c r="GR10" s="288"/>
      <c r="GS10" s="288"/>
      <c r="GT10" s="288"/>
      <c r="GU10" s="288"/>
      <c r="GV10" s="288"/>
      <c r="GW10" s="288"/>
      <c r="GX10" s="288"/>
      <c r="GY10" s="288"/>
      <c r="GZ10" s="288"/>
      <c r="HA10" s="288"/>
      <c r="HB10" s="288"/>
      <c r="HC10" s="288"/>
      <c r="HD10" s="288"/>
      <c r="HE10" s="288"/>
      <c r="HF10" s="288"/>
      <c r="HG10" s="288"/>
      <c r="HH10" s="288"/>
      <c r="HI10" s="288"/>
      <c r="HJ10" s="288"/>
      <c r="HK10" s="288"/>
      <c r="HL10" s="288"/>
      <c r="HM10" s="288"/>
      <c r="HN10" s="288"/>
      <c r="HO10" s="288"/>
      <c r="HP10" s="288"/>
      <c r="HQ10" s="288"/>
      <c r="HR10" s="288"/>
      <c r="HS10" s="288"/>
      <c r="HT10" s="288"/>
      <c r="HU10" s="288"/>
      <c r="HV10" s="288"/>
      <c r="HW10" s="288"/>
      <c r="HX10" s="288"/>
      <c r="HY10" s="288"/>
      <c r="HZ10" s="288"/>
      <c r="IA10" s="288"/>
      <c r="IB10" s="288"/>
      <c r="IC10" s="288"/>
      <c r="ID10" s="288"/>
      <c r="IE10" s="288"/>
      <c r="IF10" s="288"/>
      <c r="IG10" s="288"/>
      <c r="IH10" s="288"/>
      <c r="II10" s="288"/>
      <c r="IJ10" s="288"/>
      <c r="IK10" s="288"/>
      <c r="IL10" s="288"/>
      <c r="IM10" s="288"/>
      <c r="IN10" s="288"/>
      <c r="IO10" s="288"/>
      <c r="IP10" s="288"/>
      <c r="IQ10" s="288"/>
      <c r="IR10" s="288"/>
      <c r="IS10" s="288"/>
      <c r="IT10" s="288"/>
      <c r="IU10" s="288"/>
      <c r="IV10" s="288"/>
      <c r="IW10" s="288"/>
      <c r="IX10" s="288"/>
      <c r="IY10" s="288"/>
      <c r="IZ10" s="288"/>
      <c r="JA10" s="288"/>
      <c r="JB10" s="288"/>
      <c r="JC10" s="288"/>
      <c r="JD10" s="288"/>
      <c r="JE10" s="288"/>
      <c r="JF10" s="288"/>
      <c r="JG10" s="288"/>
      <c r="JH10" s="288"/>
      <c r="JI10" s="288"/>
      <c r="JJ10" s="288"/>
      <c r="JK10" s="288"/>
      <c r="JL10" s="288"/>
      <c r="JM10" s="288"/>
      <c r="JN10" s="288"/>
      <c r="JO10" s="288"/>
      <c r="JP10" s="288"/>
      <c r="JQ10" s="288"/>
      <c r="JR10" s="288"/>
      <c r="JS10" s="288"/>
      <c r="JT10" s="288"/>
      <c r="JU10" s="288"/>
      <c r="JV10" s="288"/>
      <c r="JW10" s="288"/>
      <c r="JX10" s="288"/>
      <c r="JY10" s="288"/>
      <c r="JZ10" s="288"/>
      <c r="KA10" s="288"/>
      <c r="KB10" s="288"/>
      <c r="KC10" s="288"/>
      <c r="KD10" s="288"/>
      <c r="KE10" s="288"/>
      <c r="KF10" s="288"/>
      <c r="KG10" s="288"/>
      <c r="KH10" s="288"/>
      <c r="KI10" s="288"/>
      <c r="KJ10" s="288"/>
      <c r="KK10" s="288"/>
      <c r="KL10" s="288"/>
      <c r="KM10" s="288"/>
      <c r="KN10" s="288"/>
      <c r="KO10" s="288"/>
      <c r="KP10" s="288"/>
      <c r="KQ10" s="288"/>
      <c r="KR10" s="288"/>
      <c r="KS10" s="288"/>
      <c r="KT10" s="288"/>
      <c r="KU10" s="288"/>
      <c r="KV10" s="288"/>
      <c r="KW10" s="288"/>
      <c r="KX10" s="288"/>
      <c r="KY10" s="288"/>
      <c r="KZ10" s="288"/>
      <c r="LA10" s="288"/>
      <c r="LB10" s="288"/>
      <c r="LC10" s="288"/>
      <c r="LD10" s="288"/>
      <c r="LE10" s="288"/>
      <c r="LF10" s="288"/>
      <c r="LG10" s="288"/>
      <c r="LH10" s="288"/>
      <c r="LI10" s="288"/>
      <c r="LJ10" s="288"/>
      <c r="LK10" s="288"/>
      <c r="LL10" s="288"/>
      <c r="LM10" s="288"/>
      <c r="LN10" s="288"/>
      <c r="LO10" s="288"/>
      <c r="LP10" s="288"/>
      <c r="LQ10" s="288"/>
      <c r="LR10" s="288"/>
      <c r="LS10" s="288"/>
      <c r="LT10" s="288"/>
      <c r="LU10" s="288"/>
      <c r="LV10" s="288"/>
      <c r="LW10" s="288"/>
      <c r="LX10" s="288"/>
      <c r="LY10" s="288"/>
      <c r="LZ10" s="288"/>
      <c r="MA10" s="288"/>
      <c r="MB10" s="288"/>
      <c r="MC10" s="288"/>
      <c r="MD10" s="288"/>
      <c r="ME10" s="288"/>
      <c r="MF10" s="288"/>
      <c r="MG10" s="288"/>
      <c r="MH10" s="288"/>
      <c r="MI10" s="288"/>
      <c r="MJ10" s="288"/>
      <c r="MK10" s="288"/>
      <c r="ML10" s="288"/>
      <c r="MM10" s="288"/>
      <c r="MN10" s="288"/>
      <c r="MO10" s="288"/>
      <c r="MP10" s="288"/>
      <c r="MQ10" s="288"/>
      <c r="MR10" s="288"/>
      <c r="MS10" s="288"/>
      <c r="MT10" s="288"/>
      <c r="MU10" s="288"/>
      <c r="MV10" s="288"/>
      <c r="MW10" s="288"/>
      <c r="MX10" s="288"/>
      <c r="MY10" s="288"/>
      <c r="MZ10" s="288"/>
      <c r="NA10" s="288"/>
      <c r="NB10" s="288"/>
      <c r="NC10" s="288"/>
      <c r="ND10" s="288"/>
      <c r="NE10" s="288"/>
      <c r="NF10" s="288"/>
      <c r="NG10" s="288"/>
      <c r="NH10" s="288"/>
      <c r="NI10" s="288"/>
      <c r="NJ10" s="288"/>
      <c r="NK10" s="288"/>
      <c r="NL10" s="288"/>
      <c r="NM10" s="288"/>
      <c r="NN10" s="288"/>
      <c r="NO10" s="288"/>
      <c r="NP10" s="288"/>
      <c r="NQ10" s="288"/>
      <c r="NR10" s="288"/>
      <c r="NS10" s="288"/>
      <c r="NT10" s="288"/>
      <c r="NU10" s="288"/>
      <c r="NV10" s="288"/>
      <c r="NW10" s="288"/>
      <c r="NX10" s="288"/>
      <c r="NY10" s="288"/>
      <c r="NZ10" s="288"/>
      <c r="OA10" s="288"/>
      <c r="OB10" s="288"/>
      <c r="OC10" s="288"/>
      <c r="OD10" s="288"/>
      <c r="OE10" s="288"/>
      <c r="OF10" s="288"/>
      <c r="OG10" s="288"/>
      <c r="OH10" s="288"/>
      <c r="OI10" s="288"/>
      <c r="OJ10" s="288"/>
      <c r="OK10" s="288"/>
      <c r="OL10" s="288"/>
      <c r="OM10" s="288"/>
      <c r="ON10" s="288"/>
      <c r="OO10" s="288"/>
      <c r="OP10" s="288"/>
      <c r="OQ10" s="288"/>
      <c r="OR10" s="288"/>
      <c r="OS10" s="288"/>
      <c r="OT10" s="288"/>
      <c r="OU10" s="288"/>
      <c r="OV10" s="288"/>
      <c r="OW10" s="288"/>
      <c r="OX10" s="288"/>
      <c r="OY10" s="288"/>
      <c r="OZ10" s="288"/>
      <c r="PA10" s="288"/>
      <c r="PB10" s="288"/>
      <c r="PC10" s="288"/>
      <c r="PD10" s="288"/>
      <c r="PE10" s="288"/>
      <c r="PF10" s="288"/>
      <c r="PG10" s="288"/>
      <c r="PH10" s="288"/>
      <c r="PI10" s="288"/>
      <c r="PJ10" s="288"/>
      <c r="PK10" s="288"/>
      <c r="PL10" s="288"/>
      <c r="PM10" s="288"/>
      <c r="PN10" s="288"/>
      <c r="PO10" s="288"/>
      <c r="PP10" s="288"/>
      <c r="PQ10" s="288"/>
      <c r="PR10" s="288"/>
      <c r="PS10" s="288"/>
      <c r="PT10" s="288"/>
      <c r="PU10" s="288"/>
      <c r="PV10" s="288"/>
      <c r="PW10" s="288"/>
      <c r="PX10" s="288"/>
      <c r="PY10" s="288"/>
      <c r="PZ10" s="288"/>
      <c r="QA10" s="288"/>
      <c r="QB10" s="288"/>
      <c r="QC10" s="288"/>
      <c r="QD10" s="288"/>
      <c r="QE10" s="288"/>
      <c r="QF10" s="288"/>
      <c r="QG10" s="288"/>
      <c r="QH10" s="288"/>
      <c r="QI10" s="288"/>
      <c r="QJ10" s="288"/>
      <c r="QK10" s="288"/>
      <c r="QL10" s="288"/>
      <c r="QM10" s="288"/>
      <c r="QN10" s="288"/>
      <c r="QO10" s="288"/>
      <c r="QP10" s="288"/>
      <c r="QQ10" s="288"/>
      <c r="QR10" s="288"/>
      <c r="QS10" s="288"/>
      <c r="QT10" s="288"/>
      <c r="QU10" s="288"/>
      <c r="QV10" s="288"/>
      <c r="QW10" s="288"/>
      <c r="QX10" s="288"/>
      <c r="QY10" s="288"/>
      <c r="QZ10" s="288"/>
      <c r="RA10" s="288"/>
      <c r="RB10" s="288"/>
      <c r="RC10" s="288"/>
      <c r="RD10" s="288"/>
      <c r="RE10" s="288"/>
      <c r="RF10" s="288"/>
      <c r="RG10" s="288"/>
      <c r="RH10" s="288"/>
      <c r="RI10" s="288"/>
      <c r="RJ10" s="288"/>
      <c r="RK10" s="288"/>
      <c r="RL10" s="288"/>
      <c r="RM10" s="288"/>
      <c r="RN10" s="288"/>
      <c r="RO10" s="288"/>
      <c r="RP10" s="288"/>
      <c r="RQ10" s="288"/>
      <c r="RR10" s="288"/>
      <c r="RS10" s="288"/>
      <c r="RT10" s="288"/>
      <c r="RU10" s="288"/>
      <c r="RV10" s="288"/>
      <c r="RW10" s="288"/>
      <c r="RX10" s="288"/>
      <c r="RY10" s="288"/>
      <c r="RZ10" s="288"/>
      <c r="SA10" s="288"/>
      <c r="SB10" s="288"/>
      <c r="SC10" s="288"/>
      <c r="SD10" s="288"/>
      <c r="SE10" s="288"/>
      <c r="SF10" s="288"/>
      <c r="SG10" s="288"/>
      <c r="SH10" s="288"/>
      <c r="SI10" s="288"/>
      <c r="SJ10" s="288"/>
      <c r="SK10" s="288"/>
      <c r="SL10" s="288"/>
      <c r="SM10" s="288"/>
      <c r="SN10" s="288"/>
      <c r="SO10" s="288"/>
      <c r="SP10" s="288"/>
      <c r="SQ10" s="288"/>
      <c r="SR10" s="288"/>
      <c r="SS10" s="288"/>
      <c r="ST10" s="288"/>
      <c r="SU10" s="288"/>
      <c r="SV10" s="288"/>
      <c r="SW10" s="288"/>
      <c r="SX10" s="288"/>
      <c r="SY10" s="288"/>
      <c r="SZ10" s="288"/>
      <c r="TA10" s="288"/>
      <c r="TB10" s="288"/>
      <c r="TC10" s="288"/>
      <c r="TD10" s="288"/>
      <c r="TE10" s="288"/>
      <c r="TF10" s="288"/>
      <c r="TG10" s="288"/>
      <c r="TH10" s="288"/>
      <c r="TI10" s="288"/>
      <c r="TJ10" s="288"/>
      <c r="TK10" s="288"/>
      <c r="TL10" s="288"/>
      <c r="TM10" s="288"/>
      <c r="TN10" s="288"/>
      <c r="TO10" s="288"/>
      <c r="TP10" s="288"/>
      <c r="TQ10" s="288"/>
      <c r="TR10" s="288"/>
      <c r="TS10" s="288"/>
      <c r="TT10" s="288"/>
      <c r="TU10" s="288"/>
      <c r="TV10" s="288"/>
      <c r="TW10" s="288"/>
      <c r="TX10" s="288"/>
      <c r="TY10" s="288"/>
      <c r="TZ10" s="288"/>
      <c r="UA10" s="288"/>
      <c r="UB10" s="288"/>
      <c r="UC10" s="288"/>
      <c r="UD10" s="288"/>
      <c r="UE10" s="288"/>
      <c r="UF10" s="288"/>
      <c r="UG10" s="288"/>
      <c r="UH10" s="288"/>
      <c r="UI10" s="288"/>
      <c r="UJ10" s="288"/>
      <c r="UK10" s="288"/>
      <c r="UL10" s="288"/>
      <c r="UM10" s="288"/>
      <c r="UN10" s="288"/>
      <c r="UO10" s="288"/>
      <c r="UP10" s="288"/>
      <c r="UQ10" s="288"/>
      <c r="UR10" s="288"/>
      <c r="US10" s="288"/>
      <c r="UT10" s="288"/>
      <c r="UU10" s="288"/>
      <c r="UV10" s="288"/>
      <c r="UW10" s="288"/>
      <c r="UX10" s="288"/>
      <c r="UY10" s="288"/>
      <c r="UZ10" s="288"/>
      <c r="VA10" s="288"/>
      <c r="VB10" s="288"/>
      <c r="VC10" s="288"/>
      <c r="VD10" s="288"/>
      <c r="VE10" s="288"/>
      <c r="VF10" s="288"/>
      <c r="VG10" s="288"/>
      <c r="VH10" s="288"/>
      <c r="VI10" s="288"/>
      <c r="VJ10" s="288"/>
      <c r="VK10" s="288"/>
      <c r="VL10" s="288"/>
      <c r="VM10" s="288"/>
      <c r="VN10" s="288"/>
      <c r="VO10" s="288"/>
      <c r="VP10" s="288"/>
      <c r="VQ10" s="288"/>
      <c r="VR10" s="288"/>
      <c r="VS10" s="288"/>
      <c r="VT10" s="288"/>
      <c r="VU10" s="288"/>
      <c r="VV10" s="288"/>
      <c r="VW10" s="288"/>
      <c r="VX10" s="288"/>
      <c r="VY10" s="288"/>
      <c r="VZ10" s="288"/>
      <c r="WA10" s="288"/>
      <c r="WB10" s="288"/>
      <c r="WC10" s="288"/>
      <c r="WD10" s="288"/>
      <c r="WE10" s="288"/>
      <c r="WF10" s="288"/>
      <c r="WG10" s="288"/>
      <c r="WH10" s="288"/>
      <c r="WI10" s="288"/>
      <c r="WJ10" s="288"/>
      <c r="WK10" s="288"/>
      <c r="WL10" s="288"/>
      <c r="WM10" s="288"/>
      <c r="WN10" s="288"/>
      <c r="WO10" s="288"/>
      <c r="WP10" s="288"/>
      <c r="WQ10" s="288"/>
      <c r="WR10" s="288"/>
      <c r="WS10" s="288"/>
      <c r="WT10" s="288"/>
      <c r="WU10" s="288"/>
      <c r="WV10" s="288"/>
      <c r="WW10" s="288"/>
      <c r="WX10" s="288"/>
      <c r="WY10" s="288"/>
      <c r="WZ10" s="288"/>
      <c r="XA10" s="288"/>
      <c r="XB10" s="288"/>
      <c r="XC10" s="288"/>
      <c r="XD10" s="288"/>
      <c r="XE10" s="288"/>
      <c r="XF10" s="288"/>
      <c r="XG10" s="288"/>
      <c r="XH10" s="288"/>
      <c r="XI10" s="288"/>
      <c r="XJ10" s="288"/>
      <c r="XK10" s="288"/>
      <c r="XL10" s="288"/>
      <c r="XM10" s="288"/>
      <c r="XN10" s="288"/>
      <c r="XO10" s="288"/>
      <c r="XP10" s="288"/>
      <c r="XQ10" s="288"/>
      <c r="XR10" s="288"/>
      <c r="XS10" s="288"/>
      <c r="XT10" s="288"/>
      <c r="XU10" s="288"/>
      <c r="XV10" s="288"/>
      <c r="XW10" s="288"/>
      <c r="XX10" s="288"/>
      <c r="XY10" s="288"/>
      <c r="XZ10" s="288"/>
      <c r="YA10" s="288"/>
      <c r="YB10" s="288"/>
      <c r="YC10" s="288"/>
      <c r="YD10" s="288"/>
      <c r="YE10" s="288"/>
      <c r="YF10" s="288"/>
      <c r="YG10" s="288"/>
      <c r="YH10" s="288"/>
      <c r="YI10" s="288"/>
      <c r="YJ10" s="288"/>
      <c r="YK10" s="288"/>
      <c r="YL10" s="288"/>
      <c r="YM10" s="288"/>
      <c r="YN10" s="288"/>
      <c r="YO10" s="288"/>
      <c r="YP10" s="288"/>
      <c r="YQ10" s="288"/>
      <c r="YR10" s="288"/>
      <c r="YS10" s="288"/>
      <c r="YT10" s="288"/>
      <c r="YU10" s="288"/>
      <c r="YV10" s="288"/>
      <c r="YW10" s="288"/>
      <c r="YX10" s="288"/>
      <c r="YY10" s="288"/>
      <c r="YZ10" s="288"/>
      <c r="ZA10" s="288"/>
      <c r="ZB10" s="288"/>
      <c r="ZC10" s="288"/>
      <c r="ZD10" s="288"/>
      <c r="ZE10" s="288"/>
      <c r="ZF10" s="288"/>
      <c r="ZG10" s="288"/>
      <c r="ZH10" s="288"/>
      <c r="ZI10" s="288"/>
      <c r="ZJ10" s="288"/>
      <c r="ZK10" s="288"/>
      <c r="ZL10" s="288"/>
      <c r="ZM10" s="288"/>
      <c r="ZN10" s="288"/>
      <c r="ZO10" s="288"/>
      <c r="ZP10" s="288"/>
      <c r="ZQ10" s="288"/>
      <c r="ZR10" s="288"/>
      <c r="ZS10" s="288"/>
      <c r="ZT10" s="288"/>
      <c r="ZU10" s="288"/>
      <c r="ZV10" s="288"/>
      <c r="ZW10" s="288"/>
      <c r="ZX10" s="288"/>
      <c r="ZY10" s="288"/>
      <c r="ZZ10" s="288"/>
      <c r="AAA10" s="288"/>
      <c r="AAB10" s="288"/>
      <c r="AAC10" s="288"/>
      <c r="AAD10" s="288"/>
      <c r="AAE10" s="288"/>
      <c r="AAF10" s="288"/>
      <c r="AAG10" s="288"/>
      <c r="AAH10" s="288"/>
      <c r="AAI10" s="288"/>
      <c r="AAJ10" s="288"/>
      <c r="AAK10" s="288"/>
      <c r="AAL10" s="288"/>
      <c r="AAM10" s="288"/>
      <c r="AAN10" s="288"/>
      <c r="AAO10" s="288"/>
      <c r="AAP10" s="288"/>
      <c r="AAQ10" s="288"/>
      <c r="AAR10" s="288"/>
      <c r="AAS10" s="288"/>
      <c r="AAT10" s="288"/>
      <c r="AAU10" s="288"/>
      <c r="AAV10" s="288"/>
      <c r="AAW10" s="288"/>
      <c r="AAX10" s="288"/>
      <c r="AAY10" s="288"/>
      <c r="AAZ10" s="288"/>
      <c r="ABA10" s="288"/>
      <c r="ABB10" s="288"/>
      <c r="ABC10" s="288"/>
      <c r="ABD10" s="288"/>
      <c r="ABE10" s="288"/>
      <c r="ABF10" s="288"/>
      <c r="ABG10" s="288"/>
      <c r="ABH10" s="288"/>
      <c r="ABI10" s="288"/>
      <c r="ABJ10" s="288"/>
      <c r="ABK10" s="288"/>
      <c r="ABL10" s="288"/>
      <c r="ABM10" s="288"/>
      <c r="ABN10" s="288"/>
      <c r="ABO10" s="288"/>
      <c r="ABP10" s="288"/>
      <c r="ABQ10" s="288"/>
      <c r="ABR10" s="288"/>
      <c r="ABS10" s="288"/>
      <c r="ABT10" s="288"/>
      <c r="ABU10" s="288"/>
      <c r="ABV10" s="288"/>
      <c r="ABW10" s="288"/>
      <c r="ABX10" s="288"/>
      <c r="ABY10" s="288"/>
      <c r="ABZ10" s="288"/>
      <c r="ACA10" s="288"/>
      <c r="ACB10" s="288"/>
      <c r="ACC10" s="288"/>
      <c r="ACD10" s="288"/>
      <c r="ACE10" s="288"/>
      <c r="ACF10" s="288"/>
      <c r="ACG10" s="288"/>
      <c r="ACH10" s="288"/>
      <c r="ACI10" s="288"/>
      <c r="ACJ10" s="288"/>
      <c r="ACK10" s="288"/>
      <c r="ACL10" s="288"/>
      <c r="ACM10" s="288"/>
      <c r="ACN10" s="288"/>
      <c r="ACO10" s="288"/>
      <c r="ACP10" s="288"/>
      <c r="ACQ10" s="288"/>
      <c r="ACR10" s="288"/>
      <c r="ACS10" s="288"/>
      <c r="ACT10" s="288"/>
      <c r="ACU10" s="288"/>
      <c r="ACV10" s="288"/>
      <c r="ACW10" s="288"/>
      <c r="ACX10" s="288"/>
      <c r="ACY10" s="288"/>
      <c r="ACZ10" s="288"/>
      <c r="ADA10" s="288"/>
      <c r="ADB10" s="288"/>
      <c r="ADC10" s="288"/>
      <c r="ADD10" s="288"/>
      <c r="ADE10" s="288"/>
      <c r="ADF10" s="288"/>
      <c r="ADG10" s="288"/>
      <c r="ADH10" s="288"/>
      <c r="ADI10" s="288"/>
      <c r="ADJ10" s="288"/>
      <c r="ADK10" s="288"/>
      <c r="ADL10" s="288"/>
      <c r="ADM10" s="288"/>
      <c r="ADN10" s="288"/>
      <c r="ADO10" s="288"/>
      <c r="ADP10" s="288"/>
      <c r="ADQ10" s="288"/>
      <c r="ADR10" s="288"/>
      <c r="ADS10" s="288"/>
      <c r="ADT10" s="288"/>
      <c r="ADU10" s="288"/>
      <c r="ADV10" s="288"/>
      <c r="ADW10" s="288"/>
      <c r="ADX10" s="288"/>
      <c r="ADY10" s="288"/>
      <c r="ADZ10" s="288"/>
      <c r="AEA10" s="288"/>
      <c r="AEB10" s="288"/>
      <c r="AEC10" s="288"/>
      <c r="AED10" s="288"/>
      <c r="AEE10" s="288"/>
      <c r="AEF10" s="288"/>
      <c r="AEG10" s="288"/>
      <c r="AEH10" s="288"/>
      <c r="AEI10" s="288"/>
      <c r="AEJ10" s="288"/>
      <c r="AEK10" s="288"/>
      <c r="AEL10" s="288"/>
      <c r="AEM10" s="288"/>
      <c r="AEN10" s="288"/>
      <c r="AEO10" s="288"/>
      <c r="AEP10" s="288"/>
      <c r="AEQ10" s="288"/>
      <c r="AER10" s="288"/>
      <c r="AES10" s="288"/>
      <c r="AET10" s="288"/>
      <c r="AEU10" s="288"/>
      <c r="AEV10" s="288"/>
      <c r="AEW10" s="288"/>
      <c r="AEX10" s="288"/>
      <c r="AEY10" s="288"/>
      <c r="AEZ10" s="288"/>
      <c r="AFA10" s="288"/>
      <c r="AFB10" s="288"/>
      <c r="AFC10" s="288"/>
      <c r="AFD10" s="288"/>
      <c r="AFE10" s="288"/>
      <c r="AFF10" s="288"/>
      <c r="AFG10" s="288"/>
      <c r="AFH10" s="288"/>
      <c r="AFI10" s="288"/>
      <c r="AFJ10" s="288"/>
      <c r="AFK10" s="288"/>
      <c r="AFL10" s="288"/>
      <c r="AFM10" s="288"/>
      <c r="AFN10" s="288"/>
      <c r="AFO10" s="288"/>
      <c r="AFP10" s="288"/>
      <c r="AFQ10" s="288"/>
      <c r="AFR10" s="288"/>
      <c r="AFS10" s="288"/>
      <c r="AFT10" s="288"/>
      <c r="AFU10" s="288"/>
      <c r="AFV10" s="288"/>
      <c r="AFW10" s="288"/>
      <c r="AFX10" s="288"/>
      <c r="AFY10" s="288"/>
      <c r="AFZ10" s="288"/>
      <c r="AGA10" s="288"/>
      <c r="AGB10" s="288"/>
      <c r="AGC10" s="288"/>
      <c r="AGD10" s="288"/>
      <c r="AGE10" s="288"/>
      <c r="AGF10" s="288"/>
      <c r="AGG10" s="288"/>
      <c r="AGH10" s="288"/>
      <c r="AGI10" s="288"/>
      <c r="AGJ10" s="288"/>
      <c r="AGK10" s="288"/>
      <c r="AGL10" s="288"/>
      <c r="AGM10" s="288"/>
      <c r="AGN10" s="288"/>
      <c r="AGO10" s="288"/>
      <c r="AGP10" s="288"/>
      <c r="AGQ10" s="288"/>
      <c r="AGR10" s="288"/>
      <c r="AGS10" s="288"/>
      <c r="AGT10" s="288"/>
      <c r="AGU10" s="288"/>
      <c r="AGV10" s="288"/>
      <c r="AGW10" s="288"/>
      <c r="AGX10" s="288"/>
      <c r="AGY10" s="288"/>
      <c r="AGZ10" s="288"/>
      <c r="AHA10" s="288"/>
      <c r="AHB10" s="288"/>
      <c r="AHC10" s="288"/>
      <c r="AHD10" s="288"/>
      <c r="AHE10" s="288"/>
      <c r="AHF10" s="288"/>
      <c r="AHG10" s="288"/>
      <c r="AHH10" s="288"/>
      <c r="AHI10" s="288"/>
      <c r="AHJ10" s="288"/>
      <c r="AHK10" s="288"/>
      <c r="AHL10" s="288"/>
      <c r="AHM10" s="288"/>
      <c r="AHN10" s="288"/>
      <c r="AHO10" s="288"/>
      <c r="AHP10" s="288"/>
      <c r="AHQ10" s="288"/>
      <c r="AHR10" s="288"/>
      <c r="AHS10" s="288"/>
      <c r="AHT10" s="288"/>
      <c r="AHU10" s="288"/>
      <c r="AHV10" s="288"/>
      <c r="AHW10" s="288"/>
      <c r="AHX10" s="288"/>
      <c r="AHY10" s="288"/>
      <c r="AHZ10" s="288"/>
      <c r="AIA10" s="288"/>
      <c r="AIB10" s="288"/>
      <c r="AIC10" s="288"/>
      <c r="AID10" s="288"/>
      <c r="AIE10" s="288"/>
      <c r="AIF10" s="288"/>
      <c r="AIG10" s="288"/>
      <c r="AIH10" s="288"/>
      <c r="AII10" s="288"/>
      <c r="AIJ10" s="288"/>
      <c r="AIK10" s="288"/>
      <c r="AIL10" s="288"/>
      <c r="AIM10" s="288"/>
      <c r="AIN10" s="288"/>
      <c r="AIO10" s="288"/>
      <c r="AIP10" s="288"/>
      <c r="AIQ10" s="288"/>
      <c r="AIR10" s="288"/>
      <c r="AIS10" s="288"/>
      <c r="AIT10" s="288"/>
      <c r="AIU10" s="288"/>
      <c r="AIV10" s="288"/>
      <c r="AIW10" s="288"/>
      <c r="AIX10" s="288"/>
      <c r="AIY10" s="288"/>
      <c r="AIZ10" s="288"/>
      <c r="AJA10" s="288"/>
      <c r="AJB10" s="288"/>
      <c r="AJC10" s="288"/>
      <c r="AJD10" s="288"/>
      <c r="AJE10" s="288"/>
      <c r="AJF10" s="288"/>
      <c r="AJG10" s="288"/>
      <c r="AJH10" s="288"/>
      <c r="AJI10" s="288"/>
      <c r="AJJ10" s="288"/>
      <c r="AJK10" s="288"/>
      <c r="AJL10" s="288"/>
      <c r="AJM10" s="288"/>
      <c r="AJN10" s="288"/>
      <c r="AJO10" s="288"/>
      <c r="AJP10" s="288"/>
      <c r="AJQ10" s="288"/>
      <c r="AJR10" s="288"/>
      <c r="AJS10" s="288"/>
      <c r="AJT10" s="288"/>
      <c r="AJU10" s="288"/>
      <c r="AJV10" s="288"/>
      <c r="AJW10" s="288"/>
      <c r="AJX10" s="288"/>
      <c r="AJY10" s="288"/>
      <c r="AJZ10" s="288"/>
      <c r="AKA10" s="288"/>
      <c r="AKB10" s="288"/>
      <c r="AKC10" s="288"/>
      <c r="AKD10" s="288"/>
      <c r="AKE10" s="288"/>
      <c r="AKF10" s="288"/>
      <c r="AKG10" s="288"/>
      <c r="AKH10" s="288"/>
      <c r="AKI10" s="288"/>
      <c r="AKJ10" s="288"/>
      <c r="AKK10" s="288"/>
      <c r="AKL10" s="288"/>
      <c r="AKM10" s="288"/>
      <c r="AKN10" s="288"/>
      <c r="AKO10" s="288"/>
      <c r="AKP10" s="288"/>
      <c r="AKQ10" s="288"/>
      <c r="AKR10" s="288"/>
      <c r="AKS10" s="288"/>
      <c r="AKT10" s="288"/>
      <c r="AKU10" s="288"/>
      <c r="AKV10" s="288"/>
      <c r="AKW10" s="288"/>
      <c r="AKX10" s="288"/>
      <c r="AKY10" s="288"/>
      <c r="AKZ10" s="288"/>
      <c r="ALA10" s="288"/>
      <c r="ALB10" s="288"/>
      <c r="ALC10" s="288"/>
      <c r="ALD10" s="288"/>
      <c r="ALE10" s="288"/>
      <c r="ALF10" s="288"/>
      <c r="ALG10" s="288"/>
      <c r="ALH10" s="288"/>
      <c r="ALI10" s="288"/>
      <c r="ALJ10" s="288"/>
      <c r="ALK10" s="288"/>
      <c r="ALL10" s="288"/>
      <c r="ALM10" s="288"/>
      <c r="ALN10" s="288"/>
      <c r="ALO10" s="288"/>
      <c r="ALP10" s="288"/>
      <c r="ALQ10" s="288"/>
      <c r="ALR10" s="288"/>
      <c r="ALS10" s="288"/>
      <c r="ALT10" s="288"/>
      <c r="ALU10" s="288"/>
      <c r="ALV10" s="288"/>
      <c r="ALW10" s="288"/>
      <c r="ALX10" s="288"/>
      <c r="ALY10" s="288"/>
      <c r="ALZ10" s="288"/>
      <c r="AMA10" s="288"/>
      <c r="AMB10" s="288"/>
      <c r="AMC10" s="288"/>
      <c r="AMD10" s="288"/>
      <c r="AME10" s="288"/>
      <c r="AMF10" s="288"/>
    </row>
    <row r="11" spans="1:1020" s="289" customFormat="1" ht="37.5" customHeight="1" x14ac:dyDescent="0.7">
      <c r="A11" s="386" t="s">
        <v>118</v>
      </c>
      <c r="B11" s="147" t="s">
        <v>119</v>
      </c>
      <c r="C11" s="147">
        <v>10365</v>
      </c>
      <c r="D11" s="147">
        <v>169905</v>
      </c>
      <c r="E11" s="244">
        <v>95446</v>
      </c>
      <c r="F11" s="148">
        <f t="shared" si="0"/>
        <v>275716</v>
      </c>
      <c r="G11" s="147" t="s">
        <v>119</v>
      </c>
      <c r="H11" s="148">
        <f t="shared" ref="H11:H27" si="4">0.78*C11</f>
        <v>8084.7000000000007</v>
      </c>
      <c r="I11" s="147">
        <f t="shared" si="1"/>
        <v>169905</v>
      </c>
      <c r="J11" s="148">
        <f t="shared" si="2"/>
        <v>66812.2</v>
      </c>
      <c r="K11" s="147">
        <f t="shared" si="3"/>
        <v>244801.90000000002</v>
      </c>
      <c r="L11" s="140"/>
      <c r="M11" s="387"/>
      <c r="N11" s="140"/>
      <c r="O11" s="288"/>
      <c r="P11" s="288"/>
      <c r="Q11" s="388"/>
      <c r="R11" s="288"/>
      <c r="S11" s="288"/>
      <c r="T11" s="388"/>
      <c r="U11" s="288"/>
      <c r="V11" s="381"/>
      <c r="W11" s="288"/>
      <c r="X11" s="288"/>
      <c r="Y11" s="288"/>
      <c r="Z11" s="288"/>
      <c r="AA11" s="288"/>
      <c r="AB11" s="288"/>
      <c r="AC11" s="288"/>
      <c r="AD11" s="288"/>
      <c r="AE11" s="288"/>
      <c r="AF11" s="288"/>
      <c r="AG11" s="288"/>
      <c r="AH11" s="288"/>
      <c r="AI11" s="288"/>
      <c r="AJ11" s="288"/>
      <c r="AK11" s="288"/>
      <c r="AL11" s="288"/>
      <c r="AM11" s="288"/>
      <c r="AN11" s="288"/>
      <c r="AO11" s="288"/>
      <c r="AP11" s="288"/>
      <c r="AQ11" s="288"/>
      <c r="AR11" s="288"/>
      <c r="AS11" s="288"/>
      <c r="AT11" s="288"/>
      <c r="AU11" s="288"/>
      <c r="AV11" s="288"/>
      <c r="AW11" s="288"/>
      <c r="AX11" s="288"/>
      <c r="AY11" s="288"/>
      <c r="AZ11" s="288"/>
      <c r="BA11" s="288"/>
      <c r="BB11" s="288"/>
      <c r="BC11" s="288"/>
      <c r="BD11" s="288"/>
      <c r="BE11" s="288"/>
      <c r="BF11" s="288"/>
      <c r="BG11" s="288"/>
      <c r="BH11" s="288"/>
      <c r="BI11" s="288"/>
      <c r="BJ11" s="288"/>
      <c r="BK11" s="288"/>
      <c r="BL11" s="288"/>
      <c r="BM11" s="288"/>
      <c r="BN11" s="288"/>
      <c r="BO11" s="288"/>
      <c r="BP11" s="288"/>
      <c r="BQ11" s="288"/>
      <c r="BR11" s="288"/>
      <c r="BS11" s="288"/>
      <c r="BT11" s="288"/>
      <c r="BU11" s="288"/>
      <c r="BV11" s="288"/>
      <c r="BW11" s="288"/>
      <c r="BX11" s="288"/>
      <c r="BY11" s="288"/>
      <c r="BZ11" s="288"/>
      <c r="CA11" s="288"/>
      <c r="CB11" s="288"/>
      <c r="CC11" s="288"/>
      <c r="CD11" s="288"/>
      <c r="CE11" s="288"/>
      <c r="CF11" s="288"/>
      <c r="CG11" s="288"/>
      <c r="CH11" s="288"/>
      <c r="CI11" s="288"/>
      <c r="CJ11" s="288"/>
      <c r="CK11" s="288"/>
      <c r="CL11" s="288"/>
      <c r="CM11" s="288"/>
      <c r="CN11" s="288"/>
      <c r="CO11" s="288"/>
      <c r="CP11" s="288"/>
      <c r="CQ11" s="288"/>
      <c r="CR11" s="288"/>
      <c r="CS11" s="288"/>
      <c r="CT11" s="288"/>
      <c r="CU11" s="288"/>
      <c r="CV11" s="288"/>
      <c r="CW11" s="288"/>
      <c r="CX11" s="288"/>
      <c r="CY11" s="288"/>
      <c r="CZ11" s="288"/>
      <c r="DA11" s="288"/>
      <c r="DB11" s="288"/>
      <c r="DC11" s="288"/>
      <c r="DD11" s="288"/>
      <c r="DE11" s="288"/>
      <c r="DF11" s="288"/>
      <c r="DG11" s="288"/>
      <c r="DH11" s="288"/>
      <c r="DI11" s="288"/>
      <c r="DJ11" s="288"/>
      <c r="DK11" s="288"/>
      <c r="DL11" s="288"/>
      <c r="DM11" s="288"/>
      <c r="DN11" s="288"/>
      <c r="DO11" s="288"/>
      <c r="DP11" s="288"/>
      <c r="DQ11" s="288"/>
      <c r="DR11" s="288"/>
      <c r="DS11" s="288"/>
      <c r="DT11" s="288"/>
      <c r="DU11" s="288"/>
      <c r="DV11" s="288"/>
      <c r="DW11" s="288"/>
      <c r="DX11" s="288"/>
      <c r="DY11" s="288"/>
      <c r="DZ11" s="288"/>
      <c r="EA11" s="288"/>
      <c r="EB11" s="288"/>
      <c r="EC11" s="288"/>
      <c r="ED11" s="288"/>
      <c r="EE11" s="288"/>
      <c r="EF11" s="288"/>
      <c r="EG11" s="288"/>
      <c r="EH11" s="288"/>
      <c r="EI11" s="288"/>
      <c r="EJ11" s="288"/>
      <c r="EK11" s="288"/>
      <c r="EL11" s="288"/>
      <c r="EM11" s="288"/>
      <c r="EN11" s="288"/>
      <c r="EO11" s="288"/>
      <c r="EP11" s="288"/>
      <c r="EQ11" s="288"/>
      <c r="ER11" s="288"/>
      <c r="ES11" s="288"/>
      <c r="ET11" s="288"/>
      <c r="EU11" s="288"/>
      <c r="EV11" s="288"/>
      <c r="EW11" s="288"/>
      <c r="EX11" s="288"/>
      <c r="EY11" s="288"/>
      <c r="EZ11" s="288"/>
      <c r="FA11" s="288"/>
      <c r="FB11" s="288"/>
      <c r="FC11" s="288"/>
      <c r="FD11" s="288"/>
      <c r="FE11" s="288"/>
      <c r="FF11" s="288"/>
      <c r="FG11" s="288"/>
      <c r="FH11" s="288"/>
      <c r="FI11" s="288"/>
      <c r="FJ11" s="288"/>
      <c r="FK11" s="288"/>
      <c r="FL11" s="288"/>
      <c r="FM11" s="288"/>
      <c r="FN11" s="288"/>
      <c r="FO11" s="288"/>
      <c r="FP11" s="288"/>
      <c r="FQ11" s="288"/>
      <c r="FR11" s="288"/>
      <c r="FS11" s="288"/>
      <c r="FT11" s="288"/>
      <c r="FU11" s="288"/>
      <c r="FV11" s="288"/>
      <c r="FW11" s="288"/>
      <c r="FX11" s="288"/>
      <c r="FY11" s="288"/>
      <c r="FZ11" s="288"/>
      <c r="GA11" s="288"/>
      <c r="GB11" s="288"/>
      <c r="GC11" s="288"/>
      <c r="GD11" s="288"/>
      <c r="GE11" s="288"/>
      <c r="GF11" s="288"/>
      <c r="GG11" s="288"/>
      <c r="GH11" s="288"/>
      <c r="GI11" s="288"/>
      <c r="GJ11" s="288"/>
      <c r="GK11" s="288"/>
      <c r="GL11" s="288"/>
      <c r="GM11" s="288"/>
      <c r="GN11" s="288"/>
      <c r="GO11" s="288"/>
      <c r="GP11" s="288"/>
      <c r="GQ11" s="288"/>
      <c r="GR11" s="288"/>
      <c r="GS11" s="288"/>
      <c r="GT11" s="288"/>
      <c r="GU11" s="288"/>
      <c r="GV11" s="288"/>
      <c r="GW11" s="288"/>
      <c r="GX11" s="288"/>
      <c r="GY11" s="288"/>
      <c r="GZ11" s="288"/>
      <c r="HA11" s="288"/>
      <c r="HB11" s="288"/>
      <c r="HC11" s="288"/>
      <c r="HD11" s="288"/>
      <c r="HE11" s="288"/>
      <c r="HF11" s="288"/>
      <c r="HG11" s="288"/>
      <c r="HH11" s="288"/>
      <c r="HI11" s="288"/>
      <c r="HJ11" s="288"/>
      <c r="HK11" s="288"/>
      <c r="HL11" s="288"/>
      <c r="HM11" s="288"/>
      <c r="HN11" s="288"/>
      <c r="HO11" s="288"/>
      <c r="HP11" s="288"/>
      <c r="HQ11" s="288"/>
      <c r="HR11" s="288"/>
      <c r="HS11" s="288"/>
      <c r="HT11" s="288"/>
      <c r="HU11" s="288"/>
      <c r="HV11" s="288"/>
      <c r="HW11" s="288"/>
      <c r="HX11" s="288"/>
      <c r="HY11" s="288"/>
      <c r="HZ11" s="288"/>
      <c r="IA11" s="288"/>
      <c r="IB11" s="288"/>
      <c r="IC11" s="288"/>
      <c r="ID11" s="288"/>
      <c r="IE11" s="288"/>
      <c r="IF11" s="288"/>
      <c r="IG11" s="288"/>
      <c r="IH11" s="288"/>
      <c r="II11" s="288"/>
      <c r="IJ11" s="288"/>
      <c r="IK11" s="288"/>
      <c r="IL11" s="288"/>
      <c r="IM11" s="288"/>
      <c r="IN11" s="288"/>
      <c r="IO11" s="288"/>
      <c r="IP11" s="288"/>
      <c r="IQ11" s="288"/>
      <c r="IR11" s="288"/>
      <c r="IS11" s="288"/>
      <c r="IT11" s="288"/>
      <c r="IU11" s="288"/>
      <c r="IV11" s="288"/>
      <c r="IW11" s="288"/>
      <c r="IX11" s="288"/>
      <c r="IY11" s="288"/>
      <c r="IZ11" s="288"/>
      <c r="JA11" s="288"/>
      <c r="JB11" s="288"/>
      <c r="JC11" s="288"/>
      <c r="JD11" s="288"/>
      <c r="JE11" s="288"/>
      <c r="JF11" s="288"/>
      <c r="JG11" s="288"/>
      <c r="JH11" s="288"/>
      <c r="JI11" s="288"/>
      <c r="JJ11" s="288"/>
      <c r="JK11" s="288"/>
      <c r="JL11" s="288"/>
      <c r="JM11" s="288"/>
      <c r="JN11" s="288"/>
      <c r="JO11" s="288"/>
      <c r="JP11" s="288"/>
      <c r="JQ11" s="288"/>
      <c r="JR11" s="288"/>
      <c r="JS11" s="288"/>
      <c r="JT11" s="288"/>
      <c r="JU11" s="288"/>
      <c r="JV11" s="288"/>
      <c r="JW11" s="288"/>
      <c r="JX11" s="288"/>
      <c r="JY11" s="288"/>
      <c r="JZ11" s="288"/>
      <c r="KA11" s="288"/>
      <c r="KB11" s="288"/>
      <c r="KC11" s="288"/>
      <c r="KD11" s="288"/>
      <c r="KE11" s="288"/>
      <c r="KF11" s="288"/>
      <c r="KG11" s="288"/>
      <c r="KH11" s="288"/>
      <c r="KI11" s="288"/>
      <c r="KJ11" s="288"/>
      <c r="KK11" s="288"/>
      <c r="KL11" s="288"/>
      <c r="KM11" s="288"/>
      <c r="KN11" s="288"/>
      <c r="KO11" s="288"/>
      <c r="KP11" s="288"/>
      <c r="KQ11" s="288"/>
      <c r="KR11" s="288"/>
      <c r="KS11" s="288"/>
      <c r="KT11" s="288"/>
      <c r="KU11" s="288"/>
      <c r="KV11" s="288"/>
      <c r="KW11" s="288"/>
      <c r="KX11" s="288"/>
      <c r="KY11" s="288"/>
      <c r="KZ11" s="288"/>
      <c r="LA11" s="288"/>
      <c r="LB11" s="288"/>
      <c r="LC11" s="288"/>
      <c r="LD11" s="288"/>
      <c r="LE11" s="288"/>
      <c r="LF11" s="288"/>
      <c r="LG11" s="288"/>
      <c r="LH11" s="288"/>
      <c r="LI11" s="288"/>
      <c r="LJ11" s="288"/>
      <c r="LK11" s="288"/>
      <c r="LL11" s="288"/>
      <c r="LM11" s="288"/>
      <c r="LN11" s="288"/>
      <c r="LO11" s="288"/>
      <c r="LP11" s="288"/>
      <c r="LQ11" s="288"/>
      <c r="LR11" s="288"/>
      <c r="LS11" s="288"/>
      <c r="LT11" s="288"/>
      <c r="LU11" s="288"/>
      <c r="LV11" s="288"/>
      <c r="LW11" s="288"/>
      <c r="LX11" s="288"/>
      <c r="LY11" s="288"/>
      <c r="LZ11" s="288"/>
      <c r="MA11" s="288"/>
      <c r="MB11" s="288"/>
      <c r="MC11" s="288"/>
      <c r="MD11" s="288"/>
      <c r="ME11" s="288"/>
      <c r="MF11" s="288"/>
      <c r="MG11" s="288"/>
      <c r="MH11" s="288"/>
      <c r="MI11" s="288"/>
      <c r="MJ11" s="288"/>
      <c r="MK11" s="288"/>
      <c r="ML11" s="288"/>
      <c r="MM11" s="288"/>
      <c r="MN11" s="288"/>
      <c r="MO11" s="288"/>
      <c r="MP11" s="288"/>
      <c r="MQ11" s="288"/>
      <c r="MR11" s="288"/>
      <c r="MS11" s="288"/>
      <c r="MT11" s="288"/>
      <c r="MU11" s="288"/>
      <c r="MV11" s="288"/>
      <c r="MW11" s="288"/>
      <c r="MX11" s="288"/>
      <c r="MY11" s="288"/>
      <c r="MZ11" s="288"/>
      <c r="NA11" s="288"/>
      <c r="NB11" s="288"/>
      <c r="NC11" s="288"/>
      <c r="ND11" s="288"/>
      <c r="NE11" s="288"/>
      <c r="NF11" s="288"/>
      <c r="NG11" s="288"/>
      <c r="NH11" s="288"/>
      <c r="NI11" s="288"/>
      <c r="NJ11" s="288"/>
      <c r="NK11" s="288"/>
      <c r="NL11" s="288"/>
      <c r="NM11" s="288"/>
      <c r="NN11" s="288"/>
      <c r="NO11" s="288"/>
      <c r="NP11" s="288"/>
      <c r="NQ11" s="288"/>
      <c r="NR11" s="288"/>
      <c r="NS11" s="288"/>
      <c r="NT11" s="288"/>
      <c r="NU11" s="288"/>
      <c r="NV11" s="288"/>
      <c r="NW11" s="288"/>
      <c r="NX11" s="288"/>
      <c r="NY11" s="288"/>
      <c r="NZ11" s="288"/>
      <c r="OA11" s="288"/>
      <c r="OB11" s="288"/>
      <c r="OC11" s="288"/>
      <c r="OD11" s="288"/>
      <c r="OE11" s="288"/>
      <c r="OF11" s="288"/>
      <c r="OG11" s="288"/>
      <c r="OH11" s="288"/>
      <c r="OI11" s="288"/>
      <c r="OJ11" s="288"/>
      <c r="OK11" s="288"/>
      <c r="OL11" s="288"/>
      <c r="OM11" s="288"/>
      <c r="ON11" s="288"/>
      <c r="OO11" s="288"/>
      <c r="OP11" s="288"/>
      <c r="OQ11" s="288"/>
      <c r="OR11" s="288"/>
      <c r="OS11" s="288"/>
      <c r="OT11" s="288"/>
      <c r="OU11" s="288"/>
      <c r="OV11" s="288"/>
      <c r="OW11" s="288"/>
      <c r="OX11" s="288"/>
      <c r="OY11" s="288"/>
      <c r="OZ11" s="288"/>
      <c r="PA11" s="288"/>
      <c r="PB11" s="288"/>
      <c r="PC11" s="288"/>
      <c r="PD11" s="288"/>
      <c r="PE11" s="288"/>
      <c r="PF11" s="288"/>
      <c r="PG11" s="288"/>
      <c r="PH11" s="288"/>
      <c r="PI11" s="288"/>
      <c r="PJ11" s="288"/>
      <c r="PK11" s="288"/>
      <c r="PL11" s="288"/>
      <c r="PM11" s="288"/>
      <c r="PN11" s="288"/>
      <c r="PO11" s="288"/>
      <c r="PP11" s="288"/>
      <c r="PQ11" s="288"/>
      <c r="PR11" s="288"/>
      <c r="PS11" s="288"/>
      <c r="PT11" s="288"/>
      <c r="PU11" s="288"/>
      <c r="PV11" s="288"/>
      <c r="PW11" s="288"/>
      <c r="PX11" s="288"/>
      <c r="PY11" s="288"/>
      <c r="PZ11" s="288"/>
      <c r="QA11" s="288"/>
      <c r="QB11" s="288"/>
      <c r="QC11" s="288"/>
      <c r="QD11" s="288"/>
      <c r="QE11" s="288"/>
      <c r="QF11" s="288"/>
      <c r="QG11" s="288"/>
      <c r="QH11" s="288"/>
      <c r="QI11" s="288"/>
      <c r="QJ11" s="288"/>
      <c r="QK11" s="288"/>
      <c r="QL11" s="288"/>
      <c r="QM11" s="288"/>
      <c r="QN11" s="288"/>
      <c r="QO11" s="288"/>
      <c r="QP11" s="288"/>
      <c r="QQ11" s="288"/>
      <c r="QR11" s="288"/>
      <c r="QS11" s="288"/>
      <c r="QT11" s="288"/>
      <c r="QU11" s="288"/>
      <c r="QV11" s="288"/>
      <c r="QW11" s="288"/>
      <c r="QX11" s="288"/>
      <c r="QY11" s="288"/>
      <c r="QZ11" s="288"/>
      <c r="RA11" s="288"/>
      <c r="RB11" s="288"/>
      <c r="RC11" s="288"/>
      <c r="RD11" s="288"/>
      <c r="RE11" s="288"/>
      <c r="RF11" s="288"/>
      <c r="RG11" s="288"/>
      <c r="RH11" s="288"/>
      <c r="RI11" s="288"/>
      <c r="RJ11" s="288"/>
      <c r="RK11" s="288"/>
      <c r="RL11" s="288"/>
      <c r="RM11" s="288"/>
      <c r="RN11" s="288"/>
      <c r="RO11" s="288"/>
      <c r="RP11" s="288"/>
      <c r="RQ11" s="288"/>
      <c r="RR11" s="288"/>
      <c r="RS11" s="288"/>
      <c r="RT11" s="288"/>
      <c r="RU11" s="288"/>
      <c r="RV11" s="288"/>
      <c r="RW11" s="288"/>
      <c r="RX11" s="288"/>
      <c r="RY11" s="288"/>
      <c r="RZ11" s="288"/>
      <c r="SA11" s="288"/>
      <c r="SB11" s="288"/>
      <c r="SC11" s="288"/>
      <c r="SD11" s="288"/>
      <c r="SE11" s="288"/>
      <c r="SF11" s="288"/>
      <c r="SG11" s="288"/>
      <c r="SH11" s="288"/>
      <c r="SI11" s="288"/>
      <c r="SJ11" s="288"/>
      <c r="SK11" s="288"/>
      <c r="SL11" s="288"/>
      <c r="SM11" s="288"/>
      <c r="SN11" s="288"/>
      <c r="SO11" s="288"/>
      <c r="SP11" s="288"/>
      <c r="SQ11" s="288"/>
      <c r="SR11" s="288"/>
      <c r="SS11" s="288"/>
      <c r="ST11" s="288"/>
      <c r="SU11" s="288"/>
      <c r="SV11" s="288"/>
      <c r="SW11" s="288"/>
      <c r="SX11" s="288"/>
      <c r="SY11" s="288"/>
      <c r="SZ11" s="288"/>
      <c r="TA11" s="288"/>
      <c r="TB11" s="288"/>
      <c r="TC11" s="288"/>
      <c r="TD11" s="288"/>
      <c r="TE11" s="288"/>
      <c r="TF11" s="288"/>
      <c r="TG11" s="288"/>
      <c r="TH11" s="288"/>
      <c r="TI11" s="288"/>
      <c r="TJ11" s="288"/>
      <c r="TK11" s="288"/>
      <c r="TL11" s="288"/>
      <c r="TM11" s="288"/>
      <c r="TN11" s="288"/>
      <c r="TO11" s="288"/>
      <c r="TP11" s="288"/>
      <c r="TQ11" s="288"/>
      <c r="TR11" s="288"/>
      <c r="TS11" s="288"/>
      <c r="TT11" s="288"/>
      <c r="TU11" s="288"/>
      <c r="TV11" s="288"/>
      <c r="TW11" s="288"/>
      <c r="TX11" s="288"/>
      <c r="TY11" s="288"/>
      <c r="TZ11" s="288"/>
      <c r="UA11" s="288"/>
      <c r="UB11" s="288"/>
      <c r="UC11" s="288"/>
      <c r="UD11" s="288"/>
      <c r="UE11" s="288"/>
      <c r="UF11" s="288"/>
      <c r="UG11" s="288"/>
      <c r="UH11" s="288"/>
      <c r="UI11" s="288"/>
      <c r="UJ11" s="288"/>
      <c r="UK11" s="288"/>
      <c r="UL11" s="288"/>
      <c r="UM11" s="288"/>
      <c r="UN11" s="288"/>
      <c r="UO11" s="288"/>
      <c r="UP11" s="288"/>
      <c r="UQ11" s="288"/>
      <c r="UR11" s="288"/>
      <c r="US11" s="288"/>
      <c r="UT11" s="288"/>
      <c r="UU11" s="288"/>
      <c r="UV11" s="288"/>
      <c r="UW11" s="288"/>
      <c r="UX11" s="288"/>
      <c r="UY11" s="288"/>
      <c r="UZ11" s="288"/>
      <c r="VA11" s="288"/>
      <c r="VB11" s="288"/>
      <c r="VC11" s="288"/>
      <c r="VD11" s="288"/>
      <c r="VE11" s="288"/>
      <c r="VF11" s="288"/>
      <c r="VG11" s="288"/>
      <c r="VH11" s="288"/>
      <c r="VI11" s="288"/>
      <c r="VJ11" s="288"/>
      <c r="VK11" s="288"/>
      <c r="VL11" s="288"/>
      <c r="VM11" s="288"/>
      <c r="VN11" s="288"/>
      <c r="VO11" s="288"/>
      <c r="VP11" s="288"/>
      <c r="VQ11" s="288"/>
      <c r="VR11" s="288"/>
      <c r="VS11" s="288"/>
      <c r="VT11" s="288"/>
      <c r="VU11" s="288"/>
      <c r="VV11" s="288"/>
      <c r="VW11" s="288"/>
      <c r="VX11" s="288"/>
      <c r="VY11" s="288"/>
      <c r="VZ11" s="288"/>
      <c r="WA11" s="288"/>
      <c r="WB11" s="288"/>
      <c r="WC11" s="288"/>
      <c r="WD11" s="288"/>
      <c r="WE11" s="288"/>
      <c r="WF11" s="288"/>
      <c r="WG11" s="288"/>
      <c r="WH11" s="288"/>
      <c r="WI11" s="288"/>
      <c r="WJ11" s="288"/>
      <c r="WK11" s="288"/>
      <c r="WL11" s="288"/>
      <c r="WM11" s="288"/>
      <c r="WN11" s="288"/>
      <c r="WO11" s="288"/>
      <c r="WP11" s="288"/>
      <c r="WQ11" s="288"/>
      <c r="WR11" s="288"/>
      <c r="WS11" s="288"/>
      <c r="WT11" s="288"/>
      <c r="WU11" s="288"/>
      <c r="WV11" s="288"/>
      <c r="WW11" s="288"/>
      <c r="WX11" s="288"/>
      <c r="WY11" s="288"/>
      <c r="WZ11" s="288"/>
      <c r="XA11" s="288"/>
      <c r="XB11" s="288"/>
      <c r="XC11" s="288"/>
      <c r="XD11" s="288"/>
      <c r="XE11" s="288"/>
      <c r="XF11" s="288"/>
      <c r="XG11" s="288"/>
      <c r="XH11" s="288"/>
      <c r="XI11" s="288"/>
      <c r="XJ11" s="288"/>
      <c r="XK11" s="288"/>
      <c r="XL11" s="288"/>
      <c r="XM11" s="288"/>
      <c r="XN11" s="288"/>
      <c r="XO11" s="288"/>
      <c r="XP11" s="288"/>
      <c r="XQ11" s="288"/>
      <c r="XR11" s="288"/>
      <c r="XS11" s="288"/>
      <c r="XT11" s="288"/>
      <c r="XU11" s="288"/>
      <c r="XV11" s="288"/>
      <c r="XW11" s="288"/>
      <c r="XX11" s="288"/>
      <c r="XY11" s="288"/>
      <c r="XZ11" s="288"/>
      <c r="YA11" s="288"/>
      <c r="YB11" s="288"/>
      <c r="YC11" s="288"/>
      <c r="YD11" s="288"/>
      <c r="YE11" s="288"/>
      <c r="YF11" s="288"/>
      <c r="YG11" s="288"/>
      <c r="YH11" s="288"/>
      <c r="YI11" s="288"/>
      <c r="YJ11" s="288"/>
      <c r="YK11" s="288"/>
      <c r="YL11" s="288"/>
      <c r="YM11" s="288"/>
      <c r="YN11" s="288"/>
      <c r="YO11" s="288"/>
      <c r="YP11" s="288"/>
      <c r="YQ11" s="288"/>
      <c r="YR11" s="288"/>
      <c r="YS11" s="288"/>
      <c r="YT11" s="288"/>
      <c r="YU11" s="288"/>
      <c r="YV11" s="288"/>
      <c r="YW11" s="288"/>
      <c r="YX11" s="288"/>
      <c r="YY11" s="288"/>
      <c r="YZ11" s="288"/>
      <c r="ZA11" s="288"/>
      <c r="ZB11" s="288"/>
      <c r="ZC11" s="288"/>
      <c r="ZD11" s="288"/>
      <c r="ZE11" s="288"/>
      <c r="ZF11" s="288"/>
      <c r="ZG11" s="288"/>
      <c r="ZH11" s="288"/>
      <c r="ZI11" s="288"/>
      <c r="ZJ11" s="288"/>
      <c r="ZK11" s="288"/>
      <c r="ZL11" s="288"/>
      <c r="ZM11" s="288"/>
      <c r="ZN11" s="288"/>
      <c r="ZO11" s="288"/>
      <c r="ZP11" s="288"/>
      <c r="ZQ11" s="288"/>
      <c r="ZR11" s="288"/>
      <c r="ZS11" s="288"/>
      <c r="ZT11" s="288"/>
      <c r="ZU11" s="288"/>
      <c r="ZV11" s="288"/>
      <c r="ZW11" s="288"/>
      <c r="ZX11" s="288"/>
      <c r="ZY11" s="288"/>
      <c r="ZZ11" s="288"/>
      <c r="AAA11" s="288"/>
      <c r="AAB11" s="288"/>
      <c r="AAC11" s="288"/>
      <c r="AAD11" s="288"/>
      <c r="AAE11" s="288"/>
      <c r="AAF11" s="288"/>
      <c r="AAG11" s="288"/>
      <c r="AAH11" s="288"/>
      <c r="AAI11" s="288"/>
      <c r="AAJ11" s="288"/>
      <c r="AAK11" s="288"/>
      <c r="AAL11" s="288"/>
      <c r="AAM11" s="288"/>
      <c r="AAN11" s="288"/>
      <c r="AAO11" s="288"/>
      <c r="AAP11" s="288"/>
      <c r="AAQ11" s="288"/>
      <c r="AAR11" s="288"/>
      <c r="AAS11" s="288"/>
      <c r="AAT11" s="288"/>
      <c r="AAU11" s="288"/>
      <c r="AAV11" s="288"/>
      <c r="AAW11" s="288"/>
      <c r="AAX11" s="288"/>
      <c r="AAY11" s="288"/>
      <c r="AAZ11" s="288"/>
      <c r="ABA11" s="288"/>
      <c r="ABB11" s="288"/>
      <c r="ABC11" s="288"/>
      <c r="ABD11" s="288"/>
      <c r="ABE11" s="288"/>
      <c r="ABF11" s="288"/>
      <c r="ABG11" s="288"/>
      <c r="ABH11" s="288"/>
      <c r="ABI11" s="288"/>
      <c r="ABJ11" s="288"/>
      <c r="ABK11" s="288"/>
      <c r="ABL11" s="288"/>
      <c r="ABM11" s="288"/>
      <c r="ABN11" s="288"/>
      <c r="ABO11" s="288"/>
      <c r="ABP11" s="288"/>
      <c r="ABQ11" s="288"/>
      <c r="ABR11" s="288"/>
      <c r="ABS11" s="288"/>
      <c r="ABT11" s="288"/>
      <c r="ABU11" s="288"/>
      <c r="ABV11" s="288"/>
      <c r="ABW11" s="288"/>
      <c r="ABX11" s="288"/>
      <c r="ABY11" s="288"/>
      <c r="ABZ11" s="288"/>
      <c r="ACA11" s="288"/>
      <c r="ACB11" s="288"/>
      <c r="ACC11" s="288"/>
      <c r="ACD11" s="288"/>
      <c r="ACE11" s="288"/>
      <c r="ACF11" s="288"/>
      <c r="ACG11" s="288"/>
      <c r="ACH11" s="288"/>
      <c r="ACI11" s="288"/>
      <c r="ACJ11" s="288"/>
      <c r="ACK11" s="288"/>
      <c r="ACL11" s="288"/>
      <c r="ACM11" s="288"/>
      <c r="ACN11" s="288"/>
      <c r="ACO11" s="288"/>
      <c r="ACP11" s="288"/>
      <c r="ACQ11" s="288"/>
      <c r="ACR11" s="288"/>
      <c r="ACS11" s="288"/>
      <c r="ACT11" s="288"/>
      <c r="ACU11" s="288"/>
      <c r="ACV11" s="288"/>
      <c r="ACW11" s="288"/>
      <c r="ACX11" s="288"/>
      <c r="ACY11" s="288"/>
      <c r="ACZ11" s="288"/>
      <c r="ADA11" s="288"/>
      <c r="ADB11" s="288"/>
      <c r="ADC11" s="288"/>
      <c r="ADD11" s="288"/>
      <c r="ADE11" s="288"/>
      <c r="ADF11" s="288"/>
      <c r="ADG11" s="288"/>
      <c r="ADH11" s="288"/>
      <c r="ADI11" s="288"/>
      <c r="ADJ11" s="288"/>
      <c r="ADK11" s="288"/>
      <c r="ADL11" s="288"/>
      <c r="ADM11" s="288"/>
      <c r="ADN11" s="288"/>
      <c r="ADO11" s="288"/>
      <c r="ADP11" s="288"/>
      <c r="ADQ11" s="288"/>
      <c r="ADR11" s="288"/>
      <c r="ADS11" s="288"/>
      <c r="ADT11" s="288"/>
      <c r="ADU11" s="288"/>
      <c r="ADV11" s="288"/>
      <c r="ADW11" s="288"/>
      <c r="ADX11" s="288"/>
      <c r="ADY11" s="288"/>
      <c r="ADZ11" s="288"/>
      <c r="AEA11" s="288"/>
      <c r="AEB11" s="288"/>
      <c r="AEC11" s="288"/>
      <c r="AED11" s="288"/>
      <c r="AEE11" s="288"/>
      <c r="AEF11" s="288"/>
      <c r="AEG11" s="288"/>
      <c r="AEH11" s="288"/>
      <c r="AEI11" s="288"/>
      <c r="AEJ11" s="288"/>
      <c r="AEK11" s="288"/>
      <c r="AEL11" s="288"/>
      <c r="AEM11" s="288"/>
      <c r="AEN11" s="288"/>
      <c r="AEO11" s="288"/>
      <c r="AEP11" s="288"/>
      <c r="AEQ11" s="288"/>
      <c r="AER11" s="288"/>
      <c r="AES11" s="288"/>
      <c r="AET11" s="288"/>
      <c r="AEU11" s="288"/>
      <c r="AEV11" s="288"/>
      <c r="AEW11" s="288"/>
      <c r="AEX11" s="288"/>
      <c r="AEY11" s="288"/>
      <c r="AEZ11" s="288"/>
      <c r="AFA11" s="288"/>
      <c r="AFB11" s="288"/>
      <c r="AFC11" s="288"/>
      <c r="AFD11" s="288"/>
      <c r="AFE11" s="288"/>
      <c r="AFF11" s="288"/>
      <c r="AFG11" s="288"/>
      <c r="AFH11" s="288"/>
      <c r="AFI11" s="288"/>
      <c r="AFJ11" s="288"/>
      <c r="AFK11" s="288"/>
      <c r="AFL11" s="288"/>
      <c r="AFM11" s="288"/>
      <c r="AFN11" s="288"/>
      <c r="AFO11" s="288"/>
      <c r="AFP11" s="288"/>
      <c r="AFQ11" s="288"/>
      <c r="AFR11" s="288"/>
      <c r="AFS11" s="288"/>
      <c r="AFT11" s="288"/>
      <c r="AFU11" s="288"/>
      <c r="AFV11" s="288"/>
      <c r="AFW11" s="288"/>
      <c r="AFX11" s="288"/>
      <c r="AFY11" s="288"/>
      <c r="AFZ11" s="288"/>
      <c r="AGA11" s="288"/>
      <c r="AGB11" s="288"/>
      <c r="AGC11" s="288"/>
      <c r="AGD11" s="288"/>
      <c r="AGE11" s="288"/>
      <c r="AGF11" s="288"/>
      <c r="AGG11" s="288"/>
      <c r="AGH11" s="288"/>
      <c r="AGI11" s="288"/>
      <c r="AGJ11" s="288"/>
      <c r="AGK11" s="288"/>
      <c r="AGL11" s="288"/>
      <c r="AGM11" s="288"/>
      <c r="AGN11" s="288"/>
      <c r="AGO11" s="288"/>
      <c r="AGP11" s="288"/>
      <c r="AGQ11" s="288"/>
      <c r="AGR11" s="288"/>
      <c r="AGS11" s="288"/>
      <c r="AGT11" s="288"/>
      <c r="AGU11" s="288"/>
      <c r="AGV11" s="288"/>
      <c r="AGW11" s="288"/>
      <c r="AGX11" s="288"/>
      <c r="AGY11" s="288"/>
      <c r="AGZ11" s="288"/>
      <c r="AHA11" s="288"/>
      <c r="AHB11" s="288"/>
      <c r="AHC11" s="288"/>
      <c r="AHD11" s="288"/>
      <c r="AHE11" s="288"/>
      <c r="AHF11" s="288"/>
      <c r="AHG11" s="288"/>
      <c r="AHH11" s="288"/>
      <c r="AHI11" s="288"/>
      <c r="AHJ11" s="288"/>
      <c r="AHK11" s="288"/>
      <c r="AHL11" s="288"/>
      <c r="AHM11" s="288"/>
      <c r="AHN11" s="288"/>
      <c r="AHO11" s="288"/>
      <c r="AHP11" s="288"/>
      <c r="AHQ11" s="288"/>
      <c r="AHR11" s="288"/>
      <c r="AHS11" s="288"/>
      <c r="AHT11" s="288"/>
      <c r="AHU11" s="288"/>
      <c r="AHV11" s="288"/>
      <c r="AHW11" s="288"/>
      <c r="AHX11" s="288"/>
      <c r="AHY11" s="288"/>
      <c r="AHZ11" s="288"/>
      <c r="AIA11" s="288"/>
      <c r="AIB11" s="288"/>
      <c r="AIC11" s="288"/>
      <c r="AID11" s="288"/>
      <c r="AIE11" s="288"/>
      <c r="AIF11" s="288"/>
      <c r="AIG11" s="288"/>
      <c r="AIH11" s="288"/>
      <c r="AII11" s="288"/>
      <c r="AIJ11" s="288"/>
      <c r="AIK11" s="288"/>
      <c r="AIL11" s="288"/>
      <c r="AIM11" s="288"/>
      <c r="AIN11" s="288"/>
      <c r="AIO11" s="288"/>
      <c r="AIP11" s="288"/>
      <c r="AIQ11" s="288"/>
      <c r="AIR11" s="288"/>
      <c r="AIS11" s="288"/>
      <c r="AIT11" s="288"/>
      <c r="AIU11" s="288"/>
      <c r="AIV11" s="288"/>
      <c r="AIW11" s="288"/>
      <c r="AIX11" s="288"/>
      <c r="AIY11" s="288"/>
      <c r="AIZ11" s="288"/>
      <c r="AJA11" s="288"/>
      <c r="AJB11" s="288"/>
      <c r="AJC11" s="288"/>
      <c r="AJD11" s="288"/>
      <c r="AJE11" s="288"/>
      <c r="AJF11" s="288"/>
      <c r="AJG11" s="288"/>
      <c r="AJH11" s="288"/>
      <c r="AJI11" s="288"/>
      <c r="AJJ11" s="288"/>
      <c r="AJK11" s="288"/>
      <c r="AJL11" s="288"/>
      <c r="AJM11" s="288"/>
      <c r="AJN11" s="288"/>
      <c r="AJO11" s="288"/>
      <c r="AJP11" s="288"/>
      <c r="AJQ11" s="288"/>
      <c r="AJR11" s="288"/>
      <c r="AJS11" s="288"/>
      <c r="AJT11" s="288"/>
      <c r="AJU11" s="288"/>
      <c r="AJV11" s="288"/>
      <c r="AJW11" s="288"/>
      <c r="AJX11" s="288"/>
      <c r="AJY11" s="288"/>
      <c r="AJZ11" s="288"/>
      <c r="AKA11" s="288"/>
      <c r="AKB11" s="288"/>
      <c r="AKC11" s="288"/>
      <c r="AKD11" s="288"/>
      <c r="AKE11" s="288"/>
      <c r="AKF11" s="288"/>
      <c r="AKG11" s="288"/>
      <c r="AKH11" s="288"/>
      <c r="AKI11" s="288"/>
      <c r="AKJ11" s="288"/>
      <c r="AKK11" s="288"/>
      <c r="AKL11" s="288"/>
      <c r="AKM11" s="288"/>
      <c r="AKN11" s="288"/>
      <c r="AKO11" s="288"/>
      <c r="AKP11" s="288"/>
      <c r="AKQ11" s="288"/>
      <c r="AKR11" s="288"/>
      <c r="AKS11" s="288"/>
      <c r="AKT11" s="288"/>
      <c r="AKU11" s="288"/>
      <c r="AKV11" s="288"/>
      <c r="AKW11" s="288"/>
      <c r="AKX11" s="288"/>
      <c r="AKY11" s="288"/>
      <c r="AKZ11" s="288"/>
      <c r="ALA11" s="288"/>
      <c r="ALB11" s="288"/>
      <c r="ALC11" s="288"/>
      <c r="ALD11" s="288"/>
      <c r="ALE11" s="288"/>
      <c r="ALF11" s="288"/>
      <c r="ALG11" s="288"/>
      <c r="ALH11" s="288"/>
      <c r="ALI11" s="288"/>
      <c r="ALJ11" s="288"/>
      <c r="ALK11" s="288"/>
      <c r="ALL11" s="288"/>
      <c r="ALM11" s="288"/>
      <c r="ALN11" s="288"/>
      <c r="ALO11" s="288"/>
      <c r="ALP11" s="288"/>
      <c r="ALQ11" s="288"/>
      <c r="ALR11" s="288"/>
      <c r="ALS11" s="288"/>
      <c r="ALT11" s="288"/>
      <c r="ALU11" s="288"/>
      <c r="ALV11" s="288"/>
      <c r="ALW11" s="288"/>
      <c r="ALX11" s="288"/>
      <c r="ALY11" s="288"/>
      <c r="ALZ11" s="288"/>
      <c r="AMA11" s="288"/>
      <c r="AMB11" s="288"/>
      <c r="AMC11" s="288"/>
      <c r="AMD11" s="288"/>
      <c r="AME11" s="288"/>
      <c r="AMF11" s="288"/>
    </row>
    <row r="12" spans="1:1020" s="289" customFormat="1" ht="37.5" customHeight="1" x14ac:dyDescent="0.7">
      <c r="A12" s="386" t="s">
        <v>120</v>
      </c>
      <c r="B12" s="147" t="s">
        <v>119</v>
      </c>
      <c r="C12" s="147">
        <v>51453</v>
      </c>
      <c r="D12" s="147">
        <v>191968</v>
      </c>
      <c r="E12" s="244">
        <v>105422</v>
      </c>
      <c r="F12" s="148">
        <f t="shared" si="0"/>
        <v>348843</v>
      </c>
      <c r="G12" s="147" t="s">
        <v>119</v>
      </c>
      <c r="H12" s="148">
        <f t="shared" si="4"/>
        <v>40133.340000000004</v>
      </c>
      <c r="I12" s="147">
        <f t="shared" si="1"/>
        <v>191968</v>
      </c>
      <c r="J12" s="148">
        <f t="shared" si="2"/>
        <v>73795.399999999994</v>
      </c>
      <c r="K12" s="147">
        <f t="shared" si="3"/>
        <v>305896.74</v>
      </c>
      <c r="L12" s="140"/>
      <c r="M12" s="387"/>
      <c r="N12" s="140"/>
      <c r="O12" s="288"/>
      <c r="P12" s="288"/>
      <c r="Q12" s="388"/>
      <c r="R12" s="288"/>
      <c r="S12" s="288"/>
      <c r="T12" s="388"/>
      <c r="U12" s="288"/>
      <c r="V12" s="381"/>
      <c r="W12" s="288"/>
      <c r="X12" s="288"/>
      <c r="Y12" s="288"/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28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8"/>
      <c r="AX12" s="288"/>
      <c r="AY12" s="288"/>
      <c r="AZ12" s="288"/>
      <c r="BA12" s="288"/>
      <c r="BB12" s="288"/>
      <c r="BC12" s="288"/>
      <c r="BD12" s="288"/>
      <c r="BE12" s="288"/>
      <c r="BF12" s="288"/>
      <c r="BG12" s="288"/>
      <c r="BH12" s="288"/>
      <c r="BI12" s="288"/>
      <c r="BJ12" s="288"/>
      <c r="BK12" s="288"/>
      <c r="BL12" s="288"/>
      <c r="BM12" s="288"/>
      <c r="BN12" s="288"/>
      <c r="BO12" s="288"/>
      <c r="BP12" s="288"/>
      <c r="BQ12" s="288"/>
      <c r="BR12" s="288"/>
      <c r="BS12" s="288"/>
      <c r="BT12" s="288"/>
      <c r="BU12" s="288"/>
      <c r="BV12" s="288"/>
      <c r="BW12" s="288"/>
      <c r="BX12" s="288"/>
      <c r="BY12" s="288"/>
      <c r="BZ12" s="288"/>
      <c r="CA12" s="288"/>
      <c r="CB12" s="288"/>
      <c r="CC12" s="288"/>
      <c r="CD12" s="288"/>
      <c r="CE12" s="288"/>
      <c r="CF12" s="288"/>
      <c r="CG12" s="288"/>
      <c r="CH12" s="288"/>
      <c r="CI12" s="288"/>
      <c r="CJ12" s="288"/>
      <c r="CK12" s="288"/>
      <c r="CL12" s="288"/>
      <c r="CM12" s="288"/>
      <c r="CN12" s="288"/>
      <c r="CO12" s="288"/>
      <c r="CP12" s="288"/>
      <c r="CQ12" s="288"/>
      <c r="CR12" s="288"/>
      <c r="CS12" s="288"/>
      <c r="CT12" s="288"/>
      <c r="CU12" s="288"/>
      <c r="CV12" s="288"/>
      <c r="CW12" s="288"/>
      <c r="CX12" s="288"/>
      <c r="CY12" s="288"/>
      <c r="CZ12" s="288"/>
      <c r="DA12" s="288"/>
      <c r="DB12" s="288"/>
      <c r="DC12" s="288"/>
      <c r="DD12" s="288"/>
      <c r="DE12" s="288"/>
      <c r="DF12" s="288"/>
      <c r="DG12" s="288"/>
      <c r="DH12" s="288"/>
      <c r="DI12" s="288"/>
      <c r="DJ12" s="288"/>
      <c r="DK12" s="288"/>
      <c r="DL12" s="288"/>
      <c r="DM12" s="288"/>
      <c r="DN12" s="288"/>
      <c r="DO12" s="288"/>
      <c r="DP12" s="288"/>
      <c r="DQ12" s="288"/>
      <c r="DR12" s="288"/>
      <c r="DS12" s="288"/>
      <c r="DT12" s="288"/>
      <c r="DU12" s="288"/>
      <c r="DV12" s="288"/>
      <c r="DW12" s="288"/>
      <c r="DX12" s="288"/>
      <c r="DY12" s="288"/>
      <c r="DZ12" s="288"/>
      <c r="EA12" s="288"/>
      <c r="EB12" s="288"/>
      <c r="EC12" s="288"/>
      <c r="ED12" s="288"/>
      <c r="EE12" s="288"/>
      <c r="EF12" s="288"/>
      <c r="EG12" s="288"/>
      <c r="EH12" s="288"/>
      <c r="EI12" s="288"/>
      <c r="EJ12" s="288"/>
      <c r="EK12" s="288"/>
      <c r="EL12" s="288"/>
      <c r="EM12" s="288"/>
      <c r="EN12" s="288"/>
      <c r="EO12" s="288"/>
      <c r="EP12" s="288"/>
      <c r="EQ12" s="288"/>
      <c r="ER12" s="288"/>
      <c r="ES12" s="288"/>
      <c r="ET12" s="288"/>
      <c r="EU12" s="288"/>
      <c r="EV12" s="288"/>
      <c r="EW12" s="288"/>
      <c r="EX12" s="288"/>
      <c r="EY12" s="288"/>
      <c r="EZ12" s="288"/>
      <c r="FA12" s="288"/>
      <c r="FB12" s="288"/>
      <c r="FC12" s="288"/>
      <c r="FD12" s="288"/>
      <c r="FE12" s="288"/>
      <c r="FF12" s="288"/>
      <c r="FG12" s="288"/>
      <c r="FH12" s="288"/>
      <c r="FI12" s="288"/>
      <c r="FJ12" s="288"/>
      <c r="FK12" s="288"/>
      <c r="FL12" s="288"/>
      <c r="FM12" s="288"/>
      <c r="FN12" s="288"/>
      <c r="FO12" s="288"/>
      <c r="FP12" s="288"/>
      <c r="FQ12" s="288"/>
      <c r="FR12" s="288"/>
      <c r="FS12" s="288"/>
      <c r="FT12" s="288"/>
      <c r="FU12" s="288"/>
      <c r="FV12" s="288"/>
      <c r="FW12" s="288"/>
      <c r="FX12" s="288"/>
      <c r="FY12" s="288"/>
      <c r="FZ12" s="288"/>
      <c r="GA12" s="288"/>
      <c r="GB12" s="288"/>
      <c r="GC12" s="288"/>
      <c r="GD12" s="288"/>
      <c r="GE12" s="288"/>
      <c r="GF12" s="288"/>
      <c r="GG12" s="288"/>
      <c r="GH12" s="288"/>
      <c r="GI12" s="288"/>
      <c r="GJ12" s="288"/>
      <c r="GK12" s="288"/>
      <c r="GL12" s="288"/>
      <c r="GM12" s="288"/>
      <c r="GN12" s="288"/>
      <c r="GO12" s="288"/>
      <c r="GP12" s="288"/>
      <c r="GQ12" s="288"/>
      <c r="GR12" s="288"/>
      <c r="GS12" s="288"/>
      <c r="GT12" s="288"/>
      <c r="GU12" s="288"/>
      <c r="GV12" s="288"/>
      <c r="GW12" s="288"/>
      <c r="GX12" s="288"/>
      <c r="GY12" s="288"/>
      <c r="GZ12" s="288"/>
      <c r="HA12" s="288"/>
      <c r="HB12" s="288"/>
      <c r="HC12" s="288"/>
      <c r="HD12" s="288"/>
      <c r="HE12" s="288"/>
      <c r="HF12" s="288"/>
      <c r="HG12" s="288"/>
      <c r="HH12" s="288"/>
      <c r="HI12" s="288"/>
      <c r="HJ12" s="288"/>
      <c r="HK12" s="288"/>
      <c r="HL12" s="288"/>
      <c r="HM12" s="288"/>
      <c r="HN12" s="288"/>
      <c r="HO12" s="288"/>
      <c r="HP12" s="288"/>
      <c r="HQ12" s="288"/>
      <c r="HR12" s="288"/>
      <c r="HS12" s="288"/>
      <c r="HT12" s="288"/>
      <c r="HU12" s="288"/>
      <c r="HV12" s="288"/>
      <c r="HW12" s="288"/>
      <c r="HX12" s="288"/>
      <c r="HY12" s="288"/>
      <c r="HZ12" s="288"/>
      <c r="IA12" s="288"/>
      <c r="IB12" s="288"/>
      <c r="IC12" s="288"/>
      <c r="ID12" s="288"/>
      <c r="IE12" s="288"/>
      <c r="IF12" s="288"/>
      <c r="IG12" s="288"/>
      <c r="IH12" s="288"/>
      <c r="II12" s="288"/>
      <c r="IJ12" s="288"/>
      <c r="IK12" s="288"/>
      <c r="IL12" s="288"/>
      <c r="IM12" s="288"/>
      <c r="IN12" s="288"/>
      <c r="IO12" s="288"/>
      <c r="IP12" s="288"/>
      <c r="IQ12" s="288"/>
      <c r="IR12" s="288"/>
      <c r="IS12" s="288"/>
      <c r="IT12" s="288"/>
      <c r="IU12" s="288"/>
      <c r="IV12" s="288"/>
      <c r="IW12" s="288"/>
      <c r="IX12" s="288"/>
      <c r="IY12" s="288"/>
      <c r="IZ12" s="288"/>
      <c r="JA12" s="288"/>
      <c r="JB12" s="288"/>
      <c r="JC12" s="288"/>
      <c r="JD12" s="288"/>
      <c r="JE12" s="288"/>
      <c r="JF12" s="288"/>
      <c r="JG12" s="288"/>
      <c r="JH12" s="288"/>
      <c r="JI12" s="288"/>
      <c r="JJ12" s="288"/>
      <c r="JK12" s="288"/>
      <c r="JL12" s="288"/>
      <c r="JM12" s="288"/>
      <c r="JN12" s="288"/>
      <c r="JO12" s="288"/>
      <c r="JP12" s="288"/>
      <c r="JQ12" s="288"/>
      <c r="JR12" s="288"/>
      <c r="JS12" s="288"/>
      <c r="JT12" s="288"/>
      <c r="JU12" s="288"/>
      <c r="JV12" s="288"/>
      <c r="JW12" s="288"/>
      <c r="JX12" s="288"/>
      <c r="JY12" s="288"/>
      <c r="JZ12" s="288"/>
      <c r="KA12" s="288"/>
      <c r="KB12" s="288"/>
      <c r="KC12" s="288"/>
      <c r="KD12" s="288"/>
      <c r="KE12" s="288"/>
      <c r="KF12" s="288"/>
      <c r="KG12" s="288"/>
      <c r="KH12" s="288"/>
      <c r="KI12" s="288"/>
      <c r="KJ12" s="288"/>
      <c r="KK12" s="288"/>
      <c r="KL12" s="288"/>
      <c r="KM12" s="288"/>
      <c r="KN12" s="288"/>
      <c r="KO12" s="288"/>
      <c r="KP12" s="288"/>
      <c r="KQ12" s="288"/>
      <c r="KR12" s="288"/>
      <c r="KS12" s="288"/>
      <c r="KT12" s="288"/>
      <c r="KU12" s="288"/>
      <c r="KV12" s="288"/>
      <c r="KW12" s="288"/>
      <c r="KX12" s="288"/>
      <c r="KY12" s="288"/>
      <c r="KZ12" s="288"/>
      <c r="LA12" s="288"/>
      <c r="LB12" s="288"/>
      <c r="LC12" s="288"/>
      <c r="LD12" s="288"/>
      <c r="LE12" s="288"/>
      <c r="LF12" s="288"/>
      <c r="LG12" s="288"/>
      <c r="LH12" s="288"/>
      <c r="LI12" s="288"/>
      <c r="LJ12" s="288"/>
      <c r="LK12" s="288"/>
      <c r="LL12" s="288"/>
      <c r="LM12" s="288"/>
      <c r="LN12" s="288"/>
      <c r="LO12" s="288"/>
      <c r="LP12" s="288"/>
      <c r="LQ12" s="288"/>
      <c r="LR12" s="288"/>
      <c r="LS12" s="288"/>
      <c r="LT12" s="288"/>
      <c r="LU12" s="288"/>
      <c r="LV12" s="288"/>
      <c r="LW12" s="288"/>
      <c r="LX12" s="288"/>
      <c r="LY12" s="288"/>
      <c r="LZ12" s="288"/>
      <c r="MA12" s="288"/>
      <c r="MB12" s="288"/>
      <c r="MC12" s="288"/>
      <c r="MD12" s="288"/>
      <c r="ME12" s="288"/>
      <c r="MF12" s="288"/>
      <c r="MG12" s="288"/>
      <c r="MH12" s="288"/>
      <c r="MI12" s="288"/>
      <c r="MJ12" s="288"/>
      <c r="MK12" s="288"/>
      <c r="ML12" s="288"/>
      <c r="MM12" s="288"/>
      <c r="MN12" s="288"/>
      <c r="MO12" s="288"/>
      <c r="MP12" s="288"/>
      <c r="MQ12" s="288"/>
      <c r="MR12" s="288"/>
      <c r="MS12" s="288"/>
      <c r="MT12" s="288"/>
      <c r="MU12" s="288"/>
      <c r="MV12" s="288"/>
      <c r="MW12" s="288"/>
      <c r="MX12" s="288"/>
      <c r="MY12" s="288"/>
      <c r="MZ12" s="288"/>
      <c r="NA12" s="288"/>
      <c r="NB12" s="288"/>
      <c r="NC12" s="288"/>
      <c r="ND12" s="288"/>
      <c r="NE12" s="288"/>
      <c r="NF12" s="288"/>
      <c r="NG12" s="288"/>
      <c r="NH12" s="288"/>
      <c r="NI12" s="288"/>
      <c r="NJ12" s="288"/>
      <c r="NK12" s="288"/>
      <c r="NL12" s="288"/>
      <c r="NM12" s="288"/>
      <c r="NN12" s="288"/>
      <c r="NO12" s="288"/>
      <c r="NP12" s="288"/>
      <c r="NQ12" s="288"/>
      <c r="NR12" s="288"/>
      <c r="NS12" s="288"/>
      <c r="NT12" s="288"/>
      <c r="NU12" s="288"/>
      <c r="NV12" s="288"/>
      <c r="NW12" s="288"/>
      <c r="NX12" s="288"/>
      <c r="NY12" s="288"/>
      <c r="NZ12" s="288"/>
      <c r="OA12" s="288"/>
      <c r="OB12" s="288"/>
      <c r="OC12" s="288"/>
      <c r="OD12" s="288"/>
      <c r="OE12" s="288"/>
      <c r="OF12" s="288"/>
      <c r="OG12" s="288"/>
      <c r="OH12" s="288"/>
      <c r="OI12" s="288"/>
      <c r="OJ12" s="288"/>
      <c r="OK12" s="288"/>
      <c r="OL12" s="288"/>
      <c r="OM12" s="288"/>
      <c r="ON12" s="288"/>
      <c r="OO12" s="288"/>
      <c r="OP12" s="288"/>
      <c r="OQ12" s="288"/>
      <c r="OR12" s="288"/>
      <c r="OS12" s="288"/>
      <c r="OT12" s="288"/>
      <c r="OU12" s="288"/>
      <c r="OV12" s="288"/>
      <c r="OW12" s="288"/>
      <c r="OX12" s="288"/>
      <c r="OY12" s="288"/>
      <c r="OZ12" s="288"/>
      <c r="PA12" s="288"/>
      <c r="PB12" s="288"/>
      <c r="PC12" s="288"/>
      <c r="PD12" s="288"/>
      <c r="PE12" s="288"/>
      <c r="PF12" s="288"/>
      <c r="PG12" s="288"/>
      <c r="PH12" s="288"/>
      <c r="PI12" s="288"/>
      <c r="PJ12" s="288"/>
      <c r="PK12" s="288"/>
      <c r="PL12" s="288"/>
      <c r="PM12" s="288"/>
      <c r="PN12" s="288"/>
      <c r="PO12" s="288"/>
      <c r="PP12" s="288"/>
      <c r="PQ12" s="288"/>
      <c r="PR12" s="288"/>
      <c r="PS12" s="288"/>
      <c r="PT12" s="288"/>
      <c r="PU12" s="288"/>
      <c r="PV12" s="288"/>
      <c r="PW12" s="288"/>
      <c r="PX12" s="288"/>
      <c r="PY12" s="288"/>
      <c r="PZ12" s="288"/>
      <c r="QA12" s="288"/>
      <c r="QB12" s="288"/>
      <c r="QC12" s="288"/>
      <c r="QD12" s="288"/>
      <c r="QE12" s="288"/>
      <c r="QF12" s="288"/>
      <c r="QG12" s="288"/>
      <c r="QH12" s="288"/>
      <c r="QI12" s="288"/>
      <c r="QJ12" s="288"/>
      <c r="QK12" s="288"/>
      <c r="QL12" s="288"/>
      <c r="QM12" s="288"/>
      <c r="QN12" s="288"/>
      <c r="QO12" s="288"/>
      <c r="QP12" s="288"/>
      <c r="QQ12" s="288"/>
      <c r="QR12" s="288"/>
      <c r="QS12" s="288"/>
      <c r="QT12" s="288"/>
      <c r="QU12" s="288"/>
      <c r="QV12" s="288"/>
      <c r="QW12" s="288"/>
      <c r="QX12" s="288"/>
      <c r="QY12" s="288"/>
      <c r="QZ12" s="288"/>
      <c r="RA12" s="288"/>
      <c r="RB12" s="288"/>
      <c r="RC12" s="288"/>
      <c r="RD12" s="288"/>
      <c r="RE12" s="288"/>
      <c r="RF12" s="288"/>
      <c r="RG12" s="288"/>
      <c r="RH12" s="288"/>
      <c r="RI12" s="288"/>
      <c r="RJ12" s="288"/>
      <c r="RK12" s="288"/>
      <c r="RL12" s="288"/>
      <c r="RM12" s="288"/>
      <c r="RN12" s="288"/>
      <c r="RO12" s="288"/>
      <c r="RP12" s="288"/>
      <c r="RQ12" s="288"/>
      <c r="RR12" s="288"/>
      <c r="RS12" s="288"/>
      <c r="RT12" s="288"/>
      <c r="RU12" s="288"/>
      <c r="RV12" s="288"/>
      <c r="RW12" s="288"/>
      <c r="RX12" s="288"/>
      <c r="RY12" s="288"/>
      <c r="RZ12" s="288"/>
      <c r="SA12" s="288"/>
      <c r="SB12" s="288"/>
      <c r="SC12" s="288"/>
      <c r="SD12" s="288"/>
      <c r="SE12" s="288"/>
      <c r="SF12" s="288"/>
      <c r="SG12" s="288"/>
      <c r="SH12" s="288"/>
      <c r="SI12" s="288"/>
      <c r="SJ12" s="288"/>
      <c r="SK12" s="288"/>
      <c r="SL12" s="288"/>
      <c r="SM12" s="288"/>
      <c r="SN12" s="288"/>
      <c r="SO12" s="288"/>
      <c r="SP12" s="288"/>
      <c r="SQ12" s="288"/>
      <c r="SR12" s="288"/>
      <c r="SS12" s="288"/>
      <c r="ST12" s="288"/>
      <c r="SU12" s="288"/>
      <c r="SV12" s="288"/>
      <c r="SW12" s="288"/>
      <c r="SX12" s="288"/>
      <c r="SY12" s="288"/>
      <c r="SZ12" s="288"/>
      <c r="TA12" s="288"/>
      <c r="TB12" s="288"/>
      <c r="TC12" s="288"/>
      <c r="TD12" s="288"/>
      <c r="TE12" s="288"/>
      <c r="TF12" s="288"/>
      <c r="TG12" s="288"/>
      <c r="TH12" s="288"/>
      <c r="TI12" s="288"/>
      <c r="TJ12" s="288"/>
      <c r="TK12" s="288"/>
      <c r="TL12" s="288"/>
      <c r="TM12" s="288"/>
      <c r="TN12" s="288"/>
      <c r="TO12" s="288"/>
      <c r="TP12" s="288"/>
      <c r="TQ12" s="288"/>
      <c r="TR12" s="288"/>
      <c r="TS12" s="288"/>
      <c r="TT12" s="288"/>
      <c r="TU12" s="288"/>
      <c r="TV12" s="288"/>
      <c r="TW12" s="288"/>
      <c r="TX12" s="288"/>
      <c r="TY12" s="288"/>
      <c r="TZ12" s="288"/>
      <c r="UA12" s="288"/>
      <c r="UB12" s="288"/>
      <c r="UC12" s="288"/>
      <c r="UD12" s="288"/>
      <c r="UE12" s="288"/>
      <c r="UF12" s="288"/>
      <c r="UG12" s="288"/>
      <c r="UH12" s="288"/>
      <c r="UI12" s="288"/>
      <c r="UJ12" s="288"/>
      <c r="UK12" s="288"/>
      <c r="UL12" s="288"/>
      <c r="UM12" s="288"/>
      <c r="UN12" s="288"/>
      <c r="UO12" s="288"/>
      <c r="UP12" s="288"/>
      <c r="UQ12" s="288"/>
      <c r="UR12" s="288"/>
      <c r="US12" s="288"/>
      <c r="UT12" s="288"/>
      <c r="UU12" s="288"/>
      <c r="UV12" s="288"/>
      <c r="UW12" s="288"/>
      <c r="UX12" s="288"/>
      <c r="UY12" s="288"/>
      <c r="UZ12" s="288"/>
      <c r="VA12" s="288"/>
      <c r="VB12" s="288"/>
      <c r="VC12" s="288"/>
      <c r="VD12" s="288"/>
      <c r="VE12" s="288"/>
      <c r="VF12" s="288"/>
      <c r="VG12" s="288"/>
      <c r="VH12" s="288"/>
      <c r="VI12" s="288"/>
      <c r="VJ12" s="288"/>
      <c r="VK12" s="288"/>
      <c r="VL12" s="288"/>
      <c r="VM12" s="288"/>
      <c r="VN12" s="288"/>
      <c r="VO12" s="288"/>
      <c r="VP12" s="288"/>
      <c r="VQ12" s="288"/>
      <c r="VR12" s="288"/>
      <c r="VS12" s="288"/>
      <c r="VT12" s="288"/>
      <c r="VU12" s="288"/>
      <c r="VV12" s="288"/>
      <c r="VW12" s="288"/>
      <c r="VX12" s="288"/>
      <c r="VY12" s="288"/>
      <c r="VZ12" s="288"/>
      <c r="WA12" s="288"/>
      <c r="WB12" s="288"/>
      <c r="WC12" s="288"/>
      <c r="WD12" s="288"/>
      <c r="WE12" s="288"/>
      <c r="WF12" s="288"/>
      <c r="WG12" s="288"/>
      <c r="WH12" s="288"/>
      <c r="WI12" s="288"/>
      <c r="WJ12" s="288"/>
      <c r="WK12" s="288"/>
      <c r="WL12" s="288"/>
      <c r="WM12" s="288"/>
      <c r="WN12" s="288"/>
      <c r="WO12" s="288"/>
      <c r="WP12" s="288"/>
      <c r="WQ12" s="288"/>
      <c r="WR12" s="288"/>
      <c r="WS12" s="288"/>
      <c r="WT12" s="288"/>
      <c r="WU12" s="288"/>
      <c r="WV12" s="288"/>
      <c r="WW12" s="288"/>
      <c r="WX12" s="288"/>
      <c r="WY12" s="288"/>
      <c r="WZ12" s="288"/>
      <c r="XA12" s="288"/>
      <c r="XB12" s="288"/>
      <c r="XC12" s="288"/>
      <c r="XD12" s="288"/>
      <c r="XE12" s="288"/>
      <c r="XF12" s="288"/>
      <c r="XG12" s="288"/>
      <c r="XH12" s="288"/>
      <c r="XI12" s="288"/>
      <c r="XJ12" s="288"/>
      <c r="XK12" s="288"/>
      <c r="XL12" s="288"/>
      <c r="XM12" s="288"/>
      <c r="XN12" s="288"/>
      <c r="XO12" s="288"/>
      <c r="XP12" s="288"/>
      <c r="XQ12" s="288"/>
      <c r="XR12" s="288"/>
      <c r="XS12" s="288"/>
      <c r="XT12" s="288"/>
      <c r="XU12" s="288"/>
      <c r="XV12" s="288"/>
      <c r="XW12" s="288"/>
      <c r="XX12" s="288"/>
      <c r="XY12" s="288"/>
      <c r="XZ12" s="288"/>
      <c r="YA12" s="288"/>
      <c r="YB12" s="288"/>
      <c r="YC12" s="288"/>
      <c r="YD12" s="288"/>
      <c r="YE12" s="288"/>
      <c r="YF12" s="288"/>
      <c r="YG12" s="288"/>
      <c r="YH12" s="288"/>
      <c r="YI12" s="288"/>
      <c r="YJ12" s="288"/>
      <c r="YK12" s="288"/>
      <c r="YL12" s="288"/>
      <c r="YM12" s="288"/>
      <c r="YN12" s="288"/>
      <c r="YO12" s="288"/>
      <c r="YP12" s="288"/>
      <c r="YQ12" s="288"/>
      <c r="YR12" s="288"/>
      <c r="YS12" s="288"/>
      <c r="YT12" s="288"/>
      <c r="YU12" s="288"/>
      <c r="YV12" s="288"/>
      <c r="YW12" s="288"/>
      <c r="YX12" s="288"/>
      <c r="YY12" s="288"/>
      <c r="YZ12" s="288"/>
      <c r="ZA12" s="288"/>
      <c r="ZB12" s="288"/>
      <c r="ZC12" s="288"/>
      <c r="ZD12" s="288"/>
      <c r="ZE12" s="288"/>
      <c r="ZF12" s="288"/>
      <c r="ZG12" s="288"/>
      <c r="ZH12" s="288"/>
      <c r="ZI12" s="288"/>
      <c r="ZJ12" s="288"/>
      <c r="ZK12" s="288"/>
      <c r="ZL12" s="288"/>
      <c r="ZM12" s="288"/>
      <c r="ZN12" s="288"/>
      <c r="ZO12" s="288"/>
      <c r="ZP12" s="288"/>
      <c r="ZQ12" s="288"/>
      <c r="ZR12" s="288"/>
      <c r="ZS12" s="288"/>
      <c r="ZT12" s="288"/>
      <c r="ZU12" s="288"/>
      <c r="ZV12" s="288"/>
      <c r="ZW12" s="288"/>
      <c r="ZX12" s="288"/>
      <c r="ZY12" s="288"/>
      <c r="ZZ12" s="288"/>
      <c r="AAA12" s="288"/>
      <c r="AAB12" s="288"/>
      <c r="AAC12" s="288"/>
      <c r="AAD12" s="288"/>
      <c r="AAE12" s="288"/>
      <c r="AAF12" s="288"/>
      <c r="AAG12" s="288"/>
      <c r="AAH12" s="288"/>
      <c r="AAI12" s="288"/>
      <c r="AAJ12" s="288"/>
      <c r="AAK12" s="288"/>
      <c r="AAL12" s="288"/>
      <c r="AAM12" s="288"/>
      <c r="AAN12" s="288"/>
      <c r="AAO12" s="288"/>
      <c r="AAP12" s="288"/>
      <c r="AAQ12" s="288"/>
      <c r="AAR12" s="288"/>
      <c r="AAS12" s="288"/>
      <c r="AAT12" s="288"/>
      <c r="AAU12" s="288"/>
      <c r="AAV12" s="288"/>
      <c r="AAW12" s="288"/>
      <c r="AAX12" s="288"/>
      <c r="AAY12" s="288"/>
      <c r="AAZ12" s="288"/>
      <c r="ABA12" s="288"/>
      <c r="ABB12" s="288"/>
      <c r="ABC12" s="288"/>
      <c r="ABD12" s="288"/>
      <c r="ABE12" s="288"/>
      <c r="ABF12" s="288"/>
      <c r="ABG12" s="288"/>
      <c r="ABH12" s="288"/>
      <c r="ABI12" s="288"/>
      <c r="ABJ12" s="288"/>
      <c r="ABK12" s="288"/>
      <c r="ABL12" s="288"/>
      <c r="ABM12" s="288"/>
      <c r="ABN12" s="288"/>
      <c r="ABO12" s="288"/>
      <c r="ABP12" s="288"/>
      <c r="ABQ12" s="288"/>
      <c r="ABR12" s="288"/>
      <c r="ABS12" s="288"/>
      <c r="ABT12" s="288"/>
      <c r="ABU12" s="288"/>
      <c r="ABV12" s="288"/>
      <c r="ABW12" s="288"/>
      <c r="ABX12" s="288"/>
      <c r="ABY12" s="288"/>
      <c r="ABZ12" s="288"/>
      <c r="ACA12" s="288"/>
      <c r="ACB12" s="288"/>
      <c r="ACC12" s="288"/>
      <c r="ACD12" s="288"/>
      <c r="ACE12" s="288"/>
      <c r="ACF12" s="288"/>
      <c r="ACG12" s="288"/>
      <c r="ACH12" s="288"/>
      <c r="ACI12" s="288"/>
      <c r="ACJ12" s="288"/>
      <c r="ACK12" s="288"/>
      <c r="ACL12" s="288"/>
      <c r="ACM12" s="288"/>
      <c r="ACN12" s="288"/>
      <c r="ACO12" s="288"/>
      <c r="ACP12" s="288"/>
      <c r="ACQ12" s="288"/>
      <c r="ACR12" s="288"/>
      <c r="ACS12" s="288"/>
      <c r="ACT12" s="288"/>
      <c r="ACU12" s="288"/>
      <c r="ACV12" s="288"/>
      <c r="ACW12" s="288"/>
      <c r="ACX12" s="288"/>
      <c r="ACY12" s="288"/>
      <c r="ACZ12" s="288"/>
      <c r="ADA12" s="288"/>
      <c r="ADB12" s="288"/>
      <c r="ADC12" s="288"/>
      <c r="ADD12" s="288"/>
      <c r="ADE12" s="288"/>
      <c r="ADF12" s="288"/>
      <c r="ADG12" s="288"/>
      <c r="ADH12" s="288"/>
      <c r="ADI12" s="288"/>
      <c r="ADJ12" s="288"/>
      <c r="ADK12" s="288"/>
      <c r="ADL12" s="288"/>
      <c r="ADM12" s="288"/>
      <c r="ADN12" s="288"/>
      <c r="ADO12" s="288"/>
      <c r="ADP12" s="288"/>
      <c r="ADQ12" s="288"/>
      <c r="ADR12" s="288"/>
      <c r="ADS12" s="288"/>
      <c r="ADT12" s="288"/>
      <c r="ADU12" s="288"/>
      <c r="ADV12" s="288"/>
      <c r="ADW12" s="288"/>
      <c r="ADX12" s="288"/>
      <c r="ADY12" s="288"/>
      <c r="ADZ12" s="288"/>
      <c r="AEA12" s="288"/>
      <c r="AEB12" s="288"/>
      <c r="AEC12" s="288"/>
      <c r="AED12" s="288"/>
      <c r="AEE12" s="288"/>
      <c r="AEF12" s="288"/>
      <c r="AEG12" s="288"/>
      <c r="AEH12" s="288"/>
      <c r="AEI12" s="288"/>
      <c r="AEJ12" s="288"/>
      <c r="AEK12" s="288"/>
      <c r="AEL12" s="288"/>
      <c r="AEM12" s="288"/>
      <c r="AEN12" s="288"/>
      <c r="AEO12" s="288"/>
      <c r="AEP12" s="288"/>
      <c r="AEQ12" s="288"/>
      <c r="AER12" s="288"/>
      <c r="AES12" s="288"/>
      <c r="AET12" s="288"/>
      <c r="AEU12" s="288"/>
      <c r="AEV12" s="288"/>
      <c r="AEW12" s="288"/>
      <c r="AEX12" s="288"/>
      <c r="AEY12" s="288"/>
      <c r="AEZ12" s="288"/>
      <c r="AFA12" s="288"/>
      <c r="AFB12" s="288"/>
      <c r="AFC12" s="288"/>
      <c r="AFD12" s="288"/>
      <c r="AFE12" s="288"/>
      <c r="AFF12" s="288"/>
      <c r="AFG12" s="288"/>
      <c r="AFH12" s="288"/>
      <c r="AFI12" s="288"/>
      <c r="AFJ12" s="288"/>
      <c r="AFK12" s="288"/>
      <c r="AFL12" s="288"/>
      <c r="AFM12" s="288"/>
      <c r="AFN12" s="288"/>
      <c r="AFO12" s="288"/>
      <c r="AFP12" s="288"/>
      <c r="AFQ12" s="288"/>
      <c r="AFR12" s="288"/>
      <c r="AFS12" s="288"/>
      <c r="AFT12" s="288"/>
      <c r="AFU12" s="288"/>
      <c r="AFV12" s="288"/>
      <c r="AFW12" s="288"/>
      <c r="AFX12" s="288"/>
      <c r="AFY12" s="288"/>
      <c r="AFZ12" s="288"/>
      <c r="AGA12" s="288"/>
      <c r="AGB12" s="288"/>
      <c r="AGC12" s="288"/>
      <c r="AGD12" s="288"/>
      <c r="AGE12" s="288"/>
      <c r="AGF12" s="288"/>
      <c r="AGG12" s="288"/>
      <c r="AGH12" s="288"/>
      <c r="AGI12" s="288"/>
      <c r="AGJ12" s="288"/>
      <c r="AGK12" s="288"/>
      <c r="AGL12" s="288"/>
      <c r="AGM12" s="288"/>
      <c r="AGN12" s="288"/>
      <c r="AGO12" s="288"/>
      <c r="AGP12" s="288"/>
      <c r="AGQ12" s="288"/>
      <c r="AGR12" s="288"/>
      <c r="AGS12" s="288"/>
      <c r="AGT12" s="288"/>
      <c r="AGU12" s="288"/>
      <c r="AGV12" s="288"/>
      <c r="AGW12" s="288"/>
      <c r="AGX12" s="288"/>
      <c r="AGY12" s="288"/>
      <c r="AGZ12" s="288"/>
      <c r="AHA12" s="288"/>
      <c r="AHB12" s="288"/>
      <c r="AHC12" s="288"/>
      <c r="AHD12" s="288"/>
      <c r="AHE12" s="288"/>
      <c r="AHF12" s="288"/>
      <c r="AHG12" s="288"/>
      <c r="AHH12" s="288"/>
      <c r="AHI12" s="288"/>
      <c r="AHJ12" s="288"/>
      <c r="AHK12" s="288"/>
      <c r="AHL12" s="288"/>
      <c r="AHM12" s="288"/>
      <c r="AHN12" s="288"/>
      <c r="AHO12" s="288"/>
      <c r="AHP12" s="288"/>
      <c r="AHQ12" s="288"/>
      <c r="AHR12" s="288"/>
      <c r="AHS12" s="288"/>
      <c r="AHT12" s="288"/>
      <c r="AHU12" s="288"/>
      <c r="AHV12" s="288"/>
      <c r="AHW12" s="288"/>
      <c r="AHX12" s="288"/>
      <c r="AHY12" s="288"/>
      <c r="AHZ12" s="288"/>
      <c r="AIA12" s="288"/>
      <c r="AIB12" s="288"/>
      <c r="AIC12" s="288"/>
      <c r="AID12" s="288"/>
      <c r="AIE12" s="288"/>
      <c r="AIF12" s="288"/>
      <c r="AIG12" s="288"/>
      <c r="AIH12" s="288"/>
      <c r="AII12" s="288"/>
      <c r="AIJ12" s="288"/>
      <c r="AIK12" s="288"/>
      <c r="AIL12" s="288"/>
      <c r="AIM12" s="288"/>
      <c r="AIN12" s="288"/>
      <c r="AIO12" s="288"/>
      <c r="AIP12" s="288"/>
      <c r="AIQ12" s="288"/>
      <c r="AIR12" s="288"/>
      <c r="AIS12" s="288"/>
      <c r="AIT12" s="288"/>
      <c r="AIU12" s="288"/>
      <c r="AIV12" s="288"/>
      <c r="AIW12" s="288"/>
      <c r="AIX12" s="288"/>
      <c r="AIY12" s="288"/>
      <c r="AIZ12" s="288"/>
      <c r="AJA12" s="288"/>
      <c r="AJB12" s="288"/>
      <c r="AJC12" s="288"/>
      <c r="AJD12" s="288"/>
      <c r="AJE12" s="288"/>
      <c r="AJF12" s="288"/>
      <c r="AJG12" s="288"/>
      <c r="AJH12" s="288"/>
      <c r="AJI12" s="288"/>
      <c r="AJJ12" s="288"/>
      <c r="AJK12" s="288"/>
      <c r="AJL12" s="288"/>
      <c r="AJM12" s="288"/>
      <c r="AJN12" s="288"/>
      <c r="AJO12" s="288"/>
      <c r="AJP12" s="288"/>
      <c r="AJQ12" s="288"/>
      <c r="AJR12" s="288"/>
      <c r="AJS12" s="288"/>
      <c r="AJT12" s="288"/>
      <c r="AJU12" s="288"/>
      <c r="AJV12" s="288"/>
      <c r="AJW12" s="288"/>
      <c r="AJX12" s="288"/>
      <c r="AJY12" s="288"/>
      <c r="AJZ12" s="288"/>
      <c r="AKA12" s="288"/>
      <c r="AKB12" s="288"/>
      <c r="AKC12" s="288"/>
      <c r="AKD12" s="288"/>
      <c r="AKE12" s="288"/>
      <c r="AKF12" s="288"/>
      <c r="AKG12" s="288"/>
      <c r="AKH12" s="288"/>
      <c r="AKI12" s="288"/>
      <c r="AKJ12" s="288"/>
      <c r="AKK12" s="288"/>
      <c r="AKL12" s="288"/>
      <c r="AKM12" s="288"/>
      <c r="AKN12" s="288"/>
      <c r="AKO12" s="288"/>
      <c r="AKP12" s="288"/>
      <c r="AKQ12" s="288"/>
      <c r="AKR12" s="288"/>
      <c r="AKS12" s="288"/>
      <c r="AKT12" s="288"/>
      <c r="AKU12" s="288"/>
      <c r="AKV12" s="288"/>
      <c r="AKW12" s="288"/>
      <c r="AKX12" s="288"/>
      <c r="AKY12" s="288"/>
      <c r="AKZ12" s="288"/>
      <c r="ALA12" s="288"/>
      <c r="ALB12" s="288"/>
      <c r="ALC12" s="288"/>
      <c r="ALD12" s="288"/>
      <c r="ALE12" s="288"/>
      <c r="ALF12" s="288"/>
      <c r="ALG12" s="288"/>
      <c r="ALH12" s="288"/>
      <c r="ALI12" s="288"/>
      <c r="ALJ12" s="288"/>
      <c r="ALK12" s="288"/>
      <c r="ALL12" s="288"/>
      <c r="ALM12" s="288"/>
      <c r="ALN12" s="288"/>
      <c r="ALO12" s="288"/>
      <c r="ALP12" s="288"/>
      <c r="ALQ12" s="288"/>
      <c r="ALR12" s="288"/>
      <c r="ALS12" s="288"/>
      <c r="ALT12" s="288"/>
      <c r="ALU12" s="288"/>
      <c r="ALV12" s="288"/>
      <c r="ALW12" s="288"/>
      <c r="ALX12" s="288"/>
      <c r="ALY12" s="288"/>
      <c r="ALZ12" s="288"/>
      <c r="AMA12" s="288"/>
      <c r="AMB12" s="288"/>
      <c r="AMC12" s="288"/>
      <c r="AMD12" s="288"/>
      <c r="AME12" s="288"/>
      <c r="AMF12" s="288"/>
    </row>
    <row r="13" spans="1:1020" s="289" customFormat="1" ht="37.5" customHeight="1" x14ac:dyDescent="0.7">
      <c r="A13" s="386" t="s">
        <v>121</v>
      </c>
      <c r="B13" s="147">
        <v>7200</v>
      </c>
      <c r="C13" s="147">
        <v>26900</v>
      </c>
      <c r="D13" s="147">
        <v>207200</v>
      </c>
      <c r="E13" s="244">
        <v>86700</v>
      </c>
      <c r="F13" s="148">
        <f t="shared" si="0"/>
        <v>328000</v>
      </c>
      <c r="G13" s="147">
        <f t="shared" ref="G13:H57" si="5">0.78*B13</f>
        <v>5616</v>
      </c>
      <c r="H13" s="148">
        <f t="shared" si="4"/>
        <v>20982</v>
      </c>
      <c r="I13" s="147">
        <f t="shared" si="1"/>
        <v>207200</v>
      </c>
      <c r="J13" s="148">
        <f t="shared" si="2"/>
        <v>60689.999999999993</v>
      </c>
      <c r="K13" s="147">
        <f t="shared" si="3"/>
        <v>294488</v>
      </c>
      <c r="L13" s="140"/>
      <c r="M13" s="387"/>
      <c r="N13" s="140"/>
      <c r="O13" s="288"/>
      <c r="P13" s="288"/>
      <c r="Q13" s="388"/>
      <c r="R13" s="288"/>
      <c r="S13" s="288"/>
      <c r="T13" s="388"/>
      <c r="U13" s="288"/>
      <c r="V13" s="381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288"/>
      <c r="AY13" s="288"/>
      <c r="AZ13" s="288"/>
      <c r="BA13" s="288"/>
      <c r="BB13" s="288"/>
      <c r="BC13" s="288"/>
      <c r="BD13" s="288"/>
      <c r="BE13" s="288"/>
      <c r="BF13" s="288"/>
      <c r="BG13" s="288"/>
      <c r="BH13" s="288"/>
      <c r="BI13" s="288"/>
      <c r="BJ13" s="288"/>
      <c r="BK13" s="288"/>
      <c r="BL13" s="288"/>
      <c r="BM13" s="288"/>
      <c r="BN13" s="288"/>
      <c r="BO13" s="288"/>
      <c r="BP13" s="288"/>
      <c r="BQ13" s="288"/>
      <c r="BR13" s="288"/>
      <c r="BS13" s="288"/>
      <c r="BT13" s="288"/>
      <c r="BU13" s="288"/>
      <c r="BV13" s="288"/>
      <c r="BW13" s="288"/>
      <c r="BX13" s="288"/>
      <c r="BY13" s="288"/>
      <c r="BZ13" s="288"/>
      <c r="CA13" s="288"/>
      <c r="CB13" s="288"/>
      <c r="CC13" s="288"/>
      <c r="CD13" s="288"/>
      <c r="CE13" s="288"/>
      <c r="CF13" s="288"/>
      <c r="CG13" s="288"/>
      <c r="CH13" s="288"/>
      <c r="CI13" s="288"/>
      <c r="CJ13" s="288"/>
      <c r="CK13" s="288"/>
      <c r="CL13" s="288"/>
      <c r="CM13" s="288"/>
      <c r="CN13" s="288"/>
      <c r="CO13" s="288"/>
      <c r="CP13" s="288"/>
      <c r="CQ13" s="288"/>
      <c r="CR13" s="288"/>
      <c r="CS13" s="288"/>
      <c r="CT13" s="288"/>
      <c r="CU13" s="288"/>
      <c r="CV13" s="288"/>
      <c r="CW13" s="288"/>
      <c r="CX13" s="288"/>
      <c r="CY13" s="288"/>
      <c r="CZ13" s="288"/>
      <c r="DA13" s="288"/>
      <c r="DB13" s="288"/>
      <c r="DC13" s="288"/>
      <c r="DD13" s="288"/>
      <c r="DE13" s="288"/>
      <c r="DF13" s="288"/>
      <c r="DG13" s="288"/>
      <c r="DH13" s="288"/>
      <c r="DI13" s="288"/>
      <c r="DJ13" s="288"/>
      <c r="DK13" s="288"/>
      <c r="DL13" s="288"/>
      <c r="DM13" s="288"/>
      <c r="DN13" s="288"/>
      <c r="DO13" s="288"/>
      <c r="DP13" s="288"/>
      <c r="DQ13" s="288"/>
      <c r="DR13" s="288"/>
      <c r="DS13" s="288"/>
      <c r="DT13" s="288"/>
      <c r="DU13" s="288"/>
      <c r="DV13" s="288"/>
      <c r="DW13" s="288"/>
      <c r="DX13" s="288"/>
      <c r="DY13" s="288"/>
      <c r="DZ13" s="288"/>
      <c r="EA13" s="288"/>
      <c r="EB13" s="288"/>
      <c r="EC13" s="288"/>
      <c r="ED13" s="288"/>
      <c r="EE13" s="288"/>
      <c r="EF13" s="288"/>
      <c r="EG13" s="288"/>
      <c r="EH13" s="288"/>
      <c r="EI13" s="288"/>
      <c r="EJ13" s="288"/>
      <c r="EK13" s="288"/>
      <c r="EL13" s="288"/>
      <c r="EM13" s="288"/>
      <c r="EN13" s="288"/>
      <c r="EO13" s="288"/>
      <c r="EP13" s="288"/>
      <c r="EQ13" s="288"/>
      <c r="ER13" s="288"/>
      <c r="ES13" s="288"/>
      <c r="ET13" s="288"/>
      <c r="EU13" s="288"/>
      <c r="EV13" s="288"/>
      <c r="EW13" s="288"/>
      <c r="EX13" s="288"/>
      <c r="EY13" s="288"/>
      <c r="EZ13" s="288"/>
      <c r="FA13" s="288"/>
      <c r="FB13" s="288"/>
      <c r="FC13" s="288"/>
      <c r="FD13" s="288"/>
      <c r="FE13" s="288"/>
      <c r="FF13" s="288"/>
      <c r="FG13" s="288"/>
      <c r="FH13" s="288"/>
      <c r="FI13" s="288"/>
      <c r="FJ13" s="288"/>
      <c r="FK13" s="288"/>
      <c r="FL13" s="288"/>
      <c r="FM13" s="288"/>
      <c r="FN13" s="288"/>
      <c r="FO13" s="288"/>
      <c r="FP13" s="288"/>
      <c r="FQ13" s="288"/>
      <c r="FR13" s="288"/>
      <c r="FS13" s="288"/>
      <c r="FT13" s="288"/>
      <c r="FU13" s="288"/>
      <c r="FV13" s="288"/>
      <c r="FW13" s="288"/>
      <c r="FX13" s="288"/>
      <c r="FY13" s="288"/>
      <c r="FZ13" s="288"/>
      <c r="GA13" s="288"/>
      <c r="GB13" s="288"/>
      <c r="GC13" s="288"/>
      <c r="GD13" s="288"/>
      <c r="GE13" s="288"/>
      <c r="GF13" s="288"/>
      <c r="GG13" s="288"/>
      <c r="GH13" s="288"/>
      <c r="GI13" s="288"/>
      <c r="GJ13" s="288"/>
      <c r="GK13" s="288"/>
      <c r="GL13" s="288"/>
      <c r="GM13" s="288"/>
      <c r="GN13" s="288"/>
      <c r="GO13" s="288"/>
      <c r="GP13" s="288"/>
      <c r="GQ13" s="288"/>
      <c r="GR13" s="288"/>
      <c r="GS13" s="288"/>
      <c r="GT13" s="288"/>
      <c r="GU13" s="288"/>
      <c r="GV13" s="288"/>
      <c r="GW13" s="288"/>
      <c r="GX13" s="288"/>
      <c r="GY13" s="288"/>
      <c r="GZ13" s="288"/>
      <c r="HA13" s="288"/>
      <c r="HB13" s="288"/>
      <c r="HC13" s="288"/>
      <c r="HD13" s="288"/>
      <c r="HE13" s="288"/>
      <c r="HF13" s="288"/>
      <c r="HG13" s="288"/>
      <c r="HH13" s="288"/>
      <c r="HI13" s="288"/>
      <c r="HJ13" s="288"/>
      <c r="HK13" s="288"/>
      <c r="HL13" s="288"/>
      <c r="HM13" s="288"/>
      <c r="HN13" s="288"/>
      <c r="HO13" s="288"/>
      <c r="HP13" s="288"/>
      <c r="HQ13" s="288"/>
      <c r="HR13" s="288"/>
      <c r="HS13" s="288"/>
      <c r="HT13" s="288"/>
      <c r="HU13" s="288"/>
      <c r="HV13" s="288"/>
      <c r="HW13" s="288"/>
      <c r="HX13" s="288"/>
      <c r="HY13" s="288"/>
      <c r="HZ13" s="288"/>
      <c r="IA13" s="288"/>
      <c r="IB13" s="288"/>
      <c r="IC13" s="288"/>
      <c r="ID13" s="288"/>
      <c r="IE13" s="288"/>
      <c r="IF13" s="288"/>
      <c r="IG13" s="288"/>
      <c r="IH13" s="288"/>
      <c r="II13" s="288"/>
      <c r="IJ13" s="288"/>
      <c r="IK13" s="288"/>
      <c r="IL13" s="288"/>
      <c r="IM13" s="288"/>
      <c r="IN13" s="288"/>
      <c r="IO13" s="288"/>
      <c r="IP13" s="288"/>
      <c r="IQ13" s="288"/>
      <c r="IR13" s="288"/>
      <c r="IS13" s="288"/>
      <c r="IT13" s="288"/>
      <c r="IU13" s="288"/>
      <c r="IV13" s="288"/>
      <c r="IW13" s="288"/>
      <c r="IX13" s="288"/>
      <c r="IY13" s="288"/>
      <c r="IZ13" s="288"/>
      <c r="JA13" s="288"/>
      <c r="JB13" s="288"/>
      <c r="JC13" s="288"/>
      <c r="JD13" s="288"/>
      <c r="JE13" s="288"/>
      <c r="JF13" s="288"/>
      <c r="JG13" s="288"/>
      <c r="JH13" s="288"/>
      <c r="JI13" s="288"/>
      <c r="JJ13" s="288"/>
      <c r="JK13" s="288"/>
      <c r="JL13" s="288"/>
      <c r="JM13" s="288"/>
      <c r="JN13" s="288"/>
      <c r="JO13" s="288"/>
      <c r="JP13" s="288"/>
      <c r="JQ13" s="288"/>
      <c r="JR13" s="288"/>
      <c r="JS13" s="288"/>
      <c r="JT13" s="288"/>
      <c r="JU13" s="288"/>
      <c r="JV13" s="288"/>
      <c r="JW13" s="288"/>
      <c r="JX13" s="288"/>
      <c r="JY13" s="288"/>
      <c r="JZ13" s="288"/>
      <c r="KA13" s="288"/>
      <c r="KB13" s="288"/>
      <c r="KC13" s="288"/>
      <c r="KD13" s="288"/>
      <c r="KE13" s="288"/>
      <c r="KF13" s="288"/>
      <c r="KG13" s="288"/>
      <c r="KH13" s="288"/>
      <c r="KI13" s="288"/>
      <c r="KJ13" s="288"/>
      <c r="KK13" s="288"/>
      <c r="KL13" s="288"/>
      <c r="KM13" s="288"/>
      <c r="KN13" s="288"/>
      <c r="KO13" s="288"/>
      <c r="KP13" s="288"/>
      <c r="KQ13" s="288"/>
      <c r="KR13" s="288"/>
      <c r="KS13" s="288"/>
      <c r="KT13" s="288"/>
      <c r="KU13" s="288"/>
      <c r="KV13" s="288"/>
      <c r="KW13" s="288"/>
      <c r="KX13" s="288"/>
      <c r="KY13" s="288"/>
      <c r="KZ13" s="288"/>
      <c r="LA13" s="288"/>
      <c r="LB13" s="288"/>
      <c r="LC13" s="288"/>
      <c r="LD13" s="288"/>
      <c r="LE13" s="288"/>
      <c r="LF13" s="288"/>
      <c r="LG13" s="288"/>
      <c r="LH13" s="288"/>
      <c r="LI13" s="288"/>
      <c r="LJ13" s="288"/>
      <c r="LK13" s="288"/>
      <c r="LL13" s="288"/>
      <c r="LM13" s="288"/>
      <c r="LN13" s="288"/>
      <c r="LO13" s="288"/>
      <c r="LP13" s="288"/>
      <c r="LQ13" s="288"/>
      <c r="LR13" s="288"/>
      <c r="LS13" s="288"/>
      <c r="LT13" s="288"/>
      <c r="LU13" s="288"/>
      <c r="LV13" s="288"/>
      <c r="LW13" s="288"/>
      <c r="LX13" s="288"/>
      <c r="LY13" s="288"/>
      <c r="LZ13" s="288"/>
      <c r="MA13" s="288"/>
      <c r="MB13" s="288"/>
      <c r="MC13" s="288"/>
      <c r="MD13" s="288"/>
      <c r="ME13" s="288"/>
      <c r="MF13" s="288"/>
      <c r="MG13" s="288"/>
      <c r="MH13" s="288"/>
      <c r="MI13" s="288"/>
      <c r="MJ13" s="288"/>
      <c r="MK13" s="288"/>
      <c r="ML13" s="288"/>
      <c r="MM13" s="288"/>
      <c r="MN13" s="288"/>
      <c r="MO13" s="288"/>
      <c r="MP13" s="288"/>
      <c r="MQ13" s="288"/>
      <c r="MR13" s="288"/>
      <c r="MS13" s="288"/>
      <c r="MT13" s="288"/>
      <c r="MU13" s="288"/>
      <c r="MV13" s="288"/>
      <c r="MW13" s="288"/>
      <c r="MX13" s="288"/>
      <c r="MY13" s="288"/>
      <c r="MZ13" s="288"/>
      <c r="NA13" s="288"/>
      <c r="NB13" s="288"/>
      <c r="NC13" s="288"/>
      <c r="ND13" s="288"/>
      <c r="NE13" s="288"/>
      <c r="NF13" s="288"/>
      <c r="NG13" s="288"/>
      <c r="NH13" s="288"/>
      <c r="NI13" s="288"/>
      <c r="NJ13" s="288"/>
      <c r="NK13" s="288"/>
      <c r="NL13" s="288"/>
      <c r="NM13" s="288"/>
      <c r="NN13" s="288"/>
      <c r="NO13" s="288"/>
      <c r="NP13" s="288"/>
      <c r="NQ13" s="288"/>
      <c r="NR13" s="288"/>
      <c r="NS13" s="288"/>
      <c r="NT13" s="288"/>
      <c r="NU13" s="288"/>
      <c r="NV13" s="288"/>
      <c r="NW13" s="288"/>
      <c r="NX13" s="288"/>
      <c r="NY13" s="288"/>
      <c r="NZ13" s="288"/>
      <c r="OA13" s="288"/>
      <c r="OB13" s="288"/>
      <c r="OC13" s="288"/>
      <c r="OD13" s="288"/>
      <c r="OE13" s="288"/>
      <c r="OF13" s="288"/>
      <c r="OG13" s="288"/>
      <c r="OH13" s="288"/>
      <c r="OI13" s="288"/>
      <c r="OJ13" s="288"/>
      <c r="OK13" s="288"/>
      <c r="OL13" s="288"/>
      <c r="OM13" s="288"/>
      <c r="ON13" s="288"/>
      <c r="OO13" s="288"/>
      <c r="OP13" s="288"/>
      <c r="OQ13" s="288"/>
      <c r="OR13" s="288"/>
      <c r="OS13" s="288"/>
      <c r="OT13" s="288"/>
      <c r="OU13" s="288"/>
      <c r="OV13" s="288"/>
      <c r="OW13" s="288"/>
      <c r="OX13" s="288"/>
      <c r="OY13" s="288"/>
      <c r="OZ13" s="288"/>
      <c r="PA13" s="288"/>
      <c r="PB13" s="288"/>
      <c r="PC13" s="288"/>
      <c r="PD13" s="288"/>
      <c r="PE13" s="288"/>
      <c r="PF13" s="288"/>
      <c r="PG13" s="288"/>
      <c r="PH13" s="288"/>
      <c r="PI13" s="288"/>
      <c r="PJ13" s="288"/>
      <c r="PK13" s="288"/>
      <c r="PL13" s="288"/>
      <c r="PM13" s="288"/>
      <c r="PN13" s="288"/>
      <c r="PO13" s="288"/>
      <c r="PP13" s="288"/>
      <c r="PQ13" s="288"/>
      <c r="PR13" s="288"/>
      <c r="PS13" s="288"/>
      <c r="PT13" s="288"/>
      <c r="PU13" s="288"/>
      <c r="PV13" s="288"/>
      <c r="PW13" s="288"/>
      <c r="PX13" s="288"/>
      <c r="PY13" s="288"/>
      <c r="PZ13" s="288"/>
      <c r="QA13" s="288"/>
      <c r="QB13" s="288"/>
      <c r="QC13" s="288"/>
      <c r="QD13" s="288"/>
      <c r="QE13" s="288"/>
      <c r="QF13" s="288"/>
      <c r="QG13" s="288"/>
      <c r="QH13" s="288"/>
      <c r="QI13" s="288"/>
      <c r="QJ13" s="288"/>
      <c r="QK13" s="288"/>
      <c r="QL13" s="288"/>
      <c r="QM13" s="288"/>
      <c r="QN13" s="288"/>
      <c r="QO13" s="288"/>
      <c r="QP13" s="288"/>
      <c r="QQ13" s="288"/>
      <c r="QR13" s="288"/>
      <c r="QS13" s="288"/>
      <c r="QT13" s="288"/>
      <c r="QU13" s="288"/>
      <c r="QV13" s="288"/>
      <c r="QW13" s="288"/>
      <c r="QX13" s="288"/>
      <c r="QY13" s="288"/>
      <c r="QZ13" s="288"/>
      <c r="RA13" s="288"/>
      <c r="RB13" s="288"/>
      <c r="RC13" s="288"/>
      <c r="RD13" s="288"/>
      <c r="RE13" s="288"/>
      <c r="RF13" s="288"/>
      <c r="RG13" s="288"/>
      <c r="RH13" s="288"/>
      <c r="RI13" s="288"/>
      <c r="RJ13" s="288"/>
      <c r="RK13" s="288"/>
      <c r="RL13" s="288"/>
      <c r="RM13" s="288"/>
      <c r="RN13" s="288"/>
      <c r="RO13" s="288"/>
      <c r="RP13" s="288"/>
      <c r="RQ13" s="288"/>
      <c r="RR13" s="288"/>
      <c r="RS13" s="288"/>
      <c r="RT13" s="288"/>
      <c r="RU13" s="288"/>
      <c r="RV13" s="288"/>
      <c r="RW13" s="288"/>
      <c r="RX13" s="288"/>
      <c r="RY13" s="288"/>
      <c r="RZ13" s="288"/>
      <c r="SA13" s="288"/>
      <c r="SB13" s="288"/>
      <c r="SC13" s="288"/>
      <c r="SD13" s="288"/>
      <c r="SE13" s="288"/>
      <c r="SF13" s="288"/>
      <c r="SG13" s="288"/>
      <c r="SH13" s="288"/>
      <c r="SI13" s="288"/>
      <c r="SJ13" s="288"/>
      <c r="SK13" s="288"/>
      <c r="SL13" s="288"/>
      <c r="SM13" s="288"/>
      <c r="SN13" s="288"/>
      <c r="SO13" s="288"/>
      <c r="SP13" s="288"/>
      <c r="SQ13" s="288"/>
      <c r="SR13" s="288"/>
      <c r="SS13" s="288"/>
      <c r="ST13" s="288"/>
      <c r="SU13" s="288"/>
      <c r="SV13" s="288"/>
      <c r="SW13" s="288"/>
      <c r="SX13" s="288"/>
      <c r="SY13" s="288"/>
      <c r="SZ13" s="288"/>
      <c r="TA13" s="288"/>
      <c r="TB13" s="288"/>
      <c r="TC13" s="288"/>
      <c r="TD13" s="288"/>
      <c r="TE13" s="288"/>
      <c r="TF13" s="288"/>
      <c r="TG13" s="288"/>
      <c r="TH13" s="288"/>
      <c r="TI13" s="288"/>
      <c r="TJ13" s="288"/>
      <c r="TK13" s="288"/>
      <c r="TL13" s="288"/>
      <c r="TM13" s="288"/>
      <c r="TN13" s="288"/>
      <c r="TO13" s="288"/>
      <c r="TP13" s="288"/>
      <c r="TQ13" s="288"/>
      <c r="TR13" s="288"/>
      <c r="TS13" s="288"/>
      <c r="TT13" s="288"/>
      <c r="TU13" s="288"/>
      <c r="TV13" s="288"/>
      <c r="TW13" s="288"/>
      <c r="TX13" s="288"/>
      <c r="TY13" s="288"/>
      <c r="TZ13" s="288"/>
      <c r="UA13" s="288"/>
      <c r="UB13" s="288"/>
      <c r="UC13" s="288"/>
      <c r="UD13" s="288"/>
      <c r="UE13" s="288"/>
      <c r="UF13" s="288"/>
      <c r="UG13" s="288"/>
      <c r="UH13" s="288"/>
      <c r="UI13" s="288"/>
      <c r="UJ13" s="288"/>
      <c r="UK13" s="288"/>
      <c r="UL13" s="288"/>
      <c r="UM13" s="288"/>
      <c r="UN13" s="288"/>
      <c r="UO13" s="288"/>
      <c r="UP13" s="288"/>
      <c r="UQ13" s="288"/>
      <c r="UR13" s="288"/>
      <c r="US13" s="288"/>
      <c r="UT13" s="288"/>
      <c r="UU13" s="288"/>
      <c r="UV13" s="288"/>
      <c r="UW13" s="288"/>
      <c r="UX13" s="288"/>
      <c r="UY13" s="288"/>
      <c r="UZ13" s="288"/>
      <c r="VA13" s="288"/>
      <c r="VB13" s="288"/>
      <c r="VC13" s="288"/>
      <c r="VD13" s="288"/>
      <c r="VE13" s="288"/>
      <c r="VF13" s="288"/>
      <c r="VG13" s="288"/>
      <c r="VH13" s="288"/>
      <c r="VI13" s="288"/>
      <c r="VJ13" s="288"/>
      <c r="VK13" s="288"/>
      <c r="VL13" s="288"/>
      <c r="VM13" s="288"/>
      <c r="VN13" s="288"/>
      <c r="VO13" s="288"/>
      <c r="VP13" s="288"/>
      <c r="VQ13" s="288"/>
      <c r="VR13" s="288"/>
      <c r="VS13" s="288"/>
      <c r="VT13" s="288"/>
      <c r="VU13" s="288"/>
      <c r="VV13" s="288"/>
      <c r="VW13" s="288"/>
      <c r="VX13" s="288"/>
      <c r="VY13" s="288"/>
      <c r="VZ13" s="288"/>
      <c r="WA13" s="288"/>
      <c r="WB13" s="288"/>
      <c r="WC13" s="288"/>
      <c r="WD13" s="288"/>
      <c r="WE13" s="288"/>
      <c r="WF13" s="288"/>
      <c r="WG13" s="288"/>
      <c r="WH13" s="288"/>
      <c r="WI13" s="288"/>
      <c r="WJ13" s="288"/>
      <c r="WK13" s="288"/>
      <c r="WL13" s="288"/>
      <c r="WM13" s="288"/>
      <c r="WN13" s="288"/>
      <c r="WO13" s="288"/>
      <c r="WP13" s="288"/>
      <c r="WQ13" s="288"/>
      <c r="WR13" s="288"/>
      <c r="WS13" s="288"/>
      <c r="WT13" s="288"/>
      <c r="WU13" s="288"/>
      <c r="WV13" s="288"/>
      <c r="WW13" s="288"/>
      <c r="WX13" s="288"/>
      <c r="WY13" s="288"/>
      <c r="WZ13" s="288"/>
      <c r="XA13" s="288"/>
      <c r="XB13" s="288"/>
      <c r="XC13" s="288"/>
      <c r="XD13" s="288"/>
      <c r="XE13" s="288"/>
      <c r="XF13" s="288"/>
      <c r="XG13" s="288"/>
      <c r="XH13" s="288"/>
      <c r="XI13" s="288"/>
      <c r="XJ13" s="288"/>
      <c r="XK13" s="288"/>
      <c r="XL13" s="288"/>
      <c r="XM13" s="288"/>
      <c r="XN13" s="288"/>
      <c r="XO13" s="288"/>
      <c r="XP13" s="288"/>
      <c r="XQ13" s="288"/>
      <c r="XR13" s="288"/>
      <c r="XS13" s="288"/>
      <c r="XT13" s="288"/>
      <c r="XU13" s="288"/>
      <c r="XV13" s="288"/>
      <c r="XW13" s="288"/>
      <c r="XX13" s="288"/>
      <c r="XY13" s="288"/>
      <c r="XZ13" s="288"/>
      <c r="YA13" s="288"/>
      <c r="YB13" s="288"/>
      <c r="YC13" s="288"/>
      <c r="YD13" s="288"/>
      <c r="YE13" s="288"/>
      <c r="YF13" s="288"/>
      <c r="YG13" s="288"/>
      <c r="YH13" s="288"/>
      <c r="YI13" s="288"/>
      <c r="YJ13" s="288"/>
      <c r="YK13" s="288"/>
      <c r="YL13" s="288"/>
      <c r="YM13" s="288"/>
      <c r="YN13" s="288"/>
      <c r="YO13" s="288"/>
      <c r="YP13" s="288"/>
      <c r="YQ13" s="288"/>
      <c r="YR13" s="288"/>
      <c r="YS13" s="288"/>
      <c r="YT13" s="288"/>
      <c r="YU13" s="288"/>
      <c r="YV13" s="288"/>
      <c r="YW13" s="288"/>
      <c r="YX13" s="288"/>
      <c r="YY13" s="288"/>
      <c r="YZ13" s="288"/>
      <c r="ZA13" s="288"/>
      <c r="ZB13" s="288"/>
      <c r="ZC13" s="288"/>
      <c r="ZD13" s="288"/>
      <c r="ZE13" s="288"/>
      <c r="ZF13" s="288"/>
      <c r="ZG13" s="288"/>
      <c r="ZH13" s="288"/>
      <c r="ZI13" s="288"/>
      <c r="ZJ13" s="288"/>
      <c r="ZK13" s="288"/>
      <c r="ZL13" s="288"/>
      <c r="ZM13" s="288"/>
      <c r="ZN13" s="288"/>
      <c r="ZO13" s="288"/>
      <c r="ZP13" s="288"/>
      <c r="ZQ13" s="288"/>
      <c r="ZR13" s="288"/>
      <c r="ZS13" s="288"/>
      <c r="ZT13" s="288"/>
      <c r="ZU13" s="288"/>
      <c r="ZV13" s="288"/>
      <c r="ZW13" s="288"/>
      <c r="ZX13" s="288"/>
      <c r="ZY13" s="288"/>
      <c r="ZZ13" s="288"/>
      <c r="AAA13" s="288"/>
      <c r="AAB13" s="288"/>
      <c r="AAC13" s="288"/>
      <c r="AAD13" s="288"/>
      <c r="AAE13" s="288"/>
      <c r="AAF13" s="288"/>
      <c r="AAG13" s="288"/>
      <c r="AAH13" s="288"/>
      <c r="AAI13" s="288"/>
      <c r="AAJ13" s="288"/>
      <c r="AAK13" s="288"/>
      <c r="AAL13" s="288"/>
      <c r="AAM13" s="288"/>
      <c r="AAN13" s="288"/>
      <c r="AAO13" s="288"/>
      <c r="AAP13" s="288"/>
      <c r="AAQ13" s="288"/>
      <c r="AAR13" s="288"/>
      <c r="AAS13" s="288"/>
      <c r="AAT13" s="288"/>
      <c r="AAU13" s="288"/>
      <c r="AAV13" s="288"/>
      <c r="AAW13" s="288"/>
      <c r="AAX13" s="288"/>
      <c r="AAY13" s="288"/>
      <c r="AAZ13" s="288"/>
      <c r="ABA13" s="288"/>
      <c r="ABB13" s="288"/>
      <c r="ABC13" s="288"/>
      <c r="ABD13" s="288"/>
      <c r="ABE13" s="288"/>
      <c r="ABF13" s="288"/>
      <c r="ABG13" s="288"/>
      <c r="ABH13" s="288"/>
      <c r="ABI13" s="288"/>
      <c r="ABJ13" s="288"/>
      <c r="ABK13" s="288"/>
      <c r="ABL13" s="288"/>
      <c r="ABM13" s="288"/>
      <c r="ABN13" s="288"/>
      <c r="ABO13" s="288"/>
      <c r="ABP13" s="288"/>
      <c r="ABQ13" s="288"/>
      <c r="ABR13" s="288"/>
      <c r="ABS13" s="288"/>
      <c r="ABT13" s="288"/>
      <c r="ABU13" s="288"/>
      <c r="ABV13" s="288"/>
      <c r="ABW13" s="288"/>
      <c r="ABX13" s="288"/>
      <c r="ABY13" s="288"/>
      <c r="ABZ13" s="288"/>
      <c r="ACA13" s="288"/>
      <c r="ACB13" s="288"/>
      <c r="ACC13" s="288"/>
      <c r="ACD13" s="288"/>
      <c r="ACE13" s="288"/>
      <c r="ACF13" s="288"/>
      <c r="ACG13" s="288"/>
      <c r="ACH13" s="288"/>
      <c r="ACI13" s="288"/>
      <c r="ACJ13" s="288"/>
      <c r="ACK13" s="288"/>
      <c r="ACL13" s="288"/>
      <c r="ACM13" s="288"/>
      <c r="ACN13" s="288"/>
      <c r="ACO13" s="288"/>
      <c r="ACP13" s="288"/>
      <c r="ACQ13" s="288"/>
      <c r="ACR13" s="288"/>
      <c r="ACS13" s="288"/>
      <c r="ACT13" s="288"/>
      <c r="ACU13" s="288"/>
      <c r="ACV13" s="288"/>
      <c r="ACW13" s="288"/>
      <c r="ACX13" s="288"/>
      <c r="ACY13" s="288"/>
      <c r="ACZ13" s="288"/>
      <c r="ADA13" s="288"/>
      <c r="ADB13" s="288"/>
      <c r="ADC13" s="288"/>
      <c r="ADD13" s="288"/>
      <c r="ADE13" s="288"/>
      <c r="ADF13" s="288"/>
      <c r="ADG13" s="288"/>
      <c r="ADH13" s="288"/>
      <c r="ADI13" s="288"/>
      <c r="ADJ13" s="288"/>
      <c r="ADK13" s="288"/>
      <c r="ADL13" s="288"/>
      <c r="ADM13" s="288"/>
      <c r="ADN13" s="288"/>
      <c r="ADO13" s="288"/>
      <c r="ADP13" s="288"/>
      <c r="ADQ13" s="288"/>
      <c r="ADR13" s="288"/>
      <c r="ADS13" s="288"/>
      <c r="ADT13" s="288"/>
      <c r="ADU13" s="288"/>
      <c r="ADV13" s="288"/>
      <c r="ADW13" s="288"/>
      <c r="ADX13" s="288"/>
      <c r="ADY13" s="288"/>
      <c r="ADZ13" s="288"/>
      <c r="AEA13" s="288"/>
      <c r="AEB13" s="288"/>
      <c r="AEC13" s="288"/>
      <c r="AED13" s="288"/>
      <c r="AEE13" s="288"/>
      <c r="AEF13" s="288"/>
      <c r="AEG13" s="288"/>
      <c r="AEH13" s="288"/>
      <c r="AEI13" s="288"/>
      <c r="AEJ13" s="288"/>
      <c r="AEK13" s="288"/>
      <c r="AEL13" s="288"/>
      <c r="AEM13" s="288"/>
      <c r="AEN13" s="288"/>
      <c r="AEO13" s="288"/>
      <c r="AEP13" s="288"/>
      <c r="AEQ13" s="288"/>
      <c r="AER13" s="288"/>
      <c r="AES13" s="288"/>
      <c r="AET13" s="288"/>
      <c r="AEU13" s="288"/>
      <c r="AEV13" s="288"/>
      <c r="AEW13" s="288"/>
      <c r="AEX13" s="288"/>
      <c r="AEY13" s="288"/>
      <c r="AEZ13" s="288"/>
      <c r="AFA13" s="288"/>
      <c r="AFB13" s="288"/>
      <c r="AFC13" s="288"/>
      <c r="AFD13" s="288"/>
      <c r="AFE13" s="288"/>
      <c r="AFF13" s="288"/>
      <c r="AFG13" s="288"/>
      <c r="AFH13" s="288"/>
      <c r="AFI13" s="288"/>
      <c r="AFJ13" s="288"/>
      <c r="AFK13" s="288"/>
      <c r="AFL13" s="288"/>
      <c r="AFM13" s="288"/>
      <c r="AFN13" s="288"/>
      <c r="AFO13" s="288"/>
      <c r="AFP13" s="288"/>
      <c r="AFQ13" s="288"/>
      <c r="AFR13" s="288"/>
      <c r="AFS13" s="288"/>
      <c r="AFT13" s="288"/>
      <c r="AFU13" s="288"/>
      <c r="AFV13" s="288"/>
      <c r="AFW13" s="288"/>
      <c r="AFX13" s="288"/>
      <c r="AFY13" s="288"/>
      <c r="AFZ13" s="288"/>
      <c r="AGA13" s="288"/>
      <c r="AGB13" s="288"/>
      <c r="AGC13" s="288"/>
      <c r="AGD13" s="288"/>
      <c r="AGE13" s="288"/>
      <c r="AGF13" s="288"/>
      <c r="AGG13" s="288"/>
      <c r="AGH13" s="288"/>
      <c r="AGI13" s="288"/>
      <c r="AGJ13" s="288"/>
      <c r="AGK13" s="288"/>
      <c r="AGL13" s="288"/>
      <c r="AGM13" s="288"/>
      <c r="AGN13" s="288"/>
      <c r="AGO13" s="288"/>
      <c r="AGP13" s="288"/>
      <c r="AGQ13" s="288"/>
      <c r="AGR13" s="288"/>
      <c r="AGS13" s="288"/>
      <c r="AGT13" s="288"/>
      <c r="AGU13" s="288"/>
      <c r="AGV13" s="288"/>
      <c r="AGW13" s="288"/>
      <c r="AGX13" s="288"/>
      <c r="AGY13" s="288"/>
      <c r="AGZ13" s="288"/>
      <c r="AHA13" s="288"/>
      <c r="AHB13" s="288"/>
      <c r="AHC13" s="288"/>
      <c r="AHD13" s="288"/>
      <c r="AHE13" s="288"/>
      <c r="AHF13" s="288"/>
      <c r="AHG13" s="288"/>
      <c r="AHH13" s="288"/>
      <c r="AHI13" s="288"/>
      <c r="AHJ13" s="288"/>
      <c r="AHK13" s="288"/>
      <c r="AHL13" s="288"/>
      <c r="AHM13" s="288"/>
      <c r="AHN13" s="288"/>
      <c r="AHO13" s="288"/>
      <c r="AHP13" s="288"/>
      <c r="AHQ13" s="288"/>
      <c r="AHR13" s="288"/>
      <c r="AHS13" s="288"/>
      <c r="AHT13" s="288"/>
      <c r="AHU13" s="288"/>
      <c r="AHV13" s="288"/>
      <c r="AHW13" s="288"/>
      <c r="AHX13" s="288"/>
      <c r="AHY13" s="288"/>
      <c r="AHZ13" s="288"/>
      <c r="AIA13" s="288"/>
      <c r="AIB13" s="288"/>
      <c r="AIC13" s="288"/>
      <c r="AID13" s="288"/>
      <c r="AIE13" s="288"/>
      <c r="AIF13" s="288"/>
      <c r="AIG13" s="288"/>
      <c r="AIH13" s="288"/>
      <c r="AII13" s="288"/>
      <c r="AIJ13" s="288"/>
      <c r="AIK13" s="288"/>
      <c r="AIL13" s="288"/>
      <c r="AIM13" s="288"/>
      <c r="AIN13" s="288"/>
      <c r="AIO13" s="288"/>
      <c r="AIP13" s="288"/>
      <c r="AIQ13" s="288"/>
      <c r="AIR13" s="288"/>
      <c r="AIS13" s="288"/>
      <c r="AIT13" s="288"/>
      <c r="AIU13" s="288"/>
      <c r="AIV13" s="288"/>
      <c r="AIW13" s="288"/>
      <c r="AIX13" s="288"/>
      <c r="AIY13" s="288"/>
      <c r="AIZ13" s="288"/>
      <c r="AJA13" s="288"/>
      <c r="AJB13" s="288"/>
      <c r="AJC13" s="288"/>
      <c r="AJD13" s="288"/>
      <c r="AJE13" s="288"/>
      <c r="AJF13" s="288"/>
      <c r="AJG13" s="288"/>
      <c r="AJH13" s="288"/>
      <c r="AJI13" s="288"/>
      <c r="AJJ13" s="288"/>
      <c r="AJK13" s="288"/>
      <c r="AJL13" s="288"/>
      <c r="AJM13" s="288"/>
      <c r="AJN13" s="288"/>
      <c r="AJO13" s="288"/>
      <c r="AJP13" s="288"/>
      <c r="AJQ13" s="288"/>
      <c r="AJR13" s="288"/>
      <c r="AJS13" s="288"/>
      <c r="AJT13" s="288"/>
      <c r="AJU13" s="288"/>
      <c r="AJV13" s="288"/>
      <c r="AJW13" s="288"/>
      <c r="AJX13" s="288"/>
      <c r="AJY13" s="288"/>
      <c r="AJZ13" s="288"/>
      <c r="AKA13" s="288"/>
      <c r="AKB13" s="288"/>
      <c r="AKC13" s="288"/>
      <c r="AKD13" s="288"/>
      <c r="AKE13" s="288"/>
      <c r="AKF13" s="288"/>
      <c r="AKG13" s="288"/>
      <c r="AKH13" s="288"/>
      <c r="AKI13" s="288"/>
      <c r="AKJ13" s="288"/>
      <c r="AKK13" s="288"/>
      <c r="AKL13" s="288"/>
      <c r="AKM13" s="288"/>
      <c r="AKN13" s="288"/>
      <c r="AKO13" s="288"/>
      <c r="AKP13" s="288"/>
      <c r="AKQ13" s="288"/>
      <c r="AKR13" s="288"/>
      <c r="AKS13" s="288"/>
      <c r="AKT13" s="288"/>
      <c r="AKU13" s="288"/>
      <c r="AKV13" s="288"/>
      <c r="AKW13" s="288"/>
      <c r="AKX13" s="288"/>
      <c r="AKY13" s="288"/>
      <c r="AKZ13" s="288"/>
      <c r="ALA13" s="288"/>
      <c r="ALB13" s="288"/>
      <c r="ALC13" s="288"/>
      <c r="ALD13" s="288"/>
      <c r="ALE13" s="288"/>
      <c r="ALF13" s="288"/>
      <c r="ALG13" s="288"/>
      <c r="ALH13" s="288"/>
      <c r="ALI13" s="288"/>
      <c r="ALJ13" s="288"/>
      <c r="ALK13" s="288"/>
      <c r="ALL13" s="288"/>
      <c r="ALM13" s="288"/>
      <c r="ALN13" s="288"/>
      <c r="ALO13" s="288"/>
      <c r="ALP13" s="288"/>
      <c r="ALQ13" s="288"/>
      <c r="ALR13" s="288"/>
      <c r="ALS13" s="288"/>
      <c r="ALT13" s="288"/>
      <c r="ALU13" s="288"/>
      <c r="ALV13" s="288"/>
      <c r="ALW13" s="288"/>
      <c r="ALX13" s="288"/>
      <c r="ALY13" s="288"/>
      <c r="ALZ13" s="288"/>
      <c r="AMA13" s="288"/>
      <c r="AMB13" s="288"/>
      <c r="AMC13" s="288"/>
      <c r="AMD13" s="288"/>
      <c r="AME13" s="288"/>
      <c r="AMF13" s="288"/>
    </row>
    <row r="14" spans="1:1020" s="289" customFormat="1" ht="37.5" customHeight="1" x14ac:dyDescent="0.7">
      <c r="A14" s="386" t="s">
        <v>122</v>
      </c>
      <c r="B14" s="147">
        <v>2500</v>
      </c>
      <c r="C14" s="147">
        <v>9600</v>
      </c>
      <c r="D14" s="147">
        <v>102100</v>
      </c>
      <c r="E14" s="244">
        <v>101900</v>
      </c>
      <c r="F14" s="148">
        <f t="shared" si="0"/>
        <v>216100</v>
      </c>
      <c r="G14" s="147">
        <f t="shared" si="5"/>
        <v>1950</v>
      </c>
      <c r="H14" s="148">
        <f t="shared" si="4"/>
        <v>7488</v>
      </c>
      <c r="I14" s="147">
        <f t="shared" si="1"/>
        <v>102100</v>
      </c>
      <c r="J14" s="148">
        <f t="shared" si="2"/>
        <v>71330</v>
      </c>
      <c r="K14" s="147">
        <f t="shared" si="3"/>
        <v>182868</v>
      </c>
      <c r="L14" s="140"/>
      <c r="M14" s="387"/>
      <c r="N14" s="140"/>
      <c r="O14" s="288"/>
      <c r="P14" s="288"/>
      <c r="Q14" s="388"/>
      <c r="R14" s="288"/>
      <c r="S14" s="288"/>
      <c r="T14" s="388"/>
      <c r="U14" s="288"/>
      <c r="V14" s="381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8"/>
      <c r="AI14" s="288"/>
      <c r="AJ14" s="288"/>
      <c r="AK14" s="288"/>
      <c r="AL14" s="288"/>
      <c r="AM14" s="288"/>
      <c r="AN14" s="288"/>
      <c r="AO14" s="288"/>
      <c r="AP14" s="288"/>
      <c r="AQ14" s="288"/>
      <c r="AR14" s="288"/>
      <c r="AS14" s="288"/>
      <c r="AT14" s="288"/>
      <c r="AU14" s="288"/>
      <c r="AV14" s="288"/>
      <c r="AW14" s="288"/>
      <c r="AX14" s="288"/>
      <c r="AY14" s="288"/>
      <c r="AZ14" s="288"/>
      <c r="BA14" s="288"/>
      <c r="BB14" s="288"/>
      <c r="BC14" s="288"/>
      <c r="BD14" s="288"/>
      <c r="BE14" s="288"/>
      <c r="BF14" s="288"/>
      <c r="BG14" s="288"/>
      <c r="BH14" s="288"/>
      <c r="BI14" s="288"/>
      <c r="BJ14" s="288"/>
      <c r="BK14" s="288"/>
      <c r="BL14" s="288"/>
      <c r="BM14" s="288"/>
      <c r="BN14" s="288"/>
      <c r="BO14" s="288"/>
      <c r="BP14" s="288"/>
      <c r="BQ14" s="288"/>
      <c r="BR14" s="288"/>
      <c r="BS14" s="288"/>
      <c r="BT14" s="288"/>
      <c r="BU14" s="288"/>
      <c r="BV14" s="288"/>
      <c r="BW14" s="288"/>
      <c r="BX14" s="288"/>
      <c r="BY14" s="288"/>
      <c r="BZ14" s="288"/>
      <c r="CA14" s="288"/>
      <c r="CB14" s="288"/>
      <c r="CC14" s="288"/>
      <c r="CD14" s="288"/>
      <c r="CE14" s="288"/>
      <c r="CF14" s="288"/>
      <c r="CG14" s="288"/>
      <c r="CH14" s="288"/>
      <c r="CI14" s="288"/>
      <c r="CJ14" s="288"/>
      <c r="CK14" s="288"/>
      <c r="CL14" s="288"/>
      <c r="CM14" s="288"/>
      <c r="CN14" s="288"/>
      <c r="CO14" s="288"/>
      <c r="CP14" s="288"/>
      <c r="CQ14" s="288"/>
      <c r="CR14" s="288"/>
      <c r="CS14" s="288"/>
      <c r="CT14" s="288"/>
      <c r="CU14" s="288"/>
      <c r="CV14" s="288"/>
      <c r="CW14" s="288"/>
      <c r="CX14" s="288"/>
      <c r="CY14" s="288"/>
      <c r="CZ14" s="288"/>
      <c r="DA14" s="288"/>
      <c r="DB14" s="288"/>
      <c r="DC14" s="288"/>
      <c r="DD14" s="288"/>
      <c r="DE14" s="288"/>
      <c r="DF14" s="288"/>
      <c r="DG14" s="288"/>
      <c r="DH14" s="288"/>
      <c r="DI14" s="288"/>
      <c r="DJ14" s="288"/>
      <c r="DK14" s="288"/>
      <c r="DL14" s="288"/>
      <c r="DM14" s="288"/>
      <c r="DN14" s="288"/>
      <c r="DO14" s="288"/>
      <c r="DP14" s="288"/>
      <c r="DQ14" s="288"/>
      <c r="DR14" s="288"/>
      <c r="DS14" s="288"/>
      <c r="DT14" s="288"/>
      <c r="DU14" s="288"/>
      <c r="DV14" s="288"/>
      <c r="DW14" s="288"/>
      <c r="DX14" s="288"/>
      <c r="DY14" s="288"/>
      <c r="DZ14" s="288"/>
      <c r="EA14" s="288"/>
      <c r="EB14" s="288"/>
      <c r="EC14" s="288"/>
      <c r="ED14" s="288"/>
      <c r="EE14" s="288"/>
      <c r="EF14" s="288"/>
      <c r="EG14" s="288"/>
      <c r="EH14" s="288"/>
      <c r="EI14" s="288"/>
      <c r="EJ14" s="288"/>
      <c r="EK14" s="288"/>
      <c r="EL14" s="288"/>
      <c r="EM14" s="288"/>
      <c r="EN14" s="288"/>
      <c r="EO14" s="288"/>
      <c r="EP14" s="288"/>
      <c r="EQ14" s="288"/>
      <c r="ER14" s="288"/>
      <c r="ES14" s="288"/>
      <c r="ET14" s="288"/>
      <c r="EU14" s="288"/>
      <c r="EV14" s="288"/>
      <c r="EW14" s="288"/>
      <c r="EX14" s="288"/>
      <c r="EY14" s="288"/>
      <c r="EZ14" s="288"/>
      <c r="FA14" s="288"/>
      <c r="FB14" s="288"/>
      <c r="FC14" s="288"/>
      <c r="FD14" s="288"/>
      <c r="FE14" s="288"/>
      <c r="FF14" s="288"/>
      <c r="FG14" s="288"/>
      <c r="FH14" s="288"/>
      <c r="FI14" s="288"/>
      <c r="FJ14" s="288"/>
      <c r="FK14" s="288"/>
      <c r="FL14" s="288"/>
      <c r="FM14" s="288"/>
      <c r="FN14" s="288"/>
      <c r="FO14" s="288"/>
      <c r="FP14" s="288"/>
      <c r="FQ14" s="288"/>
      <c r="FR14" s="288"/>
      <c r="FS14" s="288"/>
      <c r="FT14" s="288"/>
      <c r="FU14" s="288"/>
      <c r="FV14" s="288"/>
      <c r="FW14" s="288"/>
      <c r="FX14" s="288"/>
      <c r="FY14" s="288"/>
      <c r="FZ14" s="288"/>
      <c r="GA14" s="288"/>
      <c r="GB14" s="288"/>
      <c r="GC14" s="288"/>
      <c r="GD14" s="288"/>
      <c r="GE14" s="288"/>
      <c r="GF14" s="288"/>
      <c r="GG14" s="288"/>
      <c r="GH14" s="288"/>
      <c r="GI14" s="288"/>
      <c r="GJ14" s="288"/>
      <c r="GK14" s="288"/>
      <c r="GL14" s="288"/>
      <c r="GM14" s="288"/>
      <c r="GN14" s="288"/>
      <c r="GO14" s="288"/>
      <c r="GP14" s="288"/>
      <c r="GQ14" s="288"/>
      <c r="GR14" s="288"/>
      <c r="GS14" s="288"/>
      <c r="GT14" s="288"/>
      <c r="GU14" s="288"/>
      <c r="GV14" s="288"/>
      <c r="GW14" s="288"/>
      <c r="GX14" s="288"/>
      <c r="GY14" s="288"/>
      <c r="GZ14" s="288"/>
      <c r="HA14" s="288"/>
      <c r="HB14" s="288"/>
      <c r="HC14" s="288"/>
      <c r="HD14" s="288"/>
      <c r="HE14" s="288"/>
      <c r="HF14" s="288"/>
      <c r="HG14" s="288"/>
      <c r="HH14" s="288"/>
      <c r="HI14" s="288"/>
      <c r="HJ14" s="288"/>
      <c r="HK14" s="288"/>
      <c r="HL14" s="288"/>
      <c r="HM14" s="288"/>
      <c r="HN14" s="288"/>
      <c r="HO14" s="288"/>
      <c r="HP14" s="288"/>
      <c r="HQ14" s="288"/>
      <c r="HR14" s="288"/>
      <c r="HS14" s="288"/>
      <c r="HT14" s="288"/>
      <c r="HU14" s="288"/>
      <c r="HV14" s="288"/>
      <c r="HW14" s="288"/>
      <c r="HX14" s="288"/>
      <c r="HY14" s="288"/>
      <c r="HZ14" s="288"/>
      <c r="IA14" s="288"/>
      <c r="IB14" s="288"/>
      <c r="IC14" s="288"/>
      <c r="ID14" s="288"/>
      <c r="IE14" s="288"/>
      <c r="IF14" s="288"/>
      <c r="IG14" s="288"/>
      <c r="IH14" s="288"/>
      <c r="II14" s="288"/>
      <c r="IJ14" s="288"/>
      <c r="IK14" s="288"/>
      <c r="IL14" s="288"/>
      <c r="IM14" s="288"/>
      <c r="IN14" s="288"/>
      <c r="IO14" s="288"/>
      <c r="IP14" s="288"/>
      <c r="IQ14" s="288"/>
      <c r="IR14" s="288"/>
      <c r="IS14" s="288"/>
      <c r="IT14" s="288"/>
      <c r="IU14" s="288"/>
      <c r="IV14" s="288"/>
      <c r="IW14" s="288"/>
      <c r="IX14" s="288"/>
      <c r="IY14" s="288"/>
      <c r="IZ14" s="288"/>
      <c r="JA14" s="288"/>
      <c r="JB14" s="288"/>
      <c r="JC14" s="288"/>
      <c r="JD14" s="288"/>
      <c r="JE14" s="288"/>
      <c r="JF14" s="288"/>
      <c r="JG14" s="288"/>
      <c r="JH14" s="288"/>
      <c r="JI14" s="288"/>
      <c r="JJ14" s="288"/>
      <c r="JK14" s="288"/>
      <c r="JL14" s="288"/>
      <c r="JM14" s="288"/>
      <c r="JN14" s="288"/>
      <c r="JO14" s="288"/>
      <c r="JP14" s="288"/>
      <c r="JQ14" s="288"/>
      <c r="JR14" s="288"/>
      <c r="JS14" s="288"/>
      <c r="JT14" s="288"/>
      <c r="JU14" s="288"/>
      <c r="JV14" s="288"/>
      <c r="JW14" s="288"/>
      <c r="JX14" s="288"/>
      <c r="JY14" s="288"/>
      <c r="JZ14" s="288"/>
      <c r="KA14" s="288"/>
      <c r="KB14" s="288"/>
      <c r="KC14" s="288"/>
      <c r="KD14" s="288"/>
      <c r="KE14" s="288"/>
      <c r="KF14" s="288"/>
      <c r="KG14" s="288"/>
      <c r="KH14" s="288"/>
      <c r="KI14" s="288"/>
      <c r="KJ14" s="288"/>
      <c r="KK14" s="288"/>
      <c r="KL14" s="288"/>
      <c r="KM14" s="288"/>
      <c r="KN14" s="288"/>
      <c r="KO14" s="288"/>
      <c r="KP14" s="288"/>
      <c r="KQ14" s="288"/>
      <c r="KR14" s="288"/>
      <c r="KS14" s="288"/>
      <c r="KT14" s="288"/>
      <c r="KU14" s="288"/>
      <c r="KV14" s="288"/>
      <c r="KW14" s="288"/>
      <c r="KX14" s="288"/>
      <c r="KY14" s="288"/>
      <c r="KZ14" s="288"/>
      <c r="LA14" s="288"/>
      <c r="LB14" s="288"/>
      <c r="LC14" s="288"/>
      <c r="LD14" s="288"/>
      <c r="LE14" s="288"/>
      <c r="LF14" s="288"/>
      <c r="LG14" s="288"/>
      <c r="LH14" s="288"/>
      <c r="LI14" s="288"/>
      <c r="LJ14" s="288"/>
      <c r="LK14" s="288"/>
      <c r="LL14" s="288"/>
      <c r="LM14" s="288"/>
      <c r="LN14" s="288"/>
      <c r="LO14" s="288"/>
      <c r="LP14" s="288"/>
      <c r="LQ14" s="288"/>
      <c r="LR14" s="288"/>
      <c r="LS14" s="288"/>
      <c r="LT14" s="288"/>
      <c r="LU14" s="288"/>
      <c r="LV14" s="288"/>
      <c r="LW14" s="288"/>
      <c r="LX14" s="288"/>
      <c r="LY14" s="288"/>
      <c r="LZ14" s="288"/>
      <c r="MA14" s="288"/>
      <c r="MB14" s="288"/>
      <c r="MC14" s="288"/>
      <c r="MD14" s="288"/>
      <c r="ME14" s="288"/>
      <c r="MF14" s="288"/>
      <c r="MG14" s="288"/>
      <c r="MH14" s="288"/>
      <c r="MI14" s="288"/>
      <c r="MJ14" s="288"/>
      <c r="MK14" s="288"/>
      <c r="ML14" s="288"/>
      <c r="MM14" s="288"/>
      <c r="MN14" s="288"/>
      <c r="MO14" s="288"/>
      <c r="MP14" s="288"/>
      <c r="MQ14" s="288"/>
      <c r="MR14" s="288"/>
      <c r="MS14" s="288"/>
      <c r="MT14" s="288"/>
      <c r="MU14" s="288"/>
      <c r="MV14" s="288"/>
      <c r="MW14" s="288"/>
      <c r="MX14" s="288"/>
      <c r="MY14" s="288"/>
      <c r="MZ14" s="288"/>
      <c r="NA14" s="288"/>
      <c r="NB14" s="288"/>
      <c r="NC14" s="288"/>
      <c r="ND14" s="288"/>
      <c r="NE14" s="288"/>
      <c r="NF14" s="288"/>
      <c r="NG14" s="288"/>
      <c r="NH14" s="288"/>
      <c r="NI14" s="288"/>
      <c r="NJ14" s="288"/>
      <c r="NK14" s="288"/>
      <c r="NL14" s="288"/>
      <c r="NM14" s="288"/>
      <c r="NN14" s="288"/>
      <c r="NO14" s="288"/>
      <c r="NP14" s="288"/>
      <c r="NQ14" s="288"/>
      <c r="NR14" s="288"/>
      <c r="NS14" s="288"/>
      <c r="NT14" s="288"/>
      <c r="NU14" s="288"/>
      <c r="NV14" s="288"/>
      <c r="NW14" s="288"/>
      <c r="NX14" s="288"/>
      <c r="NY14" s="288"/>
      <c r="NZ14" s="288"/>
      <c r="OA14" s="288"/>
      <c r="OB14" s="288"/>
      <c r="OC14" s="288"/>
      <c r="OD14" s="288"/>
      <c r="OE14" s="288"/>
      <c r="OF14" s="288"/>
      <c r="OG14" s="288"/>
      <c r="OH14" s="288"/>
      <c r="OI14" s="288"/>
      <c r="OJ14" s="288"/>
      <c r="OK14" s="288"/>
      <c r="OL14" s="288"/>
      <c r="OM14" s="288"/>
      <c r="ON14" s="288"/>
      <c r="OO14" s="288"/>
      <c r="OP14" s="288"/>
      <c r="OQ14" s="288"/>
      <c r="OR14" s="288"/>
      <c r="OS14" s="288"/>
      <c r="OT14" s="288"/>
      <c r="OU14" s="288"/>
      <c r="OV14" s="288"/>
      <c r="OW14" s="288"/>
      <c r="OX14" s="288"/>
      <c r="OY14" s="288"/>
      <c r="OZ14" s="288"/>
      <c r="PA14" s="288"/>
      <c r="PB14" s="288"/>
      <c r="PC14" s="288"/>
      <c r="PD14" s="288"/>
      <c r="PE14" s="288"/>
      <c r="PF14" s="288"/>
      <c r="PG14" s="288"/>
      <c r="PH14" s="288"/>
      <c r="PI14" s="288"/>
      <c r="PJ14" s="288"/>
      <c r="PK14" s="288"/>
      <c r="PL14" s="288"/>
      <c r="PM14" s="288"/>
      <c r="PN14" s="288"/>
      <c r="PO14" s="288"/>
      <c r="PP14" s="288"/>
      <c r="PQ14" s="288"/>
      <c r="PR14" s="288"/>
      <c r="PS14" s="288"/>
      <c r="PT14" s="288"/>
      <c r="PU14" s="288"/>
      <c r="PV14" s="288"/>
      <c r="PW14" s="288"/>
      <c r="PX14" s="288"/>
      <c r="PY14" s="288"/>
      <c r="PZ14" s="288"/>
      <c r="QA14" s="288"/>
      <c r="QB14" s="288"/>
      <c r="QC14" s="288"/>
      <c r="QD14" s="288"/>
      <c r="QE14" s="288"/>
      <c r="QF14" s="288"/>
      <c r="QG14" s="288"/>
      <c r="QH14" s="288"/>
      <c r="QI14" s="288"/>
      <c r="QJ14" s="288"/>
      <c r="QK14" s="288"/>
      <c r="QL14" s="288"/>
      <c r="QM14" s="288"/>
      <c r="QN14" s="288"/>
      <c r="QO14" s="288"/>
      <c r="QP14" s="288"/>
      <c r="QQ14" s="288"/>
      <c r="QR14" s="288"/>
      <c r="QS14" s="288"/>
      <c r="QT14" s="288"/>
      <c r="QU14" s="288"/>
      <c r="QV14" s="288"/>
      <c r="QW14" s="288"/>
      <c r="QX14" s="288"/>
      <c r="QY14" s="288"/>
      <c r="QZ14" s="288"/>
      <c r="RA14" s="288"/>
      <c r="RB14" s="288"/>
      <c r="RC14" s="288"/>
      <c r="RD14" s="288"/>
      <c r="RE14" s="288"/>
      <c r="RF14" s="288"/>
      <c r="RG14" s="288"/>
      <c r="RH14" s="288"/>
      <c r="RI14" s="288"/>
      <c r="RJ14" s="288"/>
      <c r="RK14" s="288"/>
      <c r="RL14" s="288"/>
      <c r="RM14" s="288"/>
      <c r="RN14" s="288"/>
      <c r="RO14" s="288"/>
      <c r="RP14" s="288"/>
      <c r="RQ14" s="288"/>
      <c r="RR14" s="288"/>
      <c r="RS14" s="288"/>
      <c r="RT14" s="288"/>
      <c r="RU14" s="288"/>
      <c r="RV14" s="288"/>
      <c r="RW14" s="288"/>
      <c r="RX14" s="288"/>
      <c r="RY14" s="288"/>
      <c r="RZ14" s="288"/>
      <c r="SA14" s="288"/>
      <c r="SB14" s="288"/>
      <c r="SC14" s="288"/>
      <c r="SD14" s="288"/>
      <c r="SE14" s="288"/>
      <c r="SF14" s="288"/>
      <c r="SG14" s="288"/>
      <c r="SH14" s="288"/>
      <c r="SI14" s="288"/>
      <c r="SJ14" s="288"/>
      <c r="SK14" s="288"/>
      <c r="SL14" s="288"/>
      <c r="SM14" s="288"/>
      <c r="SN14" s="288"/>
      <c r="SO14" s="288"/>
      <c r="SP14" s="288"/>
      <c r="SQ14" s="288"/>
      <c r="SR14" s="288"/>
      <c r="SS14" s="288"/>
      <c r="ST14" s="288"/>
      <c r="SU14" s="288"/>
      <c r="SV14" s="288"/>
      <c r="SW14" s="288"/>
      <c r="SX14" s="288"/>
      <c r="SY14" s="288"/>
      <c r="SZ14" s="288"/>
      <c r="TA14" s="288"/>
      <c r="TB14" s="288"/>
      <c r="TC14" s="288"/>
      <c r="TD14" s="288"/>
      <c r="TE14" s="288"/>
      <c r="TF14" s="288"/>
      <c r="TG14" s="288"/>
      <c r="TH14" s="288"/>
      <c r="TI14" s="288"/>
      <c r="TJ14" s="288"/>
      <c r="TK14" s="288"/>
      <c r="TL14" s="288"/>
      <c r="TM14" s="288"/>
      <c r="TN14" s="288"/>
      <c r="TO14" s="288"/>
      <c r="TP14" s="288"/>
      <c r="TQ14" s="288"/>
      <c r="TR14" s="288"/>
      <c r="TS14" s="288"/>
      <c r="TT14" s="288"/>
      <c r="TU14" s="288"/>
      <c r="TV14" s="288"/>
      <c r="TW14" s="288"/>
      <c r="TX14" s="288"/>
      <c r="TY14" s="288"/>
      <c r="TZ14" s="288"/>
      <c r="UA14" s="288"/>
      <c r="UB14" s="288"/>
      <c r="UC14" s="288"/>
      <c r="UD14" s="288"/>
      <c r="UE14" s="288"/>
      <c r="UF14" s="288"/>
      <c r="UG14" s="288"/>
      <c r="UH14" s="288"/>
      <c r="UI14" s="288"/>
      <c r="UJ14" s="288"/>
      <c r="UK14" s="288"/>
      <c r="UL14" s="288"/>
      <c r="UM14" s="288"/>
      <c r="UN14" s="288"/>
      <c r="UO14" s="288"/>
      <c r="UP14" s="288"/>
      <c r="UQ14" s="288"/>
      <c r="UR14" s="288"/>
      <c r="US14" s="288"/>
      <c r="UT14" s="288"/>
      <c r="UU14" s="288"/>
      <c r="UV14" s="288"/>
      <c r="UW14" s="288"/>
      <c r="UX14" s="288"/>
      <c r="UY14" s="288"/>
      <c r="UZ14" s="288"/>
      <c r="VA14" s="288"/>
      <c r="VB14" s="288"/>
      <c r="VC14" s="288"/>
      <c r="VD14" s="288"/>
      <c r="VE14" s="288"/>
      <c r="VF14" s="288"/>
      <c r="VG14" s="288"/>
      <c r="VH14" s="288"/>
      <c r="VI14" s="288"/>
      <c r="VJ14" s="288"/>
      <c r="VK14" s="288"/>
      <c r="VL14" s="288"/>
      <c r="VM14" s="288"/>
      <c r="VN14" s="288"/>
      <c r="VO14" s="288"/>
      <c r="VP14" s="288"/>
      <c r="VQ14" s="288"/>
      <c r="VR14" s="288"/>
      <c r="VS14" s="288"/>
      <c r="VT14" s="288"/>
      <c r="VU14" s="288"/>
      <c r="VV14" s="288"/>
      <c r="VW14" s="288"/>
      <c r="VX14" s="288"/>
      <c r="VY14" s="288"/>
      <c r="VZ14" s="288"/>
      <c r="WA14" s="288"/>
      <c r="WB14" s="288"/>
      <c r="WC14" s="288"/>
      <c r="WD14" s="288"/>
      <c r="WE14" s="288"/>
      <c r="WF14" s="288"/>
      <c r="WG14" s="288"/>
      <c r="WH14" s="288"/>
      <c r="WI14" s="288"/>
      <c r="WJ14" s="288"/>
      <c r="WK14" s="288"/>
      <c r="WL14" s="288"/>
      <c r="WM14" s="288"/>
      <c r="WN14" s="288"/>
      <c r="WO14" s="288"/>
      <c r="WP14" s="288"/>
      <c r="WQ14" s="288"/>
      <c r="WR14" s="288"/>
      <c r="WS14" s="288"/>
      <c r="WT14" s="288"/>
      <c r="WU14" s="288"/>
      <c r="WV14" s="288"/>
      <c r="WW14" s="288"/>
      <c r="WX14" s="288"/>
      <c r="WY14" s="288"/>
      <c r="WZ14" s="288"/>
      <c r="XA14" s="288"/>
      <c r="XB14" s="288"/>
      <c r="XC14" s="288"/>
      <c r="XD14" s="288"/>
      <c r="XE14" s="288"/>
      <c r="XF14" s="288"/>
      <c r="XG14" s="288"/>
      <c r="XH14" s="288"/>
      <c r="XI14" s="288"/>
      <c r="XJ14" s="288"/>
      <c r="XK14" s="288"/>
      <c r="XL14" s="288"/>
      <c r="XM14" s="288"/>
      <c r="XN14" s="288"/>
      <c r="XO14" s="288"/>
      <c r="XP14" s="288"/>
      <c r="XQ14" s="288"/>
      <c r="XR14" s="288"/>
      <c r="XS14" s="288"/>
      <c r="XT14" s="288"/>
      <c r="XU14" s="288"/>
      <c r="XV14" s="288"/>
      <c r="XW14" s="288"/>
      <c r="XX14" s="288"/>
      <c r="XY14" s="288"/>
      <c r="XZ14" s="288"/>
      <c r="YA14" s="288"/>
      <c r="YB14" s="288"/>
      <c r="YC14" s="288"/>
      <c r="YD14" s="288"/>
      <c r="YE14" s="288"/>
      <c r="YF14" s="288"/>
      <c r="YG14" s="288"/>
      <c r="YH14" s="288"/>
      <c r="YI14" s="288"/>
      <c r="YJ14" s="288"/>
      <c r="YK14" s="288"/>
      <c r="YL14" s="288"/>
      <c r="YM14" s="288"/>
      <c r="YN14" s="288"/>
      <c r="YO14" s="288"/>
      <c r="YP14" s="288"/>
      <c r="YQ14" s="288"/>
      <c r="YR14" s="288"/>
      <c r="YS14" s="288"/>
      <c r="YT14" s="288"/>
      <c r="YU14" s="288"/>
      <c r="YV14" s="288"/>
      <c r="YW14" s="288"/>
      <c r="YX14" s="288"/>
      <c r="YY14" s="288"/>
      <c r="YZ14" s="288"/>
      <c r="ZA14" s="288"/>
      <c r="ZB14" s="288"/>
      <c r="ZC14" s="288"/>
      <c r="ZD14" s="288"/>
      <c r="ZE14" s="288"/>
      <c r="ZF14" s="288"/>
      <c r="ZG14" s="288"/>
      <c r="ZH14" s="288"/>
      <c r="ZI14" s="288"/>
      <c r="ZJ14" s="288"/>
      <c r="ZK14" s="288"/>
      <c r="ZL14" s="288"/>
      <c r="ZM14" s="288"/>
      <c r="ZN14" s="288"/>
      <c r="ZO14" s="288"/>
      <c r="ZP14" s="288"/>
      <c r="ZQ14" s="288"/>
      <c r="ZR14" s="288"/>
      <c r="ZS14" s="288"/>
      <c r="ZT14" s="288"/>
      <c r="ZU14" s="288"/>
      <c r="ZV14" s="288"/>
      <c r="ZW14" s="288"/>
      <c r="ZX14" s="288"/>
      <c r="ZY14" s="288"/>
      <c r="ZZ14" s="288"/>
      <c r="AAA14" s="288"/>
      <c r="AAB14" s="288"/>
      <c r="AAC14" s="288"/>
      <c r="AAD14" s="288"/>
      <c r="AAE14" s="288"/>
      <c r="AAF14" s="288"/>
      <c r="AAG14" s="288"/>
      <c r="AAH14" s="288"/>
      <c r="AAI14" s="288"/>
      <c r="AAJ14" s="288"/>
      <c r="AAK14" s="288"/>
      <c r="AAL14" s="288"/>
      <c r="AAM14" s="288"/>
      <c r="AAN14" s="288"/>
      <c r="AAO14" s="288"/>
      <c r="AAP14" s="288"/>
      <c r="AAQ14" s="288"/>
      <c r="AAR14" s="288"/>
      <c r="AAS14" s="288"/>
      <c r="AAT14" s="288"/>
      <c r="AAU14" s="288"/>
      <c r="AAV14" s="288"/>
      <c r="AAW14" s="288"/>
      <c r="AAX14" s="288"/>
      <c r="AAY14" s="288"/>
      <c r="AAZ14" s="288"/>
      <c r="ABA14" s="288"/>
      <c r="ABB14" s="288"/>
      <c r="ABC14" s="288"/>
      <c r="ABD14" s="288"/>
      <c r="ABE14" s="288"/>
      <c r="ABF14" s="288"/>
      <c r="ABG14" s="288"/>
      <c r="ABH14" s="288"/>
      <c r="ABI14" s="288"/>
      <c r="ABJ14" s="288"/>
      <c r="ABK14" s="288"/>
      <c r="ABL14" s="288"/>
      <c r="ABM14" s="288"/>
      <c r="ABN14" s="288"/>
      <c r="ABO14" s="288"/>
      <c r="ABP14" s="288"/>
      <c r="ABQ14" s="288"/>
      <c r="ABR14" s="288"/>
      <c r="ABS14" s="288"/>
      <c r="ABT14" s="288"/>
      <c r="ABU14" s="288"/>
      <c r="ABV14" s="288"/>
      <c r="ABW14" s="288"/>
      <c r="ABX14" s="288"/>
      <c r="ABY14" s="288"/>
      <c r="ABZ14" s="288"/>
      <c r="ACA14" s="288"/>
      <c r="ACB14" s="288"/>
      <c r="ACC14" s="288"/>
      <c r="ACD14" s="288"/>
      <c r="ACE14" s="288"/>
      <c r="ACF14" s="288"/>
      <c r="ACG14" s="288"/>
      <c r="ACH14" s="288"/>
      <c r="ACI14" s="288"/>
      <c r="ACJ14" s="288"/>
      <c r="ACK14" s="288"/>
      <c r="ACL14" s="288"/>
      <c r="ACM14" s="288"/>
      <c r="ACN14" s="288"/>
      <c r="ACO14" s="288"/>
      <c r="ACP14" s="288"/>
      <c r="ACQ14" s="288"/>
      <c r="ACR14" s="288"/>
      <c r="ACS14" s="288"/>
      <c r="ACT14" s="288"/>
      <c r="ACU14" s="288"/>
      <c r="ACV14" s="288"/>
      <c r="ACW14" s="288"/>
      <c r="ACX14" s="288"/>
      <c r="ACY14" s="288"/>
      <c r="ACZ14" s="288"/>
      <c r="ADA14" s="288"/>
      <c r="ADB14" s="288"/>
      <c r="ADC14" s="288"/>
      <c r="ADD14" s="288"/>
      <c r="ADE14" s="288"/>
      <c r="ADF14" s="288"/>
      <c r="ADG14" s="288"/>
      <c r="ADH14" s="288"/>
      <c r="ADI14" s="288"/>
      <c r="ADJ14" s="288"/>
      <c r="ADK14" s="288"/>
      <c r="ADL14" s="288"/>
      <c r="ADM14" s="288"/>
      <c r="ADN14" s="288"/>
      <c r="ADO14" s="288"/>
      <c r="ADP14" s="288"/>
      <c r="ADQ14" s="288"/>
      <c r="ADR14" s="288"/>
      <c r="ADS14" s="288"/>
      <c r="ADT14" s="288"/>
      <c r="ADU14" s="288"/>
      <c r="ADV14" s="288"/>
      <c r="ADW14" s="288"/>
      <c r="ADX14" s="288"/>
      <c r="ADY14" s="288"/>
      <c r="ADZ14" s="288"/>
      <c r="AEA14" s="288"/>
      <c r="AEB14" s="288"/>
      <c r="AEC14" s="288"/>
      <c r="AED14" s="288"/>
      <c r="AEE14" s="288"/>
      <c r="AEF14" s="288"/>
      <c r="AEG14" s="288"/>
      <c r="AEH14" s="288"/>
      <c r="AEI14" s="288"/>
      <c r="AEJ14" s="288"/>
      <c r="AEK14" s="288"/>
      <c r="AEL14" s="288"/>
      <c r="AEM14" s="288"/>
      <c r="AEN14" s="288"/>
      <c r="AEO14" s="288"/>
      <c r="AEP14" s="288"/>
      <c r="AEQ14" s="288"/>
      <c r="AER14" s="288"/>
      <c r="AES14" s="288"/>
      <c r="AET14" s="288"/>
      <c r="AEU14" s="288"/>
      <c r="AEV14" s="288"/>
      <c r="AEW14" s="288"/>
      <c r="AEX14" s="288"/>
      <c r="AEY14" s="288"/>
      <c r="AEZ14" s="288"/>
      <c r="AFA14" s="288"/>
      <c r="AFB14" s="288"/>
      <c r="AFC14" s="288"/>
      <c r="AFD14" s="288"/>
      <c r="AFE14" s="288"/>
      <c r="AFF14" s="288"/>
      <c r="AFG14" s="288"/>
      <c r="AFH14" s="288"/>
      <c r="AFI14" s="288"/>
      <c r="AFJ14" s="288"/>
      <c r="AFK14" s="288"/>
      <c r="AFL14" s="288"/>
      <c r="AFM14" s="288"/>
      <c r="AFN14" s="288"/>
      <c r="AFO14" s="288"/>
      <c r="AFP14" s="288"/>
      <c r="AFQ14" s="288"/>
      <c r="AFR14" s="288"/>
      <c r="AFS14" s="288"/>
      <c r="AFT14" s="288"/>
      <c r="AFU14" s="288"/>
      <c r="AFV14" s="288"/>
      <c r="AFW14" s="288"/>
      <c r="AFX14" s="288"/>
      <c r="AFY14" s="288"/>
      <c r="AFZ14" s="288"/>
      <c r="AGA14" s="288"/>
      <c r="AGB14" s="288"/>
      <c r="AGC14" s="288"/>
      <c r="AGD14" s="288"/>
      <c r="AGE14" s="288"/>
      <c r="AGF14" s="288"/>
      <c r="AGG14" s="288"/>
      <c r="AGH14" s="288"/>
      <c r="AGI14" s="288"/>
      <c r="AGJ14" s="288"/>
      <c r="AGK14" s="288"/>
      <c r="AGL14" s="288"/>
      <c r="AGM14" s="288"/>
      <c r="AGN14" s="288"/>
      <c r="AGO14" s="288"/>
      <c r="AGP14" s="288"/>
      <c r="AGQ14" s="288"/>
      <c r="AGR14" s="288"/>
      <c r="AGS14" s="288"/>
      <c r="AGT14" s="288"/>
      <c r="AGU14" s="288"/>
      <c r="AGV14" s="288"/>
      <c r="AGW14" s="288"/>
      <c r="AGX14" s="288"/>
      <c r="AGY14" s="288"/>
      <c r="AGZ14" s="288"/>
      <c r="AHA14" s="288"/>
      <c r="AHB14" s="288"/>
      <c r="AHC14" s="288"/>
      <c r="AHD14" s="288"/>
      <c r="AHE14" s="288"/>
      <c r="AHF14" s="288"/>
      <c r="AHG14" s="288"/>
      <c r="AHH14" s="288"/>
      <c r="AHI14" s="288"/>
      <c r="AHJ14" s="288"/>
      <c r="AHK14" s="288"/>
      <c r="AHL14" s="288"/>
      <c r="AHM14" s="288"/>
      <c r="AHN14" s="288"/>
      <c r="AHO14" s="288"/>
      <c r="AHP14" s="288"/>
      <c r="AHQ14" s="288"/>
      <c r="AHR14" s="288"/>
      <c r="AHS14" s="288"/>
      <c r="AHT14" s="288"/>
      <c r="AHU14" s="288"/>
      <c r="AHV14" s="288"/>
      <c r="AHW14" s="288"/>
      <c r="AHX14" s="288"/>
      <c r="AHY14" s="288"/>
      <c r="AHZ14" s="288"/>
      <c r="AIA14" s="288"/>
      <c r="AIB14" s="288"/>
      <c r="AIC14" s="288"/>
      <c r="AID14" s="288"/>
      <c r="AIE14" s="288"/>
      <c r="AIF14" s="288"/>
      <c r="AIG14" s="288"/>
      <c r="AIH14" s="288"/>
      <c r="AII14" s="288"/>
      <c r="AIJ14" s="288"/>
      <c r="AIK14" s="288"/>
      <c r="AIL14" s="288"/>
      <c r="AIM14" s="288"/>
      <c r="AIN14" s="288"/>
      <c r="AIO14" s="288"/>
      <c r="AIP14" s="288"/>
      <c r="AIQ14" s="288"/>
      <c r="AIR14" s="288"/>
      <c r="AIS14" s="288"/>
      <c r="AIT14" s="288"/>
      <c r="AIU14" s="288"/>
      <c r="AIV14" s="288"/>
      <c r="AIW14" s="288"/>
      <c r="AIX14" s="288"/>
      <c r="AIY14" s="288"/>
      <c r="AIZ14" s="288"/>
      <c r="AJA14" s="288"/>
      <c r="AJB14" s="288"/>
      <c r="AJC14" s="288"/>
      <c r="AJD14" s="288"/>
      <c r="AJE14" s="288"/>
      <c r="AJF14" s="288"/>
      <c r="AJG14" s="288"/>
      <c r="AJH14" s="288"/>
      <c r="AJI14" s="288"/>
      <c r="AJJ14" s="288"/>
      <c r="AJK14" s="288"/>
      <c r="AJL14" s="288"/>
      <c r="AJM14" s="288"/>
      <c r="AJN14" s="288"/>
      <c r="AJO14" s="288"/>
      <c r="AJP14" s="288"/>
      <c r="AJQ14" s="288"/>
      <c r="AJR14" s="288"/>
      <c r="AJS14" s="288"/>
      <c r="AJT14" s="288"/>
      <c r="AJU14" s="288"/>
      <c r="AJV14" s="288"/>
      <c r="AJW14" s="288"/>
      <c r="AJX14" s="288"/>
      <c r="AJY14" s="288"/>
      <c r="AJZ14" s="288"/>
      <c r="AKA14" s="288"/>
      <c r="AKB14" s="288"/>
      <c r="AKC14" s="288"/>
      <c r="AKD14" s="288"/>
      <c r="AKE14" s="288"/>
      <c r="AKF14" s="288"/>
      <c r="AKG14" s="288"/>
      <c r="AKH14" s="288"/>
      <c r="AKI14" s="288"/>
      <c r="AKJ14" s="288"/>
      <c r="AKK14" s="288"/>
      <c r="AKL14" s="288"/>
      <c r="AKM14" s="288"/>
      <c r="AKN14" s="288"/>
      <c r="AKO14" s="288"/>
      <c r="AKP14" s="288"/>
      <c r="AKQ14" s="288"/>
      <c r="AKR14" s="288"/>
      <c r="AKS14" s="288"/>
      <c r="AKT14" s="288"/>
      <c r="AKU14" s="288"/>
      <c r="AKV14" s="288"/>
      <c r="AKW14" s="288"/>
      <c r="AKX14" s="288"/>
      <c r="AKY14" s="288"/>
      <c r="AKZ14" s="288"/>
      <c r="ALA14" s="288"/>
      <c r="ALB14" s="288"/>
      <c r="ALC14" s="288"/>
      <c r="ALD14" s="288"/>
      <c r="ALE14" s="288"/>
      <c r="ALF14" s="288"/>
      <c r="ALG14" s="288"/>
      <c r="ALH14" s="288"/>
      <c r="ALI14" s="288"/>
      <c r="ALJ14" s="288"/>
      <c r="ALK14" s="288"/>
      <c r="ALL14" s="288"/>
      <c r="ALM14" s="288"/>
      <c r="ALN14" s="288"/>
      <c r="ALO14" s="288"/>
      <c r="ALP14" s="288"/>
      <c r="ALQ14" s="288"/>
      <c r="ALR14" s="288"/>
      <c r="ALS14" s="288"/>
      <c r="ALT14" s="288"/>
      <c r="ALU14" s="288"/>
      <c r="ALV14" s="288"/>
      <c r="ALW14" s="288"/>
      <c r="ALX14" s="288"/>
      <c r="ALY14" s="288"/>
      <c r="ALZ14" s="288"/>
      <c r="AMA14" s="288"/>
      <c r="AMB14" s="288"/>
      <c r="AMC14" s="288"/>
      <c r="AMD14" s="288"/>
      <c r="AME14" s="288"/>
      <c r="AMF14" s="288"/>
    </row>
    <row r="15" spans="1:1020" s="289" customFormat="1" ht="37.5" customHeight="1" x14ac:dyDescent="0.7">
      <c r="A15" s="386" t="s">
        <v>123</v>
      </c>
      <c r="B15" s="147">
        <v>48200</v>
      </c>
      <c r="C15" s="147">
        <v>15100</v>
      </c>
      <c r="D15" s="147">
        <v>244500</v>
      </c>
      <c r="E15" s="244">
        <v>119900</v>
      </c>
      <c r="F15" s="148">
        <f t="shared" si="0"/>
        <v>427700</v>
      </c>
      <c r="G15" s="147">
        <f t="shared" si="5"/>
        <v>37596</v>
      </c>
      <c r="H15" s="148">
        <f t="shared" si="4"/>
        <v>11778</v>
      </c>
      <c r="I15" s="147">
        <f t="shared" si="1"/>
        <v>244500</v>
      </c>
      <c r="J15" s="148">
        <f t="shared" si="2"/>
        <v>83930</v>
      </c>
      <c r="K15" s="147">
        <f t="shared" si="3"/>
        <v>377804</v>
      </c>
      <c r="L15" s="140"/>
      <c r="M15" s="387"/>
      <c r="N15" s="140"/>
      <c r="O15" s="288"/>
      <c r="P15" s="288"/>
      <c r="Q15" s="388"/>
      <c r="R15" s="288"/>
      <c r="S15" s="288"/>
      <c r="T15" s="388"/>
      <c r="U15" s="288"/>
      <c r="V15" s="381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288"/>
      <c r="AP15" s="288"/>
      <c r="AQ15" s="288"/>
      <c r="AR15" s="288"/>
      <c r="AS15" s="288"/>
      <c r="AT15" s="288"/>
      <c r="AU15" s="288"/>
      <c r="AV15" s="288"/>
      <c r="AW15" s="288"/>
      <c r="AX15" s="288"/>
      <c r="AY15" s="288"/>
      <c r="AZ15" s="288"/>
      <c r="BA15" s="288"/>
      <c r="BB15" s="288"/>
      <c r="BC15" s="288"/>
      <c r="BD15" s="288"/>
      <c r="BE15" s="288"/>
      <c r="BF15" s="288"/>
      <c r="BG15" s="288"/>
      <c r="BH15" s="288"/>
      <c r="BI15" s="288"/>
      <c r="BJ15" s="288"/>
      <c r="BK15" s="288"/>
      <c r="BL15" s="288"/>
      <c r="BM15" s="288"/>
      <c r="BN15" s="288"/>
      <c r="BO15" s="288"/>
      <c r="BP15" s="288"/>
      <c r="BQ15" s="288"/>
      <c r="BR15" s="288"/>
      <c r="BS15" s="288"/>
      <c r="BT15" s="288"/>
      <c r="BU15" s="288"/>
      <c r="BV15" s="288"/>
      <c r="BW15" s="288"/>
      <c r="BX15" s="288"/>
      <c r="BY15" s="288"/>
      <c r="BZ15" s="288"/>
      <c r="CA15" s="288"/>
      <c r="CB15" s="288"/>
      <c r="CC15" s="288"/>
      <c r="CD15" s="288"/>
      <c r="CE15" s="288"/>
      <c r="CF15" s="288"/>
      <c r="CG15" s="288"/>
      <c r="CH15" s="288"/>
      <c r="CI15" s="288"/>
      <c r="CJ15" s="288"/>
      <c r="CK15" s="288"/>
      <c r="CL15" s="288"/>
      <c r="CM15" s="288"/>
      <c r="CN15" s="288"/>
      <c r="CO15" s="288"/>
      <c r="CP15" s="288"/>
      <c r="CQ15" s="288"/>
      <c r="CR15" s="288"/>
      <c r="CS15" s="288"/>
      <c r="CT15" s="288"/>
      <c r="CU15" s="288"/>
      <c r="CV15" s="288"/>
      <c r="CW15" s="288"/>
      <c r="CX15" s="288"/>
      <c r="CY15" s="288"/>
      <c r="CZ15" s="288"/>
      <c r="DA15" s="288"/>
      <c r="DB15" s="288"/>
      <c r="DC15" s="288"/>
      <c r="DD15" s="288"/>
      <c r="DE15" s="288"/>
      <c r="DF15" s="288"/>
      <c r="DG15" s="288"/>
      <c r="DH15" s="288"/>
      <c r="DI15" s="288"/>
      <c r="DJ15" s="288"/>
      <c r="DK15" s="288"/>
      <c r="DL15" s="288"/>
      <c r="DM15" s="288"/>
      <c r="DN15" s="288"/>
      <c r="DO15" s="288"/>
      <c r="DP15" s="288"/>
      <c r="DQ15" s="288"/>
      <c r="DR15" s="288"/>
      <c r="DS15" s="288"/>
      <c r="DT15" s="288"/>
      <c r="DU15" s="288"/>
      <c r="DV15" s="288"/>
      <c r="DW15" s="288"/>
      <c r="DX15" s="288"/>
      <c r="DY15" s="288"/>
      <c r="DZ15" s="288"/>
      <c r="EA15" s="288"/>
      <c r="EB15" s="288"/>
      <c r="EC15" s="288"/>
      <c r="ED15" s="288"/>
      <c r="EE15" s="288"/>
      <c r="EF15" s="288"/>
      <c r="EG15" s="288"/>
      <c r="EH15" s="288"/>
      <c r="EI15" s="288"/>
      <c r="EJ15" s="288"/>
      <c r="EK15" s="288"/>
      <c r="EL15" s="288"/>
      <c r="EM15" s="288"/>
      <c r="EN15" s="288"/>
      <c r="EO15" s="288"/>
      <c r="EP15" s="288"/>
      <c r="EQ15" s="288"/>
      <c r="ER15" s="288"/>
      <c r="ES15" s="288"/>
      <c r="ET15" s="288"/>
      <c r="EU15" s="288"/>
      <c r="EV15" s="288"/>
      <c r="EW15" s="288"/>
      <c r="EX15" s="288"/>
      <c r="EY15" s="288"/>
      <c r="EZ15" s="288"/>
      <c r="FA15" s="288"/>
      <c r="FB15" s="288"/>
      <c r="FC15" s="288"/>
      <c r="FD15" s="288"/>
      <c r="FE15" s="288"/>
      <c r="FF15" s="288"/>
      <c r="FG15" s="288"/>
      <c r="FH15" s="288"/>
      <c r="FI15" s="288"/>
      <c r="FJ15" s="288"/>
      <c r="FK15" s="288"/>
      <c r="FL15" s="288"/>
      <c r="FM15" s="288"/>
      <c r="FN15" s="288"/>
      <c r="FO15" s="288"/>
      <c r="FP15" s="288"/>
      <c r="FQ15" s="288"/>
      <c r="FR15" s="288"/>
      <c r="FS15" s="288"/>
      <c r="FT15" s="288"/>
      <c r="FU15" s="288"/>
      <c r="FV15" s="288"/>
      <c r="FW15" s="288"/>
      <c r="FX15" s="288"/>
      <c r="FY15" s="288"/>
      <c r="FZ15" s="288"/>
      <c r="GA15" s="288"/>
      <c r="GB15" s="288"/>
      <c r="GC15" s="288"/>
      <c r="GD15" s="288"/>
      <c r="GE15" s="288"/>
      <c r="GF15" s="288"/>
      <c r="GG15" s="288"/>
      <c r="GH15" s="288"/>
      <c r="GI15" s="288"/>
      <c r="GJ15" s="288"/>
      <c r="GK15" s="288"/>
      <c r="GL15" s="288"/>
      <c r="GM15" s="288"/>
      <c r="GN15" s="288"/>
      <c r="GO15" s="288"/>
      <c r="GP15" s="288"/>
      <c r="GQ15" s="288"/>
      <c r="GR15" s="288"/>
      <c r="GS15" s="288"/>
      <c r="GT15" s="288"/>
      <c r="GU15" s="288"/>
      <c r="GV15" s="288"/>
      <c r="GW15" s="288"/>
      <c r="GX15" s="288"/>
      <c r="GY15" s="288"/>
      <c r="GZ15" s="288"/>
      <c r="HA15" s="288"/>
      <c r="HB15" s="288"/>
      <c r="HC15" s="288"/>
      <c r="HD15" s="288"/>
      <c r="HE15" s="288"/>
      <c r="HF15" s="288"/>
      <c r="HG15" s="288"/>
      <c r="HH15" s="288"/>
      <c r="HI15" s="288"/>
      <c r="HJ15" s="288"/>
      <c r="HK15" s="288"/>
      <c r="HL15" s="288"/>
      <c r="HM15" s="288"/>
      <c r="HN15" s="288"/>
      <c r="HO15" s="288"/>
      <c r="HP15" s="288"/>
      <c r="HQ15" s="288"/>
      <c r="HR15" s="288"/>
      <c r="HS15" s="288"/>
      <c r="HT15" s="288"/>
      <c r="HU15" s="288"/>
      <c r="HV15" s="288"/>
      <c r="HW15" s="288"/>
      <c r="HX15" s="288"/>
      <c r="HY15" s="288"/>
      <c r="HZ15" s="288"/>
      <c r="IA15" s="288"/>
      <c r="IB15" s="288"/>
      <c r="IC15" s="288"/>
      <c r="ID15" s="288"/>
      <c r="IE15" s="288"/>
      <c r="IF15" s="288"/>
      <c r="IG15" s="288"/>
      <c r="IH15" s="288"/>
      <c r="II15" s="288"/>
      <c r="IJ15" s="288"/>
      <c r="IK15" s="288"/>
      <c r="IL15" s="288"/>
      <c r="IM15" s="288"/>
      <c r="IN15" s="288"/>
      <c r="IO15" s="288"/>
      <c r="IP15" s="288"/>
      <c r="IQ15" s="288"/>
      <c r="IR15" s="288"/>
      <c r="IS15" s="288"/>
      <c r="IT15" s="288"/>
      <c r="IU15" s="288"/>
      <c r="IV15" s="288"/>
      <c r="IW15" s="288"/>
      <c r="IX15" s="288"/>
      <c r="IY15" s="288"/>
      <c r="IZ15" s="288"/>
      <c r="JA15" s="288"/>
      <c r="JB15" s="288"/>
      <c r="JC15" s="288"/>
      <c r="JD15" s="288"/>
      <c r="JE15" s="288"/>
      <c r="JF15" s="288"/>
      <c r="JG15" s="288"/>
      <c r="JH15" s="288"/>
      <c r="JI15" s="288"/>
      <c r="JJ15" s="288"/>
      <c r="JK15" s="288"/>
      <c r="JL15" s="288"/>
      <c r="JM15" s="288"/>
      <c r="JN15" s="288"/>
      <c r="JO15" s="288"/>
      <c r="JP15" s="288"/>
      <c r="JQ15" s="288"/>
      <c r="JR15" s="288"/>
      <c r="JS15" s="288"/>
      <c r="JT15" s="288"/>
      <c r="JU15" s="288"/>
      <c r="JV15" s="288"/>
      <c r="JW15" s="288"/>
      <c r="JX15" s="288"/>
      <c r="JY15" s="288"/>
      <c r="JZ15" s="288"/>
      <c r="KA15" s="288"/>
      <c r="KB15" s="288"/>
      <c r="KC15" s="288"/>
      <c r="KD15" s="288"/>
      <c r="KE15" s="288"/>
      <c r="KF15" s="288"/>
      <c r="KG15" s="288"/>
      <c r="KH15" s="288"/>
      <c r="KI15" s="288"/>
      <c r="KJ15" s="288"/>
      <c r="KK15" s="288"/>
      <c r="KL15" s="288"/>
      <c r="KM15" s="288"/>
      <c r="KN15" s="288"/>
      <c r="KO15" s="288"/>
      <c r="KP15" s="288"/>
      <c r="KQ15" s="288"/>
      <c r="KR15" s="288"/>
      <c r="KS15" s="288"/>
      <c r="KT15" s="288"/>
      <c r="KU15" s="288"/>
      <c r="KV15" s="288"/>
      <c r="KW15" s="288"/>
      <c r="KX15" s="288"/>
      <c r="KY15" s="288"/>
      <c r="KZ15" s="288"/>
      <c r="LA15" s="288"/>
      <c r="LB15" s="288"/>
      <c r="LC15" s="288"/>
      <c r="LD15" s="288"/>
      <c r="LE15" s="288"/>
      <c r="LF15" s="288"/>
      <c r="LG15" s="288"/>
      <c r="LH15" s="288"/>
      <c r="LI15" s="288"/>
      <c r="LJ15" s="288"/>
      <c r="LK15" s="288"/>
      <c r="LL15" s="288"/>
      <c r="LM15" s="288"/>
      <c r="LN15" s="288"/>
      <c r="LO15" s="288"/>
      <c r="LP15" s="288"/>
      <c r="LQ15" s="288"/>
      <c r="LR15" s="288"/>
      <c r="LS15" s="288"/>
      <c r="LT15" s="288"/>
      <c r="LU15" s="288"/>
      <c r="LV15" s="288"/>
      <c r="LW15" s="288"/>
      <c r="LX15" s="288"/>
      <c r="LY15" s="288"/>
      <c r="LZ15" s="288"/>
      <c r="MA15" s="288"/>
      <c r="MB15" s="288"/>
      <c r="MC15" s="288"/>
      <c r="MD15" s="288"/>
      <c r="ME15" s="288"/>
      <c r="MF15" s="288"/>
      <c r="MG15" s="288"/>
      <c r="MH15" s="288"/>
      <c r="MI15" s="288"/>
      <c r="MJ15" s="288"/>
      <c r="MK15" s="288"/>
      <c r="ML15" s="288"/>
      <c r="MM15" s="288"/>
      <c r="MN15" s="288"/>
      <c r="MO15" s="288"/>
      <c r="MP15" s="288"/>
      <c r="MQ15" s="288"/>
      <c r="MR15" s="288"/>
      <c r="MS15" s="288"/>
      <c r="MT15" s="288"/>
      <c r="MU15" s="288"/>
      <c r="MV15" s="288"/>
      <c r="MW15" s="288"/>
      <c r="MX15" s="288"/>
      <c r="MY15" s="288"/>
      <c r="MZ15" s="288"/>
      <c r="NA15" s="288"/>
      <c r="NB15" s="288"/>
      <c r="NC15" s="288"/>
      <c r="ND15" s="288"/>
      <c r="NE15" s="288"/>
      <c r="NF15" s="288"/>
      <c r="NG15" s="288"/>
      <c r="NH15" s="288"/>
      <c r="NI15" s="288"/>
      <c r="NJ15" s="288"/>
      <c r="NK15" s="288"/>
      <c r="NL15" s="288"/>
      <c r="NM15" s="288"/>
      <c r="NN15" s="288"/>
      <c r="NO15" s="288"/>
      <c r="NP15" s="288"/>
      <c r="NQ15" s="288"/>
      <c r="NR15" s="288"/>
      <c r="NS15" s="288"/>
      <c r="NT15" s="288"/>
      <c r="NU15" s="288"/>
      <c r="NV15" s="288"/>
      <c r="NW15" s="288"/>
      <c r="NX15" s="288"/>
      <c r="NY15" s="288"/>
      <c r="NZ15" s="288"/>
      <c r="OA15" s="288"/>
      <c r="OB15" s="288"/>
      <c r="OC15" s="288"/>
      <c r="OD15" s="288"/>
      <c r="OE15" s="288"/>
      <c r="OF15" s="288"/>
      <c r="OG15" s="288"/>
      <c r="OH15" s="288"/>
      <c r="OI15" s="288"/>
      <c r="OJ15" s="288"/>
      <c r="OK15" s="288"/>
      <c r="OL15" s="288"/>
      <c r="OM15" s="288"/>
      <c r="ON15" s="288"/>
      <c r="OO15" s="288"/>
      <c r="OP15" s="288"/>
      <c r="OQ15" s="288"/>
      <c r="OR15" s="288"/>
      <c r="OS15" s="288"/>
      <c r="OT15" s="288"/>
      <c r="OU15" s="288"/>
      <c r="OV15" s="288"/>
      <c r="OW15" s="288"/>
      <c r="OX15" s="288"/>
      <c r="OY15" s="288"/>
      <c r="OZ15" s="288"/>
      <c r="PA15" s="288"/>
      <c r="PB15" s="288"/>
      <c r="PC15" s="288"/>
      <c r="PD15" s="288"/>
      <c r="PE15" s="288"/>
      <c r="PF15" s="288"/>
      <c r="PG15" s="288"/>
      <c r="PH15" s="288"/>
      <c r="PI15" s="288"/>
      <c r="PJ15" s="288"/>
      <c r="PK15" s="288"/>
      <c r="PL15" s="288"/>
      <c r="PM15" s="288"/>
      <c r="PN15" s="288"/>
      <c r="PO15" s="288"/>
      <c r="PP15" s="288"/>
      <c r="PQ15" s="288"/>
      <c r="PR15" s="288"/>
      <c r="PS15" s="288"/>
      <c r="PT15" s="288"/>
      <c r="PU15" s="288"/>
      <c r="PV15" s="288"/>
      <c r="PW15" s="288"/>
      <c r="PX15" s="288"/>
      <c r="PY15" s="288"/>
      <c r="PZ15" s="288"/>
      <c r="QA15" s="288"/>
      <c r="QB15" s="288"/>
      <c r="QC15" s="288"/>
      <c r="QD15" s="288"/>
      <c r="QE15" s="288"/>
      <c r="QF15" s="288"/>
      <c r="QG15" s="288"/>
      <c r="QH15" s="288"/>
      <c r="QI15" s="288"/>
      <c r="QJ15" s="288"/>
      <c r="QK15" s="288"/>
      <c r="QL15" s="288"/>
      <c r="QM15" s="288"/>
      <c r="QN15" s="288"/>
      <c r="QO15" s="288"/>
      <c r="QP15" s="288"/>
      <c r="QQ15" s="288"/>
      <c r="QR15" s="288"/>
      <c r="QS15" s="288"/>
      <c r="QT15" s="288"/>
      <c r="QU15" s="288"/>
      <c r="QV15" s="288"/>
      <c r="QW15" s="288"/>
      <c r="QX15" s="288"/>
      <c r="QY15" s="288"/>
      <c r="QZ15" s="288"/>
      <c r="RA15" s="288"/>
      <c r="RB15" s="288"/>
      <c r="RC15" s="288"/>
      <c r="RD15" s="288"/>
      <c r="RE15" s="288"/>
      <c r="RF15" s="288"/>
      <c r="RG15" s="288"/>
      <c r="RH15" s="288"/>
      <c r="RI15" s="288"/>
      <c r="RJ15" s="288"/>
      <c r="RK15" s="288"/>
      <c r="RL15" s="288"/>
      <c r="RM15" s="288"/>
      <c r="RN15" s="288"/>
      <c r="RO15" s="288"/>
      <c r="RP15" s="288"/>
      <c r="RQ15" s="288"/>
      <c r="RR15" s="288"/>
      <c r="RS15" s="288"/>
      <c r="RT15" s="288"/>
      <c r="RU15" s="288"/>
      <c r="RV15" s="288"/>
      <c r="RW15" s="288"/>
      <c r="RX15" s="288"/>
      <c r="RY15" s="288"/>
      <c r="RZ15" s="288"/>
      <c r="SA15" s="288"/>
      <c r="SB15" s="288"/>
      <c r="SC15" s="288"/>
      <c r="SD15" s="288"/>
      <c r="SE15" s="288"/>
      <c r="SF15" s="288"/>
      <c r="SG15" s="288"/>
      <c r="SH15" s="288"/>
      <c r="SI15" s="288"/>
      <c r="SJ15" s="288"/>
      <c r="SK15" s="288"/>
      <c r="SL15" s="288"/>
      <c r="SM15" s="288"/>
      <c r="SN15" s="288"/>
      <c r="SO15" s="288"/>
      <c r="SP15" s="288"/>
      <c r="SQ15" s="288"/>
      <c r="SR15" s="288"/>
      <c r="SS15" s="288"/>
      <c r="ST15" s="288"/>
      <c r="SU15" s="288"/>
      <c r="SV15" s="288"/>
      <c r="SW15" s="288"/>
      <c r="SX15" s="288"/>
      <c r="SY15" s="288"/>
      <c r="SZ15" s="288"/>
      <c r="TA15" s="288"/>
      <c r="TB15" s="288"/>
      <c r="TC15" s="288"/>
      <c r="TD15" s="288"/>
      <c r="TE15" s="288"/>
      <c r="TF15" s="288"/>
      <c r="TG15" s="288"/>
      <c r="TH15" s="288"/>
      <c r="TI15" s="288"/>
      <c r="TJ15" s="288"/>
      <c r="TK15" s="288"/>
      <c r="TL15" s="288"/>
      <c r="TM15" s="288"/>
      <c r="TN15" s="288"/>
      <c r="TO15" s="288"/>
      <c r="TP15" s="288"/>
      <c r="TQ15" s="288"/>
      <c r="TR15" s="288"/>
      <c r="TS15" s="288"/>
      <c r="TT15" s="288"/>
      <c r="TU15" s="288"/>
      <c r="TV15" s="288"/>
      <c r="TW15" s="288"/>
      <c r="TX15" s="288"/>
      <c r="TY15" s="288"/>
      <c r="TZ15" s="288"/>
      <c r="UA15" s="288"/>
      <c r="UB15" s="288"/>
      <c r="UC15" s="288"/>
      <c r="UD15" s="288"/>
      <c r="UE15" s="288"/>
      <c r="UF15" s="288"/>
      <c r="UG15" s="288"/>
      <c r="UH15" s="288"/>
      <c r="UI15" s="288"/>
      <c r="UJ15" s="288"/>
      <c r="UK15" s="288"/>
      <c r="UL15" s="288"/>
      <c r="UM15" s="288"/>
      <c r="UN15" s="288"/>
      <c r="UO15" s="288"/>
      <c r="UP15" s="288"/>
      <c r="UQ15" s="288"/>
      <c r="UR15" s="288"/>
      <c r="US15" s="288"/>
      <c r="UT15" s="288"/>
      <c r="UU15" s="288"/>
      <c r="UV15" s="288"/>
      <c r="UW15" s="288"/>
      <c r="UX15" s="288"/>
      <c r="UY15" s="288"/>
      <c r="UZ15" s="288"/>
      <c r="VA15" s="288"/>
      <c r="VB15" s="288"/>
      <c r="VC15" s="288"/>
      <c r="VD15" s="288"/>
      <c r="VE15" s="288"/>
      <c r="VF15" s="288"/>
      <c r="VG15" s="288"/>
      <c r="VH15" s="288"/>
      <c r="VI15" s="288"/>
      <c r="VJ15" s="288"/>
      <c r="VK15" s="288"/>
      <c r="VL15" s="288"/>
      <c r="VM15" s="288"/>
      <c r="VN15" s="288"/>
      <c r="VO15" s="288"/>
      <c r="VP15" s="288"/>
      <c r="VQ15" s="288"/>
      <c r="VR15" s="288"/>
      <c r="VS15" s="288"/>
      <c r="VT15" s="288"/>
      <c r="VU15" s="288"/>
      <c r="VV15" s="288"/>
      <c r="VW15" s="288"/>
      <c r="VX15" s="288"/>
      <c r="VY15" s="288"/>
      <c r="VZ15" s="288"/>
      <c r="WA15" s="288"/>
      <c r="WB15" s="288"/>
      <c r="WC15" s="288"/>
      <c r="WD15" s="288"/>
      <c r="WE15" s="288"/>
      <c r="WF15" s="288"/>
      <c r="WG15" s="288"/>
      <c r="WH15" s="288"/>
      <c r="WI15" s="288"/>
      <c r="WJ15" s="288"/>
      <c r="WK15" s="288"/>
      <c r="WL15" s="288"/>
      <c r="WM15" s="288"/>
      <c r="WN15" s="288"/>
      <c r="WO15" s="288"/>
      <c r="WP15" s="288"/>
      <c r="WQ15" s="288"/>
      <c r="WR15" s="288"/>
      <c r="WS15" s="288"/>
      <c r="WT15" s="288"/>
      <c r="WU15" s="288"/>
      <c r="WV15" s="288"/>
      <c r="WW15" s="288"/>
      <c r="WX15" s="288"/>
      <c r="WY15" s="288"/>
      <c r="WZ15" s="288"/>
      <c r="XA15" s="288"/>
      <c r="XB15" s="288"/>
      <c r="XC15" s="288"/>
      <c r="XD15" s="288"/>
      <c r="XE15" s="288"/>
      <c r="XF15" s="288"/>
      <c r="XG15" s="288"/>
      <c r="XH15" s="288"/>
      <c r="XI15" s="288"/>
      <c r="XJ15" s="288"/>
      <c r="XK15" s="288"/>
      <c r="XL15" s="288"/>
      <c r="XM15" s="288"/>
      <c r="XN15" s="288"/>
      <c r="XO15" s="288"/>
      <c r="XP15" s="288"/>
      <c r="XQ15" s="288"/>
      <c r="XR15" s="288"/>
      <c r="XS15" s="288"/>
      <c r="XT15" s="288"/>
      <c r="XU15" s="288"/>
      <c r="XV15" s="288"/>
      <c r="XW15" s="288"/>
      <c r="XX15" s="288"/>
      <c r="XY15" s="288"/>
      <c r="XZ15" s="288"/>
      <c r="YA15" s="288"/>
      <c r="YB15" s="288"/>
      <c r="YC15" s="288"/>
      <c r="YD15" s="288"/>
      <c r="YE15" s="288"/>
      <c r="YF15" s="288"/>
      <c r="YG15" s="288"/>
      <c r="YH15" s="288"/>
      <c r="YI15" s="288"/>
      <c r="YJ15" s="288"/>
      <c r="YK15" s="288"/>
      <c r="YL15" s="288"/>
      <c r="YM15" s="288"/>
      <c r="YN15" s="288"/>
      <c r="YO15" s="288"/>
      <c r="YP15" s="288"/>
      <c r="YQ15" s="288"/>
      <c r="YR15" s="288"/>
      <c r="YS15" s="288"/>
      <c r="YT15" s="288"/>
      <c r="YU15" s="288"/>
      <c r="YV15" s="288"/>
      <c r="YW15" s="288"/>
      <c r="YX15" s="288"/>
      <c r="YY15" s="288"/>
      <c r="YZ15" s="288"/>
      <c r="ZA15" s="288"/>
      <c r="ZB15" s="288"/>
      <c r="ZC15" s="288"/>
      <c r="ZD15" s="288"/>
      <c r="ZE15" s="288"/>
      <c r="ZF15" s="288"/>
      <c r="ZG15" s="288"/>
      <c r="ZH15" s="288"/>
      <c r="ZI15" s="288"/>
      <c r="ZJ15" s="288"/>
      <c r="ZK15" s="288"/>
      <c r="ZL15" s="288"/>
      <c r="ZM15" s="288"/>
      <c r="ZN15" s="288"/>
      <c r="ZO15" s="288"/>
      <c r="ZP15" s="288"/>
      <c r="ZQ15" s="288"/>
      <c r="ZR15" s="288"/>
      <c r="ZS15" s="288"/>
      <c r="ZT15" s="288"/>
      <c r="ZU15" s="288"/>
      <c r="ZV15" s="288"/>
      <c r="ZW15" s="288"/>
      <c r="ZX15" s="288"/>
      <c r="ZY15" s="288"/>
      <c r="ZZ15" s="288"/>
      <c r="AAA15" s="288"/>
      <c r="AAB15" s="288"/>
      <c r="AAC15" s="288"/>
      <c r="AAD15" s="288"/>
      <c r="AAE15" s="288"/>
      <c r="AAF15" s="288"/>
      <c r="AAG15" s="288"/>
      <c r="AAH15" s="288"/>
      <c r="AAI15" s="288"/>
      <c r="AAJ15" s="288"/>
      <c r="AAK15" s="288"/>
      <c r="AAL15" s="288"/>
      <c r="AAM15" s="288"/>
      <c r="AAN15" s="288"/>
      <c r="AAO15" s="288"/>
      <c r="AAP15" s="288"/>
      <c r="AAQ15" s="288"/>
      <c r="AAR15" s="288"/>
      <c r="AAS15" s="288"/>
      <c r="AAT15" s="288"/>
      <c r="AAU15" s="288"/>
      <c r="AAV15" s="288"/>
      <c r="AAW15" s="288"/>
      <c r="AAX15" s="288"/>
      <c r="AAY15" s="288"/>
      <c r="AAZ15" s="288"/>
      <c r="ABA15" s="288"/>
      <c r="ABB15" s="288"/>
      <c r="ABC15" s="288"/>
      <c r="ABD15" s="288"/>
      <c r="ABE15" s="288"/>
      <c r="ABF15" s="288"/>
      <c r="ABG15" s="288"/>
      <c r="ABH15" s="288"/>
      <c r="ABI15" s="288"/>
      <c r="ABJ15" s="288"/>
      <c r="ABK15" s="288"/>
      <c r="ABL15" s="288"/>
      <c r="ABM15" s="288"/>
      <c r="ABN15" s="288"/>
      <c r="ABO15" s="288"/>
      <c r="ABP15" s="288"/>
      <c r="ABQ15" s="288"/>
      <c r="ABR15" s="288"/>
      <c r="ABS15" s="288"/>
      <c r="ABT15" s="288"/>
      <c r="ABU15" s="288"/>
      <c r="ABV15" s="288"/>
      <c r="ABW15" s="288"/>
      <c r="ABX15" s="288"/>
      <c r="ABY15" s="288"/>
      <c r="ABZ15" s="288"/>
      <c r="ACA15" s="288"/>
      <c r="ACB15" s="288"/>
      <c r="ACC15" s="288"/>
      <c r="ACD15" s="288"/>
      <c r="ACE15" s="288"/>
      <c r="ACF15" s="288"/>
      <c r="ACG15" s="288"/>
      <c r="ACH15" s="288"/>
      <c r="ACI15" s="288"/>
      <c r="ACJ15" s="288"/>
      <c r="ACK15" s="288"/>
      <c r="ACL15" s="288"/>
      <c r="ACM15" s="288"/>
      <c r="ACN15" s="288"/>
      <c r="ACO15" s="288"/>
      <c r="ACP15" s="288"/>
      <c r="ACQ15" s="288"/>
      <c r="ACR15" s="288"/>
      <c r="ACS15" s="288"/>
      <c r="ACT15" s="288"/>
      <c r="ACU15" s="288"/>
      <c r="ACV15" s="288"/>
      <c r="ACW15" s="288"/>
      <c r="ACX15" s="288"/>
      <c r="ACY15" s="288"/>
      <c r="ACZ15" s="288"/>
      <c r="ADA15" s="288"/>
      <c r="ADB15" s="288"/>
      <c r="ADC15" s="288"/>
      <c r="ADD15" s="288"/>
      <c r="ADE15" s="288"/>
      <c r="ADF15" s="288"/>
      <c r="ADG15" s="288"/>
      <c r="ADH15" s="288"/>
      <c r="ADI15" s="288"/>
      <c r="ADJ15" s="288"/>
      <c r="ADK15" s="288"/>
      <c r="ADL15" s="288"/>
      <c r="ADM15" s="288"/>
      <c r="ADN15" s="288"/>
      <c r="ADO15" s="288"/>
      <c r="ADP15" s="288"/>
      <c r="ADQ15" s="288"/>
      <c r="ADR15" s="288"/>
      <c r="ADS15" s="288"/>
      <c r="ADT15" s="288"/>
      <c r="ADU15" s="288"/>
      <c r="ADV15" s="288"/>
      <c r="ADW15" s="288"/>
      <c r="ADX15" s="288"/>
      <c r="ADY15" s="288"/>
      <c r="ADZ15" s="288"/>
      <c r="AEA15" s="288"/>
      <c r="AEB15" s="288"/>
      <c r="AEC15" s="288"/>
      <c r="AED15" s="288"/>
      <c r="AEE15" s="288"/>
      <c r="AEF15" s="288"/>
      <c r="AEG15" s="288"/>
      <c r="AEH15" s="288"/>
      <c r="AEI15" s="288"/>
      <c r="AEJ15" s="288"/>
      <c r="AEK15" s="288"/>
      <c r="AEL15" s="288"/>
      <c r="AEM15" s="288"/>
      <c r="AEN15" s="288"/>
      <c r="AEO15" s="288"/>
      <c r="AEP15" s="288"/>
      <c r="AEQ15" s="288"/>
      <c r="AER15" s="288"/>
      <c r="AES15" s="288"/>
      <c r="AET15" s="288"/>
      <c r="AEU15" s="288"/>
      <c r="AEV15" s="288"/>
      <c r="AEW15" s="288"/>
      <c r="AEX15" s="288"/>
      <c r="AEY15" s="288"/>
      <c r="AEZ15" s="288"/>
      <c r="AFA15" s="288"/>
      <c r="AFB15" s="288"/>
      <c r="AFC15" s="288"/>
      <c r="AFD15" s="288"/>
      <c r="AFE15" s="288"/>
      <c r="AFF15" s="288"/>
      <c r="AFG15" s="288"/>
      <c r="AFH15" s="288"/>
      <c r="AFI15" s="288"/>
      <c r="AFJ15" s="288"/>
      <c r="AFK15" s="288"/>
      <c r="AFL15" s="288"/>
      <c r="AFM15" s="288"/>
      <c r="AFN15" s="288"/>
      <c r="AFO15" s="288"/>
      <c r="AFP15" s="288"/>
      <c r="AFQ15" s="288"/>
      <c r="AFR15" s="288"/>
      <c r="AFS15" s="288"/>
      <c r="AFT15" s="288"/>
      <c r="AFU15" s="288"/>
      <c r="AFV15" s="288"/>
      <c r="AFW15" s="288"/>
      <c r="AFX15" s="288"/>
      <c r="AFY15" s="288"/>
      <c r="AFZ15" s="288"/>
      <c r="AGA15" s="288"/>
      <c r="AGB15" s="288"/>
      <c r="AGC15" s="288"/>
      <c r="AGD15" s="288"/>
      <c r="AGE15" s="288"/>
      <c r="AGF15" s="288"/>
      <c r="AGG15" s="288"/>
      <c r="AGH15" s="288"/>
      <c r="AGI15" s="288"/>
      <c r="AGJ15" s="288"/>
      <c r="AGK15" s="288"/>
      <c r="AGL15" s="288"/>
      <c r="AGM15" s="288"/>
      <c r="AGN15" s="288"/>
      <c r="AGO15" s="288"/>
      <c r="AGP15" s="288"/>
      <c r="AGQ15" s="288"/>
      <c r="AGR15" s="288"/>
      <c r="AGS15" s="288"/>
      <c r="AGT15" s="288"/>
      <c r="AGU15" s="288"/>
      <c r="AGV15" s="288"/>
      <c r="AGW15" s="288"/>
      <c r="AGX15" s="288"/>
      <c r="AGY15" s="288"/>
      <c r="AGZ15" s="288"/>
      <c r="AHA15" s="288"/>
      <c r="AHB15" s="288"/>
      <c r="AHC15" s="288"/>
      <c r="AHD15" s="288"/>
      <c r="AHE15" s="288"/>
      <c r="AHF15" s="288"/>
      <c r="AHG15" s="288"/>
      <c r="AHH15" s="288"/>
      <c r="AHI15" s="288"/>
      <c r="AHJ15" s="288"/>
      <c r="AHK15" s="288"/>
      <c r="AHL15" s="288"/>
      <c r="AHM15" s="288"/>
      <c r="AHN15" s="288"/>
      <c r="AHO15" s="288"/>
      <c r="AHP15" s="288"/>
      <c r="AHQ15" s="288"/>
      <c r="AHR15" s="288"/>
      <c r="AHS15" s="288"/>
      <c r="AHT15" s="288"/>
      <c r="AHU15" s="288"/>
      <c r="AHV15" s="288"/>
      <c r="AHW15" s="288"/>
      <c r="AHX15" s="288"/>
      <c r="AHY15" s="288"/>
      <c r="AHZ15" s="288"/>
      <c r="AIA15" s="288"/>
      <c r="AIB15" s="288"/>
      <c r="AIC15" s="288"/>
      <c r="AID15" s="288"/>
      <c r="AIE15" s="288"/>
      <c r="AIF15" s="288"/>
      <c r="AIG15" s="288"/>
      <c r="AIH15" s="288"/>
      <c r="AII15" s="288"/>
      <c r="AIJ15" s="288"/>
      <c r="AIK15" s="288"/>
      <c r="AIL15" s="288"/>
      <c r="AIM15" s="288"/>
      <c r="AIN15" s="288"/>
      <c r="AIO15" s="288"/>
      <c r="AIP15" s="288"/>
      <c r="AIQ15" s="288"/>
      <c r="AIR15" s="288"/>
      <c r="AIS15" s="288"/>
      <c r="AIT15" s="288"/>
      <c r="AIU15" s="288"/>
      <c r="AIV15" s="288"/>
      <c r="AIW15" s="288"/>
      <c r="AIX15" s="288"/>
      <c r="AIY15" s="288"/>
      <c r="AIZ15" s="288"/>
      <c r="AJA15" s="288"/>
      <c r="AJB15" s="288"/>
      <c r="AJC15" s="288"/>
      <c r="AJD15" s="288"/>
      <c r="AJE15" s="288"/>
      <c r="AJF15" s="288"/>
      <c r="AJG15" s="288"/>
      <c r="AJH15" s="288"/>
      <c r="AJI15" s="288"/>
      <c r="AJJ15" s="288"/>
      <c r="AJK15" s="288"/>
      <c r="AJL15" s="288"/>
      <c r="AJM15" s="288"/>
      <c r="AJN15" s="288"/>
      <c r="AJO15" s="288"/>
      <c r="AJP15" s="288"/>
      <c r="AJQ15" s="288"/>
      <c r="AJR15" s="288"/>
      <c r="AJS15" s="288"/>
      <c r="AJT15" s="288"/>
      <c r="AJU15" s="288"/>
      <c r="AJV15" s="288"/>
      <c r="AJW15" s="288"/>
      <c r="AJX15" s="288"/>
      <c r="AJY15" s="288"/>
      <c r="AJZ15" s="288"/>
      <c r="AKA15" s="288"/>
      <c r="AKB15" s="288"/>
      <c r="AKC15" s="288"/>
      <c r="AKD15" s="288"/>
      <c r="AKE15" s="288"/>
      <c r="AKF15" s="288"/>
      <c r="AKG15" s="288"/>
      <c r="AKH15" s="288"/>
      <c r="AKI15" s="288"/>
      <c r="AKJ15" s="288"/>
      <c r="AKK15" s="288"/>
      <c r="AKL15" s="288"/>
      <c r="AKM15" s="288"/>
      <c r="AKN15" s="288"/>
      <c r="AKO15" s="288"/>
      <c r="AKP15" s="288"/>
      <c r="AKQ15" s="288"/>
      <c r="AKR15" s="288"/>
      <c r="AKS15" s="288"/>
      <c r="AKT15" s="288"/>
      <c r="AKU15" s="288"/>
      <c r="AKV15" s="288"/>
      <c r="AKW15" s="288"/>
      <c r="AKX15" s="288"/>
      <c r="AKY15" s="288"/>
      <c r="AKZ15" s="288"/>
      <c r="ALA15" s="288"/>
      <c r="ALB15" s="288"/>
      <c r="ALC15" s="288"/>
      <c r="ALD15" s="288"/>
      <c r="ALE15" s="288"/>
      <c r="ALF15" s="288"/>
      <c r="ALG15" s="288"/>
      <c r="ALH15" s="288"/>
      <c r="ALI15" s="288"/>
      <c r="ALJ15" s="288"/>
      <c r="ALK15" s="288"/>
      <c r="ALL15" s="288"/>
      <c r="ALM15" s="288"/>
      <c r="ALN15" s="288"/>
      <c r="ALO15" s="288"/>
      <c r="ALP15" s="288"/>
      <c r="ALQ15" s="288"/>
      <c r="ALR15" s="288"/>
      <c r="ALS15" s="288"/>
      <c r="ALT15" s="288"/>
      <c r="ALU15" s="288"/>
      <c r="ALV15" s="288"/>
      <c r="ALW15" s="288"/>
      <c r="ALX15" s="288"/>
      <c r="ALY15" s="288"/>
      <c r="ALZ15" s="288"/>
      <c r="AMA15" s="288"/>
      <c r="AMB15" s="288"/>
      <c r="AMC15" s="288"/>
      <c r="AMD15" s="288"/>
      <c r="AME15" s="288"/>
      <c r="AMF15" s="288"/>
    </row>
    <row r="16" spans="1:1020" s="289" customFormat="1" ht="37.5" customHeight="1" x14ac:dyDescent="0.7">
      <c r="A16" s="386" t="s">
        <v>124</v>
      </c>
      <c r="B16" s="147">
        <v>49300</v>
      </c>
      <c r="C16" s="147">
        <v>13800</v>
      </c>
      <c r="D16" s="147">
        <v>248000</v>
      </c>
      <c r="E16" s="244">
        <v>96000</v>
      </c>
      <c r="F16" s="148">
        <f t="shared" si="0"/>
        <v>407100</v>
      </c>
      <c r="G16" s="147">
        <f t="shared" si="5"/>
        <v>38454</v>
      </c>
      <c r="H16" s="148">
        <f t="shared" si="4"/>
        <v>10764</v>
      </c>
      <c r="I16" s="147">
        <f t="shared" si="1"/>
        <v>248000</v>
      </c>
      <c r="J16" s="148">
        <f t="shared" si="2"/>
        <v>67200</v>
      </c>
      <c r="K16" s="147">
        <f t="shared" si="3"/>
        <v>364418</v>
      </c>
      <c r="L16" s="140"/>
      <c r="M16" s="387"/>
      <c r="N16" s="140"/>
      <c r="O16" s="288"/>
      <c r="P16" s="288"/>
      <c r="Q16" s="388"/>
      <c r="R16" s="288"/>
      <c r="S16" s="288"/>
      <c r="T16" s="388"/>
      <c r="U16" s="288"/>
      <c r="V16" s="381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88"/>
      <c r="AW16" s="288"/>
      <c r="AX16" s="288"/>
      <c r="AY16" s="288"/>
      <c r="AZ16" s="288"/>
      <c r="BA16" s="288"/>
      <c r="BB16" s="288"/>
      <c r="BC16" s="288"/>
      <c r="BD16" s="288"/>
      <c r="BE16" s="288"/>
      <c r="BF16" s="288"/>
      <c r="BG16" s="288"/>
      <c r="BH16" s="288"/>
      <c r="BI16" s="288"/>
      <c r="BJ16" s="288"/>
      <c r="BK16" s="288"/>
      <c r="BL16" s="288"/>
      <c r="BM16" s="288"/>
      <c r="BN16" s="288"/>
      <c r="BO16" s="288"/>
      <c r="BP16" s="288"/>
      <c r="BQ16" s="288"/>
      <c r="BR16" s="288"/>
      <c r="BS16" s="288"/>
      <c r="BT16" s="288"/>
      <c r="BU16" s="288"/>
      <c r="BV16" s="288"/>
      <c r="BW16" s="288"/>
      <c r="BX16" s="288"/>
      <c r="BY16" s="288"/>
      <c r="BZ16" s="288"/>
      <c r="CA16" s="288"/>
      <c r="CB16" s="288"/>
      <c r="CC16" s="288"/>
      <c r="CD16" s="288"/>
      <c r="CE16" s="288"/>
      <c r="CF16" s="288"/>
      <c r="CG16" s="288"/>
      <c r="CH16" s="288"/>
      <c r="CI16" s="288"/>
      <c r="CJ16" s="288"/>
      <c r="CK16" s="288"/>
      <c r="CL16" s="288"/>
      <c r="CM16" s="288"/>
      <c r="CN16" s="288"/>
      <c r="CO16" s="288"/>
      <c r="CP16" s="288"/>
      <c r="CQ16" s="288"/>
      <c r="CR16" s="288"/>
      <c r="CS16" s="288"/>
      <c r="CT16" s="288"/>
      <c r="CU16" s="288"/>
      <c r="CV16" s="288"/>
      <c r="CW16" s="288"/>
      <c r="CX16" s="288"/>
      <c r="CY16" s="288"/>
      <c r="CZ16" s="288"/>
      <c r="DA16" s="288"/>
      <c r="DB16" s="288"/>
      <c r="DC16" s="288"/>
      <c r="DD16" s="288"/>
      <c r="DE16" s="288"/>
      <c r="DF16" s="288"/>
      <c r="DG16" s="288"/>
      <c r="DH16" s="288"/>
      <c r="DI16" s="288"/>
      <c r="DJ16" s="288"/>
      <c r="DK16" s="288"/>
      <c r="DL16" s="288"/>
      <c r="DM16" s="288"/>
      <c r="DN16" s="288"/>
      <c r="DO16" s="288"/>
      <c r="DP16" s="288"/>
      <c r="DQ16" s="288"/>
      <c r="DR16" s="288"/>
      <c r="DS16" s="288"/>
      <c r="DT16" s="288"/>
      <c r="DU16" s="288"/>
      <c r="DV16" s="288"/>
      <c r="DW16" s="288"/>
      <c r="DX16" s="288"/>
      <c r="DY16" s="288"/>
      <c r="DZ16" s="288"/>
      <c r="EA16" s="288"/>
      <c r="EB16" s="288"/>
      <c r="EC16" s="288"/>
      <c r="ED16" s="288"/>
      <c r="EE16" s="288"/>
      <c r="EF16" s="288"/>
      <c r="EG16" s="288"/>
      <c r="EH16" s="288"/>
      <c r="EI16" s="288"/>
      <c r="EJ16" s="288"/>
      <c r="EK16" s="288"/>
      <c r="EL16" s="288"/>
      <c r="EM16" s="288"/>
      <c r="EN16" s="288"/>
      <c r="EO16" s="288"/>
      <c r="EP16" s="288"/>
      <c r="EQ16" s="288"/>
      <c r="ER16" s="288"/>
      <c r="ES16" s="288"/>
      <c r="ET16" s="288"/>
      <c r="EU16" s="288"/>
      <c r="EV16" s="288"/>
      <c r="EW16" s="288"/>
      <c r="EX16" s="288"/>
      <c r="EY16" s="288"/>
      <c r="EZ16" s="288"/>
      <c r="FA16" s="288"/>
      <c r="FB16" s="288"/>
      <c r="FC16" s="288"/>
      <c r="FD16" s="288"/>
      <c r="FE16" s="288"/>
      <c r="FF16" s="288"/>
      <c r="FG16" s="288"/>
      <c r="FH16" s="288"/>
      <c r="FI16" s="288"/>
      <c r="FJ16" s="288"/>
      <c r="FK16" s="288"/>
      <c r="FL16" s="288"/>
      <c r="FM16" s="288"/>
      <c r="FN16" s="288"/>
      <c r="FO16" s="288"/>
      <c r="FP16" s="288"/>
      <c r="FQ16" s="288"/>
      <c r="FR16" s="288"/>
      <c r="FS16" s="288"/>
      <c r="FT16" s="288"/>
      <c r="FU16" s="288"/>
      <c r="FV16" s="288"/>
      <c r="FW16" s="288"/>
      <c r="FX16" s="288"/>
      <c r="FY16" s="288"/>
      <c r="FZ16" s="288"/>
      <c r="GA16" s="288"/>
      <c r="GB16" s="288"/>
      <c r="GC16" s="288"/>
      <c r="GD16" s="288"/>
      <c r="GE16" s="288"/>
      <c r="GF16" s="288"/>
      <c r="GG16" s="288"/>
      <c r="GH16" s="288"/>
      <c r="GI16" s="288"/>
      <c r="GJ16" s="288"/>
      <c r="GK16" s="288"/>
      <c r="GL16" s="288"/>
      <c r="GM16" s="288"/>
      <c r="GN16" s="288"/>
      <c r="GO16" s="288"/>
      <c r="GP16" s="288"/>
      <c r="GQ16" s="288"/>
      <c r="GR16" s="288"/>
      <c r="GS16" s="288"/>
      <c r="GT16" s="288"/>
      <c r="GU16" s="288"/>
      <c r="GV16" s="288"/>
      <c r="GW16" s="288"/>
      <c r="GX16" s="288"/>
      <c r="GY16" s="288"/>
      <c r="GZ16" s="288"/>
      <c r="HA16" s="288"/>
      <c r="HB16" s="288"/>
      <c r="HC16" s="288"/>
      <c r="HD16" s="288"/>
      <c r="HE16" s="288"/>
      <c r="HF16" s="288"/>
      <c r="HG16" s="288"/>
      <c r="HH16" s="288"/>
      <c r="HI16" s="288"/>
      <c r="HJ16" s="288"/>
      <c r="HK16" s="288"/>
      <c r="HL16" s="288"/>
      <c r="HM16" s="288"/>
      <c r="HN16" s="288"/>
      <c r="HO16" s="288"/>
      <c r="HP16" s="288"/>
      <c r="HQ16" s="288"/>
      <c r="HR16" s="288"/>
      <c r="HS16" s="288"/>
      <c r="HT16" s="288"/>
      <c r="HU16" s="288"/>
      <c r="HV16" s="288"/>
      <c r="HW16" s="288"/>
      <c r="HX16" s="288"/>
      <c r="HY16" s="288"/>
      <c r="HZ16" s="288"/>
      <c r="IA16" s="288"/>
      <c r="IB16" s="288"/>
      <c r="IC16" s="288"/>
      <c r="ID16" s="288"/>
      <c r="IE16" s="288"/>
      <c r="IF16" s="288"/>
      <c r="IG16" s="288"/>
      <c r="IH16" s="288"/>
      <c r="II16" s="288"/>
      <c r="IJ16" s="288"/>
      <c r="IK16" s="288"/>
      <c r="IL16" s="288"/>
      <c r="IM16" s="288"/>
      <c r="IN16" s="288"/>
      <c r="IO16" s="288"/>
      <c r="IP16" s="288"/>
      <c r="IQ16" s="288"/>
      <c r="IR16" s="288"/>
      <c r="IS16" s="288"/>
      <c r="IT16" s="288"/>
      <c r="IU16" s="288"/>
      <c r="IV16" s="288"/>
      <c r="IW16" s="288"/>
      <c r="IX16" s="288"/>
      <c r="IY16" s="288"/>
      <c r="IZ16" s="288"/>
      <c r="JA16" s="288"/>
      <c r="JB16" s="288"/>
      <c r="JC16" s="288"/>
      <c r="JD16" s="288"/>
      <c r="JE16" s="288"/>
      <c r="JF16" s="288"/>
      <c r="JG16" s="288"/>
      <c r="JH16" s="288"/>
      <c r="JI16" s="288"/>
      <c r="JJ16" s="288"/>
      <c r="JK16" s="288"/>
      <c r="JL16" s="288"/>
      <c r="JM16" s="288"/>
      <c r="JN16" s="288"/>
      <c r="JO16" s="288"/>
      <c r="JP16" s="288"/>
      <c r="JQ16" s="288"/>
      <c r="JR16" s="288"/>
      <c r="JS16" s="288"/>
      <c r="JT16" s="288"/>
      <c r="JU16" s="288"/>
      <c r="JV16" s="288"/>
      <c r="JW16" s="288"/>
      <c r="JX16" s="288"/>
      <c r="JY16" s="288"/>
      <c r="JZ16" s="288"/>
      <c r="KA16" s="288"/>
      <c r="KB16" s="288"/>
      <c r="KC16" s="288"/>
      <c r="KD16" s="288"/>
      <c r="KE16" s="288"/>
      <c r="KF16" s="288"/>
      <c r="KG16" s="288"/>
      <c r="KH16" s="288"/>
      <c r="KI16" s="288"/>
      <c r="KJ16" s="288"/>
      <c r="KK16" s="288"/>
      <c r="KL16" s="288"/>
      <c r="KM16" s="288"/>
      <c r="KN16" s="288"/>
      <c r="KO16" s="288"/>
      <c r="KP16" s="288"/>
      <c r="KQ16" s="288"/>
      <c r="KR16" s="288"/>
      <c r="KS16" s="288"/>
      <c r="KT16" s="288"/>
      <c r="KU16" s="288"/>
      <c r="KV16" s="288"/>
      <c r="KW16" s="288"/>
      <c r="KX16" s="288"/>
      <c r="KY16" s="288"/>
      <c r="KZ16" s="288"/>
      <c r="LA16" s="288"/>
      <c r="LB16" s="288"/>
      <c r="LC16" s="288"/>
      <c r="LD16" s="288"/>
      <c r="LE16" s="288"/>
      <c r="LF16" s="288"/>
      <c r="LG16" s="288"/>
      <c r="LH16" s="288"/>
      <c r="LI16" s="288"/>
      <c r="LJ16" s="288"/>
      <c r="LK16" s="288"/>
      <c r="LL16" s="288"/>
      <c r="LM16" s="288"/>
      <c r="LN16" s="288"/>
      <c r="LO16" s="288"/>
      <c r="LP16" s="288"/>
      <c r="LQ16" s="288"/>
      <c r="LR16" s="288"/>
      <c r="LS16" s="288"/>
      <c r="LT16" s="288"/>
      <c r="LU16" s="288"/>
      <c r="LV16" s="288"/>
      <c r="LW16" s="288"/>
      <c r="LX16" s="288"/>
      <c r="LY16" s="288"/>
      <c r="LZ16" s="288"/>
      <c r="MA16" s="288"/>
      <c r="MB16" s="288"/>
      <c r="MC16" s="288"/>
      <c r="MD16" s="288"/>
      <c r="ME16" s="288"/>
      <c r="MF16" s="288"/>
      <c r="MG16" s="288"/>
      <c r="MH16" s="288"/>
      <c r="MI16" s="288"/>
      <c r="MJ16" s="288"/>
      <c r="MK16" s="288"/>
      <c r="ML16" s="288"/>
      <c r="MM16" s="288"/>
      <c r="MN16" s="288"/>
      <c r="MO16" s="288"/>
      <c r="MP16" s="288"/>
      <c r="MQ16" s="288"/>
      <c r="MR16" s="288"/>
      <c r="MS16" s="288"/>
      <c r="MT16" s="288"/>
      <c r="MU16" s="288"/>
      <c r="MV16" s="288"/>
      <c r="MW16" s="288"/>
      <c r="MX16" s="288"/>
      <c r="MY16" s="288"/>
      <c r="MZ16" s="288"/>
      <c r="NA16" s="288"/>
      <c r="NB16" s="288"/>
      <c r="NC16" s="288"/>
      <c r="ND16" s="288"/>
      <c r="NE16" s="288"/>
      <c r="NF16" s="288"/>
      <c r="NG16" s="288"/>
      <c r="NH16" s="288"/>
      <c r="NI16" s="288"/>
      <c r="NJ16" s="288"/>
      <c r="NK16" s="288"/>
      <c r="NL16" s="288"/>
      <c r="NM16" s="288"/>
      <c r="NN16" s="288"/>
      <c r="NO16" s="288"/>
      <c r="NP16" s="288"/>
      <c r="NQ16" s="288"/>
      <c r="NR16" s="288"/>
      <c r="NS16" s="288"/>
      <c r="NT16" s="288"/>
      <c r="NU16" s="288"/>
      <c r="NV16" s="288"/>
      <c r="NW16" s="288"/>
      <c r="NX16" s="288"/>
      <c r="NY16" s="288"/>
      <c r="NZ16" s="288"/>
      <c r="OA16" s="288"/>
      <c r="OB16" s="288"/>
      <c r="OC16" s="288"/>
      <c r="OD16" s="288"/>
      <c r="OE16" s="288"/>
      <c r="OF16" s="288"/>
      <c r="OG16" s="288"/>
      <c r="OH16" s="288"/>
      <c r="OI16" s="288"/>
      <c r="OJ16" s="288"/>
      <c r="OK16" s="288"/>
      <c r="OL16" s="288"/>
      <c r="OM16" s="288"/>
      <c r="ON16" s="288"/>
      <c r="OO16" s="288"/>
      <c r="OP16" s="288"/>
      <c r="OQ16" s="288"/>
      <c r="OR16" s="288"/>
      <c r="OS16" s="288"/>
      <c r="OT16" s="288"/>
      <c r="OU16" s="288"/>
      <c r="OV16" s="288"/>
      <c r="OW16" s="288"/>
      <c r="OX16" s="288"/>
      <c r="OY16" s="288"/>
      <c r="OZ16" s="288"/>
      <c r="PA16" s="288"/>
      <c r="PB16" s="288"/>
      <c r="PC16" s="288"/>
      <c r="PD16" s="288"/>
      <c r="PE16" s="288"/>
      <c r="PF16" s="288"/>
      <c r="PG16" s="288"/>
      <c r="PH16" s="288"/>
      <c r="PI16" s="288"/>
      <c r="PJ16" s="288"/>
      <c r="PK16" s="288"/>
      <c r="PL16" s="288"/>
      <c r="PM16" s="288"/>
      <c r="PN16" s="288"/>
      <c r="PO16" s="288"/>
      <c r="PP16" s="288"/>
      <c r="PQ16" s="288"/>
      <c r="PR16" s="288"/>
      <c r="PS16" s="288"/>
      <c r="PT16" s="288"/>
      <c r="PU16" s="288"/>
      <c r="PV16" s="288"/>
      <c r="PW16" s="288"/>
      <c r="PX16" s="288"/>
      <c r="PY16" s="288"/>
      <c r="PZ16" s="288"/>
      <c r="QA16" s="288"/>
      <c r="QB16" s="288"/>
      <c r="QC16" s="288"/>
      <c r="QD16" s="288"/>
      <c r="QE16" s="288"/>
      <c r="QF16" s="288"/>
      <c r="QG16" s="288"/>
      <c r="QH16" s="288"/>
      <c r="QI16" s="288"/>
      <c r="QJ16" s="288"/>
      <c r="QK16" s="288"/>
      <c r="QL16" s="288"/>
      <c r="QM16" s="288"/>
      <c r="QN16" s="288"/>
      <c r="QO16" s="288"/>
      <c r="QP16" s="288"/>
      <c r="QQ16" s="288"/>
      <c r="QR16" s="288"/>
      <c r="QS16" s="288"/>
      <c r="QT16" s="288"/>
      <c r="QU16" s="288"/>
      <c r="QV16" s="288"/>
      <c r="QW16" s="288"/>
      <c r="QX16" s="288"/>
      <c r="QY16" s="288"/>
      <c r="QZ16" s="288"/>
      <c r="RA16" s="288"/>
      <c r="RB16" s="288"/>
      <c r="RC16" s="288"/>
      <c r="RD16" s="288"/>
      <c r="RE16" s="288"/>
      <c r="RF16" s="288"/>
      <c r="RG16" s="288"/>
      <c r="RH16" s="288"/>
      <c r="RI16" s="288"/>
      <c r="RJ16" s="288"/>
      <c r="RK16" s="288"/>
      <c r="RL16" s="288"/>
      <c r="RM16" s="288"/>
      <c r="RN16" s="288"/>
      <c r="RO16" s="288"/>
      <c r="RP16" s="288"/>
      <c r="RQ16" s="288"/>
      <c r="RR16" s="288"/>
      <c r="RS16" s="288"/>
      <c r="RT16" s="288"/>
      <c r="RU16" s="288"/>
      <c r="RV16" s="288"/>
      <c r="RW16" s="288"/>
      <c r="RX16" s="288"/>
      <c r="RY16" s="288"/>
      <c r="RZ16" s="288"/>
      <c r="SA16" s="288"/>
      <c r="SB16" s="288"/>
      <c r="SC16" s="288"/>
      <c r="SD16" s="288"/>
      <c r="SE16" s="288"/>
      <c r="SF16" s="288"/>
      <c r="SG16" s="288"/>
      <c r="SH16" s="288"/>
      <c r="SI16" s="288"/>
      <c r="SJ16" s="288"/>
      <c r="SK16" s="288"/>
      <c r="SL16" s="288"/>
      <c r="SM16" s="288"/>
      <c r="SN16" s="288"/>
      <c r="SO16" s="288"/>
      <c r="SP16" s="288"/>
      <c r="SQ16" s="288"/>
      <c r="SR16" s="288"/>
      <c r="SS16" s="288"/>
      <c r="ST16" s="288"/>
      <c r="SU16" s="288"/>
      <c r="SV16" s="288"/>
      <c r="SW16" s="288"/>
      <c r="SX16" s="288"/>
      <c r="SY16" s="288"/>
      <c r="SZ16" s="288"/>
      <c r="TA16" s="288"/>
      <c r="TB16" s="288"/>
      <c r="TC16" s="288"/>
      <c r="TD16" s="288"/>
      <c r="TE16" s="288"/>
      <c r="TF16" s="288"/>
      <c r="TG16" s="288"/>
      <c r="TH16" s="288"/>
      <c r="TI16" s="288"/>
      <c r="TJ16" s="288"/>
      <c r="TK16" s="288"/>
      <c r="TL16" s="288"/>
      <c r="TM16" s="288"/>
      <c r="TN16" s="288"/>
      <c r="TO16" s="288"/>
      <c r="TP16" s="288"/>
      <c r="TQ16" s="288"/>
      <c r="TR16" s="288"/>
      <c r="TS16" s="288"/>
      <c r="TT16" s="288"/>
      <c r="TU16" s="288"/>
      <c r="TV16" s="288"/>
      <c r="TW16" s="288"/>
      <c r="TX16" s="288"/>
      <c r="TY16" s="288"/>
      <c r="TZ16" s="288"/>
      <c r="UA16" s="288"/>
      <c r="UB16" s="288"/>
      <c r="UC16" s="288"/>
      <c r="UD16" s="288"/>
      <c r="UE16" s="288"/>
      <c r="UF16" s="288"/>
      <c r="UG16" s="288"/>
      <c r="UH16" s="288"/>
      <c r="UI16" s="288"/>
      <c r="UJ16" s="288"/>
      <c r="UK16" s="288"/>
      <c r="UL16" s="288"/>
      <c r="UM16" s="288"/>
      <c r="UN16" s="288"/>
      <c r="UO16" s="288"/>
      <c r="UP16" s="288"/>
      <c r="UQ16" s="288"/>
      <c r="UR16" s="288"/>
      <c r="US16" s="288"/>
      <c r="UT16" s="288"/>
      <c r="UU16" s="288"/>
      <c r="UV16" s="288"/>
      <c r="UW16" s="288"/>
      <c r="UX16" s="288"/>
      <c r="UY16" s="288"/>
      <c r="UZ16" s="288"/>
      <c r="VA16" s="288"/>
      <c r="VB16" s="288"/>
      <c r="VC16" s="288"/>
      <c r="VD16" s="288"/>
      <c r="VE16" s="288"/>
      <c r="VF16" s="288"/>
      <c r="VG16" s="288"/>
      <c r="VH16" s="288"/>
      <c r="VI16" s="288"/>
      <c r="VJ16" s="288"/>
      <c r="VK16" s="288"/>
      <c r="VL16" s="288"/>
      <c r="VM16" s="288"/>
      <c r="VN16" s="288"/>
      <c r="VO16" s="288"/>
      <c r="VP16" s="288"/>
      <c r="VQ16" s="288"/>
      <c r="VR16" s="288"/>
      <c r="VS16" s="288"/>
      <c r="VT16" s="288"/>
      <c r="VU16" s="288"/>
      <c r="VV16" s="288"/>
      <c r="VW16" s="288"/>
      <c r="VX16" s="288"/>
      <c r="VY16" s="288"/>
      <c r="VZ16" s="288"/>
      <c r="WA16" s="288"/>
      <c r="WB16" s="288"/>
      <c r="WC16" s="288"/>
      <c r="WD16" s="288"/>
      <c r="WE16" s="288"/>
      <c r="WF16" s="288"/>
      <c r="WG16" s="288"/>
      <c r="WH16" s="288"/>
      <c r="WI16" s="288"/>
      <c r="WJ16" s="288"/>
      <c r="WK16" s="288"/>
      <c r="WL16" s="288"/>
      <c r="WM16" s="288"/>
      <c r="WN16" s="288"/>
      <c r="WO16" s="288"/>
      <c r="WP16" s="288"/>
      <c r="WQ16" s="288"/>
      <c r="WR16" s="288"/>
      <c r="WS16" s="288"/>
      <c r="WT16" s="288"/>
      <c r="WU16" s="288"/>
      <c r="WV16" s="288"/>
      <c r="WW16" s="288"/>
      <c r="WX16" s="288"/>
      <c r="WY16" s="288"/>
      <c r="WZ16" s="288"/>
      <c r="XA16" s="288"/>
      <c r="XB16" s="288"/>
      <c r="XC16" s="288"/>
      <c r="XD16" s="288"/>
      <c r="XE16" s="288"/>
      <c r="XF16" s="288"/>
      <c r="XG16" s="288"/>
      <c r="XH16" s="288"/>
      <c r="XI16" s="288"/>
      <c r="XJ16" s="288"/>
      <c r="XK16" s="288"/>
      <c r="XL16" s="288"/>
      <c r="XM16" s="288"/>
      <c r="XN16" s="288"/>
      <c r="XO16" s="288"/>
      <c r="XP16" s="288"/>
      <c r="XQ16" s="288"/>
      <c r="XR16" s="288"/>
      <c r="XS16" s="288"/>
      <c r="XT16" s="288"/>
      <c r="XU16" s="288"/>
      <c r="XV16" s="288"/>
      <c r="XW16" s="288"/>
      <c r="XX16" s="288"/>
      <c r="XY16" s="288"/>
      <c r="XZ16" s="288"/>
      <c r="YA16" s="288"/>
      <c r="YB16" s="288"/>
      <c r="YC16" s="288"/>
      <c r="YD16" s="288"/>
      <c r="YE16" s="288"/>
      <c r="YF16" s="288"/>
      <c r="YG16" s="288"/>
      <c r="YH16" s="288"/>
      <c r="YI16" s="288"/>
      <c r="YJ16" s="288"/>
      <c r="YK16" s="288"/>
      <c r="YL16" s="288"/>
      <c r="YM16" s="288"/>
      <c r="YN16" s="288"/>
      <c r="YO16" s="288"/>
      <c r="YP16" s="288"/>
      <c r="YQ16" s="288"/>
      <c r="YR16" s="288"/>
      <c r="YS16" s="288"/>
      <c r="YT16" s="288"/>
      <c r="YU16" s="288"/>
      <c r="YV16" s="288"/>
      <c r="YW16" s="288"/>
      <c r="YX16" s="288"/>
      <c r="YY16" s="288"/>
      <c r="YZ16" s="288"/>
      <c r="ZA16" s="288"/>
      <c r="ZB16" s="288"/>
      <c r="ZC16" s="288"/>
      <c r="ZD16" s="288"/>
      <c r="ZE16" s="288"/>
      <c r="ZF16" s="288"/>
      <c r="ZG16" s="288"/>
      <c r="ZH16" s="288"/>
      <c r="ZI16" s="288"/>
      <c r="ZJ16" s="288"/>
      <c r="ZK16" s="288"/>
      <c r="ZL16" s="288"/>
      <c r="ZM16" s="288"/>
      <c r="ZN16" s="288"/>
      <c r="ZO16" s="288"/>
      <c r="ZP16" s="288"/>
      <c r="ZQ16" s="288"/>
      <c r="ZR16" s="288"/>
      <c r="ZS16" s="288"/>
      <c r="ZT16" s="288"/>
      <c r="ZU16" s="288"/>
      <c r="ZV16" s="288"/>
      <c r="ZW16" s="288"/>
      <c r="ZX16" s="288"/>
      <c r="ZY16" s="288"/>
      <c r="ZZ16" s="288"/>
      <c r="AAA16" s="288"/>
      <c r="AAB16" s="288"/>
      <c r="AAC16" s="288"/>
      <c r="AAD16" s="288"/>
      <c r="AAE16" s="288"/>
      <c r="AAF16" s="288"/>
      <c r="AAG16" s="288"/>
      <c r="AAH16" s="288"/>
      <c r="AAI16" s="288"/>
      <c r="AAJ16" s="288"/>
      <c r="AAK16" s="288"/>
      <c r="AAL16" s="288"/>
      <c r="AAM16" s="288"/>
      <c r="AAN16" s="288"/>
      <c r="AAO16" s="288"/>
      <c r="AAP16" s="288"/>
      <c r="AAQ16" s="288"/>
      <c r="AAR16" s="288"/>
      <c r="AAS16" s="288"/>
      <c r="AAT16" s="288"/>
      <c r="AAU16" s="288"/>
      <c r="AAV16" s="288"/>
      <c r="AAW16" s="288"/>
      <c r="AAX16" s="288"/>
      <c r="AAY16" s="288"/>
      <c r="AAZ16" s="288"/>
      <c r="ABA16" s="288"/>
      <c r="ABB16" s="288"/>
      <c r="ABC16" s="288"/>
      <c r="ABD16" s="288"/>
      <c r="ABE16" s="288"/>
      <c r="ABF16" s="288"/>
      <c r="ABG16" s="288"/>
      <c r="ABH16" s="288"/>
      <c r="ABI16" s="288"/>
      <c r="ABJ16" s="288"/>
      <c r="ABK16" s="288"/>
      <c r="ABL16" s="288"/>
      <c r="ABM16" s="288"/>
      <c r="ABN16" s="288"/>
      <c r="ABO16" s="288"/>
      <c r="ABP16" s="288"/>
      <c r="ABQ16" s="288"/>
      <c r="ABR16" s="288"/>
      <c r="ABS16" s="288"/>
      <c r="ABT16" s="288"/>
      <c r="ABU16" s="288"/>
      <c r="ABV16" s="288"/>
      <c r="ABW16" s="288"/>
      <c r="ABX16" s="288"/>
      <c r="ABY16" s="288"/>
      <c r="ABZ16" s="288"/>
      <c r="ACA16" s="288"/>
      <c r="ACB16" s="288"/>
      <c r="ACC16" s="288"/>
      <c r="ACD16" s="288"/>
      <c r="ACE16" s="288"/>
      <c r="ACF16" s="288"/>
      <c r="ACG16" s="288"/>
      <c r="ACH16" s="288"/>
      <c r="ACI16" s="288"/>
      <c r="ACJ16" s="288"/>
      <c r="ACK16" s="288"/>
      <c r="ACL16" s="288"/>
      <c r="ACM16" s="288"/>
      <c r="ACN16" s="288"/>
      <c r="ACO16" s="288"/>
      <c r="ACP16" s="288"/>
      <c r="ACQ16" s="288"/>
      <c r="ACR16" s="288"/>
      <c r="ACS16" s="288"/>
      <c r="ACT16" s="288"/>
      <c r="ACU16" s="288"/>
      <c r="ACV16" s="288"/>
      <c r="ACW16" s="288"/>
      <c r="ACX16" s="288"/>
      <c r="ACY16" s="288"/>
      <c r="ACZ16" s="288"/>
      <c r="ADA16" s="288"/>
      <c r="ADB16" s="288"/>
      <c r="ADC16" s="288"/>
      <c r="ADD16" s="288"/>
      <c r="ADE16" s="288"/>
      <c r="ADF16" s="288"/>
      <c r="ADG16" s="288"/>
      <c r="ADH16" s="288"/>
      <c r="ADI16" s="288"/>
      <c r="ADJ16" s="288"/>
      <c r="ADK16" s="288"/>
      <c r="ADL16" s="288"/>
      <c r="ADM16" s="288"/>
      <c r="ADN16" s="288"/>
      <c r="ADO16" s="288"/>
      <c r="ADP16" s="288"/>
      <c r="ADQ16" s="288"/>
      <c r="ADR16" s="288"/>
      <c r="ADS16" s="288"/>
      <c r="ADT16" s="288"/>
      <c r="ADU16" s="288"/>
      <c r="ADV16" s="288"/>
      <c r="ADW16" s="288"/>
      <c r="ADX16" s="288"/>
      <c r="ADY16" s="288"/>
      <c r="ADZ16" s="288"/>
      <c r="AEA16" s="288"/>
      <c r="AEB16" s="288"/>
      <c r="AEC16" s="288"/>
      <c r="AED16" s="288"/>
      <c r="AEE16" s="288"/>
      <c r="AEF16" s="288"/>
      <c r="AEG16" s="288"/>
      <c r="AEH16" s="288"/>
      <c r="AEI16" s="288"/>
      <c r="AEJ16" s="288"/>
      <c r="AEK16" s="288"/>
      <c r="AEL16" s="288"/>
      <c r="AEM16" s="288"/>
      <c r="AEN16" s="288"/>
      <c r="AEO16" s="288"/>
      <c r="AEP16" s="288"/>
      <c r="AEQ16" s="288"/>
      <c r="AER16" s="288"/>
      <c r="AES16" s="288"/>
      <c r="AET16" s="288"/>
      <c r="AEU16" s="288"/>
      <c r="AEV16" s="288"/>
      <c r="AEW16" s="288"/>
      <c r="AEX16" s="288"/>
      <c r="AEY16" s="288"/>
      <c r="AEZ16" s="288"/>
      <c r="AFA16" s="288"/>
      <c r="AFB16" s="288"/>
      <c r="AFC16" s="288"/>
      <c r="AFD16" s="288"/>
      <c r="AFE16" s="288"/>
      <c r="AFF16" s="288"/>
      <c r="AFG16" s="288"/>
      <c r="AFH16" s="288"/>
      <c r="AFI16" s="288"/>
      <c r="AFJ16" s="288"/>
      <c r="AFK16" s="288"/>
      <c r="AFL16" s="288"/>
      <c r="AFM16" s="288"/>
      <c r="AFN16" s="288"/>
      <c r="AFO16" s="288"/>
      <c r="AFP16" s="288"/>
      <c r="AFQ16" s="288"/>
      <c r="AFR16" s="288"/>
      <c r="AFS16" s="288"/>
      <c r="AFT16" s="288"/>
      <c r="AFU16" s="288"/>
      <c r="AFV16" s="288"/>
      <c r="AFW16" s="288"/>
      <c r="AFX16" s="288"/>
      <c r="AFY16" s="288"/>
      <c r="AFZ16" s="288"/>
      <c r="AGA16" s="288"/>
      <c r="AGB16" s="288"/>
      <c r="AGC16" s="288"/>
      <c r="AGD16" s="288"/>
      <c r="AGE16" s="288"/>
      <c r="AGF16" s="288"/>
      <c r="AGG16" s="288"/>
      <c r="AGH16" s="288"/>
      <c r="AGI16" s="288"/>
      <c r="AGJ16" s="288"/>
      <c r="AGK16" s="288"/>
      <c r="AGL16" s="288"/>
      <c r="AGM16" s="288"/>
      <c r="AGN16" s="288"/>
      <c r="AGO16" s="288"/>
      <c r="AGP16" s="288"/>
      <c r="AGQ16" s="288"/>
      <c r="AGR16" s="288"/>
      <c r="AGS16" s="288"/>
      <c r="AGT16" s="288"/>
      <c r="AGU16" s="288"/>
      <c r="AGV16" s="288"/>
      <c r="AGW16" s="288"/>
      <c r="AGX16" s="288"/>
      <c r="AGY16" s="288"/>
      <c r="AGZ16" s="288"/>
      <c r="AHA16" s="288"/>
      <c r="AHB16" s="288"/>
      <c r="AHC16" s="288"/>
      <c r="AHD16" s="288"/>
      <c r="AHE16" s="288"/>
      <c r="AHF16" s="288"/>
      <c r="AHG16" s="288"/>
      <c r="AHH16" s="288"/>
      <c r="AHI16" s="288"/>
      <c r="AHJ16" s="288"/>
      <c r="AHK16" s="288"/>
      <c r="AHL16" s="288"/>
      <c r="AHM16" s="288"/>
      <c r="AHN16" s="288"/>
      <c r="AHO16" s="288"/>
      <c r="AHP16" s="288"/>
      <c r="AHQ16" s="288"/>
      <c r="AHR16" s="288"/>
      <c r="AHS16" s="288"/>
      <c r="AHT16" s="288"/>
      <c r="AHU16" s="288"/>
      <c r="AHV16" s="288"/>
      <c r="AHW16" s="288"/>
      <c r="AHX16" s="288"/>
      <c r="AHY16" s="288"/>
      <c r="AHZ16" s="288"/>
      <c r="AIA16" s="288"/>
      <c r="AIB16" s="288"/>
      <c r="AIC16" s="288"/>
      <c r="AID16" s="288"/>
      <c r="AIE16" s="288"/>
      <c r="AIF16" s="288"/>
      <c r="AIG16" s="288"/>
      <c r="AIH16" s="288"/>
      <c r="AII16" s="288"/>
      <c r="AIJ16" s="288"/>
      <c r="AIK16" s="288"/>
      <c r="AIL16" s="288"/>
      <c r="AIM16" s="288"/>
      <c r="AIN16" s="288"/>
      <c r="AIO16" s="288"/>
      <c r="AIP16" s="288"/>
      <c r="AIQ16" s="288"/>
      <c r="AIR16" s="288"/>
      <c r="AIS16" s="288"/>
      <c r="AIT16" s="288"/>
      <c r="AIU16" s="288"/>
      <c r="AIV16" s="288"/>
      <c r="AIW16" s="288"/>
      <c r="AIX16" s="288"/>
      <c r="AIY16" s="288"/>
      <c r="AIZ16" s="288"/>
      <c r="AJA16" s="288"/>
      <c r="AJB16" s="288"/>
      <c r="AJC16" s="288"/>
      <c r="AJD16" s="288"/>
      <c r="AJE16" s="288"/>
      <c r="AJF16" s="288"/>
      <c r="AJG16" s="288"/>
      <c r="AJH16" s="288"/>
      <c r="AJI16" s="288"/>
      <c r="AJJ16" s="288"/>
      <c r="AJK16" s="288"/>
      <c r="AJL16" s="288"/>
      <c r="AJM16" s="288"/>
      <c r="AJN16" s="288"/>
      <c r="AJO16" s="288"/>
      <c r="AJP16" s="288"/>
      <c r="AJQ16" s="288"/>
      <c r="AJR16" s="288"/>
      <c r="AJS16" s="288"/>
      <c r="AJT16" s="288"/>
      <c r="AJU16" s="288"/>
      <c r="AJV16" s="288"/>
      <c r="AJW16" s="288"/>
      <c r="AJX16" s="288"/>
      <c r="AJY16" s="288"/>
      <c r="AJZ16" s="288"/>
      <c r="AKA16" s="288"/>
      <c r="AKB16" s="288"/>
      <c r="AKC16" s="288"/>
      <c r="AKD16" s="288"/>
      <c r="AKE16" s="288"/>
      <c r="AKF16" s="288"/>
      <c r="AKG16" s="288"/>
      <c r="AKH16" s="288"/>
      <c r="AKI16" s="288"/>
      <c r="AKJ16" s="288"/>
      <c r="AKK16" s="288"/>
      <c r="AKL16" s="288"/>
      <c r="AKM16" s="288"/>
      <c r="AKN16" s="288"/>
      <c r="AKO16" s="288"/>
      <c r="AKP16" s="288"/>
      <c r="AKQ16" s="288"/>
      <c r="AKR16" s="288"/>
      <c r="AKS16" s="288"/>
      <c r="AKT16" s="288"/>
      <c r="AKU16" s="288"/>
      <c r="AKV16" s="288"/>
      <c r="AKW16" s="288"/>
      <c r="AKX16" s="288"/>
      <c r="AKY16" s="288"/>
      <c r="AKZ16" s="288"/>
      <c r="ALA16" s="288"/>
      <c r="ALB16" s="288"/>
      <c r="ALC16" s="288"/>
      <c r="ALD16" s="288"/>
      <c r="ALE16" s="288"/>
      <c r="ALF16" s="288"/>
      <c r="ALG16" s="288"/>
      <c r="ALH16" s="288"/>
      <c r="ALI16" s="288"/>
      <c r="ALJ16" s="288"/>
      <c r="ALK16" s="288"/>
      <c r="ALL16" s="288"/>
      <c r="ALM16" s="288"/>
      <c r="ALN16" s="288"/>
      <c r="ALO16" s="288"/>
      <c r="ALP16" s="288"/>
      <c r="ALQ16" s="288"/>
      <c r="ALR16" s="288"/>
      <c r="ALS16" s="288"/>
      <c r="ALT16" s="288"/>
      <c r="ALU16" s="288"/>
      <c r="ALV16" s="288"/>
      <c r="ALW16" s="288"/>
      <c r="ALX16" s="288"/>
      <c r="ALY16" s="288"/>
      <c r="ALZ16" s="288"/>
      <c r="AMA16" s="288"/>
      <c r="AMB16" s="288"/>
      <c r="AMC16" s="288"/>
      <c r="AMD16" s="288"/>
      <c r="AME16" s="288"/>
      <c r="AMF16" s="288"/>
    </row>
    <row r="17" spans="1:1020" s="289" customFormat="1" ht="37.5" customHeight="1" x14ac:dyDescent="0.7">
      <c r="A17" s="386" t="s">
        <v>125</v>
      </c>
      <c r="B17" s="147">
        <v>60300</v>
      </c>
      <c r="C17" s="147">
        <v>12000</v>
      </c>
      <c r="D17" s="147">
        <v>239000</v>
      </c>
      <c r="E17" s="244">
        <v>142400</v>
      </c>
      <c r="F17" s="148">
        <f t="shared" si="0"/>
        <v>453700</v>
      </c>
      <c r="G17" s="147">
        <f t="shared" si="5"/>
        <v>47034</v>
      </c>
      <c r="H17" s="148">
        <f t="shared" si="4"/>
        <v>9360</v>
      </c>
      <c r="I17" s="147">
        <f t="shared" si="1"/>
        <v>239000</v>
      </c>
      <c r="J17" s="148">
        <f t="shared" si="2"/>
        <v>99680</v>
      </c>
      <c r="K17" s="147">
        <f t="shared" si="3"/>
        <v>395074</v>
      </c>
      <c r="L17" s="140"/>
      <c r="M17" s="387"/>
      <c r="N17" s="140"/>
      <c r="O17" s="288"/>
      <c r="P17" s="288"/>
      <c r="Q17" s="388"/>
      <c r="R17" s="288"/>
      <c r="S17" s="288"/>
      <c r="T17" s="388"/>
      <c r="U17" s="288"/>
      <c r="V17" s="381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88"/>
      <c r="AW17" s="288"/>
      <c r="AX17" s="288"/>
      <c r="AY17" s="288"/>
      <c r="AZ17" s="288"/>
      <c r="BA17" s="288"/>
      <c r="BB17" s="288"/>
      <c r="BC17" s="288"/>
      <c r="BD17" s="288"/>
      <c r="BE17" s="288"/>
      <c r="BF17" s="288"/>
      <c r="BG17" s="288"/>
      <c r="BH17" s="288"/>
      <c r="BI17" s="288"/>
      <c r="BJ17" s="288"/>
      <c r="BK17" s="288"/>
      <c r="BL17" s="288"/>
      <c r="BM17" s="288"/>
      <c r="BN17" s="288"/>
      <c r="BO17" s="288"/>
      <c r="BP17" s="288"/>
      <c r="BQ17" s="288"/>
      <c r="BR17" s="288"/>
      <c r="BS17" s="288"/>
      <c r="BT17" s="288"/>
      <c r="BU17" s="288"/>
      <c r="BV17" s="288"/>
      <c r="BW17" s="288"/>
      <c r="BX17" s="288"/>
      <c r="BY17" s="288"/>
      <c r="BZ17" s="288"/>
      <c r="CA17" s="288"/>
      <c r="CB17" s="288"/>
      <c r="CC17" s="288"/>
      <c r="CD17" s="288"/>
      <c r="CE17" s="288"/>
      <c r="CF17" s="288"/>
      <c r="CG17" s="288"/>
      <c r="CH17" s="288"/>
      <c r="CI17" s="288"/>
      <c r="CJ17" s="288"/>
      <c r="CK17" s="288"/>
      <c r="CL17" s="288"/>
      <c r="CM17" s="288"/>
      <c r="CN17" s="288"/>
      <c r="CO17" s="288"/>
      <c r="CP17" s="288"/>
      <c r="CQ17" s="288"/>
      <c r="CR17" s="288"/>
      <c r="CS17" s="288"/>
      <c r="CT17" s="288"/>
      <c r="CU17" s="288"/>
      <c r="CV17" s="288"/>
      <c r="CW17" s="288"/>
      <c r="CX17" s="288"/>
      <c r="CY17" s="288"/>
      <c r="CZ17" s="288"/>
      <c r="DA17" s="288"/>
      <c r="DB17" s="288"/>
      <c r="DC17" s="288"/>
      <c r="DD17" s="288"/>
      <c r="DE17" s="288"/>
      <c r="DF17" s="288"/>
      <c r="DG17" s="288"/>
      <c r="DH17" s="288"/>
      <c r="DI17" s="288"/>
      <c r="DJ17" s="288"/>
      <c r="DK17" s="288"/>
      <c r="DL17" s="288"/>
      <c r="DM17" s="288"/>
      <c r="DN17" s="288"/>
      <c r="DO17" s="288"/>
      <c r="DP17" s="288"/>
      <c r="DQ17" s="288"/>
      <c r="DR17" s="288"/>
      <c r="DS17" s="288"/>
      <c r="DT17" s="288"/>
      <c r="DU17" s="288"/>
      <c r="DV17" s="288"/>
      <c r="DW17" s="288"/>
      <c r="DX17" s="288"/>
      <c r="DY17" s="288"/>
      <c r="DZ17" s="288"/>
      <c r="EA17" s="288"/>
      <c r="EB17" s="288"/>
      <c r="EC17" s="288"/>
      <c r="ED17" s="288"/>
      <c r="EE17" s="288"/>
      <c r="EF17" s="288"/>
      <c r="EG17" s="288"/>
      <c r="EH17" s="288"/>
      <c r="EI17" s="288"/>
      <c r="EJ17" s="288"/>
      <c r="EK17" s="288"/>
      <c r="EL17" s="288"/>
      <c r="EM17" s="288"/>
      <c r="EN17" s="288"/>
      <c r="EO17" s="288"/>
      <c r="EP17" s="288"/>
      <c r="EQ17" s="288"/>
      <c r="ER17" s="288"/>
      <c r="ES17" s="288"/>
      <c r="ET17" s="288"/>
      <c r="EU17" s="288"/>
      <c r="EV17" s="288"/>
      <c r="EW17" s="288"/>
      <c r="EX17" s="288"/>
      <c r="EY17" s="288"/>
      <c r="EZ17" s="288"/>
      <c r="FA17" s="288"/>
      <c r="FB17" s="288"/>
      <c r="FC17" s="288"/>
      <c r="FD17" s="288"/>
      <c r="FE17" s="288"/>
      <c r="FF17" s="288"/>
      <c r="FG17" s="288"/>
      <c r="FH17" s="288"/>
      <c r="FI17" s="288"/>
      <c r="FJ17" s="288"/>
      <c r="FK17" s="288"/>
      <c r="FL17" s="288"/>
      <c r="FM17" s="288"/>
      <c r="FN17" s="288"/>
      <c r="FO17" s="288"/>
      <c r="FP17" s="288"/>
      <c r="FQ17" s="288"/>
      <c r="FR17" s="288"/>
      <c r="FS17" s="288"/>
      <c r="FT17" s="288"/>
      <c r="FU17" s="288"/>
      <c r="FV17" s="288"/>
      <c r="FW17" s="288"/>
      <c r="FX17" s="288"/>
      <c r="FY17" s="288"/>
      <c r="FZ17" s="288"/>
      <c r="GA17" s="288"/>
      <c r="GB17" s="288"/>
      <c r="GC17" s="288"/>
      <c r="GD17" s="288"/>
      <c r="GE17" s="288"/>
      <c r="GF17" s="288"/>
      <c r="GG17" s="288"/>
      <c r="GH17" s="288"/>
      <c r="GI17" s="288"/>
      <c r="GJ17" s="288"/>
      <c r="GK17" s="288"/>
      <c r="GL17" s="288"/>
      <c r="GM17" s="288"/>
      <c r="GN17" s="288"/>
      <c r="GO17" s="288"/>
      <c r="GP17" s="288"/>
      <c r="GQ17" s="288"/>
      <c r="GR17" s="288"/>
      <c r="GS17" s="288"/>
      <c r="GT17" s="288"/>
      <c r="GU17" s="288"/>
      <c r="GV17" s="288"/>
      <c r="GW17" s="288"/>
      <c r="GX17" s="288"/>
      <c r="GY17" s="288"/>
      <c r="GZ17" s="288"/>
      <c r="HA17" s="288"/>
      <c r="HB17" s="288"/>
      <c r="HC17" s="288"/>
      <c r="HD17" s="288"/>
      <c r="HE17" s="288"/>
      <c r="HF17" s="288"/>
      <c r="HG17" s="288"/>
      <c r="HH17" s="288"/>
      <c r="HI17" s="288"/>
      <c r="HJ17" s="288"/>
      <c r="HK17" s="288"/>
      <c r="HL17" s="288"/>
      <c r="HM17" s="288"/>
      <c r="HN17" s="288"/>
      <c r="HO17" s="288"/>
      <c r="HP17" s="288"/>
      <c r="HQ17" s="288"/>
      <c r="HR17" s="288"/>
      <c r="HS17" s="288"/>
      <c r="HT17" s="288"/>
      <c r="HU17" s="288"/>
      <c r="HV17" s="288"/>
      <c r="HW17" s="288"/>
      <c r="HX17" s="288"/>
      <c r="HY17" s="288"/>
      <c r="HZ17" s="288"/>
      <c r="IA17" s="288"/>
      <c r="IB17" s="288"/>
      <c r="IC17" s="288"/>
      <c r="ID17" s="288"/>
      <c r="IE17" s="288"/>
      <c r="IF17" s="288"/>
      <c r="IG17" s="288"/>
      <c r="IH17" s="288"/>
      <c r="II17" s="288"/>
      <c r="IJ17" s="288"/>
      <c r="IK17" s="288"/>
      <c r="IL17" s="288"/>
      <c r="IM17" s="288"/>
      <c r="IN17" s="288"/>
      <c r="IO17" s="288"/>
      <c r="IP17" s="288"/>
      <c r="IQ17" s="288"/>
      <c r="IR17" s="288"/>
      <c r="IS17" s="288"/>
      <c r="IT17" s="288"/>
      <c r="IU17" s="288"/>
      <c r="IV17" s="288"/>
      <c r="IW17" s="288"/>
      <c r="IX17" s="288"/>
      <c r="IY17" s="288"/>
      <c r="IZ17" s="288"/>
      <c r="JA17" s="288"/>
      <c r="JB17" s="288"/>
      <c r="JC17" s="288"/>
      <c r="JD17" s="288"/>
      <c r="JE17" s="288"/>
      <c r="JF17" s="288"/>
      <c r="JG17" s="288"/>
      <c r="JH17" s="288"/>
      <c r="JI17" s="288"/>
      <c r="JJ17" s="288"/>
      <c r="JK17" s="288"/>
      <c r="JL17" s="288"/>
      <c r="JM17" s="288"/>
      <c r="JN17" s="288"/>
      <c r="JO17" s="288"/>
      <c r="JP17" s="288"/>
      <c r="JQ17" s="288"/>
      <c r="JR17" s="288"/>
      <c r="JS17" s="288"/>
      <c r="JT17" s="288"/>
      <c r="JU17" s="288"/>
      <c r="JV17" s="288"/>
      <c r="JW17" s="288"/>
      <c r="JX17" s="288"/>
      <c r="JY17" s="288"/>
      <c r="JZ17" s="288"/>
      <c r="KA17" s="288"/>
      <c r="KB17" s="288"/>
      <c r="KC17" s="288"/>
      <c r="KD17" s="288"/>
      <c r="KE17" s="288"/>
      <c r="KF17" s="288"/>
      <c r="KG17" s="288"/>
      <c r="KH17" s="288"/>
      <c r="KI17" s="288"/>
      <c r="KJ17" s="288"/>
      <c r="KK17" s="288"/>
      <c r="KL17" s="288"/>
      <c r="KM17" s="288"/>
      <c r="KN17" s="288"/>
      <c r="KO17" s="288"/>
      <c r="KP17" s="288"/>
      <c r="KQ17" s="288"/>
      <c r="KR17" s="288"/>
      <c r="KS17" s="288"/>
      <c r="KT17" s="288"/>
      <c r="KU17" s="288"/>
      <c r="KV17" s="288"/>
      <c r="KW17" s="288"/>
      <c r="KX17" s="288"/>
      <c r="KY17" s="288"/>
      <c r="KZ17" s="288"/>
      <c r="LA17" s="288"/>
      <c r="LB17" s="288"/>
      <c r="LC17" s="288"/>
      <c r="LD17" s="288"/>
      <c r="LE17" s="288"/>
      <c r="LF17" s="288"/>
      <c r="LG17" s="288"/>
      <c r="LH17" s="288"/>
      <c r="LI17" s="288"/>
      <c r="LJ17" s="288"/>
      <c r="LK17" s="288"/>
      <c r="LL17" s="288"/>
      <c r="LM17" s="288"/>
      <c r="LN17" s="288"/>
      <c r="LO17" s="288"/>
      <c r="LP17" s="288"/>
      <c r="LQ17" s="288"/>
      <c r="LR17" s="288"/>
      <c r="LS17" s="288"/>
      <c r="LT17" s="288"/>
      <c r="LU17" s="288"/>
      <c r="LV17" s="288"/>
      <c r="LW17" s="288"/>
      <c r="LX17" s="288"/>
      <c r="LY17" s="288"/>
      <c r="LZ17" s="288"/>
      <c r="MA17" s="288"/>
      <c r="MB17" s="288"/>
      <c r="MC17" s="288"/>
      <c r="MD17" s="288"/>
      <c r="ME17" s="288"/>
      <c r="MF17" s="288"/>
      <c r="MG17" s="288"/>
      <c r="MH17" s="288"/>
      <c r="MI17" s="288"/>
      <c r="MJ17" s="288"/>
      <c r="MK17" s="288"/>
      <c r="ML17" s="288"/>
      <c r="MM17" s="288"/>
      <c r="MN17" s="288"/>
      <c r="MO17" s="288"/>
      <c r="MP17" s="288"/>
      <c r="MQ17" s="288"/>
      <c r="MR17" s="288"/>
      <c r="MS17" s="288"/>
      <c r="MT17" s="288"/>
      <c r="MU17" s="288"/>
      <c r="MV17" s="288"/>
      <c r="MW17" s="288"/>
      <c r="MX17" s="288"/>
      <c r="MY17" s="288"/>
      <c r="MZ17" s="288"/>
      <c r="NA17" s="288"/>
      <c r="NB17" s="288"/>
      <c r="NC17" s="288"/>
      <c r="ND17" s="288"/>
      <c r="NE17" s="288"/>
      <c r="NF17" s="288"/>
      <c r="NG17" s="288"/>
      <c r="NH17" s="288"/>
      <c r="NI17" s="288"/>
      <c r="NJ17" s="288"/>
      <c r="NK17" s="288"/>
      <c r="NL17" s="288"/>
      <c r="NM17" s="288"/>
      <c r="NN17" s="288"/>
      <c r="NO17" s="288"/>
      <c r="NP17" s="288"/>
      <c r="NQ17" s="288"/>
      <c r="NR17" s="288"/>
      <c r="NS17" s="288"/>
      <c r="NT17" s="288"/>
      <c r="NU17" s="288"/>
      <c r="NV17" s="288"/>
      <c r="NW17" s="288"/>
      <c r="NX17" s="288"/>
      <c r="NY17" s="288"/>
      <c r="NZ17" s="288"/>
      <c r="OA17" s="288"/>
      <c r="OB17" s="288"/>
      <c r="OC17" s="288"/>
      <c r="OD17" s="288"/>
      <c r="OE17" s="288"/>
      <c r="OF17" s="288"/>
      <c r="OG17" s="288"/>
      <c r="OH17" s="288"/>
      <c r="OI17" s="288"/>
      <c r="OJ17" s="288"/>
      <c r="OK17" s="288"/>
      <c r="OL17" s="288"/>
      <c r="OM17" s="288"/>
      <c r="ON17" s="288"/>
      <c r="OO17" s="288"/>
      <c r="OP17" s="288"/>
      <c r="OQ17" s="288"/>
      <c r="OR17" s="288"/>
      <c r="OS17" s="288"/>
      <c r="OT17" s="288"/>
      <c r="OU17" s="288"/>
      <c r="OV17" s="288"/>
      <c r="OW17" s="288"/>
      <c r="OX17" s="288"/>
      <c r="OY17" s="288"/>
      <c r="OZ17" s="288"/>
      <c r="PA17" s="288"/>
      <c r="PB17" s="288"/>
      <c r="PC17" s="288"/>
      <c r="PD17" s="288"/>
      <c r="PE17" s="288"/>
      <c r="PF17" s="288"/>
      <c r="PG17" s="288"/>
      <c r="PH17" s="288"/>
      <c r="PI17" s="288"/>
      <c r="PJ17" s="288"/>
      <c r="PK17" s="288"/>
      <c r="PL17" s="288"/>
      <c r="PM17" s="288"/>
      <c r="PN17" s="288"/>
      <c r="PO17" s="288"/>
      <c r="PP17" s="288"/>
      <c r="PQ17" s="288"/>
      <c r="PR17" s="288"/>
      <c r="PS17" s="288"/>
      <c r="PT17" s="288"/>
      <c r="PU17" s="288"/>
      <c r="PV17" s="288"/>
      <c r="PW17" s="288"/>
      <c r="PX17" s="288"/>
      <c r="PY17" s="288"/>
      <c r="PZ17" s="288"/>
      <c r="QA17" s="288"/>
      <c r="QB17" s="288"/>
      <c r="QC17" s="288"/>
      <c r="QD17" s="288"/>
      <c r="QE17" s="288"/>
      <c r="QF17" s="288"/>
      <c r="QG17" s="288"/>
      <c r="QH17" s="288"/>
      <c r="QI17" s="288"/>
      <c r="QJ17" s="288"/>
      <c r="QK17" s="288"/>
      <c r="QL17" s="288"/>
      <c r="QM17" s="288"/>
      <c r="QN17" s="288"/>
      <c r="QO17" s="288"/>
      <c r="QP17" s="288"/>
      <c r="QQ17" s="288"/>
      <c r="QR17" s="288"/>
      <c r="QS17" s="288"/>
      <c r="QT17" s="288"/>
      <c r="QU17" s="288"/>
      <c r="QV17" s="288"/>
      <c r="QW17" s="288"/>
      <c r="QX17" s="288"/>
      <c r="QY17" s="288"/>
      <c r="QZ17" s="288"/>
      <c r="RA17" s="288"/>
      <c r="RB17" s="288"/>
      <c r="RC17" s="288"/>
      <c r="RD17" s="288"/>
      <c r="RE17" s="288"/>
      <c r="RF17" s="288"/>
      <c r="RG17" s="288"/>
      <c r="RH17" s="288"/>
      <c r="RI17" s="288"/>
      <c r="RJ17" s="288"/>
      <c r="RK17" s="288"/>
      <c r="RL17" s="288"/>
      <c r="RM17" s="288"/>
      <c r="RN17" s="288"/>
      <c r="RO17" s="288"/>
      <c r="RP17" s="288"/>
      <c r="RQ17" s="288"/>
      <c r="RR17" s="288"/>
      <c r="RS17" s="288"/>
      <c r="RT17" s="288"/>
      <c r="RU17" s="288"/>
      <c r="RV17" s="288"/>
      <c r="RW17" s="288"/>
      <c r="RX17" s="288"/>
      <c r="RY17" s="288"/>
      <c r="RZ17" s="288"/>
      <c r="SA17" s="288"/>
      <c r="SB17" s="288"/>
      <c r="SC17" s="288"/>
      <c r="SD17" s="288"/>
      <c r="SE17" s="288"/>
      <c r="SF17" s="288"/>
      <c r="SG17" s="288"/>
      <c r="SH17" s="288"/>
      <c r="SI17" s="288"/>
      <c r="SJ17" s="288"/>
      <c r="SK17" s="288"/>
      <c r="SL17" s="288"/>
      <c r="SM17" s="288"/>
      <c r="SN17" s="288"/>
      <c r="SO17" s="288"/>
      <c r="SP17" s="288"/>
      <c r="SQ17" s="288"/>
      <c r="SR17" s="288"/>
      <c r="SS17" s="288"/>
      <c r="ST17" s="288"/>
      <c r="SU17" s="288"/>
      <c r="SV17" s="288"/>
      <c r="SW17" s="288"/>
      <c r="SX17" s="288"/>
      <c r="SY17" s="288"/>
      <c r="SZ17" s="288"/>
      <c r="TA17" s="288"/>
      <c r="TB17" s="288"/>
      <c r="TC17" s="288"/>
      <c r="TD17" s="288"/>
      <c r="TE17" s="288"/>
      <c r="TF17" s="288"/>
      <c r="TG17" s="288"/>
      <c r="TH17" s="288"/>
      <c r="TI17" s="288"/>
      <c r="TJ17" s="288"/>
      <c r="TK17" s="288"/>
      <c r="TL17" s="288"/>
      <c r="TM17" s="288"/>
      <c r="TN17" s="288"/>
      <c r="TO17" s="288"/>
      <c r="TP17" s="288"/>
      <c r="TQ17" s="288"/>
      <c r="TR17" s="288"/>
      <c r="TS17" s="288"/>
      <c r="TT17" s="288"/>
      <c r="TU17" s="288"/>
      <c r="TV17" s="288"/>
      <c r="TW17" s="288"/>
      <c r="TX17" s="288"/>
      <c r="TY17" s="288"/>
      <c r="TZ17" s="288"/>
      <c r="UA17" s="288"/>
      <c r="UB17" s="288"/>
      <c r="UC17" s="288"/>
      <c r="UD17" s="288"/>
      <c r="UE17" s="288"/>
      <c r="UF17" s="288"/>
      <c r="UG17" s="288"/>
      <c r="UH17" s="288"/>
      <c r="UI17" s="288"/>
      <c r="UJ17" s="288"/>
      <c r="UK17" s="288"/>
      <c r="UL17" s="288"/>
      <c r="UM17" s="288"/>
      <c r="UN17" s="288"/>
      <c r="UO17" s="288"/>
      <c r="UP17" s="288"/>
      <c r="UQ17" s="288"/>
      <c r="UR17" s="288"/>
      <c r="US17" s="288"/>
      <c r="UT17" s="288"/>
      <c r="UU17" s="288"/>
      <c r="UV17" s="288"/>
      <c r="UW17" s="288"/>
      <c r="UX17" s="288"/>
      <c r="UY17" s="288"/>
      <c r="UZ17" s="288"/>
      <c r="VA17" s="288"/>
      <c r="VB17" s="288"/>
      <c r="VC17" s="288"/>
      <c r="VD17" s="288"/>
      <c r="VE17" s="288"/>
      <c r="VF17" s="288"/>
      <c r="VG17" s="288"/>
      <c r="VH17" s="288"/>
      <c r="VI17" s="288"/>
      <c r="VJ17" s="288"/>
      <c r="VK17" s="288"/>
      <c r="VL17" s="288"/>
      <c r="VM17" s="288"/>
      <c r="VN17" s="288"/>
      <c r="VO17" s="288"/>
      <c r="VP17" s="288"/>
      <c r="VQ17" s="288"/>
      <c r="VR17" s="288"/>
      <c r="VS17" s="288"/>
      <c r="VT17" s="288"/>
      <c r="VU17" s="288"/>
      <c r="VV17" s="288"/>
      <c r="VW17" s="288"/>
      <c r="VX17" s="288"/>
      <c r="VY17" s="288"/>
      <c r="VZ17" s="288"/>
      <c r="WA17" s="288"/>
      <c r="WB17" s="288"/>
      <c r="WC17" s="288"/>
      <c r="WD17" s="288"/>
      <c r="WE17" s="288"/>
      <c r="WF17" s="288"/>
      <c r="WG17" s="288"/>
      <c r="WH17" s="288"/>
      <c r="WI17" s="288"/>
      <c r="WJ17" s="288"/>
      <c r="WK17" s="288"/>
      <c r="WL17" s="288"/>
      <c r="WM17" s="288"/>
      <c r="WN17" s="288"/>
      <c r="WO17" s="288"/>
      <c r="WP17" s="288"/>
      <c r="WQ17" s="288"/>
      <c r="WR17" s="288"/>
      <c r="WS17" s="288"/>
      <c r="WT17" s="288"/>
      <c r="WU17" s="288"/>
      <c r="WV17" s="288"/>
      <c r="WW17" s="288"/>
      <c r="WX17" s="288"/>
      <c r="WY17" s="288"/>
      <c r="WZ17" s="288"/>
      <c r="XA17" s="288"/>
      <c r="XB17" s="288"/>
      <c r="XC17" s="288"/>
      <c r="XD17" s="288"/>
      <c r="XE17" s="288"/>
      <c r="XF17" s="288"/>
      <c r="XG17" s="288"/>
      <c r="XH17" s="288"/>
      <c r="XI17" s="288"/>
      <c r="XJ17" s="288"/>
      <c r="XK17" s="288"/>
      <c r="XL17" s="288"/>
      <c r="XM17" s="288"/>
      <c r="XN17" s="288"/>
      <c r="XO17" s="288"/>
      <c r="XP17" s="288"/>
      <c r="XQ17" s="288"/>
      <c r="XR17" s="288"/>
      <c r="XS17" s="288"/>
      <c r="XT17" s="288"/>
      <c r="XU17" s="288"/>
      <c r="XV17" s="288"/>
      <c r="XW17" s="288"/>
      <c r="XX17" s="288"/>
      <c r="XY17" s="288"/>
      <c r="XZ17" s="288"/>
      <c r="YA17" s="288"/>
      <c r="YB17" s="288"/>
      <c r="YC17" s="288"/>
      <c r="YD17" s="288"/>
      <c r="YE17" s="288"/>
      <c r="YF17" s="288"/>
      <c r="YG17" s="288"/>
      <c r="YH17" s="288"/>
      <c r="YI17" s="288"/>
      <c r="YJ17" s="288"/>
      <c r="YK17" s="288"/>
      <c r="YL17" s="288"/>
      <c r="YM17" s="288"/>
      <c r="YN17" s="288"/>
      <c r="YO17" s="288"/>
      <c r="YP17" s="288"/>
      <c r="YQ17" s="288"/>
      <c r="YR17" s="288"/>
      <c r="YS17" s="288"/>
      <c r="YT17" s="288"/>
      <c r="YU17" s="288"/>
      <c r="YV17" s="288"/>
      <c r="YW17" s="288"/>
      <c r="YX17" s="288"/>
      <c r="YY17" s="288"/>
      <c r="YZ17" s="288"/>
      <c r="ZA17" s="288"/>
      <c r="ZB17" s="288"/>
      <c r="ZC17" s="288"/>
      <c r="ZD17" s="288"/>
      <c r="ZE17" s="288"/>
      <c r="ZF17" s="288"/>
      <c r="ZG17" s="288"/>
      <c r="ZH17" s="288"/>
      <c r="ZI17" s="288"/>
      <c r="ZJ17" s="288"/>
      <c r="ZK17" s="288"/>
      <c r="ZL17" s="288"/>
      <c r="ZM17" s="288"/>
      <c r="ZN17" s="288"/>
      <c r="ZO17" s="288"/>
      <c r="ZP17" s="288"/>
      <c r="ZQ17" s="288"/>
      <c r="ZR17" s="288"/>
      <c r="ZS17" s="288"/>
      <c r="ZT17" s="288"/>
      <c r="ZU17" s="288"/>
      <c r="ZV17" s="288"/>
      <c r="ZW17" s="288"/>
      <c r="ZX17" s="288"/>
      <c r="ZY17" s="288"/>
      <c r="ZZ17" s="288"/>
      <c r="AAA17" s="288"/>
      <c r="AAB17" s="288"/>
      <c r="AAC17" s="288"/>
      <c r="AAD17" s="288"/>
      <c r="AAE17" s="288"/>
      <c r="AAF17" s="288"/>
      <c r="AAG17" s="288"/>
      <c r="AAH17" s="288"/>
      <c r="AAI17" s="288"/>
      <c r="AAJ17" s="288"/>
      <c r="AAK17" s="288"/>
      <c r="AAL17" s="288"/>
      <c r="AAM17" s="288"/>
      <c r="AAN17" s="288"/>
      <c r="AAO17" s="288"/>
      <c r="AAP17" s="288"/>
      <c r="AAQ17" s="288"/>
      <c r="AAR17" s="288"/>
      <c r="AAS17" s="288"/>
      <c r="AAT17" s="288"/>
      <c r="AAU17" s="288"/>
      <c r="AAV17" s="288"/>
      <c r="AAW17" s="288"/>
      <c r="AAX17" s="288"/>
      <c r="AAY17" s="288"/>
      <c r="AAZ17" s="288"/>
      <c r="ABA17" s="288"/>
      <c r="ABB17" s="288"/>
      <c r="ABC17" s="288"/>
      <c r="ABD17" s="288"/>
      <c r="ABE17" s="288"/>
      <c r="ABF17" s="288"/>
      <c r="ABG17" s="288"/>
      <c r="ABH17" s="288"/>
      <c r="ABI17" s="288"/>
      <c r="ABJ17" s="288"/>
      <c r="ABK17" s="288"/>
      <c r="ABL17" s="288"/>
      <c r="ABM17" s="288"/>
      <c r="ABN17" s="288"/>
      <c r="ABO17" s="288"/>
      <c r="ABP17" s="288"/>
      <c r="ABQ17" s="288"/>
      <c r="ABR17" s="288"/>
      <c r="ABS17" s="288"/>
      <c r="ABT17" s="288"/>
      <c r="ABU17" s="288"/>
      <c r="ABV17" s="288"/>
      <c r="ABW17" s="288"/>
      <c r="ABX17" s="288"/>
      <c r="ABY17" s="288"/>
      <c r="ABZ17" s="288"/>
      <c r="ACA17" s="288"/>
      <c r="ACB17" s="288"/>
      <c r="ACC17" s="288"/>
      <c r="ACD17" s="288"/>
      <c r="ACE17" s="288"/>
      <c r="ACF17" s="288"/>
      <c r="ACG17" s="288"/>
      <c r="ACH17" s="288"/>
      <c r="ACI17" s="288"/>
      <c r="ACJ17" s="288"/>
      <c r="ACK17" s="288"/>
      <c r="ACL17" s="288"/>
      <c r="ACM17" s="288"/>
      <c r="ACN17" s="288"/>
      <c r="ACO17" s="288"/>
      <c r="ACP17" s="288"/>
      <c r="ACQ17" s="288"/>
      <c r="ACR17" s="288"/>
      <c r="ACS17" s="288"/>
      <c r="ACT17" s="288"/>
      <c r="ACU17" s="288"/>
      <c r="ACV17" s="288"/>
      <c r="ACW17" s="288"/>
      <c r="ACX17" s="288"/>
      <c r="ACY17" s="288"/>
      <c r="ACZ17" s="288"/>
      <c r="ADA17" s="288"/>
      <c r="ADB17" s="288"/>
      <c r="ADC17" s="288"/>
      <c r="ADD17" s="288"/>
      <c r="ADE17" s="288"/>
      <c r="ADF17" s="288"/>
      <c r="ADG17" s="288"/>
      <c r="ADH17" s="288"/>
      <c r="ADI17" s="288"/>
      <c r="ADJ17" s="288"/>
      <c r="ADK17" s="288"/>
      <c r="ADL17" s="288"/>
      <c r="ADM17" s="288"/>
      <c r="ADN17" s="288"/>
      <c r="ADO17" s="288"/>
      <c r="ADP17" s="288"/>
      <c r="ADQ17" s="288"/>
      <c r="ADR17" s="288"/>
      <c r="ADS17" s="288"/>
      <c r="ADT17" s="288"/>
      <c r="ADU17" s="288"/>
      <c r="ADV17" s="288"/>
      <c r="ADW17" s="288"/>
      <c r="ADX17" s="288"/>
      <c r="ADY17" s="288"/>
      <c r="ADZ17" s="288"/>
      <c r="AEA17" s="288"/>
      <c r="AEB17" s="288"/>
      <c r="AEC17" s="288"/>
      <c r="AED17" s="288"/>
      <c r="AEE17" s="288"/>
      <c r="AEF17" s="288"/>
      <c r="AEG17" s="288"/>
      <c r="AEH17" s="288"/>
      <c r="AEI17" s="288"/>
      <c r="AEJ17" s="288"/>
      <c r="AEK17" s="288"/>
      <c r="AEL17" s="288"/>
      <c r="AEM17" s="288"/>
      <c r="AEN17" s="288"/>
      <c r="AEO17" s="288"/>
      <c r="AEP17" s="288"/>
      <c r="AEQ17" s="288"/>
      <c r="AER17" s="288"/>
      <c r="AES17" s="288"/>
      <c r="AET17" s="288"/>
      <c r="AEU17" s="288"/>
      <c r="AEV17" s="288"/>
      <c r="AEW17" s="288"/>
      <c r="AEX17" s="288"/>
      <c r="AEY17" s="288"/>
      <c r="AEZ17" s="288"/>
      <c r="AFA17" s="288"/>
      <c r="AFB17" s="288"/>
      <c r="AFC17" s="288"/>
      <c r="AFD17" s="288"/>
      <c r="AFE17" s="288"/>
      <c r="AFF17" s="288"/>
      <c r="AFG17" s="288"/>
      <c r="AFH17" s="288"/>
      <c r="AFI17" s="288"/>
      <c r="AFJ17" s="288"/>
      <c r="AFK17" s="288"/>
      <c r="AFL17" s="288"/>
      <c r="AFM17" s="288"/>
      <c r="AFN17" s="288"/>
      <c r="AFO17" s="288"/>
      <c r="AFP17" s="288"/>
      <c r="AFQ17" s="288"/>
      <c r="AFR17" s="288"/>
      <c r="AFS17" s="288"/>
      <c r="AFT17" s="288"/>
      <c r="AFU17" s="288"/>
      <c r="AFV17" s="288"/>
      <c r="AFW17" s="288"/>
      <c r="AFX17" s="288"/>
      <c r="AFY17" s="288"/>
      <c r="AFZ17" s="288"/>
      <c r="AGA17" s="288"/>
      <c r="AGB17" s="288"/>
      <c r="AGC17" s="288"/>
      <c r="AGD17" s="288"/>
      <c r="AGE17" s="288"/>
      <c r="AGF17" s="288"/>
      <c r="AGG17" s="288"/>
      <c r="AGH17" s="288"/>
      <c r="AGI17" s="288"/>
      <c r="AGJ17" s="288"/>
      <c r="AGK17" s="288"/>
      <c r="AGL17" s="288"/>
      <c r="AGM17" s="288"/>
      <c r="AGN17" s="288"/>
      <c r="AGO17" s="288"/>
      <c r="AGP17" s="288"/>
      <c r="AGQ17" s="288"/>
      <c r="AGR17" s="288"/>
      <c r="AGS17" s="288"/>
      <c r="AGT17" s="288"/>
      <c r="AGU17" s="288"/>
      <c r="AGV17" s="288"/>
      <c r="AGW17" s="288"/>
      <c r="AGX17" s="288"/>
      <c r="AGY17" s="288"/>
      <c r="AGZ17" s="288"/>
      <c r="AHA17" s="288"/>
      <c r="AHB17" s="288"/>
      <c r="AHC17" s="288"/>
      <c r="AHD17" s="288"/>
      <c r="AHE17" s="288"/>
      <c r="AHF17" s="288"/>
      <c r="AHG17" s="288"/>
      <c r="AHH17" s="288"/>
      <c r="AHI17" s="288"/>
      <c r="AHJ17" s="288"/>
      <c r="AHK17" s="288"/>
      <c r="AHL17" s="288"/>
      <c r="AHM17" s="288"/>
      <c r="AHN17" s="288"/>
      <c r="AHO17" s="288"/>
      <c r="AHP17" s="288"/>
      <c r="AHQ17" s="288"/>
      <c r="AHR17" s="288"/>
      <c r="AHS17" s="288"/>
      <c r="AHT17" s="288"/>
      <c r="AHU17" s="288"/>
      <c r="AHV17" s="288"/>
      <c r="AHW17" s="288"/>
      <c r="AHX17" s="288"/>
      <c r="AHY17" s="288"/>
      <c r="AHZ17" s="288"/>
      <c r="AIA17" s="288"/>
      <c r="AIB17" s="288"/>
      <c r="AIC17" s="288"/>
      <c r="AID17" s="288"/>
      <c r="AIE17" s="288"/>
      <c r="AIF17" s="288"/>
      <c r="AIG17" s="288"/>
      <c r="AIH17" s="288"/>
      <c r="AII17" s="288"/>
      <c r="AIJ17" s="288"/>
      <c r="AIK17" s="288"/>
      <c r="AIL17" s="288"/>
      <c r="AIM17" s="288"/>
      <c r="AIN17" s="288"/>
      <c r="AIO17" s="288"/>
      <c r="AIP17" s="288"/>
      <c r="AIQ17" s="288"/>
      <c r="AIR17" s="288"/>
      <c r="AIS17" s="288"/>
      <c r="AIT17" s="288"/>
      <c r="AIU17" s="288"/>
      <c r="AIV17" s="288"/>
      <c r="AIW17" s="288"/>
      <c r="AIX17" s="288"/>
      <c r="AIY17" s="288"/>
      <c r="AIZ17" s="288"/>
      <c r="AJA17" s="288"/>
      <c r="AJB17" s="288"/>
      <c r="AJC17" s="288"/>
      <c r="AJD17" s="288"/>
      <c r="AJE17" s="288"/>
      <c r="AJF17" s="288"/>
      <c r="AJG17" s="288"/>
      <c r="AJH17" s="288"/>
      <c r="AJI17" s="288"/>
      <c r="AJJ17" s="288"/>
      <c r="AJK17" s="288"/>
      <c r="AJL17" s="288"/>
      <c r="AJM17" s="288"/>
      <c r="AJN17" s="288"/>
      <c r="AJO17" s="288"/>
      <c r="AJP17" s="288"/>
      <c r="AJQ17" s="288"/>
      <c r="AJR17" s="288"/>
      <c r="AJS17" s="288"/>
      <c r="AJT17" s="288"/>
      <c r="AJU17" s="288"/>
      <c r="AJV17" s="288"/>
      <c r="AJW17" s="288"/>
      <c r="AJX17" s="288"/>
      <c r="AJY17" s="288"/>
      <c r="AJZ17" s="288"/>
      <c r="AKA17" s="288"/>
      <c r="AKB17" s="288"/>
      <c r="AKC17" s="288"/>
      <c r="AKD17" s="288"/>
      <c r="AKE17" s="288"/>
      <c r="AKF17" s="288"/>
      <c r="AKG17" s="288"/>
      <c r="AKH17" s="288"/>
      <c r="AKI17" s="288"/>
      <c r="AKJ17" s="288"/>
      <c r="AKK17" s="288"/>
      <c r="AKL17" s="288"/>
      <c r="AKM17" s="288"/>
      <c r="AKN17" s="288"/>
      <c r="AKO17" s="288"/>
      <c r="AKP17" s="288"/>
      <c r="AKQ17" s="288"/>
      <c r="AKR17" s="288"/>
      <c r="AKS17" s="288"/>
      <c r="AKT17" s="288"/>
      <c r="AKU17" s="288"/>
      <c r="AKV17" s="288"/>
      <c r="AKW17" s="288"/>
      <c r="AKX17" s="288"/>
      <c r="AKY17" s="288"/>
      <c r="AKZ17" s="288"/>
      <c r="ALA17" s="288"/>
      <c r="ALB17" s="288"/>
      <c r="ALC17" s="288"/>
      <c r="ALD17" s="288"/>
      <c r="ALE17" s="288"/>
      <c r="ALF17" s="288"/>
      <c r="ALG17" s="288"/>
      <c r="ALH17" s="288"/>
      <c r="ALI17" s="288"/>
      <c r="ALJ17" s="288"/>
      <c r="ALK17" s="288"/>
      <c r="ALL17" s="288"/>
      <c r="ALM17" s="288"/>
      <c r="ALN17" s="288"/>
      <c r="ALO17" s="288"/>
      <c r="ALP17" s="288"/>
      <c r="ALQ17" s="288"/>
      <c r="ALR17" s="288"/>
      <c r="ALS17" s="288"/>
      <c r="ALT17" s="288"/>
      <c r="ALU17" s="288"/>
      <c r="ALV17" s="288"/>
      <c r="ALW17" s="288"/>
      <c r="ALX17" s="288"/>
      <c r="ALY17" s="288"/>
      <c r="ALZ17" s="288"/>
      <c r="AMA17" s="288"/>
      <c r="AMB17" s="288"/>
      <c r="AMC17" s="288"/>
      <c r="AMD17" s="288"/>
      <c r="AME17" s="288"/>
      <c r="AMF17" s="288"/>
    </row>
    <row r="18" spans="1:1020" s="289" customFormat="1" ht="37.5" customHeight="1" x14ac:dyDescent="0.7">
      <c r="A18" s="386" t="s">
        <v>126</v>
      </c>
      <c r="B18" s="147">
        <v>19900</v>
      </c>
      <c r="C18" s="147">
        <v>9400</v>
      </c>
      <c r="D18" s="147">
        <v>351900</v>
      </c>
      <c r="E18" s="244">
        <v>122900</v>
      </c>
      <c r="F18" s="148">
        <f t="shared" si="0"/>
        <v>504100</v>
      </c>
      <c r="G18" s="147">
        <f t="shared" si="5"/>
        <v>15522</v>
      </c>
      <c r="H18" s="148">
        <f t="shared" si="4"/>
        <v>7332</v>
      </c>
      <c r="I18" s="147">
        <f t="shared" si="1"/>
        <v>351900</v>
      </c>
      <c r="J18" s="148">
        <f t="shared" si="2"/>
        <v>86030</v>
      </c>
      <c r="K18" s="147">
        <f t="shared" si="3"/>
        <v>460784</v>
      </c>
      <c r="L18" s="140"/>
      <c r="M18" s="387"/>
      <c r="N18" s="140"/>
      <c r="O18" s="288"/>
      <c r="P18" s="288"/>
      <c r="Q18" s="388"/>
      <c r="R18" s="288"/>
      <c r="S18" s="288"/>
      <c r="T18" s="388"/>
      <c r="U18" s="288"/>
      <c r="V18" s="381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288"/>
      <c r="AH18" s="288"/>
      <c r="AI18" s="288"/>
      <c r="AJ18" s="288"/>
      <c r="AK18" s="288"/>
      <c r="AL18" s="288"/>
      <c r="AM18" s="288"/>
      <c r="AN18" s="288"/>
      <c r="AO18" s="288"/>
      <c r="AP18" s="288"/>
      <c r="AQ18" s="288"/>
      <c r="AR18" s="288"/>
      <c r="AS18" s="288"/>
      <c r="AT18" s="288"/>
      <c r="AU18" s="288"/>
      <c r="AV18" s="288"/>
      <c r="AW18" s="288"/>
      <c r="AX18" s="288"/>
      <c r="AY18" s="288"/>
      <c r="AZ18" s="288"/>
      <c r="BA18" s="288"/>
      <c r="BB18" s="288"/>
      <c r="BC18" s="288"/>
      <c r="BD18" s="288"/>
      <c r="BE18" s="288"/>
      <c r="BF18" s="288"/>
      <c r="BG18" s="288"/>
      <c r="BH18" s="288"/>
      <c r="BI18" s="288"/>
      <c r="BJ18" s="288"/>
      <c r="BK18" s="288"/>
      <c r="BL18" s="288"/>
      <c r="BM18" s="288"/>
      <c r="BN18" s="288"/>
      <c r="BO18" s="288"/>
      <c r="BP18" s="288"/>
      <c r="BQ18" s="288"/>
      <c r="BR18" s="288"/>
      <c r="BS18" s="288"/>
      <c r="BT18" s="288"/>
      <c r="BU18" s="288"/>
      <c r="BV18" s="288"/>
      <c r="BW18" s="288"/>
      <c r="BX18" s="288"/>
      <c r="BY18" s="288"/>
      <c r="BZ18" s="288"/>
      <c r="CA18" s="288"/>
      <c r="CB18" s="288"/>
      <c r="CC18" s="288"/>
      <c r="CD18" s="288"/>
      <c r="CE18" s="288"/>
      <c r="CF18" s="288"/>
      <c r="CG18" s="288"/>
      <c r="CH18" s="288"/>
      <c r="CI18" s="288"/>
      <c r="CJ18" s="288"/>
      <c r="CK18" s="288"/>
      <c r="CL18" s="288"/>
      <c r="CM18" s="288"/>
      <c r="CN18" s="288"/>
      <c r="CO18" s="288"/>
      <c r="CP18" s="288"/>
      <c r="CQ18" s="288"/>
      <c r="CR18" s="288"/>
      <c r="CS18" s="288"/>
      <c r="CT18" s="288"/>
      <c r="CU18" s="288"/>
      <c r="CV18" s="288"/>
      <c r="CW18" s="288"/>
      <c r="CX18" s="288"/>
      <c r="CY18" s="288"/>
      <c r="CZ18" s="288"/>
      <c r="DA18" s="288"/>
      <c r="DB18" s="288"/>
      <c r="DC18" s="288"/>
      <c r="DD18" s="288"/>
      <c r="DE18" s="288"/>
      <c r="DF18" s="288"/>
      <c r="DG18" s="288"/>
      <c r="DH18" s="288"/>
      <c r="DI18" s="288"/>
      <c r="DJ18" s="288"/>
      <c r="DK18" s="288"/>
      <c r="DL18" s="288"/>
      <c r="DM18" s="288"/>
      <c r="DN18" s="288"/>
      <c r="DO18" s="288"/>
      <c r="DP18" s="288"/>
      <c r="DQ18" s="288"/>
      <c r="DR18" s="288"/>
      <c r="DS18" s="288"/>
      <c r="DT18" s="288"/>
      <c r="DU18" s="288"/>
      <c r="DV18" s="288"/>
      <c r="DW18" s="288"/>
      <c r="DX18" s="288"/>
      <c r="DY18" s="288"/>
      <c r="DZ18" s="288"/>
      <c r="EA18" s="288"/>
      <c r="EB18" s="288"/>
      <c r="EC18" s="288"/>
      <c r="ED18" s="288"/>
      <c r="EE18" s="288"/>
      <c r="EF18" s="288"/>
      <c r="EG18" s="288"/>
      <c r="EH18" s="288"/>
      <c r="EI18" s="288"/>
      <c r="EJ18" s="288"/>
      <c r="EK18" s="288"/>
      <c r="EL18" s="288"/>
      <c r="EM18" s="288"/>
      <c r="EN18" s="288"/>
      <c r="EO18" s="288"/>
      <c r="EP18" s="288"/>
      <c r="EQ18" s="288"/>
      <c r="ER18" s="288"/>
      <c r="ES18" s="288"/>
      <c r="ET18" s="288"/>
      <c r="EU18" s="288"/>
      <c r="EV18" s="288"/>
      <c r="EW18" s="288"/>
      <c r="EX18" s="288"/>
      <c r="EY18" s="288"/>
      <c r="EZ18" s="288"/>
      <c r="FA18" s="288"/>
      <c r="FB18" s="288"/>
      <c r="FC18" s="288"/>
      <c r="FD18" s="288"/>
      <c r="FE18" s="288"/>
      <c r="FF18" s="288"/>
      <c r="FG18" s="288"/>
      <c r="FH18" s="288"/>
      <c r="FI18" s="288"/>
      <c r="FJ18" s="288"/>
      <c r="FK18" s="288"/>
      <c r="FL18" s="288"/>
      <c r="FM18" s="288"/>
      <c r="FN18" s="288"/>
      <c r="FO18" s="288"/>
      <c r="FP18" s="288"/>
      <c r="FQ18" s="288"/>
      <c r="FR18" s="288"/>
      <c r="FS18" s="288"/>
      <c r="FT18" s="288"/>
      <c r="FU18" s="288"/>
      <c r="FV18" s="288"/>
      <c r="FW18" s="288"/>
      <c r="FX18" s="288"/>
      <c r="FY18" s="288"/>
      <c r="FZ18" s="288"/>
      <c r="GA18" s="288"/>
      <c r="GB18" s="288"/>
      <c r="GC18" s="288"/>
      <c r="GD18" s="288"/>
      <c r="GE18" s="288"/>
      <c r="GF18" s="288"/>
      <c r="GG18" s="288"/>
      <c r="GH18" s="288"/>
      <c r="GI18" s="288"/>
      <c r="GJ18" s="288"/>
      <c r="GK18" s="288"/>
      <c r="GL18" s="288"/>
      <c r="GM18" s="288"/>
      <c r="GN18" s="288"/>
      <c r="GO18" s="288"/>
      <c r="GP18" s="288"/>
      <c r="GQ18" s="288"/>
      <c r="GR18" s="288"/>
      <c r="GS18" s="288"/>
      <c r="GT18" s="288"/>
      <c r="GU18" s="288"/>
      <c r="GV18" s="288"/>
      <c r="GW18" s="288"/>
      <c r="GX18" s="288"/>
      <c r="GY18" s="288"/>
      <c r="GZ18" s="288"/>
      <c r="HA18" s="288"/>
      <c r="HB18" s="288"/>
      <c r="HC18" s="288"/>
      <c r="HD18" s="288"/>
      <c r="HE18" s="288"/>
      <c r="HF18" s="288"/>
      <c r="HG18" s="288"/>
      <c r="HH18" s="288"/>
      <c r="HI18" s="288"/>
      <c r="HJ18" s="288"/>
      <c r="HK18" s="288"/>
      <c r="HL18" s="288"/>
      <c r="HM18" s="288"/>
      <c r="HN18" s="288"/>
      <c r="HO18" s="288"/>
      <c r="HP18" s="288"/>
      <c r="HQ18" s="288"/>
      <c r="HR18" s="288"/>
      <c r="HS18" s="288"/>
      <c r="HT18" s="288"/>
      <c r="HU18" s="288"/>
      <c r="HV18" s="288"/>
      <c r="HW18" s="288"/>
      <c r="HX18" s="288"/>
      <c r="HY18" s="288"/>
      <c r="HZ18" s="288"/>
      <c r="IA18" s="288"/>
      <c r="IB18" s="288"/>
      <c r="IC18" s="288"/>
      <c r="ID18" s="288"/>
      <c r="IE18" s="288"/>
      <c r="IF18" s="288"/>
      <c r="IG18" s="288"/>
      <c r="IH18" s="288"/>
      <c r="II18" s="288"/>
      <c r="IJ18" s="288"/>
      <c r="IK18" s="288"/>
      <c r="IL18" s="288"/>
      <c r="IM18" s="288"/>
      <c r="IN18" s="288"/>
      <c r="IO18" s="288"/>
      <c r="IP18" s="288"/>
      <c r="IQ18" s="288"/>
      <c r="IR18" s="288"/>
      <c r="IS18" s="288"/>
      <c r="IT18" s="288"/>
      <c r="IU18" s="288"/>
      <c r="IV18" s="288"/>
      <c r="IW18" s="288"/>
      <c r="IX18" s="288"/>
      <c r="IY18" s="288"/>
      <c r="IZ18" s="288"/>
      <c r="JA18" s="288"/>
      <c r="JB18" s="288"/>
      <c r="JC18" s="288"/>
      <c r="JD18" s="288"/>
      <c r="JE18" s="288"/>
      <c r="JF18" s="288"/>
      <c r="JG18" s="288"/>
      <c r="JH18" s="288"/>
      <c r="JI18" s="288"/>
      <c r="JJ18" s="288"/>
      <c r="JK18" s="288"/>
      <c r="JL18" s="288"/>
      <c r="JM18" s="288"/>
      <c r="JN18" s="288"/>
      <c r="JO18" s="288"/>
      <c r="JP18" s="288"/>
      <c r="JQ18" s="288"/>
      <c r="JR18" s="288"/>
      <c r="JS18" s="288"/>
      <c r="JT18" s="288"/>
      <c r="JU18" s="288"/>
      <c r="JV18" s="288"/>
      <c r="JW18" s="288"/>
      <c r="JX18" s="288"/>
      <c r="JY18" s="288"/>
      <c r="JZ18" s="288"/>
      <c r="KA18" s="288"/>
      <c r="KB18" s="288"/>
      <c r="KC18" s="288"/>
      <c r="KD18" s="288"/>
      <c r="KE18" s="288"/>
      <c r="KF18" s="288"/>
      <c r="KG18" s="288"/>
      <c r="KH18" s="288"/>
      <c r="KI18" s="288"/>
      <c r="KJ18" s="288"/>
      <c r="KK18" s="288"/>
      <c r="KL18" s="288"/>
      <c r="KM18" s="288"/>
      <c r="KN18" s="288"/>
      <c r="KO18" s="288"/>
      <c r="KP18" s="288"/>
      <c r="KQ18" s="288"/>
      <c r="KR18" s="288"/>
      <c r="KS18" s="288"/>
      <c r="KT18" s="288"/>
      <c r="KU18" s="288"/>
      <c r="KV18" s="288"/>
      <c r="KW18" s="288"/>
      <c r="KX18" s="288"/>
      <c r="KY18" s="288"/>
      <c r="KZ18" s="288"/>
      <c r="LA18" s="288"/>
      <c r="LB18" s="288"/>
      <c r="LC18" s="288"/>
      <c r="LD18" s="288"/>
      <c r="LE18" s="288"/>
      <c r="LF18" s="288"/>
      <c r="LG18" s="288"/>
      <c r="LH18" s="288"/>
      <c r="LI18" s="288"/>
      <c r="LJ18" s="288"/>
      <c r="LK18" s="288"/>
      <c r="LL18" s="288"/>
      <c r="LM18" s="288"/>
      <c r="LN18" s="288"/>
      <c r="LO18" s="288"/>
      <c r="LP18" s="288"/>
      <c r="LQ18" s="288"/>
      <c r="LR18" s="288"/>
      <c r="LS18" s="288"/>
      <c r="LT18" s="288"/>
      <c r="LU18" s="288"/>
      <c r="LV18" s="288"/>
      <c r="LW18" s="288"/>
      <c r="LX18" s="288"/>
      <c r="LY18" s="288"/>
      <c r="LZ18" s="288"/>
      <c r="MA18" s="288"/>
      <c r="MB18" s="288"/>
      <c r="MC18" s="288"/>
      <c r="MD18" s="288"/>
      <c r="ME18" s="288"/>
      <c r="MF18" s="288"/>
      <c r="MG18" s="288"/>
      <c r="MH18" s="288"/>
      <c r="MI18" s="288"/>
      <c r="MJ18" s="288"/>
      <c r="MK18" s="288"/>
      <c r="ML18" s="288"/>
      <c r="MM18" s="288"/>
      <c r="MN18" s="288"/>
      <c r="MO18" s="288"/>
      <c r="MP18" s="288"/>
      <c r="MQ18" s="288"/>
      <c r="MR18" s="288"/>
      <c r="MS18" s="288"/>
      <c r="MT18" s="288"/>
      <c r="MU18" s="288"/>
      <c r="MV18" s="288"/>
      <c r="MW18" s="288"/>
      <c r="MX18" s="288"/>
      <c r="MY18" s="288"/>
      <c r="MZ18" s="288"/>
      <c r="NA18" s="288"/>
      <c r="NB18" s="288"/>
      <c r="NC18" s="288"/>
      <c r="ND18" s="288"/>
      <c r="NE18" s="288"/>
      <c r="NF18" s="288"/>
      <c r="NG18" s="288"/>
      <c r="NH18" s="288"/>
      <c r="NI18" s="288"/>
      <c r="NJ18" s="288"/>
      <c r="NK18" s="288"/>
      <c r="NL18" s="288"/>
      <c r="NM18" s="288"/>
      <c r="NN18" s="288"/>
      <c r="NO18" s="288"/>
      <c r="NP18" s="288"/>
      <c r="NQ18" s="288"/>
      <c r="NR18" s="288"/>
      <c r="NS18" s="288"/>
      <c r="NT18" s="288"/>
      <c r="NU18" s="288"/>
      <c r="NV18" s="288"/>
      <c r="NW18" s="288"/>
      <c r="NX18" s="288"/>
      <c r="NY18" s="288"/>
      <c r="NZ18" s="288"/>
      <c r="OA18" s="288"/>
      <c r="OB18" s="288"/>
      <c r="OC18" s="288"/>
      <c r="OD18" s="288"/>
      <c r="OE18" s="288"/>
      <c r="OF18" s="288"/>
      <c r="OG18" s="288"/>
      <c r="OH18" s="288"/>
      <c r="OI18" s="288"/>
      <c r="OJ18" s="288"/>
      <c r="OK18" s="288"/>
      <c r="OL18" s="288"/>
      <c r="OM18" s="288"/>
      <c r="ON18" s="288"/>
      <c r="OO18" s="288"/>
      <c r="OP18" s="288"/>
      <c r="OQ18" s="288"/>
      <c r="OR18" s="288"/>
      <c r="OS18" s="288"/>
      <c r="OT18" s="288"/>
      <c r="OU18" s="288"/>
      <c r="OV18" s="288"/>
      <c r="OW18" s="288"/>
      <c r="OX18" s="288"/>
      <c r="OY18" s="288"/>
      <c r="OZ18" s="288"/>
      <c r="PA18" s="288"/>
      <c r="PB18" s="288"/>
      <c r="PC18" s="288"/>
      <c r="PD18" s="288"/>
      <c r="PE18" s="288"/>
      <c r="PF18" s="288"/>
      <c r="PG18" s="288"/>
      <c r="PH18" s="288"/>
      <c r="PI18" s="288"/>
      <c r="PJ18" s="288"/>
      <c r="PK18" s="288"/>
      <c r="PL18" s="288"/>
      <c r="PM18" s="288"/>
      <c r="PN18" s="288"/>
      <c r="PO18" s="288"/>
      <c r="PP18" s="288"/>
      <c r="PQ18" s="288"/>
      <c r="PR18" s="288"/>
      <c r="PS18" s="288"/>
      <c r="PT18" s="288"/>
      <c r="PU18" s="288"/>
      <c r="PV18" s="288"/>
      <c r="PW18" s="288"/>
      <c r="PX18" s="288"/>
      <c r="PY18" s="288"/>
      <c r="PZ18" s="288"/>
      <c r="QA18" s="288"/>
      <c r="QB18" s="288"/>
      <c r="QC18" s="288"/>
      <c r="QD18" s="288"/>
      <c r="QE18" s="288"/>
      <c r="QF18" s="288"/>
      <c r="QG18" s="288"/>
      <c r="QH18" s="288"/>
      <c r="QI18" s="288"/>
      <c r="QJ18" s="288"/>
      <c r="QK18" s="288"/>
      <c r="QL18" s="288"/>
      <c r="QM18" s="288"/>
      <c r="QN18" s="288"/>
      <c r="QO18" s="288"/>
      <c r="QP18" s="288"/>
      <c r="QQ18" s="288"/>
      <c r="QR18" s="288"/>
      <c r="QS18" s="288"/>
      <c r="QT18" s="288"/>
      <c r="QU18" s="288"/>
      <c r="QV18" s="288"/>
      <c r="QW18" s="288"/>
      <c r="QX18" s="288"/>
      <c r="QY18" s="288"/>
      <c r="QZ18" s="288"/>
      <c r="RA18" s="288"/>
      <c r="RB18" s="288"/>
      <c r="RC18" s="288"/>
      <c r="RD18" s="288"/>
      <c r="RE18" s="288"/>
      <c r="RF18" s="288"/>
      <c r="RG18" s="288"/>
      <c r="RH18" s="288"/>
      <c r="RI18" s="288"/>
      <c r="RJ18" s="288"/>
      <c r="RK18" s="288"/>
      <c r="RL18" s="288"/>
      <c r="RM18" s="288"/>
      <c r="RN18" s="288"/>
      <c r="RO18" s="288"/>
      <c r="RP18" s="288"/>
      <c r="RQ18" s="288"/>
      <c r="RR18" s="288"/>
      <c r="RS18" s="288"/>
      <c r="RT18" s="288"/>
      <c r="RU18" s="288"/>
      <c r="RV18" s="288"/>
      <c r="RW18" s="288"/>
      <c r="RX18" s="288"/>
      <c r="RY18" s="288"/>
      <c r="RZ18" s="288"/>
      <c r="SA18" s="288"/>
      <c r="SB18" s="288"/>
      <c r="SC18" s="288"/>
      <c r="SD18" s="288"/>
      <c r="SE18" s="288"/>
      <c r="SF18" s="288"/>
      <c r="SG18" s="288"/>
      <c r="SH18" s="288"/>
      <c r="SI18" s="288"/>
      <c r="SJ18" s="288"/>
      <c r="SK18" s="288"/>
      <c r="SL18" s="288"/>
      <c r="SM18" s="288"/>
      <c r="SN18" s="288"/>
      <c r="SO18" s="288"/>
      <c r="SP18" s="288"/>
      <c r="SQ18" s="288"/>
      <c r="SR18" s="288"/>
      <c r="SS18" s="288"/>
      <c r="ST18" s="288"/>
      <c r="SU18" s="288"/>
      <c r="SV18" s="288"/>
      <c r="SW18" s="288"/>
      <c r="SX18" s="288"/>
      <c r="SY18" s="288"/>
      <c r="SZ18" s="288"/>
      <c r="TA18" s="288"/>
      <c r="TB18" s="288"/>
      <c r="TC18" s="288"/>
      <c r="TD18" s="288"/>
      <c r="TE18" s="288"/>
      <c r="TF18" s="288"/>
      <c r="TG18" s="288"/>
      <c r="TH18" s="288"/>
      <c r="TI18" s="288"/>
      <c r="TJ18" s="288"/>
      <c r="TK18" s="288"/>
      <c r="TL18" s="288"/>
      <c r="TM18" s="288"/>
      <c r="TN18" s="288"/>
      <c r="TO18" s="288"/>
      <c r="TP18" s="288"/>
      <c r="TQ18" s="288"/>
      <c r="TR18" s="288"/>
      <c r="TS18" s="288"/>
      <c r="TT18" s="288"/>
      <c r="TU18" s="288"/>
      <c r="TV18" s="288"/>
      <c r="TW18" s="288"/>
      <c r="TX18" s="288"/>
      <c r="TY18" s="288"/>
      <c r="TZ18" s="288"/>
      <c r="UA18" s="288"/>
      <c r="UB18" s="288"/>
      <c r="UC18" s="288"/>
      <c r="UD18" s="288"/>
      <c r="UE18" s="288"/>
      <c r="UF18" s="288"/>
      <c r="UG18" s="288"/>
      <c r="UH18" s="288"/>
      <c r="UI18" s="288"/>
      <c r="UJ18" s="288"/>
      <c r="UK18" s="288"/>
      <c r="UL18" s="288"/>
      <c r="UM18" s="288"/>
      <c r="UN18" s="288"/>
      <c r="UO18" s="288"/>
      <c r="UP18" s="288"/>
      <c r="UQ18" s="288"/>
      <c r="UR18" s="288"/>
      <c r="US18" s="288"/>
      <c r="UT18" s="288"/>
      <c r="UU18" s="288"/>
      <c r="UV18" s="288"/>
      <c r="UW18" s="288"/>
      <c r="UX18" s="288"/>
      <c r="UY18" s="288"/>
      <c r="UZ18" s="288"/>
      <c r="VA18" s="288"/>
      <c r="VB18" s="288"/>
      <c r="VC18" s="288"/>
      <c r="VD18" s="288"/>
      <c r="VE18" s="288"/>
      <c r="VF18" s="288"/>
      <c r="VG18" s="288"/>
      <c r="VH18" s="288"/>
      <c r="VI18" s="288"/>
      <c r="VJ18" s="288"/>
      <c r="VK18" s="288"/>
      <c r="VL18" s="288"/>
      <c r="VM18" s="288"/>
      <c r="VN18" s="288"/>
      <c r="VO18" s="288"/>
      <c r="VP18" s="288"/>
      <c r="VQ18" s="288"/>
      <c r="VR18" s="288"/>
      <c r="VS18" s="288"/>
      <c r="VT18" s="288"/>
      <c r="VU18" s="288"/>
      <c r="VV18" s="288"/>
      <c r="VW18" s="288"/>
      <c r="VX18" s="288"/>
      <c r="VY18" s="288"/>
      <c r="VZ18" s="288"/>
      <c r="WA18" s="288"/>
      <c r="WB18" s="288"/>
      <c r="WC18" s="288"/>
      <c r="WD18" s="288"/>
      <c r="WE18" s="288"/>
      <c r="WF18" s="288"/>
      <c r="WG18" s="288"/>
      <c r="WH18" s="288"/>
      <c r="WI18" s="288"/>
      <c r="WJ18" s="288"/>
      <c r="WK18" s="288"/>
      <c r="WL18" s="288"/>
      <c r="WM18" s="288"/>
      <c r="WN18" s="288"/>
      <c r="WO18" s="288"/>
      <c r="WP18" s="288"/>
      <c r="WQ18" s="288"/>
      <c r="WR18" s="288"/>
      <c r="WS18" s="288"/>
      <c r="WT18" s="288"/>
      <c r="WU18" s="288"/>
      <c r="WV18" s="288"/>
      <c r="WW18" s="288"/>
      <c r="WX18" s="288"/>
      <c r="WY18" s="288"/>
      <c r="WZ18" s="288"/>
      <c r="XA18" s="288"/>
      <c r="XB18" s="288"/>
      <c r="XC18" s="288"/>
      <c r="XD18" s="288"/>
      <c r="XE18" s="288"/>
      <c r="XF18" s="288"/>
      <c r="XG18" s="288"/>
      <c r="XH18" s="288"/>
      <c r="XI18" s="288"/>
      <c r="XJ18" s="288"/>
      <c r="XK18" s="288"/>
      <c r="XL18" s="288"/>
      <c r="XM18" s="288"/>
      <c r="XN18" s="288"/>
      <c r="XO18" s="288"/>
      <c r="XP18" s="288"/>
      <c r="XQ18" s="288"/>
      <c r="XR18" s="288"/>
      <c r="XS18" s="288"/>
      <c r="XT18" s="288"/>
      <c r="XU18" s="288"/>
      <c r="XV18" s="288"/>
      <c r="XW18" s="288"/>
      <c r="XX18" s="288"/>
      <c r="XY18" s="288"/>
      <c r="XZ18" s="288"/>
      <c r="YA18" s="288"/>
      <c r="YB18" s="288"/>
      <c r="YC18" s="288"/>
      <c r="YD18" s="288"/>
      <c r="YE18" s="288"/>
      <c r="YF18" s="288"/>
      <c r="YG18" s="288"/>
      <c r="YH18" s="288"/>
      <c r="YI18" s="288"/>
      <c r="YJ18" s="288"/>
      <c r="YK18" s="288"/>
      <c r="YL18" s="288"/>
      <c r="YM18" s="288"/>
      <c r="YN18" s="288"/>
      <c r="YO18" s="288"/>
      <c r="YP18" s="288"/>
      <c r="YQ18" s="288"/>
      <c r="YR18" s="288"/>
      <c r="YS18" s="288"/>
      <c r="YT18" s="288"/>
      <c r="YU18" s="288"/>
      <c r="YV18" s="288"/>
      <c r="YW18" s="288"/>
      <c r="YX18" s="288"/>
      <c r="YY18" s="288"/>
      <c r="YZ18" s="288"/>
      <c r="ZA18" s="288"/>
      <c r="ZB18" s="288"/>
      <c r="ZC18" s="288"/>
      <c r="ZD18" s="288"/>
      <c r="ZE18" s="288"/>
      <c r="ZF18" s="288"/>
      <c r="ZG18" s="288"/>
      <c r="ZH18" s="288"/>
      <c r="ZI18" s="288"/>
      <c r="ZJ18" s="288"/>
      <c r="ZK18" s="288"/>
      <c r="ZL18" s="288"/>
      <c r="ZM18" s="288"/>
      <c r="ZN18" s="288"/>
      <c r="ZO18" s="288"/>
      <c r="ZP18" s="288"/>
      <c r="ZQ18" s="288"/>
      <c r="ZR18" s="288"/>
      <c r="ZS18" s="288"/>
      <c r="ZT18" s="288"/>
      <c r="ZU18" s="288"/>
      <c r="ZV18" s="288"/>
      <c r="ZW18" s="288"/>
      <c r="ZX18" s="288"/>
      <c r="ZY18" s="288"/>
      <c r="ZZ18" s="288"/>
      <c r="AAA18" s="288"/>
      <c r="AAB18" s="288"/>
      <c r="AAC18" s="288"/>
      <c r="AAD18" s="288"/>
      <c r="AAE18" s="288"/>
      <c r="AAF18" s="288"/>
      <c r="AAG18" s="288"/>
      <c r="AAH18" s="288"/>
      <c r="AAI18" s="288"/>
      <c r="AAJ18" s="288"/>
      <c r="AAK18" s="288"/>
      <c r="AAL18" s="288"/>
      <c r="AAM18" s="288"/>
      <c r="AAN18" s="288"/>
      <c r="AAO18" s="288"/>
      <c r="AAP18" s="288"/>
      <c r="AAQ18" s="288"/>
      <c r="AAR18" s="288"/>
      <c r="AAS18" s="288"/>
      <c r="AAT18" s="288"/>
      <c r="AAU18" s="288"/>
      <c r="AAV18" s="288"/>
      <c r="AAW18" s="288"/>
      <c r="AAX18" s="288"/>
      <c r="AAY18" s="288"/>
      <c r="AAZ18" s="288"/>
      <c r="ABA18" s="288"/>
      <c r="ABB18" s="288"/>
      <c r="ABC18" s="288"/>
      <c r="ABD18" s="288"/>
      <c r="ABE18" s="288"/>
      <c r="ABF18" s="288"/>
      <c r="ABG18" s="288"/>
      <c r="ABH18" s="288"/>
      <c r="ABI18" s="288"/>
      <c r="ABJ18" s="288"/>
      <c r="ABK18" s="288"/>
      <c r="ABL18" s="288"/>
      <c r="ABM18" s="288"/>
      <c r="ABN18" s="288"/>
      <c r="ABO18" s="288"/>
      <c r="ABP18" s="288"/>
      <c r="ABQ18" s="288"/>
      <c r="ABR18" s="288"/>
      <c r="ABS18" s="288"/>
      <c r="ABT18" s="288"/>
      <c r="ABU18" s="288"/>
      <c r="ABV18" s="288"/>
      <c r="ABW18" s="288"/>
      <c r="ABX18" s="288"/>
      <c r="ABY18" s="288"/>
      <c r="ABZ18" s="288"/>
      <c r="ACA18" s="288"/>
      <c r="ACB18" s="288"/>
      <c r="ACC18" s="288"/>
      <c r="ACD18" s="288"/>
      <c r="ACE18" s="288"/>
      <c r="ACF18" s="288"/>
      <c r="ACG18" s="288"/>
      <c r="ACH18" s="288"/>
      <c r="ACI18" s="288"/>
      <c r="ACJ18" s="288"/>
      <c r="ACK18" s="288"/>
      <c r="ACL18" s="288"/>
      <c r="ACM18" s="288"/>
      <c r="ACN18" s="288"/>
      <c r="ACO18" s="288"/>
      <c r="ACP18" s="288"/>
      <c r="ACQ18" s="288"/>
      <c r="ACR18" s="288"/>
      <c r="ACS18" s="288"/>
      <c r="ACT18" s="288"/>
      <c r="ACU18" s="288"/>
      <c r="ACV18" s="288"/>
      <c r="ACW18" s="288"/>
      <c r="ACX18" s="288"/>
      <c r="ACY18" s="288"/>
      <c r="ACZ18" s="288"/>
      <c r="ADA18" s="288"/>
      <c r="ADB18" s="288"/>
      <c r="ADC18" s="288"/>
      <c r="ADD18" s="288"/>
      <c r="ADE18" s="288"/>
      <c r="ADF18" s="288"/>
      <c r="ADG18" s="288"/>
      <c r="ADH18" s="288"/>
      <c r="ADI18" s="288"/>
      <c r="ADJ18" s="288"/>
      <c r="ADK18" s="288"/>
      <c r="ADL18" s="288"/>
      <c r="ADM18" s="288"/>
      <c r="ADN18" s="288"/>
      <c r="ADO18" s="288"/>
      <c r="ADP18" s="288"/>
      <c r="ADQ18" s="288"/>
      <c r="ADR18" s="288"/>
      <c r="ADS18" s="288"/>
      <c r="ADT18" s="288"/>
      <c r="ADU18" s="288"/>
      <c r="ADV18" s="288"/>
      <c r="ADW18" s="288"/>
      <c r="ADX18" s="288"/>
      <c r="ADY18" s="288"/>
      <c r="ADZ18" s="288"/>
      <c r="AEA18" s="288"/>
      <c r="AEB18" s="288"/>
      <c r="AEC18" s="288"/>
      <c r="AED18" s="288"/>
      <c r="AEE18" s="288"/>
      <c r="AEF18" s="288"/>
      <c r="AEG18" s="288"/>
      <c r="AEH18" s="288"/>
      <c r="AEI18" s="288"/>
      <c r="AEJ18" s="288"/>
      <c r="AEK18" s="288"/>
      <c r="AEL18" s="288"/>
      <c r="AEM18" s="288"/>
      <c r="AEN18" s="288"/>
      <c r="AEO18" s="288"/>
      <c r="AEP18" s="288"/>
      <c r="AEQ18" s="288"/>
      <c r="AER18" s="288"/>
      <c r="AES18" s="288"/>
      <c r="AET18" s="288"/>
      <c r="AEU18" s="288"/>
      <c r="AEV18" s="288"/>
      <c r="AEW18" s="288"/>
      <c r="AEX18" s="288"/>
      <c r="AEY18" s="288"/>
      <c r="AEZ18" s="288"/>
      <c r="AFA18" s="288"/>
      <c r="AFB18" s="288"/>
      <c r="AFC18" s="288"/>
      <c r="AFD18" s="288"/>
      <c r="AFE18" s="288"/>
      <c r="AFF18" s="288"/>
      <c r="AFG18" s="288"/>
      <c r="AFH18" s="288"/>
      <c r="AFI18" s="288"/>
      <c r="AFJ18" s="288"/>
      <c r="AFK18" s="288"/>
      <c r="AFL18" s="288"/>
      <c r="AFM18" s="288"/>
      <c r="AFN18" s="288"/>
      <c r="AFO18" s="288"/>
      <c r="AFP18" s="288"/>
      <c r="AFQ18" s="288"/>
      <c r="AFR18" s="288"/>
      <c r="AFS18" s="288"/>
      <c r="AFT18" s="288"/>
      <c r="AFU18" s="288"/>
      <c r="AFV18" s="288"/>
      <c r="AFW18" s="288"/>
      <c r="AFX18" s="288"/>
      <c r="AFY18" s="288"/>
      <c r="AFZ18" s="288"/>
      <c r="AGA18" s="288"/>
      <c r="AGB18" s="288"/>
      <c r="AGC18" s="288"/>
      <c r="AGD18" s="288"/>
      <c r="AGE18" s="288"/>
      <c r="AGF18" s="288"/>
      <c r="AGG18" s="288"/>
      <c r="AGH18" s="288"/>
      <c r="AGI18" s="288"/>
      <c r="AGJ18" s="288"/>
      <c r="AGK18" s="288"/>
      <c r="AGL18" s="288"/>
      <c r="AGM18" s="288"/>
      <c r="AGN18" s="288"/>
      <c r="AGO18" s="288"/>
      <c r="AGP18" s="288"/>
      <c r="AGQ18" s="288"/>
      <c r="AGR18" s="288"/>
      <c r="AGS18" s="288"/>
      <c r="AGT18" s="288"/>
      <c r="AGU18" s="288"/>
      <c r="AGV18" s="288"/>
      <c r="AGW18" s="288"/>
      <c r="AGX18" s="288"/>
      <c r="AGY18" s="288"/>
      <c r="AGZ18" s="288"/>
      <c r="AHA18" s="288"/>
      <c r="AHB18" s="288"/>
      <c r="AHC18" s="288"/>
      <c r="AHD18" s="288"/>
      <c r="AHE18" s="288"/>
      <c r="AHF18" s="288"/>
      <c r="AHG18" s="288"/>
      <c r="AHH18" s="288"/>
      <c r="AHI18" s="288"/>
      <c r="AHJ18" s="288"/>
      <c r="AHK18" s="288"/>
      <c r="AHL18" s="288"/>
      <c r="AHM18" s="288"/>
      <c r="AHN18" s="288"/>
      <c r="AHO18" s="288"/>
      <c r="AHP18" s="288"/>
      <c r="AHQ18" s="288"/>
      <c r="AHR18" s="288"/>
      <c r="AHS18" s="288"/>
      <c r="AHT18" s="288"/>
      <c r="AHU18" s="288"/>
      <c r="AHV18" s="288"/>
      <c r="AHW18" s="288"/>
      <c r="AHX18" s="288"/>
      <c r="AHY18" s="288"/>
      <c r="AHZ18" s="288"/>
      <c r="AIA18" s="288"/>
      <c r="AIB18" s="288"/>
      <c r="AIC18" s="288"/>
      <c r="AID18" s="288"/>
      <c r="AIE18" s="288"/>
      <c r="AIF18" s="288"/>
      <c r="AIG18" s="288"/>
      <c r="AIH18" s="288"/>
      <c r="AII18" s="288"/>
      <c r="AIJ18" s="288"/>
      <c r="AIK18" s="288"/>
      <c r="AIL18" s="288"/>
      <c r="AIM18" s="288"/>
      <c r="AIN18" s="288"/>
      <c r="AIO18" s="288"/>
      <c r="AIP18" s="288"/>
      <c r="AIQ18" s="288"/>
      <c r="AIR18" s="288"/>
      <c r="AIS18" s="288"/>
      <c r="AIT18" s="288"/>
      <c r="AIU18" s="288"/>
      <c r="AIV18" s="288"/>
      <c r="AIW18" s="288"/>
      <c r="AIX18" s="288"/>
      <c r="AIY18" s="288"/>
      <c r="AIZ18" s="288"/>
      <c r="AJA18" s="288"/>
      <c r="AJB18" s="288"/>
      <c r="AJC18" s="288"/>
      <c r="AJD18" s="288"/>
      <c r="AJE18" s="288"/>
      <c r="AJF18" s="288"/>
      <c r="AJG18" s="288"/>
      <c r="AJH18" s="288"/>
      <c r="AJI18" s="288"/>
      <c r="AJJ18" s="288"/>
      <c r="AJK18" s="288"/>
      <c r="AJL18" s="288"/>
      <c r="AJM18" s="288"/>
      <c r="AJN18" s="288"/>
      <c r="AJO18" s="288"/>
      <c r="AJP18" s="288"/>
      <c r="AJQ18" s="288"/>
      <c r="AJR18" s="288"/>
      <c r="AJS18" s="288"/>
      <c r="AJT18" s="288"/>
      <c r="AJU18" s="288"/>
      <c r="AJV18" s="288"/>
      <c r="AJW18" s="288"/>
      <c r="AJX18" s="288"/>
      <c r="AJY18" s="288"/>
      <c r="AJZ18" s="288"/>
      <c r="AKA18" s="288"/>
      <c r="AKB18" s="288"/>
      <c r="AKC18" s="288"/>
      <c r="AKD18" s="288"/>
      <c r="AKE18" s="288"/>
      <c r="AKF18" s="288"/>
      <c r="AKG18" s="288"/>
      <c r="AKH18" s="288"/>
      <c r="AKI18" s="288"/>
      <c r="AKJ18" s="288"/>
      <c r="AKK18" s="288"/>
      <c r="AKL18" s="288"/>
      <c r="AKM18" s="288"/>
      <c r="AKN18" s="288"/>
      <c r="AKO18" s="288"/>
      <c r="AKP18" s="288"/>
      <c r="AKQ18" s="288"/>
      <c r="AKR18" s="288"/>
      <c r="AKS18" s="288"/>
      <c r="AKT18" s="288"/>
      <c r="AKU18" s="288"/>
      <c r="AKV18" s="288"/>
      <c r="AKW18" s="288"/>
      <c r="AKX18" s="288"/>
      <c r="AKY18" s="288"/>
      <c r="AKZ18" s="288"/>
      <c r="ALA18" s="288"/>
      <c r="ALB18" s="288"/>
      <c r="ALC18" s="288"/>
      <c r="ALD18" s="288"/>
      <c r="ALE18" s="288"/>
      <c r="ALF18" s="288"/>
      <c r="ALG18" s="288"/>
      <c r="ALH18" s="288"/>
      <c r="ALI18" s="288"/>
      <c r="ALJ18" s="288"/>
      <c r="ALK18" s="288"/>
      <c r="ALL18" s="288"/>
      <c r="ALM18" s="288"/>
      <c r="ALN18" s="288"/>
      <c r="ALO18" s="288"/>
      <c r="ALP18" s="288"/>
      <c r="ALQ18" s="288"/>
      <c r="ALR18" s="288"/>
      <c r="ALS18" s="288"/>
      <c r="ALT18" s="288"/>
      <c r="ALU18" s="288"/>
      <c r="ALV18" s="288"/>
      <c r="ALW18" s="288"/>
      <c r="ALX18" s="288"/>
      <c r="ALY18" s="288"/>
      <c r="ALZ18" s="288"/>
      <c r="AMA18" s="288"/>
      <c r="AMB18" s="288"/>
      <c r="AMC18" s="288"/>
      <c r="AMD18" s="288"/>
      <c r="AME18" s="288"/>
      <c r="AMF18" s="288"/>
    </row>
    <row r="19" spans="1:1020" s="289" customFormat="1" ht="37.5" customHeight="1" x14ac:dyDescent="0.7">
      <c r="A19" s="386" t="s">
        <v>127</v>
      </c>
      <c r="B19" s="147">
        <v>28900</v>
      </c>
      <c r="C19" s="147">
        <v>23200</v>
      </c>
      <c r="D19" s="147">
        <v>302500</v>
      </c>
      <c r="E19" s="244">
        <v>97200</v>
      </c>
      <c r="F19" s="148">
        <f t="shared" si="0"/>
        <v>451800</v>
      </c>
      <c r="G19" s="147">
        <f t="shared" si="5"/>
        <v>22542</v>
      </c>
      <c r="H19" s="148">
        <f t="shared" si="4"/>
        <v>18096</v>
      </c>
      <c r="I19" s="147">
        <f t="shared" si="1"/>
        <v>302500</v>
      </c>
      <c r="J19" s="148">
        <f t="shared" si="2"/>
        <v>68040</v>
      </c>
      <c r="K19" s="147">
        <f t="shared" si="3"/>
        <v>411178</v>
      </c>
      <c r="L19" s="140"/>
      <c r="M19" s="387"/>
      <c r="N19" s="140"/>
      <c r="O19" s="288"/>
      <c r="P19" s="288"/>
      <c r="Q19" s="388"/>
      <c r="R19" s="288"/>
      <c r="S19" s="288"/>
      <c r="T19" s="388"/>
      <c r="U19" s="288"/>
      <c r="V19" s="381"/>
      <c r="W19" s="288"/>
      <c r="X19" s="288"/>
      <c r="Y19" s="288"/>
      <c r="Z19" s="288"/>
      <c r="AA19" s="288"/>
      <c r="AB19" s="288"/>
      <c r="AC19" s="288"/>
      <c r="AD19" s="288"/>
      <c r="AE19" s="288"/>
      <c r="AF19" s="288"/>
      <c r="AG19" s="288"/>
      <c r="AH19" s="288"/>
      <c r="AI19" s="288"/>
      <c r="AJ19" s="288"/>
      <c r="AK19" s="288"/>
      <c r="AL19" s="288"/>
      <c r="AM19" s="288"/>
      <c r="AN19" s="288"/>
      <c r="AO19" s="288"/>
      <c r="AP19" s="288"/>
      <c r="AQ19" s="288"/>
      <c r="AR19" s="288"/>
      <c r="AS19" s="288"/>
      <c r="AT19" s="288"/>
      <c r="AU19" s="288"/>
      <c r="AV19" s="288"/>
      <c r="AW19" s="288"/>
      <c r="AX19" s="288"/>
      <c r="AY19" s="288"/>
      <c r="AZ19" s="288"/>
      <c r="BA19" s="288"/>
      <c r="BB19" s="288"/>
      <c r="BC19" s="288"/>
      <c r="BD19" s="288"/>
      <c r="BE19" s="288"/>
      <c r="BF19" s="288"/>
      <c r="BG19" s="288"/>
      <c r="BH19" s="288"/>
      <c r="BI19" s="288"/>
      <c r="BJ19" s="288"/>
      <c r="BK19" s="288"/>
      <c r="BL19" s="288"/>
      <c r="BM19" s="288"/>
      <c r="BN19" s="288"/>
      <c r="BO19" s="288"/>
      <c r="BP19" s="288"/>
      <c r="BQ19" s="288"/>
      <c r="BR19" s="288"/>
      <c r="BS19" s="288"/>
      <c r="BT19" s="288"/>
      <c r="BU19" s="288"/>
      <c r="BV19" s="288"/>
      <c r="BW19" s="288"/>
      <c r="BX19" s="288"/>
      <c r="BY19" s="288"/>
      <c r="BZ19" s="288"/>
      <c r="CA19" s="288"/>
      <c r="CB19" s="288"/>
      <c r="CC19" s="288"/>
      <c r="CD19" s="288"/>
      <c r="CE19" s="288"/>
      <c r="CF19" s="288"/>
      <c r="CG19" s="288"/>
      <c r="CH19" s="288"/>
      <c r="CI19" s="288"/>
      <c r="CJ19" s="288"/>
      <c r="CK19" s="288"/>
      <c r="CL19" s="288"/>
      <c r="CM19" s="288"/>
      <c r="CN19" s="288"/>
      <c r="CO19" s="288"/>
      <c r="CP19" s="288"/>
      <c r="CQ19" s="288"/>
      <c r="CR19" s="288"/>
      <c r="CS19" s="288"/>
      <c r="CT19" s="288"/>
      <c r="CU19" s="288"/>
      <c r="CV19" s="288"/>
      <c r="CW19" s="288"/>
      <c r="CX19" s="288"/>
      <c r="CY19" s="288"/>
      <c r="CZ19" s="288"/>
      <c r="DA19" s="288"/>
      <c r="DB19" s="288"/>
      <c r="DC19" s="288"/>
      <c r="DD19" s="288"/>
      <c r="DE19" s="288"/>
      <c r="DF19" s="288"/>
      <c r="DG19" s="288"/>
      <c r="DH19" s="288"/>
      <c r="DI19" s="288"/>
      <c r="DJ19" s="288"/>
      <c r="DK19" s="288"/>
      <c r="DL19" s="288"/>
      <c r="DM19" s="288"/>
      <c r="DN19" s="288"/>
      <c r="DO19" s="288"/>
      <c r="DP19" s="288"/>
      <c r="DQ19" s="288"/>
      <c r="DR19" s="288"/>
      <c r="DS19" s="288"/>
      <c r="DT19" s="288"/>
      <c r="DU19" s="288"/>
      <c r="DV19" s="288"/>
      <c r="DW19" s="288"/>
      <c r="DX19" s="288"/>
      <c r="DY19" s="288"/>
      <c r="DZ19" s="288"/>
      <c r="EA19" s="288"/>
      <c r="EB19" s="288"/>
      <c r="EC19" s="288"/>
      <c r="ED19" s="288"/>
      <c r="EE19" s="288"/>
      <c r="EF19" s="288"/>
      <c r="EG19" s="288"/>
      <c r="EH19" s="288"/>
      <c r="EI19" s="288"/>
      <c r="EJ19" s="288"/>
      <c r="EK19" s="288"/>
      <c r="EL19" s="288"/>
      <c r="EM19" s="288"/>
      <c r="EN19" s="288"/>
      <c r="EO19" s="288"/>
      <c r="EP19" s="288"/>
      <c r="EQ19" s="288"/>
      <c r="ER19" s="288"/>
      <c r="ES19" s="288"/>
      <c r="ET19" s="288"/>
      <c r="EU19" s="288"/>
      <c r="EV19" s="288"/>
      <c r="EW19" s="288"/>
      <c r="EX19" s="288"/>
      <c r="EY19" s="288"/>
      <c r="EZ19" s="288"/>
      <c r="FA19" s="288"/>
      <c r="FB19" s="288"/>
      <c r="FC19" s="288"/>
      <c r="FD19" s="288"/>
      <c r="FE19" s="288"/>
      <c r="FF19" s="288"/>
      <c r="FG19" s="288"/>
      <c r="FH19" s="288"/>
      <c r="FI19" s="288"/>
      <c r="FJ19" s="288"/>
      <c r="FK19" s="288"/>
      <c r="FL19" s="288"/>
      <c r="FM19" s="288"/>
      <c r="FN19" s="288"/>
      <c r="FO19" s="288"/>
      <c r="FP19" s="288"/>
      <c r="FQ19" s="288"/>
      <c r="FR19" s="288"/>
      <c r="FS19" s="288"/>
      <c r="FT19" s="288"/>
      <c r="FU19" s="288"/>
      <c r="FV19" s="288"/>
      <c r="FW19" s="288"/>
      <c r="FX19" s="288"/>
      <c r="FY19" s="288"/>
      <c r="FZ19" s="288"/>
      <c r="GA19" s="288"/>
      <c r="GB19" s="288"/>
      <c r="GC19" s="288"/>
      <c r="GD19" s="288"/>
      <c r="GE19" s="288"/>
      <c r="GF19" s="288"/>
      <c r="GG19" s="288"/>
      <c r="GH19" s="288"/>
      <c r="GI19" s="288"/>
      <c r="GJ19" s="288"/>
      <c r="GK19" s="288"/>
      <c r="GL19" s="288"/>
      <c r="GM19" s="288"/>
      <c r="GN19" s="288"/>
      <c r="GO19" s="288"/>
      <c r="GP19" s="288"/>
      <c r="GQ19" s="288"/>
      <c r="GR19" s="288"/>
      <c r="GS19" s="288"/>
      <c r="GT19" s="288"/>
      <c r="GU19" s="288"/>
      <c r="GV19" s="288"/>
      <c r="GW19" s="288"/>
      <c r="GX19" s="288"/>
      <c r="GY19" s="288"/>
      <c r="GZ19" s="288"/>
      <c r="HA19" s="288"/>
      <c r="HB19" s="288"/>
      <c r="HC19" s="288"/>
      <c r="HD19" s="288"/>
      <c r="HE19" s="288"/>
      <c r="HF19" s="288"/>
      <c r="HG19" s="288"/>
      <c r="HH19" s="288"/>
      <c r="HI19" s="288"/>
      <c r="HJ19" s="288"/>
      <c r="HK19" s="288"/>
      <c r="HL19" s="288"/>
      <c r="HM19" s="288"/>
      <c r="HN19" s="288"/>
      <c r="HO19" s="288"/>
      <c r="HP19" s="288"/>
      <c r="HQ19" s="288"/>
      <c r="HR19" s="288"/>
      <c r="HS19" s="288"/>
      <c r="HT19" s="288"/>
      <c r="HU19" s="288"/>
      <c r="HV19" s="288"/>
      <c r="HW19" s="288"/>
      <c r="HX19" s="288"/>
      <c r="HY19" s="288"/>
      <c r="HZ19" s="288"/>
      <c r="IA19" s="288"/>
      <c r="IB19" s="288"/>
      <c r="IC19" s="288"/>
      <c r="ID19" s="288"/>
      <c r="IE19" s="288"/>
      <c r="IF19" s="288"/>
      <c r="IG19" s="288"/>
      <c r="IH19" s="288"/>
      <c r="II19" s="288"/>
      <c r="IJ19" s="288"/>
      <c r="IK19" s="288"/>
      <c r="IL19" s="288"/>
      <c r="IM19" s="288"/>
      <c r="IN19" s="288"/>
      <c r="IO19" s="288"/>
      <c r="IP19" s="288"/>
      <c r="IQ19" s="288"/>
      <c r="IR19" s="288"/>
      <c r="IS19" s="288"/>
      <c r="IT19" s="288"/>
      <c r="IU19" s="288"/>
      <c r="IV19" s="288"/>
      <c r="IW19" s="288"/>
      <c r="IX19" s="288"/>
      <c r="IY19" s="288"/>
      <c r="IZ19" s="288"/>
      <c r="JA19" s="288"/>
      <c r="JB19" s="288"/>
      <c r="JC19" s="288"/>
      <c r="JD19" s="288"/>
      <c r="JE19" s="288"/>
      <c r="JF19" s="288"/>
      <c r="JG19" s="288"/>
      <c r="JH19" s="288"/>
      <c r="JI19" s="288"/>
      <c r="JJ19" s="288"/>
      <c r="JK19" s="288"/>
      <c r="JL19" s="288"/>
      <c r="JM19" s="288"/>
      <c r="JN19" s="288"/>
      <c r="JO19" s="288"/>
      <c r="JP19" s="288"/>
      <c r="JQ19" s="288"/>
      <c r="JR19" s="288"/>
      <c r="JS19" s="288"/>
      <c r="JT19" s="288"/>
      <c r="JU19" s="288"/>
      <c r="JV19" s="288"/>
      <c r="JW19" s="288"/>
      <c r="JX19" s="288"/>
      <c r="JY19" s="288"/>
      <c r="JZ19" s="288"/>
      <c r="KA19" s="288"/>
      <c r="KB19" s="288"/>
      <c r="KC19" s="288"/>
      <c r="KD19" s="288"/>
      <c r="KE19" s="288"/>
      <c r="KF19" s="288"/>
      <c r="KG19" s="288"/>
      <c r="KH19" s="288"/>
      <c r="KI19" s="288"/>
      <c r="KJ19" s="288"/>
      <c r="KK19" s="288"/>
      <c r="KL19" s="288"/>
      <c r="KM19" s="288"/>
      <c r="KN19" s="288"/>
      <c r="KO19" s="288"/>
      <c r="KP19" s="288"/>
      <c r="KQ19" s="288"/>
      <c r="KR19" s="288"/>
      <c r="KS19" s="288"/>
      <c r="KT19" s="288"/>
      <c r="KU19" s="288"/>
      <c r="KV19" s="288"/>
      <c r="KW19" s="288"/>
      <c r="KX19" s="288"/>
      <c r="KY19" s="288"/>
      <c r="KZ19" s="288"/>
      <c r="LA19" s="288"/>
      <c r="LB19" s="288"/>
      <c r="LC19" s="288"/>
      <c r="LD19" s="288"/>
      <c r="LE19" s="288"/>
      <c r="LF19" s="288"/>
      <c r="LG19" s="288"/>
      <c r="LH19" s="288"/>
      <c r="LI19" s="288"/>
      <c r="LJ19" s="288"/>
      <c r="LK19" s="288"/>
      <c r="LL19" s="288"/>
      <c r="LM19" s="288"/>
      <c r="LN19" s="288"/>
      <c r="LO19" s="288"/>
      <c r="LP19" s="288"/>
      <c r="LQ19" s="288"/>
      <c r="LR19" s="288"/>
      <c r="LS19" s="288"/>
      <c r="LT19" s="288"/>
      <c r="LU19" s="288"/>
      <c r="LV19" s="288"/>
      <c r="LW19" s="288"/>
      <c r="LX19" s="288"/>
      <c r="LY19" s="288"/>
      <c r="LZ19" s="288"/>
      <c r="MA19" s="288"/>
      <c r="MB19" s="288"/>
      <c r="MC19" s="288"/>
      <c r="MD19" s="288"/>
      <c r="ME19" s="288"/>
      <c r="MF19" s="288"/>
      <c r="MG19" s="288"/>
      <c r="MH19" s="288"/>
      <c r="MI19" s="288"/>
      <c r="MJ19" s="288"/>
      <c r="MK19" s="288"/>
      <c r="ML19" s="288"/>
      <c r="MM19" s="288"/>
      <c r="MN19" s="288"/>
      <c r="MO19" s="288"/>
      <c r="MP19" s="288"/>
      <c r="MQ19" s="288"/>
      <c r="MR19" s="288"/>
      <c r="MS19" s="288"/>
      <c r="MT19" s="288"/>
      <c r="MU19" s="288"/>
      <c r="MV19" s="288"/>
      <c r="MW19" s="288"/>
      <c r="MX19" s="288"/>
      <c r="MY19" s="288"/>
      <c r="MZ19" s="288"/>
      <c r="NA19" s="288"/>
      <c r="NB19" s="288"/>
      <c r="NC19" s="288"/>
      <c r="ND19" s="288"/>
      <c r="NE19" s="288"/>
      <c r="NF19" s="288"/>
      <c r="NG19" s="288"/>
      <c r="NH19" s="288"/>
      <c r="NI19" s="288"/>
      <c r="NJ19" s="288"/>
      <c r="NK19" s="288"/>
      <c r="NL19" s="288"/>
      <c r="NM19" s="288"/>
      <c r="NN19" s="288"/>
      <c r="NO19" s="288"/>
      <c r="NP19" s="288"/>
      <c r="NQ19" s="288"/>
      <c r="NR19" s="288"/>
      <c r="NS19" s="288"/>
      <c r="NT19" s="288"/>
      <c r="NU19" s="288"/>
      <c r="NV19" s="288"/>
      <c r="NW19" s="288"/>
      <c r="NX19" s="288"/>
      <c r="NY19" s="288"/>
      <c r="NZ19" s="288"/>
      <c r="OA19" s="288"/>
      <c r="OB19" s="288"/>
      <c r="OC19" s="288"/>
      <c r="OD19" s="288"/>
      <c r="OE19" s="288"/>
      <c r="OF19" s="288"/>
      <c r="OG19" s="288"/>
      <c r="OH19" s="288"/>
      <c r="OI19" s="288"/>
      <c r="OJ19" s="288"/>
      <c r="OK19" s="288"/>
      <c r="OL19" s="288"/>
      <c r="OM19" s="288"/>
      <c r="ON19" s="288"/>
      <c r="OO19" s="288"/>
      <c r="OP19" s="288"/>
      <c r="OQ19" s="288"/>
      <c r="OR19" s="288"/>
      <c r="OS19" s="288"/>
      <c r="OT19" s="288"/>
      <c r="OU19" s="288"/>
      <c r="OV19" s="288"/>
      <c r="OW19" s="288"/>
      <c r="OX19" s="288"/>
      <c r="OY19" s="288"/>
      <c r="OZ19" s="288"/>
      <c r="PA19" s="288"/>
      <c r="PB19" s="288"/>
      <c r="PC19" s="288"/>
      <c r="PD19" s="288"/>
      <c r="PE19" s="288"/>
      <c r="PF19" s="288"/>
      <c r="PG19" s="288"/>
      <c r="PH19" s="288"/>
      <c r="PI19" s="288"/>
      <c r="PJ19" s="288"/>
      <c r="PK19" s="288"/>
      <c r="PL19" s="288"/>
      <c r="PM19" s="288"/>
      <c r="PN19" s="288"/>
      <c r="PO19" s="288"/>
      <c r="PP19" s="288"/>
      <c r="PQ19" s="288"/>
      <c r="PR19" s="288"/>
      <c r="PS19" s="288"/>
      <c r="PT19" s="288"/>
      <c r="PU19" s="288"/>
      <c r="PV19" s="288"/>
      <c r="PW19" s="288"/>
      <c r="PX19" s="288"/>
      <c r="PY19" s="288"/>
      <c r="PZ19" s="288"/>
      <c r="QA19" s="288"/>
      <c r="QB19" s="288"/>
      <c r="QC19" s="288"/>
      <c r="QD19" s="288"/>
      <c r="QE19" s="288"/>
      <c r="QF19" s="288"/>
      <c r="QG19" s="288"/>
      <c r="QH19" s="288"/>
      <c r="QI19" s="288"/>
      <c r="QJ19" s="288"/>
      <c r="QK19" s="288"/>
      <c r="QL19" s="288"/>
      <c r="QM19" s="288"/>
      <c r="QN19" s="288"/>
      <c r="QO19" s="288"/>
      <c r="QP19" s="288"/>
      <c r="QQ19" s="288"/>
      <c r="QR19" s="288"/>
      <c r="QS19" s="288"/>
      <c r="QT19" s="288"/>
      <c r="QU19" s="288"/>
      <c r="QV19" s="288"/>
      <c r="QW19" s="288"/>
      <c r="QX19" s="288"/>
      <c r="QY19" s="288"/>
      <c r="QZ19" s="288"/>
      <c r="RA19" s="288"/>
      <c r="RB19" s="288"/>
      <c r="RC19" s="288"/>
      <c r="RD19" s="288"/>
      <c r="RE19" s="288"/>
      <c r="RF19" s="288"/>
      <c r="RG19" s="288"/>
      <c r="RH19" s="288"/>
      <c r="RI19" s="288"/>
      <c r="RJ19" s="288"/>
      <c r="RK19" s="288"/>
      <c r="RL19" s="288"/>
      <c r="RM19" s="288"/>
      <c r="RN19" s="288"/>
      <c r="RO19" s="288"/>
      <c r="RP19" s="288"/>
      <c r="RQ19" s="288"/>
      <c r="RR19" s="288"/>
      <c r="RS19" s="288"/>
      <c r="RT19" s="288"/>
      <c r="RU19" s="288"/>
      <c r="RV19" s="288"/>
      <c r="RW19" s="288"/>
      <c r="RX19" s="288"/>
      <c r="RY19" s="288"/>
      <c r="RZ19" s="288"/>
      <c r="SA19" s="288"/>
      <c r="SB19" s="288"/>
      <c r="SC19" s="288"/>
      <c r="SD19" s="288"/>
      <c r="SE19" s="288"/>
      <c r="SF19" s="288"/>
      <c r="SG19" s="288"/>
      <c r="SH19" s="288"/>
      <c r="SI19" s="288"/>
      <c r="SJ19" s="288"/>
      <c r="SK19" s="288"/>
      <c r="SL19" s="288"/>
      <c r="SM19" s="288"/>
      <c r="SN19" s="288"/>
      <c r="SO19" s="288"/>
      <c r="SP19" s="288"/>
      <c r="SQ19" s="288"/>
      <c r="SR19" s="288"/>
      <c r="SS19" s="288"/>
      <c r="ST19" s="288"/>
      <c r="SU19" s="288"/>
      <c r="SV19" s="288"/>
      <c r="SW19" s="288"/>
      <c r="SX19" s="288"/>
      <c r="SY19" s="288"/>
      <c r="SZ19" s="288"/>
      <c r="TA19" s="288"/>
      <c r="TB19" s="288"/>
      <c r="TC19" s="288"/>
      <c r="TD19" s="288"/>
      <c r="TE19" s="288"/>
      <c r="TF19" s="288"/>
      <c r="TG19" s="288"/>
      <c r="TH19" s="288"/>
      <c r="TI19" s="288"/>
      <c r="TJ19" s="288"/>
      <c r="TK19" s="288"/>
      <c r="TL19" s="288"/>
      <c r="TM19" s="288"/>
      <c r="TN19" s="288"/>
      <c r="TO19" s="288"/>
      <c r="TP19" s="288"/>
      <c r="TQ19" s="288"/>
      <c r="TR19" s="288"/>
      <c r="TS19" s="288"/>
      <c r="TT19" s="288"/>
      <c r="TU19" s="288"/>
      <c r="TV19" s="288"/>
      <c r="TW19" s="288"/>
      <c r="TX19" s="288"/>
      <c r="TY19" s="288"/>
      <c r="TZ19" s="288"/>
      <c r="UA19" s="288"/>
      <c r="UB19" s="288"/>
      <c r="UC19" s="288"/>
      <c r="UD19" s="288"/>
      <c r="UE19" s="288"/>
      <c r="UF19" s="288"/>
      <c r="UG19" s="288"/>
      <c r="UH19" s="288"/>
      <c r="UI19" s="288"/>
      <c r="UJ19" s="288"/>
      <c r="UK19" s="288"/>
      <c r="UL19" s="288"/>
      <c r="UM19" s="288"/>
      <c r="UN19" s="288"/>
      <c r="UO19" s="288"/>
      <c r="UP19" s="288"/>
      <c r="UQ19" s="288"/>
      <c r="UR19" s="288"/>
      <c r="US19" s="288"/>
      <c r="UT19" s="288"/>
      <c r="UU19" s="288"/>
      <c r="UV19" s="288"/>
      <c r="UW19" s="288"/>
      <c r="UX19" s="288"/>
      <c r="UY19" s="288"/>
      <c r="UZ19" s="288"/>
      <c r="VA19" s="288"/>
      <c r="VB19" s="288"/>
      <c r="VC19" s="288"/>
      <c r="VD19" s="288"/>
      <c r="VE19" s="288"/>
      <c r="VF19" s="288"/>
      <c r="VG19" s="288"/>
      <c r="VH19" s="288"/>
      <c r="VI19" s="288"/>
      <c r="VJ19" s="288"/>
      <c r="VK19" s="288"/>
      <c r="VL19" s="288"/>
      <c r="VM19" s="288"/>
      <c r="VN19" s="288"/>
      <c r="VO19" s="288"/>
      <c r="VP19" s="288"/>
      <c r="VQ19" s="288"/>
      <c r="VR19" s="288"/>
      <c r="VS19" s="288"/>
      <c r="VT19" s="288"/>
      <c r="VU19" s="288"/>
      <c r="VV19" s="288"/>
      <c r="VW19" s="288"/>
      <c r="VX19" s="288"/>
      <c r="VY19" s="288"/>
      <c r="VZ19" s="288"/>
      <c r="WA19" s="288"/>
      <c r="WB19" s="288"/>
      <c r="WC19" s="288"/>
      <c r="WD19" s="288"/>
      <c r="WE19" s="288"/>
      <c r="WF19" s="288"/>
      <c r="WG19" s="288"/>
      <c r="WH19" s="288"/>
      <c r="WI19" s="288"/>
      <c r="WJ19" s="288"/>
      <c r="WK19" s="288"/>
      <c r="WL19" s="288"/>
      <c r="WM19" s="288"/>
      <c r="WN19" s="288"/>
      <c r="WO19" s="288"/>
      <c r="WP19" s="288"/>
      <c r="WQ19" s="288"/>
      <c r="WR19" s="288"/>
      <c r="WS19" s="288"/>
      <c r="WT19" s="288"/>
      <c r="WU19" s="288"/>
      <c r="WV19" s="288"/>
      <c r="WW19" s="288"/>
      <c r="WX19" s="288"/>
      <c r="WY19" s="288"/>
      <c r="WZ19" s="288"/>
      <c r="XA19" s="288"/>
      <c r="XB19" s="288"/>
      <c r="XC19" s="288"/>
      <c r="XD19" s="288"/>
      <c r="XE19" s="288"/>
      <c r="XF19" s="288"/>
      <c r="XG19" s="288"/>
      <c r="XH19" s="288"/>
      <c r="XI19" s="288"/>
      <c r="XJ19" s="288"/>
      <c r="XK19" s="288"/>
      <c r="XL19" s="288"/>
      <c r="XM19" s="288"/>
      <c r="XN19" s="288"/>
      <c r="XO19" s="288"/>
      <c r="XP19" s="288"/>
      <c r="XQ19" s="288"/>
      <c r="XR19" s="288"/>
      <c r="XS19" s="288"/>
      <c r="XT19" s="288"/>
      <c r="XU19" s="288"/>
      <c r="XV19" s="288"/>
      <c r="XW19" s="288"/>
      <c r="XX19" s="288"/>
      <c r="XY19" s="288"/>
      <c r="XZ19" s="288"/>
      <c r="YA19" s="288"/>
      <c r="YB19" s="288"/>
      <c r="YC19" s="288"/>
      <c r="YD19" s="288"/>
      <c r="YE19" s="288"/>
      <c r="YF19" s="288"/>
      <c r="YG19" s="288"/>
      <c r="YH19" s="288"/>
      <c r="YI19" s="288"/>
      <c r="YJ19" s="288"/>
      <c r="YK19" s="288"/>
      <c r="YL19" s="288"/>
      <c r="YM19" s="288"/>
      <c r="YN19" s="288"/>
      <c r="YO19" s="288"/>
      <c r="YP19" s="288"/>
      <c r="YQ19" s="288"/>
      <c r="YR19" s="288"/>
      <c r="YS19" s="288"/>
      <c r="YT19" s="288"/>
      <c r="YU19" s="288"/>
      <c r="YV19" s="288"/>
      <c r="YW19" s="288"/>
      <c r="YX19" s="288"/>
      <c r="YY19" s="288"/>
      <c r="YZ19" s="288"/>
      <c r="ZA19" s="288"/>
      <c r="ZB19" s="288"/>
      <c r="ZC19" s="288"/>
      <c r="ZD19" s="288"/>
      <c r="ZE19" s="288"/>
      <c r="ZF19" s="288"/>
      <c r="ZG19" s="288"/>
      <c r="ZH19" s="288"/>
      <c r="ZI19" s="288"/>
      <c r="ZJ19" s="288"/>
      <c r="ZK19" s="288"/>
      <c r="ZL19" s="288"/>
      <c r="ZM19" s="288"/>
      <c r="ZN19" s="288"/>
      <c r="ZO19" s="288"/>
      <c r="ZP19" s="288"/>
      <c r="ZQ19" s="288"/>
      <c r="ZR19" s="288"/>
      <c r="ZS19" s="288"/>
      <c r="ZT19" s="288"/>
      <c r="ZU19" s="288"/>
      <c r="ZV19" s="288"/>
      <c r="ZW19" s="288"/>
      <c r="ZX19" s="288"/>
      <c r="ZY19" s="288"/>
      <c r="ZZ19" s="288"/>
      <c r="AAA19" s="288"/>
      <c r="AAB19" s="288"/>
      <c r="AAC19" s="288"/>
      <c r="AAD19" s="288"/>
      <c r="AAE19" s="288"/>
      <c r="AAF19" s="288"/>
      <c r="AAG19" s="288"/>
      <c r="AAH19" s="288"/>
      <c r="AAI19" s="288"/>
      <c r="AAJ19" s="288"/>
      <c r="AAK19" s="288"/>
      <c r="AAL19" s="288"/>
      <c r="AAM19" s="288"/>
      <c r="AAN19" s="288"/>
      <c r="AAO19" s="288"/>
      <c r="AAP19" s="288"/>
      <c r="AAQ19" s="288"/>
      <c r="AAR19" s="288"/>
      <c r="AAS19" s="288"/>
      <c r="AAT19" s="288"/>
      <c r="AAU19" s="288"/>
      <c r="AAV19" s="288"/>
      <c r="AAW19" s="288"/>
      <c r="AAX19" s="288"/>
      <c r="AAY19" s="288"/>
      <c r="AAZ19" s="288"/>
      <c r="ABA19" s="288"/>
      <c r="ABB19" s="288"/>
      <c r="ABC19" s="288"/>
      <c r="ABD19" s="288"/>
      <c r="ABE19" s="288"/>
      <c r="ABF19" s="288"/>
      <c r="ABG19" s="288"/>
      <c r="ABH19" s="288"/>
      <c r="ABI19" s="288"/>
      <c r="ABJ19" s="288"/>
      <c r="ABK19" s="288"/>
      <c r="ABL19" s="288"/>
      <c r="ABM19" s="288"/>
      <c r="ABN19" s="288"/>
      <c r="ABO19" s="288"/>
      <c r="ABP19" s="288"/>
      <c r="ABQ19" s="288"/>
      <c r="ABR19" s="288"/>
      <c r="ABS19" s="288"/>
      <c r="ABT19" s="288"/>
      <c r="ABU19" s="288"/>
      <c r="ABV19" s="288"/>
      <c r="ABW19" s="288"/>
      <c r="ABX19" s="288"/>
      <c r="ABY19" s="288"/>
      <c r="ABZ19" s="288"/>
      <c r="ACA19" s="288"/>
      <c r="ACB19" s="288"/>
      <c r="ACC19" s="288"/>
      <c r="ACD19" s="288"/>
      <c r="ACE19" s="288"/>
      <c r="ACF19" s="288"/>
      <c r="ACG19" s="288"/>
      <c r="ACH19" s="288"/>
      <c r="ACI19" s="288"/>
      <c r="ACJ19" s="288"/>
      <c r="ACK19" s="288"/>
      <c r="ACL19" s="288"/>
      <c r="ACM19" s="288"/>
      <c r="ACN19" s="288"/>
      <c r="ACO19" s="288"/>
      <c r="ACP19" s="288"/>
      <c r="ACQ19" s="288"/>
      <c r="ACR19" s="288"/>
      <c r="ACS19" s="288"/>
      <c r="ACT19" s="288"/>
      <c r="ACU19" s="288"/>
      <c r="ACV19" s="288"/>
      <c r="ACW19" s="288"/>
      <c r="ACX19" s="288"/>
      <c r="ACY19" s="288"/>
      <c r="ACZ19" s="288"/>
      <c r="ADA19" s="288"/>
      <c r="ADB19" s="288"/>
      <c r="ADC19" s="288"/>
      <c r="ADD19" s="288"/>
      <c r="ADE19" s="288"/>
      <c r="ADF19" s="288"/>
      <c r="ADG19" s="288"/>
      <c r="ADH19" s="288"/>
      <c r="ADI19" s="288"/>
      <c r="ADJ19" s="288"/>
      <c r="ADK19" s="288"/>
      <c r="ADL19" s="288"/>
      <c r="ADM19" s="288"/>
      <c r="ADN19" s="288"/>
      <c r="ADO19" s="288"/>
      <c r="ADP19" s="288"/>
      <c r="ADQ19" s="288"/>
      <c r="ADR19" s="288"/>
      <c r="ADS19" s="288"/>
      <c r="ADT19" s="288"/>
      <c r="ADU19" s="288"/>
      <c r="ADV19" s="288"/>
      <c r="ADW19" s="288"/>
      <c r="ADX19" s="288"/>
      <c r="ADY19" s="288"/>
      <c r="ADZ19" s="288"/>
      <c r="AEA19" s="288"/>
      <c r="AEB19" s="288"/>
      <c r="AEC19" s="288"/>
      <c r="AED19" s="288"/>
      <c r="AEE19" s="288"/>
      <c r="AEF19" s="288"/>
      <c r="AEG19" s="288"/>
      <c r="AEH19" s="288"/>
      <c r="AEI19" s="288"/>
      <c r="AEJ19" s="288"/>
      <c r="AEK19" s="288"/>
      <c r="AEL19" s="288"/>
      <c r="AEM19" s="288"/>
      <c r="AEN19" s="288"/>
      <c r="AEO19" s="288"/>
      <c r="AEP19" s="288"/>
      <c r="AEQ19" s="288"/>
      <c r="AER19" s="288"/>
      <c r="AES19" s="288"/>
      <c r="AET19" s="288"/>
      <c r="AEU19" s="288"/>
      <c r="AEV19" s="288"/>
      <c r="AEW19" s="288"/>
      <c r="AEX19" s="288"/>
      <c r="AEY19" s="288"/>
      <c r="AEZ19" s="288"/>
      <c r="AFA19" s="288"/>
      <c r="AFB19" s="288"/>
      <c r="AFC19" s="288"/>
      <c r="AFD19" s="288"/>
      <c r="AFE19" s="288"/>
      <c r="AFF19" s="288"/>
      <c r="AFG19" s="288"/>
      <c r="AFH19" s="288"/>
      <c r="AFI19" s="288"/>
      <c r="AFJ19" s="288"/>
      <c r="AFK19" s="288"/>
      <c r="AFL19" s="288"/>
      <c r="AFM19" s="288"/>
      <c r="AFN19" s="288"/>
      <c r="AFO19" s="288"/>
      <c r="AFP19" s="288"/>
      <c r="AFQ19" s="288"/>
      <c r="AFR19" s="288"/>
      <c r="AFS19" s="288"/>
      <c r="AFT19" s="288"/>
      <c r="AFU19" s="288"/>
      <c r="AFV19" s="288"/>
      <c r="AFW19" s="288"/>
      <c r="AFX19" s="288"/>
      <c r="AFY19" s="288"/>
      <c r="AFZ19" s="288"/>
      <c r="AGA19" s="288"/>
      <c r="AGB19" s="288"/>
      <c r="AGC19" s="288"/>
      <c r="AGD19" s="288"/>
      <c r="AGE19" s="288"/>
      <c r="AGF19" s="288"/>
      <c r="AGG19" s="288"/>
      <c r="AGH19" s="288"/>
      <c r="AGI19" s="288"/>
      <c r="AGJ19" s="288"/>
      <c r="AGK19" s="288"/>
      <c r="AGL19" s="288"/>
      <c r="AGM19" s="288"/>
      <c r="AGN19" s="288"/>
      <c r="AGO19" s="288"/>
      <c r="AGP19" s="288"/>
      <c r="AGQ19" s="288"/>
      <c r="AGR19" s="288"/>
      <c r="AGS19" s="288"/>
      <c r="AGT19" s="288"/>
      <c r="AGU19" s="288"/>
      <c r="AGV19" s="288"/>
      <c r="AGW19" s="288"/>
      <c r="AGX19" s="288"/>
      <c r="AGY19" s="288"/>
      <c r="AGZ19" s="288"/>
      <c r="AHA19" s="288"/>
      <c r="AHB19" s="288"/>
      <c r="AHC19" s="288"/>
      <c r="AHD19" s="288"/>
      <c r="AHE19" s="288"/>
      <c r="AHF19" s="288"/>
      <c r="AHG19" s="288"/>
      <c r="AHH19" s="288"/>
      <c r="AHI19" s="288"/>
      <c r="AHJ19" s="288"/>
      <c r="AHK19" s="288"/>
      <c r="AHL19" s="288"/>
      <c r="AHM19" s="288"/>
      <c r="AHN19" s="288"/>
      <c r="AHO19" s="288"/>
      <c r="AHP19" s="288"/>
      <c r="AHQ19" s="288"/>
      <c r="AHR19" s="288"/>
      <c r="AHS19" s="288"/>
      <c r="AHT19" s="288"/>
      <c r="AHU19" s="288"/>
      <c r="AHV19" s="288"/>
      <c r="AHW19" s="288"/>
      <c r="AHX19" s="288"/>
      <c r="AHY19" s="288"/>
      <c r="AHZ19" s="288"/>
      <c r="AIA19" s="288"/>
      <c r="AIB19" s="288"/>
      <c r="AIC19" s="288"/>
      <c r="AID19" s="288"/>
      <c r="AIE19" s="288"/>
      <c r="AIF19" s="288"/>
      <c r="AIG19" s="288"/>
      <c r="AIH19" s="288"/>
      <c r="AII19" s="288"/>
      <c r="AIJ19" s="288"/>
      <c r="AIK19" s="288"/>
      <c r="AIL19" s="288"/>
      <c r="AIM19" s="288"/>
      <c r="AIN19" s="288"/>
      <c r="AIO19" s="288"/>
      <c r="AIP19" s="288"/>
      <c r="AIQ19" s="288"/>
      <c r="AIR19" s="288"/>
      <c r="AIS19" s="288"/>
      <c r="AIT19" s="288"/>
      <c r="AIU19" s="288"/>
      <c r="AIV19" s="288"/>
      <c r="AIW19" s="288"/>
      <c r="AIX19" s="288"/>
      <c r="AIY19" s="288"/>
      <c r="AIZ19" s="288"/>
      <c r="AJA19" s="288"/>
      <c r="AJB19" s="288"/>
      <c r="AJC19" s="288"/>
      <c r="AJD19" s="288"/>
      <c r="AJE19" s="288"/>
      <c r="AJF19" s="288"/>
      <c r="AJG19" s="288"/>
      <c r="AJH19" s="288"/>
      <c r="AJI19" s="288"/>
      <c r="AJJ19" s="288"/>
      <c r="AJK19" s="288"/>
      <c r="AJL19" s="288"/>
      <c r="AJM19" s="288"/>
      <c r="AJN19" s="288"/>
      <c r="AJO19" s="288"/>
      <c r="AJP19" s="288"/>
      <c r="AJQ19" s="288"/>
      <c r="AJR19" s="288"/>
      <c r="AJS19" s="288"/>
      <c r="AJT19" s="288"/>
      <c r="AJU19" s="288"/>
      <c r="AJV19" s="288"/>
      <c r="AJW19" s="288"/>
      <c r="AJX19" s="288"/>
      <c r="AJY19" s="288"/>
      <c r="AJZ19" s="288"/>
      <c r="AKA19" s="288"/>
      <c r="AKB19" s="288"/>
      <c r="AKC19" s="288"/>
      <c r="AKD19" s="288"/>
      <c r="AKE19" s="288"/>
      <c r="AKF19" s="288"/>
      <c r="AKG19" s="288"/>
      <c r="AKH19" s="288"/>
      <c r="AKI19" s="288"/>
      <c r="AKJ19" s="288"/>
      <c r="AKK19" s="288"/>
      <c r="AKL19" s="288"/>
      <c r="AKM19" s="288"/>
      <c r="AKN19" s="288"/>
      <c r="AKO19" s="288"/>
      <c r="AKP19" s="288"/>
      <c r="AKQ19" s="288"/>
      <c r="AKR19" s="288"/>
      <c r="AKS19" s="288"/>
      <c r="AKT19" s="288"/>
      <c r="AKU19" s="288"/>
      <c r="AKV19" s="288"/>
      <c r="AKW19" s="288"/>
      <c r="AKX19" s="288"/>
      <c r="AKY19" s="288"/>
      <c r="AKZ19" s="288"/>
      <c r="ALA19" s="288"/>
      <c r="ALB19" s="288"/>
      <c r="ALC19" s="288"/>
      <c r="ALD19" s="288"/>
      <c r="ALE19" s="288"/>
      <c r="ALF19" s="288"/>
      <c r="ALG19" s="288"/>
      <c r="ALH19" s="288"/>
      <c r="ALI19" s="288"/>
      <c r="ALJ19" s="288"/>
      <c r="ALK19" s="288"/>
      <c r="ALL19" s="288"/>
      <c r="ALM19" s="288"/>
      <c r="ALN19" s="288"/>
      <c r="ALO19" s="288"/>
      <c r="ALP19" s="288"/>
      <c r="ALQ19" s="288"/>
      <c r="ALR19" s="288"/>
      <c r="ALS19" s="288"/>
      <c r="ALT19" s="288"/>
      <c r="ALU19" s="288"/>
      <c r="ALV19" s="288"/>
      <c r="ALW19" s="288"/>
      <c r="ALX19" s="288"/>
      <c r="ALY19" s="288"/>
      <c r="ALZ19" s="288"/>
      <c r="AMA19" s="288"/>
      <c r="AMB19" s="288"/>
      <c r="AMC19" s="288"/>
      <c r="AMD19" s="288"/>
      <c r="AME19" s="288"/>
      <c r="AMF19" s="288"/>
    </row>
    <row r="20" spans="1:1020" s="289" customFormat="1" ht="37.5" customHeight="1" x14ac:dyDescent="0.7">
      <c r="A20" s="386" t="s">
        <v>128</v>
      </c>
      <c r="B20" s="147">
        <v>21700</v>
      </c>
      <c r="C20" s="147">
        <v>4500</v>
      </c>
      <c r="D20" s="147">
        <v>339800</v>
      </c>
      <c r="E20" s="244">
        <v>121800</v>
      </c>
      <c r="F20" s="148">
        <f t="shared" si="0"/>
        <v>487800</v>
      </c>
      <c r="G20" s="147">
        <f t="shared" si="5"/>
        <v>16926</v>
      </c>
      <c r="H20" s="148">
        <f t="shared" si="4"/>
        <v>3510</v>
      </c>
      <c r="I20" s="147">
        <f t="shared" si="1"/>
        <v>339800</v>
      </c>
      <c r="J20" s="148">
        <f t="shared" si="2"/>
        <v>85260</v>
      </c>
      <c r="K20" s="147">
        <f t="shared" si="3"/>
        <v>445496</v>
      </c>
      <c r="L20" s="140"/>
      <c r="M20" s="387"/>
      <c r="N20" s="140"/>
      <c r="O20" s="288"/>
      <c r="P20" s="288"/>
      <c r="Q20" s="388"/>
      <c r="R20" s="288"/>
      <c r="S20" s="288"/>
      <c r="T20" s="388"/>
      <c r="U20" s="288"/>
      <c r="V20" s="381"/>
      <c r="W20" s="288"/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288"/>
      <c r="AI20" s="288"/>
      <c r="AJ20" s="288"/>
      <c r="AK20" s="288"/>
      <c r="AL20" s="288"/>
      <c r="AM20" s="288"/>
      <c r="AN20" s="288"/>
      <c r="AO20" s="288"/>
      <c r="AP20" s="288"/>
      <c r="AQ20" s="288"/>
      <c r="AR20" s="288"/>
      <c r="AS20" s="288"/>
      <c r="AT20" s="288"/>
      <c r="AU20" s="288"/>
      <c r="AV20" s="288"/>
      <c r="AW20" s="288"/>
      <c r="AX20" s="288"/>
      <c r="AY20" s="288"/>
      <c r="AZ20" s="288"/>
      <c r="BA20" s="288"/>
      <c r="BB20" s="288"/>
      <c r="BC20" s="288"/>
      <c r="BD20" s="288"/>
      <c r="BE20" s="288"/>
      <c r="BF20" s="288"/>
      <c r="BG20" s="288"/>
      <c r="BH20" s="288"/>
      <c r="BI20" s="288"/>
      <c r="BJ20" s="288"/>
      <c r="BK20" s="288"/>
      <c r="BL20" s="288"/>
      <c r="BM20" s="288"/>
      <c r="BN20" s="288"/>
      <c r="BO20" s="288"/>
      <c r="BP20" s="288"/>
      <c r="BQ20" s="288"/>
      <c r="BR20" s="288"/>
      <c r="BS20" s="288"/>
      <c r="BT20" s="288"/>
      <c r="BU20" s="288"/>
      <c r="BV20" s="288"/>
      <c r="BW20" s="288"/>
      <c r="BX20" s="288"/>
      <c r="BY20" s="288"/>
      <c r="BZ20" s="288"/>
      <c r="CA20" s="288"/>
      <c r="CB20" s="288"/>
      <c r="CC20" s="288"/>
      <c r="CD20" s="288"/>
      <c r="CE20" s="288"/>
      <c r="CF20" s="288"/>
      <c r="CG20" s="288"/>
      <c r="CH20" s="288"/>
      <c r="CI20" s="288"/>
      <c r="CJ20" s="288"/>
      <c r="CK20" s="288"/>
      <c r="CL20" s="288"/>
      <c r="CM20" s="288"/>
      <c r="CN20" s="288"/>
      <c r="CO20" s="288"/>
      <c r="CP20" s="288"/>
      <c r="CQ20" s="288"/>
      <c r="CR20" s="288"/>
      <c r="CS20" s="288"/>
      <c r="CT20" s="288"/>
      <c r="CU20" s="288"/>
      <c r="CV20" s="288"/>
      <c r="CW20" s="288"/>
      <c r="CX20" s="288"/>
      <c r="CY20" s="288"/>
      <c r="CZ20" s="288"/>
      <c r="DA20" s="288"/>
      <c r="DB20" s="288"/>
      <c r="DC20" s="288"/>
      <c r="DD20" s="288"/>
      <c r="DE20" s="288"/>
      <c r="DF20" s="288"/>
      <c r="DG20" s="288"/>
      <c r="DH20" s="288"/>
      <c r="DI20" s="288"/>
      <c r="DJ20" s="288"/>
      <c r="DK20" s="288"/>
      <c r="DL20" s="288"/>
      <c r="DM20" s="288"/>
      <c r="DN20" s="288"/>
      <c r="DO20" s="288"/>
      <c r="DP20" s="288"/>
      <c r="DQ20" s="288"/>
      <c r="DR20" s="288"/>
      <c r="DS20" s="288"/>
      <c r="DT20" s="288"/>
      <c r="DU20" s="288"/>
      <c r="DV20" s="288"/>
      <c r="DW20" s="288"/>
      <c r="DX20" s="288"/>
      <c r="DY20" s="288"/>
      <c r="DZ20" s="288"/>
      <c r="EA20" s="288"/>
      <c r="EB20" s="288"/>
      <c r="EC20" s="288"/>
      <c r="ED20" s="288"/>
      <c r="EE20" s="288"/>
      <c r="EF20" s="288"/>
      <c r="EG20" s="288"/>
      <c r="EH20" s="288"/>
      <c r="EI20" s="288"/>
      <c r="EJ20" s="288"/>
      <c r="EK20" s="288"/>
      <c r="EL20" s="288"/>
      <c r="EM20" s="288"/>
      <c r="EN20" s="288"/>
      <c r="EO20" s="288"/>
      <c r="EP20" s="288"/>
      <c r="EQ20" s="288"/>
      <c r="ER20" s="288"/>
      <c r="ES20" s="288"/>
      <c r="ET20" s="288"/>
      <c r="EU20" s="288"/>
      <c r="EV20" s="288"/>
      <c r="EW20" s="288"/>
      <c r="EX20" s="288"/>
      <c r="EY20" s="288"/>
      <c r="EZ20" s="288"/>
      <c r="FA20" s="288"/>
      <c r="FB20" s="288"/>
      <c r="FC20" s="288"/>
      <c r="FD20" s="288"/>
      <c r="FE20" s="288"/>
      <c r="FF20" s="288"/>
      <c r="FG20" s="288"/>
      <c r="FH20" s="288"/>
      <c r="FI20" s="288"/>
      <c r="FJ20" s="288"/>
      <c r="FK20" s="288"/>
      <c r="FL20" s="288"/>
      <c r="FM20" s="288"/>
      <c r="FN20" s="288"/>
      <c r="FO20" s="288"/>
      <c r="FP20" s="288"/>
      <c r="FQ20" s="288"/>
      <c r="FR20" s="288"/>
      <c r="FS20" s="288"/>
      <c r="FT20" s="288"/>
      <c r="FU20" s="288"/>
      <c r="FV20" s="288"/>
      <c r="FW20" s="288"/>
      <c r="FX20" s="288"/>
      <c r="FY20" s="288"/>
      <c r="FZ20" s="288"/>
      <c r="GA20" s="288"/>
      <c r="GB20" s="288"/>
      <c r="GC20" s="288"/>
      <c r="GD20" s="288"/>
      <c r="GE20" s="288"/>
      <c r="GF20" s="288"/>
      <c r="GG20" s="288"/>
      <c r="GH20" s="288"/>
      <c r="GI20" s="288"/>
      <c r="GJ20" s="288"/>
      <c r="GK20" s="288"/>
      <c r="GL20" s="288"/>
      <c r="GM20" s="288"/>
      <c r="GN20" s="288"/>
      <c r="GO20" s="288"/>
      <c r="GP20" s="288"/>
      <c r="GQ20" s="288"/>
      <c r="GR20" s="288"/>
      <c r="GS20" s="288"/>
      <c r="GT20" s="288"/>
      <c r="GU20" s="288"/>
      <c r="GV20" s="288"/>
      <c r="GW20" s="288"/>
      <c r="GX20" s="288"/>
      <c r="GY20" s="288"/>
      <c r="GZ20" s="288"/>
      <c r="HA20" s="288"/>
      <c r="HB20" s="288"/>
      <c r="HC20" s="288"/>
      <c r="HD20" s="288"/>
      <c r="HE20" s="288"/>
      <c r="HF20" s="288"/>
      <c r="HG20" s="288"/>
      <c r="HH20" s="288"/>
      <c r="HI20" s="288"/>
      <c r="HJ20" s="288"/>
      <c r="HK20" s="288"/>
      <c r="HL20" s="288"/>
      <c r="HM20" s="288"/>
      <c r="HN20" s="288"/>
      <c r="HO20" s="288"/>
      <c r="HP20" s="288"/>
      <c r="HQ20" s="288"/>
      <c r="HR20" s="288"/>
      <c r="HS20" s="288"/>
      <c r="HT20" s="288"/>
      <c r="HU20" s="288"/>
      <c r="HV20" s="288"/>
      <c r="HW20" s="288"/>
      <c r="HX20" s="288"/>
      <c r="HY20" s="288"/>
      <c r="HZ20" s="288"/>
      <c r="IA20" s="288"/>
      <c r="IB20" s="288"/>
      <c r="IC20" s="288"/>
      <c r="ID20" s="288"/>
      <c r="IE20" s="288"/>
      <c r="IF20" s="288"/>
      <c r="IG20" s="288"/>
      <c r="IH20" s="288"/>
      <c r="II20" s="288"/>
      <c r="IJ20" s="288"/>
      <c r="IK20" s="288"/>
      <c r="IL20" s="288"/>
      <c r="IM20" s="288"/>
      <c r="IN20" s="288"/>
      <c r="IO20" s="288"/>
      <c r="IP20" s="288"/>
      <c r="IQ20" s="288"/>
      <c r="IR20" s="288"/>
      <c r="IS20" s="288"/>
      <c r="IT20" s="288"/>
      <c r="IU20" s="288"/>
      <c r="IV20" s="288"/>
      <c r="IW20" s="288"/>
      <c r="IX20" s="288"/>
      <c r="IY20" s="288"/>
      <c r="IZ20" s="288"/>
      <c r="JA20" s="288"/>
      <c r="JB20" s="288"/>
      <c r="JC20" s="288"/>
      <c r="JD20" s="288"/>
      <c r="JE20" s="288"/>
      <c r="JF20" s="288"/>
      <c r="JG20" s="288"/>
      <c r="JH20" s="288"/>
      <c r="JI20" s="288"/>
      <c r="JJ20" s="288"/>
      <c r="JK20" s="288"/>
      <c r="JL20" s="288"/>
      <c r="JM20" s="288"/>
      <c r="JN20" s="288"/>
      <c r="JO20" s="288"/>
      <c r="JP20" s="288"/>
      <c r="JQ20" s="288"/>
      <c r="JR20" s="288"/>
      <c r="JS20" s="288"/>
      <c r="JT20" s="288"/>
      <c r="JU20" s="288"/>
      <c r="JV20" s="288"/>
      <c r="JW20" s="288"/>
      <c r="JX20" s="288"/>
      <c r="JY20" s="288"/>
      <c r="JZ20" s="288"/>
      <c r="KA20" s="288"/>
      <c r="KB20" s="288"/>
      <c r="KC20" s="288"/>
      <c r="KD20" s="288"/>
      <c r="KE20" s="288"/>
      <c r="KF20" s="288"/>
      <c r="KG20" s="288"/>
      <c r="KH20" s="288"/>
      <c r="KI20" s="288"/>
      <c r="KJ20" s="288"/>
      <c r="KK20" s="288"/>
      <c r="KL20" s="288"/>
      <c r="KM20" s="288"/>
      <c r="KN20" s="288"/>
      <c r="KO20" s="288"/>
      <c r="KP20" s="288"/>
      <c r="KQ20" s="288"/>
      <c r="KR20" s="288"/>
      <c r="KS20" s="288"/>
      <c r="KT20" s="288"/>
      <c r="KU20" s="288"/>
      <c r="KV20" s="288"/>
      <c r="KW20" s="288"/>
      <c r="KX20" s="288"/>
      <c r="KY20" s="288"/>
      <c r="KZ20" s="288"/>
      <c r="LA20" s="288"/>
      <c r="LB20" s="288"/>
      <c r="LC20" s="288"/>
      <c r="LD20" s="288"/>
      <c r="LE20" s="288"/>
      <c r="LF20" s="288"/>
      <c r="LG20" s="288"/>
      <c r="LH20" s="288"/>
      <c r="LI20" s="288"/>
      <c r="LJ20" s="288"/>
      <c r="LK20" s="288"/>
      <c r="LL20" s="288"/>
      <c r="LM20" s="288"/>
      <c r="LN20" s="288"/>
      <c r="LO20" s="288"/>
      <c r="LP20" s="288"/>
      <c r="LQ20" s="288"/>
      <c r="LR20" s="288"/>
      <c r="LS20" s="288"/>
      <c r="LT20" s="288"/>
      <c r="LU20" s="288"/>
      <c r="LV20" s="288"/>
      <c r="LW20" s="288"/>
      <c r="LX20" s="288"/>
      <c r="LY20" s="288"/>
      <c r="LZ20" s="288"/>
      <c r="MA20" s="288"/>
      <c r="MB20" s="288"/>
      <c r="MC20" s="288"/>
      <c r="MD20" s="288"/>
      <c r="ME20" s="288"/>
      <c r="MF20" s="288"/>
      <c r="MG20" s="288"/>
      <c r="MH20" s="288"/>
      <c r="MI20" s="288"/>
      <c r="MJ20" s="288"/>
      <c r="MK20" s="288"/>
      <c r="ML20" s="288"/>
      <c r="MM20" s="288"/>
      <c r="MN20" s="288"/>
      <c r="MO20" s="288"/>
      <c r="MP20" s="288"/>
      <c r="MQ20" s="288"/>
      <c r="MR20" s="288"/>
      <c r="MS20" s="288"/>
      <c r="MT20" s="288"/>
      <c r="MU20" s="288"/>
      <c r="MV20" s="288"/>
      <c r="MW20" s="288"/>
      <c r="MX20" s="288"/>
      <c r="MY20" s="288"/>
      <c r="MZ20" s="288"/>
      <c r="NA20" s="288"/>
      <c r="NB20" s="288"/>
      <c r="NC20" s="288"/>
      <c r="ND20" s="288"/>
      <c r="NE20" s="288"/>
      <c r="NF20" s="288"/>
      <c r="NG20" s="288"/>
      <c r="NH20" s="288"/>
      <c r="NI20" s="288"/>
      <c r="NJ20" s="288"/>
      <c r="NK20" s="288"/>
      <c r="NL20" s="288"/>
      <c r="NM20" s="288"/>
      <c r="NN20" s="288"/>
      <c r="NO20" s="288"/>
      <c r="NP20" s="288"/>
      <c r="NQ20" s="288"/>
      <c r="NR20" s="288"/>
      <c r="NS20" s="288"/>
      <c r="NT20" s="288"/>
      <c r="NU20" s="288"/>
      <c r="NV20" s="288"/>
      <c r="NW20" s="288"/>
      <c r="NX20" s="288"/>
      <c r="NY20" s="288"/>
      <c r="NZ20" s="288"/>
      <c r="OA20" s="288"/>
      <c r="OB20" s="288"/>
      <c r="OC20" s="288"/>
      <c r="OD20" s="288"/>
      <c r="OE20" s="288"/>
      <c r="OF20" s="288"/>
      <c r="OG20" s="288"/>
      <c r="OH20" s="288"/>
      <c r="OI20" s="288"/>
      <c r="OJ20" s="288"/>
      <c r="OK20" s="288"/>
      <c r="OL20" s="288"/>
      <c r="OM20" s="288"/>
      <c r="ON20" s="288"/>
      <c r="OO20" s="288"/>
      <c r="OP20" s="288"/>
      <c r="OQ20" s="288"/>
      <c r="OR20" s="288"/>
      <c r="OS20" s="288"/>
      <c r="OT20" s="288"/>
      <c r="OU20" s="288"/>
      <c r="OV20" s="288"/>
      <c r="OW20" s="288"/>
      <c r="OX20" s="288"/>
      <c r="OY20" s="288"/>
      <c r="OZ20" s="288"/>
      <c r="PA20" s="288"/>
      <c r="PB20" s="288"/>
      <c r="PC20" s="288"/>
      <c r="PD20" s="288"/>
      <c r="PE20" s="288"/>
      <c r="PF20" s="288"/>
      <c r="PG20" s="288"/>
      <c r="PH20" s="288"/>
      <c r="PI20" s="288"/>
      <c r="PJ20" s="288"/>
      <c r="PK20" s="288"/>
      <c r="PL20" s="288"/>
      <c r="PM20" s="288"/>
      <c r="PN20" s="288"/>
      <c r="PO20" s="288"/>
      <c r="PP20" s="288"/>
      <c r="PQ20" s="288"/>
      <c r="PR20" s="288"/>
      <c r="PS20" s="288"/>
      <c r="PT20" s="288"/>
      <c r="PU20" s="288"/>
      <c r="PV20" s="288"/>
      <c r="PW20" s="288"/>
      <c r="PX20" s="288"/>
      <c r="PY20" s="288"/>
      <c r="PZ20" s="288"/>
      <c r="QA20" s="288"/>
      <c r="QB20" s="288"/>
      <c r="QC20" s="288"/>
      <c r="QD20" s="288"/>
      <c r="QE20" s="288"/>
      <c r="QF20" s="288"/>
      <c r="QG20" s="288"/>
      <c r="QH20" s="288"/>
      <c r="QI20" s="288"/>
      <c r="QJ20" s="288"/>
      <c r="QK20" s="288"/>
      <c r="QL20" s="288"/>
      <c r="QM20" s="288"/>
      <c r="QN20" s="288"/>
      <c r="QO20" s="288"/>
      <c r="QP20" s="288"/>
      <c r="QQ20" s="288"/>
      <c r="QR20" s="288"/>
      <c r="QS20" s="288"/>
      <c r="QT20" s="288"/>
      <c r="QU20" s="288"/>
      <c r="QV20" s="288"/>
      <c r="QW20" s="288"/>
      <c r="QX20" s="288"/>
      <c r="QY20" s="288"/>
      <c r="QZ20" s="288"/>
      <c r="RA20" s="288"/>
      <c r="RB20" s="288"/>
      <c r="RC20" s="288"/>
      <c r="RD20" s="288"/>
      <c r="RE20" s="288"/>
      <c r="RF20" s="288"/>
      <c r="RG20" s="288"/>
      <c r="RH20" s="288"/>
      <c r="RI20" s="288"/>
      <c r="RJ20" s="288"/>
      <c r="RK20" s="288"/>
      <c r="RL20" s="288"/>
      <c r="RM20" s="288"/>
      <c r="RN20" s="288"/>
      <c r="RO20" s="288"/>
      <c r="RP20" s="288"/>
      <c r="RQ20" s="288"/>
      <c r="RR20" s="288"/>
      <c r="RS20" s="288"/>
      <c r="RT20" s="288"/>
      <c r="RU20" s="288"/>
      <c r="RV20" s="288"/>
      <c r="RW20" s="288"/>
      <c r="RX20" s="288"/>
      <c r="RY20" s="288"/>
      <c r="RZ20" s="288"/>
      <c r="SA20" s="288"/>
      <c r="SB20" s="288"/>
      <c r="SC20" s="288"/>
      <c r="SD20" s="288"/>
      <c r="SE20" s="288"/>
      <c r="SF20" s="288"/>
      <c r="SG20" s="288"/>
      <c r="SH20" s="288"/>
      <c r="SI20" s="288"/>
      <c r="SJ20" s="288"/>
      <c r="SK20" s="288"/>
      <c r="SL20" s="288"/>
      <c r="SM20" s="288"/>
      <c r="SN20" s="288"/>
      <c r="SO20" s="288"/>
      <c r="SP20" s="288"/>
      <c r="SQ20" s="288"/>
      <c r="SR20" s="288"/>
      <c r="SS20" s="288"/>
      <c r="ST20" s="288"/>
      <c r="SU20" s="288"/>
      <c r="SV20" s="288"/>
      <c r="SW20" s="288"/>
      <c r="SX20" s="288"/>
      <c r="SY20" s="288"/>
      <c r="SZ20" s="288"/>
      <c r="TA20" s="288"/>
      <c r="TB20" s="288"/>
      <c r="TC20" s="288"/>
      <c r="TD20" s="288"/>
      <c r="TE20" s="288"/>
      <c r="TF20" s="288"/>
      <c r="TG20" s="288"/>
      <c r="TH20" s="288"/>
      <c r="TI20" s="288"/>
      <c r="TJ20" s="288"/>
      <c r="TK20" s="288"/>
      <c r="TL20" s="288"/>
      <c r="TM20" s="288"/>
      <c r="TN20" s="288"/>
      <c r="TO20" s="288"/>
      <c r="TP20" s="288"/>
      <c r="TQ20" s="288"/>
      <c r="TR20" s="288"/>
      <c r="TS20" s="288"/>
      <c r="TT20" s="288"/>
      <c r="TU20" s="288"/>
      <c r="TV20" s="288"/>
      <c r="TW20" s="288"/>
      <c r="TX20" s="288"/>
      <c r="TY20" s="288"/>
      <c r="TZ20" s="288"/>
      <c r="UA20" s="288"/>
      <c r="UB20" s="288"/>
      <c r="UC20" s="288"/>
      <c r="UD20" s="288"/>
      <c r="UE20" s="288"/>
      <c r="UF20" s="288"/>
      <c r="UG20" s="288"/>
      <c r="UH20" s="288"/>
      <c r="UI20" s="288"/>
      <c r="UJ20" s="288"/>
      <c r="UK20" s="288"/>
      <c r="UL20" s="288"/>
      <c r="UM20" s="288"/>
      <c r="UN20" s="288"/>
      <c r="UO20" s="288"/>
      <c r="UP20" s="288"/>
      <c r="UQ20" s="288"/>
      <c r="UR20" s="288"/>
      <c r="US20" s="288"/>
      <c r="UT20" s="288"/>
      <c r="UU20" s="288"/>
      <c r="UV20" s="288"/>
      <c r="UW20" s="288"/>
      <c r="UX20" s="288"/>
      <c r="UY20" s="288"/>
      <c r="UZ20" s="288"/>
      <c r="VA20" s="288"/>
      <c r="VB20" s="288"/>
      <c r="VC20" s="288"/>
      <c r="VD20" s="288"/>
      <c r="VE20" s="288"/>
      <c r="VF20" s="288"/>
      <c r="VG20" s="288"/>
      <c r="VH20" s="288"/>
      <c r="VI20" s="288"/>
      <c r="VJ20" s="288"/>
      <c r="VK20" s="288"/>
      <c r="VL20" s="288"/>
      <c r="VM20" s="288"/>
      <c r="VN20" s="288"/>
      <c r="VO20" s="288"/>
      <c r="VP20" s="288"/>
      <c r="VQ20" s="288"/>
      <c r="VR20" s="288"/>
      <c r="VS20" s="288"/>
      <c r="VT20" s="288"/>
      <c r="VU20" s="288"/>
      <c r="VV20" s="288"/>
      <c r="VW20" s="288"/>
      <c r="VX20" s="288"/>
      <c r="VY20" s="288"/>
      <c r="VZ20" s="288"/>
      <c r="WA20" s="288"/>
      <c r="WB20" s="288"/>
      <c r="WC20" s="288"/>
      <c r="WD20" s="288"/>
      <c r="WE20" s="288"/>
      <c r="WF20" s="288"/>
      <c r="WG20" s="288"/>
      <c r="WH20" s="288"/>
      <c r="WI20" s="288"/>
      <c r="WJ20" s="288"/>
      <c r="WK20" s="288"/>
      <c r="WL20" s="288"/>
      <c r="WM20" s="288"/>
      <c r="WN20" s="288"/>
      <c r="WO20" s="288"/>
      <c r="WP20" s="288"/>
      <c r="WQ20" s="288"/>
      <c r="WR20" s="288"/>
      <c r="WS20" s="288"/>
      <c r="WT20" s="288"/>
      <c r="WU20" s="288"/>
      <c r="WV20" s="288"/>
      <c r="WW20" s="288"/>
      <c r="WX20" s="288"/>
      <c r="WY20" s="288"/>
      <c r="WZ20" s="288"/>
      <c r="XA20" s="288"/>
      <c r="XB20" s="288"/>
      <c r="XC20" s="288"/>
      <c r="XD20" s="288"/>
      <c r="XE20" s="288"/>
      <c r="XF20" s="288"/>
      <c r="XG20" s="288"/>
      <c r="XH20" s="288"/>
      <c r="XI20" s="288"/>
      <c r="XJ20" s="288"/>
      <c r="XK20" s="288"/>
      <c r="XL20" s="288"/>
      <c r="XM20" s="288"/>
      <c r="XN20" s="288"/>
      <c r="XO20" s="288"/>
      <c r="XP20" s="288"/>
      <c r="XQ20" s="288"/>
      <c r="XR20" s="288"/>
      <c r="XS20" s="288"/>
      <c r="XT20" s="288"/>
      <c r="XU20" s="288"/>
      <c r="XV20" s="288"/>
      <c r="XW20" s="288"/>
      <c r="XX20" s="288"/>
      <c r="XY20" s="288"/>
      <c r="XZ20" s="288"/>
      <c r="YA20" s="288"/>
      <c r="YB20" s="288"/>
      <c r="YC20" s="288"/>
      <c r="YD20" s="288"/>
      <c r="YE20" s="288"/>
      <c r="YF20" s="288"/>
      <c r="YG20" s="288"/>
      <c r="YH20" s="288"/>
      <c r="YI20" s="288"/>
      <c r="YJ20" s="288"/>
      <c r="YK20" s="288"/>
      <c r="YL20" s="288"/>
      <c r="YM20" s="288"/>
      <c r="YN20" s="288"/>
      <c r="YO20" s="288"/>
      <c r="YP20" s="288"/>
      <c r="YQ20" s="288"/>
      <c r="YR20" s="288"/>
      <c r="YS20" s="288"/>
      <c r="YT20" s="288"/>
      <c r="YU20" s="288"/>
      <c r="YV20" s="288"/>
      <c r="YW20" s="288"/>
      <c r="YX20" s="288"/>
      <c r="YY20" s="288"/>
      <c r="YZ20" s="288"/>
      <c r="ZA20" s="288"/>
      <c r="ZB20" s="288"/>
      <c r="ZC20" s="288"/>
      <c r="ZD20" s="288"/>
      <c r="ZE20" s="288"/>
      <c r="ZF20" s="288"/>
      <c r="ZG20" s="288"/>
      <c r="ZH20" s="288"/>
      <c r="ZI20" s="288"/>
      <c r="ZJ20" s="288"/>
      <c r="ZK20" s="288"/>
      <c r="ZL20" s="288"/>
      <c r="ZM20" s="288"/>
      <c r="ZN20" s="288"/>
      <c r="ZO20" s="288"/>
      <c r="ZP20" s="288"/>
      <c r="ZQ20" s="288"/>
      <c r="ZR20" s="288"/>
      <c r="ZS20" s="288"/>
      <c r="ZT20" s="288"/>
      <c r="ZU20" s="288"/>
      <c r="ZV20" s="288"/>
      <c r="ZW20" s="288"/>
      <c r="ZX20" s="288"/>
      <c r="ZY20" s="288"/>
      <c r="ZZ20" s="288"/>
      <c r="AAA20" s="288"/>
      <c r="AAB20" s="288"/>
      <c r="AAC20" s="288"/>
      <c r="AAD20" s="288"/>
      <c r="AAE20" s="288"/>
      <c r="AAF20" s="288"/>
      <c r="AAG20" s="288"/>
      <c r="AAH20" s="288"/>
      <c r="AAI20" s="288"/>
      <c r="AAJ20" s="288"/>
      <c r="AAK20" s="288"/>
      <c r="AAL20" s="288"/>
      <c r="AAM20" s="288"/>
      <c r="AAN20" s="288"/>
      <c r="AAO20" s="288"/>
      <c r="AAP20" s="288"/>
      <c r="AAQ20" s="288"/>
      <c r="AAR20" s="288"/>
      <c r="AAS20" s="288"/>
      <c r="AAT20" s="288"/>
      <c r="AAU20" s="288"/>
      <c r="AAV20" s="288"/>
      <c r="AAW20" s="288"/>
      <c r="AAX20" s="288"/>
      <c r="AAY20" s="288"/>
      <c r="AAZ20" s="288"/>
      <c r="ABA20" s="288"/>
      <c r="ABB20" s="288"/>
      <c r="ABC20" s="288"/>
      <c r="ABD20" s="288"/>
      <c r="ABE20" s="288"/>
      <c r="ABF20" s="288"/>
      <c r="ABG20" s="288"/>
      <c r="ABH20" s="288"/>
      <c r="ABI20" s="288"/>
      <c r="ABJ20" s="288"/>
      <c r="ABK20" s="288"/>
      <c r="ABL20" s="288"/>
      <c r="ABM20" s="288"/>
      <c r="ABN20" s="288"/>
      <c r="ABO20" s="288"/>
      <c r="ABP20" s="288"/>
      <c r="ABQ20" s="288"/>
      <c r="ABR20" s="288"/>
      <c r="ABS20" s="288"/>
      <c r="ABT20" s="288"/>
      <c r="ABU20" s="288"/>
      <c r="ABV20" s="288"/>
      <c r="ABW20" s="288"/>
      <c r="ABX20" s="288"/>
      <c r="ABY20" s="288"/>
      <c r="ABZ20" s="288"/>
      <c r="ACA20" s="288"/>
      <c r="ACB20" s="288"/>
      <c r="ACC20" s="288"/>
      <c r="ACD20" s="288"/>
      <c r="ACE20" s="288"/>
      <c r="ACF20" s="288"/>
      <c r="ACG20" s="288"/>
      <c r="ACH20" s="288"/>
      <c r="ACI20" s="288"/>
      <c r="ACJ20" s="288"/>
      <c r="ACK20" s="288"/>
      <c r="ACL20" s="288"/>
      <c r="ACM20" s="288"/>
      <c r="ACN20" s="288"/>
      <c r="ACO20" s="288"/>
      <c r="ACP20" s="288"/>
      <c r="ACQ20" s="288"/>
      <c r="ACR20" s="288"/>
      <c r="ACS20" s="288"/>
      <c r="ACT20" s="288"/>
      <c r="ACU20" s="288"/>
      <c r="ACV20" s="288"/>
      <c r="ACW20" s="288"/>
      <c r="ACX20" s="288"/>
      <c r="ACY20" s="288"/>
      <c r="ACZ20" s="288"/>
      <c r="ADA20" s="288"/>
      <c r="ADB20" s="288"/>
      <c r="ADC20" s="288"/>
      <c r="ADD20" s="288"/>
      <c r="ADE20" s="288"/>
      <c r="ADF20" s="288"/>
      <c r="ADG20" s="288"/>
      <c r="ADH20" s="288"/>
      <c r="ADI20" s="288"/>
      <c r="ADJ20" s="288"/>
      <c r="ADK20" s="288"/>
      <c r="ADL20" s="288"/>
      <c r="ADM20" s="288"/>
      <c r="ADN20" s="288"/>
      <c r="ADO20" s="288"/>
      <c r="ADP20" s="288"/>
      <c r="ADQ20" s="288"/>
      <c r="ADR20" s="288"/>
      <c r="ADS20" s="288"/>
      <c r="ADT20" s="288"/>
      <c r="ADU20" s="288"/>
      <c r="ADV20" s="288"/>
      <c r="ADW20" s="288"/>
      <c r="ADX20" s="288"/>
      <c r="ADY20" s="288"/>
      <c r="ADZ20" s="288"/>
      <c r="AEA20" s="288"/>
      <c r="AEB20" s="288"/>
      <c r="AEC20" s="288"/>
      <c r="AED20" s="288"/>
      <c r="AEE20" s="288"/>
      <c r="AEF20" s="288"/>
      <c r="AEG20" s="288"/>
      <c r="AEH20" s="288"/>
      <c r="AEI20" s="288"/>
      <c r="AEJ20" s="288"/>
      <c r="AEK20" s="288"/>
      <c r="AEL20" s="288"/>
      <c r="AEM20" s="288"/>
      <c r="AEN20" s="288"/>
      <c r="AEO20" s="288"/>
      <c r="AEP20" s="288"/>
      <c r="AEQ20" s="288"/>
      <c r="AER20" s="288"/>
      <c r="AES20" s="288"/>
      <c r="AET20" s="288"/>
      <c r="AEU20" s="288"/>
      <c r="AEV20" s="288"/>
      <c r="AEW20" s="288"/>
      <c r="AEX20" s="288"/>
      <c r="AEY20" s="288"/>
      <c r="AEZ20" s="288"/>
      <c r="AFA20" s="288"/>
      <c r="AFB20" s="288"/>
      <c r="AFC20" s="288"/>
      <c r="AFD20" s="288"/>
      <c r="AFE20" s="288"/>
      <c r="AFF20" s="288"/>
      <c r="AFG20" s="288"/>
      <c r="AFH20" s="288"/>
      <c r="AFI20" s="288"/>
      <c r="AFJ20" s="288"/>
      <c r="AFK20" s="288"/>
      <c r="AFL20" s="288"/>
      <c r="AFM20" s="288"/>
      <c r="AFN20" s="288"/>
      <c r="AFO20" s="288"/>
      <c r="AFP20" s="288"/>
      <c r="AFQ20" s="288"/>
      <c r="AFR20" s="288"/>
      <c r="AFS20" s="288"/>
      <c r="AFT20" s="288"/>
      <c r="AFU20" s="288"/>
      <c r="AFV20" s="288"/>
      <c r="AFW20" s="288"/>
      <c r="AFX20" s="288"/>
      <c r="AFY20" s="288"/>
      <c r="AFZ20" s="288"/>
      <c r="AGA20" s="288"/>
      <c r="AGB20" s="288"/>
      <c r="AGC20" s="288"/>
      <c r="AGD20" s="288"/>
      <c r="AGE20" s="288"/>
      <c r="AGF20" s="288"/>
      <c r="AGG20" s="288"/>
      <c r="AGH20" s="288"/>
      <c r="AGI20" s="288"/>
      <c r="AGJ20" s="288"/>
      <c r="AGK20" s="288"/>
      <c r="AGL20" s="288"/>
      <c r="AGM20" s="288"/>
      <c r="AGN20" s="288"/>
      <c r="AGO20" s="288"/>
      <c r="AGP20" s="288"/>
      <c r="AGQ20" s="288"/>
      <c r="AGR20" s="288"/>
      <c r="AGS20" s="288"/>
      <c r="AGT20" s="288"/>
      <c r="AGU20" s="288"/>
      <c r="AGV20" s="288"/>
      <c r="AGW20" s="288"/>
      <c r="AGX20" s="288"/>
      <c r="AGY20" s="288"/>
      <c r="AGZ20" s="288"/>
      <c r="AHA20" s="288"/>
      <c r="AHB20" s="288"/>
      <c r="AHC20" s="288"/>
      <c r="AHD20" s="288"/>
      <c r="AHE20" s="288"/>
      <c r="AHF20" s="288"/>
      <c r="AHG20" s="288"/>
      <c r="AHH20" s="288"/>
      <c r="AHI20" s="288"/>
      <c r="AHJ20" s="288"/>
      <c r="AHK20" s="288"/>
      <c r="AHL20" s="288"/>
      <c r="AHM20" s="288"/>
      <c r="AHN20" s="288"/>
      <c r="AHO20" s="288"/>
      <c r="AHP20" s="288"/>
      <c r="AHQ20" s="288"/>
      <c r="AHR20" s="288"/>
      <c r="AHS20" s="288"/>
      <c r="AHT20" s="288"/>
      <c r="AHU20" s="288"/>
      <c r="AHV20" s="288"/>
      <c r="AHW20" s="288"/>
      <c r="AHX20" s="288"/>
      <c r="AHY20" s="288"/>
      <c r="AHZ20" s="288"/>
      <c r="AIA20" s="288"/>
      <c r="AIB20" s="288"/>
      <c r="AIC20" s="288"/>
      <c r="AID20" s="288"/>
      <c r="AIE20" s="288"/>
      <c r="AIF20" s="288"/>
      <c r="AIG20" s="288"/>
      <c r="AIH20" s="288"/>
      <c r="AII20" s="288"/>
      <c r="AIJ20" s="288"/>
      <c r="AIK20" s="288"/>
      <c r="AIL20" s="288"/>
      <c r="AIM20" s="288"/>
      <c r="AIN20" s="288"/>
      <c r="AIO20" s="288"/>
      <c r="AIP20" s="288"/>
      <c r="AIQ20" s="288"/>
      <c r="AIR20" s="288"/>
      <c r="AIS20" s="288"/>
      <c r="AIT20" s="288"/>
      <c r="AIU20" s="288"/>
      <c r="AIV20" s="288"/>
      <c r="AIW20" s="288"/>
      <c r="AIX20" s="288"/>
      <c r="AIY20" s="288"/>
      <c r="AIZ20" s="288"/>
      <c r="AJA20" s="288"/>
      <c r="AJB20" s="288"/>
      <c r="AJC20" s="288"/>
      <c r="AJD20" s="288"/>
      <c r="AJE20" s="288"/>
      <c r="AJF20" s="288"/>
      <c r="AJG20" s="288"/>
      <c r="AJH20" s="288"/>
      <c r="AJI20" s="288"/>
      <c r="AJJ20" s="288"/>
      <c r="AJK20" s="288"/>
      <c r="AJL20" s="288"/>
      <c r="AJM20" s="288"/>
      <c r="AJN20" s="288"/>
      <c r="AJO20" s="288"/>
      <c r="AJP20" s="288"/>
      <c r="AJQ20" s="288"/>
      <c r="AJR20" s="288"/>
      <c r="AJS20" s="288"/>
      <c r="AJT20" s="288"/>
      <c r="AJU20" s="288"/>
      <c r="AJV20" s="288"/>
      <c r="AJW20" s="288"/>
      <c r="AJX20" s="288"/>
      <c r="AJY20" s="288"/>
      <c r="AJZ20" s="288"/>
      <c r="AKA20" s="288"/>
      <c r="AKB20" s="288"/>
      <c r="AKC20" s="288"/>
      <c r="AKD20" s="288"/>
      <c r="AKE20" s="288"/>
      <c r="AKF20" s="288"/>
      <c r="AKG20" s="288"/>
      <c r="AKH20" s="288"/>
      <c r="AKI20" s="288"/>
      <c r="AKJ20" s="288"/>
      <c r="AKK20" s="288"/>
      <c r="AKL20" s="288"/>
      <c r="AKM20" s="288"/>
      <c r="AKN20" s="288"/>
      <c r="AKO20" s="288"/>
      <c r="AKP20" s="288"/>
      <c r="AKQ20" s="288"/>
      <c r="AKR20" s="288"/>
      <c r="AKS20" s="288"/>
      <c r="AKT20" s="288"/>
      <c r="AKU20" s="288"/>
      <c r="AKV20" s="288"/>
      <c r="AKW20" s="288"/>
      <c r="AKX20" s="288"/>
      <c r="AKY20" s="288"/>
      <c r="AKZ20" s="288"/>
      <c r="ALA20" s="288"/>
      <c r="ALB20" s="288"/>
      <c r="ALC20" s="288"/>
      <c r="ALD20" s="288"/>
      <c r="ALE20" s="288"/>
      <c r="ALF20" s="288"/>
      <c r="ALG20" s="288"/>
      <c r="ALH20" s="288"/>
      <c r="ALI20" s="288"/>
      <c r="ALJ20" s="288"/>
      <c r="ALK20" s="288"/>
      <c r="ALL20" s="288"/>
      <c r="ALM20" s="288"/>
      <c r="ALN20" s="288"/>
      <c r="ALO20" s="288"/>
      <c r="ALP20" s="288"/>
      <c r="ALQ20" s="288"/>
      <c r="ALR20" s="288"/>
      <c r="ALS20" s="288"/>
      <c r="ALT20" s="288"/>
      <c r="ALU20" s="288"/>
      <c r="ALV20" s="288"/>
      <c r="ALW20" s="288"/>
      <c r="ALX20" s="288"/>
      <c r="ALY20" s="288"/>
      <c r="ALZ20" s="288"/>
      <c r="AMA20" s="288"/>
      <c r="AMB20" s="288"/>
      <c r="AMC20" s="288"/>
      <c r="AMD20" s="288"/>
      <c r="AME20" s="288"/>
      <c r="AMF20" s="288"/>
    </row>
    <row r="21" spans="1:1020" s="289" customFormat="1" ht="37.5" customHeight="1" x14ac:dyDescent="0.7">
      <c r="A21" s="386" t="s">
        <v>129</v>
      </c>
      <c r="B21" s="147">
        <v>7785</v>
      </c>
      <c r="C21" s="147">
        <v>5755</v>
      </c>
      <c r="D21" s="147">
        <v>329380</v>
      </c>
      <c r="E21" s="244">
        <v>99166</v>
      </c>
      <c r="F21" s="148">
        <f t="shared" si="0"/>
        <v>442086</v>
      </c>
      <c r="G21" s="147">
        <f t="shared" si="5"/>
        <v>6072.3</v>
      </c>
      <c r="H21" s="148">
        <f t="shared" si="4"/>
        <v>4488.9000000000005</v>
      </c>
      <c r="I21" s="147">
        <f t="shared" si="1"/>
        <v>329380</v>
      </c>
      <c r="J21" s="148">
        <f t="shared" si="2"/>
        <v>69416.2</v>
      </c>
      <c r="K21" s="147">
        <f t="shared" si="3"/>
        <v>409357.4</v>
      </c>
      <c r="L21" s="140"/>
      <c r="M21" s="387"/>
      <c r="N21" s="140"/>
      <c r="O21" s="288"/>
      <c r="P21" s="288"/>
      <c r="Q21" s="388"/>
      <c r="R21" s="288"/>
      <c r="S21" s="288"/>
      <c r="T21" s="388"/>
      <c r="U21" s="288"/>
      <c r="V21" s="381"/>
      <c r="W21" s="288"/>
      <c r="X21" s="288"/>
      <c r="Y21" s="288"/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288"/>
      <c r="AN21" s="288"/>
      <c r="AO21" s="288"/>
      <c r="AP21" s="288"/>
      <c r="AQ21" s="288"/>
      <c r="AR21" s="288"/>
      <c r="AS21" s="288"/>
      <c r="AT21" s="288"/>
      <c r="AU21" s="288"/>
      <c r="AV21" s="288"/>
      <c r="AW21" s="288"/>
      <c r="AX21" s="288"/>
      <c r="AY21" s="288"/>
      <c r="AZ21" s="288"/>
      <c r="BA21" s="288"/>
      <c r="BB21" s="288"/>
      <c r="BC21" s="288"/>
      <c r="BD21" s="288"/>
      <c r="BE21" s="288"/>
      <c r="BF21" s="288"/>
      <c r="BG21" s="288"/>
      <c r="BH21" s="288"/>
      <c r="BI21" s="288"/>
      <c r="BJ21" s="288"/>
      <c r="BK21" s="288"/>
      <c r="BL21" s="288"/>
      <c r="BM21" s="288"/>
      <c r="BN21" s="288"/>
      <c r="BO21" s="288"/>
      <c r="BP21" s="288"/>
      <c r="BQ21" s="288"/>
      <c r="BR21" s="288"/>
      <c r="BS21" s="288"/>
      <c r="BT21" s="288"/>
      <c r="BU21" s="288"/>
      <c r="BV21" s="288"/>
      <c r="BW21" s="288"/>
      <c r="BX21" s="288"/>
      <c r="BY21" s="288"/>
      <c r="BZ21" s="288"/>
      <c r="CA21" s="288"/>
      <c r="CB21" s="288"/>
      <c r="CC21" s="288"/>
      <c r="CD21" s="288"/>
      <c r="CE21" s="288"/>
      <c r="CF21" s="288"/>
      <c r="CG21" s="288"/>
      <c r="CH21" s="288"/>
      <c r="CI21" s="288"/>
      <c r="CJ21" s="288"/>
      <c r="CK21" s="288"/>
      <c r="CL21" s="288"/>
      <c r="CM21" s="288"/>
      <c r="CN21" s="288"/>
      <c r="CO21" s="288"/>
      <c r="CP21" s="288"/>
      <c r="CQ21" s="288"/>
      <c r="CR21" s="288"/>
      <c r="CS21" s="288"/>
      <c r="CT21" s="288"/>
      <c r="CU21" s="288"/>
      <c r="CV21" s="288"/>
      <c r="CW21" s="288"/>
      <c r="CX21" s="288"/>
      <c r="CY21" s="288"/>
      <c r="CZ21" s="288"/>
      <c r="DA21" s="288"/>
      <c r="DB21" s="288"/>
      <c r="DC21" s="288"/>
      <c r="DD21" s="288"/>
      <c r="DE21" s="288"/>
      <c r="DF21" s="288"/>
      <c r="DG21" s="288"/>
      <c r="DH21" s="288"/>
      <c r="DI21" s="288"/>
      <c r="DJ21" s="288"/>
      <c r="DK21" s="288"/>
      <c r="DL21" s="288"/>
      <c r="DM21" s="288"/>
      <c r="DN21" s="288"/>
      <c r="DO21" s="288"/>
      <c r="DP21" s="288"/>
      <c r="DQ21" s="288"/>
      <c r="DR21" s="288"/>
      <c r="DS21" s="288"/>
      <c r="DT21" s="288"/>
      <c r="DU21" s="288"/>
      <c r="DV21" s="288"/>
      <c r="DW21" s="288"/>
      <c r="DX21" s="288"/>
      <c r="DY21" s="288"/>
      <c r="DZ21" s="288"/>
      <c r="EA21" s="288"/>
      <c r="EB21" s="288"/>
      <c r="EC21" s="288"/>
      <c r="ED21" s="288"/>
      <c r="EE21" s="288"/>
      <c r="EF21" s="288"/>
      <c r="EG21" s="288"/>
      <c r="EH21" s="288"/>
      <c r="EI21" s="288"/>
      <c r="EJ21" s="288"/>
      <c r="EK21" s="288"/>
      <c r="EL21" s="288"/>
      <c r="EM21" s="288"/>
      <c r="EN21" s="288"/>
      <c r="EO21" s="288"/>
      <c r="EP21" s="288"/>
      <c r="EQ21" s="288"/>
      <c r="ER21" s="288"/>
      <c r="ES21" s="288"/>
      <c r="ET21" s="288"/>
      <c r="EU21" s="288"/>
      <c r="EV21" s="288"/>
      <c r="EW21" s="288"/>
      <c r="EX21" s="288"/>
      <c r="EY21" s="288"/>
      <c r="EZ21" s="288"/>
      <c r="FA21" s="288"/>
      <c r="FB21" s="288"/>
      <c r="FC21" s="288"/>
      <c r="FD21" s="288"/>
      <c r="FE21" s="288"/>
      <c r="FF21" s="288"/>
      <c r="FG21" s="288"/>
      <c r="FH21" s="288"/>
      <c r="FI21" s="288"/>
      <c r="FJ21" s="288"/>
      <c r="FK21" s="288"/>
      <c r="FL21" s="288"/>
      <c r="FM21" s="288"/>
      <c r="FN21" s="288"/>
      <c r="FO21" s="288"/>
      <c r="FP21" s="288"/>
      <c r="FQ21" s="288"/>
      <c r="FR21" s="288"/>
      <c r="FS21" s="288"/>
      <c r="FT21" s="288"/>
      <c r="FU21" s="288"/>
      <c r="FV21" s="288"/>
      <c r="FW21" s="288"/>
      <c r="FX21" s="288"/>
      <c r="FY21" s="288"/>
      <c r="FZ21" s="288"/>
      <c r="GA21" s="288"/>
      <c r="GB21" s="288"/>
      <c r="GC21" s="288"/>
      <c r="GD21" s="288"/>
      <c r="GE21" s="288"/>
      <c r="GF21" s="288"/>
      <c r="GG21" s="288"/>
      <c r="GH21" s="288"/>
      <c r="GI21" s="288"/>
      <c r="GJ21" s="288"/>
      <c r="GK21" s="288"/>
      <c r="GL21" s="288"/>
      <c r="GM21" s="288"/>
      <c r="GN21" s="288"/>
      <c r="GO21" s="288"/>
      <c r="GP21" s="288"/>
      <c r="GQ21" s="288"/>
      <c r="GR21" s="288"/>
      <c r="GS21" s="288"/>
      <c r="GT21" s="288"/>
      <c r="GU21" s="288"/>
      <c r="GV21" s="288"/>
      <c r="GW21" s="288"/>
      <c r="GX21" s="288"/>
      <c r="GY21" s="288"/>
      <c r="GZ21" s="288"/>
      <c r="HA21" s="288"/>
      <c r="HB21" s="288"/>
      <c r="HC21" s="288"/>
      <c r="HD21" s="288"/>
      <c r="HE21" s="288"/>
      <c r="HF21" s="288"/>
      <c r="HG21" s="288"/>
      <c r="HH21" s="288"/>
      <c r="HI21" s="288"/>
      <c r="HJ21" s="288"/>
      <c r="HK21" s="288"/>
      <c r="HL21" s="288"/>
      <c r="HM21" s="288"/>
      <c r="HN21" s="288"/>
      <c r="HO21" s="288"/>
      <c r="HP21" s="288"/>
      <c r="HQ21" s="288"/>
      <c r="HR21" s="288"/>
      <c r="HS21" s="288"/>
      <c r="HT21" s="288"/>
      <c r="HU21" s="288"/>
      <c r="HV21" s="288"/>
      <c r="HW21" s="288"/>
      <c r="HX21" s="288"/>
      <c r="HY21" s="288"/>
      <c r="HZ21" s="288"/>
      <c r="IA21" s="288"/>
      <c r="IB21" s="288"/>
      <c r="IC21" s="288"/>
      <c r="ID21" s="288"/>
      <c r="IE21" s="288"/>
      <c r="IF21" s="288"/>
      <c r="IG21" s="288"/>
      <c r="IH21" s="288"/>
      <c r="II21" s="288"/>
      <c r="IJ21" s="288"/>
      <c r="IK21" s="288"/>
      <c r="IL21" s="288"/>
      <c r="IM21" s="288"/>
      <c r="IN21" s="288"/>
      <c r="IO21" s="288"/>
      <c r="IP21" s="288"/>
      <c r="IQ21" s="288"/>
      <c r="IR21" s="288"/>
      <c r="IS21" s="288"/>
      <c r="IT21" s="288"/>
      <c r="IU21" s="288"/>
      <c r="IV21" s="288"/>
      <c r="IW21" s="288"/>
      <c r="IX21" s="288"/>
      <c r="IY21" s="288"/>
      <c r="IZ21" s="288"/>
      <c r="JA21" s="288"/>
      <c r="JB21" s="288"/>
      <c r="JC21" s="288"/>
      <c r="JD21" s="288"/>
      <c r="JE21" s="288"/>
      <c r="JF21" s="288"/>
      <c r="JG21" s="288"/>
      <c r="JH21" s="288"/>
      <c r="JI21" s="288"/>
      <c r="JJ21" s="288"/>
      <c r="JK21" s="288"/>
      <c r="JL21" s="288"/>
      <c r="JM21" s="288"/>
      <c r="JN21" s="288"/>
      <c r="JO21" s="288"/>
      <c r="JP21" s="288"/>
      <c r="JQ21" s="288"/>
      <c r="JR21" s="288"/>
      <c r="JS21" s="288"/>
      <c r="JT21" s="288"/>
      <c r="JU21" s="288"/>
      <c r="JV21" s="288"/>
      <c r="JW21" s="288"/>
      <c r="JX21" s="288"/>
      <c r="JY21" s="288"/>
      <c r="JZ21" s="288"/>
      <c r="KA21" s="288"/>
      <c r="KB21" s="288"/>
      <c r="KC21" s="288"/>
      <c r="KD21" s="288"/>
      <c r="KE21" s="288"/>
      <c r="KF21" s="288"/>
      <c r="KG21" s="288"/>
      <c r="KH21" s="288"/>
      <c r="KI21" s="288"/>
      <c r="KJ21" s="288"/>
      <c r="KK21" s="288"/>
      <c r="KL21" s="288"/>
      <c r="KM21" s="288"/>
      <c r="KN21" s="288"/>
      <c r="KO21" s="288"/>
      <c r="KP21" s="288"/>
      <c r="KQ21" s="288"/>
      <c r="KR21" s="288"/>
      <c r="KS21" s="288"/>
      <c r="KT21" s="288"/>
      <c r="KU21" s="288"/>
      <c r="KV21" s="288"/>
      <c r="KW21" s="288"/>
      <c r="KX21" s="288"/>
      <c r="KY21" s="288"/>
      <c r="KZ21" s="288"/>
      <c r="LA21" s="288"/>
      <c r="LB21" s="288"/>
      <c r="LC21" s="288"/>
      <c r="LD21" s="288"/>
      <c r="LE21" s="288"/>
      <c r="LF21" s="288"/>
      <c r="LG21" s="288"/>
      <c r="LH21" s="288"/>
      <c r="LI21" s="288"/>
      <c r="LJ21" s="288"/>
      <c r="LK21" s="288"/>
      <c r="LL21" s="288"/>
      <c r="LM21" s="288"/>
      <c r="LN21" s="288"/>
      <c r="LO21" s="288"/>
      <c r="LP21" s="288"/>
      <c r="LQ21" s="288"/>
      <c r="LR21" s="288"/>
      <c r="LS21" s="288"/>
      <c r="LT21" s="288"/>
      <c r="LU21" s="288"/>
      <c r="LV21" s="288"/>
      <c r="LW21" s="288"/>
      <c r="LX21" s="288"/>
      <c r="LY21" s="288"/>
      <c r="LZ21" s="288"/>
      <c r="MA21" s="288"/>
      <c r="MB21" s="288"/>
      <c r="MC21" s="288"/>
      <c r="MD21" s="288"/>
      <c r="ME21" s="288"/>
      <c r="MF21" s="288"/>
      <c r="MG21" s="288"/>
      <c r="MH21" s="288"/>
      <c r="MI21" s="288"/>
      <c r="MJ21" s="288"/>
      <c r="MK21" s="288"/>
      <c r="ML21" s="288"/>
      <c r="MM21" s="288"/>
      <c r="MN21" s="288"/>
      <c r="MO21" s="288"/>
      <c r="MP21" s="288"/>
      <c r="MQ21" s="288"/>
      <c r="MR21" s="288"/>
      <c r="MS21" s="288"/>
      <c r="MT21" s="288"/>
      <c r="MU21" s="288"/>
      <c r="MV21" s="288"/>
      <c r="MW21" s="288"/>
      <c r="MX21" s="288"/>
      <c r="MY21" s="288"/>
      <c r="MZ21" s="288"/>
      <c r="NA21" s="288"/>
      <c r="NB21" s="288"/>
      <c r="NC21" s="288"/>
      <c r="ND21" s="288"/>
      <c r="NE21" s="288"/>
      <c r="NF21" s="288"/>
      <c r="NG21" s="288"/>
      <c r="NH21" s="288"/>
      <c r="NI21" s="288"/>
      <c r="NJ21" s="288"/>
      <c r="NK21" s="288"/>
      <c r="NL21" s="288"/>
      <c r="NM21" s="288"/>
      <c r="NN21" s="288"/>
      <c r="NO21" s="288"/>
      <c r="NP21" s="288"/>
      <c r="NQ21" s="288"/>
      <c r="NR21" s="288"/>
      <c r="NS21" s="288"/>
      <c r="NT21" s="288"/>
      <c r="NU21" s="288"/>
      <c r="NV21" s="288"/>
      <c r="NW21" s="288"/>
      <c r="NX21" s="288"/>
      <c r="NY21" s="288"/>
      <c r="NZ21" s="288"/>
      <c r="OA21" s="288"/>
      <c r="OB21" s="288"/>
      <c r="OC21" s="288"/>
      <c r="OD21" s="288"/>
      <c r="OE21" s="288"/>
      <c r="OF21" s="288"/>
      <c r="OG21" s="288"/>
      <c r="OH21" s="288"/>
      <c r="OI21" s="288"/>
      <c r="OJ21" s="288"/>
      <c r="OK21" s="288"/>
      <c r="OL21" s="288"/>
      <c r="OM21" s="288"/>
      <c r="ON21" s="288"/>
      <c r="OO21" s="288"/>
      <c r="OP21" s="288"/>
      <c r="OQ21" s="288"/>
      <c r="OR21" s="288"/>
      <c r="OS21" s="288"/>
      <c r="OT21" s="288"/>
      <c r="OU21" s="288"/>
      <c r="OV21" s="288"/>
      <c r="OW21" s="288"/>
      <c r="OX21" s="288"/>
      <c r="OY21" s="288"/>
      <c r="OZ21" s="288"/>
      <c r="PA21" s="288"/>
      <c r="PB21" s="288"/>
      <c r="PC21" s="288"/>
      <c r="PD21" s="288"/>
      <c r="PE21" s="288"/>
      <c r="PF21" s="288"/>
      <c r="PG21" s="288"/>
      <c r="PH21" s="288"/>
      <c r="PI21" s="288"/>
      <c r="PJ21" s="288"/>
      <c r="PK21" s="288"/>
      <c r="PL21" s="288"/>
      <c r="PM21" s="288"/>
      <c r="PN21" s="288"/>
      <c r="PO21" s="288"/>
      <c r="PP21" s="288"/>
      <c r="PQ21" s="288"/>
      <c r="PR21" s="288"/>
      <c r="PS21" s="288"/>
      <c r="PT21" s="288"/>
      <c r="PU21" s="288"/>
      <c r="PV21" s="288"/>
      <c r="PW21" s="288"/>
      <c r="PX21" s="288"/>
      <c r="PY21" s="288"/>
      <c r="PZ21" s="288"/>
      <c r="QA21" s="288"/>
      <c r="QB21" s="288"/>
      <c r="QC21" s="288"/>
      <c r="QD21" s="288"/>
      <c r="QE21" s="288"/>
      <c r="QF21" s="288"/>
      <c r="QG21" s="288"/>
      <c r="QH21" s="288"/>
      <c r="QI21" s="288"/>
      <c r="QJ21" s="288"/>
      <c r="QK21" s="288"/>
      <c r="QL21" s="288"/>
      <c r="QM21" s="288"/>
      <c r="QN21" s="288"/>
      <c r="QO21" s="288"/>
      <c r="QP21" s="288"/>
      <c r="QQ21" s="288"/>
      <c r="QR21" s="288"/>
      <c r="QS21" s="288"/>
      <c r="QT21" s="288"/>
      <c r="QU21" s="288"/>
      <c r="QV21" s="288"/>
      <c r="QW21" s="288"/>
      <c r="QX21" s="288"/>
      <c r="QY21" s="288"/>
      <c r="QZ21" s="288"/>
      <c r="RA21" s="288"/>
      <c r="RB21" s="288"/>
      <c r="RC21" s="288"/>
      <c r="RD21" s="288"/>
      <c r="RE21" s="288"/>
      <c r="RF21" s="288"/>
      <c r="RG21" s="288"/>
      <c r="RH21" s="288"/>
      <c r="RI21" s="288"/>
      <c r="RJ21" s="288"/>
      <c r="RK21" s="288"/>
      <c r="RL21" s="288"/>
      <c r="RM21" s="288"/>
      <c r="RN21" s="288"/>
      <c r="RO21" s="288"/>
      <c r="RP21" s="288"/>
      <c r="RQ21" s="288"/>
      <c r="RR21" s="288"/>
      <c r="RS21" s="288"/>
      <c r="RT21" s="288"/>
      <c r="RU21" s="288"/>
      <c r="RV21" s="288"/>
      <c r="RW21" s="288"/>
      <c r="RX21" s="288"/>
      <c r="RY21" s="288"/>
      <c r="RZ21" s="288"/>
      <c r="SA21" s="288"/>
      <c r="SB21" s="288"/>
      <c r="SC21" s="288"/>
      <c r="SD21" s="288"/>
      <c r="SE21" s="288"/>
      <c r="SF21" s="288"/>
      <c r="SG21" s="288"/>
      <c r="SH21" s="288"/>
      <c r="SI21" s="288"/>
      <c r="SJ21" s="288"/>
      <c r="SK21" s="288"/>
      <c r="SL21" s="288"/>
      <c r="SM21" s="288"/>
      <c r="SN21" s="288"/>
      <c r="SO21" s="288"/>
      <c r="SP21" s="288"/>
      <c r="SQ21" s="288"/>
      <c r="SR21" s="288"/>
      <c r="SS21" s="288"/>
      <c r="ST21" s="288"/>
      <c r="SU21" s="288"/>
      <c r="SV21" s="288"/>
      <c r="SW21" s="288"/>
      <c r="SX21" s="288"/>
      <c r="SY21" s="288"/>
      <c r="SZ21" s="288"/>
      <c r="TA21" s="288"/>
      <c r="TB21" s="288"/>
      <c r="TC21" s="288"/>
      <c r="TD21" s="288"/>
      <c r="TE21" s="288"/>
      <c r="TF21" s="288"/>
      <c r="TG21" s="288"/>
      <c r="TH21" s="288"/>
      <c r="TI21" s="288"/>
      <c r="TJ21" s="288"/>
      <c r="TK21" s="288"/>
      <c r="TL21" s="288"/>
      <c r="TM21" s="288"/>
      <c r="TN21" s="288"/>
      <c r="TO21" s="288"/>
      <c r="TP21" s="288"/>
      <c r="TQ21" s="288"/>
      <c r="TR21" s="288"/>
      <c r="TS21" s="288"/>
      <c r="TT21" s="288"/>
      <c r="TU21" s="288"/>
      <c r="TV21" s="288"/>
      <c r="TW21" s="288"/>
      <c r="TX21" s="288"/>
      <c r="TY21" s="288"/>
      <c r="TZ21" s="288"/>
      <c r="UA21" s="288"/>
      <c r="UB21" s="288"/>
      <c r="UC21" s="288"/>
      <c r="UD21" s="288"/>
      <c r="UE21" s="288"/>
      <c r="UF21" s="288"/>
      <c r="UG21" s="288"/>
      <c r="UH21" s="288"/>
      <c r="UI21" s="288"/>
      <c r="UJ21" s="288"/>
      <c r="UK21" s="288"/>
      <c r="UL21" s="288"/>
      <c r="UM21" s="288"/>
      <c r="UN21" s="288"/>
      <c r="UO21" s="288"/>
      <c r="UP21" s="288"/>
      <c r="UQ21" s="288"/>
      <c r="UR21" s="288"/>
      <c r="US21" s="288"/>
      <c r="UT21" s="288"/>
      <c r="UU21" s="288"/>
      <c r="UV21" s="288"/>
      <c r="UW21" s="288"/>
      <c r="UX21" s="288"/>
      <c r="UY21" s="288"/>
      <c r="UZ21" s="288"/>
      <c r="VA21" s="288"/>
      <c r="VB21" s="288"/>
      <c r="VC21" s="288"/>
      <c r="VD21" s="288"/>
      <c r="VE21" s="288"/>
      <c r="VF21" s="288"/>
      <c r="VG21" s="288"/>
      <c r="VH21" s="288"/>
      <c r="VI21" s="288"/>
      <c r="VJ21" s="288"/>
      <c r="VK21" s="288"/>
      <c r="VL21" s="288"/>
      <c r="VM21" s="288"/>
      <c r="VN21" s="288"/>
      <c r="VO21" s="288"/>
      <c r="VP21" s="288"/>
      <c r="VQ21" s="288"/>
      <c r="VR21" s="288"/>
      <c r="VS21" s="288"/>
      <c r="VT21" s="288"/>
      <c r="VU21" s="288"/>
      <c r="VV21" s="288"/>
      <c r="VW21" s="288"/>
      <c r="VX21" s="288"/>
      <c r="VY21" s="288"/>
      <c r="VZ21" s="288"/>
      <c r="WA21" s="288"/>
      <c r="WB21" s="288"/>
      <c r="WC21" s="288"/>
      <c r="WD21" s="288"/>
      <c r="WE21" s="288"/>
      <c r="WF21" s="288"/>
      <c r="WG21" s="288"/>
      <c r="WH21" s="288"/>
      <c r="WI21" s="288"/>
      <c r="WJ21" s="288"/>
      <c r="WK21" s="288"/>
      <c r="WL21" s="288"/>
      <c r="WM21" s="288"/>
      <c r="WN21" s="288"/>
      <c r="WO21" s="288"/>
      <c r="WP21" s="288"/>
      <c r="WQ21" s="288"/>
      <c r="WR21" s="288"/>
      <c r="WS21" s="288"/>
      <c r="WT21" s="288"/>
      <c r="WU21" s="288"/>
      <c r="WV21" s="288"/>
      <c r="WW21" s="288"/>
      <c r="WX21" s="288"/>
      <c r="WY21" s="288"/>
      <c r="WZ21" s="288"/>
      <c r="XA21" s="288"/>
      <c r="XB21" s="288"/>
      <c r="XC21" s="288"/>
      <c r="XD21" s="288"/>
      <c r="XE21" s="288"/>
      <c r="XF21" s="288"/>
      <c r="XG21" s="288"/>
      <c r="XH21" s="288"/>
      <c r="XI21" s="288"/>
      <c r="XJ21" s="288"/>
      <c r="XK21" s="288"/>
      <c r="XL21" s="288"/>
      <c r="XM21" s="288"/>
      <c r="XN21" s="288"/>
      <c r="XO21" s="288"/>
      <c r="XP21" s="288"/>
      <c r="XQ21" s="288"/>
      <c r="XR21" s="288"/>
      <c r="XS21" s="288"/>
      <c r="XT21" s="288"/>
      <c r="XU21" s="288"/>
      <c r="XV21" s="288"/>
      <c r="XW21" s="288"/>
      <c r="XX21" s="288"/>
      <c r="XY21" s="288"/>
      <c r="XZ21" s="288"/>
      <c r="YA21" s="288"/>
      <c r="YB21" s="288"/>
      <c r="YC21" s="288"/>
      <c r="YD21" s="288"/>
      <c r="YE21" s="288"/>
      <c r="YF21" s="288"/>
      <c r="YG21" s="288"/>
      <c r="YH21" s="288"/>
      <c r="YI21" s="288"/>
      <c r="YJ21" s="288"/>
      <c r="YK21" s="288"/>
      <c r="YL21" s="288"/>
      <c r="YM21" s="288"/>
      <c r="YN21" s="288"/>
      <c r="YO21" s="288"/>
      <c r="YP21" s="288"/>
      <c r="YQ21" s="288"/>
      <c r="YR21" s="288"/>
      <c r="YS21" s="288"/>
      <c r="YT21" s="288"/>
      <c r="YU21" s="288"/>
      <c r="YV21" s="288"/>
      <c r="YW21" s="288"/>
      <c r="YX21" s="288"/>
      <c r="YY21" s="288"/>
      <c r="YZ21" s="288"/>
      <c r="ZA21" s="288"/>
      <c r="ZB21" s="288"/>
      <c r="ZC21" s="288"/>
      <c r="ZD21" s="288"/>
      <c r="ZE21" s="288"/>
      <c r="ZF21" s="288"/>
      <c r="ZG21" s="288"/>
      <c r="ZH21" s="288"/>
      <c r="ZI21" s="288"/>
      <c r="ZJ21" s="288"/>
      <c r="ZK21" s="288"/>
      <c r="ZL21" s="288"/>
      <c r="ZM21" s="288"/>
      <c r="ZN21" s="288"/>
      <c r="ZO21" s="288"/>
      <c r="ZP21" s="288"/>
      <c r="ZQ21" s="288"/>
      <c r="ZR21" s="288"/>
      <c r="ZS21" s="288"/>
      <c r="ZT21" s="288"/>
      <c r="ZU21" s="288"/>
      <c r="ZV21" s="288"/>
      <c r="ZW21" s="288"/>
      <c r="ZX21" s="288"/>
      <c r="ZY21" s="288"/>
      <c r="ZZ21" s="288"/>
      <c r="AAA21" s="288"/>
      <c r="AAB21" s="288"/>
      <c r="AAC21" s="288"/>
      <c r="AAD21" s="288"/>
      <c r="AAE21" s="288"/>
      <c r="AAF21" s="288"/>
      <c r="AAG21" s="288"/>
      <c r="AAH21" s="288"/>
      <c r="AAI21" s="288"/>
      <c r="AAJ21" s="288"/>
      <c r="AAK21" s="288"/>
      <c r="AAL21" s="288"/>
      <c r="AAM21" s="288"/>
      <c r="AAN21" s="288"/>
      <c r="AAO21" s="288"/>
      <c r="AAP21" s="288"/>
      <c r="AAQ21" s="288"/>
      <c r="AAR21" s="288"/>
      <c r="AAS21" s="288"/>
      <c r="AAT21" s="288"/>
      <c r="AAU21" s="288"/>
      <c r="AAV21" s="288"/>
      <c r="AAW21" s="288"/>
      <c r="AAX21" s="288"/>
      <c r="AAY21" s="288"/>
      <c r="AAZ21" s="288"/>
      <c r="ABA21" s="288"/>
      <c r="ABB21" s="288"/>
      <c r="ABC21" s="288"/>
      <c r="ABD21" s="288"/>
      <c r="ABE21" s="288"/>
      <c r="ABF21" s="288"/>
      <c r="ABG21" s="288"/>
      <c r="ABH21" s="288"/>
      <c r="ABI21" s="288"/>
      <c r="ABJ21" s="288"/>
      <c r="ABK21" s="288"/>
      <c r="ABL21" s="288"/>
      <c r="ABM21" s="288"/>
      <c r="ABN21" s="288"/>
      <c r="ABO21" s="288"/>
      <c r="ABP21" s="288"/>
      <c r="ABQ21" s="288"/>
      <c r="ABR21" s="288"/>
      <c r="ABS21" s="288"/>
      <c r="ABT21" s="288"/>
      <c r="ABU21" s="288"/>
      <c r="ABV21" s="288"/>
      <c r="ABW21" s="288"/>
      <c r="ABX21" s="288"/>
      <c r="ABY21" s="288"/>
      <c r="ABZ21" s="288"/>
      <c r="ACA21" s="288"/>
      <c r="ACB21" s="288"/>
      <c r="ACC21" s="288"/>
      <c r="ACD21" s="288"/>
      <c r="ACE21" s="288"/>
      <c r="ACF21" s="288"/>
      <c r="ACG21" s="288"/>
      <c r="ACH21" s="288"/>
      <c r="ACI21" s="288"/>
      <c r="ACJ21" s="288"/>
      <c r="ACK21" s="288"/>
      <c r="ACL21" s="288"/>
      <c r="ACM21" s="288"/>
      <c r="ACN21" s="288"/>
      <c r="ACO21" s="288"/>
      <c r="ACP21" s="288"/>
      <c r="ACQ21" s="288"/>
      <c r="ACR21" s="288"/>
      <c r="ACS21" s="288"/>
      <c r="ACT21" s="288"/>
      <c r="ACU21" s="288"/>
      <c r="ACV21" s="288"/>
      <c r="ACW21" s="288"/>
      <c r="ACX21" s="288"/>
      <c r="ACY21" s="288"/>
      <c r="ACZ21" s="288"/>
      <c r="ADA21" s="288"/>
      <c r="ADB21" s="288"/>
      <c r="ADC21" s="288"/>
      <c r="ADD21" s="288"/>
      <c r="ADE21" s="288"/>
      <c r="ADF21" s="288"/>
      <c r="ADG21" s="288"/>
      <c r="ADH21" s="288"/>
      <c r="ADI21" s="288"/>
      <c r="ADJ21" s="288"/>
      <c r="ADK21" s="288"/>
      <c r="ADL21" s="288"/>
      <c r="ADM21" s="288"/>
      <c r="ADN21" s="288"/>
      <c r="ADO21" s="288"/>
      <c r="ADP21" s="288"/>
      <c r="ADQ21" s="288"/>
      <c r="ADR21" s="288"/>
      <c r="ADS21" s="288"/>
      <c r="ADT21" s="288"/>
      <c r="ADU21" s="288"/>
      <c r="ADV21" s="288"/>
      <c r="ADW21" s="288"/>
      <c r="ADX21" s="288"/>
      <c r="ADY21" s="288"/>
      <c r="ADZ21" s="288"/>
      <c r="AEA21" s="288"/>
      <c r="AEB21" s="288"/>
      <c r="AEC21" s="288"/>
      <c r="AED21" s="288"/>
      <c r="AEE21" s="288"/>
      <c r="AEF21" s="288"/>
      <c r="AEG21" s="288"/>
      <c r="AEH21" s="288"/>
      <c r="AEI21" s="288"/>
      <c r="AEJ21" s="288"/>
      <c r="AEK21" s="288"/>
      <c r="AEL21" s="288"/>
      <c r="AEM21" s="288"/>
      <c r="AEN21" s="288"/>
      <c r="AEO21" s="288"/>
      <c r="AEP21" s="288"/>
      <c r="AEQ21" s="288"/>
      <c r="AER21" s="288"/>
      <c r="AES21" s="288"/>
      <c r="AET21" s="288"/>
      <c r="AEU21" s="288"/>
      <c r="AEV21" s="288"/>
      <c r="AEW21" s="288"/>
      <c r="AEX21" s="288"/>
      <c r="AEY21" s="288"/>
      <c r="AEZ21" s="288"/>
      <c r="AFA21" s="288"/>
      <c r="AFB21" s="288"/>
      <c r="AFC21" s="288"/>
      <c r="AFD21" s="288"/>
      <c r="AFE21" s="288"/>
      <c r="AFF21" s="288"/>
      <c r="AFG21" s="288"/>
      <c r="AFH21" s="288"/>
      <c r="AFI21" s="288"/>
      <c r="AFJ21" s="288"/>
      <c r="AFK21" s="288"/>
      <c r="AFL21" s="288"/>
      <c r="AFM21" s="288"/>
      <c r="AFN21" s="288"/>
      <c r="AFO21" s="288"/>
      <c r="AFP21" s="288"/>
      <c r="AFQ21" s="288"/>
      <c r="AFR21" s="288"/>
      <c r="AFS21" s="288"/>
      <c r="AFT21" s="288"/>
      <c r="AFU21" s="288"/>
      <c r="AFV21" s="288"/>
      <c r="AFW21" s="288"/>
      <c r="AFX21" s="288"/>
      <c r="AFY21" s="288"/>
      <c r="AFZ21" s="288"/>
      <c r="AGA21" s="288"/>
      <c r="AGB21" s="288"/>
      <c r="AGC21" s="288"/>
      <c r="AGD21" s="288"/>
      <c r="AGE21" s="288"/>
      <c r="AGF21" s="288"/>
      <c r="AGG21" s="288"/>
      <c r="AGH21" s="288"/>
      <c r="AGI21" s="288"/>
      <c r="AGJ21" s="288"/>
      <c r="AGK21" s="288"/>
      <c r="AGL21" s="288"/>
      <c r="AGM21" s="288"/>
      <c r="AGN21" s="288"/>
      <c r="AGO21" s="288"/>
      <c r="AGP21" s="288"/>
      <c r="AGQ21" s="288"/>
      <c r="AGR21" s="288"/>
      <c r="AGS21" s="288"/>
      <c r="AGT21" s="288"/>
      <c r="AGU21" s="288"/>
      <c r="AGV21" s="288"/>
      <c r="AGW21" s="288"/>
      <c r="AGX21" s="288"/>
      <c r="AGY21" s="288"/>
      <c r="AGZ21" s="288"/>
      <c r="AHA21" s="288"/>
      <c r="AHB21" s="288"/>
      <c r="AHC21" s="288"/>
      <c r="AHD21" s="288"/>
      <c r="AHE21" s="288"/>
      <c r="AHF21" s="288"/>
      <c r="AHG21" s="288"/>
      <c r="AHH21" s="288"/>
      <c r="AHI21" s="288"/>
      <c r="AHJ21" s="288"/>
      <c r="AHK21" s="288"/>
      <c r="AHL21" s="288"/>
      <c r="AHM21" s="288"/>
      <c r="AHN21" s="288"/>
      <c r="AHO21" s="288"/>
      <c r="AHP21" s="288"/>
      <c r="AHQ21" s="288"/>
      <c r="AHR21" s="288"/>
      <c r="AHS21" s="288"/>
      <c r="AHT21" s="288"/>
      <c r="AHU21" s="288"/>
      <c r="AHV21" s="288"/>
      <c r="AHW21" s="288"/>
      <c r="AHX21" s="288"/>
      <c r="AHY21" s="288"/>
      <c r="AHZ21" s="288"/>
      <c r="AIA21" s="288"/>
      <c r="AIB21" s="288"/>
      <c r="AIC21" s="288"/>
      <c r="AID21" s="288"/>
      <c r="AIE21" s="288"/>
      <c r="AIF21" s="288"/>
      <c r="AIG21" s="288"/>
      <c r="AIH21" s="288"/>
      <c r="AII21" s="288"/>
      <c r="AIJ21" s="288"/>
      <c r="AIK21" s="288"/>
      <c r="AIL21" s="288"/>
      <c r="AIM21" s="288"/>
      <c r="AIN21" s="288"/>
      <c r="AIO21" s="288"/>
      <c r="AIP21" s="288"/>
      <c r="AIQ21" s="288"/>
      <c r="AIR21" s="288"/>
      <c r="AIS21" s="288"/>
      <c r="AIT21" s="288"/>
      <c r="AIU21" s="288"/>
      <c r="AIV21" s="288"/>
      <c r="AIW21" s="288"/>
      <c r="AIX21" s="288"/>
      <c r="AIY21" s="288"/>
      <c r="AIZ21" s="288"/>
      <c r="AJA21" s="288"/>
      <c r="AJB21" s="288"/>
      <c r="AJC21" s="288"/>
      <c r="AJD21" s="288"/>
      <c r="AJE21" s="288"/>
      <c r="AJF21" s="288"/>
      <c r="AJG21" s="288"/>
      <c r="AJH21" s="288"/>
      <c r="AJI21" s="288"/>
      <c r="AJJ21" s="288"/>
      <c r="AJK21" s="288"/>
      <c r="AJL21" s="288"/>
      <c r="AJM21" s="288"/>
      <c r="AJN21" s="288"/>
      <c r="AJO21" s="288"/>
      <c r="AJP21" s="288"/>
      <c r="AJQ21" s="288"/>
      <c r="AJR21" s="288"/>
      <c r="AJS21" s="288"/>
      <c r="AJT21" s="288"/>
      <c r="AJU21" s="288"/>
      <c r="AJV21" s="288"/>
      <c r="AJW21" s="288"/>
      <c r="AJX21" s="288"/>
      <c r="AJY21" s="288"/>
      <c r="AJZ21" s="288"/>
      <c r="AKA21" s="288"/>
      <c r="AKB21" s="288"/>
      <c r="AKC21" s="288"/>
      <c r="AKD21" s="288"/>
      <c r="AKE21" s="288"/>
      <c r="AKF21" s="288"/>
      <c r="AKG21" s="288"/>
      <c r="AKH21" s="288"/>
      <c r="AKI21" s="288"/>
      <c r="AKJ21" s="288"/>
      <c r="AKK21" s="288"/>
      <c r="AKL21" s="288"/>
      <c r="AKM21" s="288"/>
      <c r="AKN21" s="288"/>
      <c r="AKO21" s="288"/>
      <c r="AKP21" s="288"/>
      <c r="AKQ21" s="288"/>
      <c r="AKR21" s="288"/>
      <c r="AKS21" s="288"/>
      <c r="AKT21" s="288"/>
      <c r="AKU21" s="288"/>
      <c r="AKV21" s="288"/>
      <c r="AKW21" s="288"/>
      <c r="AKX21" s="288"/>
      <c r="AKY21" s="288"/>
      <c r="AKZ21" s="288"/>
      <c r="ALA21" s="288"/>
      <c r="ALB21" s="288"/>
      <c r="ALC21" s="288"/>
      <c r="ALD21" s="288"/>
      <c r="ALE21" s="288"/>
      <c r="ALF21" s="288"/>
      <c r="ALG21" s="288"/>
      <c r="ALH21" s="288"/>
      <c r="ALI21" s="288"/>
      <c r="ALJ21" s="288"/>
      <c r="ALK21" s="288"/>
      <c r="ALL21" s="288"/>
      <c r="ALM21" s="288"/>
      <c r="ALN21" s="288"/>
      <c r="ALO21" s="288"/>
      <c r="ALP21" s="288"/>
      <c r="ALQ21" s="288"/>
      <c r="ALR21" s="288"/>
      <c r="ALS21" s="288"/>
      <c r="ALT21" s="288"/>
      <c r="ALU21" s="288"/>
      <c r="ALV21" s="288"/>
      <c r="ALW21" s="288"/>
      <c r="ALX21" s="288"/>
      <c r="ALY21" s="288"/>
      <c r="ALZ21" s="288"/>
      <c r="AMA21" s="288"/>
      <c r="AMB21" s="288"/>
      <c r="AMC21" s="288"/>
      <c r="AMD21" s="288"/>
      <c r="AME21" s="288"/>
      <c r="AMF21" s="288"/>
    </row>
    <row r="22" spans="1:1020" s="289" customFormat="1" ht="37.5" customHeight="1" x14ac:dyDescent="0.7">
      <c r="A22" s="386" t="s">
        <v>130</v>
      </c>
      <c r="B22" s="147">
        <v>48777</v>
      </c>
      <c r="C22" s="147">
        <v>14316</v>
      </c>
      <c r="D22" s="148">
        <v>394091</v>
      </c>
      <c r="E22" s="147">
        <v>125493</v>
      </c>
      <c r="F22" s="148">
        <f t="shared" si="0"/>
        <v>582677</v>
      </c>
      <c r="G22" s="147">
        <f t="shared" si="5"/>
        <v>38046.06</v>
      </c>
      <c r="H22" s="148">
        <f t="shared" si="4"/>
        <v>11166.48</v>
      </c>
      <c r="I22" s="147">
        <f t="shared" si="1"/>
        <v>394091</v>
      </c>
      <c r="J22" s="148">
        <f t="shared" si="2"/>
        <v>87845.099999999991</v>
      </c>
      <c r="K22" s="147">
        <f t="shared" si="3"/>
        <v>531148.64</v>
      </c>
      <c r="L22" s="140"/>
      <c r="M22" s="387"/>
      <c r="N22" s="140"/>
      <c r="O22" s="288"/>
      <c r="P22" s="288"/>
      <c r="Q22" s="388"/>
      <c r="R22" s="288"/>
      <c r="S22" s="288"/>
      <c r="T22" s="388"/>
      <c r="U22" s="288"/>
      <c r="V22" s="381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288"/>
      <c r="AL22" s="288"/>
      <c r="AM22" s="288"/>
      <c r="AN22" s="288"/>
      <c r="AO22" s="288"/>
      <c r="AP22" s="288"/>
      <c r="AQ22" s="288"/>
      <c r="AR22" s="288"/>
      <c r="AS22" s="288"/>
      <c r="AT22" s="288"/>
      <c r="AU22" s="288"/>
      <c r="AV22" s="288"/>
      <c r="AW22" s="288"/>
      <c r="AX22" s="288"/>
      <c r="AY22" s="288"/>
      <c r="AZ22" s="288"/>
      <c r="BA22" s="288"/>
      <c r="BB22" s="288"/>
      <c r="BC22" s="288"/>
      <c r="BD22" s="288"/>
      <c r="BE22" s="288"/>
      <c r="BF22" s="288"/>
      <c r="BG22" s="288"/>
      <c r="BH22" s="288"/>
      <c r="BI22" s="288"/>
      <c r="BJ22" s="288"/>
      <c r="BK22" s="288"/>
      <c r="BL22" s="288"/>
      <c r="BM22" s="288"/>
      <c r="BN22" s="288"/>
      <c r="BO22" s="288"/>
      <c r="BP22" s="288"/>
      <c r="BQ22" s="288"/>
      <c r="BR22" s="288"/>
      <c r="BS22" s="288"/>
      <c r="BT22" s="288"/>
      <c r="BU22" s="288"/>
      <c r="BV22" s="288"/>
      <c r="BW22" s="288"/>
      <c r="BX22" s="288"/>
      <c r="BY22" s="288"/>
      <c r="BZ22" s="288"/>
      <c r="CA22" s="288"/>
      <c r="CB22" s="288"/>
      <c r="CC22" s="288"/>
      <c r="CD22" s="288"/>
      <c r="CE22" s="288"/>
      <c r="CF22" s="288"/>
      <c r="CG22" s="288"/>
      <c r="CH22" s="288"/>
      <c r="CI22" s="288"/>
      <c r="CJ22" s="288"/>
      <c r="CK22" s="288"/>
      <c r="CL22" s="288"/>
      <c r="CM22" s="288"/>
      <c r="CN22" s="288"/>
      <c r="CO22" s="288"/>
      <c r="CP22" s="288"/>
      <c r="CQ22" s="288"/>
      <c r="CR22" s="288"/>
      <c r="CS22" s="288"/>
      <c r="CT22" s="288"/>
      <c r="CU22" s="288"/>
      <c r="CV22" s="288"/>
      <c r="CW22" s="288"/>
      <c r="CX22" s="288"/>
      <c r="CY22" s="288"/>
      <c r="CZ22" s="288"/>
      <c r="DA22" s="288"/>
      <c r="DB22" s="288"/>
      <c r="DC22" s="288"/>
      <c r="DD22" s="288"/>
      <c r="DE22" s="288"/>
      <c r="DF22" s="288"/>
      <c r="DG22" s="288"/>
      <c r="DH22" s="288"/>
      <c r="DI22" s="288"/>
      <c r="DJ22" s="288"/>
      <c r="DK22" s="288"/>
      <c r="DL22" s="288"/>
      <c r="DM22" s="288"/>
      <c r="DN22" s="288"/>
      <c r="DO22" s="288"/>
      <c r="DP22" s="288"/>
      <c r="DQ22" s="288"/>
      <c r="DR22" s="288"/>
      <c r="DS22" s="288"/>
      <c r="DT22" s="288"/>
      <c r="DU22" s="288"/>
      <c r="DV22" s="288"/>
      <c r="DW22" s="288"/>
      <c r="DX22" s="288"/>
      <c r="DY22" s="288"/>
      <c r="DZ22" s="288"/>
      <c r="EA22" s="288"/>
      <c r="EB22" s="288"/>
      <c r="EC22" s="288"/>
      <c r="ED22" s="288"/>
      <c r="EE22" s="288"/>
      <c r="EF22" s="288"/>
      <c r="EG22" s="288"/>
      <c r="EH22" s="288"/>
      <c r="EI22" s="288"/>
      <c r="EJ22" s="288"/>
      <c r="EK22" s="288"/>
      <c r="EL22" s="288"/>
      <c r="EM22" s="288"/>
      <c r="EN22" s="288"/>
      <c r="EO22" s="288"/>
      <c r="EP22" s="288"/>
      <c r="EQ22" s="288"/>
      <c r="ER22" s="288"/>
      <c r="ES22" s="288"/>
      <c r="ET22" s="288"/>
      <c r="EU22" s="288"/>
      <c r="EV22" s="288"/>
      <c r="EW22" s="288"/>
      <c r="EX22" s="288"/>
      <c r="EY22" s="288"/>
      <c r="EZ22" s="288"/>
      <c r="FA22" s="288"/>
      <c r="FB22" s="288"/>
      <c r="FC22" s="288"/>
      <c r="FD22" s="288"/>
      <c r="FE22" s="288"/>
      <c r="FF22" s="288"/>
      <c r="FG22" s="288"/>
      <c r="FH22" s="288"/>
      <c r="FI22" s="288"/>
      <c r="FJ22" s="288"/>
      <c r="FK22" s="288"/>
      <c r="FL22" s="288"/>
      <c r="FM22" s="288"/>
      <c r="FN22" s="288"/>
      <c r="FO22" s="288"/>
      <c r="FP22" s="288"/>
      <c r="FQ22" s="288"/>
      <c r="FR22" s="288"/>
      <c r="FS22" s="288"/>
      <c r="FT22" s="288"/>
      <c r="FU22" s="288"/>
      <c r="FV22" s="288"/>
      <c r="FW22" s="288"/>
      <c r="FX22" s="288"/>
      <c r="FY22" s="288"/>
      <c r="FZ22" s="288"/>
      <c r="GA22" s="288"/>
      <c r="GB22" s="288"/>
      <c r="GC22" s="288"/>
      <c r="GD22" s="288"/>
      <c r="GE22" s="288"/>
      <c r="GF22" s="288"/>
      <c r="GG22" s="288"/>
      <c r="GH22" s="288"/>
      <c r="GI22" s="288"/>
      <c r="GJ22" s="288"/>
      <c r="GK22" s="288"/>
      <c r="GL22" s="288"/>
      <c r="GM22" s="288"/>
      <c r="GN22" s="288"/>
      <c r="GO22" s="288"/>
      <c r="GP22" s="288"/>
      <c r="GQ22" s="288"/>
      <c r="GR22" s="288"/>
      <c r="GS22" s="288"/>
      <c r="GT22" s="288"/>
      <c r="GU22" s="288"/>
      <c r="GV22" s="288"/>
      <c r="GW22" s="288"/>
      <c r="GX22" s="288"/>
      <c r="GY22" s="288"/>
      <c r="GZ22" s="288"/>
      <c r="HA22" s="288"/>
      <c r="HB22" s="288"/>
      <c r="HC22" s="288"/>
      <c r="HD22" s="288"/>
      <c r="HE22" s="288"/>
      <c r="HF22" s="288"/>
      <c r="HG22" s="288"/>
      <c r="HH22" s="288"/>
      <c r="HI22" s="288"/>
      <c r="HJ22" s="288"/>
      <c r="HK22" s="288"/>
      <c r="HL22" s="288"/>
      <c r="HM22" s="288"/>
      <c r="HN22" s="288"/>
      <c r="HO22" s="288"/>
      <c r="HP22" s="288"/>
      <c r="HQ22" s="288"/>
      <c r="HR22" s="288"/>
      <c r="HS22" s="288"/>
      <c r="HT22" s="288"/>
      <c r="HU22" s="288"/>
      <c r="HV22" s="288"/>
      <c r="HW22" s="288"/>
      <c r="HX22" s="288"/>
      <c r="HY22" s="288"/>
      <c r="HZ22" s="288"/>
      <c r="IA22" s="288"/>
      <c r="IB22" s="288"/>
      <c r="IC22" s="288"/>
      <c r="ID22" s="288"/>
      <c r="IE22" s="288"/>
      <c r="IF22" s="288"/>
      <c r="IG22" s="288"/>
      <c r="IH22" s="288"/>
      <c r="II22" s="288"/>
      <c r="IJ22" s="288"/>
      <c r="IK22" s="288"/>
      <c r="IL22" s="288"/>
      <c r="IM22" s="288"/>
      <c r="IN22" s="288"/>
      <c r="IO22" s="288"/>
      <c r="IP22" s="288"/>
      <c r="IQ22" s="288"/>
      <c r="IR22" s="288"/>
      <c r="IS22" s="288"/>
      <c r="IT22" s="288"/>
      <c r="IU22" s="288"/>
      <c r="IV22" s="288"/>
      <c r="IW22" s="288"/>
      <c r="IX22" s="288"/>
      <c r="IY22" s="288"/>
      <c r="IZ22" s="288"/>
      <c r="JA22" s="288"/>
      <c r="JB22" s="288"/>
      <c r="JC22" s="288"/>
      <c r="JD22" s="288"/>
      <c r="JE22" s="288"/>
      <c r="JF22" s="288"/>
      <c r="JG22" s="288"/>
      <c r="JH22" s="288"/>
      <c r="JI22" s="288"/>
      <c r="JJ22" s="288"/>
      <c r="JK22" s="288"/>
      <c r="JL22" s="288"/>
      <c r="JM22" s="288"/>
      <c r="JN22" s="288"/>
      <c r="JO22" s="288"/>
      <c r="JP22" s="288"/>
      <c r="JQ22" s="288"/>
      <c r="JR22" s="288"/>
      <c r="JS22" s="288"/>
      <c r="JT22" s="288"/>
      <c r="JU22" s="288"/>
      <c r="JV22" s="288"/>
      <c r="JW22" s="288"/>
      <c r="JX22" s="288"/>
      <c r="JY22" s="288"/>
      <c r="JZ22" s="288"/>
      <c r="KA22" s="288"/>
      <c r="KB22" s="288"/>
      <c r="KC22" s="288"/>
      <c r="KD22" s="288"/>
      <c r="KE22" s="288"/>
      <c r="KF22" s="288"/>
      <c r="KG22" s="288"/>
      <c r="KH22" s="288"/>
      <c r="KI22" s="288"/>
      <c r="KJ22" s="288"/>
      <c r="KK22" s="288"/>
      <c r="KL22" s="288"/>
      <c r="KM22" s="288"/>
      <c r="KN22" s="288"/>
      <c r="KO22" s="288"/>
      <c r="KP22" s="288"/>
      <c r="KQ22" s="288"/>
      <c r="KR22" s="288"/>
      <c r="KS22" s="288"/>
      <c r="KT22" s="288"/>
      <c r="KU22" s="288"/>
      <c r="KV22" s="288"/>
      <c r="KW22" s="288"/>
      <c r="KX22" s="288"/>
      <c r="KY22" s="288"/>
      <c r="KZ22" s="288"/>
      <c r="LA22" s="288"/>
      <c r="LB22" s="288"/>
      <c r="LC22" s="288"/>
      <c r="LD22" s="288"/>
      <c r="LE22" s="288"/>
      <c r="LF22" s="288"/>
      <c r="LG22" s="288"/>
      <c r="LH22" s="288"/>
      <c r="LI22" s="288"/>
      <c r="LJ22" s="288"/>
      <c r="LK22" s="288"/>
      <c r="LL22" s="288"/>
      <c r="LM22" s="288"/>
      <c r="LN22" s="288"/>
      <c r="LO22" s="288"/>
      <c r="LP22" s="288"/>
      <c r="LQ22" s="288"/>
      <c r="LR22" s="288"/>
      <c r="LS22" s="288"/>
      <c r="LT22" s="288"/>
      <c r="LU22" s="288"/>
      <c r="LV22" s="288"/>
      <c r="LW22" s="288"/>
      <c r="LX22" s="288"/>
      <c r="LY22" s="288"/>
      <c r="LZ22" s="288"/>
      <c r="MA22" s="288"/>
      <c r="MB22" s="288"/>
      <c r="MC22" s="288"/>
      <c r="MD22" s="288"/>
      <c r="ME22" s="288"/>
      <c r="MF22" s="288"/>
      <c r="MG22" s="288"/>
      <c r="MH22" s="288"/>
      <c r="MI22" s="288"/>
      <c r="MJ22" s="288"/>
      <c r="MK22" s="288"/>
      <c r="ML22" s="288"/>
      <c r="MM22" s="288"/>
      <c r="MN22" s="288"/>
      <c r="MO22" s="288"/>
      <c r="MP22" s="288"/>
      <c r="MQ22" s="288"/>
      <c r="MR22" s="288"/>
      <c r="MS22" s="288"/>
      <c r="MT22" s="288"/>
      <c r="MU22" s="288"/>
      <c r="MV22" s="288"/>
      <c r="MW22" s="288"/>
      <c r="MX22" s="288"/>
      <c r="MY22" s="288"/>
      <c r="MZ22" s="288"/>
      <c r="NA22" s="288"/>
      <c r="NB22" s="288"/>
      <c r="NC22" s="288"/>
      <c r="ND22" s="288"/>
      <c r="NE22" s="288"/>
      <c r="NF22" s="288"/>
      <c r="NG22" s="288"/>
      <c r="NH22" s="288"/>
      <c r="NI22" s="288"/>
      <c r="NJ22" s="288"/>
      <c r="NK22" s="288"/>
      <c r="NL22" s="288"/>
      <c r="NM22" s="288"/>
      <c r="NN22" s="288"/>
      <c r="NO22" s="288"/>
      <c r="NP22" s="288"/>
      <c r="NQ22" s="288"/>
      <c r="NR22" s="288"/>
      <c r="NS22" s="288"/>
      <c r="NT22" s="288"/>
      <c r="NU22" s="288"/>
      <c r="NV22" s="288"/>
      <c r="NW22" s="288"/>
      <c r="NX22" s="288"/>
      <c r="NY22" s="288"/>
      <c r="NZ22" s="288"/>
      <c r="OA22" s="288"/>
      <c r="OB22" s="288"/>
      <c r="OC22" s="288"/>
      <c r="OD22" s="288"/>
      <c r="OE22" s="288"/>
      <c r="OF22" s="288"/>
      <c r="OG22" s="288"/>
      <c r="OH22" s="288"/>
      <c r="OI22" s="288"/>
      <c r="OJ22" s="288"/>
      <c r="OK22" s="288"/>
      <c r="OL22" s="288"/>
      <c r="OM22" s="288"/>
      <c r="ON22" s="288"/>
      <c r="OO22" s="288"/>
      <c r="OP22" s="288"/>
      <c r="OQ22" s="288"/>
      <c r="OR22" s="288"/>
      <c r="OS22" s="288"/>
      <c r="OT22" s="288"/>
      <c r="OU22" s="288"/>
      <c r="OV22" s="288"/>
      <c r="OW22" s="288"/>
      <c r="OX22" s="288"/>
      <c r="OY22" s="288"/>
      <c r="OZ22" s="288"/>
      <c r="PA22" s="288"/>
      <c r="PB22" s="288"/>
      <c r="PC22" s="288"/>
      <c r="PD22" s="288"/>
      <c r="PE22" s="288"/>
      <c r="PF22" s="288"/>
      <c r="PG22" s="288"/>
      <c r="PH22" s="288"/>
      <c r="PI22" s="288"/>
      <c r="PJ22" s="288"/>
      <c r="PK22" s="288"/>
      <c r="PL22" s="288"/>
      <c r="PM22" s="288"/>
      <c r="PN22" s="288"/>
      <c r="PO22" s="288"/>
      <c r="PP22" s="288"/>
      <c r="PQ22" s="288"/>
      <c r="PR22" s="288"/>
      <c r="PS22" s="288"/>
      <c r="PT22" s="288"/>
      <c r="PU22" s="288"/>
      <c r="PV22" s="288"/>
      <c r="PW22" s="288"/>
      <c r="PX22" s="288"/>
      <c r="PY22" s="288"/>
      <c r="PZ22" s="288"/>
      <c r="QA22" s="288"/>
      <c r="QB22" s="288"/>
      <c r="QC22" s="288"/>
      <c r="QD22" s="288"/>
      <c r="QE22" s="288"/>
      <c r="QF22" s="288"/>
      <c r="QG22" s="288"/>
      <c r="QH22" s="288"/>
      <c r="QI22" s="288"/>
      <c r="QJ22" s="288"/>
      <c r="QK22" s="288"/>
      <c r="QL22" s="288"/>
      <c r="QM22" s="288"/>
      <c r="QN22" s="288"/>
      <c r="QO22" s="288"/>
      <c r="QP22" s="288"/>
      <c r="QQ22" s="288"/>
      <c r="QR22" s="288"/>
      <c r="QS22" s="288"/>
      <c r="QT22" s="288"/>
      <c r="QU22" s="288"/>
      <c r="QV22" s="288"/>
      <c r="QW22" s="288"/>
      <c r="QX22" s="288"/>
      <c r="QY22" s="288"/>
      <c r="QZ22" s="288"/>
      <c r="RA22" s="288"/>
      <c r="RB22" s="288"/>
      <c r="RC22" s="288"/>
      <c r="RD22" s="288"/>
      <c r="RE22" s="288"/>
      <c r="RF22" s="288"/>
      <c r="RG22" s="288"/>
      <c r="RH22" s="288"/>
      <c r="RI22" s="288"/>
      <c r="RJ22" s="288"/>
      <c r="RK22" s="288"/>
      <c r="RL22" s="288"/>
      <c r="RM22" s="288"/>
      <c r="RN22" s="288"/>
      <c r="RO22" s="288"/>
      <c r="RP22" s="288"/>
      <c r="RQ22" s="288"/>
      <c r="RR22" s="288"/>
      <c r="RS22" s="288"/>
      <c r="RT22" s="288"/>
      <c r="RU22" s="288"/>
      <c r="RV22" s="288"/>
      <c r="RW22" s="288"/>
      <c r="RX22" s="288"/>
      <c r="RY22" s="288"/>
      <c r="RZ22" s="288"/>
      <c r="SA22" s="288"/>
      <c r="SB22" s="288"/>
      <c r="SC22" s="288"/>
      <c r="SD22" s="288"/>
      <c r="SE22" s="288"/>
      <c r="SF22" s="288"/>
      <c r="SG22" s="288"/>
      <c r="SH22" s="288"/>
      <c r="SI22" s="288"/>
      <c r="SJ22" s="288"/>
      <c r="SK22" s="288"/>
      <c r="SL22" s="288"/>
      <c r="SM22" s="288"/>
      <c r="SN22" s="288"/>
      <c r="SO22" s="288"/>
      <c r="SP22" s="288"/>
      <c r="SQ22" s="288"/>
      <c r="SR22" s="288"/>
      <c r="SS22" s="288"/>
      <c r="ST22" s="288"/>
      <c r="SU22" s="288"/>
      <c r="SV22" s="288"/>
      <c r="SW22" s="288"/>
      <c r="SX22" s="288"/>
      <c r="SY22" s="288"/>
      <c r="SZ22" s="288"/>
      <c r="TA22" s="288"/>
      <c r="TB22" s="288"/>
      <c r="TC22" s="288"/>
      <c r="TD22" s="288"/>
      <c r="TE22" s="288"/>
      <c r="TF22" s="288"/>
      <c r="TG22" s="288"/>
      <c r="TH22" s="288"/>
      <c r="TI22" s="288"/>
      <c r="TJ22" s="288"/>
      <c r="TK22" s="288"/>
      <c r="TL22" s="288"/>
      <c r="TM22" s="288"/>
      <c r="TN22" s="288"/>
      <c r="TO22" s="288"/>
      <c r="TP22" s="288"/>
      <c r="TQ22" s="288"/>
      <c r="TR22" s="288"/>
      <c r="TS22" s="288"/>
      <c r="TT22" s="288"/>
      <c r="TU22" s="288"/>
      <c r="TV22" s="288"/>
      <c r="TW22" s="288"/>
      <c r="TX22" s="288"/>
      <c r="TY22" s="288"/>
      <c r="TZ22" s="288"/>
      <c r="UA22" s="288"/>
      <c r="UB22" s="288"/>
      <c r="UC22" s="288"/>
      <c r="UD22" s="288"/>
      <c r="UE22" s="288"/>
      <c r="UF22" s="288"/>
      <c r="UG22" s="288"/>
      <c r="UH22" s="288"/>
      <c r="UI22" s="288"/>
      <c r="UJ22" s="288"/>
      <c r="UK22" s="288"/>
      <c r="UL22" s="288"/>
      <c r="UM22" s="288"/>
      <c r="UN22" s="288"/>
      <c r="UO22" s="288"/>
      <c r="UP22" s="288"/>
      <c r="UQ22" s="288"/>
      <c r="UR22" s="288"/>
      <c r="US22" s="288"/>
      <c r="UT22" s="288"/>
      <c r="UU22" s="288"/>
      <c r="UV22" s="288"/>
      <c r="UW22" s="288"/>
      <c r="UX22" s="288"/>
      <c r="UY22" s="288"/>
      <c r="UZ22" s="288"/>
      <c r="VA22" s="288"/>
      <c r="VB22" s="288"/>
      <c r="VC22" s="288"/>
      <c r="VD22" s="288"/>
      <c r="VE22" s="288"/>
      <c r="VF22" s="288"/>
      <c r="VG22" s="288"/>
      <c r="VH22" s="288"/>
      <c r="VI22" s="288"/>
      <c r="VJ22" s="288"/>
      <c r="VK22" s="288"/>
      <c r="VL22" s="288"/>
      <c r="VM22" s="288"/>
      <c r="VN22" s="288"/>
      <c r="VO22" s="288"/>
      <c r="VP22" s="288"/>
      <c r="VQ22" s="288"/>
      <c r="VR22" s="288"/>
      <c r="VS22" s="288"/>
      <c r="VT22" s="288"/>
      <c r="VU22" s="288"/>
      <c r="VV22" s="288"/>
      <c r="VW22" s="288"/>
      <c r="VX22" s="288"/>
      <c r="VY22" s="288"/>
      <c r="VZ22" s="288"/>
      <c r="WA22" s="288"/>
      <c r="WB22" s="288"/>
      <c r="WC22" s="288"/>
      <c r="WD22" s="288"/>
      <c r="WE22" s="288"/>
      <c r="WF22" s="288"/>
      <c r="WG22" s="288"/>
      <c r="WH22" s="288"/>
      <c r="WI22" s="288"/>
      <c r="WJ22" s="288"/>
      <c r="WK22" s="288"/>
      <c r="WL22" s="288"/>
      <c r="WM22" s="288"/>
      <c r="WN22" s="288"/>
      <c r="WO22" s="288"/>
      <c r="WP22" s="288"/>
      <c r="WQ22" s="288"/>
      <c r="WR22" s="288"/>
      <c r="WS22" s="288"/>
      <c r="WT22" s="288"/>
      <c r="WU22" s="288"/>
      <c r="WV22" s="288"/>
      <c r="WW22" s="288"/>
      <c r="WX22" s="288"/>
      <c r="WY22" s="288"/>
      <c r="WZ22" s="288"/>
      <c r="XA22" s="288"/>
      <c r="XB22" s="288"/>
      <c r="XC22" s="288"/>
      <c r="XD22" s="288"/>
      <c r="XE22" s="288"/>
      <c r="XF22" s="288"/>
      <c r="XG22" s="288"/>
      <c r="XH22" s="288"/>
      <c r="XI22" s="288"/>
      <c r="XJ22" s="288"/>
      <c r="XK22" s="288"/>
      <c r="XL22" s="288"/>
      <c r="XM22" s="288"/>
      <c r="XN22" s="288"/>
      <c r="XO22" s="288"/>
      <c r="XP22" s="288"/>
      <c r="XQ22" s="288"/>
      <c r="XR22" s="288"/>
      <c r="XS22" s="288"/>
      <c r="XT22" s="288"/>
      <c r="XU22" s="288"/>
      <c r="XV22" s="288"/>
      <c r="XW22" s="288"/>
      <c r="XX22" s="288"/>
      <c r="XY22" s="288"/>
      <c r="XZ22" s="288"/>
      <c r="YA22" s="288"/>
      <c r="YB22" s="288"/>
      <c r="YC22" s="288"/>
      <c r="YD22" s="288"/>
      <c r="YE22" s="288"/>
      <c r="YF22" s="288"/>
      <c r="YG22" s="288"/>
      <c r="YH22" s="288"/>
      <c r="YI22" s="288"/>
      <c r="YJ22" s="288"/>
      <c r="YK22" s="288"/>
      <c r="YL22" s="288"/>
      <c r="YM22" s="288"/>
      <c r="YN22" s="288"/>
      <c r="YO22" s="288"/>
      <c r="YP22" s="288"/>
      <c r="YQ22" s="288"/>
      <c r="YR22" s="288"/>
      <c r="YS22" s="288"/>
      <c r="YT22" s="288"/>
      <c r="YU22" s="288"/>
      <c r="YV22" s="288"/>
      <c r="YW22" s="288"/>
      <c r="YX22" s="288"/>
      <c r="YY22" s="288"/>
      <c r="YZ22" s="288"/>
      <c r="ZA22" s="288"/>
      <c r="ZB22" s="288"/>
      <c r="ZC22" s="288"/>
      <c r="ZD22" s="288"/>
      <c r="ZE22" s="288"/>
      <c r="ZF22" s="288"/>
      <c r="ZG22" s="288"/>
      <c r="ZH22" s="288"/>
      <c r="ZI22" s="288"/>
      <c r="ZJ22" s="288"/>
      <c r="ZK22" s="288"/>
      <c r="ZL22" s="288"/>
      <c r="ZM22" s="288"/>
      <c r="ZN22" s="288"/>
      <c r="ZO22" s="288"/>
      <c r="ZP22" s="288"/>
      <c r="ZQ22" s="288"/>
      <c r="ZR22" s="288"/>
      <c r="ZS22" s="288"/>
      <c r="ZT22" s="288"/>
      <c r="ZU22" s="288"/>
      <c r="ZV22" s="288"/>
      <c r="ZW22" s="288"/>
      <c r="ZX22" s="288"/>
      <c r="ZY22" s="288"/>
      <c r="ZZ22" s="288"/>
      <c r="AAA22" s="288"/>
      <c r="AAB22" s="288"/>
      <c r="AAC22" s="288"/>
      <c r="AAD22" s="288"/>
      <c r="AAE22" s="288"/>
      <c r="AAF22" s="288"/>
      <c r="AAG22" s="288"/>
      <c r="AAH22" s="288"/>
      <c r="AAI22" s="288"/>
      <c r="AAJ22" s="288"/>
      <c r="AAK22" s="288"/>
      <c r="AAL22" s="288"/>
      <c r="AAM22" s="288"/>
      <c r="AAN22" s="288"/>
      <c r="AAO22" s="288"/>
      <c r="AAP22" s="288"/>
      <c r="AAQ22" s="288"/>
      <c r="AAR22" s="288"/>
      <c r="AAS22" s="288"/>
      <c r="AAT22" s="288"/>
      <c r="AAU22" s="288"/>
      <c r="AAV22" s="288"/>
      <c r="AAW22" s="288"/>
      <c r="AAX22" s="288"/>
      <c r="AAY22" s="288"/>
      <c r="AAZ22" s="288"/>
      <c r="ABA22" s="288"/>
      <c r="ABB22" s="288"/>
      <c r="ABC22" s="288"/>
      <c r="ABD22" s="288"/>
      <c r="ABE22" s="288"/>
      <c r="ABF22" s="288"/>
      <c r="ABG22" s="288"/>
      <c r="ABH22" s="288"/>
      <c r="ABI22" s="288"/>
      <c r="ABJ22" s="288"/>
      <c r="ABK22" s="288"/>
      <c r="ABL22" s="288"/>
      <c r="ABM22" s="288"/>
      <c r="ABN22" s="288"/>
      <c r="ABO22" s="288"/>
      <c r="ABP22" s="288"/>
      <c r="ABQ22" s="288"/>
      <c r="ABR22" s="288"/>
      <c r="ABS22" s="288"/>
      <c r="ABT22" s="288"/>
      <c r="ABU22" s="288"/>
      <c r="ABV22" s="288"/>
      <c r="ABW22" s="288"/>
      <c r="ABX22" s="288"/>
      <c r="ABY22" s="288"/>
      <c r="ABZ22" s="288"/>
      <c r="ACA22" s="288"/>
      <c r="ACB22" s="288"/>
      <c r="ACC22" s="288"/>
      <c r="ACD22" s="288"/>
      <c r="ACE22" s="288"/>
      <c r="ACF22" s="288"/>
      <c r="ACG22" s="288"/>
      <c r="ACH22" s="288"/>
      <c r="ACI22" s="288"/>
      <c r="ACJ22" s="288"/>
      <c r="ACK22" s="288"/>
      <c r="ACL22" s="288"/>
      <c r="ACM22" s="288"/>
      <c r="ACN22" s="288"/>
      <c r="ACO22" s="288"/>
      <c r="ACP22" s="288"/>
      <c r="ACQ22" s="288"/>
      <c r="ACR22" s="288"/>
      <c r="ACS22" s="288"/>
      <c r="ACT22" s="288"/>
      <c r="ACU22" s="288"/>
      <c r="ACV22" s="288"/>
      <c r="ACW22" s="288"/>
      <c r="ACX22" s="288"/>
      <c r="ACY22" s="288"/>
      <c r="ACZ22" s="288"/>
      <c r="ADA22" s="288"/>
      <c r="ADB22" s="288"/>
      <c r="ADC22" s="288"/>
      <c r="ADD22" s="288"/>
      <c r="ADE22" s="288"/>
      <c r="ADF22" s="288"/>
      <c r="ADG22" s="288"/>
      <c r="ADH22" s="288"/>
      <c r="ADI22" s="288"/>
      <c r="ADJ22" s="288"/>
      <c r="ADK22" s="288"/>
      <c r="ADL22" s="288"/>
      <c r="ADM22" s="288"/>
      <c r="ADN22" s="288"/>
      <c r="ADO22" s="288"/>
      <c r="ADP22" s="288"/>
      <c r="ADQ22" s="288"/>
      <c r="ADR22" s="288"/>
      <c r="ADS22" s="288"/>
      <c r="ADT22" s="288"/>
      <c r="ADU22" s="288"/>
      <c r="ADV22" s="288"/>
      <c r="ADW22" s="288"/>
      <c r="ADX22" s="288"/>
      <c r="ADY22" s="288"/>
      <c r="ADZ22" s="288"/>
      <c r="AEA22" s="288"/>
      <c r="AEB22" s="288"/>
      <c r="AEC22" s="288"/>
      <c r="AED22" s="288"/>
      <c r="AEE22" s="288"/>
      <c r="AEF22" s="288"/>
      <c r="AEG22" s="288"/>
      <c r="AEH22" s="288"/>
      <c r="AEI22" s="288"/>
      <c r="AEJ22" s="288"/>
      <c r="AEK22" s="288"/>
      <c r="AEL22" s="288"/>
      <c r="AEM22" s="288"/>
      <c r="AEN22" s="288"/>
      <c r="AEO22" s="288"/>
      <c r="AEP22" s="288"/>
      <c r="AEQ22" s="288"/>
      <c r="AER22" s="288"/>
      <c r="AES22" s="288"/>
      <c r="AET22" s="288"/>
      <c r="AEU22" s="288"/>
      <c r="AEV22" s="288"/>
      <c r="AEW22" s="288"/>
      <c r="AEX22" s="288"/>
      <c r="AEY22" s="288"/>
      <c r="AEZ22" s="288"/>
      <c r="AFA22" s="288"/>
      <c r="AFB22" s="288"/>
      <c r="AFC22" s="288"/>
      <c r="AFD22" s="288"/>
      <c r="AFE22" s="288"/>
      <c r="AFF22" s="288"/>
      <c r="AFG22" s="288"/>
      <c r="AFH22" s="288"/>
      <c r="AFI22" s="288"/>
      <c r="AFJ22" s="288"/>
      <c r="AFK22" s="288"/>
      <c r="AFL22" s="288"/>
      <c r="AFM22" s="288"/>
      <c r="AFN22" s="288"/>
      <c r="AFO22" s="288"/>
      <c r="AFP22" s="288"/>
      <c r="AFQ22" s="288"/>
      <c r="AFR22" s="288"/>
      <c r="AFS22" s="288"/>
      <c r="AFT22" s="288"/>
      <c r="AFU22" s="288"/>
      <c r="AFV22" s="288"/>
      <c r="AFW22" s="288"/>
      <c r="AFX22" s="288"/>
      <c r="AFY22" s="288"/>
      <c r="AFZ22" s="288"/>
      <c r="AGA22" s="288"/>
      <c r="AGB22" s="288"/>
      <c r="AGC22" s="288"/>
      <c r="AGD22" s="288"/>
      <c r="AGE22" s="288"/>
      <c r="AGF22" s="288"/>
      <c r="AGG22" s="288"/>
      <c r="AGH22" s="288"/>
      <c r="AGI22" s="288"/>
      <c r="AGJ22" s="288"/>
      <c r="AGK22" s="288"/>
      <c r="AGL22" s="288"/>
      <c r="AGM22" s="288"/>
      <c r="AGN22" s="288"/>
      <c r="AGO22" s="288"/>
      <c r="AGP22" s="288"/>
      <c r="AGQ22" s="288"/>
      <c r="AGR22" s="288"/>
      <c r="AGS22" s="288"/>
      <c r="AGT22" s="288"/>
      <c r="AGU22" s="288"/>
      <c r="AGV22" s="288"/>
      <c r="AGW22" s="288"/>
      <c r="AGX22" s="288"/>
      <c r="AGY22" s="288"/>
      <c r="AGZ22" s="288"/>
      <c r="AHA22" s="288"/>
      <c r="AHB22" s="288"/>
      <c r="AHC22" s="288"/>
      <c r="AHD22" s="288"/>
      <c r="AHE22" s="288"/>
      <c r="AHF22" s="288"/>
      <c r="AHG22" s="288"/>
      <c r="AHH22" s="288"/>
      <c r="AHI22" s="288"/>
      <c r="AHJ22" s="288"/>
      <c r="AHK22" s="288"/>
      <c r="AHL22" s="288"/>
      <c r="AHM22" s="288"/>
      <c r="AHN22" s="288"/>
      <c r="AHO22" s="288"/>
      <c r="AHP22" s="288"/>
      <c r="AHQ22" s="288"/>
      <c r="AHR22" s="288"/>
      <c r="AHS22" s="288"/>
      <c r="AHT22" s="288"/>
      <c r="AHU22" s="288"/>
      <c r="AHV22" s="288"/>
      <c r="AHW22" s="288"/>
      <c r="AHX22" s="288"/>
      <c r="AHY22" s="288"/>
      <c r="AHZ22" s="288"/>
      <c r="AIA22" s="288"/>
      <c r="AIB22" s="288"/>
      <c r="AIC22" s="288"/>
      <c r="AID22" s="288"/>
      <c r="AIE22" s="288"/>
      <c r="AIF22" s="288"/>
      <c r="AIG22" s="288"/>
      <c r="AIH22" s="288"/>
      <c r="AII22" s="288"/>
      <c r="AIJ22" s="288"/>
      <c r="AIK22" s="288"/>
      <c r="AIL22" s="288"/>
      <c r="AIM22" s="288"/>
      <c r="AIN22" s="288"/>
      <c r="AIO22" s="288"/>
      <c r="AIP22" s="288"/>
      <c r="AIQ22" s="288"/>
      <c r="AIR22" s="288"/>
      <c r="AIS22" s="288"/>
      <c r="AIT22" s="288"/>
      <c r="AIU22" s="288"/>
      <c r="AIV22" s="288"/>
      <c r="AIW22" s="288"/>
      <c r="AIX22" s="288"/>
      <c r="AIY22" s="288"/>
      <c r="AIZ22" s="288"/>
      <c r="AJA22" s="288"/>
      <c r="AJB22" s="288"/>
      <c r="AJC22" s="288"/>
      <c r="AJD22" s="288"/>
      <c r="AJE22" s="288"/>
      <c r="AJF22" s="288"/>
      <c r="AJG22" s="288"/>
      <c r="AJH22" s="288"/>
      <c r="AJI22" s="288"/>
      <c r="AJJ22" s="288"/>
      <c r="AJK22" s="288"/>
      <c r="AJL22" s="288"/>
      <c r="AJM22" s="288"/>
      <c r="AJN22" s="288"/>
      <c r="AJO22" s="288"/>
      <c r="AJP22" s="288"/>
      <c r="AJQ22" s="288"/>
      <c r="AJR22" s="288"/>
      <c r="AJS22" s="288"/>
      <c r="AJT22" s="288"/>
      <c r="AJU22" s="288"/>
      <c r="AJV22" s="288"/>
      <c r="AJW22" s="288"/>
      <c r="AJX22" s="288"/>
      <c r="AJY22" s="288"/>
      <c r="AJZ22" s="288"/>
      <c r="AKA22" s="288"/>
      <c r="AKB22" s="288"/>
      <c r="AKC22" s="288"/>
      <c r="AKD22" s="288"/>
      <c r="AKE22" s="288"/>
      <c r="AKF22" s="288"/>
      <c r="AKG22" s="288"/>
      <c r="AKH22" s="288"/>
      <c r="AKI22" s="288"/>
      <c r="AKJ22" s="288"/>
      <c r="AKK22" s="288"/>
      <c r="AKL22" s="288"/>
      <c r="AKM22" s="288"/>
      <c r="AKN22" s="288"/>
      <c r="AKO22" s="288"/>
      <c r="AKP22" s="288"/>
      <c r="AKQ22" s="288"/>
      <c r="AKR22" s="288"/>
      <c r="AKS22" s="288"/>
      <c r="AKT22" s="288"/>
      <c r="AKU22" s="288"/>
      <c r="AKV22" s="288"/>
      <c r="AKW22" s="288"/>
      <c r="AKX22" s="288"/>
      <c r="AKY22" s="288"/>
      <c r="AKZ22" s="288"/>
      <c r="ALA22" s="288"/>
      <c r="ALB22" s="288"/>
      <c r="ALC22" s="288"/>
      <c r="ALD22" s="288"/>
      <c r="ALE22" s="288"/>
      <c r="ALF22" s="288"/>
      <c r="ALG22" s="288"/>
      <c r="ALH22" s="288"/>
      <c r="ALI22" s="288"/>
      <c r="ALJ22" s="288"/>
      <c r="ALK22" s="288"/>
      <c r="ALL22" s="288"/>
      <c r="ALM22" s="288"/>
      <c r="ALN22" s="288"/>
      <c r="ALO22" s="288"/>
      <c r="ALP22" s="288"/>
      <c r="ALQ22" s="288"/>
      <c r="ALR22" s="288"/>
      <c r="ALS22" s="288"/>
      <c r="ALT22" s="288"/>
      <c r="ALU22" s="288"/>
      <c r="ALV22" s="288"/>
      <c r="ALW22" s="288"/>
      <c r="ALX22" s="288"/>
      <c r="ALY22" s="288"/>
      <c r="ALZ22" s="288"/>
      <c r="AMA22" s="288"/>
      <c r="AMB22" s="288"/>
      <c r="AMC22" s="288"/>
      <c r="AMD22" s="288"/>
      <c r="AME22" s="288"/>
      <c r="AMF22" s="288"/>
    </row>
    <row r="23" spans="1:1020" s="289" customFormat="1" ht="37.5" customHeight="1" x14ac:dyDescent="0.7">
      <c r="A23" s="386" t="s">
        <v>131</v>
      </c>
      <c r="B23" s="147">
        <v>143536</v>
      </c>
      <c r="C23" s="147">
        <v>17509</v>
      </c>
      <c r="D23" s="148">
        <v>393462</v>
      </c>
      <c r="E23" s="147">
        <v>120116</v>
      </c>
      <c r="F23" s="148">
        <f t="shared" si="0"/>
        <v>674623</v>
      </c>
      <c r="G23" s="147">
        <f t="shared" si="5"/>
        <v>111958.08</v>
      </c>
      <c r="H23" s="148">
        <f t="shared" si="4"/>
        <v>13657.02</v>
      </c>
      <c r="I23" s="147">
        <f t="shared" si="1"/>
        <v>393462</v>
      </c>
      <c r="J23" s="148">
        <f t="shared" si="2"/>
        <v>84081.2</v>
      </c>
      <c r="K23" s="147">
        <f t="shared" si="3"/>
        <v>603158.29999999993</v>
      </c>
      <c r="L23" s="140"/>
      <c r="M23" s="387"/>
      <c r="N23" s="140"/>
      <c r="O23" s="288"/>
      <c r="P23" s="288"/>
      <c r="Q23" s="388"/>
      <c r="R23" s="288"/>
      <c r="S23" s="288"/>
      <c r="T23" s="388"/>
      <c r="U23" s="288"/>
      <c r="V23" s="381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/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8"/>
      <c r="BD23" s="288"/>
      <c r="BE23" s="288"/>
      <c r="BF23" s="288"/>
      <c r="BG23" s="288"/>
      <c r="BH23" s="288"/>
      <c r="BI23" s="288"/>
      <c r="BJ23" s="288"/>
      <c r="BK23" s="288"/>
      <c r="BL23" s="288"/>
      <c r="BM23" s="288"/>
      <c r="BN23" s="288"/>
      <c r="BO23" s="288"/>
      <c r="BP23" s="288"/>
      <c r="BQ23" s="288"/>
      <c r="BR23" s="288"/>
      <c r="BS23" s="288"/>
      <c r="BT23" s="288"/>
      <c r="BU23" s="288"/>
      <c r="BV23" s="288"/>
      <c r="BW23" s="288"/>
      <c r="BX23" s="288"/>
      <c r="BY23" s="288"/>
      <c r="BZ23" s="288"/>
      <c r="CA23" s="288"/>
      <c r="CB23" s="288"/>
      <c r="CC23" s="288"/>
      <c r="CD23" s="288"/>
      <c r="CE23" s="288"/>
      <c r="CF23" s="288"/>
      <c r="CG23" s="288"/>
      <c r="CH23" s="288"/>
      <c r="CI23" s="288"/>
      <c r="CJ23" s="288"/>
      <c r="CK23" s="288"/>
      <c r="CL23" s="288"/>
      <c r="CM23" s="288"/>
      <c r="CN23" s="288"/>
      <c r="CO23" s="288"/>
      <c r="CP23" s="288"/>
      <c r="CQ23" s="288"/>
      <c r="CR23" s="288"/>
      <c r="CS23" s="288"/>
      <c r="CT23" s="288"/>
      <c r="CU23" s="288"/>
      <c r="CV23" s="288"/>
      <c r="CW23" s="288"/>
      <c r="CX23" s="288"/>
      <c r="CY23" s="288"/>
      <c r="CZ23" s="288"/>
      <c r="DA23" s="288"/>
      <c r="DB23" s="288"/>
      <c r="DC23" s="288"/>
      <c r="DD23" s="288"/>
      <c r="DE23" s="288"/>
      <c r="DF23" s="288"/>
      <c r="DG23" s="288"/>
      <c r="DH23" s="288"/>
      <c r="DI23" s="288"/>
      <c r="DJ23" s="288"/>
      <c r="DK23" s="288"/>
      <c r="DL23" s="288"/>
      <c r="DM23" s="288"/>
      <c r="DN23" s="288"/>
      <c r="DO23" s="288"/>
      <c r="DP23" s="288"/>
      <c r="DQ23" s="288"/>
      <c r="DR23" s="288"/>
      <c r="DS23" s="288"/>
      <c r="DT23" s="288"/>
      <c r="DU23" s="288"/>
      <c r="DV23" s="288"/>
      <c r="DW23" s="288"/>
      <c r="DX23" s="288"/>
      <c r="DY23" s="288"/>
      <c r="DZ23" s="288"/>
      <c r="EA23" s="288"/>
      <c r="EB23" s="288"/>
      <c r="EC23" s="288"/>
      <c r="ED23" s="288"/>
      <c r="EE23" s="288"/>
      <c r="EF23" s="288"/>
      <c r="EG23" s="288"/>
      <c r="EH23" s="288"/>
      <c r="EI23" s="288"/>
      <c r="EJ23" s="288"/>
      <c r="EK23" s="288"/>
      <c r="EL23" s="288"/>
      <c r="EM23" s="288"/>
      <c r="EN23" s="288"/>
      <c r="EO23" s="288"/>
      <c r="EP23" s="288"/>
      <c r="EQ23" s="288"/>
      <c r="ER23" s="288"/>
      <c r="ES23" s="288"/>
      <c r="ET23" s="288"/>
      <c r="EU23" s="288"/>
      <c r="EV23" s="288"/>
      <c r="EW23" s="288"/>
      <c r="EX23" s="288"/>
      <c r="EY23" s="288"/>
      <c r="EZ23" s="288"/>
      <c r="FA23" s="288"/>
      <c r="FB23" s="288"/>
      <c r="FC23" s="288"/>
      <c r="FD23" s="288"/>
      <c r="FE23" s="288"/>
      <c r="FF23" s="288"/>
      <c r="FG23" s="288"/>
      <c r="FH23" s="288"/>
      <c r="FI23" s="288"/>
      <c r="FJ23" s="288"/>
      <c r="FK23" s="288"/>
      <c r="FL23" s="288"/>
      <c r="FM23" s="288"/>
      <c r="FN23" s="288"/>
      <c r="FO23" s="288"/>
      <c r="FP23" s="288"/>
      <c r="FQ23" s="288"/>
      <c r="FR23" s="288"/>
      <c r="FS23" s="288"/>
      <c r="FT23" s="288"/>
      <c r="FU23" s="288"/>
      <c r="FV23" s="288"/>
      <c r="FW23" s="288"/>
      <c r="FX23" s="288"/>
      <c r="FY23" s="288"/>
      <c r="FZ23" s="288"/>
      <c r="GA23" s="288"/>
      <c r="GB23" s="288"/>
      <c r="GC23" s="288"/>
      <c r="GD23" s="288"/>
      <c r="GE23" s="288"/>
      <c r="GF23" s="288"/>
      <c r="GG23" s="288"/>
      <c r="GH23" s="288"/>
      <c r="GI23" s="288"/>
      <c r="GJ23" s="288"/>
      <c r="GK23" s="288"/>
      <c r="GL23" s="288"/>
      <c r="GM23" s="288"/>
      <c r="GN23" s="288"/>
      <c r="GO23" s="288"/>
      <c r="GP23" s="288"/>
      <c r="GQ23" s="288"/>
      <c r="GR23" s="288"/>
      <c r="GS23" s="288"/>
      <c r="GT23" s="288"/>
      <c r="GU23" s="288"/>
      <c r="GV23" s="288"/>
      <c r="GW23" s="288"/>
      <c r="GX23" s="288"/>
      <c r="GY23" s="288"/>
      <c r="GZ23" s="288"/>
      <c r="HA23" s="288"/>
      <c r="HB23" s="288"/>
      <c r="HC23" s="288"/>
      <c r="HD23" s="288"/>
      <c r="HE23" s="288"/>
      <c r="HF23" s="288"/>
      <c r="HG23" s="288"/>
      <c r="HH23" s="288"/>
      <c r="HI23" s="288"/>
      <c r="HJ23" s="288"/>
      <c r="HK23" s="288"/>
      <c r="HL23" s="288"/>
      <c r="HM23" s="288"/>
      <c r="HN23" s="288"/>
      <c r="HO23" s="288"/>
      <c r="HP23" s="288"/>
      <c r="HQ23" s="288"/>
      <c r="HR23" s="288"/>
      <c r="HS23" s="288"/>
      <c r="HT23" s="288"/>
      <c r="HU23" s="288"/>
      <c r="HV23" s="288"/>
      <c r="HW23" s="288"/>
      <c r="HX23" s="288"/>
      <c r="HY23" s="288"/>
      <c r="HZ23" s="288"/>
      <c r="IA23" s="288"/>
      <c r="IB23" s="288"/>
      <c r="IC23" s="288"/>
      <c r="ID23" s="288"/>
      <c r="IE23" s="288"/>
      <c r="IF23" s="288"/>
      <c r="IG23" s="288"/>
      <c r="IH23" s="288"/>
      <c r="II23" s="288"/>
      <c r="IJ23" s="288"/>
      <c r="IK23" s="288"/>
      <c r="IL23" s="288"/>
      <c r="IM23" s="288"/>
      <c r="IN23" s="288"/>
      <c r="IO23" s="288"/>
      <c r="IP23" s="288"/>
      <c r="IQ23" s="288"/>
      <c r="IR23" s="288"/>
      <c r="IS23" s="288"/>
      <c r="IT23" s="288"/>
      <c r="IU23" s="288"/>
      <c r="IV23" s="288"/>
      <c r="IW23" s="288"/>
      <c r="IX23" s="288"/>
      <c r="IY23" s="288"/>
      <c r="IZ23" s="288"/>
      <c r="JA23" s="288"/>
      <c r="JB23" s="288"/>
      <c r="JC23" s="288"/>
      <c r="JD23" s="288"/>
      <c r="JE23" s="288"/>
      <c r="JF23" s="288"/>
      <c r="JG23" s="288"/>
      <c r="JH23" s="288"/>
      <c r="JI23" s="288"/>
      <c r="JJ23" s="288"/>
      <c r="JK23" s="288"/>
      <c r="JL23" s="288"/>
      <c r="JM23" s="288"/>
      <c r="JN23" s="288"/>
      <c r="JO23" s="288"/>
      <c r="JP23" s="288"/>
      <c r="JQ23" s="288"/>
      <c r="JR23" s="288"/>
      <c r="JS23" s="288"/>
      <c r="JT23" s="288"/>
      <c r="JU23" s="288"/>
      <c r="JV23" s="288"/>
      <c r="JW23" s="288"/>
      <c r="JX23" s="288"/>
      <c r="JY23" s="288"/>
      <c r="JZ23" s="288"/>
      <c r="KA23" s="288"/>
      <c r="KB23" s="288"/>
      <c r="KC23" s="288"/>
      <c r="KD23" s="288"/>
      <c r="KE23" s="288"/>
      <c r="KF23" s="288"/>
      <c r="KG23" s="288"/>
      <c r="KH23" s="288"/>
      <c r="KI23" s="288"/>
      <c r="KJ23" s="288"/>
      <c r="KK23" s="288"/>
      <c r="KL23" s="288"/>
      <c r="KM23" s="288"/>
      <c r="KN23" s="288"/>
      <c r="KO23" s="288"/>
      <c r="KP23" s="288"/>
      <c r="KQ23" s="288"/>
      <c r="KR23" s="288"/>
      <c r="KS23" s="288"/>
      <c r="KT23" s="288"/>
      <c r="KU23" s="288"/>
      <c r="KV23" s="288"/>
      <c r="KW23" s="288"/>
      <c r="KX23" s="288"/>
      <c r="KY23" s="288"/>
      <c r="KZ23" s="288"/>
      <c r="LA23" s="288"/>
      <c r="LB23" s="288"/>
      <c r="LC23" s="288"/>
      <c r="LD23" s="288"/>
      <c r="LE23" s="288"/>
      <c r="LF23" s="288"/>
      <c r="LG23" s="288"/>
      <c r="LH23" s="288"/>
      <c r="LI23" s="288"/>
      <c r="LJ23" s="288"/>
      <c r="LK23" s="288"/>
      <c r="LL23" s="288"/>
      <c r="LM23" s="288"/>
      <c r="LN23" s="288"/>
      <c r="LO23" s="288"/>
      <c r="LP23" s="288"/>
      <c r="LQ23" s="288"/>
      <c r="LR23" s="288"/>
      <c r="LS23" s="288"/>
      <c r="LT23" s="288"/>
      <c r="LU23" s="288"/>
      <c r="LV23" s="288"/>
      <c r="LW23" s="288"/>
      <c r="LX23" s="288"/>
      <c r="LY23" s="288"/>
      <c r="LZ23" s="288"/>
      <c r="MA23" s="288"/>
      <c r="MB23" s="288"/>
      <c r="MC23" s="288"/>
      <c r="MD23" s="288"/>
      <c r="ME23" s="288"/>
      <c r="MF23" s="288"/>
      <c r="MG23" s="288"/>
      <c r="MH23" s="288"/>
      <c r="MI23" s="288"/>
      <c r="MJ23" s="288"/>
      <c r="MK23" s="288"/>
      <c r="ML23" s="288"/>
      <c r="MM23" s="288"/>
      <c r="MN23" s="288"/>
      <c r="MO23" s="288"/>
      <c r="MP23" s="288"/>
      <c r="MQ23" s="288"/>
      <c r="MR23" s="288"/>
      <c r="MS23" s="288"/>
      <c r="MT23" s="288"/>
      <c r="MU23" s="288"/>
      <c r="MV23" s="288"/>
      <c r="MW23" s="288"/>
      <c r="MX23" s="288"/>
      <c r="MY23" s="288"/>
      <c r="MZ23" s="288"/>
      <c r="NA23" s="288"/>
      <c r="NB23" s="288"/>
      <c r="NC23" s="288"/>
      <c r="ND23" s="288"/>
      <c r="NE23" s="288"/>
      <c r="NF23" s="288"/>
      <c r="NG23" s="288"/>
      <c r="NH23" s="288"/>
      <c r="NI23" s="288"/>
      <c r="NJ23" s="288"/>
      <c r="NK23" s="288"/>
      <c r="NL23" s="288"/>
      <c r="NM23" s="288"/>
      <c r="NN23" s="288"/>
      <c r="NO23" s="288"/>
      <c r="NP23" s="288"/>
      <c r="NQ23" s="288"/>
      <c r="NR23" s="288"/>
      <c r="NS23" s="288"/>
      <c r="NT23" s="288"/>
      <c r="NU23" s="288"/>
      <c r="NV23" s="288"/>
      <c r="NW23" s="288"/>
      <c r="NX23" s="288"/>
      <c r="NY23" s="288"/>
      <c r="NZ23" s="288"/>
      <c r="OA23" s="288"/>
      <c r="OB23" s="288"/>
      <c r="OC23" s="288"/>
      <c r="OD23" s="288"/>
      <c r="OE23" s="288"/>
      <c r="OF23" s="288"/>
      <c r="OG23" s="288"/>
      <c r="OH23" s="288"/>
      <c r="OI23" s="288"/>
      <c r="OJ23" s="288"/>
      <c r="OK23" s="288"/>
      <c r="OL23" s="288"/>
      <c r="OM23" s="288"/>
      <c r="ON23" s="288"/>
      <c r="OO23" s="288"/>
      <c r="OP23" s="288"/>
      <c r="OQ23" s="288"/>
      <c r="OR23" s="288"/>
      <c r="OS23" s="288"/>
      <c r="OT23" s="288"/>
      <c r="OU23" s="288"/>
      <c r="OV23" s="288"/>
      <c r="OW23" s="288"/>
      <c r="OX23" s="288"/>
      <c r="OY23" s="288"/>
      <c r="OZ23" s="288"/>
      <c r="PA23" s="288"/>
      <c r="PB23" s="288"/>
      <c r="PC23" s="288"/>
      <c r="PD23" s="288"/>
      <c r="PE23" s="288"/>
      <c r="PF23" s="288"/>
      <c r="PG23" s="288"/>
      <c r="PH23" s="288"/>
      <c r="PI23" s="288"/>
      <c r="PJ23" s="288"/>
      <c r="PK23" s="288"/>
      <c r="PL23" s="288"/>
      <c r="PM23" s="288"/>
      <c r="PN23" s="288"/>
      <c r="PO23" s="288"/>
      <c r="PP23" s="288"/>
      <c r="PQ23" s="288"/>
      <c r="PR23" s="288"/>
      <c r="PS23" s="288"/>
      <c r="PT23" s="288"/>
      <c r="PU23" s="288"/>
      <c r="PV23" s="288"/>
      <c r="PW23" s="288"/>
      <c r="PX23" s="288"/>
      <c r="PY23" s="288"/>
      <c r="PZ23" s="288"/>
      <c r="QA23" s="288"/>
      <c r="QB23" s="288"/>
      <c r="QC23" s="288"/>
      <c r="QD23" s="288"/>
      <c r="QE23" s="288"/>
      <c r="QF23" s="288"/>
      <c r="QG23" s="288"/>
      <c r="QH23" s="288"/>
      <c r="QI23" s="288"/>
      <c r="QJ23" s="288"/>
      <c r="QK23" s="288"/>
      <c r="QL23" s="288"/>
      <c r="QM23" s="288"/>
      <c r="QN23" s="288"/>
      <c r="QO23" s="288"/>
      <c r="QP23" s="288"/>
      <c r="QQ23" s="288"/>
      <c r="QR23" s="288"/>
      <c r="QS23" s="288"/>
      <c r="QT23" s="288"/>
      <c r="QU23" s="288"/>
      <c r="QV23" s="288"/>
      <c r="QW23" s="288"/>
      <c r="QX23" s="288"/>
      <c r="QY23" s="288"/>
      <c r="QZ23" s="288"/>
      <c r="RA23" s="288"/>
      <c r="RB23" s="288"/>
      <c r="RC23" s="288"/>
      <c r="RD23" s="288"/>
      <c r="RE23" s="288"/>
      <c r="RF23" s="288"/>
      <c r="RG23" s="288"/>
      <c r="RH23" s="288"/>
      <c r="RI23" s="288"/>
      <c r="RJ23" s="288"/>
      <c r="RK23" s="288"/>
      <c r="RL23" s="288"/>
      <c r="RM23" s="288"/>
      <c r="RN23" s="288"/>
      <c r="RO23" s="288"/>
      <c r="RP23" s="288"/>
      <c r="RQ23" s="288"/>
      <c r="RR23" s="288"/>
      <c r="RS23" s="288"/>
      <c r="RT23" s="288"/>
      <c r="RU23" s="288"/>
      <c r="RV23" s="288"/>
      <c r="RW23" s="288"/>
      <c r="RX23" s="288"/>
      <c r="RY23" s="288"/>
      <c r="RZ23" s="288"/>
      <c r="SA23" s="288"/>
      <c r="SB23" s="288"/>
      <c r="SC23" s="288"/>
      <c r="SD23" s="288"/>
      <c r="SE23" s="288"/>
      <c r="SF23" s="288"/>
      <c r="SG23" s="288"/>
      <c r="SH23" s="288"/>
      <c r="SI23" s="288"/>
      <c r="SJ23" s="288"/>
      <c r="SK23" s="288"/>
      <c r="SL23" s="288"/>
      <c r="SM23" s="288"/>
      <c r="SN23" s="288"/>
      <c r="SO23" s="288"/>
      <c r="SP23" s="288"/>
      <c r="SQ23" s="288"/>
      <c r="SR23" s="288"/>
      <c r="SS23" s="288"/>
      <c r="ST23" s="288"/>
      <c r="SU23" s="288"/>
      <c r="SV23" s="288"/>
      <c r="SW23" s="288"/>
      <c r="SX23" s="288"/>
      <c r="SY23" s="288"/>
      <c r="SZ23" s="288"/>
      <c r="TA23" s="288"/>
      <c r="TB23" s="288"/>
      <c r="TC23" s="288"/>
      <c r="TD23" s="288"/>
      <c r="TE23" s="288"/>
      <c r="TF23" s="288"/>
      <c r="TG23" s="288"/>
      <c r="TH23" s="288"/>
      <c r="TI23" s="288"/>
      <c r="TJ23" s="288"/>
      <c r="TK23" s="288"/>
      <c r="TL23" s="288"/>
      <c r="TM23" s="288"/>
      <c r="TN23" s="288"/>
      <c r="TO23" s="288"/>
      <c r="TP23" s="288"/>
      <c r="TQ23" s="288"/>
      <c r="TR23" s="288"/>
      <c r="TS23" s="288"/>
      <c r="TT23" s="288"/>
      <c r="TU23" s="288"/>
      <c r="TV23" s="288"/>
      <c r="TW23" s="288"/>
      <c r="TX23" s="288"/>
      <c r="TY23" s="288"/>
      <c r="TZ23" s="288"/>
      <c r="UA23" s="288"/>
      <c r="UB23" s="288"/>
      <c r="UC23" s="288"/>
      <c r="UD23" s="288"/>
      <c r="UE23" s="288"/>
      <c r="UF23" s="288"/>
      <c r="UG23" s="288"/>
      <c r="UH23" s="288"/>
      <c r="UI23" s="288"/>
      <c r="UJ23" s="288"/>
      <c r="UK23" s="288"/>
      <c r="UL23" s="288"/>
      <c r="UM23" s="288"/>
      <c r="UN23" s="288"/>
      <c r="UO23" s="288"/>
      <c r="UP23" s="288"/>
      <c r="UQ23" s="288"/>
      <c r="UR23" s="288"/>
      <c r="US23" s="288"/>
      <c r="UT23" s="288"/>
      <c r="UU23" s="288"/>
      <c r="UV23" s="288"/>
      <c r="UW23" s="288"/>
      <c r="UX23" s="288"/>
      <c r="UY23" s="288"/>
      <c r="UZ23" s="288"/>
      <c r="VA23" s="288"/>
      <c r="VB23" s="288"/>
      <c r="VC23" s="288"/>
      <c r="VD23" s="288"/>
      <c r="VE23" s="288"/>
      <c r="VF23" s="288"/>
      <c r="VG23" s="288"/>
      <c r="VH23" s="288"/>
      <c r="VI23" s="288"/>
      <c r="VJ23" s="288"/>
      <c r="VK23" s="288"/>
      <c r="VL23" s="288"/>
      <c r="VM23" s="288"/>
      <c r="VN23" s="288"/>
      <c r="VO23" s="288"/>
      <c r="VP23" s="288"/>
      <c r="VQ23" s="288"/>
      <c r="VR23" s="288"/>
      <c r="VS23" s="288"/>
      <c r="VT23" s="288"/>
      <c r="VU23" s="288"/>
      <c r="VV23" s="288"/>
      <c r="VW23" s="288"/>
      <c r="VX23" s="288"/>
      <c r="VY23" s="288"/>
      <c r="VZ23" s="288"/>
      <c r="WA23" s="288"/>
      <c r="WB23" s="288"/>
      <c r="WC23" s="288"/>
      <c r="WD23" s="288"/>
      <c r="WE23" s="288"/>
      <c r="WF23" s="288"/>
      <c r="WG23" s="288"/>
      <c r="WH23" s="288"/>
      <c r="WI23" s="288"/>
      <c r="WJ23" s="288"/>
      <c r="WK23" s="288"/>
      <c r="WL23" s="288"/>
      <c r="WM23" s="288"/>
      <c r="WN23" s="288"/>
      <c r="WO23" s="288"/>
      <c r="WP23" s="288"/>
      <c r="WQ23" s="288"/>
      <c r="WR23" s="288"/>
      <c r="WS23" s="288"/>
      <c r="WT23" s="288"/>
      <c r="WU23" s="288"/>
      <c r="WV23" s="288"/>
      <c r="WW23" s="288"/>
      <c r="WX23" s="288"/>
      <c r="WY23" s="288"/>
      <c r="WZ23" s="288"/>
      <c r="XA23" s="288"/>
      <c r="XB23" s="288"/>
      <c r="XC23" s="288"/>
      <c r="XD23" s="288"/>
      <c r="XE23" s="288"/>
      <c r="XF23" s="288"/>
      <c r="XG23" s="288"/>
      <c r="XH23" s="288"/>
      <c r="XI23" s="288"/>
      <c r="XJ23" s="288"/>
      <c r="XK23" s="288"/>
      <c r="XL23" s="288"/>
      <c r="XM23" s="288"/>
      <c r="XN23" s="288"/>
      <c r="XO23" s="288"/>
      <c r="XP23" s="288"/>
      <c r="XQ23" s="288"/>
      <c r="XR23" s="288"/>
      <c r="XS23" s="288"/>
      <c r="XT23" s="288"/>
      <c r="XU23" s="288"/>
      <c r="XV23" s="288"/>
      <c r="XW23" s="288"/>
      <c r="XX23" s="288"/>
      <c r="XY23" s="288"/>
      <c r="XZ23" s="288"/>
      <c r="YA23" s="288"/>
      <c r="YB23" s="288"/>
      <c r="YC23" s="288"/>
      <c r="YD23" s="288"/>
      <c r="YE23" s="288"/>
      <c r="YF23" s="288"/>
      <c r="YG23" s="288"/>
      <c r="YH23" s="288"/>
      <c r="YI23" s="288"/>
      <c r="YJ23" s="288"/>
      <c r="YK23" s="288"/>
      <c r="YL23" s="288"/>
      <c r="YM23" s="288"/>
      <c r="YN23" s="288"/>
      <c r="YO23" s="288"/>
      <c r="YP23" s="288"/>
      <c r="YQ23" s="288"/>
      <c r="YR23" s="288"/>
      <c r="YS23" s="288"/>
      <c r="YT23" s="288"/>
      <c r="YU23" s="288"/>
      <c r="YV23" s="288"/>
      <c r="YW23" s="288"/>
      <c r="YX23" s="288"/>
      <c r="YY23" s="288"/>
      <c r="YZ23" s="288"/>
      <c r="ZA23" s="288"/>
      <c r="ZB23" s="288"/>
      <c r="ZC23" s="288"/>
      <c r="ZD23" s="288"/>
      <c r="ZE23" s="288"/>
      <c r="ZF23" s="288"/>
      <c r="ZG23" s="288"/>
      <c r="ZH23" s="288"/>
      <c r="ZI23" s="288"/>
      <c r="ZJ23" s="288"/>
      <c r="ZK23" s="288"/>
      <c r="ZL23" s="288"/>
      <c r="ZM23" s="288"/>
      <c r="ZN23" s="288"/>
      <c r="ZO23" s="288"/>
      <c r="ZP23" s="288"/>
      <c r="ZQ23" s="288"/>
      <c r="ZR23" s="288"/>
      <c r="ZS23" s="288"/>
      <c r="ZT23" s="288"/>
      <c r="ZU23" s="288"/>
      <c r="ZV23" s="288"/>
      <c r="ZW23" s="288"/>
      <c r="ZX23" s="288"/>
      <c r="ZY23" s="288"/>
      <c r="ZZ23" s="288"/>
      <c r="AAA23" s="288"/>
      <c r="AAB23" s="288"/>
      <c r="AAC23" s="288"/>
      <c r="AAD23" s="288"/>
      <c r="AAE23" s="288"/>
      <c r="AAF23" s="288"/>
      <c r="AAG23" s="288"/>
      <c r="AAH23" s="288"/>
      <c r="AAI23" s="288"/>
      <c r="AAJ23" s="288"/>
      <c r="AAK23" s="288"/>
      <c r="AAL23" s="288"/>
      <c r="AAM23" s="288"/>
      <c r="AAN23" s="288"/>
      <c r="AAO23" s="288"/>
      <c r="AAP23" s="288"/>
      <c r="AAQ23" s="288"/>
      <c r="AAR23" s="288"/>
      <c r="AAS23" s="288"/>
      <c r="AAT23" s="288"/>
      <c r="AAU23" s="288"/>
      <c r="AAV23" s="288"/>
      <c r="AAW23" s="288"/>
      <c r="AAX23" s="288"/>
      <c r="AAY23" s="288"/>
      <c r="AAZ23" s="288"/>
      <c r="ABA23" s="288"/>
      <c r="ABB23" s="288"/>
      <c r="ABC23" s="288"/>
      <c r="ABD23" s="288"/>
      <c r="ABE23" s="288"/>
      <c r="ABF23" s="288"/>
      <c r="ABG23" s="288"/>
      <c r="ABH23" s="288"/>
      <c r="ABI23" s="288"/>
      <c r="ABJ23" s="288"/>
      <c r="ABK23" s="288"/>
      <c r="ABL23" s="288"/>
      <c r="ABM23" s="288"/>
      <c r="ABN23" s="288"/>
      <c r="ABO23" s="288"/>
      <c r="ABP23" s="288"/>
      <c r="ABQ23" s="288"/>
      <c r="ABR23" s="288"/>
      <c r="ABS23" s="288"/>
      <c r="ABT23" s="288"/>
      <c r="ABU23" s="288"/>
      <c r="ABV23" s="288"/>
      <c r="ABW23" s="288"/>
      <c r="ABX23" s="288"/>
      <c r="ABY23" s="288"/>
      <c r="ABZ23" s="288"/>
      <c r="ACA23" s="288"/>
      <c r="ACB23" s="288"/>
      <c r="ACC23" s="288"/>
      <c r="ACD23" s="288"/>
      <c r="ACE23" s="288"/>
      <c r="ACF23" s="288"/>
      <c r="ACG23" s="288"/>
      <c r="ACH23" s="288"/>
      <c r="ACI23" s="288"/>
      <c r="ACJ23" s="288"/>
      <c r="ACK23" s="288"/>
      <c r="ACL23" s="288"/>
      <c r="ACM23" s="288"/>
      <c r="ACN23" s="288"/>
      <c r="ACO23" s="288"/>
      <c r="ACP23" s="288"/>
      <c r="ACQ23" s="288"/>
      <c r="ACR23" s="288"/>
      <c r="ACS23" s="288"/>
      <c r="ACT23" s="288"/>
      <c r="ACU23" s="288"/>
      <c r="ACV23" s="288"/>
      <c r="ACW23" s="288"/>
      <c r="ACX23" s="288"/>
      <c r="ACY23" s="288"/>
      <c r="ACZ23" s="288"/>
      <c r="ADA23" s="288"/>
      <c r="ADB23" s="288"/>
      <c r="ADC23" s="288"/>
      <c r="ADD23" s="288"/>
      <c r="ADE23" s="288"/>
      <c r="ADF23" s="288"/>
      <c r="ADG23" s="288"/>
      <c r="ADH23" s="288"/>
      <c r="ADI23" s="288"/>
      <c r="ADJ23" s="288"/>
      <c r="ADK23" s="288"/>
      <c r="ADL23" s="288"/>
      <c r="ADM23" s="288"/>
      <c r="ADN23" s="288"/>
      <c r="ADO23" s="288"/>
      <c r="ADP23" s="288"/>
      <c r="ADQ23" s="288"/>
      <c r="ADR23" s="288"/>
      <c r="ADS23" s="288"/>
      <c r="ADT23" s="288"/>
      <c r="ADU23" s="288"/>
      <c r="ADV23" s="288"/>
      <c r="ADW23" s="288"/>
      <c r="ADX23" s="288"/>
      <c r="ADY23" s="288"/>
      <c r="ADZ23" s="288"/>
      <c r="AEA23" s="288"/>
      <c r="AEB23" s="288"/>
      <c r="AEC23" s="288"/>
      <c r="AED23" s="288"/>
      <c r="AEE23" s="288"/>
      <c r="AEF23" s="288"/>
      <c r="AEG23" s="288"/>
      <c r="AEH23" s="288"/>
      <c r="AEI23" s="288"/>
      <c r="AEJ23" s="288"/>
      <c r="AEK23" s="288"/>
      <c r="AEL23" s="288"/>
      <c r="AEM23" s="288"/>
      <c r="AEN23" s="288"/>
      <c r="AEO23" s="288"/>
      <c r="AEP23" s="288"/>
      <c r="AEQ23" s="288"/>
      <c r="AER23" s="288"/>
      <c r="AES23" s="288"/>
      <c r="AET23" s="288"/>
      <c r="AEU23" s="288"/>
      <c r="AEV23" s="288"/>
      <c r="AEW23" s="288"/>
      <c r="AEX23" s="288"/>
      <c r="AEY23" s="288"/>
      <c r="AEZ23" s="288"/>
      <c r="AFA23" s="288"/>
      <c r="AFB23" s="288"/>
      <c r="AFC23" s="288"/>
      <c r="AFD23" s="288"/>
      <c r="AFE23" s="288"/>
      <c r="AFF23" s="288"/>
      <c r="AFG23" s="288"/>
      <c r="AFH23" s="288"/>
      <c r="AFI23" s="288"/>
      <c r="AFJ23" s="288"/>
      <c r="AFK23" s="288"/>
      <c r="AFL23" s="288"/>
      <c r="AFM23" s="288"/>
      <c r="AFN23" s="288"/>
      <c r="AFO23" s="288"/>
      <c r="AFP23" s="288"/>
      <c r="AFQ23" s="288"/>
      <c r="AFR23" s="288"/>
      <c r="AFS23" s="288"/>
      <c r="AFT23" s="288"/>
      <c r="AFU23" s="288"/>
      <c r="AFV23" s="288"/>
      <c r="AFW23" s="288"/>
      <c r="AFX23" s="288"/>
      <c r="AFY23" s="288"/>
      <c r="AFZ23" s="288"/>
      <c r="AGA23" s="288"/>
      <c r="AGB23" s="288"/>
      <c r="AGC23" s="288"/>
      <c r="AGD23" s="288"/>
      <c r="AGE23" s="288"/>
      <c r="AGF23" s="288"/>
      <c r="AGG23" s="288"/>
      <c r="AGH23" s="288"/>
      <c r="AGI23" s="288"/>
      <c r="AGJ23" s="288"/>
      <c r="AGK23" s="288"/>
      <c r="AGL23" s="288"/>
      <c r="AGM23" s="288"/>
      <c r="AGN23" s="288"/>
      <c r="AGO23" s="288"/>
      <c r="AGP23" s="288"/>
      <c r="AGQ23" s="288"/>
      <c r="AGR23" s="288"/>
      <c r="AGS23" s="288"/>
      <c r="AGT23" s="288"/>
      <c r="AGU23" s="288"/>
      <c r="AGV23" s="288"/>
      <c r="AGW23" s="288"/>
      <c r="AGX23" s="288"/>
      <c r="AGY23" s="288"/>
      <c r="AGZ23" s="288"/>
      <c r="AHA23" s="288"/>
      <c r="AHB23" s="288"/>
      <c r="AHC23" s="288"/>
      <c r="AHD23" s="288"/>
      <c r="AHE23" s="288"/>
      <c r="AHF23" s="288"/>
      <c r="AHG23" s="288"/>
      <c r="AHH23" s="288"/>
      <c r="AHI23" s="288"/>
      <c r="AHJ23" s="288"/>
      <c r="AHK23" s="288"/>
      <c r="AHL23" s="288"/>
      <c r="AHM23" s="288"/>
      <c r="AHN23" s="288"/>
      <c r="AHO23" s="288"/>
      <c r="AHP23" s="288"/>
      <c r="AHQ23" s="288"/>
      <c r="AHR23" s="288"/>
      <c r="AHS23" s="288"/>
      <c r="AHT23" s="288"/>
      <c r="AHU23" s="288"/>
      <c r="AHV23" s="288"/>
      <c r="AHW23" s="288"/>
      <c r="AHX23" s="288"/>
      <c r="AHY23" s="288"/>
      <c r="AHZ23" s="288"/>
      <c r="AIA23" s="288"/>
      <c r="AIB23" s="288"/>
      <c r="AIC23" s="288"/>
      <c r="AID23" s="288"/>
      <c r="AIE23" s="288"/>
      <c r="AIF23" s="288"/>
      <c r="AIG23" s="288"/>
      <c r="AIH23" s="288"/>
      <c r="AII23" s="288"/>
      <c r="AIJ23" s="288"/>
      <c r="AIK23" s="288"/>
      <c r="AIL23" s="288"/>
      <c r="AIM23" s="288"/>
      <c r="AIN23" s="288"/>
      <c r="AIO23" s="288"/>
      <c r="AIP23" s="288"/>
      <c r="AIQ23" s="288"/>
      <c r="AIR23" s="288"/>
      <c r="AIS23" s="288"/>
      <c r="AIT23" s="288"/>
      <c r="AIU23" s="288"/>
      <c r="AIV23" s="288"/>
      <c r="AIW23" s="288"/>
      <c r="AIX23" s="288"/>
      <c r="AIY23" s="288"/>
      <c r="AIZ23" s="288"/>
      <c r="AJA23" s="288"/>
      <c r="AJB23" s="288"/>
      <c r="AJC23" s="288"/>
      <c r="AJD23" s="288"/>
      <c r="AJE23" s="288"/>
      <c r="AJF23" s="288"/>
      <c r="AJG23" s="288"/>
      <c r="AJH23" s="288"/>
      <c r="AJI23" s="288"/>
      <c r="AJJ23" s="288"/>
      <c r="AJK23" s="288"/>
      <c r="AJL23" s="288"/>
      <c r="AJM23" s="288"/>
      <c r="AJN23" s="288"/>
      <c r="AJO23" s="288"/>
      <c r="AJP23" s="288"/>
      <c r="AJQ23" s="288"/>
      <c r="AJR23" s="288"/>
      <c r="AJS23" s="288"/>
      <c r="AJT23" s="288"/>
      <c r="AJU23" s="288"/>
      <c r="AJV23" s="288"/>
      <c r="AJW23" s="288"/>
      <c r="AJX23" s="288"/>
      <c r="AJY23" s="288"/>
      <c r="AJZ23" s="288"/>
      <c r="AKA23" s="288"/>
      <c r="AKB23" s="288"/>
      <c r="AKC23" s="288"/>
      <c r="AKD23" s="288"/>
      <c r="AKE23" s="288"/>
      <c r="AKF23" s="288"/>
      <c r="AKG23" s="288"/>
      <c r="AKH23" s="288"/>
      <c r="AKI23" s="288"/>
      <c r="AKJ23" s="288"/>
      <c r="AKK23" s="288"/>
      <c r="AKL23" s="288"/>
      <c r="AKM23" s="288"/>
      <c r="AKN23" s="288"/>
      <c r="AKO23" s="288"/>
      <c r="AKP23" s="288"/>
      <c r="AKQ23" s="288"/>
      <c r="AKR23" s="288"/>
      <c r="AKS23" s="288"/>
      <c r="AKT23" s="288"/>
      <c r="AKU23" s="288"/>
      <c r="AKV23" s="288"/>
      <c r="AKW23" s="288"/>
      <c r="AKX23" s="288"/>
      <c r="AKY23" s="288"/>
      <c r="AKZ23" s="288"/>
      <c r="ALA23" s="288"/>
      <c r="ALB23" s="288"/>
      <c r="ALC23" s="288"/>
      <c r="ALD23" s="288"/>
      <c r="ALE23" s="288"/>
      <c r="ALF23" s="288"/>
      <c r="ALG23" s="288"/>
      <c r="ALH23" s="288"/>
      <c r="ALI23" s="288"/>
      <c r="ALJ23" s="288"/>
      <c r="ALK23" s="288"/>
      <c r="ALL23" s="288"/>
      <c r="ALM23" s="288"/>
      <c r="ALN23" s="288"/>
      <c r="ALO23" s="288"/>
      <c r="ALP23" s="288"/>
      <c r="ALQ23" s="288"/>
      <c r="ALR23" s="288"/>
      <c r="ALS23" s="288"/>
      <c r="ALT23" s="288"/>
      <c r="ALU23" s="288"/>
      <c r="ALV23" s="288"/>
      <c r="ALW23" s="288"/>
      <c r="ALX23" s="288"/>
      <c r="ALY23" s="288"/>
      <c r="ALZ23" s="288"/>
      <c r="AMA23" s="288"/>
      <c r="AMB23" s="288"/>
      <c r="AMC23" s="288"/>
      <c r="AMD23" s="288"/>
      <c r="AME23" s="288"/>
      <c r="AMF23" s="288"/>
    </row>
    <row r="24" spans="1:1020" s="289" customFormat="1" ht="37.5" customHeight="1" x14ac:dyDescent="0.7">
      <c r="A24" s="386" t="s">
        <v>132</v>
      </c>
      <c r="B24" s="147">
        <v>59410</v>
      </c>
      <c r="C24" s="147">
        <v>26985</v>
      </c>
      <c r="D24" s="148">
        <v>342372</v>
      </c>
      <c r="E24" s="147">
        <v>134253</v>
      </c>
      <c r="F24" s="148">
        <f t="shared" si="0"/>
        <v>563020</v>
      </c>
      <c r="G24" s="147">
        <f t="shared" si="5"/>
        <v>46339.8</v>
      </c>
      <c r="H24" s="148">
        <f t="shared" si="4"/>
        <v>21048.3</v>
      </c>
      <c r="I24" s="147">
        <f t="shared" si="1"/>
        <v>342372</v>
      </c>
      <c r="J24" s="148">
        <f t="shared" si="2"/>
        <v>93977.099999999991</v>
      </c>
      <c r="K24" s="147">
        <f t="shared" si="3"/>
        <v>503737.19999999995</v>
      </c>
      <c r="L24" s="140"/>
      <c r="M24" s="387"/>
      <c r="N24" s="140"/>
      <c r="O24" s="288"/>
      <c r="P24" s="288"/>
      <c r="Q24" s="388"/>
      <c r="R24" s="288"/>
      <c r="S24" s="288"/>
      <c r="T24" s="388"/>
      <c r="U24" s="288"/>
      <c r="V24" s="381"/>
      <c r="W24" s="288"/>
      <c r="X24" s="288"/>
      <c r="Y24" s="288"/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288"/>
      <c r="AN24" s="288"/>
      <c r="AO24" s="288"/>
      <c r="AP24" s="288"/>
      <c r="AQ24" s="288"/>
      <c r="AR24" s="288"/>
      <c r="AS24" s="288"/>
      <c r="AT24" s="288"/>
      <c r="AU24" s="288"/>
      <c r="AV24" s="288"/>
      <c r="AW24" s="288"/>
      <c r="AX24" s="288"/>
      <c r="AY24" s="288"/>
      <c r="AZ24" s="288"/>
      <c r="BA24" s="288"/>
      <c r="BB24" s="288"/>
      <c r="BC24" s="288"/>
      <c r="BD24" s="288"/>
      <c r="BE24" s="288"/>
      <c r="BF24" s="288"/>
      <c r="BG24" s="288"/>
      <c r="BH24" s="288"/>
      <c r="BI24" s="288"/>
      <c r="BJ24" s="288"/>
      <c r="BK24" s="288"/>
      <c r="BL24" s="288"/>
      <c r="BM24" s="288"/>
      <c r="BN24" s="288"/>
      <c r="BO24" s="288"/>
      <c r="BP24" s="288"/>
      <c r="BQ24" s="288"/>
      <c r="BR24" s="288"/>
      <c r="BS24" s="288"/>
      <c r="BT24" s="288"/>
      <c r="BU24" s="288"/>
      <c r="BV24" s="288"/>
      <c r="BW24" s="288"/>
      <c r="BX24" s="288"/>
      <c r="BY24" s="288"/>
      <c r="BZ24" s="288"/>
      <c r="CA24" s="288"/>
      <c r="CB24" s="288"/>
      <c r="CC24" s="288"/>
      <c r="CD24" s="288"/>
      <c r="CE24" s="288"/>
      <c r="CF24" s="288"/>
      <c r="CG24" s="288"/>
      <c r="CH24" s="288"/>
      <c r="CI24" s="288"/>
      <c r="CJ24" s="288"/>
      <c r="CK24" s="288"/>
      <c r="CL24" s="288"/>
      <c r="CM24" s="288"/>
      <c r="CN24" s="288"/>
      <c r="CO24" s="288"/>
      <c r="CP24" s="288"/>
      <c r="CQ24" s="288"/>
      <c r="CR24" s="288"/>
      <c r="CS24" s="288"/>
      <c r="CT24" s="288"/>
      <c r="CU24" s="288"/>
      <c r="CV24" s="288"/>
      <c r="CW24" s="288"/>
      <c r="CX24" s="288"/>
      <c r="CY24" s="288"/>
      <c r="CZ24" s="288"/>
      <c r="DA24" s="288"/>
      <c r="DB24" s="288"/>
      <c r="DC24" s="288"/>
      <c r="DD24" s="288"/>
      <c r="DE24" s="288"/>
      <c r="DF24" s="288"/>
      <c r="DG24" s="288"/>
      <c r="DH24" s="288"/>
      <c r="DI24" s="288"/>
      <c r="DJ24" s="288"/>
      <c r="DK24" s="288"/>
      <c r="DL24" s="288"/>
      <c r="DM24" s="288"/>
      <c r="DN24" s="288"/>
      <c r="DO24" s="288"/>
      <c r="DP24" s="288"/>
      <c r="DQ24" s="288"/>
      <c r="DR24" s="288"/>
      <c r="DS24" s="288"/>
      <c r="DT24" s="288"/>
      <c r="DU24" s="288"/>
      <c r="DV24" s="288"/>
      <c r="DW24" s="288"/>
      <c r="DX24" s="288"/>
      <c r="DY24" s="288"/>
      <c r="DZ24" s="288"/>
      <c r="EA24" s="288"/>
      <c r="EB24" s="288"/>
      <c r="EC24" s="288"/>
      <c r="ED24" s="288"/>
      <c r="EE24" s="288"/>
      <c r="EF24" s="288"/>
      <c r="EG24" s="288"/>
      <c r="EH24" s="288"/>
      <c r="EI24" s="288"/>
      <c r="EJ24" s="288"/>
      <c r="EK24" s="288"/>
      <c r="EL24" s="288"/>
      <c r="EM24" s="288"/>
      <c r="EN24" s="288"/>
      <c r="EO24" s="288"/>
      <c r="EP24" s="288"/>
      <c r="EQ24" s="288"/>
      <c r="ER24" s="288"/>
      <c r="ES24" s="288"/>
      <c r="ET24" s="288"/>
      <c r="EU24" s="288"/>
      <c r="EV24" s="288"/>
      <c r="EW24" s="288"/>
      <c r="EX24" s="288"/>
      <c r="EY24" s="288"/>
      <c r="EZ24" s="288"/>
      <c r="FA24" s="288"/>
      <c r="FB24" s="288"/>
      <c r="FC24" s="288"/>
      <c r="FD24" s="288"/>
      <c r="FE24" s="288"/>
      <c r="FF24" s="288"/>
      <c r="FG24" s="288"/>
      <c r="FH24" s="288"/>
      <c r="FI24" s="288"/>
      <c r="FJ24" s="288"/>
      <c r="FK24" s="288"/>
      <c r="FL24" s="288"/>
      <c r="FM24" s="288"/>
      <c r="FN24" s="288"/>
      <c r="FO24" s="288"/>
      <c r="FP24" s="288"/>
      <c r="FQ24" s="288"/>
      <c r="FR24" s="288"/>
      <c r="FS24" s="288"/>
      <c r="FT24" s="288"/>
      <c r="FU24" s="288"/>
      <c r="FV24" s="288"/>
      <c r="FW24" s="288"/>
      <c r="FX24" s="288"/>
      <c r="FY24" s="288"/>
      <c r="FZ24" s="288"/>
      <c r="GA24" s="288"/>
      <c r="GB24" s="288"/>
      <c r="GC24" s="288"/>
      <c r="GD24" s="288"/>
      <c r="GE24" s="288"/>
      <c r="GF24" s="288"/>
      <c r="GG24" s="288"/>
      <c r="GH24" s="288"/>
      <c r="GI24" s="288"/>
      <c r="GJ24" s="288"/>
      <c r="GK24" s="288"/>
      <c r="GL24" s="288"/>
      <c r="GM24" s="288"/>
      <c r="GN24" s="288"/>
      <c r="GO24" s="288"/>
      <c r="GP24" s="288"/>
      <c r="GQ24" s="288"/>
      <c r="GR24" s="288"/>
      <c r="GS24" s="288"/>
      <c r="GT24" s="288"/>
      <c r="GU24" s="288"/>
      <c r="GV24" s="288"/>
      <c r="GW24" s="288"/>
      <c r="GX24" s="288"/>
      <c r="GY24" s="288"/>
      <c r="GZ24" s="288"/>
      <c r="HA24" s="288"/>
      <c r="HB24" s="288"/>
      <c r="HC24" s="288"/>
      <c r="HD24" s="288"/>
      <c r="HE24" s="288"/>
      <c r="HF24" s="288"/>
      <c r="HG24" s="288"/>
      <c r="HH24" s="288"/>
      <c r="HI24" s="288"/>
      <c r="HJ24" s="288"/>
      <c r="HK24" s="288"/>
      <c r="HL24" s="288"/>
      <c r="HM24" s="288"/>
      <c r="HN24" s="288"/>
      <c r="HO24" s="288"/>
      <c r="HP24" s="288"/>
      <c r="HQ24" s="288"/>
      <c r="HR24" s="288"/>
      <c r="HS24" s="288"/>
      <c r="HT24" s="288"/>
      <c r="HU24" s="288"/>
      <c r="HV24" s="288"/>
      <c r="HW24" s="288"/>
      <c r="HX24" s="288"/>
      <c r="HY24" s="288"/>
      <c r="HZ24" s="288"/>
      <c r="IA24" s="288"/>
      <c r="IB24" s="288"/>
      <c r="IC24" s="288"/>
      <c r="ID24" s="288"/>
      <c r="IE24" s="288"/>
      <c r="IF24" s="288"/>
      <c r="IG24" s="288"/>
      <c r="IH24" s="288"/>
      <c r="II24" s="288"/>
      <c r="IJ24" s="288"/>
      <c r="IK24" s="288"/>
      <c r="IL24" s="288"/>
      <c r="IM24" s="288"/>
      <c r="IN24" s="288"/>
      <c r="IO24" s="288"/>
      <c r="IP24" s="288"/>
      <c r="IQ24" s="288"/>
      <c r="IR24" s="288"/>
      <c r="IS24" s="288"/>
      <c r="IT24" s="288"/>
      <c r="IU24" s="288"/>
      <c r="IV24" s="288"/>
      <c r="IW24" s="288"/>
      <c r="IX24" s="288"/>
      <c r="IY24" s="288"/>
      <c r="IZ24" s="288"/>
      <c r="JA24" s="288"/>
      <c r="JB24" s="288"/>
      <c r="JC24" s="288"/>
      <c r="JD24" s="288"/>
      <c r="JE24" s="288"/>
      <c r="JF24" s="288"/>
      <c r="JG24" s="288"/>
      <c r="JH24" s="288"/>
      <c r="JI24" s="288"/>
      <c r="JJ24" s="288"/>
      <c r="JK24" s="288"/>
      <c r="JL24" s="288"/>
      <c r="JM24" s="288"/>
      <c r="JN24" s="288"/>
      <c r="JO24" s="288"/>
      <c r="JP24" s="288"/>
      <c r="JQ24" s="288"/>
      <c r="JR24" s="288"/>
      <c r="JS24" s="288"/>
      <c r="JT24" s="288"/>
      <c r="JU24" s="288"/>
      <c r="JV24" s="288"/>
      <c r="JW24" s="288"/>
      <c r="JX24" s="288"/>
      <c r="JY24" s="288"/>
      <c r="JZ24" s="288"/>
      <c r="KA24" s="288"/>
      <c r="KB24" s="288"/>
      <c r="KC24" s="288"/>
      <c r="KD24" s="288"/>
      <c r="KE24" s="288"/>
      <c r="KF24" s="288"/>
      <c r="KG24" s="288"/>
      <c r="KH24" s="288"/>
      <c r="KI24" s="288"/>
      <c r="KJ24" s="288"/>
      <c r="KK24" s="288"/>
      <c r="KL24" s="288"/>
      <c r="KM24" s="288"/>
      <c r="KN24" s="288"/>
      <c r="KO24" s="288"/>
      <c r="KP24" s="288"/>
      <c r="KQ24" s="288"/>
      <c r="KR24" s="288"/>
      <c r="KS24" s="288"/>
      <c r="KT24" s="288"/>
      <c r="KU24" s="288"/>
      <c r="KV24" s="288"/>
      <c r="KW24" s="288"/>
      <c r="KX24" s="288"/>
      <c r="KY24" s="288"/>
      <c r="KZ24" s="288"/>
      <c r="LA24" s="288"/>
      <c r="LB24" s="288"/>
      <c r="LC24" s="288"/>
      <c r="LD24" s="288"/>
      <c r="LE24" s="288"/>
      <c r="LF24" s="288"/>
      <c r="LG24" s="288"/>
      <c r="LH24" s="288"/>
      <c r="LI24" s="288"/>
      <c r="LJ24" s="288"/>
      <c r="LK24" s="288"/>
      <c r="LL24" s="288"/>
      <c r="LM24" s="288"/>
      <c r="LN24" s="288"/>
      <c r="LO24" s="288"/>
      <c r="LP24" s="288"/>
      <c r="LQ24" s="288"/>
      <c r="LR24" s="288"/>
      <c r="LS24" s="288"/>
      <c r="LT24" s="288"/>
      <c r="LU24" s="288"/>
      <c r="LV24" s="288"/>
      <c r="LW24" s="288"/>
      <c r="LX24" s="288"/>
      <c r="LY24" s="288"/>
      <c r="LZ24" s="288"/>
      <c r="MA24" s="288"/>
      <c r="MB24" s="288"/>
      <c r="MC24" s="288"/>
      <c r="MD24" s="288"/>
      <c r="ME24" s="288"/>
      <c r="MF24" s="288"/>
      <c r="MG24" s="288"/>
      <c r="MH24" s="288"/>
      <c r="MI24" s="288"/>
      <c r="MJ24" s="288"/>
      <c r="MK24" s="288"/>
      <c r="ML24" s="288"/>
      <c r="MM24" s="288"/>
      <c r="MN24" s="288"/>
      <c r="MO24" s="288"/>
      <c r="MP24" s="288"/>
      <c r="MQ24" s="288"/>
      <c r="MR24" s="288"/>
      <c r="MS24" s="288"/>
      <c r="MT24" s="288"/>
      <c r="MU24" s="288"/>
      <c r="MV24" s="288"/>
      <c r="MW24" s="288"/>
      <c r="MX24" s="288"/>
      <c r="MY24" s="288"/>
      <c r="MZ24" s="288"/>
      <c r="NA24" s="288"/>
      <c r="NB24" s="288"/>
      <c r="NC24" s="288"/>
      <c r="ND24" s="288"/>
      <c r="NE24" s="288"/>
      <c r="NF24" s="288"/>
      <c r="NG24" s="288"/>
      <c r="NH24" s="288"/>
      <c r="NI24" s="288"/>
      <c r="NJ24" s="288"/>
      <c r="NK24" s="288"/>
      <c r="NL24" s="288"/>
      <c r="NM24" s="288"/>
      <c r="NN24" s="288"/>
      <c r="NO24" s="288"/>
      <c r="NP24" s="288"/>
      <c r="NQ24" s="288"/>
      <c r="NR24" s="288"/>
      <c r="NS24" s="288"/>
      <c r="NT24" s="288"/>
      <c r="NU24" s="288"/>
      <c r="NV24" s="288"/>
      <c r="NW24" s="288"/>
      <c r="NX24" s="288"/>
      <c r="NY24" s="288"/>
      <c r="NZ24" s="288"/>
      <c r="OA24" s="288"/>
      <c r="OB24" s="288"/>
      <c r="OC24" s="288"/>
      <c r="OD24" s="288"/>
      <c r="OE24" s="288"/>
      <c r="OF24" s="288"/>
      <c r="OG24" s="288"/>
      <c r="OH24" s="288"/>
      <c r="OI24" s="288"/>
      <c r="OJ24" s="288"/>
      <c r="OK24" s="288"/>
      <c r="OL24" s="288"/>
      <c r="OM24" s="288"/>
      <c r="ON24" s="288"/>
      <c r="OO24" s="288"/>
      <c r="OP24" s="288"/>
      <c r="OQ24" s="288"/>
      <c r="OR24" s="288"/>
      <c r="OS24" s="288"/>
      <c r="OT24" s="288"/>
      <c r="OU24" s="288"/>
      <c r="OV24" s="288"/>
      <c r="OW24" s="288"/>
      <c r="OX24" s="288"/>
      <c r="OY24" s="288"/>
      <c r="OZ24" s="288"/>
      <c r="PA24" s="288"/>
      <c r="PB24" s="288"/>
      <c r="PC24" s="288"/>
      <c r="PD24" s="288"/>
      <c r="PE24" s="288"/>
      <c r="PF24" s="288"/>
      <c r="PG24" s="288"/>
      <c r="PH24" s="288"/>
      <c r="PI24" s="288"/>
      <c r="PJ24" s="288"/>
      <c r="PK24" s="288"/>
      <c r="PL24" s="288"/>
      <c r="PM24" s="288"/>
      <c r="PN24" s="288"/>
      <c r="PO24" s="288"/>
      <c r="PP24" s="288"/>
      <c r="PQ24" s="288"/>
      <c r="PR24" s="288"/>
      <c r="PS24" s="288"/>
      <c r="PT24" s="288"/>
      <c r="PU24" s="288"/>
      <c r="PV24" s="288"/>
      <c r="PW24" s="288"/>
      <c r="PX24" s="288"/>
      <c r="PY24" s="288"/>
      <c r="PZ24" s="288"/>
      <c r="QA24" s="288"/>
      <c r="QB24" s="288"/>
      <c r="QC24" s="288"/>
      <c r="QD24" s="288"/>
      <c r="QE24" s="288"/>
      <c r="QF24" s="288"/>
      <c r="QG24" s="288"/>
      <c r="QH24" s="288"/>
      <c r="QI24" s="288"/>
      <c r="QJ24" s="288"/>
      <c r="QK24" s="288"/>
      <c r="QL24" s="288"/>
      <c r="QM24" s="288"/>
      <c r="QN24" s="288"/>
      <c r="QO24" s="288"/>
      <c r="QP24" s="288"/>
      <c r="QQ24" s="288"/>
      <c r="QR24" s="288"/>
      <c r="QS24" s="288"/>
      <c r="QT24" s="288"/>
      <c r="QU24" s="288"/>
      <c r="QV24" s="288"/>
      <c r="QW24" s="288"/>
      <c r="QX24" s="288"/>
      <c r="QY24" s="288"/>
      <c r="QZ24" s="288"/>
      <c r="RA24" s="288"/>
      <c r="RB24" s="288"/>
      <c r="RC24" s="288"/>
      <c r="RD24" s="288"/>
      <c r="RE24" s="288"/>
      <c r="RF24" s="288"/>
      <c r="RG24" s="288"/>
      <c r="RH24" s="288"/>
      <c r="RI24" s="288"/>
      <c r="RJ24" s="288"/>
      <c r="RK24" s="288"/>
      <c r="RL24" s="288"/>
      <c r="RM24" s="288"/>
      <c r="RN24" s="288"/>
      <c r="RO24" s="288"/>
      <c r="RP24" s="288"/>
      <c r="RQ24" s="288"/>
      <c r="RR24" s="288"/>
      <c r="RS24" s="288"/>
      <c r="RT24" s="288"/>
      <c r="RU24" s="288"/>
      <c r="RV24" s="288"/>
      <c r="RW24" s="288"/>
      <c r="RX24" s="288"/>
      <c r="RY24" s="288"/>
      <c r="RZ24" s="288"/>
      <c r="SA24" s="288"/>
      <c r="SB24" s="288"/>
      <c r="SC24" s="288"/>
      <c r="SD24" s="288"/>
      <c r="SE24" s="288"/>
      <c r="SF24" s="288"/>
      <c r="SG24" s="288"/>
      <c r="SH24" s="288"/>
      <c r="SI24" s="288"/>
      <c r="SJ24" s="288"/>
      <c r="SK24" s="288"/>
      <c r="SL24" s="288"/>
      <c r="SM24" s="288"/>
      <c r="SN24" s="288"/>
      <c r="SO24" s="288"/>
      <c r="SP24" s="288"/>
      <c r="SQ24" s="288"/>
      <c r="SR24" s="288"/>
      <c r="SS24" s="288"/>
      <c r="ST24" s="288"/>
      <c r="SU24" s="288"/>
      <c r="SV24" s="288"/>
      <c r="SW24" s="288"/>
      <c r="SX24" s="288"/>
      <c r="SY24" s="288"/>
      <c r="SZ24" s="288"/>
      <c r="TA24" s="288"/>
      <c r="TB24" s="288"/>
      <c r="TC24" s="288"/>
      <c r="TD24" s="288"/>
      <c r="TE24" s="288"/>
      <c r="TF24" s="288"/>
      <c r="TG24" s="288"/>
      <c r="TH24" s="288"/>
      <c r="TI24" s="288"/>
      <c r="TJ24" s="288"/>
      <c r="TK24" s="288"/>
      <c r="TL24" s="288"/>
      <c r="TM24" s="288"/>
      <c r="TN24" s="288"/>
      <c r="TO24" s="288"/>
      <c r="TP24" s="288"/>
      <c r="TQ24" s="288"/>
      <c r="TR24" s="288"/>
      <c r="TS24" s="288"/>
      <c r="TT24" s="288"/>
      <c r="TU24" s="288"/>
      <c r="TV24" s="288"/>
      <c r="TW24" s="288"/>
      <c r="TX24" s="288"/>
      <c r="TY24" s="288"/>
      <c r="TZ24" s="288"/>
      <c r="UA24" s="288"/>
      <c r="UB24" s="288"/>
      <c r="UC24" s="288"/>
      <c r="UD24" s="288"/>
      <c r="UE24" s="288"/>
      <c r="UF24" s="288"/>
      <c r="UG24" s="288"/>
      <c r="UH24" s="288"/>
      <c r="UI24" s="288"/>
      <c r="UJ24" s="288"/>
      <c r="UK24" s="288"/>
      <c r="UL24" s="288"/>
      <c r="UM24" s="288"/>
      <c r="UN24" s="288"/>
      <c r="UO24" s="288"/>
      <c r="UP24" s="288"/>
      <c r="UQ24" s="288"/>
      <c r="UR24" s="288"/>
      <c r="US24" s="288"/>
      <c r="UT24" s="288"/>
      <c r="UU24" s="288"/>
      <c r="UV24" s="288"/>
      <c r="UW24" s="288"/>
      <c r="UX24" s="288"/>
      <c r="UY24" s="288"/>
      <c r="UZ24" s="288"/>
      <c r="VA24" s="288"/>
      <c r="VB24" s="288"/>
      <c r="VC24" s="288"/>
      <c r="VD24" s="288"/>
      <c r="VE24" s="288"/>
      <c r="VF24" s="288"/>
      <c r="VG24" s="288"/>
      <c r="VH24" s="288"/>
      <c r="VI24" s="288"/>
      <c r="VJ24" s="288"/>
      <c r="VK24" s="288"/>
      <c r="VL24" s="288"/>
      <c r="VM24" s="288"/>
      <c r="VN24" s="288"/>
      <c r="VO24" s="288"/>
      <c r="VP24" s="288"/>
      <c r="VQ24" s="288"/>
      <c r="VR24" s="288"/>
      <c r="VS24" s="288"/>
      <c r="VT24" s="288"/>
      <c r="VU24" s="288"/>
      <c r="VV24" s="288"/>
      <c r="VW24" s="288"/>
      <c r="VX24" s="288"/>
      <c r="VY24" s="288"/>
      <c r="VZ24" s="288"/>
      <c r="WA24" s="288"/>
      <c r="WB24" s="288"/>
      <c r="WC24" s="288"/>
      <c r="WD24" s="288"/>
      <c r="WE24" s="288"/>
      <c r="WF24" s="288"/>
      <c r="WG24" s="288"/>
      <c r="WH24" s="288"/>
      <c r="WI24" s="288"/>
      <c r="WJ24" s="288"/>
      <c r="WK24" s="288"/>
      <c r="WL24" s="288"/>
      <c r="WM24" s="288"/>
      <c r="WN24" s="288"/>
      <c r="WO24" s="288"/>
      <c r="WP24" s="288"/>
      <c r="WQ24" s="288"/>
      <c r="WR24" s="288"/>
      <c r="WS24" s="288"/>
      <c r="WT24" s="288"/>
      <c r="WU24" s="288"/>
      <c r="WV24" s="288"/>
      <c r="WW24" s="288"/>
      <c r="WX24" s="288"/>
      <c r="WY24" s="288"/>
      <c r="WZ24" s="288"/>
      <c r="XA24" s="288"/>
      <c r="XB24" s="288"/>
      <c r="XC24" s="288"/>
      <c r="XD24" s="288"/>
      <c r="XE24" s="288"/>
      <c r="XF24" s="288"/>
      <c r="XG24" s="288"/>
      <c r="XH24" s="288"/>
      <c r="XI24" s="288"/>
      <c r="XJ24" s="288"/>
      <c r="XK24" s="288"/>
      <c r="XL24" s="288"/>
      <c r="XM24" s="288"/>
      <c r="XN24" s="288"/>
      <c r="XO24" s="288"/>
      <c r="XP24" s="288"/>
      <c r="XQ24" s="288"/>
      <c r="XR24" s="288"/>
      <c r="XS24" s="288"/>
      <c r="XT24" s="288"/>
      <c r="XU24" s="288"/>
      <c r="XV24" s="288"/>
      <c r="XW24" s="288"/>
      <c r="XX24" s="288"/>
      <c r="XY24" s="288"/>
      <c r="XZ24" s="288"/>
      <c r="YA24" s="288"/>
      <c r="YB24" s="288"/>
      <c r="YC24" s="288"/>
      <c r="YD24" s="288"/>
      <c r="YE24" s="288"/>
      <c r="YF24" s="288"/>
      <c r="YG24" s="288"/>
      <c r="YH24" s="288"/>
      <c r="YI24" s="288"/>
      <c r="YJ24" s="288"/>
      <c r="YK24" s="288"/>
      <c r="YL24" s="288"/>
      <c r="YM24" s="288"/>
      <c r="YN24" s="288"/>
      <c r="YO24" s="288"/>
      <c r="YP24" s="288"/>
      <c r="YQ24" s="288"/>
      <c r="YR24" s="288"/>
      <c r="YS24" s="288"/>
      <c r="YT24" s="288"/>
      <c r="YU24" s="288"/>
      <c r="YV24" s="288"/>
      <c r="YW24" s="288"/>
      <c r="YX24" s="288"/>
      <c r="YY24" s="288"/>
      <c r="YZ24" s="288"/>
      <c r="ZA24" s="288"/>
      <c r="ZB24" s="288"/>
      <c r="ZC24" s="288"/>
      <c r="ZD24" s="288"/>
      <c r="ZE24" s="288"/>
      <c r="ZF24" s="288"/>
      <c r="ZG24" s="288"/>
      <c r="ZH24" s="288"/>
      <c r="ZI24" s="288"/>
      <c r="ZJ24" s="288"/>
      <c r="ZK24" s="288"/>
      <c r="ZL24" s="288"/>
      <c r="ZM24" s="288"/>
      <c r="ZN24" s="288"/>
      <c r="ZO24" s="288"/>
      <c r="ZP24" s="288"/>
      <c r="ZQ24" s="288"/>
      <c r="ZR24" s="288"/>
      <c r="ZS24" s="288"/>
      <c r="ZT24" s="288"/>
      <c r="ZU24" s="288"/>
      <c r="ZV24" s="288"/>
      <c r="ZW24" s="288"/>
      <c r="ZX24" s="288"/>
      <c r="ZY24" s="288"/>
      <c r="ZZ24" s="288"/>
      <c r="AAA24" s="288"/>
      <c r="AAB24" s="288"/>
      <c r="AAC24" s="288"/>
      <c r="AAD24" s="288"/>
      <c r="AAE24" s="288"/>
      <c r="AAF24" s="288"/>
      <c r="AAG24" s="288"/>
      <c r="AAH24" s="288"/>
      <c r="AAI24" s="288"/>
      <c r="AAJ24" s="288"/>
      <c r="AAK24" s="288"/>
      <c r="AAL24" s="288"/>
      <c r="AAM24" s="288"/>
      <c r="AAN24" s="288"/>
      <c r="AAO24" s="288"/>
      <c r="AAP24" s="288"/>
      <c r="AAQ24" s="288"/>
      <c r="AAR24" s="288"/>
      <c r="AAS24" s="288"/>
      <c r="AAT24" s="288"/>
      <c r="AAU24" s="288"/>
      <c r="AAV24" s="288"/>
      <c r="AAW24" s="288"/>
      <c r="AAX24" s="288"/>
      <c r="AAY24" s="288"/>
      <c r="AAZ24" s="288"/>
      <c r="ABA24" s="288"/>
      <c r="ABB24" s="288"/>
      <c r="ABC24" s="288"/>
      <c r="ABD24" s="288"/>
      <c r="ABE24" s="288"/>
      <c r="ABF24" s="288"/>
      <c r="ABG24" s="288"/>
      <c r="ABH24" s="288"/>
      <c r="ABI24" s="288"/>
      <c r="ABJ24" s="288"/>
      <c r="ABK24" s="288"/>
      <c r="ABL24" s="288"/>
      <c r="ABM24" s="288"/>
      <c r="ABN24" s="288"/>
      <c r="ABO24" s="288"/>
      <c r="ABP24" s="288"/>
      <c r="ABQ24" s="288"/>
      <c r="ABR24" s="288"/>
      <c r="ABS24" s="288"/>
      <c r="ABT24" s="288"/>
      <c r="ABU24" s="288"/>
      <c r="ABV24" s="288"/>
      <c r="ABW24" s="288"/>
      <c r="ABX24" s="288"/>
      <c r="ABY24" s="288"/>
      <c r="ABZ24" s="288"/>
      <c r="ACA24" s="288"/>
      <c r="ACB24" s="288"/>
      <c r="ACC24" s="288"/>
      <c r="ACD24" s="288"/>
      <c r="ACE24" s="288"/>
      <c r="ACF24" s="288"/>
      <c r="ACG24" s="288"/>
      <c r="ACH24" s="288"/>
      <c r="ACI24" s="288"/>
      <c r="ACJ24" s="288"/>
      <c r="ACK24" s="288"/>
      <c r="ACL24" s="288"/>
      <c r="ACM24" s="288"/>
      <c r="ACN24" s="288"/>
      <c r="ACO24" s="288"/>
      <c r="ACP24" s="288"/>
      <c r="ACQ24" s="288"/>
      <c r="ACR24" s="288"/>
      <c r="ACS24" s="288"/>
      <c r="ACT24" s="288"/>
      <c r="ACU24" s="288"/>
      <c r="ACV24" s="288"/>
      <c r="ACW24" s="288"/>
      <c r="ACX24" s="288"/>
      <c r="ACY24" s="288"/>
      <c r="ACZ24" s="288"/>
      <c r="ADA24" s="288"/>
      <c r="ADB24" s="288"/>
      <c r="ADC24" s="288"/>
      <c r="ADD24" s="288"/>
      <c r="ADE24" s="288"/>
      <c r="ADF24" s="288"/>
      <c r="ADG24" s="288"/>
      <c r="ADH24" s="288"/>
      <c r="ADI24" s="288"/>
      <c r="ADJ24" s="288"/>
      <c r="ADK24" s="288"/>
      <c r="ADL24" s="288"/>
      <c r="ADM24" s="288"/>
      <c r="ADN24" s="288"/>
      <c r="ADO24" s="288"/>
      <c r="ADP24" s="288"/>
      <c r="ADQ24" s="288"/>
      <c r="ADR24" s="288"/>
      <c r="ADS24" s="288"/>
      <c r="ADT24" s="288"/>
      <c r="ADU24" s="288"/>
      <c r="ADV24" s="288"/>
      <c r="ADW24" s="288"/>
      <c r="ADX24" s="288"/>
      <c r="ADY24" s="288"/>
      <c r="ADZ24" s="288"/>
      <c r="AEA24" s="288"/>
      <c r="AEB24" s="288"/>
      <c r="AEC24" s="288"/>
      <c r="AED24" s="288"/>
      <c r="AEE24" s="288"/>
      <c r="AEF24" s="288"/>
      <c r="AEG24" s="288"/>
      <c r="AEH24" s="288"/>
      <c r="AEI24" s="288"/>
      <c r="AEJ24" s="288"/>
      <c r="AEK24" s="288"/>
      <c r="AEL24" s="288"/>
      <c r="AEM24" s="288"/>
      <c r="AEN24" s="288"/>
      <c r="AEO24" s="288"/>
      <c r="AEP24" s="288"/>
      <c r="AEQ24" s="288"/>
      <c r="AER24" s="288"/>
      <c r="AES24" s="288"/>
      <c r="AET24" s="288"/>
      <c r="AEU24" s="288"/>
      <c r="AEV24" s="288"/>
      <c r="AEW24" s="288"/>
      <c r="AEX24" s="288"/>
      <c r="AEY24" s="288"/>
      <c r="AEZ24" s="288"/>
      <c r="AFA24" s="288"/>
      <c r="AFB24" s="288"/>
      <c r="AFC24" s="288"/>
      <c r="AFD24" s="288"/>
      <c r="AFE24" s="288"/>
      <c r="AFF24" s="288"/>
      <c r="AFG24" s="288"/>
      <c r="AFH24" s="288"/>
      <c r="AFI24" s="288"/>
      <c r="AFJ24" s="288"/>
      <c r="AFK24" s="288"/>
      <c r="AFL24" s="288"/>
      <c r="AFM24" s="288"/>
      <c r="AFN24" s="288"/>
      <c r="AFO24" s="288"/>
      <c r="AFP24" s="288"/>
      <c r="AFQ24" s="288"/>
      <c r="AFR24" s="288"/>
      <c r="AFS24" s="288"/>
      <c r="AFT24" s="288"/>
      <c r="AFU24" s="288"/>
      <c r="AFV24" s="288"/>
      <c r="AFW24" s="288"/>
      <c r="AFX24" s="288"/>
      <c r="AFY24" s="288"/>
      <c r="AFZ24" s="288"/>
      <c r="AGA24" s="288"/>
      <c r="AGB24" s="288"/>
      <c r="AGC24" s="288"/>
      <c r="AGD24" s="288"/>
      <c r="AGE24" s="288"/>
      <c r="AGF24" s="288"/>
      <c r="AGG24" s="288"/>
      <c r="AGH24" s="288"/>
      <c r="AGI24" s="288"/>
      <c r="AGJ24" s="288"/>
      <c r="AGK24" s="288"/>
      <c r="AGL24" s="288"/>
      <c r="AGM24" s="288"/>
      <c r="AGN24" s="288"/>
      <c r="AGO24" s="288"/>
      <c r="AGP24" s="288"/>
      <c r="AGQ24" s="288"/>
      <c r="AGR24" s="288"/>
      <c r="AGS24" s="288"/>
      <c r="AGT24" s="288"/>
      <c r="AGU24" s="288"/>
      <c r="AGV24" s="288"/>
      <c r="AGW24" s="288"/>
      <c r="AGX24" s="288"/>
      <c r="AGY24" s="288"/>
      <c r="AGZ24" s="288"/>
      <c r="AHA24" s="288"/>
      <c r="AHB24" s="288"/>
      <c r="AHC24" s="288"/>
      <c r="AHD24" s="288"/>
      <c r="AHE24" s="288"/>
      <c r="AHF24" s="288"/>
      <c r="AHG24" s="288"/>
      <c r="AHH24" s="288"/>
      <c r="AHI24" s="288"/>
      <c r="AHJ24" s="288"/>
      <c r="AHK24" s="288"/>
      <c r="AHL24" s="288"/>
      <c r="AHM24" s="288"/>
      <c r="AHN24" s="288"/>
      <c r="AHO24" s="288"/>
      <c r="AHP24" s="288"/>
      <c r="AHQ24" s="288"/>
      <c r="AHR24" s="288"/>
      <c r="AHS24" s="288"/>
      <c r="AHT24" s="288"/>
      <c r="AHU24" s="288"/>
      <c r="AHV24" s="288"/>
      <c r="AHW24" s="288"/>
      <c r="AHX24" s="288"/>
      <c r="AHY24" s="288"/>
      <c r="AHZ24" s="288"/>
      <c r="AIA24" s="288"/>
      <c r="AIB24" s="288"/>
      <c r="AIC24" s="288"/>
      <c r="AID24" s="288"/>
      <c r="AIE24" s="288"/>
      <c r="AIF24" s="288"/>
      <c r="AIG24" s="288"/>
      <c r="AIH24" s="288"/>
      <c r="AII24" s="288"/>
      <c r="AIJ24" s="288"/>
      <c r="AIK24" s="288"/>
      <c r="AIL24" s="288"/>
      <c r="AIM24" s="288"/>
      <c r="AIN24" s="288"/>
      <c r="AIO24" s="288"/>
      <c r="AIP24" s="288"/>
      <c r="AIQ24" s="288"/>
      <c r="AIR24" s="288"/>
      <c r="AIS24" s="288"/>
      <c r="AIT24" s="288"/>
      <c r="AIU24" s="288"/>
      <c r="AIV24" s="288"/>
      <c r="AIW24" s="288"/>
      <c r="AIX24" s="288"/>
      <c r="AIY24" s="288"/>
      <c r="AIZ24" s="288"/>
      <c r="AJA24" s="288"/>
      <c r="AJB24" s="288"/>
      <c r="AJC24" s="288"/>
      <c r="AJD24" s="288"/>
      <c r="AJE24" s="288"/>
      <c r="AJF24" s="288"/>
      <c r="AJG24" s="288"/>
      <c r="AJH24" s="288"/>
      <c r="AJI24" s="288"/>
      <c r="AJJ24" s="288"/>
      <c r="AJK24" s="288"/>
      <c r="AJL24" s="288"/>
      <c r="AJM24" s="288"/>
      <c r="AJN24" s="288"/>
      <c r="AJO24" s="288"/>
      <c r="AJP24" s="288"/>
      <c r="AJQ24" s="288"/>
      <c r="AJR24" s="288"/>
      <c r="AJS24" s="288"/>
      <c r="AJT24" s="288"/>
      <c r="AJU24" s="288"/>
      <c r="AJV24" s="288"/>
      <c r="AJW24" s="288"/>
      <c r="AJX24" s="288"/>
      <c r="AJY24" s="288"/>
      <c r="AJZ24" s="288"/>
      <c r="AKA24" s="288"/>
      <c r="AKB24" s="288"/>
      <c r="AKC24" s="288"/>
      <c r="AKD24" s="288"/>
      <c r="AKE24" s="288"/>
      <c r="AKF24" s="288"/>
      <c r="AKG24" s="288"/>
      <c r="AKH24" s="288"/>
      <c r="AKI24" s="288"/>
      <c r="AKJ24" s="288"/>
      <c r="AKK24" s="288"/>
      <c r="AKL24" s="288"/>
      <c r="AKM24" s="288"/>
      <c r="AKN24" s="288"/>
      <c r="AKO24" s="288"/>
      <c r="AKP24" s="288"/>
      <c r="AKQ24" s="288"/>
      <c r="AKR24" s="288"/>
      <c r="AKS24" s="288"/>
      <c r="AKT24" s="288"/>
      <c r="AKU24" s="288"/>
      <c r="AKV24" s="288"/>
      <c r="AKW24" s="288"/>
      <c r="AKX24" s="288"/>
      <c r="AKY24" s="288"/>
      <c r="AKZ24" s="288"/>
      <c r="ALA24" s="288"/>
      <c r="ALB24" s="288"/>
      <c r="ALC24" s="288"/>
      <c r="ALD24" s="288"/>
      <c r="ALE24" s="288"/>
      <c r="ALF24" s="288"/>
      <c r="ALG24" s="288"/>
      <c r="ALH24" s="288"/>
      <c r="ALI24" s="288"/>
      <c r="ALJ24" s="288"/>
      <c r="ALK24" s="288"/>
      <c r="ALL24" s="288"/>
      <c r="ALM24" s="288"/>
      <c r="ALN24" s="288"/>
      <c r="ALO24" s="288"/>
      <c r="ALP24" s="288"/>
      <c r="ALQ24" s="288"/>
      <c r="ALR24" s="288"/>
      <c r="ALS24" s="288"/>
      <c r="ALT24" s="288"/>
      <c r="ALU24" s="288"/>
      <c r="ALV24" s="288"/>
      <c r="ALW24" s="288"/>
      <c r="ALX24" s="288"/>
      <c r="ALY24" s="288"/>
      <c r="ALZ24" s="288"/>
      <c r="AMA24" s="288"/>
      <c r="AMB24" s="288"/>
      <c r="AMC24" s="288"/>
      <c r="AMD24" s="288"/>
      <c r="AME24" s="288"/>
      <c r="AMF24" s="288"/>
    </row>
    <row r="25" spans="1:1020" s="289" customFormat="1" ht="37.5" customHeight="1" x14ac:dyDescent="0.7">
      <c r="A25" s="386" t="s">
        <v>133</v>
      </c>
      <c r="B25" s="147">
        <v>6004</v>
      </c>
      <c r="C25" s="147">
        <v>4513</v>
      </c>
      <c r="D25" s="148">
        <v>329221</v>
      </c>
      <c r="E25" s="147">
        <v>110004</v>
      </c>
      <c r="F25" s="148">
        <f t="shared" si="0"/>
        <v>449742</v>
      </c>
      <c r="G25" s="147">
        <f t="shared" si="5"/>
        <v>4683.12</v>
      </c>
      <c r="H25" s="148">
        <f t="shared" si="4"/>
        <v>3520.1400000000003</v>
      </c>
      <c r="I25" s="147">
        <f t="shared" si="1"/>
        <v>329221</v>
      </c>
      <c r="J25" s="148">
        <f t="shared" si="2"/>
        <v>77002.799999999988</v>
      </c>
      <c r="K25" s="147">
        <f t="shared" si="3"/>
        <v>414427.06</v>
      </c>
      <c r="L25" s="140"/>
      <c r="M25" s="387"/>
      <c r="N25" s="140"/>
      <c r="O25" s="288"/>
      <c r="P25" s="288"/>
      <c r="Q25" s="388"/>
      <c r="R25" s="288"/>
      <c r="S25" s="288"/>
      <c r="T25" s="388"/>
      <c r="U25" s="288"/>
      <c r="V25" s="381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8"/>
      <c r="AT25" s="288"/>
      <c r="AU25" s="288"/>
      <c r="AV25" s="288"/>
      <c r="AW25" s="288"/>
      <c r="AX25" s="288"/>
      <c r="AY25" s="288"/>
      <c r="AZ25" s="288"/>
      <c r="BA25" s="288"/>
      <c r="BB25" s="288"/>
      <c r="BC25" s="288"/>
      <c r="BD25" s="288"/>
      <c r="BE25" s="288"/>
      <c r="BF25" s="288"/>
      <c r="BG25" s="288"/>
      <c r="BH25" s="288"/>
      <c r="BI25" s="288"/>
      <c r="BJ25" s="288"/>
      <c r="BK25" s="288"/>
      <c r="BL25" s="288"/>
      <c r="BM25" s="288"/>
      <c r="BN25" s="288"/>
      <c r="BO25" s="288"/>
      <c r="BP25" s="288"/>
      <c r="BQ25" s="288"/>
      <c r="BR25" s="288"/>
      <c r="BS25" s="288"/>
      <c r="BT25" s="288"/>
      <c r="BU25" s="288"/>
      <c r="BV25" s="288"/>
      <c r="BW25" s="288"/>
      <c r="BX25" s="288"/>
      <c r="BY25" s="288"/>
      <c r="BZ25" s="288"/>
      <c r="CA25" s="288"/>
      <c r="CB25" s="288"/>
      <c r="CC25" s="288"/>
      <c r="CD25" s="288"/>
      <c r="CE25" s="288"/>
      <c r="CF25" s="288"/>
      <c r="CG25" s="288"/>
      <c r="CH25" s="288"/>
      <c r="CI25" s="288"/>
      <c r="CJ25" s="288"/>
      <c r="CK25" s="288"/>
      <c r="CL25" s="288"/>
      <c r="CM25" s="288"/>
      <c r="CN25" s="288"/>
      <c r="CO25" s="288"/>
      <c r="CP25" s="288"/>
      <c r="CQ25" s="288"/>
      <c r="CR25" s="288"/>
      <c r="CS25" s="288"/>
      <c r="CT25" s="288"/>
      <c r="CU25" s="288"/>
      <c r="CV25" s="288"/>
      <c r="CW25" s="288"/>
      <c r="CX25" s="288"/>
      <c r="CY25" s="288"/>
      <c r="CZ25" s="288"/>
      <c r="DA25" s="288"/>
      <c r="DB25" s="288"/>
      <c r="DC25" s="288"/>
      <c r="DD25" s="288"/>
      <c r="DE25" s="288"/>
      <c r="DF25" s="288"/>
      <c r="DG25" s="288"/>
      <c r="DH25" s="288"/>
      <c r="DI25" s="288"/>
      <c r="DJ25" s="288"/>
      <c r="DK25" s="288"/>
      <c r="DL25" s="288"/>
      <c r="DM25" s="288"/>
      <c r="DN25" s="288"/>
      <c r="DO25" s="288"/>
      <c r="DP25" s="288"/>
      <c r="DQ25" s="288"/>
      <c r="DR25" s="288"/>
      <c r="DS25" s="288"/>
      <c r="DT25" s="288"/>
      <c r="DU25" s="288"/>
      <c r="DV25" s="288"/>
      <c r="DW25" s="288"/>
      <c r="DX25" s="288"/>
      <c r="DY25" s="288"/>
      <c r="DZ25" s="288"/>
      <c r="EA25" s="288"/>
      <c r="EB25" s="288"/>
      <c r="EC25" s="288"/>
      <c r="ED25" s="288"/>
      <c r="EE25" s="288"/>
      <c r="EF25" s="288"/>
      <c r="EG25" s="288"/>
      <c r="EH25" s="288"/>
      <c r="EI25" s="288"/>
      <c r="EJ25" s="288"/>
      <c r="EK25" s="288"/>
      <c r="EL25" s="288"/>
      <c r="EM25" s="288"/>
      <c r="EN25" s="288"/>
      <c r="EO25" s="288"/>
      <c r="EP25" s="288"/>
      <c r="EQ25" s="288"/>
      <c r="ER25" s="288"/>
      <c r="ES25" s="288"/>
      <c r="ET25" s="288"/>
      <c r="EU25" s="288"/>
      <c r="EV25" s="288"/>
      <c r="EW25" s="288"/>
      <c r="EX25" s="288"/>
      <c r="EY25" s="288"/>
      <c r="EZ25" s="288"/>
      <c r="FA25" s="288"/>
      <c r="FB25" s="288"/>
      <c r="FC25" s="288"/>
      <c r="FD25" s="288"/>
      <c r="FE25" s="288"/>
      <c r="FF25" s="288"/>
      <c r="FG25" s="288"/>
      <c r="FH25" s="288"/>
      <c r="FI25" s="288"/>
      <c r="FJ25" s="288"/>
      <c r="FK25" s="288"/>
      <c r="FL25" s="288"/>
      <c r="FM25" s="288"/>
      <c r="FN25" s="288"/>
      <c r="FO25" s="288"/>
      <c r="FP25" s="288"/>
      <c r="FQ25" s="288"/>
      <c r="FR25" s="288"/>
      <c r="FS25" s="288"/>
      <c r="FT25" s="288"/>
      <c r="FU25" s="288"/>
      <c r="FV25" s="288"/>
      <c r="FW25" s="288"/>
      <c r="FX25" s="288"/>
      <c r="FY25" s="288"/>
      <c r="FZ25" s="288"/>
      <c r="GA25" s="288"/>
      <c r="GB25" s="288"/>
      <c r="GC25" s="288"/>
      <c r="GD25" s="288"/>
      <c r="GE25" s="288"/>
      <c r="GF25" s="288"/>
      <c r="GG25" s="288"/>
      <c r="GH25" s="288"/>
      <c r="GI25" s="288"/>
      <c r="GJ25" s="288"/>
      <c r="GK25" s="288"/>
      <c r="GL25" s="288"/>
      <c r="GM25" s="288"/>
      <c r="GN25" s="288"/>
      <c r="GO25" s="288"/>
      <c r="GP25" s="288"/>
      <c r="GQ25" s="288"/>
      <c r="GR25" s="288"/>
      <c r="GS25" s="288"/>
      <c r="GT25" s="288"/>
      <c r="GU25" s="288"/>
      <c r="GV25" s="288"/>
      <c r="GW25" s="288"/>
      <c r="GX25" s="288"/>
      <c r="GY25" s="288"/>
      <c r="GZ25" s="288"/>
      <c r="HA25" s="288"/>
      <c r="HB25" s="288"/>
      <c r="HC25" s="288"/>
      <c r="HD25" s="288"/>
      <c r="HE25" s="288"/>
      <c r="HF25" s="288"/>
      <c r="HG25" s="288"/>
      <c r="HH25" s="288"/>
      <c r="HI25" s="288"/>
      <c r="HJ25" s="288"/>
      <c r="HK25" s="288"/>
      <c r="HL25" s="288"/>
      <c r="HM25" s="288"/>
      <c r="HN25" s="288"/>
      <c r="HO25" s="288"/>
      <c r="HP25" s="288"/>
      <c r="HQ25" s="288"/>
      <c r="HR25" s="288"/>
      <c r="HS25" s="288"/>
      <c r="HT25" s="288"/>
      <c r="HU25" s="288"/>
      <c r="HV25" s="288"/>
      <c r="HW25" s="288"/>
      <c r="HX25" s="288"/>
      <c r="HY25" s="288"/>
      <c r="HZ25" s="288"/>
      <c r="IA25" s="288"/>
      <c r="IB25" s="288"/>
      <c r="IC25" s="288"/>
      <c r="ID25" s="288"/>
      <c r="IE25" s="288"/>
      <c r="IF25" s="288"/>
      <c r="IG25" s="288"/>
      <c r="IH25" s="288"/>
      <c r="II25" s="288"/>
      <c r="IJ25" s="288"/>
      <c r="IK25" s="288"/>
      <c r="IL25" s="288"/>
      <c r="IM25" s="288"/>
      <c r="IN25" s="288"/>
      <c r="IO25" s="288"/>
      <c r="IP25" s="288"/>
      <c r="IQ25" s="288"/>
      <c r="IR25" s="288"/>
      <c r="IS25" s="288"/>
      <c r="IT25" s="288"/>
      <c r="IU25" s="288"/>
      <c r="IV25" s="288"/>
      <c r="IW25" s="288"/>
      <c r="IX25" s="288"/>
      <c r="IY25" s="288"/>
      <c r="IZ25" s="288"/>
      <c r="JA25" s="288"/>
      <c r="JB25" s="288"/>
      <c r="JC25" s="288"/>
      <c r="JD25" s="288"/>
      <c r="JE25" s="288"/>
      <c r="JF25" s="288"/>
      <c r="JG25" s="288"/>
      <c r="JH25" s="288"/>
      <c r="JI25" s="288"/>
      <c r="JJ25" s="288"/>
      <c r="JK25" s="288"/>
      <c r="JL25" s="288"/>
      <c r="JM25" s="288"/>
      <c r="JN25" s="288"/>
      <c r="JO25" s="288"/>
      <c r="JP25" s="288"/>
      <c r="JQ25" s="288"/>
      <c r="JR25" s="288"/>
      <c r="JS25" s="288"/>
      <c r="JT25" s="288"/>
      <c r="JU25" s="288"/>
      <c r="JV25" s="288"/>
      <c r="JW25" s="288"/>
      <c r="JX25" s="288"/>
      <c r="JY25" s="288"/>
      <c r="JZ25" s="288"/>
      <c r="KA25" s="288"/>
      <c r="KB25" s="288"/>
      <c r="KC25" s="288"/>
      <c r="KD25" s="288"/>
      <c r="KE25" s="288"/>
      <c r="KF25" s="288"/>
      <c r="KG25" s="288"/>
      <c r="KH25" s="288"/>
      <c r="KI25" s="288"/>
      <c r="KJ25" s="288"/>
      <c r="KK25" s="288"/>
      <c r="KL25" s="288"/>
      <c r="KM25" s="288"/>
      <c r="KN25" s="288"/>
      <c r="KO25" s="288"/>
      <c r="KP25" s="288"/>
      <c r="KQ25" s="288"/>
      <c r="KR25" s="288"/>
      <c r="KS25" s="288"/>
      <c r="KT25" s="288"/>
      <c r="KU25" s="288"/>
      <c r="KV25" s="288"/>
      <c r="KW25" s="288"/>
      <c r="KX25" s="288"/>
      <c r="KY25" s="288"/>
      <c r="KZ25" s="288"/>
      <c r="LA25" s="288"/>
      <c r="LB25" s="288"/>
      <c r="LC25" s="288"/>
      <c r="LD25" s="288"/>
      <c r="LE25" s="288"/>
      <c r="LF25" s="288"/>
      <c r="LG25" s="288"/>
      <c r="LH25" s="288"/>
      <c r="LI25" s="288"/>
      <c r="LJ25" s="288"/>
      <c r="LK25" s="288"/>
      <c r="LL25" s="288"/>
      <c r="LM25" s="288"/>
      <c r="LN25" s="288"/>
      <c r="LO25" s="288"/>
      <c r="LP25" s="288"/>
      <c r="LQ25" s="288"/>
      <c r="LR25" s="288"/>
      <c r="LS25" s="288"/>
      <c r="LT25" s="288"/>
      <c r="LU25" s="288"/>
      <c r="LV25" s="288"/>
      <c r="LW25" s="288"/>
      <c r="LX25" s="288"/>
      <c r="LY25" s="288"/>
      <c r="LZ25" s="288"/>
      <c r="MA25" s="288"/>
      <c r="MB25" s="288"/>
      <c r="MC25" s="288"/>
      <c r="MD25" s="288"/>
      <c r="ME25" s="288"/>
      <c r="MF25" s="288"/>
      <c r="MG25" s="288"/>
      <c r="MH25" s="288"/>
      <c r="MI25" s="288"/>
      <c r="MJ25" s="288"/>
      <c r="MK25" s="288"/>
      <c r="ML25" s="288"/>
      <c r="MM25" s="288"/>
      <c r="MN25" s="288"/>
      <c r="MO25" s="288"/>
      <c r="MP25" s="288"/>
      <c r="MQ25" s="288"/>
      <c r="MR25" s="288"/>
      <c r="MS25" s="288"/>
      <c r="MT25" s="288"/>
      <c r="MU25" s="288"/>
      <c r="MV25" s="288"/>
      <c r="MW25" s="288"/>
      <c r="MX25" s="288"/>
      <c r="MY25" s="288"/>
      <c r="MZ25" s="288"/>
      <c r="NA25" s="288"/>
      <c r="NB25" s="288"/>
      <c r="NC25" s="288"/>
      <c r="ND25" s="288"/>
      <c r="NE25" s="288"/>
      <c r="NF25" s="288"/>
      <c r="NG25" s="288"/>
      <c r="NH25" s="288"/>
      <c r="NI25" s="288"/>
      <c r="NJ25" s="288"/>
      <c r="NK25" s="288"/>
      <c r="NL25" s="288"/>
      <c r="NM25" s="288"/>
      <c r="NN25" s="288"/>
      <c r="NO25" s="288"/>
      <c r="NP25" s="288"/>
      <c r="NQ25" s="288"/>
      <c r="NR25" s="288"/>
      <c r="NS25" s="288"/>
      <c r="NT25" s="288"/>
      <c r="NU25" s="288"/>
      <c r="NV25" s="288"/>
      <c r="NW25" s="288"/>
      <c r="NX25" s="288"/>
      <c r="NY25" s="288"/>
      <c r="NZ25" s="288"/>
      <c r="OA25" s="288"/>
      <c r="OB25" s="288"/>
      <c r="OC25" s="288"/>
      <c r="OD25" s="288"/>
      <c r="OE25" s="288"/>
      <c r="OF25" s="288"/>
      <c r="OG25" s="288"/>
      <c r="OH25" s="288"/>
      <c r="OI25" s="288"/>
      <c r="OJ25" s="288"/>
      <c r="OK25" s="288"/>
      <c r="OL25" s="288"/>
      <c r="OM25" s="288"/>
      <c r="ON25" s="288"/>
      <c r="OO25" s="288"/>
      <c r="OP25" s="288"/>
      <c r="OQ25" s="288"/>
      <c r="OR25" s="288"/>
      <c r="OS25" s="288"/>
      <c r="OT25" s="288"/>
      <c r="OU25" s="288"/>
      <c r="OV25" s="288"/>
      <c r="OW25" s="288"/>
      <c r="OX25" s="288"/>
      <c r="OY25" s="288"/>
      <c r="OZ25" s="288"/>
      <c r="PA25" s="288"/>
      <c r="PB25" s="288"/>
      <c r="PC25" s="288"/>
      <c r="PD25" s="288"/>
      <c r="PE25" s="288"/>
      <c r="PF25" s="288"/>
      <c r="PG25" s="288"/>
      <c r="PH25" s="288"/>
      <c r="PI25" s="288"/>
      <c r="PJ25" s="288"/>
      <c r="PK25" s="288"/>
      <c r="PL25" s="288"/>
      <c r="PM25" s="288"/>
      <c r="PN25" s="288"/>
      <c r="PO25" s="288"/>
      <c r="PP25" s="288"/>
      <c r="PQ25" s="288"/>
      <c r="PR25" s="288"/>
      <c r="PS25" s="288"/>
      <c r="PT25" s="288"/>
      <c r="PU25" s="288"/>
      <c r="PV25" s="288"/>
      <c r="PW25" s="288"/>
      <c r="PX25" s="288"/>
      <c r="PY25" s="288"/>
      <c r="PZ25" s="288"/>
      <c r="QA25" s="288"/>
      <c r="QB25" s="288"/>
      <c r="QC25" s="288"/>
      <c r="QD25" s="288"/>
      <c r="QE25" s="288"/>
      <c r="QF25" s="288"/>
      <c r="QG25" s="288"/>
      <c r="QH25" s="288"/>
      <c r="QI25" s="288"/>
      <c r="QJ25" s="288"/>
      <c r="QK25" s="288"/>
      <c r="QL25" s="288"/>
      <c r="QM25" s="288"/>
      <c r="QN25" s="288"/>
      <c r="QO25" s="288"/>
      <c r="QP25" s="288"/>
      <c r="QQ25" s="288"/>
      <c r="QR25" s="288"/>
      <c r="QS25" s="288"/>
      <c r="QT25" s="288"/>
      <c r="QU25" s="288"/>
      <c r="QV25" s="288"/>
      <c r="QW25" s="288"/>
      <c r="QX25" s="288"/>
      <c r="QY25" s="288"/>
      <c r="QZ25" s="288"/>
      <c r="RA25" s="288"/>
      <c r="RB25" s="288"/>
      <c r="RC25" s="288"/>
      <c r="RD25" s="288"/>
      <c r="RE25" s="288"/>
      <c r="RF25" s="288"/>
      <c r="RG25" s="288"/>
      <c r="RH25" s="288"/>
      <c r="RI25" s="288"/>
      <c r="RJ25" s="288"/>
      <c r="RK25" s="288"/>
      <c r="RL25" s="288"/>
      <c r="RM25" s="288"/>
      <c r="RN25" s="288"/>
      <c r="RO25" s="288"/>
      <c r="RP25" s="288"/>
      <c r="RQ25" s="288"/>
      <c r="RR25" s="288"/>
      <c r="RS25" s="288"/>
      <c r="RT25" s="288"/>
      <c r="RU25" s="288"/>
      <c r="RV25" s="288"/>
      <c r="RW25" s="288"/>
      <c r="RX25" s="288"/>
      <c r="RY25" s="288"/>
      <c r="RZ25" s="288"/>
      <c r="SA25" s="288"/>
      <c r="SB25" s="288"/>
      <c r="SC25" s="288"/>
      <c r="SD25" s="288"/>
      <c r="SE25" s="288"/>
      <c r="SF25" s="288"/>
      <c r="SG25" s="288"/>
      <c r="SH25" s="288"/>
      <c r="SI25" s="288"/>
      <c r="SJ25" s="288"/>
      <c r="SK25" s="288"/>
      <c r="SL25" s="288"/>
      <c r="SM25" s="288"/>
      <c r="SN25" s="288"/>
      <c r="SO25" s="288"/>
      <c r="SP25" s="288"/>
      <c r="SQ25" s="288"/>
      <c r="SR25" s="288"/>
      <c r="SS25" s="288"/>
      <c r="ST25" s="288"/>
      <c r="SU25" s="288"/>
      <c r="SV25" s="288"/>
      <c r="SW25" s="288"/>
      <c r="SX25" s="288"/>
      <c r="SY25" s="288"/>
      <c r="SZ25" s="288"/>
      <c r="TA25" s="288"/>
      <c r="TB25" s="288"/>
      <c r="TC25" s="288"/>
      <c r="TD25" s="288"/>
      <c r="TE25" s="288"/>
      <c r="TF25" s="288"/>
      <c r="TG25" s="288"/>
      <c r="TH25" s="288"/>
      <c r="TI25" s="288"/>
      <c r="TJ25" s="288"/>
      <c r="TK25" s="288"/>
      <c r="TL25" s="288"/>
      <c r="TM25" s="288"/>
      <c r="TN25" s="288"/>
      <c r="TO25" s="288"/>
      <c r="TP25" s="288"/>
      <c r="TQ25" s="288"/>
      <c r="TR25" s="288"/>
      <c r="TS25" s="288"/>
      <c r="TT25" s="288"/>
      <c r="TU25" s="288"/>
      <c r="TV25" s="288"/>
      <c r="TW25" s="288"/>
      <c r="TX25" s="288"/>
      <c r="TY25" s="288"/>
      <c r="TZ25" s="288"/>
      <c r="UA25" s="288"/>
      <c r="UB25" s="288"/>
      <c r="UC25" s="288"/>
      <c r="UD25" s="288"/>
      <c r="UE25" s="288"/>
      <c r="UF25" s="288"/>
      <c r="UG25" s="288"/>
      <c r="UH25" s="288"/>
      <c r="UI25" s="288"/>
      <c r="UJ25" s="288"/>
      <c r="UK25" s="288"/>
      <c r="UL25" s="288"/>
      <c r="UM25" s="288"/>
      <c r="UN25" s="288"/>
      <c r="UO25" s="288"/>
      <c r="UP25" s="288"/>
      <c r="UQ25" s="288"/>
      <c r="UR25" s="288"/>
      <c r="US25" s="288"/>
      <c r="UT25" s="288"/>
      <c r="UU25" s="288"/>
      <c r="UV25" s="288"/>
      <c r="UW25" s="288"/>
      <c r="UX25" s="288"/>
      <c r="UY25" s="288"/>
      <c r="UZ25" s="288"/>
      <c r="VA25" s="288"/>
      <c r="VB25" s="288"/>
      <c r="VC25" s="288"/>
      <c r="VD25" s="288"/>
      <c r="VE25" s="288"/>
      <c r="VF25" s="288"/>
      <c r="VG25" s="288"/>
      <c r="VH25" s="288"/>
      <c r="VI25" s="288"/>
      <c r="VJ25" s="288"/>
      <c r="VK25" s="288"/>
      <c r="VL25" s="288"/>
      <c r="VM25" s="288"/>
      <c r="VN25" s="288"/>
      <c r="VO25" s="288"/>
      <c r="VP25" s="288"/>
      <c r="VQ25" s="288"/>
      <c r="VR25" s="288"/>
      <c r="VS25" s="288"/>
      <c r="VT25" s="288"/>
      <c r="VU25" s="288"/>
      <c r="VV25" s="288"/>
      <c r="VW25" s="288"/>
      <c r="VX25" s="288"/>
      <c r="VY25" s="288"/>
      <c r="VZ25" s="288"/>
      <c r="WA25" s="288"/>
      <c r="WB25" s="288"/>
      <c r="WC25" s="288"/>
      <c r="WD25" s="288"/>
      <c r="WE25" s="288"/>
      <c r="WF25" s="288"/>
      <c r="WG25" s="288"/>
      <c r="WH25" s="288"/>
      <c r="WI25" s="288"/>
      <c r="WJ25" s="288"/>
      <c r="WK25" s="288"/>
      <c r="WL25" s="288"/>
      <c r="WM25" s="288"/>
      <c r="WN25" s="288"/>
      <c r="WO25" s="288"/>
      <c r="WP25" s="288"/>
      <c r="WQ25" s="288"/>
      <c r="WR25" s="288"/>
      <c r="WS25" s="288"/>
      <c r="WT25" s="288"/>
      <c r="WU25" s="288"/>
      <c r="WV25" s="288"/>
      <c r="WW25" s="288"/>
      <c r="WX25" s="288"/>
      <c r="WY25" s="288"/>
      <c r="WZ25" s="288"/>
      <c r="XA25" s="288"/>
      <c r="XB25" s="288"/>
      <c r="XC25" s="288"/>
      <c r="XD25" s="288"/>
      <c r="XE25" s="288"/>
      <c r="XF25" s="288"/>
      <c r="XG25" s="288"/>
      <c r="XH25" s="288"/>
      <c r="XI25" s="288"/>
      <c r="XJ25" s="288"/>
      <c r="XK25" s="288"/>
      <c r="XL25" s="288"/>
      <c r="XM25" s="288"/>
      <c r="XN25" s="288"/>
      <c r="XO25" s="288"/>
      <c r="XP25" s="288"/>
      <c r="XQ25" s="288"/>
      <c r="XR25" s="288"/>
      <c r="XS25" s="288"/>
      <c r="XT25" s="288"/>
      <c r="XU25" s="288"/>
      <c r="XV25" s="288"/>
      <c r="XW25" s="288"/>
      <c r="XX25" s="288"/>
      <c r="XY25" s="288"/>
      <c r="XZ25" s="288"/>
      <c r="YA25" s="288"/>
      <c r="YB25" s="288"/>
      <c r="YC25" s="288"/>
      <c r="YD25" s="288"/>
      <c r="YE25" s="288"/>
      <c r="YF25" s="288"/>
      <c r="YG25" s="288"/>
      <c r="YH25" s="288"/>
      <c r="YI25" s="288"/>
      <c r="YJ25" s="288"/>
      <c r="YK25" s="288"/>
      <c r="YL25" s="288"/>
      <c r="YM25" s="288"/>
      <c r="YN25" s="288"/>
      <c r="YO25" s="288"/>
      <c r="YP25" s="288"/>
      <c r="YQ25" s="288"/>
      <c r="YR25" s="288"/>
      <c r="YS25" s="288"/>
      <c r="YT25" s="288"/>
      <c r="YU25" s="288"/>
      <c r="YV25" s="288"/>
      <c r="YW25" s="288"/>
      <c r="YX25" s="288"/>
      <c r="YY25" s="288"/>
      <c r="YZ25" s="288"/>
      <c r="ZA25" s="288"/>
      <c r="ZB25" s="288"/>
      <c r="ZC25" s="288"/>
      <c r="ZD25" s="288"/>
      <c r="ZE25" s="288"/>
      <c r="ZF25" s="288"/>
      <c r="ZG25" s="288"/>
      <c r="ZH25" s="288"/>
      <c r="ZI25" s="288"/>
      <c r="ZJ25" s="288"/>
      <c r="ZK25" s="288"/>
      <c r="ZL25" s="288"/>
      <c r="ZM25" s="288"/>
      <c r="ZN25" s="288"/>
      <c r="ZO25" s="288"/>
      <c r="ZP25" s="288"/>
      <c r="ZQ25" s="288"/>
      <c r="ZR25" s="288"/>
      <c r="ZS25" s="288"/>
      <c r="ZT25" s="288"/>
      <c r="ZU25" s="288"/>
      <c r="ZV25" s="288"/>
      <c r="ZW25" s="288"/>
      <c r="ZX25" s="288"/>
      <c r="ZY25" s="288"/>
      <c r="ZZ25" s="288"/>
      <c r="AAA25" s="288"/>
      <c r="AAB25" s="288"/>
      <c r="AAC25" s="288"/>
      <c r="AAD25" s="288"/>
      <c r="AAE25" s="288"/>
      <c r="AAF25" s="288"/>
      <c r="AAG25" s="288"/>
      <c r="AAH25" s="288"/>
      <c r="AAI25" s="288"/>
      <c r="AAJ25" s="288"/>
      <c r="AAK25" s="288"/>
      <c r="AAL25" s="288"/>
      <c r="AAM25" s="288"/>
      <c r="AAN25" s="288"/>
      <c r="AAO25" s="288"/>
      <c r="AAP25" s="288"/>
      <c r="AAQ25" s="288"/>
      <c r="AAR25" s="288"/>
      <c r="AAS25" s="288"/>
      <c r="AAT25" s="288"/>
      <c r="AAU25" s="288"/>
      <c r="AAV25" s="288"/>
      <c r="AAW25" s="288"/>
      <c r="AAX25" s="288"/>
      <c r="AAY25" s="288"/>
      <c r="AAZ25" s="288"/>
      <c r="ABA25" s="288"/>
      <c r="ABB25" s="288"/>
      <c r="ABC25" s="288"/>
      <c r="ABD25" s="288"/>
      <c r="ABE25" s="288"/>
      <c r="ABF25" s="288"/>
      <c r="ABG25" s="288"/>
      <c r="ABH25" s="288"/>
      <c r="ABI25" s="288"/>
      <c r="ABJ25" s="288"/>
      <c r="ABK25" s="288"/>
      <c r="ABL25" s="288"/>
      <c r="ABM25" s="288"/>
      <c r="ABN25" s="288"/>
      <c r="ABO25" s="288"/>
      <c r="ABP25" s="288"/>
      <c r="ABQ25" s="288"/>
      <c r="ABR25" s="288"/>
      <c r="ABS25" s="288"/>
      <c r="ABT25" s="288"/>
      <c r="ABU25" s="288"/>
      <c r="ABV25" s="288"/>
      <c r="ABW25" s="288"/>
      <c r="ABX25" s="288"/>
      <c r="ABY25" s="288"/>
      <c r="ABZ25" s="288"/>
      <c r="ACA25" s="288"/>
      <c r="ACB25" s="288"/>
      <c r="ACC25" s="288"/>
      <c r="ACD25" s="288"/>
      <c r="ACE25" s="288"/>
      <c r="ACF25" s="288"/>
      <c r="ACG25" s="288"/>
      <c r="ACH25" s="288"/>
      <c r="ACI25" s="288"/>
      <c r="ACJ25" s="288"/>
      <c r="ACK25" s="288"/>
      <c r="ACL25" s="288"/>
      <c r="ACM25" s="288"/>
      <c r="ACN25" s="288"/>
      <c r="ACO25" s="288"/>
      <c r="ACP25" s="288"/>
      <c r="ACQ25" s="288"/>
      <c r="ACR25" s="288"/>
      <c r="ACS25" s="288"/>
      <c r="ACT25" s="288"/>
      <c r="ACU25" s="288"/>
      <c r="ACV25" s="288"/>
      <c r="ACW25" s="288"/>
      <c r="ACX25" s="288"/>
      <c r="ACY25" s="288"/>
      <c r="ACZ25" s="288"/>
      <c r="ADA25" s="288"/>
      <c r="ADB25" s="288"/>
      <c r="ADC25" s="288"/>
      <c r="ADD25" s="288"/>
      <c r="ADE25" s="288"/>
      <c r="ADF25" s="288"/>
      <c r="ADG25" s="288"/>
      <c r="ADH25" s="288"/>
      <c r="ADI25" s="288"/>
      <c r="ADJ25" s="288"/>
      <c r="ADK25" s="288"/>
      <c r="ADL25" s="288"/>
      <c r="ADM25" s="288"/>
      <c r="ADN25" s="288"/>
      <c r="ADO25" s="288"/>
      <c r="ADP25" s="288"/>
      <c r="ADQ25" s="288"/>
      <c r="ADR25" s="288"/>
      <c r="ADS25" s="288"/>
      <c r="ADT25" s="288"/>
      <c r="ADU25" s="288"/>
      <c r="ADV25" s="288"/>
      <c r="ADW25" s="288"/>
      <c r="ADX25" s="288"/>
      <c r="ADY25" s="288"/>
      <c r="ADZ25" s="288"/>
      <c r="AEA25" s="288"/>
      <c r="AEB25" s="288"/>
      <c r="AEC25" s="288"/>
      <c r="AED25" s="288"/>
      <c r="AEE25" s="288"/>
      <c r="AEF25" s="288"/>
      <c r="AEG25" s="288"/>
      <c r="AEH25" s="288"/>
      <c r="AEI25" s="288"/>
      <c r="AEJ25" s="288"/>
      <c r="AEK25" s="288"/>
      <c r="AEL25" s="288"/>
      <c r="AEM25" s="288"/>
      <c r="AEN25" s="288"/>
      <c r="AEO25" s="288"/>
      <c r="AEP25" s="288"/>
      <c r="AEQ25" s="288"/>
      <c r="AER25" s="288"/>
      <c r="AES25" s="288"/>
      <c r="AET25" s="288"/>
      <c r="AEU25" s="288"/>
      <c r="AEV25" s="288"/>
      <c r="AEW25" s="288"/>
      <c r="AEX25" s="288"/>
      <c r="AEY25" s="288"/>
      <c r="AEZ25" s="288"/>
      <c r="AFA25" s="288"/>
      <c r="AFB25" s="288"/>
      <c r="AFC25" s="288"/>
      <c r="AFD25" s="288"/>
      <c r="AFE25" s="288"/>
      <c r="AFF25" s="288"/>
      <c r="AFG25" s="288"/>
      <c r="AFH25" s="288"/>
      <c r="AFI25" s="288"/>
      <c r="AFJ25" s="288"/>
      <c r="AFK25" s="288"/>
      <c r="AFL25" s="288"/>
      <c r="AFM25" s="288"/>
      <c r="AFN25" s="288"/>
      <c r="AFO25" s="288"/>
      <c r="AFP25" s="288"/>
      <c r="AFQ25" s="288"/>
      <c r="AFR25" s="288"/>
      <c r="AFS25" s="288"/>
      <c r="AFT25" s="288"/>
      <c r="AFU25" s="288"/>
      <c r="AFV25" s="288"/>
      <c r="AFW25" s="288"/>
      <c r="AFX25" s="288"/>
      <c r="AFY25" s="288"/>
      <c r="AFZ25" s="288"/>
      <c r="AGA25" s="288"/>
      <c r="AGB25" s="288"/>
      <c r="AGC25" s="288"/>
      <c r="AGD25" s="288"/>
      <c r="AGE25" s="288"/>
      <c r="AGF25" s="288"/>
      <c r="AGG25" s="288"/>
      <c r="AGH25" s="288"/>
      <c r="AGI25" s="288"/>
      <c r="AGJ25" s="288"/>
      <c r="AGK25" s="288"/>
      <c r="AGL25" s="288"/>
      <c r="AGM25" s="288"/>
      <c r="AGN25" s="288"/>
      <c r="AGO25" s="288"/>
      <c r="AGP25" s="288"/>
      <c r="AGQ25" s="288"/>
      <c r="AGR25" s="288"/>
      <c r="AGS25" s="288"/>
      <c r="AGT25" s="288"/>
      <c r="AGU25" s="288"/>
      <c r="AGV25" s="288"/>
      <c r="AGW25" s="288"/>
      <c r="AGX25" s="288"/>
      <c r="AGY25" s="288"/>
      <c r="AGZ25" s="288"/>
      <c r="AHA25" s="288"/>
      <c r="AHB25" s="288"/>
      <c r="AHC25" s="288"/>
      <c r="AHD25" s="288"/>
      <c r="AHE25" s="288"/>
      <c r="AHF25" s="288"/>
      <c r="AHG25" s="288"/>
      <c r="AHH25" s="288"/>
      <c r="AHI25" s="288"/>
      <c r="AHJ25" s="288"/>
      <c r="AHK25" s="288"/>
      <c r="AHL25" s="288"/>
      <c r="AHM25" s="288"/>
      <c r="AHN25" s="288"/>
      <c r="AHO25" s="288"/>
      <c r="AHP25" s="288"/>
      <c r="AHQ25" s="288"/>
      <c r="AHR25" s="288"/>
      <c r="AHS25" s="288"/>
      <c r="AHT25" s="288"/>
      <c r="AHU25" s="288"/>
      <c r="AHV25" s="288"/>
      <c r="AHW25" s="288"/>
      <c r="AHX25" s="288"/>
      <c r="AHY25" s="288"/>
      <c r="AHZ25" s="288"/>
      <c r="AIA25" s="288"/>
      <c r="AIB25" s="288"/>
      <c r="AIC25" s="288"/>
      <c r="AID25" s="288"/>
      <c r="AIE25" s="288"/>
      <c r="AIF25" s="288"/>
      <c r="AIG25" s="288"/>
      <c r="AIH25" s="288"/>
      <c r="AII25" s="288"/>
      <c r="AIJ25" s="288"/>
      <c r="AIK25" s="288"/>
      <c r="AIL25" s="288"/>
      <c r="AIM25" s="288"/>
      <c r="AIN25" s="288"/>
      <c r="AIO25" s="288"/>
      <c r="AIP25" s="288"/>
      <c r="AIQ25" s="288"/>
      <c r="AIR25" s="288"/>
      <c r="AIS25" s="288"/>
      <c r="AIT25" s="288"/>
      <c r="AIU25" s="288"/>
      <c r="AIV25" s="288"/>
      <c r="AIW25" s="288"/>
      <c r="AIX25" s="288"/>
      <c r="AIY25" s="288"/>
      <c r="AIZ25" s="288"/>
      <c r="AJA25" s="288"/>
      <c r="AJB25" s="288"/>
      <c r="AJC25" s="288"/>
      <c r="AJD25" s="288"/>
      <c r="AJE25" s="288"/>
      <c r="AJF25" s="288"/>
      <c r="AJG25" s="288"/>
      <c r="AJH25" s="288"/>
      <c r="AJI25" s="288"/>
      <c r="AJJ25" s="288"/>
      <c r="AJK25" s="288"/>
      <c r="AJL25" s="288"/>
      <c r="AJM25" s="288"/>
      <c r="AJN25" s="288"/>
      <c r="AJO25" s="288"/>
      <c r="AJP25" s="288"/>
      <c r="AJQ25" s="288"/>
      <c r="AJR25" s="288"/>
      <c r="AJS25" s="288"/>
      <c r="AJT25" s="288"/>
      <c r="AJU25" s="288"/>
      <c r="AJV25" s="288"/>
      <c r="AJW25" s="288"/>
      <c r="AJX25" s="288"/>
      <c r="AJY25" s="288"/>
      <c r="AJZ25" s="288"/>
      <c r="AKA25" s="288"/>
      <c r="AKB25" s="288"/>
      <c r="AKC25" s="288"/>
      <c r="AKD25" s="288"/>
      <c r="AKE25" s="288"/>
      <c r="AKF25" s="288"/>
      <c r="AKG25" s="288"/>
      <c r="AKH25" s="288"/>
      <c r="AKI25" s="288"/>
      <c r="AKJ25" s="288"/>
      <c r="AKK25" s="288"/>
      <c r="AKL25" s="288"/>
      <c r="AKM25" s="288"/>
      <c r="AKN25" s="288"/>
      <c r="AKO25" s="288"/>
      <c r="AKP25" s="288"/>
      <c r="AKQ25" s="288"/>
      <c r="AKR25" s="288"/>
      <c r="AKS25" s="288"/>
      <c r="AKT25" s="288"/>
      <c r="AKU25" s="288"/>
      <c r="AKV25" s="288"/>
      <c r="AKW25" s="288"/>
      <c r="AKX25" s="288"/>
      <c r="AKY25" s="288"/>
      <c r="AKZ25" s="288"/>
      <c r="ALA25" s="288"/>
      <c r="ALB25" s="288"/>
      <c r="ALC25" s="288"/>
      <c r="ALD25" s="288"/>
      <c r="ALE25" s="288"/>
      <c r="ALF25" s="288"/>
      <c r="ALG25" s="288"/>
      <c r="ALH25" s="288"/>
      <c r="ALI25" s="288"/>
      <c r="ALJ25" s="288"/>
      <c r="ALK25" s="288"/>
      <c r="ALL25" s="288"/>
      <c r="ALM25" s="288"/>
      <c r="ALN25" s="288"/>
      <c r="ALO25" s="288"/>
      <c r="ALP25" s="288"/>
      <c r="ALQ25" s="288"/>
      <c r="ALR25" s="288"/>
      <c r="ALS25" s="288"/>
      <c r="ALT25" s="288"/>
      <c r="ALU25" s="288"/>
      <c r="ALV25" s="288"/>
      <c r="ALW25" s="288"/>
      <c r="ALX25" s="288"/>
      <c r="ALY25" s="288"/>
      <c r="ALZ25" s="288"/>
      <c r="AMA25" s="288"/>
      <c r="AMB25" s="288"/>
      <c r="AMC25" s="288"/>
      <c r="AMD25" s="288"/>
      <c r="AME25" s="288"/>
      <c r="AMF25" s="288"/>
    </row>
    <row r="26" spans="1:1020" s="289" customFormat="1" ht="37.5" customHeight="1" x14ac:dyDescent="0.7">
      <c r="A26" s="386" t="s">
        <v>134</v>
      </c>
      <c r="B26" s="147">
        <v>6651</v>
      </c>
      <c r="C26" s="147">
        <v>5986</v>
      </c>
      <c r="D26" s="148">
        <v>235280</v>
      </c>
      <c r="E26" s="147">
        <v>110785</v>
      </c>
      <c r="F26" s="148">
        <f t="shared" si="0"/>
        <v>358702</v>
      </c>
      <c r="G26" s="147">
        <f t="shared" si="5"/>
        <v>5187.78</v>
      </c>
      <c r="H26" s="148">
        <f t="shared" si="4"/>
        <v>4669.08</v>
      </c>
      <c r="I26" s="147">
        <f t="shared" si="1"/>
        <v>235280</v>
      </c>
      <c r="J26" s="148">
        <f t="shared" si="2"/>
        <v>77549.5</v>
      </c>
      <c r="K26" s="147">
        <f t="shared" si="3"/>
        <v>322686.36</v>
      </c>
      <c r="L26" s="140"/>
      <c r="M26" s="387"/>
      <c r="N26" s="140"/>
      <c r="O26" s="288"/>
      <c r="P26" s="288"/>
      <c r="Q26" s="388"/>
      <c r="R26" s="288"/>
      <c r="S26" s="288"/>
      <c r="T26" s="388"/>
      <c r="U26" s="288"/>
      <c r="V26" s="381"/>
      <c r="W26" s="288"/>
      <c r="X26" s="288"/>
      <c r="Y26" s="288"/>
      <c r="Z26" s="288"/>
      <c r="AA26" s="288"/>
      <c r="AB26" s="288"/>
      <c r="AC26" s="288"/>
      <c r="AD26" s="288"/>
      <c r="AE26" s="288"/>
      <c r="AF26" s="288"/>
      <c r="AG26" s="288"/>
      <c r="AH26" s="288"/>
      <c r="AI26" s="288"/>
      <c r="AJ26" s="288"/>
      <c r="AK26" s="288"/>
      <c r="AL26" s="288"/>
      <c r="AM26" s="288"/>
      <c r="AN26" s="288"/>
      <c r="AO26" s="288"/>
      <c r="AP26" s="288"/>
      <c r="AQ26" s="288"/>
      <c r="AR26" s="288"/>
      <c r="AS26" s="288"/>
      <c r="AT26" s="288"/>
      <c r="AU26" s="288"/>
      <c r="AV26" s="288"/>
      <c r="AW26" s="288"/>
      <c r="AX26" s="288"/>
      <c r="AY26" s="288"/>
      <c r="AZ26" s="288"/>
      <c r="BA26" s="288"/>
      <c r="BB26" s="288"/>
      <c r="BC26" s="288"/>
      <c r="BD26" s="288"/>
      <c r="BE26" s="288"/>
      <c r="BF26" s="288"/>
      <c r="BG26" s="288"/>
      <c r="BH26" s="288"/>
      <c r="BI26" s="288"/>
      <c r="BJ26" s="288"/>
      <c r="BK26" s="288"/>
      <c r="BL26" s="288"/>
      <c r="BM26" s="288"/>
      <c r="BN26" s="288"/>
      <c r="BO26" s="288"/>
      <c r="BP26" s="288"/>
      <c r="BQ26" s="288"/>
      <c r="BR26" s="288"/>
      <c r="BS26" s="288"/>
      <c r="BT26" s="288"/>
      <c r="BU26" s="288"/>
      <c r="BV26" s="288"/>
      <c r="BW26" s="288"/>
      <c r="BX26" s="288"/>
      <c r="BY26" s="288"/>
      <c r="BZ26" s="288"/>
      <c r="CA26" s="288"/>
      <c r="CB26" s="288"/>
      <c r="CC26" s="288"/>
      <c r="CD26" s="288"/>
      <c r="CE26" s="288"/>
      <c r="CF26" s="288"/>
      <c r="CG26" s="288"/>
      <c r="CH26" s="288"/>
      <c r="CI26" s="288"/>
      <c r="CJ26" s="288"/>
      <c r="CK26" s="288"/>
      <c r="CL26" s="288"/>
      <c r="CM26" s="288"/>
      <c r="CN26" s="288"/>
      <c r="CO26" s="288"/>
      <c r="CP26" s="288"/>
      <c r="CQ26" s="288"/>
      <c r="CR26" s="288"/>
      <c r="CS26" s="288"/>
      <c r="CT26" s="288"/>
      <c r="CU26" s="288"/>
      <c r="CV26" s="288"/>
      <c r="CW26" s="288"/>
      <c r="CX26" s="288"/>
      <c r="CY26" s="288"/>
      <c r="CZ26" s="288"/>
      <c r="DA26" s="288"/>
      <c r="DB26" s="288"/>
      <c r="DC26" s="288"/>
      <c r="DD26" s="288"/>
      <c r="DE26" s="288"/>
      <c r="DF26" s="288"/>
      <c r="DG26" s="288"/>
      <c r="DH26" s="288"/>
      <c r="DI26" s="288"/>
      <c r="DJ26" s="288"/>
      <c r="DK26" s="288"/>
      <c r="DL26" s="288"/>
      <c r="DM26" s="288"/>
      <c r="DN26" s="288"/>
      <c r="DO26" s="288"/>
      <c r="DP26" s="288"/>
      <c r="DQ26" s="288"/>
      <c r="DR26" s="288"/>
      <c r="DS26" s="288"/>
      <c r="DT26" s="288"/>
      <c r="DU26" s="288"/>
      <c r="DV26" s="288"/>
      <c r="DW26" s="288"/>
      <c r="DX26" s="288"/>
      <c r="DY26" s="288"/>
      <c r="DZ26" s="288"/>
      <c r="EA26" s="288"/>
      <c r="EB26" s="288"/>
      <c r="EC26" s="288"/>
      <c r="ED26" s="288"/>
      <c r="EE26" s="288"/>
      <c r="EF26" s="288"/>
      <c r="EG26" s="288"/>
      <c r="EH26" s="288"/>
      <c r="EI26" s="288"/>
      <c r="EJ26" s="288"/>
      <c r="EK26" s="288"/>
      <c r="EL26" s="288"/>
      <c r="EM26" s="288"/>
      <c r="EN26" s="288"/>
      <c r="EO26" s="288"/>
      <c r="EP26" s="288"/>
      <c r="EQ26" s="288"/>
      <c r="ER26" s="288"/>
      <c r="ES26" s="288"/>
      <c r="ET26" s="288"/>
      <c r="EU26" s="288"/>
      <c r="EV26" s="288"/>
      <c r="EW26" s="288"/>
      <c r="EX26" s="288"/>
      <c r="EY26" s="288"/>
      <c r="EZ26" s="288"/>
      <c r="FA26" s="288"/>
      <c r="FB26" s="288"/>
      <c r="FC26" s="288"/>
      <c r="FD26" s="288"/>
      <c r="FE26" s="288"/>
      <c r="FF26" s="288"/>
      <c r="FG26" s="288"/>
      <c r="FH26" s="288"/>
      <c r="FI26" s="288"/>
      <c r="FJ26" s="288"/>
      <c r="FK26" s="288"/>
      <c r="FL26" s="288"/>
      <c r="FM26" s="288"/>
      <c r="FN26" s="288"/>
      <c r="FO26" s="288"/>
      <c r="FP26" s="288"/>
      <c r="FQ26" s="288"/>
      <c r="FR26" s="288"/>
      <c r="FS26" s="288"/>
      <c r="FT26" s="288"/>
      <c r="FU26" s="288"/>
      <c r="FV26" s="288"/>
      <c r="FW26" s="288"/>
      <c r="FX26" s="288"/>
      <c r="FY26" s="288"/>
      <c r="FZ26" s="288"/>
      <c r="GA26" s="288"/>
      <c r="GB26" s="288"/>
      <c r="GC26" s="288"/>
      <c r="GD26" s="288"/>
      <c r="GE26" s="288"/>
      <c r="GF26" s="288"/>
      <c r="GG26" s="288"/>
      <c r="GH26" s="288"/>
      <c r="GI26" s="288"/>
      <c r="GJ26" s="288"/>
      <c r="GK26" s="288"/>
      <c r="GL26" s="288"/>
      <c r="GM26" s="288"/>
      <c r="GN26" s="288"/>
      <c r="GO26" s="288"/>
      <c r="GP26" s="288"/>
      <c r="GQ26" s="288"/>
      <c r="GR26" s="288"/>
      <c r="GS26" s="288"/>
      <c r="GT26" s="288"/>
      <c r="GU26" s="288"/>
      <c r="GV26" s="288"/>
      <c r="GW26" s="288"/>
      <c r="GX26" s="288"/>
      <c r="GY26" s="288"/>
      <c r="GZ26" s="288"/>
      <c r="HA26" s="288"/>
      <c r="HB26" s="288"/>
      <c r="HC26" s="288"/>
      <c r="HD26" s="288"/>
      <c r="HE26" s="288"/>
      <c r="HF26" s="288"/>
      <c r="HG26" s="288"/>
      <c r="HH26" s="288"/>
      <c r="HI26" s="288"/>
      <c r="HJ26" s="288"/>
      <c r="HK26" s="288"/>
      <c r="HL26" s="288"/>
      <c r="HM26" s="288"/>
      <c r="HN26" s="288"/>
      <c r="HO26" s="288"/>
      <c r="HP26" s="288"/>
      <c r="HQ26" s="288"/>
      <c r="HR26" s="288"/>
      <c r="HS26" s="288"/>
      <c r="HT26" s="288"/>
      <c r="HU26" s="288"/>
      <c r="HV26" s="288"/>
      <c r="HW26" s="288"/>
      <c r="HX26" s="288"/>
      <c r="HY26" s="288"/>
      <c r="HZ26" s="288"/>
      <c r="IA26" s="288"/>
      <c r="IB26" s="288"/>
      <c r="IC26" s="288"/>
      <c r="ID26" s="288"/>
      <c r="IE26" s="288"/>
      <c r="IF26" s="288"/>
      <c r="IG26" s="288"/>
      <c r="IH26" s="288"/>
      <c r="II26" s="288"/>
      <c r="IJ26" s="288"/>
      <c r="IK26" s="288"/>
      <c r="IL26" s="288"/>
      <c r="IM26" s="288"/>
      <c r="IN26" s="288"/>
      <c r="IO26" s="288"/>
      <c r="IP26" s="288"/>
      <c r="IQ26" s="288"/>
      <c r="IR26" s="288"/>
      <c r="IS26" s="288"/>
      <c r="IT26" s="288"/>
      <c r="IU26" s="288"/>
      <c r="IV26" s="288"/>
      <c r="IW26" s="288"/>
      <c r="IX26" s="288"/>
      <c r="IY26" s="288"/>
      <c r="IZ26" s="288"/>
      <c r="JA26" s="288"/>
      <c r="JB26" s="288"/>
      <c r="JC26" s="288"/>
      <c r="JD26" s="288"/>
      <c r="JE26" s="288"/>
      <c r="JF26" s="288"/>
      <c r="JG26" s="288"/>
      <c r="JH26" s="288"/>
      <c r="JI26" s="288"/>
      <c r="JJ26" s="288"/>
      <c r="JK26" s="288"/>
      <c r="JL26" s="288"/>
      <c r="JM26" s="288"/>
      <c r="JN26" s="288"/>
      <c r="JO26" s="288"/>
      <c r="JP26" s="288"/>
      <c r="JQ26" s="288"/>
      <c r="JR26" s="288"/>
      <c r="JS26" s="288"/>
      <c r="JT26" s="288"/>
      <c r="JU26" s="288"/>
      <c r="JV26" s="288"/>
      <c r="JW26" s="288"/>
      <c r="JX26" s="288"/>
      <c r="JY26" s="288"/>
      <c r="JZ26" s="288"/>
      <c r="KA26" s="288"/>
      <c r="KB26" s="288"/>
      <c r="KC26" s="288"/>
      <c r="KD26" s="288"/>
      <c r="KE26" s="288"/>
      <c r="KF26" s="288"/>
      <c r="KG26" s="288"/>
      <c r="KH26" s="288"/>
      <c r="KI26" s="288"/>
      <c r="KJ26" s="288"/>
      <c r="KK26" s="288"/>
      <c r="KL26" s="288"/>
      <c r="KM26" s="288"/>
      <c r="KN26" s="288"/>
      <c r="KO26" s="288"/>
      <c r="KP26" s="288"/>
      <c r="KQ26" s="288"/>
      <c r="KR26" s="288"/>
      <c r="KS26" s="288"/>
      <c r="KT26" s="288"/>
      <c r="KU26" s="288"/>
      <c r="KV26" s="288"/>
      <c r="KW26" s="288"/>
      <c r="KX26" s="288"/>
      <c r="KY26" s="288"/>
      <c r="KZ26" s="288"/>
      <c r="LA26" s="288"/>
      <c r="LB26" s="288"/>
      <c r="LC26" s="288"/>
      <c r="LD26" s="288"/>
      <c r="LE26" s="288"/>
      <c r="LF26" s="288"/>
      <c r="LG26" s="288"/>
      <c r="LH26" s="288"/>
      <c r="LI26" s="288"/>
      <c r="LJ26" s="288"/>
      <c r="LK26" s="288"/>
      <c r="LL26" s="288"/>
      <c r="LM26" s="288"/>
      <c r="LN26" s="288"/>
      <c r="LO26" s="288"/>
      <c r="LP26" s="288"/>
      <c r="LQ26" s="288"/>
      <c r="LR26" s="288"/>
      <c r="LS26" s="288"/>
      <c r="LT26" s="288"/>
      <c r="LU26" s="288"/>
      <c r="LV26" s="288"/>
      <c r="LW26" s="288"/>
      <c r="LX26" s="288"/>
      <c r="LY26" s="288"/>
      <c r="LZ26" s="288"/>
      <c r="MA26" s="288"/>
      <c r="MB26" s="288"/>
      <c r="MC26" s="288"/>
      <c r="MD26" s="288"/>
      <c r="ME26" s="288"/>
      <c r="MF26" s="288"/>
      <c r="MG26" s="288"/>
      <c r="MH26" s="288"/>
      <c r="MI26" s="288"/>
      <c r="MJ26" s="288"/>
      <c r="MK26" s="288"/>
      <c r="ML26" s="288"/>
      <c r="MM26" s="288"/>
      <c r="MN26" s="288"/>
      <c r="MO26" s="288"/>
      <c r="MP26" s="288"/>
      <c r="MQ26" s="288"/>
      <c r="MR26" s="288"/>
      <c r="MS26" s="288"/>
      <c r="MT26" s="288"/>
      <c r="MU26" s="288"/>
      <c r="MV26" s="288"/>
      <c r="MW26" s="288"/>
      <c r="MX26" s="288"/>
      <c r="MY26" s="288"/>
      <c r="MZ26" s="288"/>
      <c r="NA26" s="288"/>
      <c r="NB26" s="288"/>
      <c r="NC26" s="288"/>
      <c r="ND26" s="288"/>
      <c r="NE26" s="288"/>
      <c r="NF26" s="288"/>
      <c r="NG26" s="288"/>
      <c r="NH26" s="288"/>
      <c r="NI26" s="288"/>
      <c r="NJ26" s="288"/>
      <c r="NK26" s="288"/>
      <c r="NL26" s="288"/>
      <c r="NM26" s="288"/>
      <c r="NN26" s="288"/>
      <c r="NO26" s="288"/>
      <c r="NP26" s="288"/>
      <c r="NQ26" s="288"/>
      <c r="NR26" s="288"/>
      <c r="NS26" s="288"/>
      <c r="NT26" s="288"/>
      <c r="NU26" s="288"/>
      <c r="NV26" s="288"/>
      <c r="NW26" s="288"/>
      <c r="NX26" s="288"/>
      <c r="NY26" s="288"/>
      <c r="NZ26" s="288"/>
      <c r="OA26" s="288"/>
      <c r="OB26" s="288"/>
      <c r="OC26" s="288"/>
      <c r="OD26" s="288"/>
      <c r="OE26" s="288"/>
      <c r="OF26" s="288"/>
      <c r="OG26" s="288"/>
      <c r="OH26" s="288"/>
      <c r="OI26" s="288"/>
      <c r="OJ26" s="288"/>
      <c r="OK26" s="288"/>
      <c r="OL26" s="288"/>
      <c r="OM26" s="288"/>
      <c r="ON26" s="288"/>
      <c r="OO26" s="288"/>
      <c r="OP26" s="288"/>
      <c r="OQ26" s="288"/>
      <c r="OR26" s="288"/>
      <c r="OS26" s="288"/>
      <c r="OT26" s="288"/>
      <c r="OU26" s="288"/>
      <c r="OV26" s="288"/>
      <c r="OW26" s="288"/>
      <c r="OX26" s="288"/>
      <c r="OY26" s="288"/>
      <c r="OZ26" s="288"/>
      <c r="PA26" s="288"/>
      <c r="PB26" s="288"/>
      <c r="PC26" s="288"/>
      <c r="PD26" s="288"/>
      <c r="PE26" s="288"/>
      <c r="PF26" s="288"/>
      <c r="PG26" s="288"/>
      <c r="PH26" s="288"/>
      <c r="PI26" s="288"/>
      <c r="PJ26" s="288"/>
      <c r="PK26" s="288"/>
      <c r="PL26" s="288"/>
      <c r="PM26" s="288"/>
      <c r="PN26" s="288"/>
      <c r="PO26" s="288"/>
      <c r="PP26" s="288"/>
      <c r="PQ26" s="288"/>
      <c r="PR26" s="288"/>
      <c r="PS26" s="288"/>
      <c r="PT26" s="288"/>
      <c r="PU26" s="288"/>
      <c r="PV26" s="288"/>
      <c r="PW26" s="288"/>
      <c r="PX26" s="288"/>
      <c r="PY26" s="288"/>
      <c r="PZ26" s="288"/>
      <c r="QA26" s="288"/>
      <c r="QB26" s="288"/>
      <c r="QC26" s="288"/>
      <c r="QD26" s="288"/>
      <c r="QE26" s="288"/>
      <c r="QF26" s="288"/>
      <c r="QG26" s="288"/>
      <c r="QH26" s="288"/>
      <c r="QI26" s="288"/>
      <c r="QJ26" s="288"/>
      <c r="QK26" s="288"/>
      <c r="QL26" s="288"/>
      <c r="QM26" s="288"/>
      <c r="QN26" s="288"/>
      <c r="QO26" s="288"/>
      <c r="QP26" s="288"/>
      <c r="QQ26" s="288"/>
      <c r="QR26" s="288"/>
      <c r="QS26" s="288"/>
      <c r="QT26" s="288"/>
      <c r="QU26" s="288"/>
      <c r="QV26" s="288"/>
      <c r="QW26" s="288"/>
      <c r="QX26" s="288"/>
      <c r="QY26" s="288"/>
      <c r="QZ26" s="288"/>
      <c r="RA26" s="288"/>
      <c r="RB26" s="288"/>
      <c r="RC26" s="288"/>
      <c r="RD26" s="288"/>
      <c r="RE26" s="288"/>
      <c r="RF26" s="288"/>
      <c r="RG26" s="288"/>
      <c r="RH26" s="288"/>
      <c r="RI26" s="288"/>
      <c r="RJ26" s="288"/>
      <c r="RK26" s="288"/>
      <c r="RL26" s="288"/>
      <c r="RM26" s="288"/>
      <c r="RN26" s="288"/>
      <c r="RO26" s="288"/>
      <c r="RP26" s="288"/>
      <c r="RQ26" s="288"/>
      <c r="RR26" s="288"/>
      <c r="RS26" s="288"/>
      <c r="RT26" s="288"/>
      <c r="RU26" s="288"/>
      <c r="RV26" s="288"/>
      <c r="RW26" s="288"/>
      <c r="RX26" s="288"/>
      <c r="RY26" s="288"/>
      <c r="RZ26" s="288"/>
      <c r="SA26" s="288"/>
      <c r="SB26" s="288"/>
      <c r="SC26" s="288"/>
      <c r="SD26" s="288"/>
      <c r="SE26" s="288"/>
      <c r="SF26" s="288"/>
      <c r="SG26" s="288"/>
      <c r="SH26" s="288"/>
      <c r="SI26" s="288"/>
      <c r="SJ26" s="288"/>
      <c r="SK26" s="288"/>
      <c r="SL26" s="288"/>
      <c r="SM26" s="288"/>
      <c r="SN26" s="288"/>
      <c r="SO26" s="288"/>
      <c r="SP26" s="288"/>
      <c r="SQ26" s="288"/>
      <c r="SR26" s="288"/>
      <c r="SS26" s="288"/>
      <c r="ST26" s="288"/>
      <c r="SU26" s="288"/>
      <c r="SV26" s="288"/>
      <c r="SW26" s="288"/>
      <c r="SX26" s="288"/>
      <c r="SY26" s="288"/>
      <c r="SZ26" s="288"/>
      <c r="TA26" s="288"/>
      <c r="TB26" s="288"/>
      <c r="TC26" s="288"/>
      <c r="TD26" s="288"/>
      <c r="TE26" s="288"/>
      <c r="TF26" s="288"/>
      <c r="TG26" s="288"/>
      <c r="TH26" s="288"/>
      <c r="TI26" s="288"/>
      <c r="TJ26" s="288"/>
      <c r="TK26" s="288"/>
      <c r="TL26" s="288"/>
      <c r="TM26" s="288"/>
      <c r="TN26" s="288"/>
      <c r="TO26" s="288"/>
      <c r="TP26" s="288"/>
      <c r="TQ26" s="288"/>
      <c r="TR26" s="288"/>
      <c r="TS26" s="288"/>
      <c r="TT26" s="288"/>
      <c r="TU26" s="288"/>
      <c r="TV26" s="288"/>
      <c r="TW26" s="288"/>
      <c r="TX26" s="288"/>
      <c r="TY26" s="288"/>
      <c r="TZ26" s="288"/>
      <c r="UA26" s="288"/>
      <c r="UB26" s="288"/>
      <c r="UC26" s="288"/>
      <c r="UD26" s="288"/>
      <c r="UE26" s="288"/>
      <c r="UF26" s="288"/>
      <c r="UG26" s="288"/>
      <c r="UH26" s="288"/>
      <c r="UI26" s="288"/>
      <c r="UJ26" s="288"/>
      <c r="UK26" s="288"/>
      <c r="UL26" s="288"/>
      <c r="UM26" s="288"/>
      <c r="UN26" s="288"/>
      <c r="UO26" s="288"/>
      <c r="UP26" s="288"/>
      <c r="UQ26" s="288"/>
      <c r="UR26" s="288"/>
      <c r="US26" s="288"/>
      <c r="UT26" s="288"/>
      <c r="UU26" s="288"/>
      <c r="UV26" s="288"/>
      <c r="UW26" s="288"/>
      <c r="UX26" s="288"/>
      <c r="UY26" s="288"/>
      <c r="UZ26" s="288"/>
      <c r="VA26" s="288"/>
      <c r="VB26" s="288"/>
      <c r="VC26" s="288"/>
      <c r="VD26" s="288"/>
      <c r="VE26" s="288"/>
      <c r="VF26" s="288"/>
      <c r="VG26" s="288"/>
      <c r="VH26" s="288"/>
      <c r="VI26" s="288"/>
      <c r="VJ26" s="288"/>
      <c r="VK26" s="288"/>
      <c r="VL26" s="288"/>
      <c r="VM26" s="288"/>
      <c r="VN26" s="288"/>
      <c r="VO26" s="288"/>
      <c r="VP26" s="288"/>
      <c r="VQ26" s="288"/>
      <c r="VR26" s="288"/>
      <c r="VS26" s="288"/>
      <c r="VT26" s="288"/>
      <c r="VU26" s="288"/>
      <c r="VV26" s="288"/>
      <c r="VW26" s="288"/>
      <c r="VX26" s="288"/>
      <c r="VY26" s="288"/>
      <c r="VZ26" s="288"/>
      <c r="WA26" s="288"/>
      <c r="WB26" s="288"/>
      <c r="WC26" s="288"/>
      <c r="WD26" s="288"/>
      <c r="WE26" s="288"/>
      <c r="WF26" s="288"/>
      <c r="WG26" s="288"/>
      <c r="WH26" s="288"/>
      <c r="WI26" s="288"/>
      <c r="WJ26" s="288"/>
      <c r="WK26" s="288"/>
      <c r="WL26" s="288"/>
      <c r="WM26" s="288"/>
      <c r="WN26" s="288"/>
      <c r="WO26" s="288"/>
      <c r="WP26" s="288"/>
      <c r="WQ26" s="288"/>
      <c r="WR26" s="288"/>
      <c r="WS26" s="288"/>
      <c r="WT26" s="288"/>
      <c r="WU26" s="288"/>
      <c r="WV26" s="288"/>
      <c r="WW26" s="288"/>
      <c r="WX26" s="288"/>
      <c r="WY26" s="288"/>
      <c r="WZ26" s="288"/>
      <c r="XA26" s="288"/>
      <c r="XB26" s="288"/>
      <c r="XC26" s="288"/>
      <c r="XD26" s="288"/>
      <c r="XE26" s="288"/>
      <c r="XF26" s="288"/>
      <c r="XG26" s="288"/>
      <c r="XH26" s="288"/>
      <c r="XI26" s="288"/>
      <c r="XJ26" s="288"/>
      <c r="XK26" s="288"/>
      <c r="XL26" s="288"/>
      <c r="XM26" s="288"/>
      <c r="XN26" s="288"/>
      <c r="XO26" s="288"/>
      <c r="XP26" s="288"/>
      <c r="XQ26" s="288"/>
      <c r="XR26" s="288"/>
      <c r="XS26" s="288"/>
      <c r="XT26" s="288"/>
      <c r="XU26" s="288"/>
      <c r="XV26" s="288"/>
      <c r="XW26" s="288"/>
      <c r="XX26" s="288"/>
      <c r="XY26" s="288"/>
      <c r="XZ26" s="288"/>
      <c r="YA26" s="288"/>
      <c r="YB26" s="288"/>
      <c r="YC26" s="288"/>
      <c r="YD26" s="288"/>
      <c r="YE26" s="288"/>
      <c r="YF26" s="288"/>
      <c r="YG26" s="288"/>
      <c r="YH26" s="288"/>
      <c r="YI26" s="288"/>
      <c r="YJ26" s="288"/>
      <c r="YK26" s="288"/>
      <c r="YL26" s="288"/>
      <c r="YM26" s="288"/>
      <c r="YN26" s="288"/>
      <c r="YO26" s="288"/>
      <c r="YP26" s="288"/>
      <c r="YQ26" s="288"/>
      <c r="YR26" s="288"/>
      <c r="YS26" s="288"/>
      <c r="YT26" s="288"/>
      <c r="YU26" s="288"/>
      <c r="YV26" s="288"/>
      <c r="YW26" s="288"/>
      <c r="YX26" s="288"/>
      <c r="YY26" s="288"/>
      <c r="YZ26" s="288"/>
      <c r="ZA26" s="288"/>
      <c r="ZB26" s="288"/>
      <c r="ZC26" s="288"/>
      <c r="ZD26" s="288"/>
      <c r="ZE26" s="288"/>
      <c r="ZF26" s="288"/>
      <c r="ZG26" s="288"/>
      <c r="ZH26" s="288"/>
      <c r="ZI26" s="288"/>
      <c r="ZJ26" s="288"/>
      <c r="ZK26" s="288"/>
      <c r="ZL26" s="288"/>
      <c r="ZM26" s="288"/>
      <c r="ZN26" s="288"/>
      <c r="ZO26" s="288"/>
      <c r="ZP26" s="288"/>
      <c r="ZQ26" s="288"/>
      <c r="ZR26" s="288"/>
      <c r="ZS26" s="288"/>
      <c r="ZT26" s="288"/>
      <c r="ZU26" s="288"/>
      <c r="ZV26" s="288"/>
      <c r="ZW26" s="288"/>
      <c r="ZX26" s="288"/>
      <c r="ZY26" s="288"/>
      <c r="ZZ26" s="288"/>
      <c r="AAA26" s="288"/>
      <c r="AAB26" s="288"/>
      <c r="AAC26" s="288"/>
      <c r="AAD26" s="288"/>
      <c r="AAE26" s="288"/>
      <c r="AAF26" s="288"/>
      <c r="AAG26" s="288"/>
      <c r="AAH26" s="288"/>
      <c r="AAI26" s="288"/>
      <c r="AAJ26" s="288"/>
      <c r="AAK26" s="288"/>
      <c r="AAL26" s="288"/>
      <c r="AAM26" s="288"/>
      <c r="AAN26" s="288"/>
      <c r="AAO26" s="288"/>
      <c r="AAP26" s="288"/>
      <c r="AAQ26" s="288"/>
      <c r="AAR26" s="288"/>
      <c r="AAS26" s="288"/>
      <c r="AAT26" s="288"/>
      <c r="AAU26" s="288"/>
      <c r="AAV26" s="288"/>
      <c r="AAW26" s="288"/>
      <c r="AAX26" s="288"/>
      <c r="AAY26" s="288"/>
      <c r="AAZ26" s="288"/>
      <c r="ABA26" s="288"/>
      <c r="ABB26" s="288"/>
      <c r="ABC26" s="288"/>
      <c r="ABD26" s="288"/>
      <c r="ABE26" s="288"/>
      <c r="ABF26" s="288"/>
      <c r="ABG26" s="288"/>
      <c r="ABH26" s="288"/>
      <c r="ABI26" s="288"/>
      <c r="ABJ26" s="288"/>
      <c r="ABK26" s="288"/>
      <c r="ABL26" s="288"/>
      <c r="ABM26" s="288"/>
      <c r="ABN26" s="288"/>
      <c r="ABO26" s="288"/>
      <c r="ABP26" s="288"/>
      <c r="ABQ26" s="288"/>
      <c r="ABR26" s="288"/>
      <c r="ABS26" s="288"/>
      <c r="ABT26" s="288"/>
      <c r="ABU26" s="288"/>
      <c r="ABV26" s="288"/>
      <c r="ABW26" s="288"/>
      <c r="ABX26" s="288"/>
      <c r="ABY26" s="288"/>
      <c r="ABZ26" s="288"/>
      <c r="ACA26" s="288"/>
      <c r="ACB26" s="288"/>
      <c r="ACC26" s="288"/>
      <c r="ACD26" s="288"/>
      <c r="ACE26" s="288"/>
      <c r="ACF26" s="288"/>
      <c r="ACG26" s="288"/>
      <c r="ACH26" s="288"/>
      <c r="ACI26" s="288"/>
      <c r="ACJ26" s="288"/>
      <c r="ACK26" s="288"/>
      <c r="ACL26" s="288"/>
      <c r="ACM26" s="288"/>
      <c r="ACN26" s="288"/>
      <c r="ACO26" s="288"/>
      <c r="ACP26" s="288"/>
      <c r="ACQ26" s="288"/>
      <c r="ACR26" s="288"/>
      <c r="ACS26" s="288"/>
      <c r="ACT26" s="288"/>
      <c r="ACU26" s="288"/>
      <c r="ACV26" s="288"/>
      <c r="ACW26" s="288"/>
      <c r="ACX26" s="288"/>
      <c r="ACY26" s="288"/>
      <c r="ACZ26" s="288"/>
      <c r="ADA26" s="288"/>
      <c r="ADB26" s="288"/>
      <c r="ADC26" s="288"/>
      <c r="ADD26" s="288"/>
      <c r="ADE26" s="288"/>
      <c r="ADF26" s="288"/>
      <c r="ADG26" s="288"/>
      <c r="ADH26" s="288"/>
      <c r="ADI26" s="288"/>
      <c r="ADJ26" s="288"/>
      <c r="ADK26" s="288"/>
      <c r="ADL26" s="288"/>
      <c r="ADM26" s="288"/>
      <c r="ADN26" s="288"/>
      <c r="ADO26" s="288"/>
      <c r="ADP26" s="288"/>
      <c r="ADQ26" s="288"/>
      <c r="ADR26" s="288"/>
      <c r="ADS26" s="288"/>
      <c r="ADT26" s="288"/>
      <c r="ADU26" s="288"/>
      <c r="ADV26" s="288"/>
      <c r="ADW26" s="288"/>
      <c r="ADX26" s="288"/>
      <c r="ADY26" s="288"/>
      <c r="ADZ26" s="288"/>
      <c r="AEA26" s="288"/>
      <c r="AEB26" s="288"/>
      <c r="AEC26" s="288"/>
      <c r="AED26" s="288"/>
      <c r="AEE26" s="288"/>
      <c r="AEF26" s="288"/>
      <c r="AEG26" s="288"/>
      <c r="AEH26" s="288"/>
      <c r="AEI26" s="288"/>
      <c r="AEJ26" s="288"/>
      <c r="AEK26" s="288"/>
      <c r="AEL26" s="288"/>
      <c r="AEM26" s="288"/>
      <c r="AEN26" s="288"/>
      <c r="AEO26" s="288"/>
      <c r="AEP26" s="288"/>
      <c r="AEQ26" s="288"/>
      <c r="AER26" s="288"/>
      <c r="AES26" s="288"/>
      <c r="AET26" s="288"/>
      <c r="AEU26" s="288"/>
      <c r="AEV26" s="288"/>
      <c r="AEW26" s="288"/>
      <c r="AEX26" s="288"/>
      <c r="AEY26" s="288"/>
      <c r="AEZ26" s="288"/>
      <c r="AFA26" s="288"/>
      <c r="AFB26" s="288"/>
      <c r="AFC26" s="288"/>
      <c r="AFD26" s="288"/>
      <c r="AFE26" s="288"/>
      <c r="AFF26" s="288"/>
      <c r="AFG26" s="288"/>
      <c r="AFH26" s="288"/>
      <c r="AFI26" s="288"/>
      <c r="AFJ26" s="288"/>
      <c r="AFK26" s="288"/>
      <c r="AFL26" s="288"/>
      <c r="AFM26" s="288"/>
      <c r="AFN26" s="288"/>
      <c r="AFO26" s="288"/>
      <c r="AFP26" s="288"/>
      <c r="AFQ26" s="288"/>
      <c r="AFR26" s="288"/>
      <c r="AFS26" s="288"/>
      <c r="AFT26" s="288"/>
      <c r="AFU26" s="288"/>
      <c r="AFV26" s="288"/>
      <c r="AFW26" s="288"/>
      <c r="AFX26" s="288"/>
      <c r="AFY26" s="288"/>
      <c r="AFZ26" s="288"/>
      <c r="AGA26" s="288"/>
      <c r="AGB26" s="288"/>
      <c r="AGC26" s="288"/>
      <c r="AGD26" s="288"/>
      <c r="AGE26" s="288"/>
      <c r="AGF26" s="288"/>
      <c r="AGG26" s="288"/>
      <c r="AGH26" s="288"/>
      <c r="AGI26" s="288"/>
      <c r="AGJ26" s="288"/>
      <c r="AGK26" s="288"/>
      <c r="AGL26" s="288"/>
      <c r="AGM26" s="288"/>
      <c r="AGN26" s="288"/>
      <c r="AGO26" s="288"/>
      <c r="AGP26" s="288"/>
      <c r="AGQ26" s="288"/>
      <c r="AGR26" s="288"/>
      <c r="AGS26" s="288"/>
      <c r="AGT26" s="288"/>
      <c r="AGU26" s="288"/>
      <c r="AGV26" s="288"/>
      <c r="AGW26" s="288"/>
      <c r="AGX26" s="288"/>
      <c r="AGY26" s="288"/>
      <c r="AGZ26" s="288"/>
      <c r="AHA26" s="288"/>
      <c r="AHB26" s="288"/>
      <c r="AHC26" s="288"/>
      <c r="AHD26" s="288"/>
      <c r="AHE26" s="288"/>
      <c r="AHF26" s="288"/>
      <c r="AHG26" s="288"/>
      <c r="AHH26" s="288"/>
      <c r="AHI26" s="288"/>
      <c r="AHJ26" s="288"/>
      <c r="AHK26" s="288"/>
      <c r="AHL26" s="288"/>
      <c r="AHM26" s="288"/>
      <c r="AHN26" s="288"/>
      <c r="AHO26" s="288"/>
      <c r="AHP26" s="288"/>
      <c r="AHQ26" s="288"/>
      <c r="AHR26" s="288"/>
      <c r="AHS26" s="288"/>
      <c r="AHT26" s="288"/>
      <c r="AHU26" s="288"/>
      <c r="AHV26" s="288"/>
      <c r="AHW26" s="288"/>
      <c r="AHX26" s="288"/>
      <c r="AHY26" s="288"/>
      <c r="AHZ26" s="288"/>
      <c r="AIA26" s="288"/>
      <c r="AIB26" s="288"/>
      <c r="AIC26" s="288"/>
      <c r="AID26" s="288"/>
      <c r="AIE26" s="288"/>
      <c r="AIF26" s="288"/>
      <c r="AIG26" s="288"/>
      <c r="AIH26" s="288"/>
      <c r="AII26" s="288"/>
      <c r="AIJ26" s="288"/>
      <c r="AIK26" s="288"/>
      <c r="AIL26" s="288"/>
      <c r="AIM26" s="288"/>
      <c r="AIN26" s="288"/>
      <c r="AIO26" s="288"/>
      <c r="AIP26" s="288"/>
      <c r="AIQ26" s="288"/>
      <c r="AIR26" s="288"/>
      <c r="AIS26" s="288"/>
      <c r="AIT26" s="288"/>
      <c r="AIU26" s="288"/>
      <c r="AIV26" s="288"/>
      <c r="AIW26" s="288"/>
      <c r="AIX26" s="288"/>
      <c r="AIY26" s="288"/>
      <c r="AIZ26" s="288"/>
      <c r="AJA26" s="288"/>
      <c r="AJB26" s="288"/>
      <c r="AJC26" s="288"/>
      <c r="AJD26" s="288"/>
      <c r="AJE26" s="288"/>
      <c r="AJF26" s="288"/>
      <c r="AJG26" s="288"/>
      <c r="AJH26" s="288"/>
      <c r="AJI26" s="288"/>
      <c r="AJJ26" s="288"/>
      <c r="AJK26" s="288"/>
      <c r="AJL26" s="288"/>
      <c r="AJM26" s="288"/>
      <c r="AJN26" s="288"/>
      <c r="AJO26" s="288"/>
      <c r="AJP26" s="288"/>
      <c r="AJQ26" s="288"/>
      <c r="AJR26" s="288"/>
      <c r="AJS26" s="288"/>
      <c r="AJT26" s="288"/>
      <c r="AJU26" s="288"/>
      <c r="AJV26" s="288"/>
      <c r="AJW26" s="288"/>
      <c r="AJX26" s="288"/>
      <c r="AJY26" s="288"/>
      <c r="AJZ26" s="288"/>
      <c r="AKA26" s="288"/>
      <c r="AKB26" s="288"/>
      <c r="AKC26" s="288"/>
      <c r="AKD26" s="288"/>
      <c r="AKE26" s="288"/>
      <c r="AKF26" s="288"/>
      <c r="AKG26" s="288"/>
      <c r="AKH26" s="288"/>
      <c r="AKI26" s="288"/>
      <c r="AKJ26" s="288"/>
      <c r="AKK26" s="288"/>
      <c r="AKL26" s="288"/>
      <c r="AKM26" s="288"/>
      <c r="AKN26" s="288"/>
      <c r="AKO26" s="288"/>
      <c r="AKP26" s="288"/>
      <c r="AKQ26" s="288"/>
      <c r="AKR26" s="288"/>
      <c r="AKS26" s="288"/>
      <c r="AKT26" s="288"/>
      <c r="AKU26" s="288"/>
      <c r="AKV26" s="288"/>
      <c r="AKW26" s="288"/>
      <c r="AKX26" s="288"/>
      <c r="AKY26" s="288"/>
      <c r="AKZ26" s="288"/>
      <c r="ALA26" s="288"/>
      <c r="ALB26" s="288"/>
      <c r="ALC26" s="288"/>
      <c r="ALD26" s="288"/>
      <c r="ALE26" s="288"/>
      <c r="ALF26" s="288"/>
      <c r="ALG26" s="288"/>
      <c r="ALH26" s="288"/>
      <c r="ALI26" s="288"/>
      <c r="ALJ26" s="288"/>
      <c r="ALK26" s="288"/>
      <c r="ALL26" s="288"/>
      <c r="ALM26" s="288"/>
      <c r="ALN26" s="288"/>
      <c r="ALO26" s="288"/>
      <c r="ALP26" s="288"/>
      <c r="ALQ26" s="288"/>
      <c r="ALR26" s="288"/>
      <c r="ALS26" s="288"/>
      <c r="ALT26" s="288"/>
      <c r="ALU26" s="288"/>
      <c r="ALV26" s="288"/>
      <c r="ALW26" s="288"/>
      <c r="ALX26" s="288"/>
      <c r="ALY26" s="288"/>
      <c r="ALZ26" s="288"/>
      <c r="AMA26" s="288"/>
      <c r="AMB26" s="288"/>
      <c r="AMC26" s="288"/>
      <c r="AMD26" s="288"/>
      <c r="AME26" s="288"/>
      <c r="AMF26" s="288"/>
    </row>
    <row r="27" spans="1:1020" s="289" customFormat="1" ht="37.5" customHeight="1" x14ac:dyDescent="0.7">
      <c r="A27" s="386" t="s">
        <v>135</v>
      </c>
      <c r="B27" s="147">
        <v>6182</v>
      </c>
      <c r="C27" s="147">
        <v>6706</v>
      </c>
      <c r="D27" s="148">
        <v>299538</v>
      </c>
      <c r="E27" s="147">
        <v>113428</v>
      </c>
      <c r="F27" s="148">
        <f t="shared" si="0"/>
        <v>425854</v>
      </c>
      <c r="G27" s="147">
        <f t="shared" si="5"/>
        <v>4821.96</v>
      </c>
      <c r="H27" s="148">
        <f t="shared" si="4"/>
        <v>5230.68</v>
      </c>
      <c r="I27" s="147">
        <f t="shared" si="1"/>
        <v>299538</v>
      </c>
      <c r="J27" s="148">
        <f t="shared" si="2"/>
        <v>79399.599999999991</v>
      </c>
      <c r="K27" s="147">
        <f t="shared" si="3"/>
        <v>388990.24</v>
      </c>
      <c r="L27" s="140"/>
      <c r="M27" s="387"/>
      <c r="N27" s="140"/>
      <c r="O27" s="288"/>
      <c r="P27" s="288"/>
      <c r="Q27" s="388"/>
      <c r="R27" s="288"/>
      <c r="S27" s="288"/>
      <c r="T27" s="388"/>
      <c r="U27" s="288"/>
      <c r="V27" s="381"/>
      <c r="W27" s="288"/>
      <c r="X27" s="288"/>
      <c r="Y27" s="288"/>
      <c r="Z27" s="288"/>
      <c r="AA27" s="288"/>
      <c r="AB27" s="288"/>
      <c r="AC27" s="288"/>
      <c r="AD27" s="288"/>
      <c r="AE27" s="288"/>
      <c r="AF27" s="288"/>
      <c r="AG27" s="288"/>
      <c r="AH27" s="288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8"/>
      <c r="AT27" s="288"/>
      <c r="AU27" s="288"/>
      <c r="AV27" s="288"/>
      <c r="AW27" s="288"/>
      <c r="AX27" s="288"/>
      <c r="AY27" s="288"/>
      <c r="AZ27" s="288"/>
      <c r="BA27" s="288"/>
      <c r="BB27" s="288"/>
      <c r="BC27" s="288"/>
      <c r="BD27" s="288"/>
      <c r="BE27" s="288"/>
      <c r="BF27" s="288"/>
      <c r="BG27" s="288"/>
      <c r="BH27" s="288"/>
      <c r="BI27" s="288"/>
      <c r="BJ27" s="288"/>
      <c r="BK27" s="288"/>
      <c r="BL27" s="288"/>
      <c r="BM27" s="288"/>
      <c r="BN27" s="288"/>
      <c r="BO27" s="288"/>
      <c r="BP27" s="288"/>
      <c r="BQ27" s="288"/>
      <c r="BR27" s="288"/>
      <c r="BS27" s="288"/>
      <c r="BT27" s="288"/>
      <c r="BU27" s="288"/>
      <c r="BV27" s="288"/>
      <c r="BW27" s="288"/>
      <c r="BX27" s="288"/>
      <c r="BY27" s="288"/>
      <c r="BZ27" s="288"/>
      <c r="CA27" s="288"/>
      <c r="CB27" s="288"/>
      <c r="CC27" s="288"/>
      <c r="CD27" s="288"/>
      <c r="CE27" s="288"/>
      <c r="CF27" s="288"/>
      <c r="CG27" s="288"/>
      <c r="CH27" s="288"/>
      <c r="CI27" s="288"/>
      <c r="CJ27" s="288"/>
      <c r="CK27" s="288"/>
      <c r="CL27" s="288"/>
      <c r="CM27" s="288"/>
      <c r="CN27" s="288"/>
      <c r="CO27" s="288"/>
      <c r="CP27" s="288"/>
      <c r="CQ27" s="288"/>
      <c r="CR27" s="288"/>
      <c r="CS27" s="288"/>
      <c r="CT27" s="288"/>
      <c r="CU27" s="288"/>
      <c r="CV27" s="288"/>
      <c r="CW27" s="288"/>
      <c r="CX27" s="288"/>
      <c r="CY27" s="288"/>
      <c r="CZ27" s="288"/>
      <c r="DA27" s="288"/>
      <c r="DB27" s="288"/>
      <c r="DC27" s="288"/>
      <c r="DD27" s="288"/>
      <c r="DE27" s="288"/>
      <c r="DF27" s="288"/>
      <c r="DG27" s="288"/>
      <c r="DH27" s="288"/>
      <c r="DI27" s="288"/>
      <c r="DJ27" s="288"/>
      <c r="DK27" s="288"/>
      <c r="DL27" s="288"/>
      <c r="DM27" s="288"/>
      <c r="DN27" s="288"/>
      <c r="DO27" s="288"/>
      <c r="DP27" s="288"/>
      <c r="DQ27" s="288"/>
      <c r="DR27" s="288"/>
      <c r="DS27" s="288"/>
      <c r="DT27" s="288"/>
      <c r="DU27" s="288"/>
      <c r="DV27" s="288"/>
      <c r="DW27" s="288"/>
      <c r="DX27" s="288"/>
      <c r="DY27" s="288"/>
      <c r="DZ27" s="288"/>
      <c r="EA27" s="288"/>
      <c r="EB27" s="288"/>
      <c r="EC27" s="288"/>
      <c r="ED27" s="288"/>
      <c r="EE27" s="288"/>
      <c r="EF27" s="288"/>
      <c r="EG27" s="288"/>
      <c r="EH27" s="288"/>
      <c r="EI27" s="288"/>
      <c r="EJ27" s="288"/>
      <c r="EK27" s="288"/>
      <c r="EL27" s="288"/>
      <c r="EM27" s="288"/>
      <c r="EN27" s="288"/>
      <c r="EO27" s="288"/>
      <c r="EP27" s="288"/>
      <c r="EQ27" s="288"/>
      <c r="ER27" s="288"/>
      <c r="ES27" s="288"/>
      <c r="ET27" s="288"/>
      <c r="EU27" s="288"/>
      <c r="EV27" s="288"/>
      <c r="EW27" s="288"/>
      <c r="EX27" s="288"/>
      <c r="EY27" s="288"/>
      <c r="EZ27" s="288"/>
      <c r="FA27" s="288"/>
      <c r="FB27" s="288"/>
      <c r="FC27" s="288"/>
      <c r="FD27" s="288"/>
      <c r="FE27" s="288"/>
      <c r="FF27" s="288"/>
      <c r="FG27" s="288"/>
      <c r="FH27" s="288"/>
      <c r="FI27" s="288"/>
      <c r="FJ27" s="288"/>
      <c r="FK27" s="288"/>
      <c r="FL27" s="288"/>
      <c r="FM27" s="288"/>
      <c r="FN27" s="288"/>
      <c r="FO27" s="288"/>
      <c r="FP27" s="288"/>
      <c r="FQ27" s="288"/>
      <c r="FR27" s="288"/>
      <c r="FS27" s="288"/>
      <c r="FT27" s="288"/>
      <c r="FU27" s="288"/>
      <c r="FV27" s="288"/>
      <c r="FW27" s="288"/>
      <c r="FX27" s="288"/>
      <c r="FY27" s="288"/>
      <c r="FZ27" s="288"/>
      <c r="GA27" s="288"/>
      <c r="GB27" s="288"/>
      <c r="GC27" s="288"/>
      <c r="GD27" s="288"/>
      <c r="GE27" s="288"/>
      <c r="GF27" s="288"/>
      <c r="GG27" s="288"/>
      <c r="GH27" s="288"/>
      <c r="GI27" s="288"/>
      <c r="GJ27" s="288"/>
      <c r="GK27" s="288"/>
      <c r="GL27" s="288"/>
      <c r="GM27" s="288"/>
      <c r="GN27" s="288"/>
      <c r="GO27" s="288"/>
      <c r="GP27" s="288"/>
      <c r="GQ27" s="288"/>
      <c r="GR27" s="288"/>
      <c r="GS27" s="288"/>
      <c r="GT27" s="288"/>
      <c r="GU27" s="288"/>
      <c r="GV27" s="288"/>
      <c r="GW27" s="288"/>
      <c r="GX27" s="288"/>
      <c r="GY27" s="288"/>
      <c r="GZ27" s="288"/>
      <c r="HA27" s="288"/>
      <c r="HB27" s="288"/>
      <c r="HC27" s="288"/>
      <c r="HD27" s="288"/>
      <c r="HE27" s="288"/>
      <c r="HF27" s="288"/>
      <c r="HG27" s="288"/>
      <c r="HH27" s="288"/>
      <c r="HI27" s="288"/>
      <c r="HJ27" s="288"/>
      <c r="HK27" s="288"/>
      <c r="HL27" s="288"/>
      <c r="HM27" s="288"/>
      <c r="HN27" s="288"/>
      <c r="HO27" s="288"/>
      <c r="HP27" s="288"/>
      <c r="HQ27" s="288"/>
      <c r="HR27" s="288"/>
      <c r="HS27" s="288"/>
      <c r="HT27" s="288"/>
      <c r="HU27" s="288"/>
      <c r="HV27" s="288"/>
      <c r="HW27" s="288"/>
      <c r="HX27" s="288"/>
      <c r="HY27" s="288"/>
      <c r="HZ27" s="288"/>
      <c r="IA27" s="288"/>
      <c r="IB27" s="288"/>
      <c r="IC27" s="288"/>
      <c r="ID27" s="288"/>
      <c r="IE27" s="288"/>
      <c r="IF27" s="288"/>
      <c r="IG27" s="288"/>
      <c r="IH27" s="288"/>
      <c r="II27" s="288"/>
      <c r="IJ27" s="288"/>
      <c r="IK27" s="288"/>
      <c r="IL27" s="288"/>
      <c r="IM27" s="288"/>
      <c r="IN27" s="288"/>
      <c r="IO27" s="288"/>
      <c r="IP27" s="288"/>
      <c r="IQ27" s="288"/>
      <c r="IR27" s="288"/>
      <c r="IS27" s="288"/>
      <c r="IT27" s="288"/>
      <c r="IU27" s="288"/>
      <c r="IV27" s="288"/>
      <c r="IW27" s="288"/>
      <c r="IX27" s="288"/>
      <c r="IY27" s="288"/>
      <c r="IZ27" s="288"/>
      <c r="JA27" s="288"/>
      <c r="JB27" s="288"/>
      <c r="JC27" s="288"/>
      <c r="JD27" s="288"/>
      <c r="JE27" s="288"/>
      <c r="JF27" s="288"/>
      <c r="JG27" s="288"/>
      <c r="JH27" s="288"/>
      <c r="JI27" s="288"/>
      <c r="JJ27" s="288"/>
      <c r="JK27" s="288"/>
      <c r="JL27" s="288"/>
      <c r="JM27" s="288"/>
      <c r="JN27" s="288"/>
      <c r="JO27" s="288"/>
      <c r="JP27" s="288"/>
      <c r="JQ27" s="288"/>
      <c r="JR27" s="288"/>
      <c r="JS27" s="288"/>
      <c r="JT27" s="288"/>
      <c r="JU27" s="288"/>
      <c r="JV27" s="288"/>
      <c r="JW27" s="288"/>
      <c r="JX27" s="288"/>
      <c r="JY27" s="288"/>
      <c r="JZ27" s="288"/>
      <c r="KA27" s="288"/>
      <c r="KB27" s="288"/>
      <c r="KC27" s="288"/>
      <c r="KD27" s="288"/>
      <c r="KE27" s="288"/>
      <c r="KF27" s="288"/>
      <c r="KG27" s="288"/>
      <c r="KH27" s="288"/>
      <c r="KI27" s="288"/>
      <c r="KJ27" s="288"/>
      <c r="KK27" s="288"/>
      <c r="KL27" s="288"/>
      <c r="KM27" s="288"/>
      <c r="KN27" s="288"/>
      <c r="KO27" s="288"/>
      <c r="KP27" s="288"/>
      <c r="KQ27" s="288"/>
      <c r="KR27" s="288"/>
      <c r="KS27" s="288"/>
      <c r="KT27" s="288"/>
      <c r="KU27" s="288"/>
      <c r="KV27" s="288"/>
      <c r="KW27" s="288"/>
      <c r="KX27" s="288"/>
      <c r="KY27" s="288"/>
      <c r="KZ27" s="288"/>
      <c r="LA27" s="288"/>
      <c r="LB27" s="288"/>
      <c r="LC27" s="288"/>
      <c r="LD27" s="288"/>
      <c r="LE27" s="288"/>
      <c r="LF27" s="288"/>
      <c r="LG27" s="288"/>
      <c r="LH27" s="288"/>
      <c r="LI27" s="288"/>
      <c r="LJ27" s="288"/>
      <c r="LK27" s="288"/>
      <c r="LL27" s="288"/>
      <c r="LM27" s="288"/>
      <c r="LN27" s="288"/>
      <c r="LO27" s="288"/>
      <c r="LP27" s="288"/>
      <c r="LQ27" s="288"/>
      <c r="LR27" s="288"/>
      <c r="LS27" s="288"/>
      <c r="LT27" s="288"/>
      <c r="LU27" s="288"/>
      <c r="LV27" s="288"/>
      <c r="LW27" s="288"/>
      <c r="LX27" s="288"/>
      <c r="LY27" s="288"/>
      <c r="LZ27" s="288"/>
      <c r="MA27" s="288"/>
      <c r="MB27" s="288"/>
      <c r="MC27" s="288"/>
      <c r="MD27" s="288"/>
      <c r="ME27" s="288"/>
      <c r="MF27" s="288"/>
      <c r="MG27" s="288"/>
      <c r="MH27" s="288"/>
      <c r="MI27" s="288"/>
      <c r="MJ27" s="288"/>
      <c r="MK27" s="288"/>
      <c r="ML27" s="288"/>
      <c r="MM27" s="288"/>
      <c r="MN27" s="288"/>
      <c r="MO27" s="288"/>
      <c r="MP27" s="288"/>
      <c r="MQ27" s="288"/>
      <c r="MR27" s="288"/>
      <c r="MS27" s="288"/>
      <c r="MT27" s="288"/>
      <c r="MU27" s="288"/>
      <c r="MV27" s="288"/>
      <c r="MW27" s="288"/>
      <c r="MX27" s="288"/>
      <c r="MY27" s="288"/>
      <c r="MZ27" s="288"/>
      <c r="NA27" s="288"/>
      <c r="NB27" s="288"/>
      <c r="NC27" s="288"/>
      <c r="ND27" s="288"/>
      <c r="NE27" s="288"/>
      <c r="NF27" s="288"/>
      <c r="NG27" s="288"/>
      <c r="NH27" s="288"/>
      <c r="NI27" s="288"/>
      <c r="NJ27" s="288"/>
      <c r="NK27" s="288"/>
      <c r="NL27" s="288"/>
      <c r="NM27" s="288"/>
      <c r="NN27" s="288"/>
      <c r="NO27" s="288"/>
      <c r="NP27" s="288"/>
      <c r="NQ27" s="288"/>
      <c r="NR27" s="288"/>
      <c r="NS27" s="288"/>
      <c r="NT27" s="288"/>
      <c r="NU27" s="288"/>
      <c r="NV27" s="288"/>
      <c r="NW27" s="288"/>
      <c r="NX27" s="288"/>
      <c r="NY27" s="288"/>
      <c r="NZ27" s="288"/>
      <c r="OA27" s="288"/>
      <c r="OB27" s="288"/>
      <c r="OC27" s="288"/>
      <c r="OD27" s="288"/>
      <c r="OE27" s="288"/>
      <c r="OF27" s="288"/>
      <c r="OG27" s="288"/>
      <c r="OH27" s="288"/>
      <c r="OI27" s="288"/>
      <c r="OJ27" s="288"/>
      <c r="OK27" s="288"/>
      <c r="OL27" s="288"/>
      <c r="OM27" s="288"/>
      <c r="ON27" s="288"/>
      <c r="OO27" s="288"/>
      <c r="OP27" s="288"/>
      <c r="OQ27" s="288"/>
      <c r="OR27" s="288"/>
      <c r="OS27" s="288"/>
      <c r="OT27" s="288"/>
      <c r="OU27" s="288"/>
      <c r="OV27" s="288"/>
      <c r="OW27" s="288"/>
      <c r="OX27" s="288"/>
      <c r="OY27" s="288"/>
      <c r="OZ27" s="288"/>
      <c r="PA27" s="288"/>
      <c r="PB27" s="288"/>
      <c r="PC27" s="288"/>
      <c r="PD27" s="288"/>
      <c r="PE27" s="288"/>
      <c r="PF27" s="288"/>
      <c r="PG27" s="288"/>
      <c r="PH27" s="288"/>
      <c r="PI27" s="288"/>
      <c r="PJ27" s="288"/>
      <c r="PK27" s="288"/>
      <c r="PL27" s="288"/>
      <c r="PM27" s="288"/>
      <c r="PN27" s="288"/>
      <c r="PO27" s="288"/>
      <c r="PP27" s="288"/>
      <c r="PQ27" s="288"/>
      <c r="PR27" s="288"/>
      <c r="PS27" s="288"/>
      <c r="PT27" s="288"/>
      <c r="PU27" s="288"/>
      <c r="PV27" s="288"/>
      <c r="PW27" s="288"/>
      <c r="PX27" s="288"/>
      <c r="PY27" s="288"/>
      <c r="PZ27" s="288"/>
      <c r="QA27" s="288"/>
      <c r="QB27" s="288"/>
      <c r="QC27" s="288"/>
      <c r="QD27" s="288"/>
      <c r="QE27" s="288"/>
      <c r="QF27" s="288"/>
      <c r="QG27" s="288"/>
      <c r="QH27" s="288"/>
      <c r="QI27" s="288"/>
      <c r="QJ27" s="288"/>
      <c r="QK27" s="288"/>
      <c r="QL27" s="288"/>
      <c r="QM27" s="288"/>
      <c r="QN27" s="288"/>
      <c r="QO27" s="288"/>
      <c r="QP27" s="288"/>
      <c r="QQ27" s="288"/>
      <c r="QR27" s="288"/>
      <c r="QS27" s="288"/>
      <c r="QT27" s="288"/>
      <c r="QU27" s="288"/>
      <c r="QV27" s="288"/>
      <c r="QW27" s="288"/>
      <c r="QX27" s="288"/>
      <c r="QY27" s="288"/>
      <c r="QZ27" s="288"/>
      <c r="RA27" s="288"/>
      <c r="RB27" s="288"/>
      <c r="RC27" s="288"/>
      <c r="RD27" s="288"/>
      <c r="RE27" s="288"/>
      <c r="RF27" s="288"/>
      <c r="RG27" s="288"/>
      <c r="RH27" s="288"/>
      <c r="RI27" s="288"/>
      <c r="RJ27" s="288"/>
      <c r="RK27" s="288"/>
      <c r="RL27" s="288"/>
      <c r="RM27" s="288"/>
      <c r="RN27" s="288"/>
      <c r="RO27" s="288"/>
      <c r="RP27" s="288"/>
      <c r="RQ27" s="288"/>
      <c r="RR27" s="288"/>
      <c r="RS27" s="288"/>
      <c r="RT27" s="288"/>
      <c r="RU27" s="288"/>
      <c r="RV27" s="288"/>
      <c r="RW27" s="288"/>
      <c r="RX27" s="288"/>
      <c r="RY27" s="288"/>
      <c r="RZ27" s="288"/>
      <c r="SA27" s="288"/>
      <c r="SB27" s="288"/>
      <c r="SC27" s="288"/>
      <c r="SD27" s="288"/>
      <c r="SE27" s="288"/>
      <c r="SF27" s="288"/>
      <c r="SG27" s="288"/>
      <c r="SH27" s="288"/>
      <c r="SI27" s="288"/>
      <c r="SJ27" s="288"/>
      <c r="SK27" s="288"/>
      <c r="SL27" s="288"/>
      <c r="SM27" s="288"/>
      <c r="SN27" s="288"/>
      <c r="SO27" s="288"/>
      <c r="SP27" s="288"/>
      <c r="SQ27" s="288"/>
      <c r="SR27" s="288"/>
      <c r="SS27" s="288"/>
      <c r="ST27" s="288"/>
      <c r="SU27" s="288"/>
      <c r="SV27" s="288"/>
      <c r="SW27" s="288"/>
      <c r="SX27" s="288"/>
      <c r="SY27" s="288"/>
      <c r="SZ27" s="288"/>
      <c r="TA27" s="288"/>
      <c r="TB27" s="288"/>
      <c r="TC27" s="288"/>
      <c r="TD27" s="288"/>
      <c r="TE27" s="288"/>
      <c r="TF27" s="288"/>
      <c r="TG27" s="288"/>
      <c r="TH27" s="288"/>
      <c r="TI27" s="288"/>
      <c r="TJ27" s="288"/>
      <c r="TK27" s="288"/>
      <c r="TL27" s="288"/>
      <c r="TM27" s="288"/>
      <c r="TN27" s="288"/>
      <c r="TO27" s="288"/>
      <c r="TP27" s="288"/>
      <c r="TQ27" s="288"/>
      <c r="TR27" s="288"/>
      <c r="TS27" s="288"/>
      <c r="TT27" s="288"/>
      <c r="TU27" s="288"/>
      <c r="TV27" s="288"/>
      <c r="TW27" s="288"/>
      <c r="TX27" s="288"/>
      <c r="TY27" s="288"/>
      <c r="TZ27" s="288"/>
      <c r="UA27" s="288"/>
      <c r="UB27" s="288"/>
      <c r="UC27" s="288"/>
      <c r="UD27" s="288"/>
      <c r="UE27" s="288"/>
      <c r="UF27" s="288"/>
      <c r="UG27" s="288"/>
      <c r="UH27" s="288"/>
      <c r="UI27" s="288"/>
      <c r="UJ27" s="288"/>
      <c r="UK27" s="288"/>
      <c r="UL27" s="288"/>
      <c r="UM27" s="288"/>
      <c r="UN27" s="288"/>
      <c r="UO27" s="288"/>
      <c r="UP27" s="288"/>
      <c r="UQ27" s="288"/>
      <c r="UR27" s="288"/>
      <c r="US27" s="288"/>
      <c r="UT27" s="288"/>
      <c r="UU27" s="288"/>
      <c r="UV27" s="288"/>
      <c r="UW27" s="288"/>
      <c r="UX27" s="288"/>
      <c r="UY27" s="288"/>
      <c r="UZ27" s="288"/>
      <c r="VA27" s="288"/>
      <c r="VB27" s="288"/>
      <c r="VC27" s="288"/>
      <c r="VD27" s="288"/>
      <c r="VE27" s="288"/>
      <c r="VF27" s="288"/>
      <c r="VG27" s="288"/>
      <c r="VH27" s="288"/>
      <c r="VI27" s="288"/>
      <c r="VJ27" s="288"/>
      <c r="VK27" s="288"/>
      <c r="VL27" s="288"/>
      <c r="VM27" s="288"/>
      <c r="VN27" s="288"/>
      <c r="VO27" s="288"/>
      <c r="VP27" s="288"/>
      <c r="VQ27" s="288"/>
      <c r="VR27" s="288"/>
      <c r="VS27" s="288"/>
      <c r="VT27" s="288"/>
      <c r="VU27" s="288"/>
      <c r="VV27" s="288"/>
      <c r="VW27" s="288"/>
      <c r="VX27" s="288"/>
      <c r="VY27" s="288"/>
      <c r="VZ27" s="288"/>
      <c r="WA27" s="288"/>
      <c r="WB27" s="288"/>
      <c r="WC27" s="288"/>
      <c r="WD27" s="288"/>
      <c r="WE27" s="288"/>
      <c r="WF27" s="288"/>
      <c r="WG27" s="288"/>
      <c r="WH27" s="288"/>
      <c r="WI27" s="288"/>
      <c r="WJ27" s="288"/>
      <c r="WK27" s="288"/>
      <c r="WL27" s="288"/>
      <c r="WM27" s="288"/>
      <c r="WN27" s="288"/>
      <c r="WO27" s="288"/>
      <c r="WP27" s="288"/>
      <c r="WQ27" s="288"/>
      <c r="WR27" s="288"/>
      <c r="WS27" s="288"/>
      <c r="WT27" s="288"/>
      <c r="WU27" s="288"/>
      <c r="WV27" s="288"/>
      <c r="WW27" s="288"/>
      <c r="WX27" s="288"/>
      <c r="WY27" s="288"/>
      <c r="WZ27" s="288"/>
      <c r="XA27" s="288"/>
      <c r="XB27" s="288"/>
      <c r="XC27" s="288"/>
      <c r="XD27" s="288"/>
      <c r="XE27" s="288"/>
      <c r="XF27" s="288"/>
      <c r="XG27" s="288"/>
      <c r="XH27" s="288"/>
      <c r="XI27" s="288"/>
      <c r="XJ27" s="288"/>
      <c r="XK27" s="288"/>
      <c r="XL27" s="288"/>
      <c r="XM27" s="288"/>
      <c r="XN27" s="288"/>
      <c r="XO27" s="288"/>
      <c r="XP27" s="288"/>
      <c r="XQ27" s="288"/>
      <c r="XR27" s="288"/>
      <c r="XS27" s="288"/>
      <c r="XT27" s="288"/>
      <c r="XU27" s="288"/>
      <c r="XV27" s="288"/>
      <c r="XW27" s="288"/>
      <c r="XX27" s="288"/>
      <c r="XY27" s="288"/>
      <c r="XZ27" s="288"/>
      <c r="YA27" s="288"/>
      <c r="YB27" s="288"/>
      <c r="YC27" s="288"/>
      <c r="YD27" s="288"/>
      <c r="YE27" s="288"/>
      <c r="YF27" s="288"/>
      <c r="YG27" s="288"/>
      <c r="YH27" s="288"/>
      <c r="YI27" s="288"/>
      <c r="YJ27" s="288"/>
      <c r="YK27" s="288"/>
      <c r="YL27" s="288"/>
      <c r="YM27" s="288"/>
      <c r="YN27" s="288"/>
      <c r="YO27" s="288"/>
      <c r="YP27" s="288"/>
      <c r="YQ27" s="288"/>
      <c r="YR27" s="288"/>
      <c r="YS27" s="288"/>
      <c r="YT27" s="288"/>
      <c r="YU27" s="288"/>
      <c r="YV27" s="288"/>
      <c r="YW27" s="288"/>
      <c r="YX27" s="288"/>
      <c r="YY27" s="288"/>
      <c r="YZ27" s="288"/>
      <c r="ZA27" s="288"/>
      <c r="ZB27" s="288"/>
      <c r="ZC27" s="288"/>
      <c r="ZD27" s="288"/>
      <c r="ZE27" s="288"/>
      <c r="ZF27" s="288"/>
      <c r="ZG27" s="288"/>
      <c r="ZH27" s="288"/>
      <c r="ZI27" s="288"/>
      <c r="ZJ27" s="288"/>
      <c r="ZK27" s="288"/>
      <c r="ZL27" s="288"/>
      <c r="ZM27" s="288"/>
      <c r="ZN27" s="288"/>
      <c r="ZO27" s="288"/>
      <c r="ZP27" s="288"/>
      <c r="ZQ27" s="288"/>
      <c r="ZR27" s="288"/>
      <c r="ZS27" s="288"/>
      <c r="ZT27" s="288"/>
      <c r="ZU27" s="288"/>
      <c r="ZV27" s="288"/>
      <c r="ZW27" s="288"/>
      <c r="ZX27" s="288"/>
      <c r="ZY27" s="288"/>
      <c r="ZZ27" s="288"/>
      <c r="AAA27" s="288"/>
      <c r="AAB27" s="288"/>
      <c r="AAC27" s="288"/>
      <c r="AAD27" s="288"/>
      <c r="AAE27" s="288"/>
      <c r="AAF27" s="288"/>
      <c r="AAG27" s="288"/>
      <c r="AAH27" s="288"/>
      <c r="AAI27" s="288"/>
      <c r="AAJ27" s="288"/>
      <c r="AAK27" s="288"/>
      <c r="AAL27" s="288"/>
      <c r="AAM27" s="288"/>
      <c r="AAN27" s="288"/>
      <c r="AAO27" s="288"/>
      <c r="AAP27" s="288"/>
      <c r="AAQ27" s="288"/>
      <c r="AAR27" s="288"/>
      <c r="AAS27" s="288"/>
      <c r="AAT27" s="288"/>
      <c r="AAU27" s="288"/>
      <c r="AAV27" s="288"/>
      <c r="AAW27" s="288"/>
      <c r="AAX27" s="288"/>
      <c r="AAY27" s="288"/>
      <c r="AAZ27" s="288"/>
      <c r="ABA27" s="288"/>
      <c r="ABB27" s="288"/>
      <c r="ABC27" s="288"/>
      <c r="ABD27" s="288"/>
      <c r="ABE27" s="288"/>
      <c r="ABF27" s="288"/>
      <c r="ABG27" s="288"/>
      <c r="ABH27" s="288"/>
      <c r="ABI27" s="288"/>
      <c r="ABJ27" s="288"/>
      <c r="ABK27" s="288"/>
      <c r="ABL27" s="288"/>
      <c r="ABM27" s="288"/>
      <c r="ABN27" s="288"/>
      <c r="ABO27" s="288"/>
      <c r="ABP27" s="288"/>
      <c r="ABQ27" s="288"/>
      <c r="ABR27" s="288"/>
      <c r="ABS27" s="288"/>
      <c r="ABT27" s="288"/>
      <c r="ABU27" s="288"/>
      <c r="ABV27" s="288"/>
      <c r="ABW27" s="288"/>
      <c r="ABX27" s="288"/>
      <c r="ABY27" s="288"/>
      <c r="ABZ27" s="288"/>
      <c r="ACA27" s="288"/>
      <c r="ACB27" s="288"/>
      <c r="ACC27" s="288"/>
      <c r="ACD27" s="288"/>
      <c r="ACE27" s="288"/>
      <c r="ACF27" s="288"/>
      <c r="ACG27" s="288"/>
      <c r="ACH27" s="288"/>
      <c r="ACI27" s="288"/>
      <c r="ACJ27" s="288"/>
      <c r="ACK27" s="288"/>
      <c r="ACL27" s="288"/>
      <c r="ACM27" s="288"/>
      <c r="ACN27" s="288"/>
      <c r="ACO27" s="288"/>
      <c r="ACP27" s="288"/>
      <c r="ACQ27" s="288"/>
      <c r="ACR27" s="288"/>
      <c r="ACS27" s="288"/>
      <c r="ACT27" s="288"/>
      <c r="ACU27" s="288"/>
      <c r="ACV27" s="288"/>
      <c r="ACW27" s="288"/>
      <c r="ACX27" s="288"/>
      <c r="ACY27" s="288"/>
      <c r="ACZ27" s="288"/>
      <c r="ADA27" s="288"/>
      <c r="ADB27" s="288"/>
      <c r="ADC27" s="288"/>
      <c r="ADD27" s="288"/>
      <c r="ADE27" s="288"/>
      <c r="ADF27" s="288"/>
      <c r="ADG27" s="288"/>
      <c r="ADH27" s="288"/>
      <c r="ADI27" s="288"/>
      <c r="ADJ27" s="288"/>
      <c r="ADK27" s="288"/>
      <c r="ADL27" s="288"/>
      <c r="ADM27" s="288"/>
      <c r="ADN27" s="288"/>
      <c r="ADO27" s="288"/>
      <c r="ADP27" s="288"/>
      <c r="ADQ27" s="288"/>
      <c r="ADR27" s="288"/>
      <c r="ADS27" s="288"/>
      <c r="ADT27" s="288"/>
      <c r="ADU27" s="288"/>
      <c r="ADV27" s="288"/>
      <c r="ADW27" s="288"/>
      <c r="ADX27" s="288"/>
      <c r="ADY27" s="288"/>
      <c r="ADZ27" s="288"/>
      <c r="AEA27" s="288"/>
      <c r="AEB27" s="288"/>
      <c r="AEC27" s="288"/>
      <c r="AED27" s="288"/>
      <c r="AEE27" s="288"/>
      <c r="AEF27" s="288"/>
      <c r="AEG27" s="288"/>
      <c r="AEH27" s="288"/>
      <c r="AEI27" s="288"/>
      <c r="AEJ27" s="288"/>
      <c r="AEK27" s="288"/>
      <c r="AEL27" s="288"/>
      <c r="AEM27" s="288"/>
      <c r="AEN27" s="288"/>
      <c r="AEO27" s="288"/>
      <c r="AEP27" s="288"/>
      <c r="AEQ27" s="288"/>
      <c r="AER27" s="288"/>
      <c r="AES27" s="288"/>
      <c r="AET27" s="288"/>
      <c r="AEU27" s="288"/>
      <c r="AEV27" s="288"/>
      <c r="AEW27" s="288"/>
      <c r="AEX27" s="288"/>
      <c r="AEY27" s="288"/>
      <c r="AEZ27" s="288"/>
      <c r="AFA27" s="288"/>
      <c r="AFB27" s="288"/>
      <c r="AFC27" s="288"/>
      <c r="AFD27" s="288"/>
      <c r="AFE27" s="288"/>
      <c r="AFF27" s="288"/>
      <c r="AFG27" s="288"/>
      <c r="AFH27" s="288"/>
      <c r="AFI27" s="288"/>
      <c r="AFJ27" s="288"/>
      <c r="AFK27" s="288"/>
      <c r="AFL27" s="288"/>
      <c r="AFM27" s="288"/>
      <c r="AFN27" s="288"/>
      <c r="AFO27" s="288"/>
      <c r="AFP27" s="288"/>
      <c r="AFQ27" s="288"/>
      <c r="AFR27" s="288"/>
      <c r="AFS27" s="288"/>
      <c r="AFT27" s="288"/>
      <c r="AFU27" s="288"/>
      <c r="AFV27" s="288"/>
      <c r="AFW27" s="288"/>
      <c r="AFX27" s="288"/>
      <c r="AFY27" s="288"/>
      <c r="AFZ27" s="288"/>
      <c r="AGA27" s="288"/>
      <c r="AGB27" s="288"/>
      <c r="AGC27" s="288"/>
      <c r="AGD27" s="288"/>
      <c r="AGE27" s="288"/>
      <c r="AGF27" s="288"/>
      <c r="AGG27" s="288"/>
      <c r="AGH27" s="288"/>
      <c r="AGI27" s="288"/>
      <c r="AGJ27" s="288"/>
      <c r="AGK27" s="288"/>
      <c r="AGL27" s="288"/>
      <c r="AGM27" s="288"/>
      <c r="AGN27" s="288"/>
      <c r="AGO27" s="288"/>
      <c r="AGP27" s="288"/>
      <c r="AGQ27" s="288"/>
      <c r="AGR27" s="288"/>
      <c r="AGS27" s="288"/>
      <c r="AGT27" s="288"/>
      <c r="AGU27" s="288"/>
      <c r="AGV27" s="288"/>
      <c r="AGW27" s="288"/>
      <c r="AGX27" s="288"/>
      <c r="AGY27" s="288"/>
      <c r="AGZ27" s="288"/>
      <c r="AHA27" s="288"/>
      <c r="AHB27" s="288"/>
      <c r="AHC27" s="288"/>
      <c r="AHD27" s="288"/>
      <c r="AHE27" s="288"/>
      <c r="AHF27" s="288"/>
      <c r="AHG27" s="288"/>
      <c r="AHH27" s="288"/>
      <c r="AHI27" s="288"/>
      <c r="AHJ27" s="288"/>
      <c r="AHK27" s="288"/>
      <c r="AHL27" s="288"/>
      <c r="AHM27" s="288"/>
      <c r="AHN27" s="288"/>
      <c r="AHO27" s="288"/>
      <c r="AHP27" s="288"/>
      <c r="AHQ27" s="288"/>
      <c r="AHR27" s="288"/>
      <c r="AHS27" s="288"/>
      <c r="AHT27" s="288"/>
      <c r="AHU27" s="288"/>
      <c r="AHV27" s="288"/>
      <c r="AHW27" s="288"/>
      <c r="AHX27" s="288"/>
      <c r="AHY27" s="288"/>
      <c r="AHZ27" s="288"/>
      <c r="AIA27" s="288"/>
      <c r="AIB27" s="288"/>
      <c r="AIC27" s="288"/>
      <c r="AID27" s="288"/>
      <c r="AIE27" s="288"/>
      <c r="AIF27" s="288"/>
      <c r="AIG27" s="288"/>
      <c r="AIH27" s="288"/>
      <c r="AII27" s="288"/>
      <c r="AIJ27" s="288"/>
      <c r="AIK27" s="288"/>
      <c r="AIL27" s="288"/>
      <c r="AIM27" s="288"/>
      <c r="AIN27" s="288"/>
      <c r="AIO27" s="288"/>
      <c r="AIP27" s="288"/>
      <c r="AIQ27" s="288"/>
      <c r="AIR27" s="288"/>
      <c r="AIS27" s="288"/>
      <c r="AIT27" s="288"/>
      <c r="AIU27" s="288"/>
      <c r="AIV27" s="288"/>
      <c r="AIW27" s="288"/>
      <c r="AIX27" s="288"/>
      <c r="AIY27" s="288"/>
      <c r="AIZ27" s="288"/>
      <c r="AJA27" s="288"/>
      <c r="AJB27" s="288"/>
      <c r="AJC27" s="288"/>
      <c r="AJD27" s="288"/>
      <c r="AJE27" s="288"/>
      <c r="AJF27" s="288"/>
      <c r="AJG27" s="288"/>
      <c r="AJH27" s="288"/>
      <c r="AJI27" s="288"/>
      <c r="AJJ27" s="288"/>
      <c r="AJK27" s="288"/>
      <c r="AJL27" s="288"/>
      <c r="AJM27" s="288"/>
      <c r="AJN27" s="288"/>
      <c r="AJO27" s="288"/>
      <c r="AJP27" s="288"/>
      <c r="AJQ27" s="288"/>
      <c r="AJR27" s="288"/>
      <c r="AJS27" s="288"/>
      <c r="AJT27" s="288"/>
      <c r="AJU27" s="288"/>
      <c r="AJV27" s="288"/>
      <c r="AJW27" s="288"/>
      <c r="AJX27" s="288"/>
      <c r="AJY27" s="288"/>
      <c r="AJZ27" s="288"/>
      <c r="AKA27" s="288"/>
      <c r="AKB27" s="288"/>
      <c r="AKC27" s="288"/>
      <c r="AKD27" s="288"/>
      <c r="AKE27" s="288"/>
      <c r="AKF27" s="288"/>
      <c r="AKG27" s="288"/>
      <c r="AKH27" s="288"/>
      <c r="AKI27" s="288"/>
      <c r="AKJ27" s="288"/>
      <c r="AKK27" s="288"/>
      <c r="AKL27" s="288"/>
      <c r="AKM27" s="288"/>
      <c r="AKN27" s="288"/>
      <c r="AKO27" s="288"/>
      <c r="AKP27" s="288"/>
      <c r="AKQ27" s="288"/>
      <c r="AKR27" s="288"/>
      <c r="AKS27" s="288"/>
      <c r="AKT27" s="288"/>
      <c r="AKU27" s="288"/>
      <c r="AKV27" s="288"/>
      <c r="AKW27" s="288"/>
      <c r="AKX27" s="288"/>
      <c r="AKY27" s="288"/>
      <c r="AKZ27" s="288"/>
      <c r="ALA27" s="288"/>
      <c r="ALB27" s="288"/>
      <c r="ALC27" s="288"/>
      <c r="ALD27" s="288"/>
      <c r="ALE27" s="288"/>
      <c r="ALF27" s="288"/>
      <c r="ALG27" s="288"/>
      <c r="ALH27" s="288"/>
      <c r="ALI27" s="288"/>
      <c r="ALJ27" s="288"/>
      <c r="ALK27" s="288"/>
      <c r="ALL27" s="288"/>
      <c r="ALM27" s="288"/>
      <c r="ALN27" s="288"/>
      <c r="ALO27" s="288"/>
      <c r="ALP27" s="288"/>
      <c r="ALQ27" s="288"/>
      <c r="ALR27" s="288"/>
      <c r="ALS27" s="288"/>
      <c r="ALT27" s="288"/>
      <c r="ALU27" s="288"/>
      <c r="ALV27" s="288"/>
      <c r="ALW27" s="288"/>
      <c r="ALX27" s="288"/>
      <c r="ALY27" s="288"/>
      <c r="ALZ27" s="288"/>
      <c r="AMA27" s="288"/>
      <c r="AMB27" s="288"/>
      <c r="AMC27" s="288"/>
      <c r="AMD27" s="288"/>
      <c r="AME27" s="288"/>
      <c r="AMF27" s="288"/>
    </row>
    <row r="28" spans="1:1020" s="289" customFormat="1" ht="37.5" customHeight="1" x14ac:dyDescent="0.7">
      <c r="A28" s="386" t="s">
        <v>136</v>
      </c>
      <c r="B28" s="147">
        <v>13223</v>
      </c>
      <c r="C28" s="147" t="s">
        <v>119</v>
      </c>
      <c r="D28" s="148">
        <v>369443</v>
      </c>
      <c r="E28" s="147">
        <v>129046</v>
      </c>
      <c r="F28" s="148">
        <f t="shared" si="0"/>
        <v>511712</v>
      </c>
      <c r="G28" s="147">
        <f t="shared" si="5"/>
        <v>10313.94</v>
      </c>
      <c r="H28" s="148" t="s">
        <v>119</v>
      </c>
      <c r="I28" s="147">
        <f t="shared" si="1"/>
        <v>369443</v>
      </c>
      <c r="J28" s="148">
        <f t="shared" si="2"/>
        <v>90332.2</v>
      </c>
      <c r="K28" s="147">
        <f t="shared" si="3"/>
        <v>470089.14</v>
      </c>
      <c r="L28" s="140"/>
      <c r="M28" s="387"/>
      <c r="N28" s="140"/>
      <c r="O28" s="288"/>
      <c r="P28" s="288"/>
      <c r="Q28" s="388"/>
      <c r="R28" s="288"/>
      <c r="S28" s="288"/>
      <c r="T28" s="388"/>
      <c r="U28" s="288"/>
      <c r="V28" s="381"/>
      <c r="W28" s="288"/>
      <c r="X28" s="288"/>
      <c r="Y28" s="288"/>
      <c r="Z28" s="288"/>
      <c r="AA28" s="288"/>
      <c r="AB28" s="288"/>
      <c r="AC28" s="288"/>
      <c r="AD28" s="288"/>
      <c r="AE28" s="288"/>
      <c r="AF28" s="288"/>
      <c r="AG28" s="288"/>
      <c r="AH28" s="288"/>
      <c r="AI28" s="288"/>
      <c r="AJ28" s="288"/>
      <c r="AK28" s="288"/>
      <c r="AL28" s="288"/>
      <c r="AM28" s="288"/>
      <c r="AN28" s="288"/>
      <c r="AO28" s="288"/>
      <c r="AP28" s="288"/>
      <c r="AQ28" s="288"/>
      <c r="AR28" s="288"/>
      <c r="AS28" s="288"/>
      <c r="AT28" s="288"/>
      <c r="AU28" s="288"/>
      <c r="AV28" s="288"/>
      <c r="AW28" s="288"/>
      <c r="AX28" s="288"/>
      <c r="AY28" s="288"/>
      <c r="AZ28" s="288"/>
      <c r="BA28" s="288"/>
      <c r="BB28" s="288"/>
      <c r="BC28" s="288"/>
      <c r="BD28" s="288"/>
      <c r="BE28" s="288"/>
      <c r="BF28" s="288"/>
      <c r="BG28" s="288"/>
      <c r="BH28" s="288"/>
      <c r="BI28" s="288"/>
      <c r="BJ28" s="288"/>
      <c r="BK28" s="288"/>
      <c r="BL28" s="288"/>
      <c r="BM28" s="288"/>
      <c r="BN28" s="288"/>
      <c r="BO28" s="288"/>
      <c r="BP28" s="288"/>
      <c r="BQ28" s="288"/>
      <c r="BR28" s="288"/>
      <c r="BS28" s="288"/>
      <c r="BT28" s="288"/>
      <c r="BU28" s="288"/>
      <c r="BV28" s="288"/>
      <c r="BW28" s="288"/>
      <c r="BX28" s="288"/>
      <c r="BY28" s="288"/>
      <c r="BZ28" s="288"/>
      <c r="CA28" s="288"/>
      <c r="CB28" s="288"/>
      <c r="CC28" s="288"/>
      <c r="CD28" s="288"/>
      <c r="CE28" s="288"/>
      <c r="CF28" s="288"/>
      <c r="CG28" s="288"/>
      <c r="CH28" s="288"/>
      <c r="CI28" s="288"/>
      <c r="CJ28" s="288"/>
      <c r="CK28" s="288"/>
      <c r="CL28" s="288"/>
      <c r="CM28" s="288"/>
      <c r="CN28" s="288"/>
      <c r="CO28" s="288"/>
      <c r="CP28" s="288"/>
      <c r="CQ28" s="288"/>
      <c r="CR28" s="288"/>
      <c r="CS28" s="288"/>
      <c r="CT28" s="288"/>
      <c r="CU28" s="288"/>
      <c r="CV28" s="288"/>
      <c r="CW28" s="288"/>
      <c r="CX28" s="288"/>
      <c r="CY28" s="288"/>
      <c r="CZ28" s="288"/>
      <c r="DA28" s="288"/>
      <c r="DB28" s="288"/>
      <c r="DC28" s="288"/>
      <c r="DD28" s="288"/>
      <c r="DE28" s="288"/>
      <c r="DF28" s="288"/>
      <c r="DG28" s="288"/>
      <c r="DH28" s="288"/>
      <c r="DI28" s="288"/>
      <c r="DJ28" s="288"/>
      <c r="DK28" s="288"/>
      <c r="DL28" s="288"/>
      <c r="DM28" s="288"/>
      <c r="DN28" s="288"/>
      <c r="DO28" s="288"/>
      <c r="DP28" s="288"/>
      <c r="DQ28" s="288"/>
      <c r="DR28" s="288"/>
      <c r="DS28" s="288"/>
      <c r="DT28" s="288"/>
      <c r="DU28" s="288"/>
      <c r="DV28" s="288"/>
      <c r="DW28" s="288"/>
      <c r="DX28" s="288"/>
      <c r="DY28" s="288"/>
      <c r="DZ28" s="288"/>
      <c r="EA28" s="288"/>
      <c r="EB28" s="288"/>
      <c r="EC28" s="288"/>
      <c r="ED28" s="288"/>
      <c r="EE28" s="288"/>
      <c r="EF28" s="288"/>
      <c r="EG28" s="288"/>
      <c r="EH28" s="288"/>
      <c r="EI28" s="288"/>
      <c r="EJ28" s="288"/>
      <c r="EK28" s="288"/>
      <c r="EL28" s="288"/>
      <c r="EM28" s="288"/>
      <c r="EN28" s="288"/>
      <c r="EO28" s="288"/>
      <c r="EP28" s="288"/>
      <c r="EQ28" s="288"/>
      <c r="ER28" s="288"/>
      <c r="ES28" s="288"/>
      <c r="ET28" s="288"/>
      <c r="EU28" s="288"/>
      <c r="EV28" s="288"/>
      <c r="EW28" s="288"/>
      <c r="EX28" s="288"/>
      <c r="EY28" s="288"/>
      <c r="EZ28" s="288"/>
      <c r="FA28" s="288"/>
      <c r="FB28" s="288"/>
      <c r="FC28" s="288"/>
      <c r="FD28" s="288"/>
      <c r="FE28" s="288"/>
      <c r="FF28" s="288"/>
      <c r="FG28" s="288"/>
      <c r="FH28" s="288"/>
      <c r="FI28" s="288"/>
      <c r="FJ28" s="288"/>
      <c r="FK28" s="288"/>
      <c r="FL28" s="288"/>
      <c r="FM28" s="288"/>
      <c r="FN28" s="288"/>
      <c r="FO28" s="288"/>
      <c r="FP28" s="288"/>
      <c r="FQ28" s="288"/>
      <c r="FR28" s="288"/>
      <c r="FS28" s="288"/>
      <c r="FT28" s="288"/>
      <c r="FU28" s="288"/>
      <c r="FV28" s="288"/>
      <c r="FW28" s="288"/>
      <c r="FX28" s="288"/>
      <c r="FY28" s="288"/>
      <c r="FZ28" s="288"/>
      <c r="GA28" s="288"/>
      <c r="GB28" s="288"/>
      <c r="GC28" s="288"/>
      <c r="GD28" s="288"/>
      <c r="GE28" s="288"/>
      <c r="GF28" s="288"/>
      <c r="GG28" s="288"/>
      <c r="GH28" s="288"/>
      <c r="GI28" s="288"/>
      <c r="GJ28" s="288"/>
      <c r="GK28" s="288"/>
      <c r="GL28" s="288"/>
      <c r="GM28" s="288"/>
      <c r="GN28" s="288"/>
      <c r="GO28" s="288"/>
      <c r="GP28" s="288"/>
      <c r="GQ28" s="288"/>
      <c r="GR28" s="288"/>
      <c r="GS28" s="288"/>
      <c r="GT28" s="288"/>
      <c r="GU28" s="288"/>
      <c r="GV28" s="288"/>
      <c r="GW28" s="288"/>
      <c r="GX28" s="288"/>
      <c r="GY28" s="288"/>
      <c r="GZ28" s="288"/>
      <c r="HA28" s="288"/>
      <c r="HB28" s="288"/>
      <c r="HC28" s="288"/>
      <c r="HD28" s="288"/>
      <c r="HE28" s="288"/>
      <c r="HF28" s="288"/>
      <c r="HG28" s="288"/>
      <c r="HH28" s="288"/>
      <c r="HI28" s="288"/>
      <c r="HJ28" s="288"/>
      <c r="HK28" s="288"/>
      <c r="HL28" s="288"/>
      <c r="HM28" s="288"/>
      <c r="HN28" s="288"/>
      <c r="HO28" s="288"/>
      <c r="HP28" s="288"/>
      <c r="HQ28" s="288"/>
      <c r="HR28" s="288"/>
      <c r="HS28" s="288"/>
      <c r="HT28" s="288"/>
      <c r="HU28" s="288"/>
      <c r="HV28" s="288"/>
      <c r="HW28" s="288"/>
      <c r="HX28" s="288"/>
      <c r="HY28" s="288"/>
      <c r="HZ28" s="288"/>
      <c r="IA28" s="288"/>
      <c r="IB28" s="288"/>
      <c r="IC28" s="288"/>
      <c r="ID28" s="288"/>
      <c r="IE28" s="288"/>
      <c r="IF28" s="288"/>
      <c r="IG28" s="288"/>
      <c r="IH28" s="288"/>
      <c r="II28" s="288"/>
      <c r="IJ28" s="288"/>
      <c r="IK28" s="288"/>
      <c r="IL28" s="288"/>
      <c r="IM28" s="288"/>
      <c r="IN28" s="288"/>
      <c r="IO28" s="288"/>
      <c r="IP28" s="288"/>
      <c r="IQ28" s="288"/>
      <c r="IR28" s="288"/>
      <c r="IS28" s="288"/>
      <c r="IT28" s="288"/>
      <c r="IU28" s="288"/>
      <c r="IV28" s="288"/>
      <c r="IW28" s="288"/>
      <c r="IX28" s="288"/>
      <c r="IY28" s="288"/>
      <c r="IZ28" s="288"/>
      <c r="JA28" s="288"/>
      <c r="JB28" s="288"/>
      <c r="JC28" s="288"/>
      <c r="JD28" s="288"/>
      <c r="JE28" s="288"/>
      <c r="JF28" s="288"/>
      <c r="JG28" s="288"/>
      <c r="JH28" s="288"/>
      <c r="JI28" s="288"/>
      <c r="JJ28" s="288"/>
      <c r="JK28" s="288"/>
      <c r="JL28" s="288"/>
      <c r="JM28" s="288"/>
      <c r="JN28" s="288"/>
      <c r="JO28" s="288"/>
      <c r="JP28" s="288"/>
      <c r="JQ28" s="288"/>
      <c r="JR28" s="288"/>
      <c r="JS28" s="288"/>
      <c r="JT28" s="288"/>
      <c r="JU28" s="288"/>
      <c r="JV28" s="288"/>
      <c r="JW28" s="288"/>
      <c r="JX28" s="288"/>
      <c r="JY28" s="288"/>
      <c r="JZ28" s="288"/>
      <c r="KA28" s="288"/>
      <c r="KB28" s="288"/>
      <c r="KC28" s="288"/>
      <c r="KD28" s="288"/>
      <c r="KE28" s="288"/>
      <c r="KF28" s="288"/>
      <c r="KG28" s="288"/>
      <c r="KH28" s="288"/>
      <c r="KI28" s="288"/>
      <c r="KJ28" s="288"/>
      <c r="KK28" s="288"/>
      <c r="KL28" s="288"/>
      <c r="KM28" s="288"/>
      <c r="KN28" s="288"/>
      <c r="KO28" s="288"/>
      <c r="KP28" s="288"/>
      <c r="KQ28" s="288"/>
      <c r="KR28" s="288"/>
      <c r="KS28" s="288"/>
      <c r="KT28" s="288"/>
      <c r="KU28" s="288"/>
      <c r="KV28" s="288"/>
      <c r="KW28" s="288"/>
      <c r="KX28" s="288"/>
      <c r="KY28" s="288"/>
      <c r="KZ28" s="288"/>
      <c r="LA28" s="288"/>
      <c r="LB28" s="288"/>
      <c r="LC28" s="288"/>
      <c r="LD28" s="288"/>
      <c r="LE28" s="288"/>
      <c r="LF28" s="288"/>
      <c r="LG28" s="288"/>
      <c r="LH28" s="288"/>
      <c r="LI28" s="288"/>
      <c r="LJ28" s="288"/>
      <c r="LK28" s="288"/>
      <c r="LL28" s="288"/>
      <c r="LM28" s="288"/>
      <c r="LN28" s="288"/>
      <c r="LO28" s="288"/>
      <c r="LP28" s="288"/>
      <c r="LQ28" s="288"/>
      <c r="LR28" s="288"/>
      <c r="LS28" s="288"/>
      <c r="LT28" s="288"/>
      <c r="LU28" s="288"/>
      <c r="LV28" s="288"/>
      <c r="LW28" s="288"/>
      <c r="LX28" s="288"/>
      <c r="LY28" s="288"/>
      <c r="LZ28" s="288"/>
      <c r="MA28" s="288"/>
      <c r="MB28" s="288"/>
      <c r="MC28" s="288"/>
      <c r="MD28" s="288"/>
      <c r="ME28" s="288"/>
      <c r="MF28" s="288"/>
      <c r="MG28" s="288"/>
      <c r="MH28" s="288"/>
      <c r="MI28" s="288"/>
      <c r="MJ28" s="288"/>
      <c r="MK28" s="288"/>
      <c r="ML28" s="288"/>
      <c r="MM28" s="288"/>
      <c r="MN28" s="288"/>
      <c r="MO28" s="288"/>
      <c r="MP28" s="288"/>
      <c r="MQ28" s="288"/>
      <c r="MR28" s="288"/>
      <c r="MS28" s="288"/>
      <c r="MT28" s="288"/>
      <c r="MU28" s="288"/>
      <c r="MV28" s="288"/>
      <c r="MW28" s="288"/>
      <c r="MX28" s="288"/>
      <c r="MY28" s="288"/>
      <c r="MZ28" s="288"/>
      <c r="NA28" s="288"/>
      <c r="NB28" s="288"/>
      <c r="NC28" s="288"/>
      <c r="ND28" s="288"/>
      <c r="NE28" s="288"/>
      <c r="NF28" s="288"/>
      <c r="NG28" s="288"/>
      <c r="NH28" s="288"/>
      <c r="NI28" s="288"/>
      <c r="NJ28" s="288"/>
      <c r="NK28" s="288"/>
      <c r="NL28" s="288"/>
      <c r="NM28" s="288"/>
      <c r="NN28" s="288"/>
      <c r="NO28" s="288"/>
      <c r="NP28" s="288"/>
      <c r="NQ28" s="288"/>
      <c r="NR28" s="288"/>
      <c r="NS28" s="288"/>
      <c r="NT28" s="288"/>
      <c r="NU28" s="288"/>
      <c r="NV28" s="288"/>
      <c r="NW28" s="288"/>
      <c r="NX28" s="288"/>
      <c r="NY28" s="288"/>
      <c r="NZ28" s="288"/>
      <c r="OA28" s="288"/>
      <c r="OB28" s="288"/>
      <c r="OC28" s="288"/>
      <c r="OD28" s="288"/>
      <c r="OE28" s="288"/>
      <c r="OF28" s="288"/>
      <c r="OG28" s="288"/>
      <c r="OH28" s="288"/>
      <c r="OI28" s="288"/>
      <c r="OJ28" s="288"/>
      <c r="OK28" s="288"/>
      <c r="OL28" s="288"/>
      <c r="OM28" s="288"/>
      <c r="ON28" s="288"/>
      <c r="OO28" s="288"/>
      <c r="OP28" s="288"/>
      <c r="OQ28" s="288"/>
      <c r="OR28" s="288"/>
      <c r="OS28" s="288"/>
      <c r="OT28" s="288"/>
      <c r="OU28" s="288"/>
      <c r="OV28" s="288"/>
      <c r="OW28" s="288"/>
      <c r="OX28" s="288"/>
      <c r="OY28" s="288"/>
      <c r="OZ28" s="288"/>
      <c r="PA28" s="288"/>
      <c r="PB28" s="288"/>
      <c r="PC28" s="288"/>
      <c r="PD28" s="288"/>
      <c r="PE28" s="288"/>
      <c r="PF28" s="288"/>
      <c r="PG28" s="288"/>
      <c r="PH28" s="288"/>
      <c r="PI28" s="288"/>
      <c r="PJ28" s="288"/>
      <c r="PK28" s="288"/>
      <c r="PL28" s="288"/>
      <c r="PM28" s="288"/>
      <c r="PN28" s="288"/>
      <c r="PO28" s="288"/>
      <c r="PP28" s="288"/>
      <c r="PQ28" s="288"/>
      <c r="PR28" s="288"/>
      <c r="PS28" s="288"/>
      <c r="PT28" s="288"/>
      <c r="PU28" s="288"/>
      <c r="PV28" s="288"/>
      <c r="PW28" s="288"/>
      <c r="PX28" s="288"/>
      <c r="PY28" s="288"/>
      <c r="PZ28" s="288"/>
      <c r="QA28" s="288"/>
      <c r="QB28" s="288"/>
      <c r="QC28" s="288"/>
      <c r="QD28" s="288"/>
      <c r="QE28" s="288"/>
      <c r="QF28" s="288"/>
      <c r="QG28" s="288"/>
      <c r="QH28" s="288"/>
      <c r="QI28" s="288"/>
      <c r="QJ28" s="288"/>
      <c r="QK28" s="288"/>
      <c r="QL28" s="288"/>
      <c r="QM28" s="288"/>
      <c r="QN28" s="288"/>
      <c r="QO28" s="288"/>
      <c r="QP28" s="288"/>
      <c r="QQ28" s="288"/>
      <c r="QR28" s="288"/>
      <c r="QS28" s="288"/>
      <c r="QT28" s="288"/>
      <c r="QU28" s="288"/>
      <c r="QV28" s="288"/>
      <c r="QW28" s="288"/>
      <c r="QX28" s="288"/>
      <c r="QY28" s="288"/>
      <c r="QZ28" s="288"/>
      <c r="RA28" s="288"/>
      <c r="RB28" s="288"/>
      <c r="RC28" s="288"/>
      <c r="RD28" s="288"/>
      <c r="RE28" s="288"/>
      <c r="RF28" s="288"/>
      <c r="RG28" s="288"/>
      <c r="RH28" s="288"/>
      <c r="RI28" s="288"/>
      <c r="RJ28" s="288"/>
      <c r="RK28" s="288"/>
      <c r="RL28" s="288"/>
      <c r="RM28" s="288"/>
      <c r="RN28" s="288"/>
      <c r="RO28" s="288"/>
      <c r="RP28" s="288"/>
      <c r="RQ28" s="288"/>
      <c r="RR28" s="288"/>
      <c r="RS28" s="288"/>
      <c r="RT28" s="288"/>
      <c r="RU28" s="288"/>
      <c r="RV28" s="288"/>
      <c r="RW28" s="288"/>
      <c r="RX28" s="288"/>
      <c r="RY28" s="288"/>
      <c r="RZ28" s="288"/>
      <c r="SA28" s="288"/>
      <c r="SB28" s="288"/>
      <c r="SC28" s="288"/>
      <c r="SD28" s="288"/>
      <c r="SE28" s="288"/>
      <c r="SF28" s="288"/>
      <c r="SG28" s="288"/>
      <c r="SH28" s="288"/>
      <c r="SI28" s="288"/>
      <c r="SJ28" s="288"/>
      <c r="SK28" s="288"/>
      <c r="SL28" s="288"/>
      <c r="SM28" s="288"/>
      <c r="SN28" s="288"/>
      <c r="SO28" s="288"/>
      <c r="SP28" s="288"/>
      <c r="SQ28" s="288"/>
      <c r="SR28" s="288"/>
      <c r="SS28" s="288"/>
      <c r="ST28" s="288"/>
      <c r="SU28" s="288"/>
      <c r="SV28" s="288"/>
      <c r="SW28" s="288"/>
      <c r="SX28" s="288"/>
      <c r="SY28" s="288"/>
      <c r="SZ28" s="288"/>
      <c r="TA28" s="288"/>
      <c r="TB28" s="288"/>
      <c r="TC28" s="288"/>
      <c r="TD28" s="288"/>
      <c r="TE28" s="288"/>
      <c r="TF28" s="288"/>
      <c r="TG28" s="288"/>
      <c r="TH28" s="288"/>
      <c r="TI28" s="288"/>
      <c r="TJ28" s="288"/>
      <c r="TK28" s="288"/>
      <c r="TL28" s="288"/>
      <c r="TM28" s="288"/>
      <c r="TN28" s="288"/>
      <c r="TO28" s="288"/>
      <c r="TP28" s="288"/>
      <c r="TQ28" s="288"/>
      <c r="TR28" s="288"/>
      <c r="TS28" s="288"/>
      <c r="TT28" s="288"/>
      <c r="TU28" s="288"/>
      <c r="TV28" s="288"/>
      <c r="TW28" s="288"/>
      <c r="TX28" s="288"/>
      <c r="TY28" s="288"/>
      <c r="TZ28" s="288"/>
      <c r="UA28" s="288"/>
      <c r="UB28" s="288"/>
      <c r="UC28" s="288"/>
      <c r="UD28" s="288"/>
      <c r="UE28" s="288"/>
      <c r="UF28" s="288"/>
      <c r="UG28" s="288"/>
      <c r="UH28" s="288"/>
      <c r="UI28" s="288"/>
      <c r="UJ28" s="288"/>
      <c r="UK28" s="288"/>
      <c r="UL28" s="288"/>
      <c r="UM28" s="288"/>
      <c r="UN28" s="288"/>
      <c r="UO28" s="288"/>
      <c r="UP28" s="288"/>
      <c r="UQ28" s="288"/>
      <c r="UR28" s="288"/>
      <c r="US28" s="288"/>
      <c r="UT28" s="288"/>
      <c r="UU28" s="288"/>
      <c r="UV28" s="288"/>
      <c r="UW28" s="288"/>
      <c r="UX28" s="288"/>
      <c r="UY28" s="288"/>
      <c r="UZ28" s="288"/>
      <c r="VA28" s="288"/>
      <c r="VB28" s="288"/>
      <c r="VC28" s="288"/>
      <c r="VD28" s="288"/>
      <c r="VE28" s="288"/>
      <c r="VF28" s="288"/>
      <c r="VG28" s="288"/>
      <c r="VH28" s="288"/>
      <c r="VI28" s="288"/>
      <c r="VJ28" s="288"/>
      <c r="VK28" s="288"/>
      <c r="VL28" s="288"/>
      <c r="VM28" s="288"/>
      <c r="VN28" s="288"/>
      <c r="VO28" s="288"/>
      <c r="VP28" s="288"/>
      <c r="VQ28" s="288"/>
      <c r="VR28" s="288"/>
      <c r="VS28" s="288"/>
      <c r="VT28" s="288"/>
      <c r="VU28" s="288"/>
      <c r="VV28" s="288"/>
      <c r="VW28" s="288"/>
      <c r="VX28" s="288"/>
      <c r="VY28" s="288"/>
      <c r="VZ28" s="288"/>
      <c r="WA28" s="288"/>
      <c r="WB28" s="288"/>
      <c r="WC28" s="288"/>
      <c r="WD28" s="288"/>
      <c r="WE28" s="288"/>
      <c r="WF28" s="288"/>
      <c r="WG28" s="288"/>
      <c r="WH28" s="288"/>
      <c r="WI28" s="288"/>
      <c r="WJ28" s="288"/>
      <c r="WK28" s="288"/>
      <c r="WL28" s="288"/>
      <c r="WM28" s="288"/>
      <c r="WN28" s="288"/>
      <c r="WO28" s="288"/>
      <c r="WP28" s="288"/>
      <c r="WQ28" s="288"/>
      <c r="WR28" s="288"/>
      <c r="WS28" s="288"/>
      <c r="WT28" s="288"/>
      <c r="WU28" s="288"/>
      <c r="WV28" s="288"/>
      <c r="WW28" s="288"/>
      <c r="WX28" s="288"/>
      <c r="WY28" s="288"/>
      <c r="WZ28" s="288"/>
      <c r="XA28" s="288"/>
      <c r="XB28" s="288"/>
      <c r="XC28" s="288"/>
      <c r="XD28" s="288"/>
      <c r="XE28" s="288"/>
      <c r="XF28" s="288"/>
      <c r="XG28" s="288"/>
      <c r="XH28" s="288"/>
      <c r="XI28" s="288"/>
      <c r="XJ28" s="288"/>
      <c r="XK28" s="288"/>
      <c r="XL28" s="288"/>
      <c r="XM28" s="288"/>
      <c r="XN28" s="288"/>
      <c r="XO28" s="288"/>
      <c r="XP28" s="288"/>
      <c r="XQ28" s="288"/>
      <c r="XR28" s="288"/>
      <c r="XS28" s="288"/>
      <c r="XT28" s="288"/>
      <c r="XU28" s="288"/>
      <c r="XV28" s="288"/>
      <c r="XW28" s="288"/>
      <c r="XX28" s="288"/>
      <c r="XY28" s="288"/>
      <c r="XZ28" s="288"/>
      <c r="YA28" s="288"/>
      <c r="YB28" s="288"/>
      <c r="YC28" s="288"/>
      <c r="YD28" s="288"/>
      <c r="YE28" s="288"/>
      <c r="YF28" s="288"/>
      <c r="YG28" s="288"/>
      <c r="YH28" s="288"/>
      <c r="YI28" s="288"/>
      <c r="YJ28" s="288"/>
      <c r="YK28" s="288"/>
      <c r="YL28" s="288"/>
      <c r="YM28" s="288"/>
      <c r="YN28" s="288"/>
      <c r="YO28" s="288"/>
      <c r="YP28" s="288"/>
      <c r="YQ28" s="288"/>
      <c r="YR28" s="288"/>
      <c r="YS28" s="288"/>
      <c r="YT28" s="288"/>
      <c r="YU28" s="288"/>
      <c r="YV28" s="288"/>
      <c r="YW28" s="288"/>
      <c r="YX28" s="288"/>
      <c r="YY28" s="288"/>
      <c r="YZ28" s="288"/>
      <c r="ZA28" s="288"/>
      <c r="ZB28" s="288"/>
      <c r="ZC28" s="288"/>
      <c r="ZD28" s="288"/>
      <c r="ZE28" s="288"/>
      <c r="ZF28" s="288"/>
      <c r="ZG28" s="288"/>
      <c r="ZH28" s="288"/>
      <c r="ZI28" s="288"/>
      <c r="ZJ28" s="288"/>
      <c r="ZK28" s="288"/>
      <c r="ZL28" s="288"/>
      <c r="ZM28" s="288"/>
      <c r="ZN28" s="288"/>
      <c r="ZO28" s="288"/>
      <c r="ZP28" s="288"/>
      <c r="ZQ28" s="288"/>
      <c r="ZR28" s="288"/>
      <c r="ZS28" s="288"/>
      <c r="ZT28" s="288"/>
      <c r="ZU28" s="288"/>
      <c r="ZV28" s="288"/>
      <c r="ZW28" s="288"/>
      <c r="ZX28" s="288"/>
      <c r="ZY28" s="288"/>
      <c r="ZZ28" s="288"/>
      <c r="AAA28" s="288"/>
      <c r="AAB28" s="288"/>
      <c r="AAC28" s="288"/>
      <c r="AAD28" s="288"/>
      <c r="AAE28" s="288"/>
      <c r="AAF28" s="288"/>
      <c r="AAG28" s="288"/>
      <c r="AAH28" s="288"/>
      <c r="AAI28" s="288"/>
      <c r="AAJ28" s="288"/>
      <c r="AAK28" s="288"/>
      <c r="AAL28" s="288"/>
      <c r="AAM28" s="288"/>
      <c r="AAN28" s="288"/>
      <c r="AAO28" s="288"/>
      <c r="AAP28" s="288"/>
      <c r="AAQ28" s="288"/>
      <c r="AAR28" s="288"/>
      <c r="AAS28" s="288"/>
      <c r="AAT28" s="288"/>
      <c r="AAU28" s="288"/>
      <c r="AAV28" s="288"/>
      <c r="AAW28" s="288"/>
      <c r="AAX28" s="288"/>
      <c r="AAY28" s="288"/>
      <c r="AAZ28" s="288"/>
      <c r="ABA28" s="288"/>
      <c r="ABB28" s="288"/>
      <c r="ABC28" s="288"/>
      <c r="ABD28" s="288"/>
      <c r="ABE28" s="288"/>
      <c r="ABF28" s="288"/>
      <c r="ABG28" s="288"/>
      <c r="ABH28" s="288"/>
      <c r="ABI28" s="288"/>
      <c r="ABJ28" s="288"/>
      <c r="ABK28" s="288"/>
      <c r="ABL28" s="288"/>
      <c r="ABM28" s="288"/>
      <c r="ABN28" s="288"/>
      <c r="ABO28" s="288"/>
      <c r="ABP28" s="288"/>
      <c r="ABQ28" s="288"/>
      <c r="ABR28" s="288"/>
      <c r="ABS28" s="288"/>
      <c r="ABT28" s="288"/>
      <c r="ABU28" s="288"/>
      <c r="ABV28" s="288"/>
      <c r="ABW28" s="288"/>
      <c r="ABX28" s="288"/>
      <c r="ABY28" s="288"/>
      <c r="ABZ28" s="288"/>
      <c r="ACA28" s="288"/>
      <c r="ACB28" s="288"/>
      <c r="ACC28" s="288"/>
      <c r="ACD28" s="288"/>
      <c r="ACE28" s="288"/>
      <c r="ACF28" s="288"/>
      <c r="ACG28" s="288"/>
      <c r="ACH28" s="288"/>
      <c r="ACI28" s="288"/>
      <c r="ACJ28" s="288"/>
      <c r="ACK28" s="288"/>
      <c r="ACL28" s="288"/>
      <c r="ACM28" s="288"/>
      <c r="ACN28" s="288"/>
      <c r="ACO28" s="288"/>
      <c r="ACP28" s="288"/>
      <c r="ACQ28" s="288"/>
      <c r="ACR28" s="288"/>
      <c r="ACS28" s="288"/>
      <c r="ACT28" s="288"/>
      <c r="ACU28" s="288"/>
      <c r="ACV28" s="288"/>
      <c r="ACW28" s="288"/>
      <c r="ACX28" s="288"/>
      <c r="ACY28" s="288"/>
      <c r="ACZ28" s="288"/>
      <c r="ADA28" s="288"/>
      <c r="ADB28" s="288"/>
      <c r="ADC28" s="288"/>
      <c r="ADD28" s="288"/>
      <c r="ADE28" s="288"/>
      <c r="ADF28" s="288"/>
      <c r="ADG28" s="288"/>
      <c r="ADH28" s="288"/>
      <c r="ADI28" s="288"/>
      <c r="ADJ28" s="288"/>
      <c r="ADK28" s="288"/>
      <c r="ADL28" s="288"/>
      <c r="ADM28" s="288"/>
      <c r="ADN28" s="288"/>
      <c r="ADO28" s="288"/>
      <c r="ADP28" s="288"/>
      <c r="ADQ28" s="288"/>
      <c r="ADR28" s="288"/>
      <c r="ADS28" s="288"/>
      <c r="ADT28" s="288"/>
      <c r="ADU28" s="288"/>
      <c r="ADV28" s="288"/>
      <c r="ADW28" s="288"/>
      <c r="ADX28" s="288"/>
      <c r="ADY28" s="288"/>
      <c r="ADZ28" s="288"/>
      <c r="AEA28" s="288"/>
      <c r="AEB28" s="288"/>
      <c r="AEC28" s="288"/>
      <c r="AED28" s="288"/>
      <c r="AEE28" s="288"/>
      <c r="AEF28" s="288"/>
      <c r="AEG28" s="288"/>
      <c r="AEH28" s="288"/>
      <c r="AEI28" s="288"/>
      <c r="AEJ28" s="288"/>
      <c r="AEK28" s="288"/>
      <c r="AEL28" s="288"/>
      <c r="AEM28" s="288"/>
      <c r="AEN28" s="288"/>
      <c r="AEO28" s="288"/>
      <c r="AEP28" s="288"/>
      <c r="AEQ28" s="288"/>
      <c r="AER28" s="288"/>
      <c r="AES28" s="288"/>
      <c r="AET28" s="288"/>
      <c r="AEU28" s="288"/>
      <c r="AEV28" s="288"/>
      <c r="AEW28" s="288"/>
      <c r="AEX28" s="288"/>
      <c r="AEY28" s="288"/>
      <c r="AEZ28" s="288"/>
      <c r="AFA28" s="288"/>
      <c r="AFB28" s="288"/>
      <c r="AFC28" s="288"/>
      <c r="AFD28" s="288"/>
      <c r="AFE28" s="288"/>
      <c r="AFF28" s="288"/>
      <c r="AFG28" s="288"/>
      <c r="AFH28" s="288"/>
      <c r="AFI28" s="288"/>
      <c r="AFJ28" s="288"/>
      <c r="AFK28" s="288"/>
      <c r="AFL28" s="288"/>
      <c r="AFM28" s="288"/>
      <c r="AFN28" s="288"/>
      <c r="AFO28" s="288"/>
      <c r="AFP28" s="288"/>
      <c r="AFQ28" s="288"/>
      <c r="AFR28" s="288"/>
      <c r="AFS28" s="288"/>
      <c r="AFT28" s="288"/>
      <c r="AFU28" s="288"/>
      <c r="AFV28" s="288"/>
      <c r="AFW28" s="288"/>
      <c r="AFX28" s="288"/>
      <c r="AFY28" s="288"/>
      <c r="AFZ28" s="288"/>
      <c r="AGA28" s="288"/>
      <c r="AGB28" s="288"/>
      <c r="AGC28" s="288"/>
      <c r="AGD28" s="288"/>
      <c r="AGE28" s="288"/>
      <c r="AGF28" s="288"/>
      <c r="AGG28" s="288"/>
      <c r="AGH28" s="288"/>
      <c r="AGI28" s="288"/>
      <c r="AGJ28" s="288"/>
      <c r="AGK28" s="288"/>
      <c r="AGL28" s="288"/>
      <c r="AGM28" s="288"/>
      <c r="AGN28" s="288"/>
      <c r="AGO28" s="288"/>
      <c r="AGP28" s="288"/>
      <c r="AGQ28" s="288"/>
      <c r="AGR28" s="288"/>
      <c r="AGS28" s="288"/>
      <c r="AGT28" s="288"/>
      <c r="AGU28" s="288"/>
      <c r="AGV28" s="288"/>
      <c r="AGW28" s="288"/>
      <c r="AGX28" s="288"/>
      <c r="AGY28" s="288"/>
      <c r="AGZ28" s="288"/>
      <c r="AHA28" s="288"/>
      <c r="AHB28" s="288"/>
      <c r="AHC28" s="288"/>
      <c r="AHD28" s="288"/>
      <c r="AHE28" s="288"/>
      <c r="AHF28" s="288"/>
      <c r="AHG28" s="288"/>
      <c r="AHH28" s="288"/>
      <c r="AHI28" s="288"/>
      <c r="AHJ28" s="288"/>
      <c r="AHK28" s="288"/>
      <c r="AHL28" s="288"/>
      <c r="AHM28" s="288"/>
      <c r="AHN28" s="288"/>
      <c r="AHO28" s="288"/>
      <c r="AHP28" s="288"/>
      <c r="AHQ28" s="288"/>
      <c r="AHR28" s="288"/>
      <c r="AHS28" s="288"/>
      <c r="AHT28" s="288"/>
      <c r="AHU28" s="288"/>
      <c r="AHV28" s="288"/>
      <c r="AHW28" s="288"/>
      <c r="AHX28" s="288"/>
      <c r="AHY28" s="288"/>
      <c r="AHZ28" s="288"/>
      <c r="AIA28" s="288"/>
      <c r="AIB28" s="288"/>
      <c r="AIC28" s="288"/>
      <c r="AID28" s="288"/>
      <c r="AIE28" s="288"/>
      <c r="AIF28" s="288"/>
      <c r="AIG28" s="288"/>
      <c r="AIH28" s="288"/>
      <c r="AII28" s="288"/>
      <c r="AIJ28" s="288"/>
      <c r="AIK28" s="288"/>
      <c r="AIL28" s="288"/>
      <c r="AIM28" s="288"/>
      <c r="AIN28" s="288"/>
      <c r="AIO28" s="288"/>
      <c r="AIP28" s="288"/>
      <c r="AIQ28" s="288"/>
      <c r="AIR28" s="288"/>
      <c r="AIS28" s="288"/>
      <c r="AIT28" s="288"/>
      <c r="AIU28" s="288"/>
      <c r="AIV28" s="288"/>
      <c r="AIW28" s="288"/>
      <c r="AIX28" s="288"/>
      <c r="AIY28" s="288"/>
      <c r="AIZ28" s="288"/>
      <c r="AJA28" s="288"/>
      <c r="AJB28" s="288"/>
      <c r="AJC28" s="288"/>
      <c r="AJD28" s="288"/>
      <c r="AJE28" s="288"/>
      <c r="AJF28" s="288"/>
      <c r="AJG28" s="288"/>
      <c r="AJH28" s="288"/>
      <c r="AJI28" s="288"/>
      <c r="AJJ28" s="288"/>
      <c r="AJK28" s="288"/>
      <c r="AJL28" s="288"/>
      <c r="AJM28" s="288"/>
      <c r="AJN28" s="288"/>
      <c r="AJO28" s="288"/>
      <c r="AJP28" s="288"/>
      <c r="AJQ28" s="288"/>
      <c r="AJR28" s="288"/>
      <c r="AJS28" s="288"/>
      <c r="AJT28" s="288"/>
      <c r="AJU28" s="288"/>
      <c r="AJV28" s="288"/>
      <c r="AJW28" s="288"/>
      <c r="AJX28" s="288"/>
      <c r="AJY28" s="288"/>
      <c r="AJZ28" s="288"/>
      <c r="AKA28" s="288"/>
      <c r="AKB28" s="288"/>
      <c r="AKC28" s="288"/>
      <c r="AKD28" s="288"/>
      <c r="AKE28" s="288"/>
      <c r="AKF28" s="288"/>
      <c r="AKG28" s="288"/>
      <c r="AKH28" s="288"/>
      <c r="AKI28" s="288"/>
      <c r="AKJ28" s="288"/>
      <c r="AKK28" s="288"/>
      <c r="AKL28" s="288"/>
      <c r="AKM28" s="288"/>
      <c r="AKN28" s="288"/>
      <c r="AKO28" s="288"/>
      <c r="AKP28" s="288"/>
      <c r="AKQ28" s="288"/>
      <c r="AKR28" s="288"/>
      <c r="AKS28" s="288"/>
      <c r="AKT28" s="288"/>
      <c r="AKU28" s="288"/>
      <c r="AKV28" s="288"/>
      <c r="AKW28" s="288"/>
      <c r="AKX28" s="288"/>
      <c r="AKY28" s="288"/>
      <c r="AKZ28" s="288"/>
      <c r="ALA28" s="288"/>
      <c r="ALB28" s="288"/>
      <c r="ALC28" s="288"/>
      <c r="ALD28" s="288"/>
      <c r="ALE28" s="288"/>
      <c r="ALF28" s="288"/>
      <c r="ALG28" s="288"/>
      <c r="ALH28" s="288"/>
      <c r="ALI28" s="288"/>
      <c r="ALJ28" s="288"/>
      <c r="ALK28" s="288"/>
      <c r="ALL28" s="288"/>
      <c r="ALM28" s="288"/>
      <c r="ALN28" s="288"/>
      <c r="ALO28" s="288"/>
      <c r="ALP28" s="288"/>
      <c r="ALQ28" s="288"/>
      <c r="ALR28" s="288"/>
      <c r="ALS28" s="288"/>
      <c r="ALT28" s="288"/>
      <c r="ALU28" s="288"/>
      <c r="ALV28" s="288"/>
      <c r="ALW28" s="288"/>
      <c r="ALX28" s="288"/>
      <c r="ALY28" s="288"/>
      <c r="ALZ28" s="288"/>
      <c r="AMA28" s="288"/>
      <c r="AMB28" s="288"/>
      <c r="AMC28" s="288"/>
      <c r="AMD28" s="288"/>
      <c r="AME28" s="288"/>
      <c r="AMF28" s="288"/>
    </row>
    <row r="29" spans="1:1020" s="289" customFormat="1" ht="37.5" customHeight="1" x14ac:dyDescent="0.7">
      <c r="A29" s="386" t="s">
        <v>137</v>
      </c>
      <c r="B29" s="147">
        <v>13433</v>
      </c>
      <c r="C29" s="147" t="s">
        <v>119</v>
      </c>
      <c r="D29" s="148">
        <v>332894</v>
      </c>
      <c r="E29" s="147">
        <v>145300</v>
      </c>
      <c r="F29" s="148">
        <f t="shared" si="0"/>
        <v>491627</v>
      </c>
      <c r="G29" s="147">
        <f t="shared" si="5"/>
        <v>10477.74</v>
      </c>
      <c r="H29" s="148" t="s">
        <v>119</v>
      </c>
      <c r="I29" s="147">
        <f t="shared" si="1"/>
        <v>332894</v>
      </c>
      <c r="J29" s="148">
        <f t="shared" si="2"/>
        <v>101710</v>
      </c>
      <c r="K29" s="147">
        <f t="shared" si="3"/>
        <v>445081.74</v>
      </c>
      <c r="L29" s="140"/>
      <c r="M29" s="387"/>
      <c r="N29" s="140"/>
      <c r="O29" s="288"/>
      <c r="P29" s="288"/>
      <c r="Q29" s="388"/>
      <c r="R29" s="288"/>
      <c r="S29" s="288"/>
      <c r="T29" s="388"/>
      <c r="U29" s="288"/>
      <c r="V29" s="381"/>
      <c r="W29" s="288"/>
      <c r="X29" s="288"/>
      <c r="Y29" s="288"/>
      <c r="Z29" s="288"/>
      <c r="AA29" s="288"/>
      <c r="AB29" s="288"/>
      <c r="AC29" s="288"/>
      <c r="AD29" s="288"/>
      <c r="AE29" s="288"/>
      <c r="AF29" s="288"/>
      <c r="AG29" s="288"/>
      <c r="AH29" s="288"/>
      <c r="AI29" s="288"/>
      <c r="AJ29" s="288"/>
      <c r="AK29" s="288"/>
      <c r="AL29" s="288"/>
      <c r="AM29" s="288"/>
      <c r="AN29" s="288"/>
      <c r="AO29" s="288"/>
      <c r="AP29" s="288"/>
      <c r="AQ29" s="288"/>
      <c r="AR29" s="288"/>
      <c r="AS29" s="288"/>
      <c r="AT29" s="288"/>
      <c r="AU29" s="288"/>
      <c r="AV29" s="288"/>
      <c r="AW29" s="288"/>
      <c r="AX29" s="288"/>
      <c r="AY29" s="288"/>
      <c r="AZ29" s="288"/>
      <c r="BA29" s="288"/>
      <c r="BB29" s="288"/>
      <c r="BC29" s="288"/>
      <c r="BD29" s="288"/>
      <c r="BE29" s="288"/>
      <c r="BF29" s="288"/>
      <c r="BG29" s="288"/>
      <c r="BH29" s="288"/>
      <c r="BI29" s="288"/>
      <c r="BJ29" s="288"/>
      <c r="BK29" s="288"/>
      <c r="BL29" s="288"/>
      <c r="BM29" s="288"/>
      <c r="BN29" s="288"/>
      <c r="BO29" s="288"/>
      <c r="BP29" s="288"/>
      <c r="BQ29" s="288"/>
      <c r="BR29" s="288"/>
      <c r="BS29" s="288"/>
      <c r="BT29" s="288"/>
      <c r="BU29" s="288"/>
      <c r="BV29" s="288"/>
      <c r="BW29" s="288"/>
      <c r="BX29" s="288"/>
      <c r="BY29" s="288"/>
      <c r="BZ29" s="288"/>
      <c r="CA29" s="288"/>
      <c r="CB29" s="288"/>
      <c r="CC29" s="288"/>
      <c r="CD29" s="288"/>
      <c r="CE29" s="288"/>
      <c r="CF29" s="288"/>
      <c r="CG29" s="288"/>
      <c r="CH29" s="288"/>
      <c r="CI29" s="288"/>
      <c r="CJ29" s="288"/>
      <c r="CK29" s="288"/>
      <c r="CL29" s="288"/>
      <c r="CM29" s="288"/>
      <c r="CN29" s="288"/>
      <c r="CO29" s="288"/>
      <c r="CP29" s="288"/>
      <c r="CQ29" s="288"/>
      <c r="CR29" s="288"/>
      <c r="CS29" s="288"/>
      <c r="CT29" s="288"/>
      <c r="CU29" s="288"/>
      <c r="CV29" s="288"/>
      <c r="CW29" s="288"/>
      <c r="CX29" s="288"/>
      <c r="CY29" s="288"/>
      <c r="CZ29" s="288"/>
      <c r="DA29" s="288"/>
      <c r="DB29" s="288"/>
      <c r="DC29" s="288"/>
      <c r="DD29" s="288"/>
      <c r="DE29" s="288"/>
      <c r="DF29" s="288"/>
      <c r="DG29" s="288"/>
      <c r="DH29" s="288"/>
      <c r="DI29" s="288"/>
      <c r="DJ29" s="288"/>
      <c r="DK29" s="288"/>
      <c r="DL29" s="288"/>
      <c r="DM29" s="288"/>
      <c r="DN29" s="288"/>
      <c r="DO29" s="288"/>
      <c r="DP29" s="288"/>
      <c r="DQ29" s="288"/>
      <c r="DR29" s="288"/>
      <c r="DS29" s="288"/>
      <c r="DT29" s="288"/>
      <c r="DU29" s="288"/>
      <c r="DV29" s="288"/>
      <c r="DW29" s="288"/>
      <c r="DX29" s="288"/>
      <c r="DY29" s="288"/>
      <c r="DZ29" s="288"/>
      <c r="EA29" s="288"/>
      <c r="EB29" s="288"/>
      <c r="EC29" s="288"/>
      <c r="ED29" s="288"/>
      <c r="EE29" s="288"/>
      <c r="EF29" s="288"/>
      <c r="EG29" s="288"/>
      <c r="EH29" s="288"/>
      <c r="EI29" s="288"/>
      <c r="EJ29" s="288"/>
      <c r="EK29" s="288"/>
      <c r="EL29" s="288"/>
      <c r="EM29" s="288"/>
      <c r="EN29" s="288"/>
      <c r="EO29" s="288"/>
      <c r="EP29" s="288"/>
      <c r="EQ29" s="288"/>
      <c r="ER29" s="288"/>
      <c r="ES29" s="288"/>
      <c r="ET29" s="288"/>
      <c r="EU29" s="288"/>
      <c r="EV29" s="288"/>
      <c r="EW29" s="288"/>
      <c r="EX29" s="288"/>
      <c r="EY29" s="288"/>
      <c r="EZ29" s="288"/>
      <c r="FA29" s="288"/>
      <c r="FB29" s="288"/>
      <c r="FC29" s="288"/>
      <c r="FD29" s="288"/>
      <c r="FE29" s="288"/>
      <c r="FF29" s="288"/>
      <c r="FG29" s="288"/>
      <c r="FH29" s="288"/>
      <c r="FI29" s="288"/>
      <c r="FJ29" s="288"/>
      <c r="FK29" s="288"/>
      <c r="FL29" s="288"/>
      <c r="FM29" s="288"/>
      <c r="FN29" s="288"/>
      <c r="FO29" s="288"/>
      <c r="FP29" s="288"/>
      <c r="FQ29" s="288"/>
      <c r="FR29" s="288"/>
      <c r="FS29" s="288"/>
      <c r="FT29" s="288"/>
      <c r="FU29" s="288"/>
      <c r="FV29" s="288"/>
      <c r="FW29" s="288"/>
      <c r="FX29" s="288"/>
      <c r="FY29" s="288"/>
      <c r="FZ29" s="288"/>
      <c r="GA29" s="288"/>
      <c r="GB29" s="288"/>
      <c r="GC29" s="288"/>
      <c r="GD29" s="288"/>
      <c r="GE29" s="288"/>
      <c r="GF29" s="288"/>
      <c r="GG29" s="288"/>
      <c r="GH29" s="288"/>
      <c r="GI29" s="288"/>
      <c r="GJ29" s="288"/>
      <c r="GK29" s="288"/>
      <c r="GL29" s="288"/>
      <c r="GM29" s="288"/>
      <c r="GN29" s="288"/>
      <c r="GO29" s="288"/>
      <c r="GP29" s="288"/>
      <c r="GQ29" s="288"/>
      <c r="GR29" s="288"/>
      <c r="GS29" s="288"/>
      <c r="GT29" s="288"/>
      <c r="GU29" s="288"/>
      <c r="GV29" s="288"/>
      <c r="GW29" s="288"/>
      <c r="GX29" s="288"/>
      <c r="GY29" s="288"/>
      <c r="GZ29" s="288"/>
      <c r="HA29" s="288"/>
      <c r="HB29" s="288"/>
      <c r="HC29" s="288"/>
      <c r="HD29" s="288"/>
      <c r="HE29" s="288"/>
      <c r="HF29" s="288"/>
      <c r="HG29" s="288"/>
      <c r="HH29" s="288"/>
      <c r="HI29" s="288"/>
      <c r="HJ29" s="288"/>
      <c r="HK29" s="288"/>
      <c r="HL29" s="288"/>
      <c r="HM29" s="288"/>
      <c r="HN29" s="288"/>
      <c r="HO29" s="288"/>
      <c r="HP29" s="288"/>
      <c r="HQ29" s="288"/>
      <c r="HR29" s="288"/>
      <c r="HS29" s="288"/>
      <c r="HT29" s="288"/>
      <c r="HU29" s="288"/>
      <c r="HV29" s="288"/>
      <c r="HW29" s="288"/>
      <c r="HX29" s="288"/>
      <c r="HY29" s="288"/>
      <c r="HZ29" s="288"/>
      <c r="IA29" s="288"/>
      <c r="IB29" s="288"/>
      <c r="IC29" s="288"/>
      <c r="ID29" s="288"/>
      <c r="IE29" s="288"/>
      <c r="IF29" s="288"/>
      <c r="IG29" s="288"/>
      <c r="IH29" s="288"/>
      <c r="II29" s="288"/>
      <c r="IJ29" s="288"/>
      <c r="IK29" s="288"/>
      <c r="IL29" s="288"/>
      <c r="IM29" s="288"/>
      <c r="IN29" s="288"/>
      <c r="IO29" s="288"/>
      <c r="IP29" s="288"/>
      <c r="IQ29" s="288"/>
      <c r="IR29" s="288"/>
      <c r="IS29" s="288"/>
      <c r="IT29" s="288"/>
      <c r="IU29" s="288"/>
      <c r="IV29" s="288"/>
      <c r="IW29" s="288"/>
      <c r="IX29" s="288"/>
      <c r="IY29" s="288"/>
      <c r="IZ29" s="288"/>
      <c r="JA29" s="288"/>
      <c r="JB29" s="288"/>
      <c r="JC29" s="288"/>
      <c r="JD29" s="288"/>
      <c r="JE29" s="288"/>
      <c r="JF29" s="288"/>
      <c r="JG29" s="288"/>
      <c r="JH29" s="288"/>
      <c r="JI29" s="288"/>
      <c r="JJ29" s="288"/>
      <c r="JK29" s="288"/>
      <c r="JL29" s="288"/>
      <c r="JM29" s="288"/>
      <c r="JN29" s="288"/>
      <c r="JO29" s="288"/>
      <c r="JP29" s="288"/>
      <c r="JQ29" s="288"/>
      <c r="JR29" s="288"/>
      <c r="JS29" s="288"/>
      <c r="JT29" s="288"/>
      <c r="JU29" s="288"/>
      <c r="JV29" s="288"/>
      <c r="JW29" s="288"/>
      <c r="JX29" s="288"/>
      <c r="JY29" s="288"/>
      <c r="JZ29" s="288"/>
      <c r="KA29" s="288"/>
      <c r="KB29" s="288"/>
      <c r="KC29" s="288"/>
      <c r="KD29" s="288"/>
      <c r="KE29" s="288"/>
      <c r="KF29" s="288"/>
      <c r="KG29" s="288"/>
      <c r="KH29" s="288"/>
      <c r="KI29" s="288"/>
      <c r="KJ29" s="288"/>
      <c r="KK29" s="288"/>
      <c r="KL29" s="288"/>
      <c r="KM29" s="288"/>
      <c r="KN29" s="288"/>
      <c r="KO29" s="288"/>
      <c r="KP29" s="288"/>
      <c r="KQ29" s="288"/>
      <c r="KR29" s="288"/>
      <c r="KS29" s="288"/>
      <c r="KT29" s="288"/>
      <c r="KU29" s="288"/>
      <c r="KV29" s="288"/>
      <c r="KW29" s="288"/>
      <c r="KX29" s="288"/>
      <c r="KY29" s="288"/>
      <c r="KZ29" s="288"/>
      <c r="LA29" s="288"/>
      <c r="LB29" s="288"/>
      <c r="LC29" s="288"/>
      <c r="LD29" s="288"/>
      <c r="LE29" s="288"/>
      <c r="LF29" s="288"/>
      <c r="LG29" s="288"/>
      <c r="LH29" s="288"/>
      <c r="LI29" s="288"/>
      <c r="LJ29" s="288"/>
      <c r="LK29" s="288"/>
      <c r="LL29" s="288"/>
      <c r="LM29" s="288"/>
      <c r="LN29" s="288"/>
      <c r="LO29" s="288"/>
      <c r="LP29" s="288"/>
      <c r="LQ29" s="288"/>
      <c r="LR29" s="288"/>
      <c r="LS29" s="288"/>
      <c r="LT29" s="288"/>
      <c r="LU29" s="288"/>
      <c r="LV29" s="288"/>
      <c r="LW29" s="288"/>
      <c r="LX29" s="288"/>
      <c r="LY29" s="288"/>
      <c r="LZ29" s="288"/>
      <c r="MA29" s="288"/>
      <c r="MB29" s="288"/>
      <c r="MC29" s="288"/>
      <c r="MD29" s="288"/>
      <c r="ME29" s="288"/>
      <c r="MF29" s="288"/>
      <c r="MG29" s="288"/>
      <c r="MH29" s="288"/>
      <c r="MI29" s="288"/>
      <c r="MJ29" s="288"/>
      <c r="MK29" s="288"/>
      <c r="ML29" s="288"/>
      <c r="MM29" s="288"/>
      <c r="MN29" s="288"/>
      <c r="MO29" s="288"/>
      <c r="MP29" s="288"/>
      <c r="MQ29" s="288"/>
      <c r="MR29" s="288"/>
      <c r="MS29" s="288"/>
      <c r="MT29" s="288"/>
      <c r="MU29" s="288"/>
      <c r="MV29" s="288"/>
      <c r="MW29" s="288"/>
      <c r="MX29" s="288"/>
      <c r="MY29" s="288"/>
      <c r="MZ29" s="288"/>
      <c r="NA29" s="288"/>
      <c r="NB29" s="288"/>
      <c r="NC29" s="288"/>
      <c r="ND29" s="288"/>
      <c r="NE29" s="288"/>
      <c r="NF29" s="288"/>
      <c r="NG29" s="288"/>
      <c r="NH29" s="288"/>
      <c r="NI29" s="288"/>
      <c r="NJ29" s="288"/>
      <c r="NK29" s="288"/>
      <c r="NL29" s="288"/>
      <c r="NM29" s="288"/>
      <c r="NN29" s="288"/>
      <c r="NO29" s="288"/>
      <c r="NP29" s="288"/>
      <c r="NQ29" s="288"/>
      <c r="NR29" s="288"/>
      <c r="NS29" s="288"/>
      <c r="NT29" s="288"/>
      <c r="NU29" s="288"/>
      <c r="NV29" s="288"/>
      <c r="NW29" s="288"/>
      <c r="NX29" s="288"/>
      <c r="NY29" s="288"/>
      <c r="NZ29" s="288"/>
      <c r="OA29" s="288"/>
      <c r="OB29" s="288"/>
      <c r="OC29" s="288"/>
      <c r="OD29" s="288"/>
      <c r="OE29" s="288"/>
      <c r="OF29" s="288"/>
      <c r="OG29" s="288"/>
      <c r="OH29" s="288"/>
      <c r="OI29" s="288"/>
      <c r="OJ29" s="288"/>
      <c r="OK29" s="288"/>
      <c r="OL29" s="288"/>
      <c r="OM29" s="288"/>
      <c r="ON29" s="288"/>
      <c r="OO29" s="288"/>
      <c r="OP29" s="288"/>
      <c r="OQ29" s="288"/>
      <c r="OR29" s="288"/>
      <c r="OS29" s="288"/>
      <c r="OT29" s="288"/>
      <c r="OU29" s="288"/>
      <c r="OV29" s="288"/>
      <c r="OW29" s="288"/>
      <c r="OX29" s="288"/>
      <c r="OY29" s="288"/>
      <c r="OZ29" s="288"/>
      <c r="PA29" s="288"/>
      <c r="PB29" s="288"/>
      <c r="PC29" s="288"/>
      <c r="PD29" s="288"/>
      <c r="PE29" s="288"/>
      <c r="PF29" s="288"/>
      <c r="PG29" s="288"/>
      <c r="PH29" s="288"/>
      <c r="PI29" s="288"/>
      <c r="PJ29" s="288"/>
      <c r="PK29" s="288"/>
      <c r="PL29" s="288"/>
      <c r="PM29" s="288"/>
      <c r="PN29" s="288"/>
      <c r="PO29" s="288"/>
      <c r="PP29" s="288"/>
      <c r="PQ29" s="288"/>
      <c r="PR29" s="288"/>
      <c r="PS29" s="288"/>
      <c r="PT29" s="288"/>
      <c r="PU29" s="288"/>
      <c r="PV29" s="288"/>
      <c r="PW29" s="288"/>
      <c r="PX29" s="288"/>
      <c r="PY29" s="288"/>
      <c r="PZ29" s="288"/>
      <c r="QA29" s="288"/>
      <c r="QB29" s="288"/>
      <c r="QC29" s="288"/>
      <c r="QD29" s="288"/>
      <c r="QE29" s="288"/>
      <c r="QF29" s="288"/>
      <c r="QG29" s="288"/>
      <c r="QH29" s="288"/>
      <c r="QI29" s="288"/>
      <c r="QJ29" s="288"/>
      <c r="QK29" s="288"/>
      <c r="QL29" s="288"/>
      <c r="QM29" s="288"/>
      <c r="QN29" s="288"/>
      <c r="QO29" s="288"/>
      <c r="QP29" s="288"/>
      <c r="QQ29" s="288"/>
      <c r="QR29" s="288"/>
      <c r="QS29" s="288"/>
      <c r="QT29" s="288"/>
      <c r="QU29" s="288"/>
      <c r="QV29" s="288"/>
      <c r="QW29" s="288"/>
      <c r="QX29" s="288"/>
      <c r="QY29" s="288"/>
      <c r="QZ29" s="288"/>
      <c r="RA29" s="288"/>
      <c r="RB29" s="288"/>
      <c r="RC29" s="288"/>
      <c r="RD29" s="288"/>
      <c r="RE29" s="288"/>
      <c r="RF29" s="288"/>
      <c r="RG29" s="288"/>
      <c r="RH29" s="288"/>
      <c r="RI29" s="288"/>
      <c r="RJ29" s="288"/>
      <c r="RK29" s="288"/>
      <c r="RL29" s="288"/>
      <c r="RM29" s="288"/>
      <c r="RN29" s="288"/>
      <c r="RO29" s="288"/>
      <c r="RP29" s="288"/>
      <c r="RQ29" s="288"/>
      <c r="RR29" s="288"/>
      <c r="RS29" s="288"/>
      <c r="RT29" s="288"/>
      <c r="RU29" s="288"/>
      <c r="RV29" s="288"/>
      <c r="RW29" s="288"/>
      <c r="RX29" s="288"/>
      <c r="RY29" s="288"/>
      <c r="RZ29" s="288"/>
      <c r="SA29" s="288"/>
      <c r="SB29" s="288"/>
      <c r="SC29" s="288"/>
      <c r="SD29" s="288"/>
      <c r="SE29" s="288"/>
      <c r="SF29" s="288"/>
      <c r="SG29" s="288"/>
      <c r="SH29" s="288"/>
      <c r="SI29" s="288"/>
      <c r="SJ29" s="288"/>
      <c r="SK29" s="288"/>
      <c r="SL29" s="288"/>
      <c r="SM29" s="288"/>
      <c r="SN29" s="288"/>
      <c r="SO29" s="288"/>
      <c r="SP29" s="288"/>
      <c r="SQ29" s="288"/>
      <c r="SR29" s="288"/>
      <c r="SS29" s="288"/>
      <c r="ST29" s="288"/>
      <c r="SU29" s="288"/>
      <c r="SV29" s="288"/>
      <c r="SW29" s="288"/>
      <c r="SX29" s="288"/>
      <c r="SY29" s="288"/>
      <c r="SZ29" s="288"/>
      <c r="TA29" s="288"/>
      <c r="TB29" s="288"/>
      <c r="TC29" s="288"/>
      <c r="TD29" s="288"/>
      <c r="TE29" s="288"/>
      <c r="TF29" s="288"/>
      <c r="TG29" s="288"/>
      <c r="TH29" s="288"/>
      <c r="TI29" s="288"/>
      <c r="TJ29" s="288"/>
      <c r="TK29" s="288"/>
      <c r="TL29" s="288"/>
      <c r="TM29" s="288"/>
      <c r="TN29" s="288"/>
      <c r="TO29" s="288"/>
      <c r="TP29" s="288"/>
      <c r="TQ29" s="288"/>
      <c r="TR29" s="288"/>
      <c r="TS29" s="288"/>
      <c r="TT29" s="288"/>
      <c r="TU29" s="288"/>
      <c r="TV29" s="288"/>
      <c r="TW29" s="288"/>
      <c r="TX29" s="288"/>
      <c r="TY29" s="288"/>
      <c r="TZ29" s="288"/>
      <c r="UA29" s="288"/>
      <c r="UB29" s="288"/>
      <c r="UC29" s="288"/>
      <c r="UD29" s="288"/>
      <c r="UE29" s="288"/>
      <c r="UF29" s="288"/>
      <c r="UG29" s="288"/>
      <c r="UH29" s="288"/>
      <c r="UI29" s="288"/>
      <c r="UJ29" s="288"/>
      <c r="UK29" s="288"/>
      <c r="UL29" s="288"/>
      <c r="UM29" s="288"/>
      <c r="UN29" s="288"/>
      <c r="UO29" s="288"/>
      <c r="UP29" s="288"/>
      <c r="UQ29" s="288"/>
      <c r="UR29" s="288"/>
      <c r="US29" s="288"/>
      <c r="UT29" s="288"/>
      <c r="UU29" s="288"/>
      <c r="UV29" s="288"/>
      <c r="UW29" s="288"/>
      <c r="UX29" s="288"/>
      <c r="UY29" s="288"/>
      <c r="UZ29" s="288"/>
      <c r="VA29" s="288"/>
      <c r="VB29" s="288"/>
      <c r="VC29" s="288"/>
      <c r="VD29" s="288"/>
      <c r="VE29" s="288"/>
      <c r="VF29" s="288"/>
      <c r="VG29" s="288"/>
      <c r="VH29" s="288"/>
      <c r="VI29" s="288"/>
      <c r="VJ29" s="288"/>
      <c r="VK29" s="288"/>
      <c r="VL29" s="288"/>
      <c r="VM29" s="288"/>
      <c r="VN29" s="288"/>
      <c r="VO29" s="288"/>
      <c r="VP29" s="288"/>
      <c r="VQ29" s="288"/>
      <c r="VR29" s="288"/>
      <c r="VS29" s="288"/>
      <c r="VT29" s="288"/>
      <c r="VU29" s="288"/>
      <c r="VV29" s="288"/>
      <c r="VW29" s="288"/>
      <c r="VX29" s="288"/>
      <c r="VY29" s="288"/>
      <c r="VZ29" s="288"/>
      <c r="WA29" s="288"/>
      <c r="WB29" s="288"/>
      <c r="WC29" s="288"/>
      <c r="WD29" s="288"/>
      <c r="WE29" s="288"/>
      <c r="WF29" s="288"/>
      <c r="WG29" s="288"/>
      <c r="WH29" s="288"/>
      <c r="WI29" s="288"/>
      <c r="WJ29" s="288"/>
      <c r="WK29" s="288"/>
      <c r="WL29" s="288"/>
      <c r="WM29" s="288"/>
      <c r="WN29" s="288"/>
      <c r="WO29" s="288"/>
      <c r="WP29" s="288"/>
      <c r="WQ29" s="288"/>
      <c r="WR29" s="288"/>
      <c r="WS29" s="288"/>
      <c r="WT29" s="288"/>
      <c r="WU29" s="288"/>
      <c r="WV29" s="288"/>
      <c r="WW29" s="288"/>
      <c r="WX29" s="288"/>
      <c r="WY29" s="288"/>
      <c r="WZ29" s="288"/>
      <c r="XA29" s="288"/>
      <c r="XB29" s="288"/>
      <c r="XC29" s="288"/>
      <c r="XD29" s="288"/>
      <c r="XE29" s="288"/>
      <c r="XF29" s="288"/>
      <c r="XG29" s="288"/>
      <c r="XH29" s="288"/>
      <c r="XI29" s="288"/>
      <c r="XJ29" s="288"/>
      <c r="XK29" s="288"/>
      <c r="XL29" s="288"/>
      <c r="XM29" s="288"/>
      <c r="XN29" s="288"/>
      <c r="XO29" s="288"/>
      <c r="XP29" s="288"/>
      <c r="XQ29" s="288"/>
      <c r="XR29" s="288"/>
      <c r="XS29" s="288"/>
      <c r="XT29" s="288"/>
      <c r="XU29" s="288"/>
      <c r="XV29" s="288"/>
      <c r="XW29" s="288"/>
      <c r="XX29" s="288"/>
      <c r="XY29" s="288"/>
      <c r="XZ29" s="288"/>
      <c r="YA29" s="288"/>
      <c r="YB29" s="288"/>
      <c r="YC29" s="288"/>
      <c r="YD29" s="288"/>
      <c r="YE29" s="288"/>
      <c r="YF29" s="288"/>
      <c r="YG29" s="288"/>
      <c r="YH29" s="288"/>
      <c r="YI29" s="288"/>
      <c r="YJ29" s="288"/>
      <c r="YK29" s="288"/>
      <c r="YL29" s="288"/>
      <c r="YM29" s="288"/>
      <c r="YN29" s="288"/>
      <c r="YO29" s="288"/>
      <c r="YP29" s="288"/>
      <c r="YQ29" s="288"/>
      <c r="YR29" s="288"/>
      <c r="YS29" s="288"/>
      <c r="YT29" s="288"/>
      <c r="YU29" s="288"/>
      <c r="YV29" s="288"/>
      <c r="YW29" s="288"/>
      <c r="YX29" s="288"/>
      <c r="YY29" s="288"/>
      <c r="YZ29" s="288"/>
      <c r="ZA29" s="288"/>
      <c r="ZB29" s="288"/>
      <c r="ZC29" s="288"/>
      <c r="ZD29" s="288"/>
      <c r="ZE29" s="288"/>
      <c r="ZF29" s="288"/>
      <c r="ZG29" s="288"/>
      <c r="ZH29" s="288"/>
      <c r="ZI29" s="288"/>
      <c r="ZJ29" s="288"/>
      <c r="ZK29" s="288"/>
      <c r="ZL29" s="288"/>
      <c r="ZM29" s="288"/>
      <c r="ZN29" s="288"/>
      <c r="ZO29" s="288"/>
      <c r="ZP29" s="288"/>
      <c r="ZQ29" s="288"/>
      <c r="ZR29" s="288"/>
      <c r="ZS29" s="288"/>
      <c r="ZT29" s="288"/>
      <c r="ZU29" s="288"/>
      <c r="ZV29" s="288"/>
      <c r="ZW29" s="288"/>
      <c r="ZX29" s="288"/>
      <c r="ZY29" s="288"/>
      <c r="ZZ29" s="288"/>
      <c r="AAA29" s="288"/>
      <c r="AAB29" s="288"/>
      <c r="AAC29" s="288"/>
      <c r="AAD29" s="288"/>
      <c r="AAE29" s="288"/>
      <c r="AAF29" s="288"/>
      <c r="AAG29" s="288"/>
      <c r="AAH29" s="288"/>
      <c r="AAI29" s="288"/>
      <c r="AAJ29" s="288"/>
      <c r="AAK29" s="288"/>
      <c r="AAL29" s="288"/>
      <c r="AAM29" s="288"/>
      <c r="AAN29" s="288"/>
      <c r="AAO29" s="288"/>
      <c r="AAP29" s="288"/>
      <c r="AAQ29" s="288"/>
      <c r="AAR29" s="288"/>
      <c r="AAS29" s="288"/>
      <c r="AAT29" s="288"/>
      <c r="AAU29" s="288"/>
      <c r="AAV29" s="288"/>
      <c r="AAW29" s="288"/>
      <c r="AAX29" s="288"/>
      <c r="AAY29" s="288"/>
      <c r="AAZ29" s="288"/>
      <c r="ABA29" s="288"/>
      <c r="ABB29" s="288"/>
      <c r="ABC29" s="288"/>
      <c r="ABD29" s="288"/>
      <c r="ABE29" s="288"/>
      <c r="ABF29" s="288"/>
      <c r="ABG29" s="288"/>
      <c r="ABH29" s="288"/>
      <c r="ABI29" s="288"/>
      <c r="ABJ29" s="288"/>
      <c r="ABK29" s="288"/>
      <c r="ABL29" s="288"/>
      <c r="ABM29" s="288"/>
      <c r="ABN29" s="288"/>
      <c r="ABO29" s="288"/>
      <c r="ABP29" s="288"/>
      <c r="ABQ29" s="288"/>
      <c r="ABR29" s="288"/>
      <c r="ABS29" s="288"/>
      <c r="ABT29" s="288"/>
      <c r="ABU29" s="288"/>
      <c r="ABV29" s="288"/>
      <c r="ABW29" s="288"/>
      <c r="ABX29" s="288"/>
      <c r="ABY29" s="288"/>
      <c r="ABZ29" s="288"/>
      <c r="ACA29" s="288"/>
      <c r="ACB29" s="288"/>
      <c r="ACC29" s="288"/>
      <c r="ACD29" s="288"/>
      <c r="ACE29" s="288"/>
      <c r="ACF29" s="288"/>
      <c r="ACG29" s="288"/>
      <c r="ACH29" s="288"/>
      <c r="ACI29" s="288"/>
      <c r="ACJ29" s="288"/>
      <c r="ACK29" s="288"/>
      <c r="ACL29" s="288"/>
      <c r="ACM29" s="288"/>
      <c r="ACN29" s="288"/>
      <c r="ACO29" s="288"/>
      <c r="ACP29" s="288"/>
      <c r="ACQ29" s="288"/>
      <c r="ACR29" s="288"/>
      <c r="ACS29" s="288"/>
      <c r="ACT29" s="288"/>
      <c r="ACU29" s="288"/>
      <c r="ACV29" s="288"/>
      <c r="ACW29" s="288"/>
      <c r="ACX29" s="288"/>
      <c r="ACY29" s="288"/>
      <c r="ACZ29" s="288"/>
      <c r="ADA29" s="288"/>
      <c r="ADB29" s="288"/>
      <c r="ADC29" s="288"/>
      <c r="ADD29" s="288"/>
      <c r="ADE29" s="288"/>
      <c r="ADF29" s="288"/>
      <c r="ADG29" s="288"/>
      <c r="ADH29" s="288"/>
      <c r="ADI29" s="288"/>
      <c r="ADJ29" s="288"/>
      <c r="ADK29" s="288"/>
      <c r="ADL29" s="288"/>
      <c r="ADM29" s="288"/>
      <c r="ADN29" s="288"/>
      <c r="ADO29" s="288"/>
      <c r="ADP29" s="288"/>
      <c r="ADQ29" s="288"/>
      <c r="ADR29" s="288"/>
      <c r="ADS29" s="288"/>
      <c r="ADT29" s="288"/>
      <c r="ADU29" s="288"/>
      <c r="ADV29" s="288"/>
      <c r="ADW29" s="288"/>
      <c r="ADX29" s="288"/>
      <c r="ADY29" s="288"/>
      <c r="ADZ29" s="288"/>
      <c r="AEA29" s="288"/>
      <c r="AEB29" s="288"/>
      <c r="AEC29" s="288"/>
      <c r="AED29" s="288"/>
      <c r="AEE29" s="288"/>
      <c r="AEF29" s="288"/>
      <c r="AEG29" s="288"/>
      <c r="AEH29" s="288"/>
      <c r="AEI29" s="288"/>
      <c r="AEJ29" s="288"/>
      <c r="AEK29" s="288"/>
      <c r="AEL29" s="288"/>
      <c r="AEM29" s="288"/>
      <c r="AEN29" s="288"/>
      <c r="AEO29" s="288"/>
      <c r="AEP29" s="288"/>
      <c r="AEQ29" s="288"/>
      <c r="AER29" s="288"/>
      <c r="AES29" s="288"/>
      <c r="AET29" s="288"/>
      <c r="AEU29" s="288"/>
      <c r="AEV29" s="288"/>
      <c r="AEW29" s="288"/>
      <c r="AEX29" s="288"/>
      <c r="AEY29" s="288"/>
      <c r="AEZ29" s="288"/>
      <c r="AFA29" s="288"/>
      <c r="AFB29" s="288"/>
      <c r="AFC29" s="288"/>
      <c r="AFD29" s="288"/>
      <c r="AFE29" s="288"/>
      <c r="AFF29" s="288"/>
      <c r="AFG29" s="288"/>
      <c r="AFH29" s="288"/>
      <c r="AFI29" s="288"/>
      <c r="AFJ29" s="288"/>
      <c r="AFK29" s="288"/>
      <c r="AFL29" s="288"/>
      <c r="AFM29" s="288"/>
      <c r="AFN29" s="288"/>
      <c r="AFO29" s="288"/>
      <c r="AFP29" s="288"/>
      <c r="AFQ29" s="288"/>
      <c r="AFR29" s="288"/>
      <c r="AFS29" s="288"/>
      <c r="AFT29" s="288"/>
      <c r="AFU29" s="288"/>
      <c r="AFV29" s="288"/>
      <c r="AFW29" s="288"/>
      <c r="AFX29" s="288"/>
      <c r="AFY29" s="288"/>
      <c r="AFZ29" s="288"/>
      <c r="AGA29" s="288"/>
      <c r="AGB29" s="288"/>
      <c r="AGC29" s="288"/>
      <c r="AGD29" s="288"/>
      <c r="AGE29" s="288"/>
      <c r="AGF29" s="288"/>
      <c r="AGG29" s="288"/>
      <c r="AGH29" s="288"/>
      <c r="AGI29" s="288"/>
      <c r="AGJ29" s="288"/>
      <c r="AGK29" s="288"/>
      <c r="AGL29" s="288"/>
      <c r="AGM29" s="288"/>
      <c r="AGN29" s="288"/>
      <c r="AGO29" s="288"/>
      <c r="AGP29" s="288"/>
      <c r="AGQ29" s="288"/>
      <c r="AGR29" s="288"/>
      <c r="AGS29" s="288"/>
      <c r="AGT29" s="288"/>
      <c r="AGU29" s="288"/>
      <c r="AGV29" s="288"/>
      <c r="AGW29" s="288"/>
      <c r="AGX29" s="288"/>
      <c r="AGY29" s="288"/>
      <c r="AGZ29" s="288"/>
      <c r="AHA29" s="288"/>
      <c r="AHB29" s="288"/>
      <c r="AHC29" s="288"/>
      <c r="AHD29" s="288"/>
      <c r="AHE29" s="288"/>
      <c r="AHF29" s="288"/>
      <c r="AHG29" s="288"/>
      <c r="AHH29" s="288"/>
      <c r="AHI29" s="288"/>
      <c r="AHJ29" s="288"/>
      <c r="AHK29" s="288"/>
      <c r="AHL29" s="288"/>
      <c r="AHM29" s="288"/>
      <c r="AHN29" s="288"/>
      <c r="AHO29" s="288"/>
      <c r="AHP29" s="288"/>
      <c r="AHQ29" s="288"/>
      <c r="AHR29" s="288"/>
      <c r="AHS29" s="288"/>
      <c r="AHT29" s="288"/>
      <c r="AHU29" s="288"/>
      <c r="AHV29" s="288"/>
      <c r="AHW29" s="288"/>
      <c r="AHX29" s="288"/>
      <c r="AHY29" s="288"/>
      <c r="AHZ29" s="288"/>
      <c r="AIA29" s="288"/>
      <c r="AIB29" s="288"/>
      <c r="AIC29" s="288"/>
      <c r="AID29" s="288"/>
      <c r="AIE29" s="288"/>
      <c r="AIF29" s="288"/>
      <c r="AIG29" s="288"/>
      <c r="AIH29" s="288"/>
      <c r="AII29" s="288"/>
      <c r="AIJ29" s="288"/>
      <c r="AIK29" s="288"/>
      <c r="AIL29" s="288"/>
      <c r="AIM29" s="288"/>
      <c r="AIN29" s="288"/>
      <c r="AIO29" s="288"/>
      <c r="AIP29" s="288"/>
      <c r="AIQ29" s="288"/>
      <c r="AIR29" s="288"/>
      <c r="AIS29" s="288"/>
      <c r="AIT29" s="288"/>
      <c r="AIU29" s="288"/>
      <c r="AIV29" s="288"/>
      <c r="AIW29" s="288"/>
      <c r="AIX29" s="288"/>
      <c r="AIY29" s="288"/>
      <c r="AIZ29" s="288"/>
      <c r="AJA29" s="288"/>
      <c r="AJB29" s="288"/>
      <c r="AJC29" s="288"/>
      <c r="AJD29" s="288"/>
      <c r="AJE29" s="288"/>
      <c r="AJF29" s="288"/>
      <c r="AJG29" s="288"/>
      <c r="AJH29" s="288"/>
      <c r="AJI29" s="288"/>
      <c r="AJJ29" s="288"/>
      <c r="AJK29" s="288"/>
      <c r="AJL29" s="288"/>
      <c r="AJM29" s="288"/>
      <c r="AJN29" s="288"/>
      <c r="AJO29" s="288"/>
      <c r="AJP29" s="288"/>
      <c r="AJQ29" s="288"/>
      <c r="AJR29" s="288"/>
      <c r="AJS29" s="288"/>
      <c r="AJT29" s="288"/>
      <c r="AJU29" s="288"/>
      <c r="AJV29" s="288"/>
      <c r="AJW29" s="288"/>
      <c r="AJX29" s="288"/>
      <c r="AJY29" s="288"/>
      <c r="AJZ29" s="288"/>
      <c r="AKA29" s="288"/>
      <c r="AKB29" s="288"/>
      <c r="AKC29" s="288"/>
      <c r="AKD29" s="288"/>
      <c r="AKE29" s="288"/>
      <c r="AKF29" s="288"/>
      <c r="AKG29" s="288"/>
      <c r="AKH29" s="288"/>
      <c r="AKI29" s="288"/>
      <c r="AKJ29" s="288"/>
      <c r="AKK29" s="288"/>
      <c r="AKL29" s="288"/>
      <c r="AKM29" s="288"/>
      <c r="AKN29" s="288"/>
      <c r="AKO29" s="288"/>
      <c r="AKP29" s="288"/>
      <c r="AKQ29" s="288"/>
      <c r="AKR29" s="288"/>
      <c r="AKS29" s="288"/>
      <c r="AKT29" s="288"/>
      <c r="AKU29" s="288"/>
      <c r="AKV29" s="288"/>
      <c r="AKW29" s="288"/>
      <c r="AKX29" s="288"/>
      <c r="AKY29" s="288"/>
      <c r="AKZ29" s="288"/>
      <c r="ALA29" s="288"/>
      <c r="ALB29" s="288"/>
      <c r="ALC29" s="288"/>
      <c r="ALD29" s="288"/>
      <c r="ALE29" s="288"/>
      <c r="ALF29" s="288"/>
      <c r="ALG29" s="288"/>
      <c r="ALH29" s="288"/>
      <c r="ALI29" s="288"/>
      <c r="ALJ29" s="288"/>
      <c r="ALK29" s="288"/>
      <c r="ALL29" s="288"/>
      <c r="ALM29" s="288"/>
      <c r="ALN29" s="288"/>
      <c r="ALO29" s="288"/>
      <c r="ALP29" s="288"/>
      <c r="ALQ29" s="288"/>
      <c r="ALR29" s="288"/>
      <c r="ALS29" s="288"/>
      <c r="ALT29" s="288"/>
      <c r="ALU29" s="288"/>
      <c r="ALV29" s="288"/>
      <c r="ALW29" s="288"/>
      <c r="ALX29" s="288"/>
      <c r="ALY29" s="288"/>
      <c r="ALZ29" s="288"/>
      <c r="AMA29" s="288"/>
      <c r="AMB29" s="288"/>
      <c r="AMC29" s="288"/>
      <c r="AMD29" s="288"/>
      <c r="AME29" s="288"/>
      <c r="AMF29" s="288"/>
    </row>
    <row r="30" spans="1:1020" s="289" customFormat="1" ht="37.5" customHeight="1" x14ac:dyDescent="0.7">
      <c r="A30" s="386" t="s">
        <v>138</v>
      </c>
      <c r="B30" s="147">
        <v>39475</v>
      </c>
      <c r="C30" s="147">
        <v>19609</v>
      </c>
      <c r="D30" s="148">
        <v>391411</v>
      </c>
      <c r="E30" s="147">
        <v>143296</v>
      </c>
      <c r="F30" s="148">
        <f t="shared" si="0"/>
        <v>593791</v>
      </c>
      <c r="G30" s="147">
        <f t="shared" si="5"/>
        <v>30790.5</v>
      </c>
      <c r="H30" s="148">
        <f t="shared" si="5"/>
        <v>15295.02</v>
      </c>
      <c r="I30" s="147">
        <f t="shared" si="1"/>
        <v>391411</v>
      </c>
      <c r="J30" s="148">
        <f t="shared" si="2"/>
        <v>100307.2</v>
      </c>
      <c r="K30" s="147">
        <f t="shared" si="3"/>
        <v>537803.72</v>
      </c>
      <c r="L30" s="140"/>
      <c r="M30" s="387"/>
      <c r="N30" s="140"/>
      <c r="O30" s="288"/>
      <c r="P30" s="288"/>
      <c r="Q30" s="388"/>
      <c r="R30" s="288"/>
      <c r="S30" s="288"/>
      <c r="T30" s="388"/>
      <c r="U30" s="288"/>
      <c r="V30" s="380"/>
      <c r="W30" s="288"/>
      <c r="X30" s="288"/>
      <c r="Y30" s="288"/>
      <c r="Z30" s="288"/>
      <c r="AA30" s="288"/>
      <c r="AB30" s="288"/>
      <c r="AC30" s="288"/>
      <c r="AD30" s="288"/>
      <c r="AE30" s="288"/>
      <c r="AF30" s="288"/>
      <c r="AG30" s="288"/>
      <c r="AH30" s="288"/>
      <c r="AI30" s="288"/>
      <c r="AJ30" s="288"/>
      <c r="AK30" s="288"/>
      <c r="AL30" s="288"/>
      <c r="AM30" s="288"/>
      <c r="AN30" s="288"/>
      <c r="AO30" s="288"/>
      <c r="AP30" s="288"/>
      <c r="AQ30" s="288"/>
      <c r="AR30" s="288"/>
      <c r="AS30" s="288"/>
      <c r="AT30" s="288"/>
      <c r="AU30" s="288"/>
      <c r="AV30" s="288"/>
      <c r="AW30" s="288"/>
      <c r="AX30" s="288"/>
      <c r="AY30" s="288"/>
      <c r="AZ30" s="288"/>
      <c r="BA30" s="288"/>
      <c r="BB30" s="288"/>
      <c r="BC30" s="288"/>
      <c r="BD30" s="288"/>
      <c r="BE30" s="288"/>
      <c r="BF30" s="288"/>
      <c r="BG30" s="288"/>
      <c r="BH30" s="288"/>
      <c r="BI30" s="288"/>
      <c r="BJ30" s="288"/>
      <c r="BK30" s="288"/>
      <c r="BL30" s="288"/>
      <c r="BM30" s="288"/>
      <c r="BN30" s="288"/>
      <c r="BO30" s="288"/>
      <c r="BP30" s="288"/>
      <c r="BQ30" s="288"/>
      <c r="BR30" s="288"/>
      <c r="BS30" s="288"/>
      <c r="BT30" s="288"/>
      <c r="BU30" s="288"/>
      <c r="BV30" s="288"/>
      <c r="BW30" s="288"/>
      <c r="BX30" s="288"/>
      <c r="BY30" s="288"/>
      <c r="BZ30" s="288"/>
      <c r="CA30" s="288"/>
      <c r="CB30" s="288"/>
      <c r="CC30" s="288"/>
      <c r="CD30" s="288"/>
      <c r="CE30" s="288"/>
      <c r="CF30" s="288"/>
      <c r="CG30" s="288"/>
      <c r="CH30" s="288"/>
      <c r="CI30" s="288"/>
      <c r="CJ30" s="288"/>
      <c r="CK30" s="288"/>
      <c r="CL30" s="288"/>
      <c r="CM30" s="288"/>
      <c r="CN30" s="288"/>
      <c r="CO30" s="288"/>
      <c r="CP30" s="288"/>
      <c r="CQ30" s="288"/>
      <c r="CR30" s="288"/>
      <c r="CS30" s="288"/>
      <c r="CT30" s="288"/>
      <c r="CU30" s="288"/>
      <c r="CV30" s="288"/>
      <c r="CW30" s="288"/>
      <c r="CX30" s="288"/>
      <c r="CY30" s="288"/>
      <c r="CZ30" s="288"/>
      <c r="DA30" s="288"/>
      <c r="DB30" s="288"/>
      <c r="DC30" s="288"/>
      <c r="DD30" s="288"/>
      <c r="DE30" s="288"/>
      <c r="DF30" s="288"/>
      <c r="DG30" s="288"/>
      <c r="DH30" s="288"/>
      <c r="DI30" s="288"/>
      <c r="DJ30" s="288"/>
      <c r="DK30" s="288"/>
      <c r="DL30" s="288"/>
      <c r="DM30" s="288"/>
      <c r="DN30" s="288"/>
      <c r="DO30" s="288"/>
      <c r="DP30" s="288"/>
      <c r="DQ30" s="288"/>
      <c r="DR30" s="288"/>
      <c r="DS30" s="288"/>
      <c r="DT30" s="288"/>
      <c r="DU30" s="288"/>
      <c r="DV30" s="288"/>
      <c r="DW30" s="288"/>
      <c r="DX30" s="288"/>
      <c r="DY30" s="288"/>
      <c r="DZ30" s="288"/>
      <c r="EA30" s="288"/>
      <c r="EB30" s="288"/>
      <c r="EC30" s="288"/>
      <c r="ED30" s="288"/>
      <c r="EE30" s="288"/>
      <c r="EF30" s="288"/>
      <c r="EG30" s="288"/>
      <c r="EH30" s="288"/>
      <c r="EI30" s="288"/>
      <c r="EJ30" s="288"/>
      <c r="EK30" s="288"/>
      <c r="EL30" s="288"/>
      <c r="EM30" s="288"/>
      <c r="EN30" s="288"/>
      <c r="EO30" s="288"/>
      <c r="EP30" s="288"/>
      <c r="EQ30" s="288"/>
      <c r="ER30" s="288"/>
      <c r="ES30" s="288"/>
      <c r="ET30" s="288"/>
      <c r="EU30" s="288"/>
      <c r="EV30" s="288"/>
      <c r="EW30" s="288"/>
      <c r="EX30" s="288"/>
      <c r="EY30" s="288"/>
      <c r="EZ30" s="288"/>
      <c r="FA30" s="288"/>
      <c r="FB30" s="288"/>
      <c r="FC30" s="288"/>
      <c r="FD30" s="288"/>
      <c r="FE30" s="288"/>
      <c r="FF30" s="288"/>
      <c r="FG30" s="288"/>
      <c r="FH30" s="288"/>
      <c r="FI30" s="288"/>
      <c r="FJ30" s="288"/>
      <c r="FK30" s="288"/>
      <c r="FL30" s="288"/>
      <c r="FM30" s="288"/>
      <c r="FN30" s="288"/>
      <c r="FO30" s="288"/>
      <c r="FP30" s="288"/>
      <c r="FQ30" s="288"/>
      <c r="FR30" s="288"/>
      <c r="FS30" s="288"/>
      <c r="FT30" s="288"/>
      <c r="FU30" s="288"/>
      <c r="FV30" s="288"/>
      <c r="FW30" s="288"/>
      <c r="FX30" s="288"/>
      <c r="FY30" s="288"/>
      <c r="FZ30" s="288"/>
      <c r="GA30" s="288"/>
      <c r="GB30" s="288"/>
      <c r="GC30" s="288"/>
      <c r="GD30" s="288"/>
      <c r="GE30" s="288"/>
      <c r="GF30" s="288"/>
      <c r="GG30" s="288"/>
      <c r="GH30" s="288"/>
      <c r="GI30" s="288"/>
      <c r="GJ30" s="288"/>
      <c r="GK30" s="288"/>
      <c r="GL30" s="288"/>
      <c r="GM30" s="288"/>
      <c r="GN30" s="288"/>
      <c r="GO30" s="288"/>
      <c r="GP30" s="288"/>
      <c r="GQ30" s="288"/>
      <c r="GR30" s="288"/>
      <c r="GS30" s="288"/>
      <c r="GT30" s="288"/>
      <c r="GU30" s="288"/>
      <c r="GV30" s="288"/>
      <c r="GW30" s="288"/>
      <c r="GX30" s="288"/>
      <c r="GY30" s="288"/>
      <c r="GZ30" s="288"/>
      <c r="HA30" s="288"/>
      <c r="HB30" s="288"/>
      <c r="HC30" s="288"/>
      <c r="HD30" s="288"/>
      <c r="HE30" s="288"/>
      <c r="HF30" s="288"/>
      <c r="HG30" s="288"/>
      <c r="HH30" s="288"/>
      <c r="HI30" s="288"/>
      <c r="HJ30" s="288"/>
      <c r="HK30" s="288"/>
      <c r="HL30" s="288"/>
      <c r="HM30" s="288"/>
      <c r="HN30" s="288"/>
      <c r="HO30" s="288"/>
      <c r="HP30" s="288"/>
      <c r="HQ30" s="288"/>
      <c r="HR30" s="288"/>
      <c r="HS30" s="288"/>
      <c r="HT30" s="288"/>
      <c r="HU30" s="288"/>
      <c r="HV30" s="288"/>
      <c r="HW30" s="288"/>
      <c r="HX30" s="288"/>
      <c r="HY30" s="288"/>
      <c r="HZ30" s="288"/>
      <c r="IA30" s="288"/>
      <c r="IB30" s="288"/>
      <c r="IC30" s="288"/>
      <c r="ID30" s="288"/>
      <c r="IE30" s="288"/>
      <c r="IF30" s="288"/>
      <c r="IG30" s="288"/>
      <c r="IH30" s="288"/>
      <c r="II30" s="288"/>
      <c r="IJ30" s="288"/>
      <c r="IK30" s="288"/>
      <c r="IL30" s="288"/>
      <c r="IM30" s="288"/>
      <c r="IN30" s="288"/>
      <c r="IO30" s="288"/>
      <c r="IP30" s="288"/>
      <c r="IQ30" s="288"/>
      <c r="IR30" s="288"/>
      <c r="IS30" s="288"/>
      <c r="IT30" s="288"/>
      <c r="IU30" s="288"/>
      <c r="IV30" s="288"/>
      <c r="IW30" s="288"/>
      <c r="IX30" s="288"/>
      <c r="IY30" s="288"/>
      <c r="IZ30" s="288"/>
      <c r="JA30" s="288"/>
      <c r="JB30" s="288"/>
      <c r="JC30" s="288"/>
      <c r="JD30" s="288"/>
      <c r="JE30" s="288"/>
      <c r="JF30" s="288"/>
      <c r="JG30" s="288"/>
      <c r="JH30" s="288"/>
      <c r="JI30" s="288"/>
      <c r="JJ30" s="288"/>
      <c r="JK30" s="288"/>
      <c r="JL30" s="288"/>
      <c r="JM30" s="288"/>
      <c r="JN30" s="288"/>
      <c r="JO30" s="288"/>
      <c r="JP30" s="288"/>
      <c r="JQ30" s="288"/>
      <c r="JR30" s="288"/>
      <c r="JS30" s="288"/>
      <c r="JT30" s="288"/>
      <c r="JU30" s="288"/>
      <c r="JV30" s="288"/>
      <c r="JW30" s="288"/>
      <c r="JX30" s="288"/>
      <c r="JY30" s="288"/>
      <c r="JZ30" s="288"/>
      <c r="KA30" s="288"/>
      <c r="KB30" s="288"/>
      <c r="KC30" s="288"/>
      <c r="KD30" s="288"/>
      <c r="KE30" s="288"/>
      <c r="KF30" s="288"/>
      <c r="KG30" s="288"/>
      <c r="KH30" s="288"/>
      <c r="KI30" s="288"/>
      <c r="KJ30" s="288"/>
      <c r="KK30" s="288"/>
      <c r="KL30" s="288"/>
      <c r="KM30" s="288"/>
      <c r="KN30" s="288"/>
      <c r="KO30" s="288"/>
      <c r="KP30" s="288"/>
      <c r="KQ30" s="288"/>
      <c r="KR30" s="288"/>
      <c r="KS30" s="288"/>
      <c r="KT30" s="288"/>
      <c r="KU30" s="288"/>
      <c r="KV30" s="288"/>
      <c r="KW30" s="288"/>
      <c r="KX30" s="288"/>
      <c r="KY30" s="288"/>
      <c r="KZ30" s="288"/>
      <c r="LA30" s="288"/>
      <c r="LB30" s="288"/>
      <c r="LC30" s="288"/>
      <c r="LD30" s="288"/>
      <c r="LE30" s="288"/>
      <c r="LF30" s="288"/>
      <c r="LG30" s="288"/>
      <c r="LH30" s="288"/>
      <c r="LI30" s="288"/>
      <c r="LJ30" s="288"/>
      <c r="LK30" s="288"/>
      <c r="LL30" s="288"/>
      <c r="LM30" s="288"/>
      <c r="LN30" s="288"/>
      <c r="LO30" s="288"/>
      <c r="LP30" s="288"/>
      <c r="LQ30" s="288"/>
      <c r="LR30" s="288"/>
      <c r="LS30" s="288"/>
      <c r="LT30" s="288"/>
      <c r="LU30" s="288"/>
      <c r="LV30" s="288"/>
      <c r="LW30" s="288"/>
      <c r="LX30" s="288"/>
      <c r="LY30" s="288"/>
      <c r="LZ30" s="288"/>
      <c r="MA30" s="288"/>
      <c r="MB30" s="288"/>
      <c r="MC30" s="288"/>
      <c r="MD30" s="288"/>
      <c r="ME30" s="288"/>
      <c r="MF30" s="288"/>
      <c r="MG30" s="288"/>
      <c r="MH30" s="288"/>
      <c r="MI30" s="288"/>
      <c r="MJ30" s="288"/>
      <c r="MK30" s="288"/>
      <c r="ML30" s="288"/>
      <c r="MM30" s="288"/>
      <c r="MN30" s="288"/>
      <c r="MO30" s="288"/>
      <c r="MP30" s="288"/>
      <c r="MQ30" s="288"/>
      <c r="MR30" s="288"/>
      <c r="MS30" s="288"/>
      <c r="MT30" s="288"/>
      <c r="MU30" s="288"/>
      <c r="MV30" s="288"/>
      <c r="MW30" s="288"/>
      <c r="MX30" s="288"/>
      <c r="MY30" s="288"/>
      <c r="MZ30" s="288"/>
      <c r="NA30" s="288"/>
      <c r="NB30" s="288"/>
      <c r="NC30" s="288"/>
      <c r="ND30" s="288"/>
      <c r="NE30" s="288"/>
      <c r="NF30" s="288"/>
      <c r="NG30" s="288"/>
      <c r="NH30" s="288"/>
      <c r="NI30" s="288"/>
      <c r="NJ30" s="288"/>
      <c r="NK30" s="288"/>
      <c r="NL30" s="288"/>
      <c r="NM30" s="288"/>
      <c r="NN30" s="288"/>
      <c r="NO30" s="288"/>
      <c r="NP30" s="288"/>
      <c r="NQ30" s="288"/>
      <c r="NR30" s="288"/>
      <c r="NS30" s="288"/>
      <c r="NT30" s="288"/>
      <c r="NU30" s="288"/>
      <c r="NV30" s="288"/>
      <c r="NW30" s="288"/>
      <c r="NX30" s="288"/>
      <c r="NY30" s="288"/>
      <c r="NZ30" s="288"/>
      <c r="OA30" s="288"/>
      <c r="OB30" s="288"/>
      <c r="OC30" s="288"/>
      <c r="OD30" s="288"/>
      <c r="OE30" s="288"/>
      <c r="OF30" s="288"/>
      <c r="OG30" s="288"/>
      <c r="OH30" s="288"/>
      <c r="OI30" s="288"/>
      <c r="OJ30" s="288"/>
      <c r="OK30" s="288"/>
      <c r="OL30" s="288"/>
      <c r="OM30" s="288"/>
      <c r="ON30" s="288"/>
      <c r="OO30" s="288"/>
      <c r="OP30" s="288"/>
      <c r="OQ30" s="288"/>
      <c r="OR30" s="288"/>
      <c r="OS30" s="288"/>
      <c r="OT30" s="288"/>
      <c r="OU30" s="288"/>
      <c r="OV30" s="288"/>
      <c r="OW30" s="288"/>
      <c r="OX30" s="288"/>
      <c r="OY30" s="288"/>
      <c r="OZ30" s="288"/>
      <c r="PA30" s="288"/>
      <c r="PB30" s="288"/>
      <c r="PC30" s="288"/>
      <c r="PD30" s="288"/>
      <c r="PE30" s="288"/>
      <c r="PF30" s="288"/>
      <c r="PG30" s="288"/>
      <c r="PH30" s="288"/>
      <c r="PI30" s="288"/>
      <c r="PJ30" s="288"/>
      <c r="PK30" s="288"/>
      <c r="PL30" s="288"/>
      <c r="PM30" s="288"/>
      <c r="PN30" s="288"/>
      <c r="PO30" s="288"/>
      <c r="PP30" s="288"/>
      <c r="PQ30" s="288"/>
      <c r="PR30" s="288"/>
      <c r="PS30" s="288"/>
      <c r="PT30" s="288"/>
      <c r="PU30" s="288"/>
      <c r="PV30" s="288"/>
      <c r="PW30" s="288"/>
      <c r="PX30" s="288"/>
      <c r="PY30" s="288"/>
      <c r="PZ30" s="288"/>
      <c r="QA30" s="288"/>
      <c r="QB30" s="288"/>
      <c r="QC30" s="288"/>
      <c r="QD30" s="288"/>
      <c r="QE30" s="288"/>
      <c r="QF30" s="288"/>
      <c r="QG30" s="288"/>
      <c r="QH30" s="288"/>
      <c r="QI30" s="288"/>
      <c r="QJ30" s="288"/>
      <c r="QK30" s="288"/>
      <c r="QL30" s="288"/>
      <c r="QM30" s="288"/>
      <c r="QN30" s="288"/>
      <c r="QO30" s="288"/>
      <c r="QP30" s="288"/>
      <c r="QQ30" s="288"/>
      <c r="QR30" s="288"/>
      <c r="QS30" s="288"/>
      <c r="QT30" s="288"/>
      <c r="QU30" s="288"/>
      <c r="QV30" s="288"/>
      <c r="QW30" s="288"/>
      <c r="QX30" s="288"/>
      <c r="QY30" s="288"/>
      <c r="QZ30" s="288"/>
      <c r="RA30" s="288"/>
      <c r="RB30" s="288"/>
      <c r="RC30" s="288"/>
      <c r="RD30" s="288"/>
      <c r="RE30" s="288"/>
      <c r="RF30" s="288"/>
      <c r="RG30" s="288"/>
      <c r="RH30" s="288"/>
      <c r="RI30" s="288"/>
      <c r="RJ30" s="288"/>
      <c r="RK30" s="288"/>
      <c r="RL30" s="288"/>
      <c r="RM30" s="288"/>
      <c r="RN30" s="288"/>
      <c r="RO30" s="288"/>
      <c r="RP30" s="288"/>
      <c r="RQ30" s="288"/>
      <c r="RR30" s="288"/>
      <c r="RS30" s="288"/>
      <c r="RT30" s="288"/>
      <c r="RU30" s="288"/>
      <c r="RV30" s="288"/>
      <c r="RW30" s="288"/>
      <c r="RX30" s="288"/>
      <c r="RY30" s="288"/>
      <c r="RZ30" s="288"/>
      <c r="SA30" s="288"/>
      <c r="SB30" s="288"/>
      <c r="SC30" s="288"/>
      <c r="SD30" s="288"/>
      <c r="SE30" s="288"/>
      <c r="SF30" s="288"/>
      <c r="SG30" s="288"/>
      <c r="SH30" s="288"/>
      <c r="SI30" s="288"/>
      <c r="SJ30" s="288"/>
      <c r="SK30" s="288"/>
      <c r="SL30" s="288"/>
      <c r="SM30" s="288"/>
      <c r="SN30" s="288"/>
      <c r="SO30" s="288"/>
      <c r="SP30" s="288"/>
      <c r="SQ30" s="288"/>
      <c r="SR30" s="288"/>
      <c r="SS30" s="288"/>
      <c r="ST30" s="288"/>
      <c r="SU30" s="288"/>
      <c r="SV30" s="288"/>
      <c r="SW30" s="288"/>
      <c r="SX30" s="288"/>
      <c r="SY30" s="288"/>
      <c r="SZ30" s="288"/>
      <c r="TA30" s="288"/>
      <c r="TB30" s="288"/>
      <c r="TC30" s="288"/>
      <c r="TD30" s="288"/>
      <c r="TE30" s="288"/>
      <c r="TF30" s="288"/>
      <c r="TG30" s="288"/>
      <c r="TH30" s="288"/>
      <c r="TI30" s="288"/>
      <c r="TJ30" s="288"/>
      <c r="TK30" s="288"/>
      <c r="TL30" s="288"/>
      <c r="TM30" s="288"/>
      <c r="TN30" s="288"/>
      <c r="TO30" s="288"/>
      <c r="TP30" s="288"/>
      <c r="TQ30" s="288"/>
      <c r="TR30" s="288"/>
      <c r="TS30" s="288"/>
      <c r="TT30" s="288"/>
      <c r="TU30" s="288"/>
      <c r="TV30" s="288"/>
      <c r="TW30" s="288"/>
      <c r="TX30" s="288"/>
      <c r="TY30" s="288"/>
      <c r="TZ30" s="288"/>
      <c r="UA30" s="288"/>
      <c r="UB30" s="288"/>
      <c r="UC30" s="288"/>
      <c r="UD30" s="288"/>
      <c r="UE30" s="288"/>
      <c r="UF30" s="288"/>
      <c r="UG30" s="288"/>
      <c r="UH30" s="288"/>
      <c r="UI30" s="288"/>
      <c r="UJ30" s="288"/>
      <c r="UK30" s="288"/>
      <c r="UL30" s="288"/>
      <c r="UM30" s="288"/>
      <c r="UN30" s="288"/>
      <c r="UO30" s="288"/>
      <c r="UP30" s="288"/>
      <c r="UQ30" s="288"/>
      <c r="UR30" s="288"/>
      <c r="US30" s="288"/>
      <c r="UT30" s="288"/>
      <c r="UU30" s="288"/>
      <c r="UV30" s="288"/>
      <c r="UW30" s="288"/>
      <c r="UX30" s="288"/>
      <c r="UY30" s="288"/>
      <c r="UZ30" s="288"/>
      <c r="VA30" s="288"/>
      <c r="VB30" s="288"/>
      <c r="VC30" s="288"/>
      <c r="VD30" s="288"/>
      <c r="VE30" s="288"/>
      <c r="VF30" s="288"/>
      <c r="VG30" s="288"/>
      <c r="VH30" s="288"/>
      <c r="VI30" s="288"/>
      <c r="VJ30" s="288"/>
      <c r="VK30" s="288"/>
      <c r="VL30" s="288"/>
      <c r="VM30" s="288"/>
      <c r="VN30" s="288"/>
      <c r="VO30" s="288"/>
      <c r="VP30" s="288"/>
      <c r="VQ30" s="288"/>
      <c r="VR30" s="288"/>
      <c r="VS30" s="288"/>
      <c r="VT30" s="288"/>
      <c r="VU30" s="288"/>
      <c r="VV30" s="288"/>
      <c r="VW30" s="288"/>
      <c r="VX30" s="288"/>
      <c r="VY30" s="288"/>
      <c r="VZ30" s="288"/>
      <c r="WA30" s="288"/>
      <c r="WB30" s="288"/>
      <c r="WC30" s="288"/>
      <c r="WD30" s="288"/>
      <c r="WE30" s="288"/>
      <c r="WF30" s="288"/>
      <c r="WG30" s="288"/>
      <c r="WH30" s="288"/>
      <c r="WI30" s="288"/>
      <c r="WJ30" s="288"/>
      <c r="WK30" s="288"/>
      <c r="WL30" s="288"/>
      <c r="WM30" s="288"/>
      <c r="WN30" s="288"/>
      <c r="WO30" s="288"/>
      <c r="WP30" s="288"/>
      <c r="WQ30" s="288"/>
      <c r="WR30" s="288"/>
      <c r="WS30" s="288"/>
      <c r="WT30" s="288"/>
      <c r="WU30" s="288"/>
      <c r="WV30" s="288"/>
      <c r="WW30" s="288"/>
      <c r="WX30" s="288"/>
      <c r="WY30" s="288"/>
      <c r="WZ30" s="288"/>
      <c r="XA30" s="288"/>
      <c r="XB30" s="288"/>
      <c r="XC30" s="288"/>
      <c r="XD30" s="288"/>
      <c r="XE30" s="288"/>
      <c r="XF30" s="288"/>
      <c r="XG30" s="288"/>
      <c r="XH30" s="288"/>
      <c r="XI30" s="288"/>
      <c r="XJ30" s="288"/>
      <c r="XK30" s="288"/>
      <c r="XL30" s="288"/>
      <c r="XM30" s="288"/>
      <c r="XN30" s="288"/>
      <c r="XO30" s="288"/>
      <c r="XP30" s="288"/>
      <c r="XQ30" s="288"/>
      <c r="XR30" s="288"/>
      <c r="XS30" s="288"/>
      <c r="XT30" s="288"/>
      <c r="XU30" s="288"/>
      <c r="XV30" s="288"/>
      <c r="XW30" s="288"/>
      <c r="XX30" s="288"/>
      <c r="XY30" s="288"/>
      <c r="XZ30" s="288"/>
      <c r="YA30" s="288"/>
      <c r="YB30" s="288"/>
      <c r="YC30" s="288"/>
      <c r="YD30" s="288"/>
      <c r="YE30" s="288"/>
      <c r="YF30" s="288"/>
      <c r="YG30" s="288"/>
      <c r="YH30" s="288"/>
      <c r="YI30" s="288"/>
      <c r="YJ30" s="288"/>
      <c r="YK30" s="288"/>
      <c r="YL30" s="288"/>
      <c r="YM30" s="288"/>
      <c r="YN30" s="288"/>
      <c r="YO30" s="288"/>
      <c r="YP30" s="288"/>
      <c r="YQ30" s="288"/>
      <c r="YR30" s="288"/>
      <c r="YS30" s="288"/>
      <c r="YT30" s="288"/>
      <c r="YU30" s="288"/>
      <c r="YV30" s="288"/>
      <c r="YW30" s="288"/>
      <c r="YX30" s="288"/>
      <c r="YY30" s="288"/>
      <c r="YZ30" s="288"/>
      <c r="ZA30" s="288"/>
      <c r="ZB30" s="288"/>
      <c r="ZC30" s="288"/>
      <c r="ZD30" s="288"/>
      <c r="ZE30" s="288"/>
      <c r="ZF30" s="288"/>
      <c r="ZG30" s="288"/>
      <c r="ZH30" s="288"/>
      <c r="ZI30" s="288"/>
      <c r="ZJ30" s="288"/>
      <c r="ZK30" s="288"/>
      <c r="ZL30" s="288"/>
      <c r="ZM30" s="288"/>
      <c r="ZN30" s="288"/>
      <c r="ZO30" s="288"/>
      <c r="ZP30" s="288"/>
      <c r="ZQ30" s="288"/>
      <c r="ZR30" s="288"/>
      <c r="ZS30" s="288"/>
      <c r="ZT30" s="288"/>
      <c r="ZU30" s="288"/>
      <c r="ZV30" s="288"/>
      <c r="ZW30" s="288"/>
      <c r="ZX30" s="288"/>
      <c r="ZY30" s="288"/>
      <c r="ZZ30" s="288"/>
      <c r="AAA30" s="288"/>
      <c r="AAB30" s="288"/>
      <c r="AAC30" s="288"/>
      <c r="AAD30" s="288"/>
      <c r="AAE30" s="288"/>
      <c r="AAF30" s="288"/>
      <c r="AAG30" s="288"/>
      <c r="AAH30" s="288"/>
      <c r="AAI30" s="288"/>
      <c r="AAJ30" s="288"/>
      <c r="AAK30" s="288"/>
      <c r="AAL30" s="288"/>
      <c r="AAM30" s="288"/>
      <c r="AAN30" s="288"/>
      <c r="AAO30" s="288"/>
      <c r="AAP30" s="288"/>
      <c r="AAQ30" s="288"/>
      <c r="AAR30" s="288"/>
      <c r="AAS30" s="288"/>
      <c r="AAT30" s="288"/>
      <c r="AAU30" s="288"/>
      <c r="AAV30" s="288"/>
      <c r="AAW30" s="288"/>
      <c r="AAX30" s="288"/>
      <c r="AAY30" s="288"/>
      <c r="AAZ30" s="288"/>
      <c r="ABA30" s="288"/>
      <c r="ABB30" s="288"/>
      <c r="ABC30" s="288"/>
      <c r="ABD30" s="288"/>
      <c r="ABE30" s="288"/>
      <c r="ABF30" s="288"/>
      <c r="ABG30" s="288"/>
      <c r="ABH30" s="288"/>
      <c r="ABI30" s="288"/>
      <c r="ABJ30" s="288"/>
      <c r="ABK30" s="288"/>
      <c r="ABL30" s="288"/>
      <c r="ABM30" s="288"/>
      <c r="ABN30" s="288"/>
      <c r="ABO30" s="288"/>
      <c r="ABP30" s="288"/>
      <c r="ABQ30" s="288"/>
      <c r="ABR30" s="288"/>
      <c r="ABS30" s="288"/>
      <c r="ABT30" s="288"/>
      <c r="ABU30" s="288"/>
      <c r="ABV30" s="288"/>
      <c r="ABW30" s="288"/>
      <c r="ABX30" s="288"/>
      <c r="ABY30" s="288"/>
      <c r="ABZ30" s="288"/>
      <c r="ACA30" s="288"/>
      <c r="ACB30" s="288"/>
      <c r="ACC30" s="288"/>
      <c r="ACD30" s="288"/>
      <c r="ACE30" s="288"/>
      <c r="ACF30" s="288"/>
      <c r="ACG30" s="288"/>
      <c r="ACH30" s="288"/>
      <c r="ACI30" s="288"/>
      <c r="ACJ30" s="288"/>
      <c r="ACK30" s="288"/>
      <c r="ACL30" s="288"/>
      <c r="ACM30" s="288"/>
      <c r="ACN30" s="288"/>
      <c r="ACO30" s="288"/>
      <c r="ACP30" s="288"/>
      <c r="ACQ30" s="288"/>
      <c r="ACR30" s="288"/>
      <c r="ACS30" s="288"/>
      <c r="ACT30" s="288"/>
      <c r="ACU30" s="288"/>
      <c r="ACV30" s="288"/>
      <c r="ACW30" s="288"/>
      <c r="ACX30" s="288"/>
      <c r="ACY30" s="288"/>
      <c r="ACZ30" s="288"/>
      <c r="ADA30" s="288"/>
      <c r="ADB30" s="288"/>
      <c r="ADC30" s="288"/>
      <c r="ADD30" s="288"/>
      <c r="ADE30" s="288"/>
      <c r="ADF30" s="288"/>
      <c r="ADG30" s="288"/>
      <c r="ADH30" s="288"/>
      <c r="ADI30" s="288"/>
      <c r="ADJ30" s="288"/>
      <c r="ADK30" s="288"/>
      <c r="ADL30" s="288"/>
      <c r="ADM30" s="288"/>
      <c r="ADN30" s="288"/>
      <c r="ADO30" s="288"/>
      <c r="ADP30" s="288"/>
      <c r="ADQ30" s="288"/>
      <c r="ADR30" s="288"/>
      <c r="ADS30" s="288"/>
      <c r="ADT30" s="288"/>
      <c r="ADU30" s="288"/>
      <c r="ADV30" s="288"/>
      <c r="ADW30" s="288"/>
      <c r="ADX30" s="288"/>
      <c r="ADY30" s="288"/>
      <c r="ADZ30" s="288"/>
      <c r="AEA30" s="288"/>
      <c r="AEB30" s="288"/>
      <c r="AEC30" s="288"/>
      <c r="AED30" s="288"/>
      <c r="AEE30" s="288"/>
      <c r="AEF30" s="288"/>
      <c r="AEG30" s="288"/>
      <c r="AEH30" s="288"/>
      <c r="AEI30" s="288"/>
      <c r="AEJ30" s="288"/>
      <c r="AEK30" s="288"/>
      <c r="AEL30" s="288"/>
      <c r="AEM30" s="288"/>
      <c r="AEN30" s="288"/>
      <c r="AEO30" s="288"/>
      <c r="AEP30" s="288"/>
      <c r="AEQ30" s="288"/>
      <c r="AER30" s="288"/>
      <c r="AES30" s="288"/>
      <c r="AET30" s="288"/>
      <c r="AEU30" s="288"/>
      <c r="AEV30" s="288"/>
      <c r="AEW30" s="288"/>
      <c r="AEX30" s="288"/>
      <c r="AEY30" s="288"/>
      <c r="AEZ30" s="288"/>
      <c r="AFA30" s="288"/>
      <c r="AFB30" s="288"/>
      <c r="AFC30" s="288"/>
      <c r="AFD30" s="288"/>
      <c r="AFE30" s="288"/>
      <c r="AFF30" s="288"/>
      <c r="AFG30" s="288"/>
      <c r="AFH30" s="288"/>
      <c r="AFI30" s="288"/>
      <c r="AFJ30" s="288"/>
      <c r="AFK30" s="288"/>
      <c r="AFL30" s="288"/>
      <c r="AFM30" s="288"/>
      <c r="AFN30" s="288"/>
      <c r="AFO30" s="288"/>
      <c r="AFP30" s="288"/>
      <c r="AFQ30" s="288"/>
      <c r="AFR30" s="288"/>
      <c r="AFS30" s="288"/>
      <c r="AFT30" s="288"/>
      <c r="AFU30" s="288"/>
      <c r="AFV30" s="288"/>
      <c r="AFW30" s="288"/>
      <c r="AFX30" s="288"/>
      <c r="AFY30" s="288"/>
      <c r="AFZ30" s="288"/>
      <c r="AGA30" s="288"/>
      <c r="AGB30" s="288"/>
      <c r="AGC30" s="288"/>
      <c r="AGD30" s="288"/>
      <c r="AGE30" s="288"/>
      <c r="AGF30" s="288"/>
      <c r="AGG30" s="288"/>
      <c r="AGH30" s="288"/>
      <c r="AGI30" s="288"/>
      <c r="AGJ30" s="288"/>
      <c r="AGK30" s="288"/>
      <c r="AGL30" s="288"/>
      <c r="AGM30" s="288"/>
      <c r="AGN30" s="288"/>
      <c r="AGO30" s="288"/>
      <c r="AGP30" s="288"/>
      <c r="AGQ30" s="288"/>
      <c r="AGR30" s="288"/>
      <c r="AGS30" s="288"/>
      <c r="AGT30" s="288"/>
      <c r="AGU30" s="288"/>
      <c r="AGV30" s="288"/>
      <c r="AGW30" s="288"/>
      <c r="AGX30" s="288"/>
      <c r="AGY30" s="288"/>
      <c r="AGZ30" s="288"/>
      <c r="AHA30" s="288"/>
      <c r="AHB30" s="288"/>
      <c r="AHC30" s="288"/>
      <c r="AHD30" s="288"/>
      <c r="AHE30" s="288"/>
      <c r="AHF30" s="288"/>
      <c r="AHG30" s="288"/>
      <c r="AHH30" s="288"/>
      <c r="AHI30" s="288"/>
      <c r="AHJ30" s="288"/>
      <c r="AHK30" s="288"/>
      <c r="AHL30" s="288"/>
      <c r="AHM30" s="288"/>
      <c r="AHN30" s="288"/>
      <c r="AHO30" s="288"/>
      <c r="AHP30" s="288"/>
      <c r="AHQ30" s="288"/>
      <c r="AHR30" s="288"/>
      <c r="AHS30" s="288"/>
      <c r="AHT30" s="288"/>
      <c r="AHU30" s="288"/>
      <c r="AHV30" s="288"/>
      <c r="AHW30" s="288"/>
      <c r="AHX30" s="288"/>
      <c r="AHY30" s="288"/>
      <c r="AHZ30" s="288"/>
      <c r="AIA30" s="288"/>
      <c r="AIB30" s="288"/>
      <c r="AIC30" s="288"/>
      <c r="AID30" s="288"/>
      <c r="AIE30" s="288"/>
      <c r="AIF30" s="288"/>
      <c r="AIG30" s="288"/>
      <c r="AIH30" s="288"/>
      <c r="AII30" s="288"/>
      <c r="AIJ30" s="288"/>
      <c r="AIK30" s="288"/>
      <c r="AIL30" s="288"/>
      <c r="AIM30" s="288"/>
      <c r="AIN30" s="288"/>
      <c r="AIO30" s="288"/>
      <c r="AIP30" s="288"/>
      <c r="AIQ30" s="288"/>
      <c r="AIR30" s="288"/>
      <c r="AIS30" s="288"/>
      <c r="AIT30" s="288"/>
      <c r="AIU30" s="288"/>
      <c r="AIV30" s="288"/>
      <c r="AIW30" s="288"/>
      <c r="AIX30" s="288"/>
      <c r="AIY30" s="288"/>
      <c r="AIZ30" s="288"/>
      <c r="AJA30" s="288"/>
      <c r="AJB30" s="288"/>
      <c r="AJC30" s="288"/>
      <c r="AJD30" s="288"/>
      <c r="AJE30" s="288"/>
      <c r="AJF30" s="288"/>
      <c r="AJG30" s="288"/>
      <c r="AJH30" s="288"/>
      <c r="AJI30" s="288"/>
      <c r="AJJ30" s="288"/>
      <c r="AJK30" s="288"/>
      <c r="AJL30" s="288"/>
      <c r="AJM30" s="288"/>
      <c r="AJN30" s="288"/>
      <c r="AJO30" s="288"/>
      <c r="AJP30" s="288"/>
      <c r="AJQ30" s="288"/>
      <c r="AJR30" s="288"/>
      <c r="AJS30" s="288"/>
      <c r="AJT30" s="288"/>
      <c r="AJU30" s="288"/>
      <c r="AJV30" s="288"/>
      <c r="AJW30" s="288"/>
      <c r="AJX30" s="288"/>
      <c r="AJY30" s="288"/>
      <c r="AJZ30" s="288"/>
      <c r="AKA30" s="288"/>
      <c r="AKB30" s="288"/>
      <c r="AKC30" s="288"/>
      <c r="AKD30" s="288"/>
      <c r="AKE30" s="288"/>
      <c r="AKF30" s="288"/>
      <c r="AKG30" s="288"/>
      <c r="AKH30" s="288"/>
      <c r="AKI30" s="288"/>
      <c r="AKJ30" s="288"/>
      <c r="AKK30" s="288"/>
      <c r="AKL30" s="288"/>
      <c r="AKM30" s="288"/>
      <c r="AKN30" s="288"/>
      <c r="AKO30" s="288"/>
      <c r="AKP30" s="288"/>
      <c r="AKQ30" s="288"/>
      <c r="AKR30" s="288"/>
      <c r="AKS30" s="288"/>
      <c r="AKT30" s="288"/>
      <c r="AKU30" s="288"/>
      <c r="AKV30" s="288"/>
      <c r="AKW30" s="288"/>
      <c r="AKX30" s="288"/>
      <c r="AKY30" s="288"/>
      <c r="AKZ30" s="288"/>
      <c r="ALA30" s="288"/>
      <c r="ALB30" s="288"/>
      <c r="ALC30" s="288"/>
      <c r="ALD30" s="288"/>
      <c r="ALE30" s="288"/>
      <c r="ALF30" s="288"/>
      <c r="ALG30" s="288"/>
      <c r="ALH30" s="288"/>
      <c r="ALI30" s="288"/>
      <c r="ALJ30" s="288"/>
      <c r="ALK30" s="288"/>
      <c r="ALL30" s="288"/>
      <c r="ALM30" s="288"/>
      <c r="ALN30" s="288"/>
      <c r="ALO30" s="288"/>
      <c r="ALP30" s="288"/>
      <c r="ALQ30" s="288"/>
      <c r="ALR30" s="288"/>
      <c r="ALS30" s="288"/>
      <c r="ALT30" s="288"/>
      <c r="ALU30" s="288"/>
      <c r="ALV30" s="288"/>
      <c r="ALW30" s="288"/>
      <c r="ALX30" s="288"/>
      <c r="ALY30" s="288"/>
      <c r="ALZ30" s="288"/>
      <c r="AMA30" s="288"/>
      <c r="AMB30" s="288"/>
      <c r="AMC30" s="288"/>
      <c r="AMD30" s="288"/>
      <c r="AME30" s="288"/>
      <c r="AMF30" s="288"/>
    </row>
    <row r="31" spans="1:1020" s="289" customFormat="1" ht="37.5" customHeight="1" x14ac:dyDescent="0.7">
      <c r="A31" s="386" t="s">
        <v>139</v>
      </c>
      <c r="B31" s="147">
        <v>6099</v>
      </c>
      <c r="C31" s="147">
        <v>8606</v>
      </c>
      <c r="D31" s="148">
        <v>366887</v>
      </c>
      <c r="E31" s="147">
        <v>130148</v>
      </c>
      <c r="F31" s="148">
        <f t="shared" si="0"/>
        <v>511740</v>
      </c>
      <c r="G31" s="147">
        <f t="shared" si="5"/>
        <v>4757.22</v>
      </c>
      <c r="H31" s="148">
        <f t="shared" si="5"/>
        <v>6712.68</v>
      </c>
      <c r="I31" s="147">
        <f t="shared" si="1"/>
        <v>366887</v>
      </c>
      <c r="J31" s="148">
        <f t="shared" si="2"/>
        <v>91103.599999999991</v>
      </c>
      <c r="K31" s="147">
        <f t="shared" si="3"/>
        <v>469460.5</v>
      </c>
      <c r="L31" s="140"/>
      <c r="M31" s="387"/>
      <c r="N31" s="140"/>
      <c r="O31" s="288"/>
      <c r="P31" s="288"/>
      <c r="Q31" s="388"/>
      <c r="R31" s="288"/>
      <c r="S31" s="288"/>
      <c r="T31" s="388"/>
      <c r="U31" s="288"/>
      <c r="V31" s="380"/>
      <c r="W31" s="288"/>
      <c r="X31" s="288"/>
      <c r="Y31" s="288"/>
      <c r="Z31" s="288"/>
      <c r="AA31" s="288"/>
      <c r="AB31" s="288"/>
      <c r="AC31" s="288"/>
      <c r="AD31" s="288"/>
      <c r="AE31" s="288"/>
      <c r="AF31" s="288"/>
      <c r="AG31" s="288"/>
      <c r="AH31" s="288"/>
      <c r="AI31" s="288"/>
      <c r="AJ31" s="288"/>
      <c r="AK31" s="288"/>
      <c r="AL31" s="288"/>
      <c r="AM31" s="288"/>
      <c r="AN31" s="288"/>
      <c r="AO31" s="288"/>
      <c r="AP31" s="288"/>
      <c r="AQ31" s="288"/>
      <c r="AR31" s="288"/>
      <c r="AS31" s="288"/>
      <c r="AT31" s="288"/>
      <c r="AU31" s="288"/>
      <c r="AV31" s="288"/>
      <c r="AW31" s="288"/>
      <c r="AX31" s="288"/>
      <c r="AY31" s="288"/>
      <c r="AZ31" s="288"/>
      <c r="BA31" s="288"/>
      <c r="BB31" s="288"/>
      <c r="BC31" s="288"/>
      <c r="BD31" s="288"/>
      <c r="BE31" s="288"/>
      <c r="BF31" s="288"/>
      <c r="BG31" s="288"/>
      <c r="BH31" s="288"/>
      <c r="BI31" s="288"/>
      <c r="BJ31" s="288"/>
      <c r="BK31" s="288"/>
      <c r="BL31" s="288"/>
      <c r="BM31" s="288"/>
      <c r="BN31" s="288"/>
      <c r="BO31" s="288"/>
      <c r="BP31" s="288"/>
      <c r="BQ31" s="288"/>
      <c r="BR31" s="288"/>
      <c r="BS31" s="288"/>
      <c r="BT31" s="288"/>
      <c r="BU31" s="288"/>
      <c r="BV31" s="288"/>
      <c r="BW31" s="288"/>
      <c r="BX31" s="288"/>
      <c r="BY31" s="288"/>
      <c r="BZ31" s="288"/>
      <c r="CA31" s="288"/>
      <c r="CB31" s="288"/>
      <c r="CC31" s="288"/>
      <c r="CD31" s="288"/>
      <c r="CE31" s="288"/>
      <c r="CF31" s="288"/>
      <c r="CG31" s="288"/>
      <c r="CH31" s="288"/>
      <c r="CI31" s="288"/>
      <c r="CJ31" s="288"/>
      <c r="CK31" s="288"/>
      <c r="CL31" s="288"/>
      <c r="CM31" s="288"/>
      <c r="CN31" s="288"/>
      <c r="CO31" s="288"/>
      <c r="CP31" s="288"/>
      <c r="CQ31" s="288"/>
      <c r="CR31" s="288"/>
      <c r="CS31" s="288"/>
      <c r="CT31" s="288"/>
      <c r="CU31" s="288"/>
      <c r="CV31" s="288"/>
      <c r="CW31" s="288"/>
      <c r="CX31" s="288"/>
      <c r="CY31" s="288"/>
      <c r="CZ31" s="288"/>
      <c r="DA31" s="288"/>
      <c r="DB31" s="288"/>
      <c r="DC31" s="288"/>
      <c r="DD31" s="288"/>
      <c r="DE31" s="288"/>
      <c r="DF31" s="288"/>
      <c r="DG31" s="288"/>
      <c r="DH31" s="288"/>
      <c r="DI31" s="288"/>
      <c r="DJ31" s="288"/>
      <c r="DK31" s="288"/>
      <c r="DL31" s="288"/>
      <c r="DM31" s="288"/>
      <c r="DN31" s="288"/>
      <c r="DO31" s="288"/>
      <c r="DP31" s="288"/>
      <c r="DQ31" s="288"/>
      <c r="DR31" s="288"/>
      <c r="DS31" s="288"/>
      <c r="DT31" s="288"/>
      <c r="DU31" s="288"/>
      <c r="DV31" s="288"/>
      <c r="DW31" s="288"/>
      <c r="DX31" s="288"/>
      <c r="DY31" s="288"/>
      <c r="DZ31" s="288"/>
      <c r="EA31" s="288"/>
      <c r="EB31" s="288"/>
      <c r="EC31" s="288"/>
      <c r="ED31" s="288"/>
      <c r="EE31" s="288"/>
      <c r="EF31" s="288"/>
      <c r="EG31" s="288"/>
      <c r="EH31" s="288"/>
      <c r="EI31" s="288"/>
      <c r="EJ31" s="288"/>
      <c r="EK31" s="288"/>
      <c r="EL31" s="288"/>
      <c r="EM31" s="288"/>
      <c r="EN31" s="288"/>
      <c r="EO31" s="288"/>
      <c r="EP31" s="288"/>
      <c r="EQ31" s="288"/>
      <c r="ER31" s="288"/>
      <c r="ES31" s="288"/>
      <c r="ET31" s="288"/>
      <c r="EU31" s="288"/>
      <c r="EV31" s="288"/>
      <c r="EW31" s="288"/>
      <c r="EX31" s="288"/>
      <c r="EY31" s="288"/>
      <c r="EZ31" s="288"/>
      <c r="FA31" s="288"/>
      <c r="FB31" s="288"/>
      <c r="FC31" s="288"/>
      <c r="FD31" s="288"/>
      <c r="FE31" s="288"/>
      <c r="FF31" s="288"/>
      <c r="FG31" s="288"/>
      <c r="FH31" s="288"/>
      <c r="FI31" s="288"/>
      <c r="FJ31" s="288"/>
      <c r="FK31" s="288"/>
      <c r="FL31" s="288"/>
      <c r="FM31" s="288"/>
      <c r="FN31" s="288"/>
      <c r="FO31" s="288"/>
      <c r="FP31" s="288"/>
      <c r="FQ31" s="288"/>
      <c r="FR31" s="288"/>
      <c r="FS31" s="288"/>
      <c r="FT31" s="288"/>
      <c r="FU31" s="288"/>
      <c r="FV31" s="288"/>
      <c r="FW31" s="288"/>
      <c r="FX31" s="288"/>
      <c r="FY31" s="288"/>
      <c r="FZ31" s="288"/>
      <c r="GA31" s="288"/>
      <c r="GB31" s="288"/>
      <c r="GC31" s="288"/>
      <c r="GD31" s="288"/>
      <c r="GE31" s="288"/>
      <c r="GF31" s="288"/>
      <c r="GG31" s="288"/>
      <c r="GH31" s="288"/>
      <c r="GI31" s="288"/>
      <c r="GJ31" s="288"/>
      <c r="GK31" s="288"/>
      <c r="GL31" s="288"/>
      <c r="GM31" s="288"/>
      <c r="GN31" s="288"/>
      <c r="GO31" s="288"/>
      <c r="GP31" s="288"/>
      <c r="GQ31" s="288"/>
      <c r="GR31" s="288"/>
      <c r="GS31" s="288"/>
      <c r="GT31" s="288"/>
      <c r="GU31" s="288"/>
      <c r="GV31" s="288"/>
      <c r="GW31" s="288"/>
      <c r="GX31" s="288"/>
      <c r="GY31" s="288"/>
      <c r="GZ31" s="288"/>
      <c r="HA31" s="288"/>
      <c r="HB31" s="288"/>
      <c r="HC31" s="288"/>
      <c r="HD31" s="288"/>
      <c r="HE31" s="288"/>
      <c r="HF31" s="288"/>
      <c r="HG31" s="288"/>
      <c r="HH31" s="288"/>
      <c r="HI31" s="288"/>
      <c r="HJ31" s="288"/>
      <c r="HK31" s="288"/>
      <c r="HL31" s="288"/>
      <c r="HM31" s="288"/>
      <c r="HN31" s="288"/>
      <c r="HO31" s="288"/>
      <c r="HP31" s="288"/>
      <c r="HQ31" s="288"/>
      <c r="HR31" s="288"/>
      <c r="HS31" s="288"/>
      <c r="HT31" s="288"/>
      <c r="HU31" s="288"/>
      <c r="HV31" s="288"/>
      <c r="HW31" s="288"/>
      <c r="HX31" s="288"/>
      <c r="HY31" s="288"/>
      <c r="HZ31" s="288"/>
      <c r="IA31" s="288"/>
      <c r="IB31" s="288"/>
      <c r="IC31" s="288"/>
      <c r="ID31" s="288"/>
      <c r="IE31" s="288"/>
      <c r="IF31" s="288"/>
      <c r="IG31" s="288"/>
      <c r="IH31" s="288"/>
      <c r="II31" s="288"/>
      <c r="IJ31" s="288"/>
      <c r="IK31" s="288"/>
      <c r="IL31" s="288"/>
      <c r="IM31" s="288"/>
      <c r="IN31" s="288"/>
      <c r="IO31" s="288"/>
      <c r="IP31" s="288"/>
      <c r="IQ31" s="288"/>
      <c r="IR31" s="288"/>
      <c r="IS31" s="288"/>
      <c r="IT31" s="288"/>
      <c r="IU31" s="288"/>
      <c r="IV31" s="288"/>
      <c r="IW31" s="288"/>
      <c r="IX31" s="288"/>
      <c r="IY31" s="288"/>
      <c r="IZ31" s="288"/>
      <c r="JA31" s="288"/>
      <c r="JB31" s="288"/>
      <c r="JC31" s="288"/>
      <c r="JD31" s="288"/>
      <c r="JE31" s="288"/>
      <c r="JF31" s="288"/>
      <c r="JG31" s="288"/>
      <c r="JH31" s="288"/>
      <c r="JI31" s="288"/>
      <c r="JJ31" s="288"/>
      <c r="JK31" s="288"/>
      <c r="JL31" s="288"/>
      <c r="JM31" s="288"/>
      <c r="JN31" s="288"/>
      <c r="JO31" s="288"/>
      <c r="JP31" s="288"/>
      <c r="JQ31" s="288"/>
      <c r="JR31" s="288"/>
      <c r="JS31" s="288"/>
      <c r="JT31" s="288"/>
      <c r="JU31" s="288"/>
      <c r="JV31" s="288"/>
      <c r="JW31" s="288"/>
      <c r="JX31" s="288"/>
      <c r="JY31" s="288"/>
      <c r="JZ31" s="288"/>
      <c r="KA31" s="288"/>
      <c r="KB31" s="288"/>
      <c r="KC31" s="288"/>
      <c r="KD31" s="288"/>
      <c r="KE31" s="288"/>
      <c r="KF31" s="288"/>
      <c r="KG31" s="288"/>
      <c r="KH31" s="288"/>
      <c r="KI31" s="288"/>
      <c r="KJ31" s="288"/>
      <c r="KK31" s="288"/>
      <c r="KL31" s="288"/>
      <c r="KM31" s="288"/>
      <c r="KN31" s="288"/>
      <c r="KO31" s="288"/>
      <c r="KP31" s="288"/>
      <c r="KQ31" s="288"/>
      <c r="KR31" s="288"/>
      <c r="KS31" s="288"/>
      <c r="KT31" s="288"/>
      <c r="KU31" s="288"/>
      <c r="KV31" s="288"/>
      <c r="KW31" s="288"/>
      <c r="KX31" s="288"/>
      <c r="KY31" s="288"/>
      <c r="KZ31" s="288"/>
      <c r="LA31" s="288"/>
      <c r="LB31" s="288"/>
      <c r="LC31" s="288"/>
      <c r="LD31" s="288"/>
      <c r="LE31" s="288"/>
      <c r="LF31" s="288"/>
      <c r="LG31" s="288"/>
      <c r="LH31" s="288"/>
      <c r="LI31" s="288"/>
      <c r="LJ31" s="288"/>
      <c r="LK31" s="288"/>
      <c r="LL31" s="288"/>
      <c r="LM31" s="288"/>
      <c r="LN31" s="288"/>
      <c r="LO31" s="288"/>
      <c r="LP31" s="288"/>
      <c r="LQ31" s="288"/>
      <c r="LR31" s="288"/>
      <c r="LS31" s="288"/>
      <c r="LT31" s="288"/>
      <c r="LU31" s="288"/>
      <c r="LV31" s="288"/>
      <c r="LW31" s="288"/>
      <c r="LX31" s="288"/>
      <c r="LY31" s="288"/>
      <c r="LZ31" s="288"/>
      <c r="MA31" s="288"/>
      <c r="MB31" s="288"/>
      <c r="MC31" s="288"/>
      <c r="MD31" s="288"/>
      <c r="ME31" s="288"/>
      <c r="MF31" s="288"/>
      <c r="MG31" s="288"/>
      <c r="MH31" s="288"/>
      <c r="MI31" s="288"/>
      <c r="MJ31" s="288"/>
      <c r="MK31" s="288"/>
      <c r="ML31" s="288"/>
      <c r="MM31" s="288"/>
      <c r="MN31" s="288"/>
      <c r="MO31" s="288"/>
      <c r="MP31" s="288"/>
      <c r="MQ31" s="288"/>
      <c r="MR31" s="288"/>
      <c r="MS31" s="288"/>
      <c r="MT31" s="288"/>
      <c r="MU31" s="288"/>
      <c r="MV31" s="288"/>
      <c r="MW31" s="288"/>
      <c r="MX31" s="288"/>
      <c r="MY31" s="288"/>
      <c r="MZ31" s="288"/>
      <c r="NA31" s="288"/>
      <c r="NB31" s="288"/>
      <c r="NC31" s="288"/>
      <c r="ND31" s="288"/>
      <c r="NE31" s="288"/>
      <c r="NF31" s="288"/>
      <c r="NG31" s="288"/>
      <c r="NH31" s="288"/>
      <c r="NI31" s="288"/>
      <c r="NJ31" s="288"/>
      <c r="NK31" s="288"/>
      <c r="NL31" s="288"/>
      <c r="NM31" s="288"/>
      <c r="NN31" s="288"/>
      <c r="NO31" s="288"/>
      <c r="NP31" s="288"/>
      <c r="NQ31" s="288"/>
      <c r="NR31" s="288"/>
      <c r="NS31" s="288"/>
      <c r="NT31" s="288"/>
      <c r="NU31" s="288"/>
      <c r="NV31" s="288"/>
      <c r="NW31" s="288"/>
      <c r="NX31" s="288"/>
      <c r="NY31" s="288"/>
      <c r="NZ31" s="288"/>
      <c r="OA31" s="288"/>
      <c r="OB31" s="288"/>
      <c r="OC31" s="288"/>
      <c r="OD31" s="288"/>
      <c r="OE31" s="288"/>
      <c r="OF31" s="288"/>
      <c r="OG31" s="288"/>
      <c r="OH31" s="288"/>
      <c r="OI31" s="288"/>
      <c r="OJ31" s="288"/>
      <c r="OK31" s="288"/>
      <c r="OL31" s="288"/>
      <c r="OM31" s="288"/>
      <c r="ON31" s="288"/>
      <c r="OO31" s="288"/>
      <c r="OP31" s="288"/>
      <c r="OQ31" s="288"/>
      <c r="OR31" s="288"/>
      <c r="OS31" s="288"/>
      <c r="OT31" s="288"/>
      <c r="OU31" s="288"/>
      <c r="OV31" s="288"/>
      <c r="OW31" s="288"/>
      <c r="OX31" s="288"/>
      <c r="OY31" s="288"/>
      <c r="OZ31" s="288"/>
      <c r="PA31" s="288"/>
      <c r="PB31" s="288"/>
      <c r="PC31" s="288"/>
      <c r="PD31" s="288"/>
      <c r="PE31" s="288"/>
      <c r="PF31" s="288"/>
      <c r="PG31" s="288"/>
      <c r="PH31" s="288"/>
      <c r="PI31" s="288"/>
      <c r="PJ31" s="288"/>
      <c r="PK31" s="288"/>
      <c r="PL31" s="288"/>
      <c r="PM31" s="288"/>
      <c r="PN31" s="288"/>
      <c r="PO31" s="288"/>
      <c r="PP31" s="288"/>
      <c r="PQ31" s="288"/>
      <c r="PR31" s="288"/>
      <c r="PS31" s="288"/>
      <c r="PT31" s="288"/>
      <c r="PU31" s="288"/>
      <c r="PV31" s="288"/>
      <c r="PW31" s="288"/>
      <c r="PX31" s="288"/>
      <c r="PY31" s="288"/>
      <c r="PZ31" s="288"/>
      <c r="QA31" s="288"/>
      <c r="QB31" s="288"/>
      <c r="QC31" s="288"/>
      <c r="QD31" s="288"/>
      <c r="QE31" s="288"/>
      <c r="QF31" s="288"/>
      <c r="QG31" s="288"/>
      <c r="QH31" s="288"/>
      <c r="QI31" s="288"/>
      <c r="QJ31" s="288"/>
      <c r="QK31" s="288"/>
      <c r="QL31" s="288"/>
      <c r="QM31" s="288"/>
      <c r="QN31" s="288"/>
      <c r="QO31" s="288"/>
      <c r="QP31" s="288"/>
      <c r="QQ31" s="288"/>
      <c r="QR31" s="288"/>
      <c r="QS31" s="288"/>
      <c r="QT31" s="288"/>
      <c r="QU31" s="288"/>
      <c r="QV31" s="288"/>
      <c r="QW31" s="288"/>
      <c r="QX31" s="288"/>
      <c r="QY31" s="288"/>
      <c r="QZ31" s="288"/>
      <c r="RA31" s="288"/>
      <c r="RB31" s="288"/>
      <c r="RC31" s="288"/>
      <c r="RD31" s="288"/>
      <c r="RE31" s="288"/>
      <c r="RF31" s="288"/>
      <c r="RG31" s="288"/>
      <c r="RH31" s="288"/>
      <c r="RI31" s="288"/>
      <c r="RJ31" s="288"/>
      <c r="RK31" s="288"/>
      <c r="RL31" s="288"/>
      <c r="RM31" s="288"/>
      <c r="RN31" s="288"/>
      <c r="RO31" s="288"/>
      <c r="RP31" s="288"/>
      <c r="RQ31" s="288"/>
      <c r="RR31" s="288"/>
      <c r="RS31" s="288"/>
      <c r="RT31" s="288"/>
      <c r="RU31" s="288"/>
      <c r="RV31" s="288"/>
      <c r="RW31" s="288"/>
      <c r="RX31" s="288"/>
      <c r="RY31" s="288"/>
      <c r="RZ31" s="288"/>
      <c r="SA31" s="288"/>
      <c r="SB31" s="288"/>
      <c r="SC31" s="288"/>
      <c r="SD31" s="288"/>
      <c r="SE31" s="288"/>
      <c r="SF31" s="288"/>
      <c r="SG31" s="288"/>
      <c r="SH31" s="288"/>
      <c r="SI31" s="288"/>
      <c r="SJ31" s="288"/>
      <c r="SK31" s="288"/>
      <c r="SL31" s="288"/>
      <c r="SM31" s="288"/>
      <c r="SN31" s="288"/>
      <c r="SO31" s="288"/>
      <c r="SP31" s="288"/>
      <c r="SQ31" s="288"/>
      <c r="SR31" s="288"/>
      <c r="SS31" s="288"/>
      <c r="ST31" s="288"/>
      <c r="SU31" s="288"/>
      <c r="SV31" s="288"/>
      <c r="SW31" s="288"/>
      <c r="SX31" s="288"/>
      <c r="SY31" s="288"/>
      <c r="SZ31" s="288"/>
      <c r="TA31" s="288"/>
      <c r="TB31" s="288"/>
      <c r="TC31" s="288"/>
      <c r="TD31" s="288"/>
      <c r="TE31" s="288"/>
      <c r="TF31" s="288"/>
      <c r="TG31" s="288"/>
      <c r="TH31" s="288"/>
      <c r="TI31" s="288"/>
      <c r="TJ31" s="288"/>
      <c r="TK31" s="288"/>
      <c r="TL31" s="288"/>
      <c r="TM31" s="288"/>
      <c r="TN31" s="288"/>
      <c r="TO31" s="288"/>
      <c r="TP31" s="288"/>
      <c r="TQ31" s="288"/>
      <c r="TR31" s="288"/>
      <c r="TS31" s="288"/>
      <c r="TT31" s="288"/>
      <c r="TU31" s="288"/>
      <c r="TV31" s="288"/>
      <c r="TW31" s="288"/>
      <c r="TX31" s="288"/>
      <c r="TY31" s="288"/>
      <c r="TZ31" s="288"/>
      <c r="UA31" s="288"/>
      <c r="UB31" s="288"/>
      <c r="UC31" s="288"/>
      <c r="UD31" s="288"/>
      <c r="UE31" s="288"/>
      <c r="UF31" s="288"/>
      <c r="UG31" s="288"/>
      <c r="UH31" s="288"/>
      <c r="UI31" s="288"/>
      <c r="UJ31" s="288"/>
      <c r="UK31" s="288"/>
      <c r="UL31" s="288"/>
      <c r="UM31" s="288"/>
      <c r="UN31" s="288"/>
      <c r="UO31" s="288"/>
      <c r="UP31" s="288"/>
      <c r="UQ31" s="288"/>
      <c r="UR31" s="288"/>
      <c r="US31" s="288"/>
      <c r="UT31" s="288"/>
      <c r="UU31" s="288"/>
      <c r="UV31" s="288"/>
      <c r="UW31" s="288"/>
      <c r="UX31" s="288"/>
      <c r="UY31" s="288"/>
      <c r="UZ31" s="288"/>
      <c r="VA31" s="288"/>
      <c r="VB31" s="288"/>
      <c r="VC31" s="288"/>
      <c r="VD31" s="288"/>
      <c r="VE31" s="288"/>
      <c r="VF31" s="288"/>
      <c r="VG31" s="288"/>
      <c r="VH31" s="288"/>
      <c r="VI31" s="288"/>
      <c r="VJ31" s="288"/>
      <c r="VK31" s="288"/>
      <c r="VL31" s="288"/>
      <c r="VM31" s="288"/>
      <c r="VN31" s="288"/>
      <c r="VO31" s="288"/>
      <c r="VP31" s="288"/>
      <c r="VQ31" s="288"/>
      <c r="VR31" s="288"/>
      <c r="VS31" s="288"/>
      <c r="VT31" s="288"/>
      <c r="VU31" s="288"/>
      <c r="VV31" s="288"/>
      <c r="VW31" s="288"/>
      <c r="VX31" s="288"/>
      <c r="VY31" s="288"/>
      <c r="VZ31" s="288"/>
      <c r="WA31" s="288"/>
      <c r="WB31" s="288"/>
      <c r="WC31" s="288"/>
      <c r="WD31" s="288"/>
      <c r="WE31" s="288"/>
      <c r="WF31" s="288"/>
      <c r="WG31" s="288"/>
      <c r="WH31" s="288"/>
      <c r="WI31" s="288"/>
      <c r="WJ31" s="288"/>
      <c r="WK31" s="288"/>
      <c r="WL31" s="288"/>
      <c r="WM31" s="288"/>
      <c r="WN31" s="288"/>
      <c r="WO31" s="288"/>
      <c r="WP31" s="288"/>
      <c r="WQ31" s="288"/>
      <c r="WR31" s="288"/>
      <c r="WS31" s="288"/>
      <c r="WT31" s="288"/>
      <c r="WU31" s="288"/>
      <c r="WV31" s="288"/>
      <c r="WW31" s="288"/>
      <c r="WX31" s="288"/>
      <c r="WY31" s="288"/>
      <c r="WZ31" s="288"/>
      <c r="XA31" s="288"/>
      <c r="XB31" s="288"/>
      <c r="XC31" s="288"/>
      <c r="XD31" s="288"/>
      <c r="XE31" s="288"/>
      <c r="XF31" s="288"/>
      <c r="XG31" s="288"/>
      <c r="XH31" s="288"/>
      <c r="XI31" s="288"/>
      <c r="XJ31" s="288"/>
      <c r="XK31" s="288"/>
      <c r="XL31" s="288"/>
      <c r="XM31" s="288"/>
      <c r="XN31" s="288"/>
      <c r="XO31" s="288"/>
      <c r="XP31" s="288"/>
      <c r="XQ31" s="288"/>
      <c r="XR31" s="288"/>
      <c r="XS31" s="288"/>
      <c r="XT31" s="288"/>
      <c r="XU31" s="288"/>
      <c r="XV31" s="288"/>
      <c r="XW31" s="288"/>
      <c r="XX31" s="288"/>
      <c r="XY31" s="288"/>
      <c r="XZ31" s="288"/>
      <c r="YA31" s="288"/>
      <c r="YB31" s="288"/>
      <c r="YC31" s="288"/>
      <c r="YD31" s="288"/>
      <c r="YE31" s="288"/>
      <c r="YF31" s="288"/>
      <c r="YG31" s="288"/>
      <c r="YH31" s="288"/>
      <c r="YI31" s="288"/>
      <c r="YJ31" s="288"/>
      <c r="YK31" s="288"/>
      <c r="YL31" s="288"/>
      <c r="YM31" s="288"/>
      <c r="YN31" s="288"/>
      <c r="YO31" s="288"/>
      <c r="YP31" s="288"/>
      <c r="YQ31" s="288"/>
      <c r="YR31" s="288"/>
      <c r="YS31" s="288"/>
      <c r="YT31" s="288"/>
      <c r="YU31" s="288"/>
      <c r="YV31" s="288"/>
      <c r="YW31" s="288"/>
      <c r="YX31" s="288"/>
      <c r="YY31" s="288"/>
      <c r="YZ31" s="288"/>
      <c r="ZA31" s="288"/>
      <c r="ZB31" s="288"/>
      <c r="ZC31" s="288"/>
      <c r="ZD31" s="288"/>
      <c r="ZE31" s="288"/>
      <c r="ZF31" s="288"/>
      <c r="ZG31" s="288"/>
      <c r="ZH31" s="288"/>
      <c r="ZI31" s="288"/>
      <c r="ZJ31" s="288"/>
      <c r="ZK31" s="288"/>
      <c r="ZL31" s="288"/>
      <c r="ZM31" s="288"/>
      <c r="ZN31" s="288"/>
      <c r="ZO31" s="288"/>
      <c r="ZP31" s="288"/>
      <c r="ZQ31" s="288"/>
      <c r="ZR31" s="288"/>
      <c r="ZS31" s="288"/>
      <c r="ZT31" s="288"/>
      <c r="ZU31" s="288"/>
      <c r="ZV31" s="288"/>
      <c r="ZW31" s="288"/>
      <c r="ZX31" s="288"/>
      <c r="ZY31" s="288"/>
      <c r="ZZ31" s="288"/>
      <c r="AAA31" s="288"/>
      <c r="AAB31" s="288"/>
      <c r="AAC31" s="288"/>
      <c r="AAD31" s="288"/>
      <c r="AAE31" s="288"/>
      <c r="AAF31" s="288"/>
      <c r="AAG31" s="288"/>
      <c r="AAH31" s="288"/>
      <c r="AAI31" s="288"/>
      <c r="AAJ31" s="288"/>
      <c r="AAK31" s="288"/>
      <c r="AAL31" s="288"/>
      <c r="AAM31" s="288"/>
      <c r="AAN31" s="288"/>
      <c r="AAO31" s="288"/>
      <c r="AAP31" s="288"/>
      <c r="AAQ31" s="288"/>
      <c r="AAR31" s="288"/>
      <c r="AAS31" s="288"/>
      <c r="AAT31" s="288"/>
      <c r="AAU31" s="288"/>
      <c r="AAV31" s="288"/>
      <c r="AAW31" s="288"/>
      <c r="AAX31" s="288"/>
      <c r="AAY31" s="288"/>
      <c r="AAZ31" s="288"/>
      <c r="ABA31" s="288"/>
      <c r="ABB31" s="288"/>
      <c r="ABC31" s="288"/>
      <c r="ABD31" s="288"/>
      <c r="ABE31" s="288"/>
      <c r="ABF31" s="288"/>
      <c r="ABG31" s="288"/>
      <c r="ABH31" s="288"/>
      <c r="ABI31" s="288"/>
      <c r="ABJ31" s="288"/>
      <c r="ABK31" s="288"/>
      <c r="ABL31" s="288"/>
      <c r="ABM31" s="288"/>
      <c r="ABN31" s="288"/>
      <c r="ABO31" s="288"/>
      <c r="ABP31" s="288"/>
      <c r="ABQ31" s="288"/>
      <c r="ABR31" s="288"/>
      <c r="ABS31" s="288"/>
      <c r="ABT31" s="288"/>
      <c r="ABU31" s="288"/>
      <c r="ABV31" s="288"/>
      <c r="ABW31" s="288"/>
      <c r="ABX31" s="288"/>
      <c r="ABY31" s="288"/>
      <c r="ABZ31" s="288"/>
      <c r="ACA31" s="288"/>
      <c r="ACB31" s="288"/>
      <c r="ACC31" s="288"/>
      <c r="ACD31" s="288"/>
      <c r="ACE31" s="288"/>
      <c r="ACF31" s="288"/>
      <c r="ACG31" s="288"/>
      <c r="ACH31" s="288"/>
      <c r="ACI31" s="288"/>
      <c r="ACJ31" s="288"/>
      <c r="ACK31" s="288"/>
      <c r="ACL31" s="288"/>
      <c r="ACM31" s="288"/>
      <c r="ACN31" s="288"/>
      <c r="ACO31" s="288"/>
      <c r="ACP31" s="288"/>
      <c r="ACQ31" s="288"/>
      <c r="ACR31" s="288"/>
      <c r="ACS31" s="288"/>
      <c r="ACT31" s="288"/>
      <c r="ACU31" s="288"/>
      <c r="ACV31" s="288"/>
      <c r="ACW31" s="288"/>
      <c r="ACX31" s="288"/>
      <c r="ACY31" s="288"/>
      <c r="ACZ31" s="288"/>
      <c r="ADA31" s="288"/>
      <c r="ADB31" s="288"/>
      <c r="ADC31" s="288"/>
      <c r="ADD31" s="288"/>
      <c r="ADE31" s="288"/>
      <c r="ADF31" s="288"/>
      <c r="ADG31" s="288"/>
      <c r="ADH31" s="288"/>
      <c r="ADI31" s="288"/>
      <c r="ADJ31" s="288"/>
      <c r="ADK31" s="288"/>
      <c r="ADL31" s="288"/>
      <c r="ADM31" s="288"/>
      <c r="ADN31" s="288"/>
      <c r="ADO31" s="288"/>
      <c r="ADP31" s="288"/>
      <c r="ADQ31" s="288"/>
      <c r="ADR31" s="288"/>
      <c r="ADS31" s="288"/>
      <c r="ADT31" s="288"/>
      <c r="ADU31" s="288"/>
      <c r="ADV31" s="288"/>
      <c r="ADW31" s="288"/>
      <c r="ADX31" s="288"/>
      <c r="ADY31" s="288"/>
      <c r="ADZ31" s="288"/>
      <c r="AEA31" s="288"/>
      <c r="AEB31" s="288"/>
      <c r="AEC31" s="288"/>
      <c r="AED31" s="288"/>
      <c r="AEE31" s="288"/>
      <c r="AEF31" s="288"/>
      <c r="AEG31" s="288"/>
      <c r="AEH31" s="288"/>
      <c r="AEI31" s="288"/>
      <c r="AEJ31" s="288"/>
      <c r="AEK31" s="288"/>
      <c r="AEL31" s="288"/>
      <c r="AEM31" s="288"/>
      <c r="AEN31" s="288"/>
      <c r="AEO31" s="288"/>
      <c r="AEP31" s="288"/>
      <c r="AEQ31" s="288"/>
      <c r="AER31" s="288"/>
      <c r="AES31" s="288"/>
      <c r="AET31" s="288"/>
      <c r="AEU31" s="288"/>
      <c r="AEV31" s="288"/>
      <c r="AEW31" s="288"/>
      <c r="AEX31" s="288"/>
      <c r="AEY31" s="288"/>
      <c r="AEZ31" s="288"/>
      <c r="AFA31" s="288"/>
      <c r="AFB31" s="288"/>
      <c r="AFC31" s="288"/>
      <c r="AFD31" s="288"/>
      <c r="AFE31" s="288"/>
      <c r="AFF31" s="288"/>
      <c r="AFG31" s="288"/>
      <c r="AFH31" s="288"/>
      <c r="AFI31" s="288"/>
      <c r="AFJ31" s="288"/>
      <c r="AFK31" s="288"/>
      <c r="AFL31" s="288"/>
      <c r="AFM31" s="288"/>
      <c r="AFN31" s="288"/>
      <c r="AFO31" s="288"/>
      <c r="AFP31" s="288"/>
      <c r="AFQ31" s="288"/>
      <c r="AFR31" s="288"/>
      <c r="AFS31" s="288"/>
      <c r="AFT31" s="288"/>
      <c r="AFU31" s="288"/>
      <c r="AFV31" s="288"/>
      <c r="AFW31" s="288"/>
      <c r="AFX31" s="288"/>
      <c r="AFY31" s="288"/>
      <c r="AFZ31" s="288"/>
      <c r="AGA31" s="288"/>
      <c r="AGB31" s="288"/>
      <c r="AGC31" s="288"/>
      <c r="AGD31" s="288"/>
      <c r="AGE31" s="288"/>
      <c r="AGF31" s="288"/>
      <c r="AGG31" s="288"/>
      <c r="AGH31" s="288"/>
      <c r="AGI31" s="288"/>
      <c r="AGJ31" s="288"/>
      <c r="AGK31" s="288"/>
      <c r="AGL31" s="288"/>
      <c r="AGM31" s="288"/>
      <c r="AGN31" s="288"/>
      <c r="AGO31" s="288"/>
      <c r="AGP31" s="288"/>
      <c r="AGQ31" s="288"/>
      <c r="AGR31" s="288"/>
      <c r="AGS31" s="288"/>
      <c r="AGT31" s="288"/>
      <c r="AGU31" s="288"/>
      <c r="AGV31" s="288"/>
      <c r="AGW31" s="288"/>
      <c r="AGX31" s="288"/>
      <c r="AGY31" s="288"/>
      <c r="AGZ31" s="288"/>
      <c r="AHA31" s="288"/>
      <c r="AHB31" s="288"/>
      <c r="AHC31" s="288"/>
      <c r="AHD31" s="288"/>
      <c r="AHE31" s="288"/>
      <c r="AHF31" s="288"/>
      <c r="AHG31" s="288"/>
      <c r="AHH31" s="288"/>
      <c r="AHI31" s="288"/>
      <c r="AHJ31" s="288"/>
      <c r="AHK31" s="288"/>
      <c r="AHL31" s="288"/>
      <c r="AHM31" s="288"/>
      <c r="AHN31" s="288"/>
      <c r="AHO31" s="288"/>
      <c r="AHP31" s="288"/>
      <c r="AHQ31" s="288"/>
      <c r="AHR31" s="288"/>
      <c r="AHS31" s="288"/>
      <c r="AHT31" s="288"/>
      <c r="AHU31" s="288"/>
      <c r="AHV31" s="288"/>
      <c r="AHW31" s="288"/>
      <c r="AHX31" s="288"/>
      <c r="AHY31" s="288"/>
      <c r="AHZ31" s="288"/>
      <c r="AIA31" s="288"/>
      <c r="AIB31" s="288"/>
      <c r="AIC31" s="288"/>
      <c r="AID31" s="288"/>
      <c r="AIE31" s="288"/>
      <c r="AIF31" s="288"/>
      <c r="AIG31" s="288"/>
      <c r="AIH31" s="288"/>
      <c r="AII31" s="288"/>
      <c r="AIJ31" s="288"/>
      <c r="AIK31" s="288"/>
      <c r="AIL31" s="288"/>
      <c r="AIM31" s="288"/>
      <c r="AIN31" s="288"/>
      <c r="AIO31" s="288"/>
      <c r="AIP31" s="288"/>
      <c r="AIQ31" s="288"/>
      <c r="AIR31" s="288"/>
      <c r="AIS31" s="288"/>
      <c r="AIT31" s="288"/>
      <c r="AIU31" s="288"/>
      <c r="AIV31" s="288"/>
      <c r="AIW31" s="288"/>
      <c r="AIX31" s="288"/>
      <c r="AIY31" s="288"/>
      <c r="AIZ31" s="288"/>
      <c r="AJA31" s="288"/>
      <c r="AJB31" s="288"/>
      <c r="AJC31" s="288"/>
      <c r="AJD31" s="288"/>
      <c r="AJE31" s="288"/>
      <c r="AJF31" s="288"/>
      <c r="AJG31" s="288"/>
      <c r="AJH31" s="288"/>
      <c r="AJI31" s="288"/>
      <c r="AJJ31" s="288"/>
      <c r="AJK31" s="288"/>
      <c r="AJL31" s="288"/>
      <c r="AJM31" s="288"/>
      <c r="AJN31" s="288"/>
      <c r="AJO31" s="288"/>
      <c r="AJP31" s="288"/>
      <c r="AJQ31" s="288"/>
      <c r="AJR31" s="288"/>
      <c r="AJS31" s="288"/>
      <c r="AJT31" s="288"/>
      <c r="AJU31" s="288"/>
      <c r="AJV31" s="288"/>
      <c r="AJW31" s="288"/>
      <c r="AJX31" s="288"/>
      <c r="AJY31" s="288"/>
      <c r="AJZ31" s="288"/>
      <c r="AKA31" s="288"/>
      <c r="AKB31" s="288"/>
      <c r="AKC31" s="288"/>
      <c r="AKD31" s="288"/>
      <c r="AKE31" s="288"/>
      <c r="AKF31" s="288"/>
      <c r="AKG31" s="288"/>
      <c r="AKH31" s="288"/>
      <c r="AKI31" s="288"/>
      <c r="AKJ31" s="288"/>
      <c r="AKK31" s="288"/>
      <c r="AKL31" s="288"/>
      <c r="AKM31" s="288"/>
      <c r="AKN31" s="288"/>
      <c r="AKO31" s="288"/>
      <c r="AKP31" s="288"/>
      <c r="AKQ31" s="288"/>
      <c r="AKR31" s="288"/>
      <c r="AKS31" s="288"/>
      <c r="AKT31" s="288"/>
      <c r="AKU31" s="288"/>
      <c r="AKV31" s="288"/>
      <c r="AKW31" s="288"/>
      <c r="AKX31" s="288"/>
      <c r="AKY31" s="288"/>
      <c r="AKZ31" s="288"/>
      <c r="ALA31" s="288"/>
      <c r="ALB31" s="288"/>
      <c r="ALC31" s="288"/>
      <c r="ALD31" s="288"/>
      <c r="ALE31" s="288"/>
      <c r="ALF31" s="288"/>
      <c r="ALG31" s="288"/>
      <c r="ALH31" s="288"/>
      <c r="ALI31" s="288"/>
      <c r="ALJ31" s="288"/>
      <c r="ALK31" s="288"/>
      <c r="ALL31" s="288"/>
      <c r="ALM31" s="288"/>
      <c r="ALN31" s="288"/>
      <c r="ALO31" s="288"/>
      <c r="ALP31" s="288"/>
      <c r="ALQ31" s="288"/>
      <c r="ALR31" s="288"/>
      <c r="ALS31" s="288"/>
      <c r="ALT31" s="288"/>
      <c r="ALU31" s="288"/>
      <c r="ALV31" s="288"/>
      <c r="ALW31" s="288"/>
      <c r="ALX31" s="288"/>
      <c r="ALY31" s="288"/>
      <c r="ALZ31" s="288"/>
      <c r="AMA31" s="288"/>
      <c r="AMB31" s="288"/>
      <c r="AMC31" s="288"/>
      <c r="AMD31" s="288"/>
      <c r="AME31" s="288"/>
      <c r="AMF31" s="288"/>
    </row>
    <row r="32" spans="1:1020" s="289" customFormat="1" ht="37.5" customHeight="1" x14ac:dyDescent="0.7">
      <c r="A32" s="386" t="s">
        <v>140</v>
      </c>
      <c r="B32" s="147">
        <v>7000</v>
      </c>
      <c r="C32" s="147">
        <v>14250</v>
      </c>
      <c r="D32" s="148">
        <v>367712</v>
      </c>
      <c r="E32" s="147">
        <v>159036</v>
      </c>
      <c r="F32" s="148">
        <f t="shared" si="0"/>
        <v>547998</v>
      </c>
      <c r="G32" s="147">
        <f t="shared" si="5"/>
        <v>5460</v>
      </c>
      <c r="H32" s="148">
        <f t="shared" si="5"/>
        <v>11115</v>
      </c>
      <c r="I32" s="147">
        <f t="shared" si="1"/>
        <v>367712</v>
      </c>
      <c r="J32" s="148">
        <f t="shared" si="2"/>
        <v>111325.2</v>
      </c>
      <c r="K32" s="147">
        <f t="shared" si="3"/>
        <v>495612.2</v>
      </c>
      <c r="L32" s="140"/>
      <c r="M32" s="387"/>
      <c r="N32" s="140"/>
      <c r="O32" s="288"/>
      <c r="P32" s="288"/>
      <c r="Q32" s="288"/>
      <c r="R32" s="388"/>
      <c r="S32" s="288"/>
      <c r="T32" s="288"/>
      <c r="U32" s="388"/>
      <c r="V32" s="288"/>
      <c r="W32" s="288"/>
      <c r="X32" s="288"/>
      <c r="Y32" s="288"/>
      <c r="Z32" s="288"/>
      <c r="AA32" s="288"/>
      <c r="AB32" s="288"/>
      <c r="AC32" s="288"/>
      <c r="AD32" s="288"/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  <c r="AR32" s="288"/>
      <c r="AS32" s="288"/>
      <c r="AT32" s="288"/>
      <c r="AU32" s="288"/>
      <c r="AV32" s="288"/>
      <c r="AW32" s="288"/>
      <c r="AX32" s="288"/>
      <c r="AY32" s="288"/>
      <c r="AZ32" s="288"/>
      <c r="BA32" s="288"/>
      <c r="BB32" s="288"/>
      <c r="BC32" s="288"/>
      <c r="BD32" s="288"/>
      <c r="BE32" s="288"/>
      <c r="BF32" s="288"/>
      <c r="BG32" s="288"/>
      <c r="BH32" s="288"/>
      <c r="BI32" s="288"/>
      <c r="BJ32" s="288"/>
      <c r="BK32" s="288"/>
      <c r="BL32" s="288"/>
      <c r="BM32" s="288"/>
      <c r="BN32" s="288"/>
      <c r="BO32" s="288"/>
      <c r="BP32" s="288"/>
      <c r="BQ32" s="288"/>
      <c r="BR32" s="288"/>
      <c r="BS32" s="288"/>
      <c r="BT32" s="288"/>
      <c r="BU32" s="288"/>
      <c r="BV32" s="288"/>
      <c r="BW32" s="288"/>
      <c r="BX32" s="288"/>
      <c r="BY32" s="288"/>
      <c r="BZ32" s="288"/>
      <c r="CA32" s="288"/>
      <c r="CB32" s="288"/>
      <c r="CC32" s="288"/>
      <c r="CD32" s="288"/>
      <c r="CE32" s="288"/>
      <c r="CF32" s="288"/>
      <c r="CG32" s="288"/>
      <c r="CH32" s="288"/>
      <c r="CI32" s="288"/>
      <c r="CJ32" s="288"/>
      <c r="CK32" s="288"/>
      <c r="CL32" s="288"/>
      <c r="CM32" s="288"/>
      <c r="CN32" s="288"/>
      <c r="CO32" s="288"/>
      <c r="CP32" s="288"/>
      <c r="CQ32" s="288"/>
      <c r="CR32" s="288"/>
      <c r="CS32" s="288"/>
      <c r="CT32" s="288"/>
      <c r="CU32" s="288"/>
      <c r="CV32" s="288"/>
      <c r="CW32" s="288"/>
      <c r="CX32" s="288"/>
      <c r="CY32" s="288"/>
      <c r="CZ32" s="288"/>
      <c r="DA32" s="288"/>
      <c r="DB32" s="288"/>
      <c r="DC32" s="288"/>
      <c r="DD32" s="288"/>
      <c r="DE32" s="288"/>
      <c r="DF32" s="288"/>
      <c r="DG32" s="288"/>
      <c r="DH32" s="288"/>
      <c r="DI32" s="288"/>
      <c r="DJ32" s="288"/>
      <c r="DK32" s="288"/>
      <c r="DL32" s="288"/>
      <c r="DM32" s="288"/>
      <c r="DN32" s="288"/>
      <c r="DO32" s="288"/>
      <c r="DP32" s="288"/>
      <c r="DQ32" s="288"/>
      <c r="DR32" s="288"/>
      <c r="DS32" s="288"/>
      <c r="DT32" s="288"/>
      <c r="DU32" s="288"/>
      <c r="DV32" s="288"/>
      <c r="DW32" s="288"/>
      <c r="DX32" s="288"/>
      <c r="DY32" s="288"/>
      <c r="DZ32" s="288"/>
      <c r="EA32" s="288"/>
      <c r="EB32" s="288"/>
      <c r="EC32" s="288"/>
      <c r="ED32" s="288"/>
      <c r="EE32" s="288"/>
      <c r="EF32" s="288"/>
      <c r="EG32" s="288"/>
      <c r="EH32" s="288"/>
      <c r="EI32" s="288"/>
      <c r="EJ32" s="288"/>
      <c r="EK32" s="288"/>
      <c r="EL32" s="288"/>
      <c r="EM32" s="288"/>
      <c r="EN32" s="288"/>
      <c r="EO32" s="288"/>
      <c r="EP32" s="288"/>
      <c r="EQ32" s="288"/>
      <c r="ER32" s="288"/>
      <c r="ES32" s="288"/>
      <c r="ET32" s="288"/>
      <c r="EU32" s="288"/>
      <c r="EV32" s="288"/>
      <c r="EW32" s="288"/>
      <c r="EX32" s="288"/>
      <c r="EY32" s="288"/>
      <c r="EZ32" s="288"/>
      <c r="FA32" s="288"/>
      <c r="FB32" s="288"/>
      <c r="FC32" s="288"/>
      <c r="FD32" s="288"/>
      <c r="FE32" s="288"/>
      <c r="FF32" s="288"/>
      <c r="FG32" s="288"/>
      <c r="FH32" s="288"/>
      <c r="FI32" s="288"/>
      <c r="FJ32" s="288"/>
      <c r="FK32" s="288"/>
      <c r="FL32" s="288"/>
      <c r="FM32" s="288"/>
      <c r="FN32" s="288"/>
      <c r="FO32" s="288"/>
      <c r="FP32" s="288"/>
      <c r="FQ32" s="288"/>
      <c r="FR32" s="288"/>
      <c r="FS32" s="288"/>
      <c r="FT32" s="288"/>
      <c r="FU32" s="288"/>
      <c r="FV32" s="288"/>
      <c r="FW32" s="288"/>
      <c r="FX32" s="288"/>
      <c r="FY32" s="288"/>
      <c r="FZ32" s="288"/>
      <c r="GA32" s="288"/>
      <c r="GB32" s="288"/>
      <c r="GC32" s="288"/>
      <c r="GD32" s="288"/>
      <c r="GE32" s="288"/>
      <c r="GF32" s="288"/>
      <c r="GG32" s="288"/>
      <c r="GH32" s="288"/>
      <c r="GI32" s="288"/>
      <c r="GJ32" s="288"/>
      <c r="GK32" s="288"/>
      <c r="GL32" s="288"/>
      <c r="GM32" s="288"/>
      <c r="GN32" s="288"/>
      <c r="GO32" s="288"/>
      <c r="GP32" s="288"/>
      <c r="GQ32" s="288"/>
      <c r="GR32" s="288"/>
      <c r="GS32" s="288"/>
      <c r="GT32" s="288"/>
      <c r="GU32" s="288"/>
      <c r="GV32" s="288"/>
      <c r="GW32" s="288"/>
      <c r="GX32" s="288"/>
      <c r="GY32" s="288"/>
      <c r="GZ32" s="288"/>
      <c r="HA32" s="288"/>
      <c r="HB32" s="288"/>
      <c r="HC32" s="288"/>
      <c r="HD32" s="288"/>
      <c r="HE32" s="288"/>
      <c r="HF32" s="288"/>
      <c r="HG32" s="288"/>
      <c r="HH32" s="288"/>
      <c r="HI32" s="288"/>
      <c r="HJ32" s="288"/>
      <c r="HK32" s="288"/>
      <c r="HL32" s="288"/>
      <c r="HM32" s="288"/>
      <c r="HN32" s="288"/>
      <c r="HO32" s="288"/>
      <c r="HP32" s="288"/>
      <c r="HQ32" s="288"/>
      <c r="HR32" s="288"/>
      <c r="HS32" s="288"/>
      <c r="HT32" s="288"/>
      <c r="HU32" s="288"/>
      <c r="HV32" s="288"/>
      <c r="HW32" s="288"/>
      <c r="HX32" s="288"/>
      <c r="HY32" s="288"/>
      <c r="HZ32" s="288"/>
      <c r="IA32" s="288"/>
      <c r="IB32" s="288"/>
      <c r="IC32" s="288"/>
      <c r="ID32" s="288"/>
      <c r="IE32" s="288"/>
      <c r="IF32" s="288"/>
      <c r="IG32" s="288"/>
      <c r="IH32" s="288"/>
      <c r="II32" s="288"/>
      <c r="IJ32" s="288"/>
      <c r="IK32" s="288"/>
      <c r="IL32" s="288"/>
      <c r="IM32" s="288"/>
      <c r="IN32" s="288"/>
      <c r="IO32" s="288"/>
      <c r="IP32" s="288"/>
      <c r="IQ32" s="288"/>
      <c r="IR32" s="288"/>
      <c r="IS32" s="288"/>
      <c r="IT32" s="288"/>
      <c r="IU32" s="288"/>
      <c r="IV32" s="288"/>
      <c r="IW32" s="288"/>
      <c r="IX32" s="288"/>
      <c r="IY32" s="288"/>
      <c r="IZ32" s="288"/>
      <c r="JA32" s="288"/>
      <c r="JB32" s="288"/>
      <c r="JC32" s="288"/>
      <c r="JD32" s="288"/>
      <c r="JE32" s="288"/>
      <c r="JF32" s="288"/>
      <c r="JG32" s="288"/>
      <c r="JH32" s="288"/>
      <c r="JI32" s="288"/>
      <c r="JJ32" s="288"/>
      <c r="JK32" s="288"/>
      <c r="JL32" s="288"/>
      <c r="JM32" s="288"/>
      <c r="JN32" s="288"/>
      <c r="JO32" s="288"/>
      <c r="JP32" s="288"/>
      <c r="JQ32" s="288"/>
      <c r="JR32" s="288"/>
      <c r="JS32" s="288"/>
      <c r="JT32" s="288"/>
      <c r="JU32" s="288"/>
      <c r="JV32" s="288"/>
      <c r="JW32" s="288"/>
      <c r="JX32" s="288"/>
      <c r="JY32" s="288"/>
      <c r="JZ32" s="288"/>
      <c r="KA32" s="288"/>
      <c r="KB32" s="288"/>
      <c r="KC32" s="288"/>
      <c r="KD32" s="288"/>
      <c r="KE32" s="288"/>
      <c r="KF32" s="288"/>
      <c r="KG32" s="288"/>
      <c r="KH32" s="288"/>
      <c r="KI32" s="288"/>
      <c r="KJ32" s="288"/>
      <c r="KK32" s="288"/>
      <c r="KL32" s="288"/>
      <c r="KM32" s="288"/>
      <c r="KN32" s="288"/>
      <c r="KO32" s="288"/>
      <c r="KP32" s="288"/>
      <c r="KQ32" s="288"/>
      <c r="KR32" s="288"/>
      <c r="KS32" s="288"/>
      <c r="KT32" s="288"/>
      <c r="KU32" s="288"/>
      <c r="KV32" s="288"/>
      <c r="KW32" s="288"/>
      <c r="KX32" s="288"/>
      <c r="KY32" s="288"/>
      <c r="KZ32" s="288"/>
      <c r="LA32" s="288"/>
      <c r="LB32" s="288"/>
      <c r="LC32" s="288"/>
      <c r="LD32" s="288"/>
      <c r="LE32" s="288"/>
      <c r="LF32" s="288"/>
      <c r="LG32" s="288"/>
      <c r="LH32" s="288"/>
      <c r="LI32" s="288"/>
      <c r="LJ32" s="288"/>
      <c r="LK32" s="288"/>
      <c r="LL32" s="288"/>
      <c r="LM32" s="288"/>
      <c r="LN32" s="288"/>
      <c r="LO32" s="288"/>
      <c r="LP32" s="288"/>
      <c r="LQ32" s="288"/>
      <c r="LR32" s="288"/>
      <c r="LS32" s="288"/>
      <c r="LT32" s="288"/>
      <c r="LU32" s="288"/>
      <c r="LV32" s="288"/>
      <c r="LW32" s="288"/>
      <c r="LX32" s="288"/>
      <c r="LY32" s="288"/>
      <c r="LZ32" s="288"/>
      <c r="MA32" s="288"/>
      <c r="MB32" s="288"/>
      <c r="MC32" s="288"/>
      <c r="MD32" s="288"/>
      <c r="ME32" s="288"/>
      <c r="MF32" s="288"/>
      <c r="MG32" s="288"/>
      <c r="MH32" s="288"/>
      <c r="MI32" s="288"/>
      <c r="MJ32" s="288"/>
      <c r="MK32" s="288"/>
      <c r="ML32" s="288"/>
      <c r="MM32" s="288"/>
      <c r="MN32" s="288"/>
      <c r="MO32" s="288"/>
      <c r="MP32" s="288"/>
      <c r="MQ32" s="288"/>
      <c r="MR32" s="288"/>
      <c r="MS32" s="288"/>
      <c r="MT32" s="288"/>
      <c r="MU32" s="288"/>
      <c r="MV32" s="288"/>
      <c r="MW32" s="288"/>
      <c r="MX32" s="288"/>
      <c r="MY32" s="288"/>
      <c r="MZ32" s="288"/>
      <c r="NA32" s="288"/>
      <c r="NB32" s="288"/>
      <c r="NC32" s="288"/>
      <c r="ND32" s="288"/>
      <c r="NE32" s="288"/>
      <c r="NF32" s="288"/>
      <c r="NG32" s="288"/>
      <c r="NH32" s="288"/>
      <c r="NI32" s="288"/>
      <c r="NJ32" s="288"/>
      <c r="NK32" s="288"/>
      <c r="NL32" s="288"/>
      <c r="NM32" s="288"/>
      <c r="NN32" s="288"/>
      <c r="NO32" s="288"/>
      <c r="NP32" s="288"/>
      <c r="NQ32" s="288"/>
      <c r="NR32" s="288"/>
      <c r="NS32" s="288"/>
      <c r="NT32" s="288"/>
      <c r="NU32" s="288"/>
      <c r="NV32" s="288"/>
      <c r="NW32" s="288"/>
      <c r="NX32" s="288"/>
      <c r="NY32" s="288"/>
      <c r="NZ32" s="288"/>
      <c r="OA32" s="288"/>
      <c r="OB32" s="288"/>
      <c r="OC32" s="288"/>
      <c r="OD32" s="288"/>
      <c r="OE32" s="288"/>
      <c r="OF32" s="288"/>
      <c r="OG32" s="288"/>
      <c r="OH32" s="288"/>
      <c r="OI32" s="288"/>
      <c r="OJ32" s="288"/>
      <c r="OK32" s="288"/>
      <c r="OL32" s="288"/>
      <c r="OM32" s="288"/>
      <c r="ON32" s="288"/>
      <c r="OO32" s="288"/>
      <c r="OP32" s="288"/>
      <c r="OQ32" s="288"/>
      <c r="OR32" s="288"/>
      <c r="OS32" s="288"/>
      <c r="OT32" s="288"/>
      <c r="OU32" s="288"/>
      <c r="OV32" s="288"/>
      <c r="OW32" s="288"/>
      <c r="OX32" s="288"/>
      <c r="OY32" s="288"/>
      <c r="OZ32" s="288"/>
      <c r="PA32" s="288"/>
      <c r="PB32" s="288"/>
      <c r="PC32" s="288"/>
      <c r="PD32" s="288"/>
      <c r="PE32" s="288"/>
      <c r="PF32" s="288"/>
      <c r="PG32" s="288"/>
      <c r="PH32" s="288"/>
      <c r="PI32" s="288"/>
      <c r="PJ32" s="288"/>
      <c r="PK32" s="288"/>
      <c r="PL32" s="288"/>
      <c r="PM32" s="288"/>
      <c r="PN32" s="288"/>
      <c r="PO32" s="288"/>
      <c r="PP32" s="288"/>
      <c r="PQ32" s="288"/>
      <c r="PR32" s="288"/>
      <c r="PS32" s="288"/>
      <c r="PT32" s="288"/>
      <c r="PU32" s="288"/>
      <c r="PV32" s="288"/>
      <c r="PW32" s="288"/>
      <c r="PX32" s="288"/>
      <c r="PY32" s="288"/>
      <c r="PZ32" s="288"/>
      <c r="QA32" s="288"/>
      <c r="QB32" s="288"/>
      <c r="QC32" s="288"/>
      <c r="QD32" s="288"/>
      <c r="QE32" s="288"/>
      <c r="QF32" s="288"/>
      <c r="QG32" s="288"/>
      <c r="QH32" s="288"/>
      <c r="QI32" s="288"/>
      <c r="QJ32" s="288"/>
      <c r="QK32" s="288"/>
      <c r="QL32" s="288"/>
      <c r="QM32" s="288"/>
      <c r="QN32" s="288"/>
      <c r="QO32" s="288"/>
      <c r="QP32" s="288"/>
      <c r="QQ32" s="288"/>
      <c r="QR32" s="288"/>
      <c r="QS32" s="288"/>
      <c r="QT32" s="288"/>
      <c r="QU32" s="288"/>
      <c r="QV32" s="288"/>
      <c r="QW32" s="288"/>
      <c r="QX32" s="288"/>
      <c r="QY32" s="288"/>
      <c r="QZ32" s="288"/>
      <c r="RA32" s="288"/>
      <c r="RB32" s="288"/>
      <c r="RC32" s="288"/>
      <c r="RD32" s="288"/>
      <c r="RE32" s="288"/>
      <c r="RF32" s="288"/>
      <c r="RG32" s="288"/>
      <c r="RH32" s="288"/>
      <c r="RI32" s="288"/>
      <c r="RJ32" s="288"/>
      <c r="RK32" s="288"/>
      <c r="RL32" s="288"/>
      <c r="RM32" s="288"/>
      <c r="RN32" s="288"/>
      <c r="RO32" s="288"/>
      <c r="RP32" s="288"/>
      <c r="RQ32" s="288"/>
      <c r="RR32" s="288"/>
      <c r="RS32" s="288"/>
      <c r="RT32" s="288"/>
      <c r="RU32" s="288"/>
      <c r="RV32" s="288"/>
      <c r="RW32" s="288"/>
      <c r="RX32" s="288"/>
      <c r="RY32" s="288"/>
      <c r="RZ32" s="288"/>
      <c r="SA32" s="288"/>
      <c r="SB32" s="288"/>
      <c r="SC32" s="288"/>
      <c r="SD32" s="288"/>
      <c r="SE32" s="288"/>
      <c r="SF32" s="288"/>
      <c r="SG32" s="288"/>
      <c r="SH32" s="288"/>
      <c r="SI32" s="288"/>
      <c r="SJ32" s="288"/>
      <c r="SK32" s="288"/>
      <c r="SL32" s="288"/>
      <c r="SM32" s="288"/>
      <c r="SN32" s="288"/>
      <c r="SO32" s="288"/>
      <c r="SP32" s="288"/>
      <c r="SQ32" s="288"/>
      <c r="SR32" s="288"/>
      <c r="SS32" s="288"/>
      <c r="ST32" s="288"/>
      <c r="SU32" s="288"/>
      <c r="SV32" s="288"/>
      <c r="SW32" s="288"/>
      <c r="SX32" s="288"/>
      <c r="SY32" s="288"/>
      <c r="SZ32" s="288"/>
      <c r="TA32" s="288"/>
      <c r="TB32" s="288"/>
      <c r="TC32" s="288"/>
      <c r="TD32" s="288"/>
      <c r="TE32" s="288"/>
      <c r="TF32" s="288"/>
      <c r="TG32" s="288"/>
      <c r="TH32" s="288"/>
      <c r="TI32" s="288"/>
      <c r="TJ32" s="288"/>
      <c r="TK32" s="288"/>
      <c r="TL32" s="288"/>
      <c r="TM32" s="288"/>
      <c r="TN32" s="288"/>
      <c r="TO32" s="288"/>
      <c r="TP32" s="288"/>
      <c r="TQ32" s="288"/>
      <c r="TR32" s="288"/>
      <c r="TS32" s="288"/>
      <c r="TT32" s="288"/>
      <c r="TU32" s="288"/>
      <c r="TV32" s="288"/>
      <c r="TW32" s="288"/>
      <c r="TX32" s="288"/>
      <c r="TY32" s="288"/>
      <c r="TZ32" s="288"/>
      <c r="UA32" s="288"/>
      <c r="UB32" s="288"/>
      <c r="UC32" s="288"/>
      <c r="UD32" s="288"/>
      <c r="UE32" s="288"/>
      <c r="UF32" s="288"/>
      <c r="UG32" s="288"/>
      <c r="UH32" s="288"/>
      <c r="UI32" s="288"/>
      <c r="UJ32" s="288"/>
      <c r="UK32" s="288"/>
      <c r="UL32" s="288"/>
      <c r="UM32" s="288"/>
      <c r="UN32" s="288"/>
      <c r="UO32" s="288"/>
      <c r="UP32" s="288"/>
      <c r="UQ32" s="288"/>
      <c r="UR32" s="288"/>
      <c r="US32" s="288"/>
      <c r="UT32" s="288"/>
      <c r="UU32" s="288"/>
      <c r="UV32" s="288"/>
      <c r="UW32" s="288"/>
      <c r="UX32" s="288"/>
      <c r="UY32" s="288"/>
      <c r="UZ32" s="288"/>
      <c r="VA32" s="288"/>
      <c r="VB32" s="288"/>
      <c r="VC32" s="288"/>
      <c r="VD32" s="288"/>
      <c r="VE32" s="288"/>
      <c r="VF32" s="288"/>
      <c r="VG32" s="288"/>
      <c r="VH32" s="288"/>
      <c r="VI32" s="288"/>
      <c r="VJ32" s="288"/>
      <c r="VK32" s="288"/>
      <c r="VL32" s="288"/>
      <c r="VM32" s="288"/>
      <c r="VN32" s="288"/>
      <c r="VO32" s="288"/>
      <c r="VP32" s="288"/>
      <c r="VQ32" s="288"/>
      <c r="VR32" s="288"/>
      <c r="VS32" s="288"/>
      <c r="VT32" s="288"/>
      <c r="VU32" s="288"/>
      <c r="VV32" s="288"/>
      <c r="VW32" s="288"/>
      <c r="VX32" s="288"/>
      <c r="VY32" s="288"/>
      <c r="VZ32" s="288"/>
      <c r="WA32" s="288"/>
      <c r="WB32" s="288"/>
      <c r="WC32" s="288"/>
      <c r="WD32" s="288"/>
      <c r="WE32" s="288"/>
      <c r="WF32" s="288"/>
      <c r="WG32" s="288"/>
      <c r="WH32" s="288"/>
      <c r="WI32" s="288"/>
      <c r="WJ32" s="288"/>
      <c r="WK32" s="288"/>
      <c r="WL32" s="288"/>
      <c r="WM32" s="288"/>
      <c r="WN32" s="288"/>
      <c r="WO32" s="288"/>
      <c r="WP32" s="288"/>
      <c r="WQ32" s="288"/>
      <c r="WR32" s="288"/>
      <c r="WS32" s="288"/>
      <c r="WT32" s="288"/>
      <c r="WU32" s="288"/>
      <c r="WV32" s="288"/>
      <c r="WW32" s="288"/>
      <c r="WX32" s="288"/>
      <c r="WY32" s="288"/>
      <c r="WZ32" s="288"/>
      <c r="XA32" s="288"/>
      <c r="XB32" s="288"/>
      <c r="XC32" s="288"/>
      <c r="XD32" s="288"/>
      <c r="XE32" s="288"/>
      <c r="XF32" s="288"/>
      <c r="XG32" s="288"/>
      <c r="XH32" s="288"/>
      <c r="XI32" s="288"/>
      <c r="XJ32" s="288"/>
      <c r="XK32" s="288"/>
      <c r="XL32" s="288"/>
      <c r="XM32" s="288"/>
      <c r="XN32" s="288"/>
      <c r="XO32" s="288"/>
      <c r="XP32" s="288"/>
      <c r="XQ32" s="288"/>
      <c r="XR32" s="288"/>
      <c r="XS32" s="288"/>
      <c r="XT32" s="288"/>
      <c r="XU32" s="288"/>
      <c r="XV32" s="288"/>
      <c r="XW32" s="288"/>
      <c r="XX32" s="288"/>
      <c r="XY32" s="288"/>
      <c r="XZ32" s="288"/>
      <c r="YA32" s="288"/>
      <c r="YB32" s="288"/>
      <c r="YC32" s="288"/>
      <c r="YD32" s="288"/>
      <c r="YE32" s="288"/>
      <c r="YF32" s="288"/>
      <c r="YG32" s="288"/>
      <c r="YH32" s="288"/>
      <c r="YI32" s="288"/>
      <c r="YJ32" s="288"/>
      <c r="YK32" s="288"/>
      <c r="YL32" s="288"/>
      <c r="YM32" s="288"/>
      <c r="YN32" s="288"/>
      <c r="YO32" s="288"/>
      <c r="YP32" s="288"/>
      <c r="YQ32" s="288"/>
      <c r="YR32" s="288"/>
      <c r="YS32" s="288"/>
      <c r="YT32" s="288"/>
      <c r="YU32" s="288"/>
      <c r="YV32" s="288"/>
      <c r="YW32" s="288"/>
      <c r="YX32" s="288"/>
      <c r="YY32" s="288"/>
      <c r="YZ32" s="288"/>
      <c r="ZA32" s="288"/>
      <c r="ZB32" s="288"/>
      <c r="ZC32" s="288"/>
      <c r="ZD32" s="288"/>
      <c r="ZE32" s="288"/>
      <c r="ZF32" s="288"/>
      <c r="ZG32" s="288"/>
      <c r="ZH32" s="288"/>
      <c r="ZI32" s="288"/>
      <c r="ZJ32" s="288"/>
      <c r="ZK32" s="288"/>
      <c r="ZL32" s="288"/>
      <c r="ZM32" s="288"/>
      <c r="ZN32" s="288"/>
      <c r="ZO32" s="288"/>
      <c r="ZP32" s="288"/>
      <c r="ZQ32" s="288"/>
      <c r="ZR32" s="288"/>
      <c r="ZS32" s="288"/>
      <c r="ZT32" s="288"/>
      <c r="ZU32" s="288"/>
      <c r="ZV32" s="288"/>
      <c r="ZW32" s="288"/>
      <c r="ZX32" s="288"/>
      <c r="ZY32" s="288"/>
      <c r="ZZ32" s="288"/>
      <c r="AAA32" s="288"/>
      <c r="AAB32" s="288"/>
      <c r="AAC32" s="288"/>
      <c r="AAD32" s="288"/>
      <c r="AAE32" s="288"/>
      <c r="AAF32" s="288"/>
      <c r="AAG32" s="288"/>
      <c r="AAH32" s="288"/>
      <c r="AAI32" s="288"/>
      <c r="AAJ32" s="288"/>
      <c r="AAK32" s="288"/>
      <c r="AAL32" s="288"/>
      <c r="AAM32" s="288"/>
      <c r="AAN32" s="288"/>
      <c r="AAO32" s="288"/>
      <c r="AAP32" s="288"/>
      <c r="AAQ32" s="288"/>
      <c r="AAR32" s="288"/>
      <c r="AAS32" s="288"/>
      <c r="AAT32" s="288"/>
      <c r="AAU32" s="288"/>
      <c r="AAV32" s="288"/>
      <c r="AAW32" s="288"/>
      <c r="AAX32" s="288"/>
      <c r="AAY32" s="288"/>
      <c r="AAZ32" s="288"/>
      <c r="ABA32" s="288"/>
      <c r="ABB32" s="288"/>
      <c r="ABC32" s="288"/>
      <c r="ABD32" s="288"/>
      <c r="ABE32" s="288"/>
      <c r="ABF32" s="288"/>
      <c r="ABG32" s="288"/>
      <c r="ABH32" s="288"/>
      <c r="ABI32" s="288"/>
      <c r="ABJ32" s="288"/>
      <c r="ABK32" s="288"/>
      <c r="ABL32" s="288"/>
      <c r="ABM32" s="288"/>
      <c r="ABN32" s="288"/>
      <c r="ABO32" s="288"/>
      <c r="ABP32" s="288"/>
      <c r="ABQ32" s="288"/>
      <c r="ABR32" s="288"/>
      <c r="ABS32" s="288"/>
      <c r="ABT32" s="288"/>
      <c r="ABU32" s="288"/>
      <c r="ABV32" s="288"/>
      <c r="ABW32" s="288"/>
      <c r="ABX32" s="288"/>
      <c r="ABY32" s="288"/>
      <c r="ABZ32" s="288"/>
      <c r="ACA32" s="288"/>
      <c r="ACB32" s="288"/>
      <c r="ACC32" s="288"/>
      <c r="ACD32" s="288"/>
      <c r="ACE32" s="288"/>
      <c r="ACF32" s="288"/>
      <c r="ACG32" s="288"/>
      <c r="ACH32" s="288"/>
      <c r="ACI32" s="288"/>
      <c r="ACJ32" s="288"/>
      <c r="ACK32" s="288"/>
      <c r="ACL32" s="288"/>
      <c r="ACM32" s="288"/>
      <c r="ACN32" s="288"/>
      <c r="ACO32" s="288"/>
      <c r="ACP32" s="288"/>
      <c r="ACQ32" s="288"/>
      <c r="ACR32" s="288"/>
      <c r="ACS32" s="288"/>
      <c r="ACT32" s="288"/>
      <c r="ACU32" s="288"/>
      <c r="ACV32" s="288"/>
      <c r="ACW32" s="288"/>
      <c r="ACX32" s="288"/>
      <c r="ACY32" s="288"/>
      <c r="ACZ32" s="288"/>
      <c r="ADA32" s="288"/>
      <c r="ADB32" s="288"/>
      <c r="ADC32" s="288"/>
      <c r="ADD32" s="288"/>
      <c r="ADE32" s="288"/>
      <c r="ADF32" s="288"/>
      <c r="ADG32" s="288"/>
      <c r="ADH32" s="288"/>
      <c r="ADI32" s="288"/>
      <c r="ADJ32" s="288"/>
      <c r="ADK32" s="288"/>
      <c r="ADL32" s="288"/>
      <c r="ADM32" s="288"/>
      <c r="ADN32" s="288"/>
      <c r="ADO32" s="288"/>
      <c r="ADP32" s="288"/>
      <c r="ADQ32" s="288"/>
      <c r="ADR32" s="288"/>
      <c r="ADS32" s="288"/>
      <c r="ADT32" s="288"/>
      <c r="ADU32" s="288"/>
      <c r="ADV32" s="288"/>
      <c r="ADW32" s="288"/>
      <c r="ADX32" s="288"/>
      <c r="ADY32" s="288"/>
      <c r="ADZ32" s="288"/>
      <c r="AEA32" s="288"/>
      <c r="AEB32" s="288"/>
      <c r="AEC32" s="288"/>
      <c r="AED32" s="288"/>
      <c r="AEE32" s="288"/>
      <c r="AEF32" s="288"/>
      <c r="AEG32" s="288"/>
      <c r="AEH32" s="288"/>
      <c r="AEI32" s="288"/>
      <c r="AEJ32" s="288"/>
      <c r="AEK32" s="288"/>
      <c r="AEL32" s="288"/>
      <c r="AEM32" s="288"/>
      <c r="AEN32" s="288"/>
      <c r="AEO32" s="288"/>
      <c r="AEP32" s="288"/>
      <c r="AEQ32" s="288"/>
      <c r="AER32" s="288"/>
      <c r="AES32" s="288"/>
      <c r="AET32" s="288"/>
      <c r="AEU32" s="288"/>
      <c r="AEV32" s="288"/>
      <c r="AEW32" s="288"/>
      <c r="AEX32" s="288"/>
      <c r="AEY32" s="288"/>
      <c r="AEZ32" s="288"/>
      <c r="AFA32" s="288"/>
      <c r="AFB32" s="288"/>
      <c r="AFC32" s="288"/>
      <c r="AFD32" s="288"/>
      <c r="AFE32" s="288"/>
      <c r="AFF32" s="288"/>
      <c r="AFG32" s="288"/>
      <c r="AFH32" s="288"/>
      <c r="AFI32" s="288"/>
      <c r="AFJ32" s="288"/>
      <c r="AFK32" s="288"/>
      <c r="AFL32" s="288"/>
      <c r="AFM32" s="288"/>
      <c r="AFN32" s="288"/>
      <c r="AFO32" s="288"/>
      <c r="AFP32" s="288"/>
      <c r="AFQ32" s="288"/>
      <c r="AFR32" s="288"/>
      <c r="AFS32" s="288"/>
      <c r="AFT32" s="288"/>
      <c r="AFU32" s="288"/>
      <c r="AFV32" s="288"/>
      <c r="AFW32" s="288"/>
      <c r="AFX32" s="288"/>
      <c r="AFY32" s="288"/>
      <c r="AFZ32" s="288"/>
      <c r="AGA32" s="288"/>
      <c r="AGB32" s="288"/>
      <c r="AGC32" s="288"/>
      <c r="AGD32" s="288"/>
      <c r="AGE32" s="288"/>
      <c r="AGF32" s="288"/>
      <c r="AGG32" s="288"/>
      <c r="AGH32" s="288"/>
      <c r="AGI32" s="288"/>
      <c r="AGJ32" s="288"/>
      <c r="AGK32" s="288"/>
      <c r="AGL32" s="288"/>
      <c r="AGM32" s="288"/>
      <c r="AGN32" s="288"/>
      <c r="AGO32" s="288"/>
      <c r="AGP32" s="288"/>
      <c r="AGQ32" s="288"/>
      <c r="AGR32" s="288"/>
      <c r="AGS32" s="288"/>
      <c r="AGT32" s="288"/>
      <c r="AGU32" s="288"/>
      <c r="AGV32" s="288"/>
      <c r="AGW32" s="288"/>
      <c r="AGX32" s="288"/>
      <c r="AGY32" s="288"/>
      <c r="AGZ32" s="288"/>
      <c r="AHA32" s="288"/>
      <c r="AHB32" s="288"/>
      <c r="AHC32" s="288"/>
      <c r="AHD32" s="288"/>
      <c r="AHE32" s="288"/>
      <c r="AHF32" s="288"/>
      <c r="AHG32" s="288"/>
      <c r="AHH32" s="288"/>
      <c r="AHI32" s="288"/>
      <c r="AHJ32" s="288"/>
      <c r="AHK32" s="288"/>
      <c r="AHL32" s="288"/>
      <c r="AHM32" s="288"/>
      <c r="AHN32" s="288"/>
      <c r="AHO32" s="288"/>
      <c r="AHP32" s="288"/>
      <c r="AHQ32" s="288"/>
      <c r="AHR32" s="288"/>
      <c r="AHS32" s="288"/>
      <c r="AHT32" s="288"/>
      <c r="AHU32" s="288"/>
      <c r="AHV32" s="288"/>
      <c r="AHW32" s="288"/>
      <c r="AHX32" s="288"/>
      <c r="AHY32" s="288"/>
      <c r="AHZ32" s="288"/>
      <c r="AIA32" s="288"/>
      <c r="AIB32" s="288"/>
      <c r="AIC32" s="288"/>
      <c r="AID32" s="288"/>
      <c r="AIE32" s="288"/>
      <c r="AIF32" s="288"/>
      <c r="AIG32" s="288"/>
      <c r="AIH32" s="288"/>
      <c r="AII32" s="288"/>
      <c r="AIJ32" s="288"/>
      <c r="AIK32" s="288"/>
      <c r="AIL32" s="288"/>
      <c r="AIM32" s="288"/>
      <c r="AIN32" s="288"/>
      <c r="AIO32" s="288"/>
      <c r="AIP32" s="288"/>
      <c r="AIQ32" s="288"/>
      <c r="AIR32" s="288"/>
      <c r="AIS32" s="288"/>
      <c r="AIT32" s="288"/>
      <c r="AIU32" s="288"/>
      <c r="AIV32" s="288"/>
      <c r="AIW32" s="288"/>
      <c r="AIX32" s="288"/>
      <c r="AIY32" s="288"/>
      <c r="AIZ32" s="288"/>
      <c r="AJA32" s="288"/>
      <c r="AJB32" s="288"/>
      <c r="AJC32" s="288"/>
      <c r="AJD32" s="288"/>
      <c r="AJE32" s="288"/>
      <c r="AJF32" s="288"/>
      <c r="AJG32" s="288"/>
      <c r="AJH32" s="288"/>
      <c r="AJI32" s="288"/>
      <c r="AJJ32" s="288"/>
      <c r="AJK32" s="288"/>
      <c r="AJL32" s="288"/>
      <c r="AJM32" s="288"/>
      <c r="AJN32" s="288"/>
      <c r="AJO32" s="288"/>
      <c r="AJP32" s="288"/>
      <c r="AJQ32" s="288"/>
      <c r="AJR32" s="288"/>
      <c r="AJS32" s="288"/>
      <c r="AJT32" s="288"/>
      <c r="AJU32" s="288"/>
      <c r="AJV32" s="288"/>
      <c r="AJW32" s="288"/>
      <c r="AJX32" s="288"/>
      <c r="AJY32" s="288"/>
      <c r="AJZ32" s="288"/>
      <c r="AKA32" s="288"/>
      <c r="AKB32" s="288"/>
      <c r="AKC32" s="288"/>
      <c r="AKD32" s="288"/>
      <c r="AKE32" s="288"/>
      <c r="AKF32" s="288"/>
      <c r="AKG32" s="288"/>
      <c r="AKH32" s="288"/>
      <c r="AKI32" s="288"/>
      <c r="AKJ32" s="288"/>
      <c r="AKK32" s="288"/>
      <c r="AKL32" s="288"/>
      <c r="AKM32" s="288"/>
      <c r="AKN32" s="288"/>
      <c r="AKO32" s="288"/>
      <c r="AKP32" s="288"/>
      <c r="AKQ32" s="288"/>
      <c r="AKR32" s="288"/>
      <c r="AKS32" s="288"/>
      <c r="AKT32" s="288"/>
      <c r="AKU32" s="288"/>
      <c r="AKV32" s="288"/>
      <c r="AKW32" s="288"/>
      <c r="AKX32" s="288"/>
      <c r="AKY32" s="288"/>
      <c r="AKZ32" s="288"/>
      <c r="ALA32" s="288"/>
      <c r="ALB32" s="288"/>
      <c r="ALC32" s="288"/>
      <c r="ALD32" s="288"/>
      <c r="ALE32" s="288"/>
      <c r="ALF32" s="288"/>
      <c r="ALG32" s="288"/>
      <c r="ALH32" s="288"/>
      <c r="ALI32" s="288"/>
      <c r="ALJ32" s="288"/>
      <c r="ALK32" s="288"/>
      <c r="ALL32" s="288"/>
      <c r="ALM32" s="288"/>
      <c r="ALN32" s="288"/>
      <c r="ALO32" s="288"/>
      <c r="ALP32" s="288"/>
      <c r="ALQ32" s="288"/>
      <c r="ALR32" s="288"/>
      <c r="ALS32" s="288"/>
      <c r="ALT32" s="288"/>
      <c r="ALU32" s="288"/>
      <c r="ALV32" s="288"/>
      <c r="ALW32" s="288"/>
      <c r="ALX32" s="288"/>
      <c r="ALY32" s="288"/>
      <c r="ALZ32" s="288"/>
      <c r="AMA32" s="288"/>
      <c r="AMB32" s="288"/>
      <c r="AMC32" s="288"/>
      <c r="AMD32" s="288"/>
      <c r="AME32" s="288"/>
      <c r="AMF32" s="288"/>
    </row>
    <row r="33" spans="1:1020" s="289" customFormat="1" ht="37.5" customHeight="1" x14ac:dyDescent="0.7">
      <c r="A33" s="386" t="s">
        <v>141</v>
      </c>
      <c r="B33" s="147">
        <v>3000</v>
      </c>
      <c r="C33" s="147">
        <v>6355</v>
      </c>
      <c r="D33" s="148">
        <v>323835</v>
      </c>
      <c r="E33" s="147">
        <v>147800</v>
      </c>
      <c r="F33" s="148">
        <f t="shared" si="0"/>
        <v>480990</v>
      </c>
      <c r="G33" s="147">
        <f t="shared" si="5"/>
        <v>2340</v>
      </c>
      <c r="H33" s="148">
        <f t="shared" si="5"/>
        <v>4956.9000000000005</v>
      </c>
      <c r="I33" s="147">
        <f t="shared" si="1"/>
        <v>323835</v>
      </c>
      <c r="J33" s="148">
        <f t="shared" si="2"/>
        <v>103460</v>
      </c>
      <c r="K33" s="147">
        <f t="shared" si="3"/>
        <v>434591.9</v>
      </c>
      <c r="L33" s="140"/>
      <c r="M33" s="140"/>
      <c r="N33" s="140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  <c r="AA33" s="288"/>
      <c r="AB33" s="288"/>
      <c r="AC33" s="288"/>
      <c r="AD33" s="288"/>
      <c r="AE33" s="288"/>
      <c r="AF33" s="288"/>
      <c r="AG33" s="288"/>
      <c r="AH33" s="288"/>
      <c r="AI33" s="288"/>
      <c r="AJ33" s="288"/>
      <c r="AK33" s="288"/>
      <c r="AL33" s="288"/>
      <c r="AM33" s="288"/>
      <c r="AN33" s="288"/>
      <c r="AO33" s="288"/>
      <c r="AP33" s="288"/>
      <c r="AQ33" s="288"/>
      <c r="AR33" s="288"/>
      <c r="AS33" s="288"/>
      <c r="AT33" s="288"/>
      <c r="AU33" s="288"/>
      <c r="AV33" s="288"/>
      <c r="AW33" s="288"/>
      <c r="AX33" s="288"/>
      <c r="AY33" s="288"/>
      <c r="AZ33" s="288"/>
      <c r="BA33" s="288"/>
      <c r="BB33" s="288"/>
      <c r="BC33" s="288"/>
      <c r="BD33" s="288"/>
      <c r="BE33" s="288"/>
      <c r="BF33" s="288"/>
      <c r="BG33" s="288"/>
      <c r="BH33" s="288"/>
      <c r="BI33" s="288"/>
      <c r="BJ33" s="288"/>
      <c r="BK33" s="288"/>
      <c r="BL33" s="288"/>
      <c r="BM33" s="288"/>
      <c r="BN33" s="288"/>
      <c r="BO33" s="288"/>
      <c r="BP33" s="288"/>
      <c r="BQ33" s="288"/>
      <c r="BR33" s="288"/>
      <c r="BS33" s="288"/>
      <c r="BT33" s="288"/>
      <c r="BU33" s="288"/>
      <c r="BV33" s="288"/>
      <c r="BW33" s="288"/>
      <c r="BX33" s="288"/>
      <c r="BY33" s="288"/>
      <c r="BZ33" s="288"/>
      <c r="CA33" s="288"/>
      <c r="CB33" s="288"/>
      <c r="CC33" s="288"/>
      <c r="CD33" s="288"/>
      <c r="CE33" s="288"/>
      <c r="CF33" s="288"/>
      <c r="CG33" s="288"/>
      <c r="CH33" s="288"/>
      <c r="CI33" s="288"/>
      <c r="CJ33" s="288"/>
      <c r="CK33" s="288"/>
      <c r="CL33" s="288"/>
      <c r="CM33" s="288"/>
      <c r="CN33" s="288"/>
      <c r="CO33" s="288"/>
      <c r="CP33" s="288"/>
      <c r="CQ33" s="288"/>
      <c r="CR33" s="288"/>
      <c r="CS33" s="288"/>
      <c r="CT33" s="288"/>
      <c r="CU33" s="288"/>
      <c r="CV33" s="288"/>
      <c r="CW33" s="288"/>
      <c r="CX33" s="288"/>
      <c r="CY33" s="288"/>
      <c r="CZ33" s="288"/>
      <c r="DA33" s="288"/>
      <c r="DB33" s="288"/>
      <c r="DC33" s="288"/>
      <c r="DD33" s="288"/>
      <c r="DE33" s="288"/>
      <c r="DF33" s="288"/>
      <c r="DG33" s="288"/>
      <c r="DH33" s="288"/>
      <c r="DI33" s="288"/>
      <c r="DJ33" s="288"/>
      <c r="DK33" s="288"/>
      <c r="DL33" s="288"/>
      <c r="DM33" s="288"/>
      <c r="DN33" s="288"/>
      <c r="DO33" s="288"/>
      <c r="DP33" s="288"/>
      <c r="DQ33" s="288"/>
      <c r="DR33" s="288"/>
      <c r="DS33" s="288"/>
      <c r="DT33" s="288"/>
      <c r="DU33" s="288"/>
      <c r="DV33" s="288"/>
      <c r="DW33" s="288"/>
      <c r="DX33" s="288"/>
      <c r="DY33" s="288"/>
      <c r="DZ33" s="288"/>
      <c r="EA33" s="288"/>
      <c r="EB33" s="288"/>
      <c r="EC33" s="288"/>
      <c r="ED33" s="288"/>
      <c r="EE33" s="288"/>
      <c r="EF33" s="288"/>
      <c r="EG33" s="288"/>
      <c r="EH33" s="288"/>
      <c r="EI33" s="288"/>
      <c r="EJ33" s="288"/>
      <c r="EK33" s="288"/>
      <c r="EL33" s="288"/>
      <c r="EM33" s="288"/>
      <c r="EN33" s="288"/>
      <c r="EO33" s="288"/>
      <c r="EP33" s="288"/>
      <c r="EQ33" s="288"/>
      <c r="ER33" s="288"/>
      <c r="ES33" s="288"/>
      <c r="ET33" s="288"/>
      <c r="EU33" s="288"/>
      <c r="EV33" s="288"/>
      <c r="EW33" s="288"/>
      <c r="EX33" s="288"/>
      <c r="EY33" s="288"/>
      <c r="EZ33" s="288"/>
      <c r="FA33" s="288"/>
      <c r="FB33" s="288"/>
      <c r="FC33" s="288"/>
      <c r="FD33" s="288"/>
      <c r="FE33" s="288"/>
      <c r="FF33" s="288"/>
      <c r="FG33" s="288"/>
      <c r="FH33" s="288"/>
      <c r="FI33" s="288"/>
      <c r="FJ33" s="288"/>
      <c r="FK33" s="288"/>
      <c r="FL33" s="288"/>
      <c r="FM33" s="288"/>
      <c r="FN33" s="288"/>
      <c r="FO33" s="288"/>
      <c r="FP33" s="288"/>
      <c r="FQ33" s="288"/>
      <c r="FR33" s="288"/>
      <c r="FS33" s="288"/>
      <c r="FT33" s="288"/>
      <c r="FU33" s="288"/>
      <c r="FV33" s="288"/>
      <c r="FW33" s="288"/>
      <c r="FX33" s="288"/>
      <c r="FY33" s="288"/>
      <c r="FZ33" s="288"/>
      <c r="GA33" s="288"/>
      <c r="GB33" s="288"/>
      <c r="GC33" s="288"/>
      <c r="GD33" s="288"/>
      <c r="GE33" s="288"/>
      <c r="GF33" s="288"/>
      <c r="GG33" s="288"/>
      <c r="GH33" s="288"/>
      <c r="GI33" s="288"/>
      <c r="GJ33" s="288"/>
      <c r="GK33" s="288"/>
      <c r="GL33" s="288"/>
      <c r="GM33" s="288"/>
      <c r="GN33" s="288"/>
      <c r="GO33" s="288"/>
      <c r="GP33" s="288"/>
      <c r="GQ33" s="288"/>
      <c r="GR33" s="288"/>
      <c r="GS33" s="288"/>
      <c r="GT33" s="288"/>
      <c r="GU33" s="288"/>
      <c r="GV33" s="288"/>
      <c r="GW33" s="288"/>
      <c r="GX33" s="288"/>
      <c r="GY33" s="288"/>
      <c r="GZ33" s="288"/>
      <c r="HA33" s="288"/>
      <c r="HB33" s="288"/>
      <c r="HC33" s="288"/>
      <c r="HD33" s="288"/>
      <c r="HE33" s="288"/>
      <c r="HF33" s="288"/>
      <c r="HG33" s="288"/>
      <c r="HH33" s="288"/>
      <c r="HI33" s="288"/>
      <c r="HJ33" s="288"/>
      <c r="HK33" s="288"/>
      <c r="HL33" s="288"/>
      <c r="HM33" s="288"/>
      <c r="HN33" s="288"/>
      <c r="HO33" s="288"/>
      <c r="HP33" s="288"/>
      <c r="HQ33" s="288"/>
      <c r="HR33" s="288"/>
      <c r="HS33" s="288"/>
      <c r="HT33" s="288"/>
      <c r="HU33" s="288"/>
      <c r="HV33" s="288"/>
      <c r="HW33" s="288"/>
      <c r="HX33" s="288"/>
      <c r="HY33" s="288"/>
      <c r="HZ33" s="288"/>
      <c r="IA33" s="288"/>
      <c r="IB33" s="288"/>
      <c r="IC33" s="288"/>
      <c r="ID33" s="288"/>
      <c r="IE33" s="288"/>
      <c r="IF33" s="288"/>
      <c r="IG33" s="288"/>
      <c r="IH33" s="288"/>
      <c r="II33" s="288"/>
      <c r="IJ33" s="288"/>
      <c r="IK33" s="288"/>
      <c r="IL33" s="288"/>
      <c r="IM33" s="288"/>
      <c r="IN33" s="288"/>
      <c r="IO33" s="288"/>
      <c r="IP33" s="288"/>
      <c r="IQ33" s="288"/>
      <c r="IR33" s="288"/>
      <c r="IS33" s="288"/>
      <c r="IT33" s="288"/>
      <c r="IU33" s="288"/>
      <c r="IV33" s="288"/>
      <c r="IW33" s="288"/>
      <c r="IX33" s="288"/>
      <c r="IY33" s="288"/>
      <c r="IZ33" s="288"/>
      <c r="JA33" s="288"/>
      <c r="JB33" s="288"/>
      <c r="JC33" s="288"/>
      <c r="JD33" s="288"/>
      <c r="JE33" s="288"/>
      <c r="JF33" s="288"/>
      <c r="JG33" s="288"/>
      <c r="JH33" s="288"/>
      <c r="JI33" s="288"/>
      <c r="JJ33" s="288"/>
      <c r="JK33" s="288"/>
      <c r="JL33" s="288"/>
      <c r="JM33" s="288"/>
      <c r="JN33" s="288"/>
      <c r="JO33" s="288"/>
      <c r="JP33" s="288"/>
      <c r="JQ33" s="288"/>
      <c r="JR33" s="288"/>
      <c r="JS33" s="288"/>
      <c r="JT33" s="288"/>
      <c r="JU33" s="288"/>
      <c r="JV33" s="288"/>
      <c r="JW33" s="288"/>
      <c r="JX33" s="288"/>
      <c r="JY33" s="288"/>
      <c r="JZ33" s="288"/>
      <c r="KA33" s="288"/>
      <c r="KB33" s="288"/>
      <c r="KC33" s="288"/>
      <c r="KD33" s="288"/>
      <c r="KE33" s="288"/>
      <c r="KF33" s="288"/>
      <c r="KG33" s="288"/>
      <c r="KH33" s="288"/>
      <c r="KI33" s="288"/>
      <c r="KJ33" s="288"/>
      <c r="KK33" s="288"/>
      <c r="KL33" s="288"/>
      <c r="KM33" s="288"/>
      <c r="KN33" s="288"/>
      <c r="KO33" s="288"/>
      <c r="KP33" s="288"/>
      <c r="KQ33" s="288"/>
      <c r="KR33" s="288"/>
      <c r="KS33" s="288"/>
      <c r="KT33" s="288"/>
      <c r="KU33" s="288"/>
      <c r="KV33" s="288"/>
      <c r="KW33" s="288"/>
      <c r="KX33" s="288"/>
      <c r="KY33" s="288"/>
      <c r="KZ33" s="288"/>
      <c r="LA33" s="288"/>
      <c r="LB33" s="288"/>
      <c r="LC33" s="288"/>
      <c r="LD33" s="288"/>
      <c r="LE33" s="288"/>
      <c r="LF33" s="288"/>
      <c r="LG33" s="288"/>
      <c r="LH33" s="288"/>
      <c r="LI33" s="288"/>
      <c r="LJ33" s="288"/>
      <c r="LK33" s="288"/>
      <c r="LL33" s="288"/>
      <c r="LM33" s="288"/>
      <c r="LN33" s="288"/>
      <c r="LO33" s="288"/>
      <c r="LP33" s="288"/>
      <c r="LQ33" s="288"/>
      <c r="LR33" s="288"/>
      <c r="LS33" s="288"/>
      <c r="LT33" s="288"/>
      <c r="LU33" s="288"/>
      <c r="LV33" s="288"/>
      <c r="LW33" s="288"/>
      <c r="LX33" s="288"/>
      <c r="LY33" s="288"/>
      <c r="LZ33" s="288"/>
      <c r="MA33" s="288"/>
      <c r="MB33" s="288"/>
      <c r="MC33" s="288"/>
      <c r="MD33" s="288"/>
      <c r="ME33" s="288"/>
      <c r="MF33" s="288"/>
      <c r="MG33" s="288"/>
      <c r="MH33" s="288"/>
      <c r="MI33" s="288"/>
      <c r="MJ33" s="288"/>
      <c r="MK33" s="288"/>
      <c r="ML33" s="288"/>
      <c r="MM33" s="288"/>
      <c r="MN33" s="288"/>
      <c r="MO33" s="288"/>
      <c r="MP33" s="288"/>
      <c r="MQ33" s="288"/>
      <c r="MR33" s="288"/>
      <c r="MS33" s="288"/>
      <c r="MT33" s="288"/>
      <c r="MU33" s="288"/>
      <c r="MV33" s="288"/>
      <c r="MW33" s="288"/>
      <c r="MX33" s="288"/>
      <c r="MY33" s="288"/>
      <c r="MZ33" s="288"/>
      <c r="NA33" s="288"/>
      <c r="NB33" s="288"/>
      <c r="NC33" s="288"/>
      <c r="ND33" s="288"/>
      <c r="NE33" s="288"/>
      <c r="NF33" s="288"/>
      <c r="NG33" s="288"/>
      <c r="NH33" s="288"/>
      <c r="NI33" s="288"/>
      <c r="NJ33" s="288"/>
      <c r="NK33" s="288"/>
      <c r="NL33" s="288"/>
      <c r="NM33" s="288"/>
      <c r="NN33" s="288"/>
      <c r="NO33" s="288"/>
      <c r="NP33" s="288"/>
      <c r="NQ33" s="288"/>
      <c r="NR33" s="288"/>
      <c r="NS33" s="288"/>
      <c r="NT33" s="288"/>
      <c r="NU33" s="288"/>
      <c r="NV33" s="288"/>
      <c r="NW33" s="288"/>
      <c r="NX33" s="288"/>
      <c r="NY33" s="288"/>
      <c r="NZ33" s="288"/>
      <c r="OA33" s="288"/>
      <c r="OB33" s="288"/>
      <c r="OC33" s="288"/>
      <c r="OD33" s="288"/>
      <c r="OE33" s="288"/>
      <c r="OF33" s="288"/>
      <c r="OG33" s="288"/>
      <c r="OH33" s="288"/>
      <c r="OI33" s="288"/>
      <c r="OJ33" s="288"/>
      <c r="OK33" s="288"/>
      <c r="OL33" s="288"/>
      <c r="OM33" s="288"/>
      <c r="ON33" s="288"/>
      <c r="OO33" s="288"/>
      <c r="OP33" s="288"/>
      <c r="OQ33" s="288"/>
      <c r="OR33" s="288"/>
      <c r="OS33" s="288"/>
      <c r="OT33" s="288"/>
      <c r="OU33" s="288"/>
      <c r="OV33" s="288"/>
      <c r="OW33" s="288"/>
      <c r="OX33" s="288"/>
      <c r="OY33" s="288"/>
      <c r="OZ33" s="288"/>
      <c r="PA33" s="288"/>
      <c r="PB33" s="288"/>
      <c r="PC33" s="288"/>
      <c r="PD33" s="288"/>
      <c r="PE33" s="288"/>
      <c r="PF33" s="288"/>
      <c r="PG33" s="288"/>
      <c r="PH33" s="288"/>
      <c r="PI33" s="288"/>
      <c r="PJ33" s="288"/>
      <c r="PK33" s="288"/>
      <c r="PL33" s="288"/>
      <c r="PM33" s="288"/>
      <c r="PN33" s="288"/>
      <c r="PO33" s="288"/>
      <c r="PP33" s="288"/>
      <c r="PQ33" s="288"/>
      <c r="PR33" s="288"/>
      <c r="PS33" s="288"/>
      <c r="PT33" s="288"/>
      <c r="PU33" s="288"/>
      <c r="PV33" s="288"/>
      <c r="PW33" s="288"/>
      <c r="PX33" s="288"/>
      <c r="PY33" s="288"/>
      <c r="PZ33" s="288"/>
      <c r="QA33" s="288"/>
      <c r="QB33" s="288"/>
      <c r="QC33" s="288"/>
      <c r="QD33" s="288"/>
      <c r="QE33" s="288"/>
      <c r="QF33" s="288"/>
      <c r="QG33" s="288"/>
      <c r="QH33" s="288"/>
      <c r="QI33" s="288"/>
      <c r="QJ33" s="288"/>
      <c r="QK33" s="288"/>
      <c r="QL33" s="288"/>
      <c r="QM33" s="288"/>
      <c r="QN33" s="288"/>
      <c r="QO33" s="288"/>
      <c r="QP33" s="288"/>
      <c r="QQ33" s="288"/>
      <c r="QR33" s="288"/>
      <c r="QS33" s="288"/>
      <c r="QT33" s="288"/>
      <c r="QU33" s="288"/>
      <c r="QV33" s="288"/>
      <c r="QW33" s="288"/>
      <c r="QX33" s="288"/>
      <c r="QY33" s="288"/>
      <c r="QZ33" s="288"/>
      <c r="RA33" s="288"/>
      <c r="RB33" s="288"/>
      <c r="RC33" s="288"/>
      <c r="RD33" s="288"/>
      <c r="RE33" s="288"/>
      <c r="RF33" s="288"/>
      <c r="RG33" s="288"/>
      <c r="RH33" s="288"/>
      <c r="RI33" s="288"/>
      <c r="RJ33" s="288"/>
      <c r="RK33" s="288"/>
      <c r="RL33" s="288"/>
      <c r="RM33" s="288"/>
      <c r="RN33" s="288"/>
      <c r="RO33" s="288"/>
      <c r="RP33" s="288"/>
      <c r="RQ33" s="288"/>
      <c r="RR33" s="288"/>
      <c r="RS33" s="288"/>
      <c r="RT33" s="288"/>
      <c r="RU33" s="288"/>
      <c r="RV33" s="288"/>
      <c r="RW33" s="288"/>
      <c r="RX33" s="288"/>
      <c r="RY33" s="288"/>
      <c r="RZ33" s="288"/>
      <c r="SA33" s="288"/>
      <c r="SB33" s="288"/>
      <c r="SC33" s="288"/>
      <c r="SD33" s="288"/>
      <c r="SE33" s="288"/>
      <c r="SF33" s="288"/>
      <c r="SG33" s="288"/>
      <c r="SH33" s="288"/>
      <c r="SI33" s="288"/>
      <c r="SJ33" s="288"/>
      <c r="SK33" s="288"/>
      <c r="SL33" s="288"/>
      <c r="SM33" s="288"/>
      <c r="SN33" s="288"/>
      <c r="SO33" s="288"/>
      <c r="SP33" s="288"/>
      <c r="SQ33" s="288"/>
      <c r="SR33" s="288"/>
      <c r="SS33" s="288"/>
      <c r="ST33" s="288"/>
      <c r="SU33" s="288"/>
      <c r="SV33" s="288"/>
      <c r="SW33" s="288"/>
      <c r="SX33" s="288"/>
      <c r="SY33" s="288"/>
      <c r="SZ33" s="288"/>
      <c r="TA33" s="288"/>
      <c r="TB33" s="288"/>
      <c r="TC33" s="288"/>
      <c r="TD33" s="288"/>
      <c r="TE33" s="288"/>
      <c r="TF33" s="288"/>
      <c r="TG33" s="288"/>
      <c r="TH33" s="288"/>
      <c r="TI33" s="288"/>
      <c r="TJ33" s="288"/>
      <c r="TK33" s="288"/>
      <c r="TL33" s="288"/>
      <c r="TM33" s="288"/>
      <c r="TN33" s="288"/>
      <c r="TO33" s="288"/>
      <c r="TP33" s="288"/>
      <c r="TQ33" s="288"/>
      <c r="TR33" s="288"/>
      <c r="TS33" s="288"/>
      <c r="TT33" s="288"/>
      <c r="TU33" s="288"/>
      <c r="TV33" s="288"/>
      <c r="TW33" s="288"/>
      <c r="TX33" s="288"/>
      <c r="TY33" s="288"/>
      <c r="TZ33" s="288"/>
      <c r="UA33" s="288"/>
      <c r="UB33" s="288"/>
      <c r="UC33" s="288"/>
      <c r="UD33" s="288"/>
      <c r="UE33" s="288"/>
      <c r="UF33" s="288"/>
      <c r="UG33" s="288"/>
      <c r="UH33" s="288"/>
      <c r="UI33" s="288"/>
      <c r="UJ33" s="288"/>
      <c r="UK33" s="288"/>
      <c r="UL33" s="288"/>
      <c r="UM33" s="288"/>
      <c r="UN33" s="288"/>
      <c r="UO33" s="288"/>
      <c r="UP33" s="288"/>
      <c r="UQ33" s="288"/>
      <c r="UR33" s="288"/>
      <c r="US33" s="288"/>
      <c r="UT33" s="288"/>
      <c r="UU33" s="288"/>
      <c r="UV33" s="288"/>
      <c r="UW33" s="288"/>
      <c r="UX33" s="288"/>
      <c r="UY33" s="288"/>
      <c r="UZ33" s="288"/>
      <c r="VA33" s="288"/>
      <c r="VB33" s="288"/>
      <c r="VC33" s="288"/>
      <c r="VD33" s="288"/>
      <c r="VE33" s="288"/>
      <c r="VF33" s="288"/>
      <c r="VG33" s="288"/>
      <c r="VH33" s="288"/>
      <c r="VI33" s="288"/>
      <c r="VJ33" s="288"/>
      <c r="VK33" s="288"/>
      <c r="VL33" s="288"/>
      <c r="VM33" s="288"/>
      <c r="VN33" s="288"/>
      <c r="VO33" s="288"/>
      <c r="VP33" s="288"/>
      <c r="VQ33" s="288"/>
      <c r="VR33" s="288"/>
      <c r="VS33" s="288"/>
      <c r="VT33" s="288"/>
      <c r="VU33" s="288"/>
      <c r="VV33" s="288"/>
      <c r="VW33" s="288"/>
      <c r="VX33" s="288"/>
      <c r="VY33" s="288"/>
      <c r="VZ33" s="288"/>
      <c r="WA33" s="288"/>
      <c r="WB33" s="288"/>
      <c r="WC33" s="288"/>
      <c r="WD33" s="288"/>
      <c r="WE33" s="288"/>
      <c r="WF33" s="288"/>
      <c r="WG33" s="288"/>
      <c r="WH33" s="288"/>
      <c r="WI33" s="288"/>
      <c r="WJ33" s="288"/>
      <c r="WK33" s="288"/>
      <c r="WL33" s="288"/>
      <c r="WM33" s="288"/>
      <c r="WN33" s="288"/>
      <c r="WO33" s="288"/>
      <c r="WP33" s="288"/>
      <c r="WQ33" s="288"/>
      <c r="WR33" s="288"/>
      <c r="WS33" s="288"/>
      <c r="WT33" s="288"/>
      <c r="WU33" s="288"/>
      <c r="WV33" s="288"/>
      <c r="WW33" s="288"/>
      <c r="WX33" s="288"/>
      <c r="WY33" s="288"/>
      <c r="WZ33" s="288"/>
      <c r="XA33" s="288"/>
      <c r="XB33" s="288"/>
      <c r="XC33" s="288"/>
      <c r="XD33" s="288"/>
      <c r="XE33" s="288"/>
      <c r="XF33" s="288"/>
      <c r="XG33" s="288"/>
      <c r="XH33" s="288"/>
      <c r="XI33" s="288"/>
      <c r="XJ33" s="288"/>
      <c r="XK33" s="288"/>
      <c r="XL33" s="288"/>
      <c r="XM33" s="288"/>
      <c r="XN33" s="288"/>
      <c r="XO33" s="288"/>
      <c r="XP33" s="288"/>
      <c r="XQ33" s="288"/>
      <c r="XR33" s="288"/>
      <c r="XS33" s="288"/>
      <c r="XT33" s="288"/>
      <c r="XU33" s="288"/>
      <c r="XV33" s="288"/>
      <c r="XW33" s="288"/>
      <c r="XX33" s="288"/>
      <c r="XY33" s="288"/>
      <c r="XZ33" s="288"/>
      <c r="YA33" s="288"/>
      <c r="YB33" s="288"/>
      <c r="YC33" s="288"/>
      <c r="YD33" s="288"/>
      <c r="YE33" s="288"/>
      <c r="YF33" s="288"/>
      <c r="YG33" s="288"/>
      <c r="YH33" s="288"/>
      <c r="YI33" s="288"/>
      <c r="YJ33" s="288"/>
      <c r="YK33" s="288"/>
      <c r="YL33" s="288"/>
      <c r="YM33" s="288"/>
      <c r="YN33" s="288"/>
      <c r="YO33" s="288"/>
      <c r="YP33" s="288"/>
      <c r="YQ33" s="288"/>
      <c r="YR33" s="288"/>
      <c r="YS33" s="288"/>
      <c r="YT33" s="288"/>
      <c r="YU33" s="288"/>
      <c r="YV33" s="288"/>
      <c r="YW33" s="288"/>
      <c r="YX33" s="288"/>
      <c r="YY33" s="288"/>
      <c r="YZ33" s="288"/>
      <c r="ZA33" s="288"/>
      <c r="ZB33" s="288"/>
      <c r="ZC33" s="288"/>
      <c r="ZD33" s="288"/>
      <c r="ZE33" s="288"/>
      <c r="ZF33" s="288"/>
      <c r="ZG33" s="288"/>
      <c r="ZH33" s="288"/>
      <c r="ZI33" s="288"/>
      <c r="ZJ33" s="288"/>
      <c r="ZK33" s="288"/>
      <c r="ZL33" s="288"/>
      <c r="ZM33" s="288"/>
      <c r="ZN33" s="288"/>
      <c r="ZO33" s="288"/>
      <c r="ZP33" s="288"/>
      <c r="ZQ33" s="288"/>
      <c r="ZR33" s="288"/>
      <c r="ZS33" s="288"/>
      <c r="ZT33" s="288"/>
      <c r="ZU33" s="288"/>
      <c r="ZV33" s="288"/>
      <c r="ZW33" s="288"/>
      <c r="ZX33" s="288"/>
      <c r="ZY33" s="288"/>
      <c r="ZZ33" s="288"/>
      <c r="AAA33" s="288"/>
      <c r="AAB33" s="288"/>
      <c r="AAC33" s="288"/>
      <c r="AAD33" s="288"/>
      <c r="AAE33" s="288"/>
      <c r="AAF33" s="288"/>
      <c r="AAG33" s="288"/>
      <c r="AAH33" s="288"/>
      <c r="AAI33" s="288"/>
      <c r="AAJ33" s="288"/>
      <c r="AAK33" s="288"/>
      <c r="AAL33" s="288"/>
      <c r="AAM33" s="288"/>
      <c r="AAN33" s="288"/>
      <c r="AAO33" s="288"/>
      <c r="AAP33" s="288"/>
      <c r="AAQ33" s="288"/>
      <c r="AAR33" s="288"/>
      <c r="AAS33" s="288"/>
      <c r="AAT33" s="288"/>
      <c r="AAU33" s="288"/>
      <c r="AAV33" s="288"/>
      <c r="AAW33" s="288"/>
      <c r="AAX33" s="288"/>
      <c r="AAY33" s="288"/>
      <c r="AAZ33" s="288"/>
      <c r="ABA33" s="288"/>
      <c r="ABB33" s="288"/>
      <c r="ABC33" s="288"/>
      <c r="ABD33" s="288"/>
      <c r="ABE33" s="288"/>
      <c r="ABF33" s="288"/>
      <c r="ABG33" s="288"/>
      <c r="ABH33" s="288"/>
      <c r="ABI33" s="288"/>
      <c r="ABJ33" s="288"/>
      <c r="ABK33" s="288"/>
      <c r="ABL33" s="288"/>
      <c r="ABM33" s="288"/>
      <c r="ABN33" s="288"/>
      <c r="ABO33" s="288"/>
      <c r="ABP33" s="288"/>
      <c r="ABQ33" s="288"/>
      <c r="ABR33" s="288"/>
      <c r="ABS33" s="288"/>
      <c r="ABT33" s="288"/>
      <c r="ABU33" s="288"/>
      <c r="ABV33" s="288"/>
      <c r="ABW33" s="288"/>
      <c r="ABX33" s="288"/>
      <c r="ABY33" s="288"/>
      <c r="ABZ33" s="288"/>
      <c r="ACA33" s="288"/>
      <c r="ACB33" s="288"/>
      <c r="ACC33" s="288"/>
      <c r="ACD33" s="288"/>
      <c r="ACE33" s="288"/>
      <c r="ACF33" s="288"/>
      <c r="ACG33" s="288"/>
      <c r="ACH33" s="288"/>
      <c r="ACI33" s="288"/>
      <c r="ACJ33" s="288"/>
      <c r="ACK33" s="288"/>
      <c r="ACL33" s="288"/>
      <c r="ACM33" s="288"/>
      <c r="ACN33" s="288"/>
      <c r="ACO33" s="288"/>
      <c r="ACP33" s="288"/>
      <c r="ACQ33" s="288"/>
      <c r="ACR33" s="288"/>
      <c r="ACS33" s="288"/>
      <c r="ACT33" s="288"/>
      <c r="ACU33" s="288"/>
      <c r="ACV33" s="288"/>
      <c r="ACW33" s="288"/>
      <c r="ACX33" s="288"/>
      <c r="ACY33" s="288"/>
      <c r="ACZ33" s="288"/>
      <c r="ADA33" s="288"/>
      <c r="ADB33" s="288"/>
      <c r="ADC33" s="288"/>
      <c r="ADD33" s="288"/>
      <c r="ADE33" s="288"/>
      <c r="ADF33" s="288"/>
      <c r="ADG33" s="288"/>
      <c r="ADH33" s="288"/>
      <c r="ADI33" s="288"/>
      <c r="ADJ33" s="288"/>
      <c r="ADK33" s="288"/>
      <c r="ADL33" s="288"/>
      <c r="ADM33" s="288"/>
      <c r="ADN33" s="288"/>
      <c r="ADO33" s="288"/>
      <c r="ADP33" s="288"/>
      <c r="ADQ33" s="288"/>
      <c r="ADR33" s="288"/>
      <c r="ADS33" s="288"/>
      <c r="ADT33" s="288"/>
      <c r="ADU33" s="288"/>
      <c r="ADV33" s="288"/>
      <c r="ADW33" s="288"/>
      <c r="ADX33" s="288"/>
      <c r="ADY33" s="288"/>
      <c r="ADZ33" s="288"/>
      <c r="AEA33" s="288"/>
      <c r="AEB33" s="288"/>
      <c r="AEC33" s="288"/>
      <c r="AED33" s="288"/>
      <c r="AEE33" s="288"/>
      <c r="AEF33" s="288"/>
      <c r="AEG33" s="288"/>
      <c r="AEH33" s="288"/>
      <c r="AEI33" s="288"/>
      <c r="AEJ33" s="288"/>
      <c r="AEK33" s="288"/>
      <c r="AEL33" s="288"/>
      <c r="AEM33" s="288"/>
      <c r="AEN33" s="288"/>
      <c r="AEO33" s="288"/>
      <c r="AEP33" s="288"/>
      <c r="AEQ33" s="288"/>
      <c r="AER33" s="288"/>
      <c r="AES33" s="288"/>
      <c r="AET33" s="288"/>
      <c r="AEU33" s="288"/>
      <c r="AEV33" s="288"/>
      <c r="AEW33" s="288"/>
      <c r="AEX33" s="288"/>
      <c r="AEY33" s="288"/>
      <c r="AEZ33" s="288"/>
      <c r="AFA33" s="288"/>
      <c r="AFB33" s="288"/>
      <c r="AFC33" s="288"/>
      <c r="AFD33" s="288"/>
      <c r="AFE33" s="288"/>
      <c r="AFF33" s="288"/>
      <c r="AFG33" s="288"/>
      <c r="AFH33" s="288"/>
      <c r="AFI33" s="288"/>
      <c r="AFJ33" s="288"/>
      <c r="AFK33" s="288"/>
      <c r="AFL33" s="288"/>
      <c r="AFM33" s="288"/>
      <c r="AFN33" s="288"/>
      <c r="AFO33" s="288"/>
      <c r="AFP33" s="288"/>
      <c r="AFQ33" s="288"/>
      <c r="AFR33" s="288"/>
      <c r="AFS33" s="288"/>
      <c r="AFT33" s="288"/>
      <c r="AFU33" s="288"/>
      <c r="AFV33" s="288"/>
      <c r="AFW33" s="288"/>
      <c r="AFX33" s="288"/>
      <c r="AFY33" s="288"/>
      <c r="AFZ33" s="288"/>
      <c r="AGA33" s="288"/>
      <c r="AGB33" s="288"/>
      <c r="AGC33" s="288"/>
      <c r="AGD33" s="288"/>
      <c r="AGE33" s="288"/>
      <c r="AGF33" s="288"/>
      <c r="AGG33" s="288"/>
      <c r="AGH33" s="288"/>
      <c r="AGI33" s="288"/>
      <c r="AGJ33" s="288"/>
      <c r="AGK33" s="288"/>
      <c r="AGL33" s="288"/>
      <c r="AGM33" s="288"/>
      <c r="AGN33" s="288"/>
      <c r="AGO33" s="288"/>
      <c r="AGP33" s="288"/>
      <c r="AGQ33" s="288"/>
      <c r="AGR33" s="288"/>
      <c r="AGS33" s="288"/>
      <c r="AGT33" s="288"/>
      <c r="AGU33" s="288"/>
      <c r="AGV33" s="288"/>
      <c r="AGW33" s="288"/>
      <c r="AGX33" s="288"/>
      <c r="AGY33" s="288"/>
      <c r="AGZ33" s="288"/>
      <c r="AHA33" s="288"/>
      <c r="AHB33" s="288"/>
      <c r="AHC33" s="288"/>
      <c r="AHD33" s="288"/>
      <c r="AHE33" s="288"/>
      <c r="AHF33" s="288"/>
      <c r="AHG33" s="288"/>
      <c r="AHH33" s="288"/>
      <c r="AHI33" s="288"/>
      <c r="AHJ33" s="288"/>
      <c r="AHK33" s="288"/>
      <c r="AHL33" s="288"/>
      <c r="AHM33" s="288"/>
      <c r="AHN33" s="288"/>
      <c r="AHO33" s="288"/>
      <c r="AHP33" s="288"/>
      <c r="AHQ33" s="288"/>
      <c r="AHR33" s="288"/>
      <c r="AHS33" s="288"/>
      <c r="AHT33" s="288"/>
      <c r="AHU33" s="288"/>
      <c r="AHV33" s="288"/>
      <c r="AHW33" s="288"/>
      <c r="AHX33" s="288"/>
      <c r="AHY33" s="288"/>
      <c r="AHZ33" s="288"/>
      <c r="AIA33" s="288"/>
      <c r="AIB33" s="288"/>
      <c r="AIC33" s="288"/>
      <c r="AID33" s="288"/>
      <c r="AIE33" s="288"/>
      <c r="AIF33" s="288"/>
      <c r="AIG33" s="288"/>
      <c r="AIH33" s="288"/>
      <c r="AII33" s="288"/>
      <c r="AIJ33" s="288"/>
      <c r="AIK33" s="288"/>
      <c r="AIL33" s="288"/>
      <c r="AIM33" s="288"/>
      <c r="AIN33" s="288"/>
      <c r="AIO33" s="288"/>
      <c r="AIP33" s="288"/>
      <c r="AIQ33" s="288"/>
      <c r="AIR33" s="288"/>
      <c r="AIS33" s="288"/>
      <c r="AIT33" s="288"/>
      <c r="AIU33" s="288"/>
      <c r="AIV33" s="288"/>
      <c r="AIW33" s="288"/>
      <c r="AIX33" s="288"/>
      <c r="AIY33" s="288"/>
      <c r="AIZ33" s="288"/>
      <c r="AJA33" s="288"/>
      <c r="AJB33" s="288"/>
      <c r="AJC33" s="288"/>
      <c r="AJD33" s="288"/>
      <c r="AJE33" s="288"/>
      <c r="AJF33" s="288"/>
      <c r="AJG33" s="288"/>
      <c r="AJH33" s="288"/>
      <c r="AJI33" s="288"/>
      <c r="AJJ33" s="288"/>
      <c r="AJK33" s="288"/>
      <c r="AJL33" s="288"/>
      <c r="AJM33" s="288"/>
      <c r="AJN33" s="288"/>
      <c r="AJO33" s="288"/>
      <c r="AJP33" s="288"/>
      <c r="AJQ33" s="288"/>
      <c r="AJR33" s="288"/>
      <c r="AJS33" s="288"/>
      <c r="AJT33" s="288"/>
      <c r="AJU33" s="288"/>
      <c r="AJV33" s="288"/>
      <c r="AJW33" s="288"/>
      <c r="AJX33" s="288"/>
      <c r="AJY33" s="288"/>
      <c r="AJZ33" s="288"/>
      <c r="AKA33" s="288"/>
      <c r="AKB33" s="288"/>
      <c r="AKC33" s="288"/>
      <c r="AKD33" s="288"/>
      <c r="AKE33" s="288"/>
      <c r="AKF33" s="288"/>
      <c r="AKG33" s="288"/>
      <c r="AKH33" s="288"/>
      <c r="AKI33" s="288"/>
      <c r="AKJ33" s="288"/>
      <c r="AKK33" s="288"/>
      <c r="AKL33" s="288"/>
      <c r="AKM33" s="288"/>
      <c r="AKN33" s="288"/>
      <c r="AKO33" s="288"/>
      <c r="AKP33" s="288"/>
      <c r="AKQ33" s="288"/>
      <c r="AKR33" s="288"/>
      <c r="AKS33" s="288"/>
      <c r="AKT33" s="288"/>
      <c r="AKU33" s="288"/>
      <c r="AKV33" s="288"/>
      <c r="AKW33" s="288"/>
      <c r="AKX33" s="288"/>
      <c r="AKY33" s="288"/>
      <c r="AKZ33" s="288"/>
      <c r="ALA33" s="288"/>
      <c r="ALB33" s="288"/>
      <c r="ALC33" s="288"/>
      <c r="ALD33" s="288"/>
      <c r="ALE33" s="288"/>
      <c r="ALF33" s="288"/>
      <c r="ALG33" s="288"/>
      <c r="ALH33" s="288"/>
      <c r="ALI33" s="288"/>
      <c r="ALJ33" s="288"/>
      <c r="ALK33" s="288"/>
      <c r="ALL33" s="288"/>
      <c r="ALM33" s="288"/>
      <c r="ALN33" s="288"/>
      <c r="ALO33" s="288"/>
      <c r="ALP33" s="288"/>
      <c r="ALQ33" s="288"/>
      <c r="ALR33" s="288"/>
      <c r="ALS33" s="288"/>
      <c r="ALT33" s="288"/>
      <c r="ALU33" s="288"/>
      <c r="ALV33" s="288"/>
      <c r="ALW33" s="288"/>
      <c r="ALX33" s="288"/>
      <c r="ALY33" s="288"/>
      <c r="ALZ33" s="288"/>
      <c r="AMA33" s="288"/>
      <c r="AMB33" s="288"/>
      <c r="AMC33" s="288"/>
      <c r="AMD33" s="288"/>
      <c r="AME33" s="288"/>
      <c r="AMF33" s="288"/>
    </row>
    <row r="34" spans="1:1020" s="289" customFormat="1" ht="37.5" customHeight="1" x14ac:dyDescent="0.7">
      <c r="A34" s="386" t="s">
        <v>142</v>
      </c>
      <c r="B34" s="147">
        <v>3000</v>
      </c>
      <c r="C34" s="147">
        <v>13000</v>
      </c>
      <c r="D34" s="148">
        <v>404894</v>
      </c>
      <c r="E34" s="147">
        <v>191590</v>
      </c>
      <c r="F34" s="148">
        <f t="shared" si="0"/>
        <v>612484</v>
      </c>
      <c r="G34" s="147">
        <f t="shared" si="5"/>
        <v>2340</v>
      </c>
      <c r="H34" s="148">
        <f t="shared" si="5"/>
        <v>10140</v>
      </c>
      <c r="I34" s="147">
        <f t="shared" si="1"/>
        <v>404894</v>
      </c>
      <c r="J34" s="148">
        <f t="shared" si="2"/>
        <v>134113</v>
      </c>
      <c r="K34" s="147">
        <f t="shared" si="3"/>
        <v>551487</v>
      </c>
      <c r="L34" s="359"/>
      <c r="M34" s="140"/>
      <c r="N34" s="140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  <c r="AA34" s="288"/>
      <c r="AB34" s="288"/>
      <c r="AC34" s="288"/>
      <c r="AD34" s="288"/>
      <c r="AE34" s="288"/>
      <c r="AF34" s="288"/>
      <c r="AG34" s="288"/>
      <c r="AH34" s="288"/>
      <c r="AI34" s="288"/>
      <c r="AJ34" s="288"/>
      <c r="AK34" s="288"/>
      <c r="AL34" s="288"/>
      <c r="AM34" s="288"/>
      <c r="AN34" s="288"/>
      <c r="AO34" s="288"/>
      <c r="AP34" s="288"/>
      <c r="AQ34" s="288"/>
      <c r="AR34" s="288"/>
      <c r="AS34" s="288"/>
      <c r="AT34" s="288"/>
      <c r="AU34" s="288"/>
      <c r="AV34" s="288"/>
      <c r="AW34" s="288"/>
      <c r="AX34" s="288"/>
      <c r="AY34" s="288"/>
      <c r="AZ34" s="288"/>
      <c r="BA34" s="288"/>
      <c r="BB34" s="288"/>
      <c r="BC34" s="288"/>
      <c r="BD34" s="288"/>
      <c r="BE34" s="288"/>
      <c r="BF34" s="288"/>
      <c r="BG34" s="288"/>
      <c r="BH34" s="288"/>
      <c r="BI34" s="288"/>
      <c r="BJ34" s="288"/>
      <c r="BK34" s="288"/>
      <c r="BL34" s="288"/>
      <c r="BM34" s="288"/>
      <c r="BN34" s="288"/>
      <c r="BO34" s="288"/>
      <c r="BP34" s="288"/>
      <c r="BQ34" s="288"/>
      <c r="BR34" s="288"/>
      <c r="BS34" s="288"/>
      <c r="BT34" s="288"/>
      <c r="BU34" s="288"/>
      <c r="BV34" s="288"/>
      <c r="BW34" s="288"/>
      <c r="BX34" s="288"/>
      <c r="BY34" s="288"/>
      <c r="BZ34" s="288"/>
      <c r="CA34" s="288"/>
      <c r="CB34" s="288"/>
      <c r="CC34" s="288"/>
      <c r="CD34" s="288"/>
      <c r="CE34" s="288"/>
      <c r="CF34" s="288"/>
      <c r="CG34" s="288"/>
      <c r="CH34" s="288"/>
      <c r="CI34" s="288"/>
      <c r="CJ34" s="288"/>
      <c r="CK34" s="288"/>
      <c r="CL34" s="288"/>
      <c r="CM34" s="288"/>
      <c r="CN34" s="288"/>
      <c r="CO34" s="288"/>
      <c r="CP34" s="288"/>
      <c r="CQ34" s="288"/>
      <c r="CR34" s="288"/>
      <c r="CS34" s="288"/>
      <c r="CT34" s="288"/>
      <c r="CU34" s="288"/>
      <c r="CV34" s="288"/>
      <c r="CW34" s="288"/>
      <c r="CX34" s="288"/>
      <c r="CY34" s="288"/>
      <c r="CZ34" s="288"/>
      <c r="DA34" s="288"/>
      <c r="DB34" s="288"/>
      <c r="DC34" s="288"/>
      <c r="DD34" s="288"/>
      <c r="DE34" s="288"/>
      <c r="DF34" s="288"/>
      <c r="DG34" s="288"/>
      <c r="DH34" s="288"/>
      <c r="DI34" s="288"/>
      <c r="DJ34" s="288"/>
      <c r="DK34" s="288"/>
      <c r="DL34" s="288"/>
      <c r="DM34" s="288"/>
      <c r="DN34" s="288"/>
      <c r="DO34" s="288"/>
      <c r="DP34" s="288"/>
      <c r="DQ34" s="288"/>
      <c r="DR34" s="288"/>
      <c r="DS34" s="288"/>
      <c r="DT34" s="288"/>
      <c r="DU34" s="288"/>
      <c r="DV34" s="288"/>
      <c r="DW34" s="288"/>
      <c r="DX34" s="288"/>
      <c r="DY34" s="288"/>
      <c r="DZ34" s="288"/>
      <c r="EA34" s="288"/>
      <c r="EB34" s="288"/>
      <c r="EC34" s="288"/>
      <c r="ED34" s="288"/>
      <c r="EE34" s="288"/>
      <c r="EF34" s="288"/>
      <c r="EG34" s="288"/>
      <c r="EH34" s="288"/>
      <c r="EI34" s="288"/>
      <c r="EJ34" s="288"/>
      <c r="EK34" s="288"/>
      <c r="EL34" s="288"/>
      <c r="EM34" s="288"/>
      <c r="EN34" s="288"/>
      <c r="EO34" s="288"/>
      <c r="EP34" s="288"/>
      <c r="EQ34" s="288"/>
      <c r="ER34" s="288"/>
      <c r="ES34" s="288"/>
      <c r="ET34" s="288"/>
      <c r="EU34" s="288"/>
      <c r="EV34" s="288"/>
      <c r="EW34" s="288"/>
      <c r="EX34" s="288"/>
      <c r="EY34" s="288"/>
      <c r="EZ34" s="288"/>
      <c r="FA34" s="288"/>
      <c r="FB34" s="288"/>
      <c r="FC34" s="288"/>
      <c r="FD34" s="288"/>
      <c r="FE34" s="288"/>
      <c r="FF34" s="288"/>
      <c r="FG34" s="288"/>
      <c r="FH34" s="288"/>
      <c r="FI34" s="288"/>
      <c r="FJ34" s="288"/>
      <c r="FK34" s="288"/>
      <c r="FL34" s="288"/>
      <c r="FM34" s="288"/>
      <c r="FN34" s="288"/>
      <c r="FO34" s="288"/>
      <c r="FP34" s="288"/>
      <c r="FQ34" s="288"/>
      <c r="FR34" s="288"/>
      <c r="FS34" s="288"/>
      <c r="FT34" s="288"/>
      <c r="FU34" s="288"/>
      <c r="FV34" s="288"/>
      <c r="FW34" s="288"/>
      <c r="FX34" s="288"/>
      <c r="FY34" s="288"/>
      <c r="FZ34" s="288"/>
      <c r="GA34" s="288"/>
      <c r="GB34" s="288"/>
      <c r="GC34" s="288"/>
      <c r="GD34" s="288"/>
      <c r="GE34" s="288"/>
      <c r="GF34" s="288"/>
      <c r="GG34" s="288"/>
      <c r="GH34" s="288"/>
      <c r="GI34" s="288"/>
      <c r="GJ34" s="288"/>
      <c r="GK34" s="288"/>
      <c r="GL34" s="288"/>
      <c r="GM34" s="288"/>
      <c r="GN34" s="288"/>
      <c r="GO34" s="288"/>
      <c r="GP34" s="288"/>
      <c r="GQ34" s="288"/>
      <c r="GR34" s="288"/>
      <c r="GS34" s="288"/>
      <c r="GT34" s="288"/>
      <c r="GU34" s="288"/>
      <c r="GV34" s="288"/>
      <c r="GW34" s="288"/>
      <c r="GX34" s="288"/>
      <c r="GY34" s="288"/>
      <c r="GZ34" s="288"/>
      <c r="HA34" s="288"/>
      <c r="HB34" s="288"/>
      <c r="HC34" s="288"/>
      <c r="HD34" s="288"/>
      <c r="HE34" s="288"/>
      <c r="HF34" s="288"/>
      <c r="HG34" s="288"/>
      <c r="HH34" s="288"/>
      <c r="HI34" s="288"/>
      <c r="HJ34" s="288"/>
      <c r="HK34" s="288"/>
      <c r="HL34" s="288"/>
      <c r="HM34" s="288"/>
      <c r="HN34" s="288"/>
      <c r="HO34" s="288"/>
      <c r="HP34" s="288"/>
      <c r="HQ34" s="288"/>
      <c r="HR34" s="288"/>
      <c r="HS34" s="288"/>
      <c r="HT34" s="288"/>
      <c r="HU34" s="288"/>
      <c r="HV34" s="288"/>
      <c r="HW34" s="288"/>
      <c r="HX34" s="288"/>
      <c r="HY34" s="288"/>
      <c r="HZ34" s="288"/>
      <c r="IA34" s="288"/>
      <c r="IB34" s="288"/>
      <c r="IC34" s="288"/>
      <c r="ID34" s="288"/>
      <c r="IE34" s="288"/>
      <c r="IF34" s="288"/>
      <c r="IG34" s="288"/>
      <c r="IH34" s="288"/>
      <c r="II34" s="288"/>
      <c r="IJ34" s="288"/>
      <c r="IK34" s="288"/>
      <c r="IL34" s="288"/>
      <c r="IM34" s="288"/>
      <c r="IN34" s="288"/>
      <c r="IO34" s="288"/>
      <c r="IP34" s="288"/>
      <c r="IQ34" s="288"/>
      <c r="IR34" s="288"/>
      <c r="IS34" s="288"/>
      <c r="IT34" s="288"/>
      <c r="IU34" s="288"/>
      <c r="IV34" s="288"/>
      <c r="IW34" s="288"/>
      <c r="IX34" s="288"/>
      <c r="IY34" s="288"/>
      <c r="IZ34" s="288"/>
      <c r="JA34" s="288"/>
      <c r="JB34" s="288"/>
      <c r="JC34" s="288"/>
      <c r="JD34" s="288"/>
      <c r="JE34" s="288"/>
      <c r="JF34" s="288"/>
      <c r="JG34" s="288"/>
      <c r="JH34" s="288"/>
      <c r="JI34" s="288"/>
      <c r="JJ34" s="288"/>
      <c r="JK34" s="288"/>
      <c r="JL34" s="288"/>
      <c r="JM34" s="288"/>
      <c r="JN34" s="288"/>
      <c r="JO34" s="288"/>
      <c r="JP34" s="288"/>
      <c r="JQ34" s="288"/>
      <c r="JR34" s="288"/>
      <c r="JS34" s="288"/>
      <c r="JT34" s="288"/>
      <c r="JU34" s="288"/>
      <c r="JV34" s="288"/>
      <c r="JW34" s="288"/>
      <c r="JX34" s="288"/>
      <c r="JY34" s="288"/>
      <c r="JZ34" s="288"/>
      <c r="KA34" s="288"/>
      <c r="KB34" s="288"/>
      <c r="KC34" s="288"/>
      <c r="KD34" s="288"/>
      <c r="KE34" s="288"/>
      <c r="KF34" s="288"/>
      <c r="KG34" s="288"/>
      <c r="KH34" s="288"/>
      <c r="KI34" s="288"/>
      <c r="KJ34" s="288"/>
      <c r="KK34" s="288"/>
      <c r="KL34" s="288"/>
      <c r="KM34" s="288"/>
      <c r="KN34" s="288"/>
      <c r="KO34" s="288"/>
      <c r="KP34" s="288"/>
      <c r="KQ34" s="288"/>
      <c r="KR34" s="288"/>
      <c r="KS34" s="288"/>
      <c r="KT34" s="288"/>
      <c r="KU34" s="288"/>
      <c r="KV34" s="288"/>
      <c r="KW34" s="288"/>
      <c r="KX34" s="288"/>
      <c r="KY34" s="288"/>
      <c r="KZ34" s="288"/>
      <c r="LA34" s="288"/>
      <c r="LB34" s="288"/>
      <c r="LC34" s="288"/>
      <c r="LD34" s="288"/>
      <c r="LE34" s="288"/>
      <c r="LF34" s="288"/>
      <c r="LG34" s="288"/>
      <c r="LH34" s="288"/>
      <c r="LI34" s="288"/>
      <c r="LJ34" s="288"/>
      <c r="LK34" s="288"/>
      <c r="LL34" s="288"/>
      <c r="LM34" s="288"/>
      <c r="LN34" s="288"/>
      <c r="LO34" s="288"/>
      <c r="LP34" s="288"/>
      <c r="LQ34" s="288"/>
      <c r="LR34" s="288"/>
      <c r="LS34" s="288"/>
      <c r="LT34" s="288"/>
      <c r="LU34" s="288"/>
      <c r="LV34" s="288"/>
      <c r="LW34" s="288"/>
      <c r="LX34" s="288"/>
      <c r="LY34" s="288"/>
      <c r="LZ34" s="288"/>
      <c r="MA34" s="288"/>
      <c r="MB34" s="288"/>
      <c r="MC34" s="288"/>
      <c r="MD34" s="288"/>
      <c r="ME34" s="288"/>
      <c r="MF34" s="288"/>
      <c r="MG34" s="288"/>
      <c r="MH34" s="288"/>
      <c r="MI34" s="288"/>
      <c r="MJ34" s="288"/>
      <c r="MK34" s="288"/>
      <c r="ML34" s="288"/>
      <c r="MM34" s="288"/>
      <c r="MN34" s="288"/>
      <c r="MO34" s="288"/>
      <c r="MP34" s="288"/>
      <c r="MQ34" s="288"/>
      <c r="MR34" s="288"/>
      <c r="MS34" s="288"/>
      <c r="MT34" s="288"/>
      <c r="MU34" s="288"/>
      <c r="MV34" s="288"/>
      <c r="MW34" s="288"/>
      <c r="MX34" s="288"/>
      <c r="MY34" s="288"/>
      <c r="MZ34" s="288"/>
      <c r="NA34" s="288"/>
      <c r="NB34" s="288"/>
      <c r="NC34" s="288"/>
      <c r="ND34" s="288"/>
      <c r="NE34" s="288"/>
      <c r="NF34" s="288"/>
      <c r="NG34" s="288"/>
      <c r="NH34" s="288"/>
      <c r="NI34" s="288"/>
      <c r="NJ34" s="288"/>
      <c r="NK34" s="288"/>
      <c r="NL34" s="288"/>
      <c r="NM34" s="288"/>
      <c r="NN34" s="288"/>
      <c r="NO34" s="288"/>
      <c r="NP34" s="288"/>
      <c r="NQ34" s="288"/>
      <c r="NR34" s="288"/>
      <c r="NS34" s="288"/>
      <c r="NT34" s="288"/>
      <c r="NU34" s="288"/>
      <c r="NV34" s="288"/>
      <c r="NW34" s="288"/>
      <c r="NX34" s="288"/>
      <c r="NY34" s="288"/>
      <c r="NZ34" s="288"/>
      <c r="OA34" s="288"/>
      <c r="OB34" s="288"/>
      <c r="OC34" s="288"/>
      <c r="OD34" s="288"/>
      <c r="OE34" s="288"/>
      <c r="OF34" s="288"/>
      <c r="OG34" s="288"/>
      <c r="OH34" s="288"/>
      <c r="OI34" s="288"/>
      <c r="OJ34" s="288"/>
      <c r="OK34" s="288"/>
      <c r="OL34" s="288"/>
      <c r="OM34" s="288"/>
      <c r="ON34" s="288"/>
      <c r="OO34" s="288"/>
      <c r="OP34" s="288"/>
      <c r="OQ34" s="288"/>
      <c r="OR34" s="288"/>
      <c r="OS34" s="288"/>
      <c r="OT34" s="288"/>
      <c r="OU34" s="288"/>
      <c r="OV34" s="288"/>
      <c r="OW34" s="288"/>
      <c r="OX34" s="288"/>
      <c r="OY34" s="288"/>
      <c r="OZ34" s="288"/>
      <c r="PA34" s="288"/>
      <c r="PB34" s="288"/>
      <c r="PC34" s="288"/>
      <c r="PD34" s="288"/>
      <c r="PE34" s="288"/>
      <c r="PF34" s="288"/>
      <c r="PG34" s="288"/>
      <c r="PH34" s="288"/>
      <c r="PI34" s="288"/>
      <c r="PJ34" s="288"/>
      <c r="PK34" s="288"/>
      <c r="PL34" s="288"/>
      <c r="PM34" s="288"/>
      <c r="PN34" s="288"/>
      <c r="PO34" s="288"/>
      <c r="PP34" s="288"/>
      <c r="PQ34" s="288"/>
      <c r="PR34" s="288"/>
      <c r="PS34" s="288"/>
      <c r="PT34" s="288"/>
      <c r="PU34" s="288"/>
      <c r="PV34" s="288"/>
      <c r="PW34" s="288"/>
      <c r="PX34" s="288"/>
      <c r="PY34" s="288"/>
      <c r="PZ34" s="288"/>
      <c r="QA34" s="288"/>
      <c r="QB34" s="288"/>
      <c r="QC34" s="288"/>
      <c r="QD34" s="288"/>
      <c r="QE34" s="288"/>
      <c r="QF34" s="288"/>
      <c r="QG34" s="288"/>
      <c r="QH34" s="288"/>
      <c r="QI34" s="288"/>
      <c r="QJ34" s="288"/>
      <c r="QK34" s="288"/>
      <c r="QL34" s="288"/>
      <c r="QM34" s="288"/>
      <c r="QN34" s="288"/>
      <c r="QO34" s="288"/>
      <c r="QP34" s="288"/>
      <c r="QQ34" s="288"/>
      <c r="QR34" s="288"/>
      <c r="QS34" s="288"/>
      <c r="QT34" s="288"/>
      <c r="QU34" s="288"/>
      <c r="QV34" s="288"/>
      <c r="QW34" s="288"/>
      <c r="QX34" s="288"/>
      <c r="QY34" s="288"/>
      <c r="QZ34" s="288"/>
      <c r="RA34" s="288"/>
      <c r="RB34" s="288"/>
      <c r="RC34" s="288"/>
      <c r="RD34" s="288"/>
      <c r="RE34" s="288"/>
      <c r="RF34" s="288"/>
      <c r="RG34" s="288"/>
      <c r="RH34" s="288"/>
      <c r="RI34" s="288"/>
      <c r="RJ34" s="288"/>
      <c r="RK34" s="288"/>
      <c r="RL34" s="288"/>
      <c r="RM34" s="288"/>
      <c r="RN34" s="288"/>
      <c r="RO34" s="288"/>
      <c r="RP34" s="288"/>
      <c r="RQ34" s="288"/>
      <c r="RR34" s="288"/>
      <c r="RS34" s="288"/>
      <c r="RT34" s="288"/>
      <c r="RU34" s="288"/>
      <c r="RV34" s="288"/>
      <c r="RW34" s="288"/>
      <c r="RX34" s="288"/>
      <c r="RY34" s="288"/>
      <c r="RZ34" s="288"/>
      <c r="SA34" s="288"/>
      <c r="SB34" s="288"/>
      <c r="SC34" s="288"/>
      <c r="SD34" s="288"/>
      <c r="SE34" s="288"/>
      <c r="SF34" s="288"/>
      <c r="SG34" s="288"/>
      <c r="SH34" s="288"/>
      <c r="SI34" s="288"/>
      <c r="SJ34" s="288"/>
      <c r="SK34" s="288"/>
      <c r="SL34" s="288"/>
      <c r="SM34" s="288"/>
      <c r="SN34" s="288"/>
      <c r="SO34" s="288"/>
      <c r="SP34" s="288"/>
      <c r="SQ34" s="288"/>
      <c r="SR34" s="288"/>
      <c r="SS34" s="288"/>
      <c r="ST34" s="288"/>
      <c r="SU34" s="288"/>
      <c r="SV34" s="288"/>
      <c r="SW34" s="288"/>
      <c r="SX34" s="288"/>
      <c r="SY34" s="288"/>
      <c r="SZ34" s="288"/>
      <c r="TA34" s="288"/>
      <c r="TB34" s="288"/>
      <c r="TC34" s="288"/>
      <c r="TD34" s="288"/>
      <c r="TE34" s="288"/>
      <c r="TF34" s="288"/>
      <c r="TG34" s="288"/>
      <c r="TH34" s="288"/>
      <c r="TI34" s="288"/>
      <c r="TJ34" s="288"/>
      <c r="TK34" s="288"/>
      <c r="TL34" s="288"/>
      <c r="TM34" s="288"/>
      <c r="TN34" s="288"/>
      <c r="TO34" s="288"/>
      <c r="TP34" s="288"/>
      <c r="TQ34" s="288"/>
      <c r="TR34" s="288"/>
      <c r="TS34" s="288"/>
      <c r="TT34" s="288"/>
      <c r="TU34" s="288"/>
      <c r="TV34" s="288"/>
      <c r="TW34" s="288"/>
      <c r="TX34" s="288"/>
      <c r="TY34" s="288"/>
      <c r="TZ34" s="288"/>
      <c r="UA34" s="288"/>
      <c r="UB34" s="288"/>
      <c r="UC34" s="288"/>
      <c r="UD34" s="288"/>
      <c r="UE34" s="288"/>
      <c r="UF34" s="288"/>
      <c r="UG34" s="288"/>
      <c r="UH34" s="288"/>
      <c r="UI34" s="288"/>
      <c r="UJ34" s="288"/>
      <c r="UK34" s="288"/>
      <c r="UL34" s="288"/>
      <c r="UM34" s="288"/>
      <c r="UN34" s="288"/>
      <c r="UO34" s="288"/>
      <c r="UP34" s="288"/>
      <c r="UQ34" s="288"/>
      <c r="UR34" s="288"/>
      <c r="US34" s="288"/>
      <c r="UT34" s="288"/>
      <c r="UU34" s="288"/>
      <c r="UV34" s="288"/>
      <c r="UW34" s="288"/>
      <c r="UX34" s="288"/>
      <c r="UY34" s="288"/>
      <c r="UZ34" s="288"/>
      <c r="VA34" s="288"/>
      <c r="VB34" s="288"/>
      <c r="VC34" s="288"/>
      <c r="VD34" s="288"/>
      <c r="VE34" s="288"/>
      <c r="VF34" s="288"/>
      <c r="VG34" s="288"/>
      <c r="VH34" s="288"/>
      <c r="VI34" s="288"/>
      <c r="VJ34" s="288"/>
      <c r="VK34" s="288"/>
      <c r="VL34" s="288"/>
      <c r="VM34" s="288"/>
      <c r="VN34" s="288"/>
      <c r="VO34" s="288"/>
      <c r="VP34" s="288"/>
      <c r="VQ34" s="288"/>
      <c r="VR34" s="288"/>
      <c r="VS34" s="288"/>
      <c r="VT34" s="288"/>
      <c r="VU34" s="288"/>
      <c r="VV34" s="288"/>
      <c r="VW34" s="288"/>
      <c r="VX34" s="288"/>
      <c r="VY34" s="288"/>
      <c r="VZ34" s="288"/>
      <c r="WA34" s="288"/>
      <c r="WB34" s="288"/>
      <c r="WC34" s="288"/>
      <c r="WD34" s="288"/>
      <c r="WE34" s="288"/>
      <c r="WF34" s="288"/>
      <c r="WG34" s="288"/>
      <c r="WH34" s="288"/>
      <c r="WI34" s="288"/>
      <c r="WJ34" s="288"/>
      <c r="WK34" s="288"/>
      <c r="WL34" s="288"/>
      <c r="WM34" s="288"/>
      <c r="WN34" s="288"/>
      <c r="WO34" s="288"/>
      <c r="WP34" s="288"/>
      <c r="WQ34" s="288"/>
      <c r="WR34" s="288"/>
      <c r="WS34" s="288"/>
      <c r="WT34" s="288"/>
      <c r="WU34" s="288"/>
      <c r="WV34" s="288"/>
      <c r="WW34" s="288"/>
      <c r="WX34" s="288"/>
      <c r="WY34" s="288"/>
      <c r="WZ34" s="288"/>
      <c r="XA34" s="288"/>
      <c r="XB34" s="288"/>
      <c r="XC34" s="288"/>
      <c r="XD34" s="288"/>
      <c r="XE34" s="288"/>
      <c r="XF34" s="288"/>
      <c r="XG34" s="288"/>
      <c r="XH34" s="288"/>
      <c r="XI34" s="288"/>
      <c r="XJ34" s="288"/>
      <c r="XK34" s="288"/>
      <c r="XL34" s="288"/>
      <c r="XM34" s="288"/>
      <c r="XN34" s="288"/>
      <c r="XO34" s="288"/>
      <c r="XP34" s="288"/>
      <c r="XQ34" s="288"/>
      <c r="XR34" s="288"/>
      <c r="XS34" s="288"/>
      <c r="XT34" s="288"/>
      <c r="XU34" s="288"/>
      <c r="XV34" s="288"/>
      <c r="XW34" s="288"/>
      <c r="XX34" s="288"/>
      <c r="XY34" s="288"/>
      <c r="XZ34" s="288"/>
      <c r="YA34" s="288"/>
      <c r="YB34" s="288"/>
      <c r="YC34" s="288"/>
      <c r="YD34" s="288"/>
      <c r="YE34" s="288"/>
      <c r="YF34" s="288"/>
      <c r="YG34" s="288"/>
      <c r="YH34" s="288"/>
      <c r="YI34" s="288"/>
      <c r="YJ34" s="288"/>
      <c r="YK34" s="288"/>
      <c r="YL34" s="288"/>
      <c r="YM34" s="288"/>
      <c r="YN34" s="288"/>
      <c r="YO34" s="288"/>
      <c r="YP34" s="288"/>
      <c r="YQ34" s="288"/>
      <c r="YR34" s="288"/>
      <c r="YS34" s="288"/>
      <c r="YT34" s="288"/>
      <c r="YU34" s="288"/>
      <c r="YV34" s="288"/>
      <c r="YW34" s="288"/>
      <c r="YX34" s="288"/>
      <c r="YY34" s="288"/>
      <c r="YZ34" s="288"/>
      <c r="ZA34" s="288"/>
      <c r="ZB34" s="288"/>
      <c r="ZC34" s="288"/>
      <c r="ZD34" s="288"/>
      <c r="ZE34" s="288"/>
      <c r="ZF34" s="288"/>
      <c r="ZG34" s="288"/>
      <c r="ZH34" s="288"/>
      <c r="ZI34" s="288"/>
      <c r="ZJ34" s="288"/>
      <c r="ZK34" s="288"/>
      <c r="ZL34" s="288"/>
      <c r="ZM34" s="288"/>
      <c r="ZN34" s="288"/>
      <c r="ZO34" s="288"/>
      <c r="ZP34" s="288"/>
      <c r="ZQ34" s="288"/>
      <c r="ZR34" s="288"/>
      <c r="ZS34" s="288"/>
      <c r="ZT34" s="288"/>
      <c r="ZU34" s="288"/>
      <c r="ZV34" s="288"/>
      <c r="ZW34" s="288"/>
      <c r="ZX34" s="288"/>
      <c r="ZY34" s="288"/>
      <c r="ZZ34" s="288"/>
      <c r="AAA34" s="288"/>
      <c r="AAB34" s="288"/>
      <c r="AAC34" s="288"/>
      <c r="AAD34" s="288"/>
      <c r="AAE34" s="288"/>
      <c r="AAF34" s="288"/>
      <c r="AAG34" s="288"/>
      <c r="AAH34" s="288"/>
      <c r="AAI34" s="288"/>
      <c r="AAJ34" s="288"/>
      <c r="AAK34" s="288"/>
      <c r="AAL34" s="288"/>
      <c r="AAM34" s="288"/>
      <c r="AAN34" s="288"/>
      <c r="AAO34" s="288"/>
      <c r="AAP34" s="288"/>
      <c r="AAQ34" s="288"/>
      <c r="AAR34" s="288"/>
      <c r="AAS34" s="288"/>
      <c r="AAT34" s="288"/>
      <c r="AAU34" s="288"/>
      <c r="AAV34" s="288"/>
      <c r="AAW34" s="288"/>
      <c r="AAX34" s="288"/>
      <c r="AAY34" s="288"/>
      <c r="AAZ34" s="288"/>
      <c r="ABA34" s="288"/>
      <c r="ABB34" s="288"/>
      <c r="ABC34" s="288"/>
      <c r="ABD34" s="288"/>
      <c r="ABE34" s="288"/>
      <c r="ABF34" s="288"/>
      <c r="ABG34" s="288"/>
      <c r="ABH34" s="288"/>
      <c r="ABI34" s="288"/>
      <c r="ABJ34" s="288"/>
      <c r="ABK34" s="288"/>
      <c r="ABL34" s="288"/>
      <c r="ABM34" s="288"/>
      <c r="ABN34" s="288"/>
      <c r="ABO34" s="288"/>
      <c r="ABP34" s="288"/>
      <c r="ABQ34" s="288"/>
      <c r="ABR34" s="288"/>
      <c r="ABS34" s="288"/>
      <c r="ABT34" s="288"/>
      <c r="ABU34" s="288"/>
      <c r="ABV34" s="288"/>
      <c r="ABW34" s="288"/>
      <c r="ABX34" s="288"/>
      <c r="ABY34" s="288"/>
      <c r="ABZ34" s="288"/>
      <c r="ACA34" s="288"/>
      <c r="ACB34" s="288"/>
      <c r="ACC34" s="288"/>
      <c r="ACD34" s="288"/>
      <c r="ACE34" s="288"/>
      <c r="ACF34" s="288"/>
      <c r="ACG34" s="288"/>
      <c r="ACH34" s="288"/>
      <c r="ACI34" s="288"/>
      <c r="ACJ34" s="288"/>
      <c r="ACK34" s="288"/>
      <c r="ACL34" s="288"/>
      <c r="ACM34" s="288"/>
      <c r="ACN34" s="288"/>
      <c r="ACO34" s="288"/>
      <c r="ACP34" s="288"/>
      <c r="ACQ34" s="288"/>
      <c r="ACR34" s="288"/>
      <c r="ACS34" s="288"/>
      <c r="ACT34" s="288"/>
      <c r="ACU34" s="288"/>
      <c r="ACV34" s="288"/>
      <c r="ACW34" s="288"/>
      <c r="ACX34" s="288"/>
      <c r="ACY34" s="288"/>
      <c r="ACZ34" s="288"/>
      <c r="ADA34" s="288"/>
      <c r="ADB34" s="288"/>
      <c r="ADC34" s="288"/>
      <c r="ADD34" s="288"/>
      <c r="ADE34" s="288"/>
      <c r="ADF34" s="288"/>
      <c r="ADG34" s="288"/>
      <c r="ADH34" s="288"/>
      <c r="ADI34" s="288"/>
      <c r="ADJ34" s="288"/>
      <c r="ADK34" s="288"/>
      <c r="ADL34" s="288"/>
      <c r="ADM34" s="288"/>
      <c r="ADN34" s="288"/>
      <c r="ADO34" s="288"/>
      <c r="ADP34" s="288"/>
      <c r="ADQ34" s="288"/>
      <c r="ADR34" s="288"/>
      <c r="ADS34" s="288"/>
      <c r="ADT34" s="288"/>
      <c r="ADU34" s="288"/>
      <c r="ADV34" s="288"/>
      <c r="ADW34" s="288"/>
      <c r="ADX34" s="288"/>
      <c r="ADY34" s="288"/>
      <c r="ADZ34" s="288"/>
      <c r="AEA34" s="288"/>
      <c r="AEB34" s="288"/>
      <c r="AEC34" s="288"/>
      <c r="AED34" s="288"/>
      <c r="AEE34" s="288"/>
      <c r="AEF34" s="288"/>
      <c r="AEG34" s="288"/>
      <c r="AEH34" s="288"/>
      <c r="AEI34" s="288"/>
      <c r="AEJ34" s="288"/>
      <c r="AEK34" s="288"/>
      <c r="AEL34" s="288"/>
      <c r="AEM34" s="288"/>
      <c r="AEN34" s="288"/>
      <c r="AEO34" s="288"/>
      <c r="AEP34" s="288"/>
      <c r="AEQ34" s="288"/>
      <c r="AER34" s="288"/>
      <c r="AES34" s="288"/>
      <c r="AET34" s="288"/>
      <c r="AEU34" s="288"/>
      <c r="AEV34" s="288"/>
      <c r="AEW34" s="288"/>
      <c r="AEX34" s="288"/>
      <c r="AEY34" s="288"/>
      <c r="AEZ34" s="288"/>
      <c r="AFA34" s="288"/>
      <c r="AFB34" s="288"/>
      <c r="AFC34" s="288"/>
      <c r="AFD34" s="288"/>
      <c r="AFE34" s="288"/>
      <c r="AFF34" s="288"/>
      <c r="AFG34" s="288"/>
      <c r="AFH34" s="288"/>
      <c r="AFI34" s="288"/>
      <c r="AFJ34" s="288"/>
      <c r="AFK34" s="288"/>
      <c r="AFL34" s="288"/>
      <c r="AFM34" s="288"/>
      <c r="AFN34" s="288"/>
      <c r="AFO34" s="288"/>
      <c r="AFP34" s="288"/>
      <c r="AFQ34" s="288"/>
      <c r="AFR34" s="288"/>
      <c r="AFS34" s="288"/>
      <c r="AFT34" s="288"/>
      <c r="AFU34" s="288"/>
      <c r="AFV34" s="288"/>
      <c r="AFW34" s="288"/>
      <c r="AFX34" s="288"/>
      <c r="AFY34" s="288"/>
      <c r="AFZ34" s="288"/>
      <c r="AGA34" s="288"/>
      <c r="AGB34" s="288"/>
      <c r="AGC34" s="288"/>
      <c r="AGD34" s="288"/>
      <c r="AGE34" s="288"/>
      <c r="AGF34" s="288"/>
      <c r="AGG34" s="288"/>
      <c r="AGH34" s="288"/>
      <c r="AGI34" s="288"/>
      <c r="AGJ34" s="288"/>
      <c r="AGK34" s="288"/>
      <c r="AGL34" s="288"/>
      <c r="AGM34" s="288"/>
      <c r="AGN34" s="288"/>
      <c r="AGO34" s="288"/>
      <c r="AGP34" s="288"/>
      <c r="AGQ34" s="288"/>
      <c r="AGR34" s="288"/>
      <c r="AGS34" s="288"/>
      <c r="AGT34" s="288"/>
      <c r="AGU34" s="288"/>
      <c r="AGV34" s="288"/>
      <c r="AGW34" s="288"/>
      <c r="AGX34" s="288"/>
      <c r="AGY34" s="288"/>
      <c r="AGZ34" s="288"/>
      <c r="AHA34" s="288"/>
      <c r="AHB34" s="288"/>
      <c r="AHC34" s="288"/>
      <c r="AHD34" s="288"/>
      <c r="AHE34" s="288"/>
      <c r="AHF34" s="288"/>
      <c r="AHG34" s="288"/>
      <c r="AHH34" s="288"/>
      <c r="AHI34" s="288"/>
      <c r="AHJ34" s="288"/>
      <c r="AHK34" s="288"/>
      <c r="AHL34" s="288"/>
      <c r="AHM34" s="288"/>
      <c r="AHN34" s="288"/>
      <c r="AHO34" s="288"/>
      <c r="AHP34" s="288"/>
      <c r="AHQ34" s="288"/>
      <c r="AHR34" s="288"/>
      <c r="AHS34" s="288"/>
      <c r="AHT34" s="288"/>
      <c r="AHU34" s="288"/>
      <c r="AHV34" s="288"/>
      <c r="AHW34" s="288"/>
      <c r="AHX34" s="288"/>
      <c r="AHY34" s="288"/>
      <c r="AHZ34" s="288"/>
      <c r="AIA34" s="288"/>
      <c r="AIB34" s="288"/>
      <c r="AIC34" s="288"/>
      <c r="AID34" s="288"/>
      <c r="AIE34" s="288"/>
      <c r="AIF34" s="288"/>
      <c r="AIG34" s="288"/>
      <c r="AIH34" s="288"/>
      <c r="AII34" s="288"/>
      <c r="AIJ34" s="288"/>
      <c r="AIK34" s="288"/>
      <c r="AIL34" s="288"/>
      <c r="AIM34" s="288"/>
      <c r="AIN34" s="288"/>
      <c r="AIO34" s="288"/>
      <c r="AIP34" s="288"/>
      <c r="AIQ34" s="288"/>
      <c r="AIR34" s="288"/>
      <c r="AIS34" s="288"/>
      <c r="AIT34" s="288"/>
      <c r="AIU34" s="288"/>
      <c r="AIV34" s="288"/>
      <c r="AIW34" s="288"/>
      <c r="AIX34" s="288"/>
      <c r="AIY34" s="288"/>
      <c r="AIZ34" s="288"/>
      <c r="AJA34" s="288"/>
      <c r="AJB34" s="288"/>
      <c r="AJC34" s="288"/>
      <c r="AJD34" s="288"/>
      <c r="AJE34" s="288"/>
      <c r="AJF34" s="288"/>
      <c r="AJG34" s="288"/>
      <c r="AJH34" s="288"/>
      <c r="AJI34" s="288"/>
      <c r="AJJ34" s="288"/>
      <c r="AJK34" s="288"/>
      <c r="AJL34" s="288"/>
      <c r="AJM34" s="288"/>
      <c r="AJN34" s="288"/>
      <c r="AJO34" s="288"/>
      <c r="AJP34" s="288"/>
      <c r="AJQ34" s="288"/>
      <c r="AJR34" s="288"/>
      <c r="AJS34" s="288"/>
      <c r="AJT34" s="288"/>
      <c r="AJU34" s="288"/>
      <c r="AJV34" s="288"/>
      <c r="AJW34" s="288"/>
      <c r="AJX34" s="288"/>
      <c r="AJY34" s="288"/>
      <c r="AJZ34" s="288"/>
      <c r="AKA34" s="288"/>
      <c r="AKB34" s="288"/>
      <c r="AKC34" s="288"/>
      <c r="AKD34" s="288"/>
      <c r="AKE34" s="288"/>
      <c r="AKF34" s="288"/>
      <c r="AKG34" s="288"/>
      <c r="AKH34" s="288"/>
      <c r="AKI34" s="288"/>
      <c r="AKJ34" s="288"/>
      <c r="AKK34" s="288"/>
      <c r="AKL34" s="288"/>
      <c r="AKM34" s="288"/>
      <c r="AKN34" s="288"/>
      <c r="AKO34" s="288"/>
      <c r="AKP34" s="288"/>
      <c r="AKQ34" s="288"/>
      <c r="AKR34" s="288"/>
      <c r="AKS34" s="288"/>
      <c r="AKT34" s="288"/>
      <c r="AKU34" s="288"/>
      <c r="AKV34" s="288"/>
      <c r="AKW34" s="288"/>
      <c r="AKX34" s="288"/>
      <c r="AKY34" s="288"/>
      <c r="AKZ34" s="288"/>
      <c r="ALA34" s="288"/>
      <c r="ALB34" s="288"/>
      <c r="ALC34" s="288"/>
      <c r="ALD34" s="288"/>
      <c r="ALE34" s="288"/>
      <c r="ALF34" s="288"/>
      <c r="ALG34" s="288"/>
      <c r="ALH34" s="288"/>
      <c r="ALI34" s="288"/>
      <c r="ALJ34" s="288"/>
      <c r="ALK34" s="288"/>
      <c r="ALL34" s="288"/>
      <c r="ALM34" s="288"/>
      <c r="ALN34" s="288"/>
      <c r="ALO34" s="288"/>
      <c r="ALP34" s="288"/>
      <c r="ALQ34" s="288"/>
      <c r="ALR34" s="288"/>
      <c r="ALS34" s="288"/>
      <c r="ALT34" s="288"/>
      <c r="ALU34" s="288"/>
      <c r="ALV34" s="288"/>
      <c r="ALW34" s="288"/>
      <c r="ALX34" s="288"/>
      <c r="ALY34" s="288"/>
      <c r="ALZ34" s="288"/>
      <c r="AMA34" s="288"/>
      <c r="AMB34" s="288"/>
      <c r="AMC34" s="288"/>
      <c r="AMD34" s="288"/>
      <c r="AME34" s="288"/>
      <c r="AMF34" s="288"/>
    </row>
    <row r="35" spans="1:1020" s="291" customFormat="1" ht="37.5" customHeight="1" x14ac:dyDescent="0.7">
      <c r="A35" s="386" t="s">
        <v>143</v>
      </c>
      <c r="B35" s="147">
        <v>0</v>
      </c>
      <c r="C35" s="147">
        <v>7082</v>
      </c>
      <c r="D35" s="148">
        <v>292025</v>
      </c>
      <c r="E35" s="147">
        <v>189494</v>
      </c>
      <c r="F35" s="148">
        <f t="shared" si="0"/>
        <v>488601</v>
      </c>
      <c r="G35" s="147">
        <f t="shared" si="5"/>
        <v>0</v>
      </c>
      <c r="H35" s="148">
        <f t="shared" si="5"/>
        <v>5523.96</v>
      </c>
      <c r="I35" s="147">
        <f t="shared" si="1"/>
        <v>292025</v>
      </c>
      <c r="J35" s="148">
        <f t="shared" si="2"/>
        <v>132645.79999999999</v>
      </c>
      <c r="K35" s="147">
        <f t="shared" si="3"/>
        <v>430194.76</v>
      </c>
      <c r="L35" s="359"/>
      <c r="M35" s="359"/>
      <c r="N35" s="359"/>
    </row>
    <row r="36" spans="1:1020" s="291" customFormat="1" ht="37.5" customHeight="1" x14ac:dyDescent="0.7">
      <c r="A36" s="386" t="s">
        <v>144</v>
      </c>
      <c r="B36" s="147">
        <v>0</v>
      </c>
      <c r="C36" s="147">
        <v>25000</v>
      </c>
      <c r="D36" s="148">
        <v>510000</v>
      </c>
      <c r="E36" s="147">
        <v>200000</v>
      </c>
      <c r="F36" s="148">
        <f t="shared" si="0"/>
        <v>735000</v>
      </c>
      <c r="G36" s="147">
        <f t="shared" si="5"/>
        <v>0</v>
      </c>
      <c r="H36" s="148">
        <f t="shared" si="5"/>
        <v>19500</v>
      </c>
      <c r="I36" s="147">
        <f t="shared" si="1"/>
        <v>510000</v>
      </c>
      <c r="J36" s="148">
        <f t="shared" si="2"/>
        <v>140000</v>
      </c>
      <c r="K36" s="147">
        <f t="shared" si="3"/>
        <v>669500</v>
      </c>
      <c r="L36" s="359"/>
      <c r="M36" s="359"/>
      <c r="N36" s="359"/>
    </row>
    <row r="37" spans="1:1020" s="291" customFormat="1" ht="37.5" customHeight="1" x14ac:dyDescent="0.7">
      <c r="A37" s="386" t="s">
        <v>145</v>
      </c>
      <c r="B37" s="147">
        <v>430</v>
      </c>
      <c r="C37" s="147">
        <v>73801</v>
      </c>
      <c r="D37" s="148">
        <v>475476</v>
      </c>
      <c r="E37" s="147">
        <v>222473</v>
      </c>
      <c r="F37" s="148">
        <f t="shared" si="0"/>
        <v>772180</v>
      </c>
      <c r="G37" s="147">
        <f t="shared" si="5"/>
        <v>335.40000000000003</v>
      </c>
      <c r="H37" s="148">
        <f t="shared" si="5"/>
        <v>57564.78</v>
      </c>
      <c r="I37" s="147">
        <f t="shared" si="1"/>
        <v>475476</v>
      </c>
      <c r="J37" s="148">
        <f t="shared" si="2"/>
        <v>155731.09999999998</v>
      </c>
      <c r="K37" s="147">
        <f t="shared" si="3"/>
        <v>689107.28</v>
      </c>
      <c r="L37" s="359"/>
      <c r="M37" s="359"/>
      <c r="N37" s="359"/>
    </row>
    <row r="38" spans="1:1020" s="291" customFormat="1" ht="37.5" customHeight="1" x14ac:dyDescent="0.7">
      <c r="A38" s="386" t="s">
        <v>146</v>
      </c>
      <c r="B38" s="147">
        <v>0</v>
      </c>
      <c r="C38" s="147">
        <v>24445</v>
      </c>
      <c r="D38" s="148">
        <v>593045</v>
      </c>
      <c r="E38" s="147">
        <v>245000</v>
      </c>
      <c r="F38" s="148">
        <f t="shared" si="0"/>
        <v>862490</v>
      </c>
      <c r="G38" s="147">
        <f t="shared" si="5"/>
        <v>0</v>
      </c>
      <c r="H38" s="148">
        <f t="shared" si="5"/>
        <v>19067.100000000002</v>
      </c>
      <c r="I38" s="147">
        <f t="shared" si="1"/>
        <v>593045</v>
      </c>
      <c r="J38" s="148">
        <f t="shared" si="2"/>
        <v>171500</v>
      </c>
      <c r="K38" s="147">
        <f t="shared" si="3"/>
        <v>783612.1</v>
      </c>
      <c r="L38" s="359"/>
      <c r="M38" s="359"/>
      <c r="N38" s="359"/>
    </row>
    <row r="39" spans="1:1020" s="291" customFormat="1" ht="37.5" customHeight="1" x14ac:dyDescent="0.7">
      <c r="A39" s="386" t="s">
        <v>147</v>
      </c>
      <c r="B39" s="147">
        <v>0</v>
      </c>
      <c r="C39" s="147">
        <v>23709</v>
      </c>
      <c r="D39" s="148">
        <v>474163</v>
      </c>
      <c r="E39" s="147">
        <v>231000</v>
      </c>
      <c r="F39" s="148">
        <f t="shared" si="0"/>
        <v>728872</v>
      </c>
      <c r="G39" s="147">
        <f t="shared" si="5"/>
        <v>0</v>
      </c>
      <c r="H39" s="148">
        <f t="shared" si="5"/>
        <v>18493.02</v>
      </c>
      <c r="I39" s="147">
        <f t="shared" si="1"/>
        <v>474163</v>
      </c>
      <c r="J39" s="148">
        <f t="shared" si="2"/>
        <v>161700</v>
      </c>
      <c r="K39" s="147">
        <f t="shared" si="3"/>
        <v>654356.02</v>
      </c>
      <c r="L39" s="359"/>
      <c r="M39" s="359"/>
      <c r="N39" s="359"/>
    </row>
    <row r="40" spans="1:1020" s="292" customFormat="1" ht="37.5" customHeight="1" thickBot="1" x14ac:dyDescent="0.75">
      <c r="A40" s="386">
        <v>2001</v>
      </c>
      <c r="B40" s="147">
        <v>0</v>
      </c>
      <c r="C40" s="147">
        <v>40849</v>
      </c>
      <c r="D40" s="148">
        <v>602662</v>
      </c>
      <c r="E40" s="147">
        <v>229120</v>
      </c>
      <c r="F40" s="148">
        <f t="shared" si="0"/>
        <v>872631</v>
      </c>
      <c r="G40" s="147">
        <f t="shared" si="5"/>
        <v>0</v>
      </c>
      <c r="H40" s="148">
        <f t="shared" si="5"/>
        <v>31862.22</v>
      </c>
      <c r="I40" s="147">
        <f t="shared" si="1"/>
        <v>602662</v>
      </c>
      <c r="J40" s="148">
        <f t="shared" si="2"/>
        <v>160384</v>
      </c>
      <c r="K40" s="147">
        <f t="shared" si="3"/>
        <v>794908.22</v>
      </c>
      <c r="L40" s="359"/>
      <c r="M40" s="359"/>
      <c r="N40" s="359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1"/>
      <c r="BD40" s="291"/>
      <c r="BE40" s="291"/>
      <c r="BF40" s="291"/>
      <c r="BG40" s="291"/>
      <c r="BH40" s="291"/>
      <c r="BI40" s="291"/>
      <c r="BJ40" s="291"/>
      <c r="BK40" s="291"/>
    </row>
    <row r="41" spans="1:1020" s="291" customFormat="1" ht="37.5" customHeight="1" thickTop="1" x14ac:dyDescent="0.7">
      <c r="A41" s="386">
        <v>2002</v>
      </c>
      <c r="B41" s="147">
        <v>0</v>
      </c>
      <c r="C41" s="147">
        <v>20000</v>
      </c>
      <c r="D41" s="148">
        <v>550000</v>
      </c>
      <c r="E41" s="147">
        <v>247500</v>
      </c>
      <c r="F41" s="148">
        <f t="shared" si="0"/>
        <v>817500</v>
      </c>
      <c r="G41" s="147">
        <f t="shared" si="5"/>
        <v>0</v>
      </c>
      <c r="H41" s="148">
        <f t="shared" si="5"/>
        <v>15600</v>
      </c>
      <c r="I41" s="147">
        <f t="shared" si="1"/>
        <v>550000</v>
      </c>
      <c r="J41" s="148">
        <f t="shared" si="2"/>
        <v>173250</v>
      </c>
      <c r="K41" s="147">
        <f t="shared" si="3"/>
        <v>738850</v>
      </c>
      <c r="L41" s="359"/>
      <c r="M41" s="359"/>
      <c r="N41" s="359"/>
    </row>
    <row r="42" spans="1:1020" s="291" customFormat="1" ht="37.5" customHeight="1" x14ac:dyDescent="0.7">
      <c r="A42" s="386">
        <v>2003</v>
      </c>
      <c r="B42" s="312">
        <v>0</v>
      </c>
      <c r="C42" s="312">
        <v>92449</v>
      </c>
      <c r="D42" s="358">
        <v>650000</v>
      </c>
      <c r="E42" s="312">
        <v>256735</v>
      </c>
      <c r="F42" s="358">
        <f t="shared" si="0"/>
        <v>999184</v>
      </c>
      <c r="G42" s="147">
        <f t="shared" si="5"/>
        <v>0</v>
      </c>
      <c r="H42" s="148">
        <f t="shared" si="5"/>
        <v>72110.22</v>
      </c>
      <c r="I42" s="147">
        <f t="shared" si="1"/>
        <v>650000</v>
      </c>
      <c r="J42" s="148">
        <f t="shared" si="2"/>
        <v>179714.5</v>
      </c>
      <c r="K42" s="147">
        <f t="shared" si="3"/>
        <v>901824.72</v>
      </c>
      <c r="L42" s="359"/>
      <c r="M42" s="359"/>
      <c r="N42" s="359"/>
    </row>
    <row r="43" spans="1:1020" s="291" customFormat="1" ht="37.5" customHeight="1" x14ac:dyDescent="0.7">
      <c r="A43" s="386">
        <v>2004</v>
      </c>
      <c r="B43" s="312">
        <v>0</v>
      </c>
      <c r="C43" s="312">
        <v>39379</v>
      </c>
      <c r="D43" s="358">
        <v>550000</v>
      </c>
      <c r="E43" s="312">
        <v>252052</v>
      </c>
      <c r="F43" s="148">
        <f t="shared" si="0"/>
        <v>841431</v>
      </c>
      <c r="G43" s="147">
        <f t="shared" si="5"/>
        <v>0</v>
      </c>
      <c r="H43" s="148">
        <f t="shared" si="5"/>
        <v>30715.620000000003</v>
      </c>
      <c r="I43" s="147">
        <f t="shared" si="1"/>
        <v>550000</v>
      </c>
      <c r="J43" s="148">
        <f t="shared" si="2"/>
        <v>176436.4</v>
      </c>
      <c r="K43" s="147">
        <f t="shared" si="3"/>
        <v>757152.02</v>
      </c>
      <c r="L43" s="359"/>
      <c r="M43" s="359"/>
      <c r="N43" s="359"/>
    </row>
    <row r="44" spans="1:1020" s="291" customFormat="1" ht="37.5" customHeight="1" x14ac:dyDescent="0.7">
      <c r="A44" s="386">
        <v>2005</v>
      </c>
      <c r="B44" s="312">
        <v>0</v>
      </c>
      <c r="C44" s="147">
        <v>12567</v>
      </c>
      <c r="D44" s="148">
        <v>642480</v>
      </c>
      <c r="E44" s="147">
        <v>280535</v>
      </c>
      <c r="F44" s="148">
        <f t="shared" si="0"/>
        <v>935582</v>
      </c>
      <c r="G44" s="147">
        <f t="shared" si="5"/>
        <v>0</v>
      </c>
      <c r="H44" s="148">
        <f t="shared" si="5"/>
        <v>9802.26</v>
      </c>
      <c r="I44" s="147">
        <f t="shared" si="1"/>
        <v>642480</v>
      </c>
      <c r="J44" s="148">
        <f t="shared" si="2"/>
        <v>196374.5</v>
      </c>
      <c r="K44" s="147">
        <f t="shared" si="3"/>
        <v>848656.76</v>
      </c>
      <c r="L44" s="359"/>
      <c r="M44" s="359"/>
      <c r="N44" s="359"/>
    </row>
    <row r="45" spans="1:1020" s="291" customFormat="1" ht="37.5" customHeight="1" x14ac:dyDescent="0.7">
      <c r="A45" s="286">
        <v>2006</v>
      </c>
      <c r="B45" s="312">
        <v>0</v>
      </c>
      <c r="C45" s="147">
        <v>10133</v>
      </c>
      <c r="D45" s="147">
        <v>400000</v>
      </c>
      <c r="E45" s="147">
        <v>293538</v>
      </c>
      <c r="F45" s="147">
        <f t="shared" si="0"/>
        <v>703671</v>
      </c>
      <c r="G45" s="147">
        <f t="shared" si="5"/>
        <v>0</v>
      </c>
      <c r="H45" s="147">
        <f t="shared" si="5"/>
        <v>7903.7400000000007</v>
      </c>
      <c r="I45" s="147">
        <f t="shared" si="1"/>
        <v>400000</v>
      </c>
      <c r="J45" s="147">
        <f t="shared" si="2"/>
        <v>205476.59999999998</v>
      </c>
      <c r="K45" s="147">
        <f t="shared" si="3"/>
        <v>613380.34</v>
      </c>
      <c r="L45" s="359"/>
      <c r="M45" s="359"/>
      <c r="N45" s="359"/>
    </row>
    <row r="46" spans="1:1020" s="291" customFormat="1" ht="37.5" customHeight="1" x14ac:dyDescent="0.7">
      <c r="A46" s="286">
        <v>2007</v>
      </c>
      <c r="B46" s="312">
        <v>0</v>
      </c>
      <c r="C46" s="147">
        <v>12700</v>
      </c>
      <c r="D46" s="147">
        <v>956588</v>
      </c>
      <c r="E46" s="147">
        <v>326001</v>
      </c>
      <c r="F46" s="147">
        <f t="shared" si="0"/>
        <v>1295289</v>
      </c>
      <c r="G46" s="147">
        <f t="shared" si="5"/>
        <v>0</v>
      </c>
      <c r="H46" s="147">
        <f t="shared" si="5"/>
        <v>9906</v>
      </c>
      <c r="I46" s="147">
        <f t="shared" si="1"/>
        <v>956588</v>
      </c>
      <c r="J46" s="147">
        <f t="shared" si="2"/>
        <v>228200.69999999998</v>
      </c>
      <c r="K46" s="147">
        <f t="shared" si="3"/>
        <v>1194694.7</v>
      </c>
      <c r="L46" s="359"/>
      <c r="M46" s="359"/>
      <c r="N46" s="359"/>
    </row>
    <row r="47" spans="1:1020" s="291" customFormat="1" ht="37.5" customHeight="1" x14ac:dyDescent="0.7">
      <c r="A47" s="286">
        <v>2008</v>
      </c>
      <c r="B47" s="147">
        <v>16020</v>
      </c>
      <c r="C47" s="147">
        <v>90504</v>
      </c>
      <c r="D47" s="147">
        <v>628779</v>
      </c>
      <c r="E47" s="147">
        <v>315782</v>
      </c>
      <c r="F47" s="147">
        <f t="shared" ref="F47:F51" si="6">SUM(B47:E47)</f>
        <v>1051085</v>
      </c>
      <c r="G47" s="147">
        <f t="shared" ref="G47:G52" si="7">0.78*B47</f>
        <v>12495.6</v>
      </c>
      <c r="H47" s="147">
        <f t="shared" ref="H47:H52" si="8">0.78*C47</f>
        <v>70593.119999999995</v>
      </c>
      <c r="I47" s="147">
        <f t="shared" ref="I47:I52" si="9">+D47*1</f>
        <v>628779</v>
      </c>
      <c r="J47" s="147">
        <f t="shared" ref="J47:J52" si="10">0.7*E47</f>
        <v>221047.4</v>
      </c>
      <c r="K47" s="147">
        <f t="shared" ref="K47:K52" si="11">SUM(G47:J47)</f>
        <v>932915.12</v>
      </c>
      <c r="L47" s="359"/>
      <c r="M47" s="359"/>
      <c r="N47" s="359"/>
    </row>
    <row r="48" spans="1:1020" s="291" customFormat="1" ht="37.5" customHeight="1" x14ac:dyDescent="0.7">
      <c r="A48" s="386">
        <v>2009</v>
      </c>
      <c r="B48" s="312">
        <v>7896</v>
      </c>
      <c r="C48" s="147">
        <v>109433.876</v>
      </c>
      <c r="D48" s="148">
        <v>634232</v>
      </c>
      <c r="E48" s="147">
        <v>295076</v>
      </c>
      <c r="F48" s="148">
        <f t="shared" si="6"/>
        <v>1046637.876</v>
      </c>
      <c r="G48" s="147">
        <f t="shared" si="7"/>
        <v>6158.88</v>
      </c>
      <c r="H48" s="148">
        <f t="shared" si="8"/>
        <v>85358.423280000003</v>
      </c>
      <c r="I48" s="147">
        <f t="shared" si="9"/>
        <v>634232</v>
      </c>
      <c r="J48" s="148">
        <f t="shared" si="10"/>
        <v>206553.19999999998</v>
      </c>
      <c r="K48" s="147">
        <f t="shared" si="11"/>
        <v>932302.50327999995</v>
      </c>
      <c r="L48" s="359"/>
      <c r="M48" s="359"/>
      <c r="N48" s="359"/>
    </row>
    <row r="49" spans="1:63" s="291" customFormat="1" ht="37.5" customHeight="1" x14ac:dyDescent="0.7">
      <c r="A49" s="286">
        <v>2010</v>
      </c>
      <c r="B49" s="312">
        <v>6146</v>
      </c>
      <c r="C49" s="147">
        <v>103467.04900000001</v>
      </c>
      <c r="D49" s="147">
        <v>650632.10100000002</v>
      </c>
      <c r="E49" s="147">
        <v>412024.50699999998</v>
      </c>
      <c r="F49" s="148">
        <f t="shared" si="6"/>
        <v>1172269.6570000001</v>
      </c>
      <c r="G49" s="147">
        <f t="shared" si="7"/>
        <v>4793.88</v>
      </c>
      <c r="H49" s="148">
        <f t="shared" si="8"/>
        <v>80704.298220000011</v>
      </c>
      <c r="I49" s="147">
        <f t="shared" si="9"/>
        <v>650632.10100000002</v>
      </c>
      <c r="J49" s="148">
        <f t="shared" si="10"/>
        <v>288417.15489999996</v>
      </c>
      <c r="K49" s="147">
        <f t="shared" si="11"/>
        <v>1024547.43412</v>
      </c>
      <c r="L49" s="359"/>
      <c r="M49" s="359"/>
      <c r="N49" s="359"/>
    </row>
    <row r="50" spans="1:63" s="291" customFormat="1" ht="37.5" customHeight="1" x14ac:dyDescent="0.7">
      <c r="A50" s="386">
        <v>2011</v>
      </c>
      <c r="B50" s="312">
        <v>7026.0439999999999</v>
      </c>
      <c r="C50" s="147">
        <v>127544.41350000002</v>
      </c>
      <c r="D50" s="147">
        <v>804707.23699999996</v>
      </c>
      <c r="E50" s="147">
        <v>424353</v>
      </c>
      <c r="F50" s="148">
        <f t="shared" si="6"/>
        <v>1363630.6945</v>
      </c>
      <c r="G50" s="147">
        <f t="shared" si="7"/>
        <v>5480.3143200000004</v>
      </c>
      <c r="H50" s="148">
        <f t="shared" si="8"/>
        <v>99484.642530000026</v>
      </c>
      <c r="I50" s="147">
        <f t="shared" si="9"/>
        <v>804707.23699999996</v>
      </c>
      <c r="J50" s="148">
        <f t="shared" si="10"/>
        <v>297047.09999999998</v>
      </c>
      <c r="K50" s="147">
        <f t="shared" si="11"/>
        <v>1206719.29385</v>
      </c>
      <c r="L50" s="359"/>
      <c r="M50" s="359"/>
      <c r="N50" s="359"/>
    </row>
    <row r="51" spans="1:63" s="291" customFormat="1" ht="37.5" customHeight="1" x14ac:dyDescent="0.7">
      <c r="A51" s="286">
        <v>2012</v>
      </c>
      <c r="B51" s="147">
        <v>7906.0879999999997</v>
      </c>
      <c r="C51" s="147">
        <v>151621.77800000002</v>
      </c>
      <c r="D51" s="147">
        <v>918198.45299999998</v>
      </c>
      <c r="E51" s="147">
        <v>491680.429</v>
      </c>
      <c r="F51" s="148">
        <f t="shared" si="6"/>
        <v>1569406.7479999999</v>
      </c>
      <c r="G51" s="147">
        <f t="shared" si="7"/>
        <v>6166.7486399999998</v>
      </c>
      <c r="H51" s="148">
        <f t="shared" si="8"/>
        <v>118264.98684000003</v>
      </c>
      <c r="I51" s="147">
        <f t="shared" si="9"/>
        <v>918198.45299999998</v>
      </c>
      <c r="J51" s="148">
        <f t="shared" si="10"/>
        <v>344176.3003</v>
      </c>
      <c r="K51" s="147">
        <f t="shared" si="11"/>
        <v>1386806.48878</v>
      </c>
      <c r="L51" s="359"/>
      <c r="M51" s="359"/>
      <c r="N51" s="359"/>
    </row>
    <row r="52" spans="1:63" s="291" customFormat="1" ht="37.5" customHeight="1" x14ac:dyDescent="0.7">
      <c r="A52" s="286">
        <v>2013</v>
      </c>
      <c r="B52" s="147">
        <v>4051</v>
      </c>
      <c r="C52" s="147">
        <v>131126.05100000001</v>
      </c>
      <c r="D52" s="147">
        <v>901080.946</v>
      </c>
      <c r="E52" s="147">
        <v>514972.16800000001</v>
      </c>
      <c r="F52" s="147">
        <f>SUM(B52:E52)</f>
        <v>1551230.165</v>
      </c>
      <c r="G52" s="147">
        <f t="shared" si="7"/>
        <v>3159.78</v>
      </c>
      <c r="H52" s="147">
        <f t="shared" si="8"/>
        <v>102278.31978000001</v>
      </c>
      <c r="I52" s="147">
        <f t="shared" si="9"/>
        <v>901080.946</v>
      </c>
      <c r="J52" s="147">
        <f t="shared" si="10"/>
        <v>360480.51759999996</v>
      </c>
      <c r="K52" s="147">
        <f t="shared" si="11"/>
        <v>1366999.5633799999</v>
      </c>
      <c r="L52" s="359"/>
      <c r="M52" s="359"/>
      <c r="N52" s="359"/>
    </row>
    <row r="53" spans="1:63" s="291" customFormat="1" ht="37.5" customHeight="1" x14ac:dyDescent="0.7">
      <c r="A53" s="286">
        <v>2014</v>
      </c>
      <c r="B53" s="312">
        <v>12096</v>
      </c>
      <c r="C53" s="147">
        <v>200739</v>
      </c>
      <c r="D53" s="148">
        <v>959330</v>
      </c>
      <c r="E53" s="147">
        <v>545226</v>
      </c>
      <c r="F53" s="148">
        <f t="shared" si="0"/>
        <v>1717391</v>
      </c>
      <c r="G53" s="147">
        <f t="shared" si="5"/>
        <v>9434.880000000001</v>
      </c>
      <c r="H53" s="148">
        <f t="shared" si="5"/>
        <v>156576.42000000001</v>
      </c>
      <c r="I53" s="147">
        <f t="shared" si="1"/>
        <v>959330</v>
      </c>
      <c r="J53" s="148">
        <f t="shared" si="2"/>
        <v>381658.19999999995</v>
      </c>
      <c r="K53" s="147">
        <f t="shared" si="3"/>
        <v>1506999.5</v>
      </c>
      <c r="L53" s="359"/>
      <c r="M53" s="359"/>
      <c r="N53" s="359"/>
    </row>
    <row r="54" spans="1:63" s="291" customFormat="1" ht="37.5" customHeight="1" x14ac:dyDescent="0.7">
      <c r="A54" s="286">
        <v>2015</v>
      </c>
      <c r="B54" s="312">
        <v>8376</v>
      </c>
      <c r="C54" s="147">
        <v>204377</v>
      </c>
      <c r="D54" s="147">
        <v>989549</v>
      </c>
      <c r="E54" s="147">
        <v>584362</v>
      </c>
      <c r="F54" s="148">
        <f t="shared" si="0"/>
        <v>1786664</v>
      </c>
      <c r="G54" s="147">
        <f t="shared" si="5"/>
        <v>6533.2800000000007</v>
      </c>
      <c r="H54" s="148">
        <f t="shared" si="5"/>
        <v>159414.06</v>
      </c>
      <c r="I54" s="147">
        <f t="shared" si="1"/>
        <v>989549</v>
      </c>
      <c r="J54" s="148">
        <f t="shared" si="2"/>
        <v>409053.39999999997</v>
      </c>
      <c r="K54" s="147">
        <f t="shared" si="3"/>
        <v>1564549.74</v>
      </c>
      <c r="L54" s="97"/>
      <c r="M54" s="359"/>
      <c r="N54" s="359"/>
    </row>
    <row r="55" spans="1:63" ht="37.5" customHeight="1" x14ac:dyDescent="0.7">
      <c r="A55" s="286">
        <v>2016</v>
      </c>
      <c r="B55" s="312">
        <v>10369</v>
      </c>
      <c r="C55" s="147">
        <v>189083</v>
      </c>
      <c r="D55" s="147">
        <v>966498</v>
      </c>
      <c r="E55" s="147">
        <v>583475</v>
      </c>
      <c r="F55" s="148">
        <f t="shared" si="0"/>
        <v>1749425</v>
      </c>
      <c r="G55" s="147">
        <f t="shared" si="5"/>
        <v>8087.8200000000006</v>
      </c>
      <c r="H55" s="148">
        <f t="shared" si="5"/>
        <v>147484.74</v>
      </c>
      <c r="I55" s="147">
        <f t="shared" si="1"/>
        <v>966498</v>
      </c>
      <c r="J55" s="148">
        <f t="shared" si="2"/>
        <v>408432.5</v>
      </c>
      <c r="K55" s="147">
        <f t="shared" si="3"/>
        <v>1530503.06</v>
      </c>
      <c r="L55" s="74"/>
      <c r="M55" s="97"/>
      <c r="N55" s="97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</row>
    <row r="56" spans="1:63" ht="37.5" customHeight="1" x14ac:dyDescent="0.7">
      <c r="A56" s="286">
        <v>2017</v>
      </c>
      <c r="B56" s="147">
        <v>9762</v>
      </c>
      <c r="C56" s="147">
        <v>292438</v>
      </c>
      <c r="D56" s="147">
        <v>979358</v>
      </c>
      <c r="E56" s="147">
        <v>646387</v>
      </c>
      <c r="F56" s="148">
        <f t="shared" si="0"/>
        <v>1927945</v>
      </c>
      <c r="G56" s="147">
        <f t="shared" si="5"/>
        <v>7614.3600000000006</v>
      </c>
      <c r="H56" s="148">
        <f t="shared" si="5"/>
        <v>228101.64</v>
      </c>
      <c r="I56" s="147">
        <f t="shared" si="1"/>
        <v>979358</v>
      </c>
      <c r="J56" s="148">
        <f t="shared" si="2"/>
        <v>452470.89999999997</v>
      </c>
      <c r="K56" s="147">
        <f t="shared" si="3"/>
        <v>1667544.9</v>
      </c>
      <c r="L56" s="74"/>
      <c r="M56" s="74"/>
      <c r="N56" s="74"/>
    </row>
    <row r="57" spans="1:63" ht="37.5" customHeight="1" thickBot="1" x14ac:dyDescent="0.75">
      <c r="A57" s="347">
        <v>2018</v>
      </c>
      <c r="B57" s="347">
        <v>10159</v>
      </c>
      <c r="C57" s="149">
        <v>372540</v>
      </c>
      <c r="D57" s="149">
        <v>997280</v>
      </c>
      <c r="E57" s="149">
        <v>604498</v>
      </c>
      <c r="F57" s="348">
        <f>SUM(B57:E57)</f>
        <v>1984477</v>
      </c>
      <c r="G57" s="347">
        <f t="shared" si="5"/>
        <v>7924.02</v>
      </c>
      <c r="H57" s="149">
        <f t="shared" si="5"/>
        <v>290581.2</v>
      </c>
      <c r="I57" s="149">
        <f t="shared" si="1"/>
        <v>997280</v>
      </c>
      <c r="J57" s="149">
        <f t="shared" si="2"/>
        <v>423148.6</v>
      </c>
      <c r="K57" s="147">
        <f t="shared" si="3"/>
        <v>1718933.8199999998</v>
      </c>
      <c r="M57" s="74"/>
      <c r="N57" s="74"/>
    </row>
    <row r="58" spans="1:63" ht="18.399999999999999" thickTop="1" x14ac:dyDescent="0.55000000000000004">
      <c r="A58" s="492" t="s">
        <v>388</v>
      </c>
      <c r="B58" s="74"/>
      <c r="C58" s="98"/>
      <c r="D58" s="74"/>
      <c r="E58" s="74"/>
      <c r="F58" s="74"/>
      <c r="G58" s="74"/>
      <c r="H58" s="74"/>
      <c r="I58" s="74"/>
      <c r="J58" s="74"/>
      <c r="K58" s="99"/>
    </row>
    <row r="59" spans="1:63" ht="21.75" customHeight="1" x14ac:dyDescent="0.45">
      <c r="B59" s="13" t="s">
        <v>148</v>
      </c>
      <c r="C59" s="27"/>
      <c r="K59" s="50"/>
    </row>
    <row r="60" spans="1:63" x14ac:dyDescent="0.45">
      <c r="B60" s="13" t="s">
        <v>149</v>
      </c>
      <c r="C60" s="27"/>
      <c r="K60" s="50"/>
    </row>
    <row r="61" spans="1:63" x14ac:dyDescent="0.45">
      <c r="B61" s="13" t="s">
        <v>150</v>
      </c>
      <c r="C61" s="27"/>
      <c r="K61" s="50"/>
    </row>
    <row r="62" spans="1:63" x14ac:dyDescent="0.45">
      <c r="B62" s="13" t="s">
        <v>151</v>
      </c>
      <c r="C62" s="27"/>
      <c r="K62" s="50"/>
    </row>
    <row r="63" spans="1:63" x14ac:dyDescent="0.45">
      <c r="B63" s="13" t="s">
        <v>152</v>
      </c>
      <c r="C63" s="27"/>
      <c r="K63" s="50"/>
    </row>
    <row r="64" spans="1:63" x14ac:dyDescent="0.45">
      <c r="B64" s="13" t="s">
        <v>153</v>
      </c>
      <c r="C64" s="27"/>
      <c r="K64" s="50"/>
    </row>
    <row r="65" spans="2:11" x14ac:dyDescent="0.45">
      <c r="B65" s="13" t="s">
        <v>154</v>
      </c>
      <c r="C65" s="27"/>
      <c r="K65" s="50"/>
    </row>
    <row r="66" spans="2:11" x14ac:dyDescent="0.45">
      <c r="B66" s="13" t="s">
        <v>155</v>
      </c>
      <c r="C66" s="27"/>
      <c r="K66" s="50"/>
    </row>
    <row r="67" spans="2:11" ht="15.75" thickBot="1" x14ac:dyDescent="0.5">
      <c r="B67" s="13" t="s">
        <v>156</v>
      </c>
      <c r="C67" s="28"/>
      <c r="K67" s="50"/>
    </row>
    <row r="68" spans="2:11" ht="15.75" thickTop="1" x14ac:dyDescent="0.45"/>
    <row r="69" spans="2:11" ht="48.75" customHeight="1" x14ac:dyDescent="0.45">
      <c r="E69" s="29"/>
    </row>
    <row r="72" spans="2:11" x14ac:dyDescent="0.45">
      <c r="B72" s="13"/>
    </row>
    <row r="85" spans="2:6" x14ac:dyDescent="0.45">
      <c r="B85" s="30"/>
    </row>
    <row r="87" spans="2:6" x14ac:dyDescent="0.45">
      <c r="D87" s="30"/>
      <c r="F87" s="30"/>
    </row>
    <row r="90" spans="2:6" x14ac:dyDescent="0.45">
      <c r="C90" s="30"/>
    </row>
    <row r="95" spans="2:6" x14ac:dyDescent="0.45">
      <c r="B95" s="30"/>
    </row>
    <row r="96" spans="2:6" x14ac:dyDescent="0.45">
      <c r="B96" s="30"/>
    </row>
    <row r="97" spans="2:6" x14ac:dyDescent="0.45">
      <c r="C97" s="30"/>
    </row>
    <row r="101" spans="2:6" x14ac:dyDescent="0.45">
      <c r="B101" s="30"/>
      <c r="C101" s="30"/>
      <c r="D101" s="30"/>
      <c r="F101" s="30"/>
    </row>
    <row r="120" spans="1:14" x14ac:dyDescent="0.45">
      <c r="A120" s="17" t="s">
        <v>83</v>
      </c>
      <c r="B120" s="17" t="s">
        <v>83</v>
      </c>
      <c r="C120" s="17" t="s">
        <v>83</v>
      </c>
      <c r="D120" s="17" t="s">
        <v>83</v>
      </c>
      <c r="F120" s="17" t="s">
        <v>83</v>
      </c>
    </row>
    <row r="121" spans="1:14" x14ac:dyDescent="0.45">
      <c r="A121" s="13" t="s">
        <v>3</v>
      </c>
      <c r="B121" s="13" t="s">
        <v>84</v>
      </c>
      <c r="C121" s="13" t="s">
        <v>85</v>
      </c>
      <c r="D121" s="13" t="s">
        <v>22</v>
      </c>
      <c r="F121" s="13" t="s">
        <v>86</v>
      </c>
    </row>
    <row r="122" spans="1:14" x14ac:dyDescent="0.45">
      <c r="B122" s="13" t="s">
        <v>88</v>
      </c>
      <c r="D122" s="13" t="s">
        <v>23</v>
      </c>
    </row>
    <row r="123" spans="1:14" x14ac:dyDescent="0.45">
      <c r="A123" s="17" t="s">
        <v>83</v>
      </c>
      <c r="B123" s="17" t="s">
        <v>83</v>
      </c>
      <c r="C123" s="17" t="s">
        <v>83</v>
      </c>
      <c r="D123" s="17" t="s">
        <v>83</v>
      </c>
      <c r="F123" s="17" t="s">
        <v>83</v>
      </c>
    </row>
    <row r="124" spans="1:14" x14ac:dyDescent="0.45">
      <c r="B124" s="18"/>
      <c r="C124" s="18"/>
      <c r="D124" s="18"/>
      <c r="F124" s="18"/>
    </row>
    <row r="125" spans="1:14" x14ac:dyDescent="0.45">
      <c r="B125" s="18"/>
      <c r="C125" s="18"/>
      <c r="D125" s="18"/>
      <c r="F125" s="18"/>
      <c r="M125" s="17" t="s">
        <v>90</v>
      </c>
      <c r="N125" s="17" t="s">
        <v>90</v>
      </c>
    </row>
    <row r="126" spans="1:14" x14ac:dyDescent="0.45">
      <c r="A126" s="14" t="s">
        <v>91</v>
      </c>
      <c r="B126" s="18" t="e">
        <f>#N/A</f>
        <v>#N/A</v>
      </c>
      <c r="C126" s="18" t="e">
        <f>#N/A</f>
        <v>#N/A</v>
      </c>
      <c r="D126" s="18">
        <f t="shared" ref="D126:D144" si="12">B10*D84/1000</f>
        <v>0</v>
      </c>
      <c r="F126" s="18">
        <f t="shared" ref="F126:F144" si="13">C10*F84/1000</f>
        <v>0</v>
      </c>
    </row>
    <row r="127" spans="1:14" x14ac:dyDescent="0.45">
      <c r="A127" s="14" t="s">
        <v>92</v>
      </c>
      <c r="B127" s="18" t="e">
        <f>#N/A</f>
        <v>#N/A</v>
      </c>
      <c r="C127" s="18" t="e">
        <f>#N/A</f>
        <v>#N/A</v>
      </c>
      <c r="D127" s="18" t="e">
        <f t="shared" si="12"/>
        <v>#VALUE!</v>
      </c>
      <c r="F127" s="18">
        <f t="shared" si="13"/>
        <v>0</v>
      </c>
    </row>
    <row r="128" spans="1:14" x14ac:dyDescent="0.45">
      <c r="A128" s="14" t="s">
        <v>93</v>
      </c>
      <c r="B128" s="18" t="e">
        <f>#N/A</f>
        <v>#N/A</v>
      </c>
      <c r="C128" s="18" t="e">
        <f>#N/A</f>
        <v>#N/A</v>
      </c>
      <c r="D128" s="18" t="e">
        <f t="shared" si="12"/>
        <v>#VALUE!</v>
      </c>
      <c r="F128" s="18">
        <f t="shared" si="13"/>
        <v>0</v>
      </c>
    </row>
    <row r="129" spans="1:6" x14ac:dyDescent="0.45">
      <c r="A129" s="14" t="s">
        <v>94</v>
      </c>
      <c r="B129" s="18" t="e">
        <f>#N/A</f>
        <v>#N/A</v>
      </c>
      <c r="C129" s="18" t="e">
        <f>#N/A</f>
        <v>#N/A</v>
      </c>
      <c r="D129" s="18">
        <f t="shared" si="12"/>
        <v>0</v>
      </c>
      <c r="F129" s="18">
        <f t="shared" si="13"/>
        <v>0</v>
      </c>
    </row>
    <row r="130" spans="1:6" x14ac:dyDescent="0.45">
      <c r="A130" s="14" t="s">
        <v>95</v>
      </c>
      <c r="B130" s="18" t="e">
        <f>#N/A</f>
        <v>#N/A</v>
      </c>
      <c r="C130" s="18" t="e">
        <f>#N/A</f>
        <v>#N/A</v>
      </c>
      <c r="D130" s="18">
        <f t="shared" si="12"/>
        <v>0</v>
      </c>
      <c r="F130" s="18">
        <f t="shared" si="13"/>
        <v>0</v>
      </c>
    </row>
    <row r="131" spans="1:6" x14ac:dyDescent="0.45">
      <c r="A131" s="14" t="s">
        <v>96</v>
      </c>
      <c r="B131" s="18" t="e">
        <f>#N/A</f>
        <v>#N/A</v>
      </c>
      <c r="C131" s="18" t="e">
        <f>#N/A</f>
        <v>#N/A</v>
      </c>
      <c r="D131" s="18">
        <f t="shared" si="12"/>
        <v>0</v>
      </c>
      <c r="F131" s="18">
        <f t="shared" si="13"/>
        <v>0</v>
      </c>
    </row>
    <row r="132" spans="1:6" x14ac:dyDescent="0.45">
      <c r="A132" s="14" t="s">
        <v>97</v>
      </c>
      <c r="B132" s="18" t="e">
        <f>#N/A</f>
        <v>#N/A</v>
      </c>
      <c r="C132" s="18" t="e">
        <f>#N/A</f>
        <v>#N/A</v>
      </c>
      <c r="D132" s="18">
        <f t="shared" si="12"/>
        <v>0</v>
      </c>
      <c r="F132" s="18">
        <f t="shared" si="13"/>
        <v>0</v>
      </c>
    </row>
    <row r="133" spans="1:6" x14ac:dyDescent="0.45">
      <c r="A133" s="14" t="s">
        <v>98</v>
      </c>
      <c r="B133" s="18" t="e">
        <f>#N/A</f>
        <v>#N/A</v>
      </c>
      <c r="C133" s="18" t="e">
        <f>#N/A</f>
        <v>#N/A</v>
      </c>
      <c r="D133" s="18">
        <f t="shared" si="12"/>
        <v>0</v>
      </c>
      <c r="F133" s="18">
        <f t="shared" si="13"/>
        <v>0</v>
      </c>
    </row>
    <row r="134" spans="1:6" x14ac:dyDescent="0.45">
      <c r="A134" s="14" t="s">
        <v>99</v>
      </c>
      <c r="B134" s="18" t="e">
        <f>#N/A</f>
        <v>#N/A</v>
      </c>
      <c r="C134" s="18" t="e">
        <f>#N/A</f>
        <v>#N/A</v>
      </c>
      <c r="D134" s="18">
        <f t="shared" si="12"/>
        <v>0</v>
      </c>
      <c r="F134" s="18">
        <f t="shared" si="13"/>
        <v>0</v>
      </c>
    </row>
    <row r="135" spans="1:6" x14ac:dyDescent="0.45">
      <c r="A135" s="14" t="s">
        <v>100</v>
      </c>
      <c r="B135" s="18" t="e">
        <f>#N/A</f>
        <v>#N/A</v>
      </c>
      <c r="C135" s="18" t="e">
        <f>#N/A</f>
        <v>#N/A</v>
      </c>
      <c r="D135" s="18">
        <f t="shared" si="12"/>
        <v>0</v>
      </c>
      <c r="F135" s="18">
        <f t="shared" si="13"/>
        <v>0</v>
      </c>
    </row>
    <row r="136" spans="1:6" x14ac:dyDescent="0.45">
      <c r="A136" s="14" t="s">
        <v>101</v>
      </c>
      <c r="B136" s="18" t="e">
        <f>#N/A</f>
        <v>#N/A</v>
      </c>
      <c r="C136" s="18" t="e">
        <f>#N/A</f>
        <v>#N/A</v>
      </c>
      <c r="D136" s="18">
        <f t="shared" si="12"/>
        <v>0</v>
      </c>
      <c r="F136" s="18">
        <f t="shared" si="13"/>
        <v>0</v>
      </c>
    </row>
    <row r="137" spans="1:6" x14ac:dyDescent="0.45">
      <c r="A137" s="14" t="s">
        <v>102</v>
      </c>
      <c r="B137" s="18" t="e">
        <f>#N/A</f>
        <v>#N/A</v>
      </c>
      <c r="C137" s="18" t="e">
        <f>#N/A</f>
        <v>#N/A</v>
      </c>
      <c r="D137" s="18">
        <f t="shared" si="12"/>
        <v>0</v>
      </c>
      <c r="F137" s="18">
        <f t="shared" si="13"/>
        <v>0</v>
      </c>
    </row>
    <row r="138" spans="1:6" x14ac:dyDescent="0.45">
      <c r="A138" s="14" t="s">
        <v>103</v>
      </c>
      <c r="B138" s="18" t="e">
        <f>#N/A</f>
        <v>#N/A</v>
      </c>
      <c r="C138" s="18" t="e">
        <f>#N/A</f>
        <v>#N/A</v>
      </c>
      <c r="D138" s="18">
        <f t="shared" si="12"/>
        <v>0</v>
      </c>
      <c r="F138" s="18">
        <f t="shared" si="13"/>
        <v>0</v>
      </c>
    </row>
    <row r="139" spans="1:6" x14ac:dyDescent="0.45">
      <c r="A139" s="14" t="s">
        <v>104</v>
      </c>
      <c r="B139" s="18" t="e">
        <f>#N/A</f>
        <v>#N/A</v>
      </c>
      <c r="C139" s="18" t="e">
        <f>#N/A</f>
        <v>#N/A</v>
      </c>
      <c r="D139" s="18">
        <f t="shared" si="12"/>
        <v>0</v>
      </c>
      <c r="F139" s="18">
        <f t="shared" si="13"/>
        <v>0</v>
      </c>
    </row>
    <row r="140" spans="1:6" x14ac:dyDescent="0.45">
      <c r="A140" s="14" t="s">
        <v>105</v>
      </c>
      <c r="B140" s="18" t="e">
        <f>#N/A</f>
        <v>#N/A</v>
      </c>
      <c r="C140" s="18" t="e">
        <f>#N/A</f>
        <v>#N/A</v>
      </c>
      <c r="D140" s="18">
        <f t="shared" si="12"/>
        <v>0</v>
      </c>
      <c r="F140" s="18">
        <f t="shared" si="13"/>
        <v>0</v>
      </c>
    </row>
    <row r="141" spans="1:6" x14ac:dyDescent="0.45">
      <c r="A141" s="14" t="s">
        <v>106</v>
      </c>
      <c r="B141" s="18" t="e">
        <f>#N/A</f>
        <v>#N/A</v>
      </c>
      <c r="C141" s="18" t="e">
        <f>#N/A</f>
        <v>#N/A</v>
      </c>
      <c r="D141" s="18">
        <f t="shared" si="12"/>
        <v>0</v>
      </c>
      <c r="F141" s="18">
        <f t="shared" si="13"/>
        <v>0</v>
      </c>
    </row>
    <row r="142" spans="1:6" x14ac:dyDescent="0.45">
      <c r="A142" s="14" t="s">
        <v>107</v>
      </c>
      <c r="B142" s="18" t="e">
        <f>#N/A</f>
        <v>#N/A</v>
      </c>
      <c r="C142" s="18" t="e">
        <f>#N/A</f>
        <v>#N/A</v>
      </c>
      <c r="D142" s="18">
        <f t="shared" si="12"/>
        <v>0</v>
      </c>
      <c r="F142" s="18">
        <f t="shared" si="13"/>
        <v>0</v>
      </c>
    </row>
    <row r="143" spans="1:6" x14ac:dyDescent="0.45">
      <c r="A143" s="14" t="s">
        <v>108</v>
      </c>
      <c r="B143" s="18" t="e">
        <f>#N/A</f>
        <v>#N/A</v>
      </c>
      <c r="C143" s="18" t="e">
        <f>#N/A</f>
        <v>#N/A</v>
      </c>
      <c r="D143" s="18">
        <f t="shared" si="12"/>
        <v>0</v>
      </c>
      <c r="F143" s="18">
        <f t="shared" si="13"/>
        <v>0</v>
      </c>
    </row>
    <row r="144" spans="1:6" x14ac:dyDescent="0.45">
      <c r="A144" s="14" t="s">
        <v>109</v>
      </c>
      <c r="B144" s="18" t="e">
        <f>#N/A</f>
        <v>#N/A</v>
      </c>
      <c r="C144" s="18" t="e">
        <f>#N/A</f>
        <v>#N/A</v>
      </c>
      <c r="D144" s="18">
        <f t="shared" si="12"/>
        <v>0</v>
      </c>
      <c r="F144" s="18" t="e">
        <f t="shared" si="13"/>
        <v>#VALUE!</v>
      </c>
    </row>
    <row r="145" spans="1:6" x14ac:dyDescent="0.45">
      <c r="B145" s="18"/>
      <c r="C145" s="18"/>
      <c r="D145" s="18"/>
      <c r="F145" s="18"/>
    </row>
    <row r="146" spans="1:6" x14ac:dyDescent="0.45">
      <c r="A146" s="17" t="s">
        <v>83</v>
      </c>
      <c r="B146" s="19" t="s">
        <v>83</v>
      </c>
      <c r="C146" s="19" t="s">
        <v>83</v>
      </c>
      <c r="D146" s="19" t="s">
        <v>83</v>
      </c>
      <c r="F146" s="19" t="s">
        <v>83</v>
      </c>
    </row>
  </sheetData>
  <mergeCells count="1">
    <mergeCell ref="B4:F4"/>
  </mergeCells>
  <printOptions horizontalCentered="1" verticalCentered="1"/>
  <pageMargins left="0.78740157480314965" right="0.39370078740157483" top="0.47244094488188981" bottom="0.59055118110236227" header="0.31496062992125984" footer="0.35433070866141736"/>
  <pageSetup paperSize="9" scale="40" firstPageNumber="0" orientation="portrait" r:id="rId1"/>
  <headerFooter scaleWithDoc="0">
    <oddHeader>&amp;CBADIS EDITION 2014-2018</oddHeader>
    <oddFooter>&amp;C&amp;7 78&amp;R&amp;7SECTION G - AGRICULTURE ET SECURITE ALIMENTAIRE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rgb="FFFFFF00"/>
  </sheetPr>
  <dimension ref="A1:AMK138"/>
  <sheetViews>
    <sheetView view="pageBreakPreview" zoomScale="40" zoomScaleNormal="60" zoomScaleSheetLayoutView="40" zoomScalePageLayoutView="60" workbookViewId="0">
      <selection activeCell="G9" sqref="G9"/>
    </sheetView>
  </sheetViews>
  <sheetFormatPr baseColWidth="10" defaultColWidth="1.625" defaultRowHeight="15.4" x14ac:dyDescent="0.45"/>
  <cols>
    <col min="1" max="11" width="20.625" style="2" customWidth="1"/>
    <col min="12" max="1025" width="1.625" style="2"/>
  </cols>
  <sheetData>
    <row r="1" spans="1:1025" ht="26.25" customHeight="1" x14ac:dyDescent="0.65">
      <c r="A1" s="491" t="s">
        <v>157</v>
      </c>
      <c r="B1" s="111"/>
      <c r="C1" s="111"/>
      <c r="D1" s="111"/>
      <c r="E1" s="111"/>
      <c r="F1" s="111"/>
      <c r="G1" s="112"/>
      <c r="H1" s="111"/>
      <c r="I1" s="111"/>
      <c r="J1" s="111"/>
      <c r="K1" s="111"/>
    </row>
    <row r="2" spans="1:1025" ht="18" customHeight="1" thickBot="1" x14ac:dyDescent="0.7">
      <c r="A2" s="17"/>
      <c r="B2" s="113"/>
      <c r="C2" s="113"/>
      <c r="D2" s="113"/>
      <c r="E2" s="113"/>
      <c r="F2" s="113"/>
      <c r="G2" s="114"/>
      <c r="H2" s="114"/>
      <c r="I2" s="114"/>
      <c r="J2" s="113"/>
      <c r="K2" s="113"/>
    </row>
    <row r="3" spans="1:1025" ht="21.4" thickTop="1" x14ac:dyDescent="0.65">
      <c r="A3" s="493" t="s">
        <v>3</v>
      </c>
      <c r="B3" s="769" t="s">
        <v>158</v>
      </c>
      <c r="C3" s="770"/>
      <c r="D3" s="770"/>
      <c r="E3" s="770"/>
      <c r="F3" s="771"/>
      <c r="G3" s="780" t="s">
        <v>159</v>
      </c>
      <c r="H3" s="781"/>
      <c r="I3" s="781"/>
      <c r="J3" s="781"/>
      <c r="K3" s="768"/>
    </row>
    <row r="4" spans="1:1025" ht="21" x14ac:dyDescent="0.65">
      <c r="A4" s="495" t="s">
        <v>14</v>
      </c>
      <c r="B4" s="772"/>
      <c r="C4" s="773"/>
      <c r="D4" s="773"/>
      <c r="E4" s="773"/>
      <c r="F4" s="774"/>
      <c r="G4" s="782" t="s">
        <v>160</v>
      </c>
      <c r="H4" s="783"/>
      <c r="I4" s="783"/>
      <c r="J4" s="783"/>
      <c r="K4" s="784"/>
    </row>
    <row r="5" spans="1:1025" ht="21.4" thickBot="1" x14ac:dyDescent="0.7">
      <c r="A5" s="124"/>
      <c r="B5" s="775"/>
      <c r="C5" s="776"/>
      <c r="D5" s="776"/>
      <c r="E5" s="776"/>
      <c r="F5" s="777"/>
      <c r="G5" s="118"/>
      <c r="H5" s="119"/>
      <c r="I5" s="119"/>
      <c r="J5" s="119"/>
      <c r="K5" s="120"/>
    </row>
    <row r="6" spans="1:1025" ht="21.4" thickTop="1" x14ac:dyDescent="0.65">
      <c r="A6" s="124"/>
      <c r="B6" s="121" t="s">
        <v>22</v>
      </c>
      <c r="C6" s="122" t="s">
        <v>24</v>
      </c>
      <c r="D6" s="116" t="s">
        <v>25</v>
      </c>
      <c r="E6" s="122" t="s">
        <v>113</v>
      </c>
      <c r="F6" s="121" t="s">
        <v>27</v>
      </c>
      <c r="G6" s="122" t="s">
        <v>22</v>
      </c>
      <c r="H6" s="116" t="s">
        <v>24</v>
      </c>
      <c r="I6" s="122" t="s">
        <v>25</v>
      </c>
      <c r="J6" s="122" t="s">
        <v>113</v>
      </c>
      <c r="K6" s="122" t="s">
        <v>27</v>
      </c>
    </row>
    <row r="7" spans="1:1025" ht="21" x14ac:dyDescent="0.65">
      <c r="A7" s="124"/>
      <c r="B7" s="123" t="s">
        <v>23</v>
      </c>
      <c r="C7" s="124"/>
      <c r="D7" s="117"/>
      <c r="E7" s="124"/>
      <c r="F7" s="125"/>
      <c r="G7" s="126" t="s">
        <v>23</v>
      </c>
      <c r="H7" s="117"/>
      <c r="I7" s="124"/>
      <c r="J7" s="124"/>
      <c r="K7" s="124"/>
    </row>
    <row r="8" spans="1:1025" ht="21.4" thickBot="1" x14ac:dyDescent="0.7">
      <c r="A8" s="128" t="s">
        <v>114</v>
      </c>
      <c r="B8" s="127" t="s">
        <v>32</v>
      </c>
      <c r="C8" s="128" t="s">
        <v>115</v>
      </c>
      <c r="D8" s="129"/>
      <c r="E8" s="130"/>
      <c r="F8" s="127" t="s">
        <v>34</v>
      </c>
      <c r="G8" s="128" t="s">
        <v>35</v>
      </c>
      <c r="H8" s="131" t="s">
        <v>36</v>
      </c>
      <c r="I8" s="128" t="s">
        <v>37</v>
      </c>
      <c r="J8" s="128" t="s">
        <v>38</v>
      </c>
      <c r="K8" s="128" t="s">
        <v>39</v>
      </c>
    </row>
    <row r="9" spans="1:1025" s="298" customFormat="1" ht="54.95" customHeight="1" thickTop="1" x14ac:dyDescent="0.8">
      <c r="A9" s="394" t="s">
        <v>121</v>
      </c>
      <c r="B9" s="392">
        <v>29756</v>
      </c>
      <c r="C9" s="314">
        <v>27131</v>
      </c>
      <c r="D9" s="393">
        <v>3218</v>
      </c>
      <c r="E9" s="394">
        <v>4425</v>
      </c>
      <c r="F9" s="393">
        <v>64530</v>
      </c>
      <c r="G9" s="314">
        <v>23209.68</v>
      </c>
      <c r="H9" s="393">
        <v>21162.18</v>
      </c>
      <c r="I9" s="394">
        <v>3218</v>
      </c>
      <c r="J9" s="393">
        <v>3097.5</v>
      </c>
      <c r="K9" s="394">
        <v>50687.360000000001</v>
      </c>
      <c r="L9" s="177"/>
      <c r="M9" s="177"/>
      <c r="N9" s="297"/>
      <c r="O9" s="297"/>
      <c r="P9" s="297"/>
      <c r="Q9" s="297"/>
      <c r="R9" s="297"/>
      <c r="S9" s="302"/>
      <c r="T9" s="177"/>
      <c r="U9" s="177"/>
      <c r="V9" s="302"/>
      <c r="W9" s="177"/>
      <c r="X9" s="316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7"/>
      <c r="BO9" s="177"/>
      <c r="BP9" s="177"/>
      <c r="BQ9" s="177"/>
      <c r="BR9" s="177"/>
      <c r="BS9" s="177"/>
      <c r="BT9" s="177"/>
      <c r="BU9" s="177"/>
      <c r="BV9" s="177"/>
      <c r="BW9" s="177"/>
      <c r="BX9" s="177"/>
      <c r="BY9" s="177"/>
      <c r="BZ9" s="177"/>
      <c r="CA9" s="177"/>
      <c r="CB9" s="177"/>
      <c r="CC9" s="177"/>
      <c r="CD9" s="177"/>
      <c r="CE9" s="177"/>
      <c r="CF9" s="177"/>
      <c r="CG9" s="177"/>
      <c r="CH9" s="177"/>
      <c r="CI9" s="177"/>
      <c r="CJ9" s="177"/>
      <c r="CK9" s="177"/>
      <c r="CL9" s="177"/>
      <c r="CM9" s="177"/>
      <c r="CN9" s="177"/>
      <c r="CO9" s="177"/>
      <c r="CP9" s="177"/>
      <c r="CQ9" s="177"/>
      <c r="CR9" s="177"/>
      <c r="CS9" s="177"/>
      <c r="CT9" s="177"/>
      <c r="CU9" s="177"/>
      <c r="CV9" s="177"/>
      <c r="CW9" s="177"/>
      <c r="CX9" s="177"/>
      <c r="CY9" s="177"/>
      <c r="CZ9" s="177"/>
      <c r="DA9" s="177"/>
      <c r="DB9" s="177"/>
      <c r="DC9" s="177"/>
      <c r="DD9" s="177"/>
      <c r="DE9" s="177"/>
      <c r="DF9" s="177"/>
      <c r="DG9" s="177"/>
      <c r="DH9" s="177"/>
      <c r="DI9" s="177"/>
      <c r="DJ9" s="177"/>
      <c r="DK9" s="177"/>
      <c r="DL9" s="177"/>
      <c r="DM9" s="177"/>
      <c r="DN9" s="177"/>
      <c r="DO9" s="177"/>
      <c r="DP9" s="177"/>
      <c r="DQ9" s="177"/>
      <c r="DR9" s="177"/>
      <c r="DS9" s="177"/>
      <c r="DT9" s="177"/>
      <c r="DU9" s="177"/>
      <c r="DV9" s="177"/>
      <c r="DW9" s="177"/>
      <c r="DX9" s="177"/>
      <c r="DY9" s="177"/>
      <c r="DZ9" s="177"/>
      <c r="EA9" s="177"/>
      <c r="EB9" s="177"/>
      <c r="EC9" s="177"/>
      <c r="ED9" s="177"/>
      <c r="EE9" s="177"/>
      <c r="EF9" s="177"/>
      <c r="EG9" s="177"/>
      <c r="EH9" s="177"/>
      <c r="EI9" s="177"/>
      <c r="EJ9" s="177"/>
      <c r="EK9" s="177"/>
      <c r="EL9" s="177"/>
      <c r="EM9" s="177"/>
      <c r="EN9" s="177"/>
      <c r="EO9" s="177"/>
      <c r="EP9" s="177"/>
      <c r="EQ9" s="177"/>
      <c r="ER9" s="177"/>
      <c r="ES9" s="177"/>
      <c r="ET9" s="177"/>
      <c r="EU9" s="177"/>
      <c r="EV9" s="177"/>
      <c r="EW9" s="177"/>
      <c r="EX9" s="177"/>
      <c r="EY9" s="177"/>
      <c r="EZ9" s="177"/>
      <c r="FA9" s="177"/>
      <c r="FB9" s="177"/>
      <c r="FC9" s="177"/>
      <c r="FD9" s="177"/>
      <c r="FE9" s="177"/>
      <c r="FF9" s="177"/>
      <c r="FG9" s="177"/>
      <c r="FH9" s="177"/>
      <c r="FI9" s="177"/>
      <c r="FJ9" s="177"/>
      <c r="FK9" s="177"/>
      <c r="FL9" s="177"/>
      <c r="FM9" s="177"/>
      <c r="FN9" s="177"/>
      <c r="FO9" s="177"/>
      <c r="FP9" s="177"/>
      <c r="FQ9" s="177"/>
      <c r="FR9" s="177"/>
      <c r="FS9" s="177"/>
      <c r="FT9" s="177"/>
      <c r="FU9" s="177"/>
      <c r="FV9" s="177"/>
      <c r="FW9" s="177"/>
      <c r="FX9" s="177"/>
      <c r="FY9" s="177"/>
      <c r="FZ9" s="177"/>
      <c r="GA9" s="177"/>
      <c r="GB9" s="177"/>
      <c r="GC9" s="177"/>
      <c r="GD9" s="177"/>
      <c r="GE9" s="177"/>
      <c r="GF9" s="177"/>
      <c r="GG9" s="177"/>
      <c r="GH9" s="177"/>
      <c r="GI9" s="177"/>
      <c r="GJ9" s="177"/>
      <c r="GK9" s="177"/>
      <c r="GL9" s="177"/>
      <c r="GM9" s="177"/>
      <c r="GN9" s="177"/>
      <c r="GO9" s="177"/>
      <c r="GP9" s="177"/>
      <c r="GQ9" s="177"/>
      <c r="GR9" s="177"/>
      <c r="GS9" s="177"/>
      <c r="GT9" s="177"/>
      <c r="GU9" s="177"/>
      <c r="GV9" s="177"/>
      <c r="GW9" s="177"/>
      <c r="GX9" s="177"/>
      <c r="GY9" s="177"/>
      <c r="GZ9" s="177"/>
      <c r="HA9" s="177"/>
      <c r="HB9" s="177"/>
      <c r="HC9" s="177"/>
      <c r="HD9" s="177"/>
      <c r="HE9" s="177"/>
      <c r="HF9" s="177"/>
      <c r="HG9" s="177"/>
      <c r="HH9" s="177"/>
      <c r="HI9" s="177"/>
      <c r="HJ9" s="177"/>
      <c r="HK9" s="177"/>
      <c r="HL9" s="177"/>
      <c r="HM9" s="177"/>
      <c r="HN9" s="177"/>
      <c r="HO9" s="177"/>
      <c r="HP9" s="177"/>
      <c r="HQ9" s="177"/>
      <c r="HR9" s="177"/>
      <c r="HS9" s="177"/>
      <c r="HT9" s="177"/>
      <c r="HU9" s="177"/>
      <c r="HV9" s="177"/>
      <c r="HW9" s="177"/>
      <c r="HX9" s="177"/>
      <c r="HY9" s="177"/>
      <c r="HZ9" s="177"/>
      <c r="IA9" s="177"/>
      <c r="IB9" s="177"/>
      <c r="IC9" s="177"/>
      <c r="ID9" s="177"/>
      <c r="IE9" s="177"/>
      <c r="IF9" s="177"/>
      <c r="IG9" s="177"/>
      <c r="IH9" s="177"/>
      <c r="II9" s="177"/>
      <c r="IJ9" s="177"/>
      <c r="IK9" s="177"/>
      <c r="IL9" s="177"/>
      <c r="IM9" s="177"/>
      <c r="IN9" s="177"/>
      <c r="IO9" s="177"/>
      <c r="IP9" s="177"/>
      <c r="IQ9" s="177"/>
      <c r="IR9" s="177"/>
      <c r="IS9" s="177"/>
      <c r="IT9" s="177"/>
      <c r="IU9" s="177"/>
      <c r="IV9" s="177"/>
      <c r="IW9" s="177"/>
      <c r="IX9" s="177"/>
      <c r="IY9" s="177"/>
      <c r="IZ9" s="177"/>
      <c r="JA9" s="177"/>
      <c r="JB9" s="177"/>
      <c r="JC9" s="177"/>
      <c r="JD9" s="177"/>
      <c r="JE9" s="177"/>
      <c r="JF9" s="177"/>
      <c r="JG9" s="177"/>
      <c r="JH9" s="177"/>
      <c r="JI9" s="177"/>
      <c r="JJ9" s="177"/>
      <c r="JK9" s="177"/>
      <c r="JL9" s="177"/>
      <c r="JM9" s="177"/>
      <c r="JN9" s="177"/>
      <c r="JO9" s="177"/>
      <c r="JP9" s="177"/>
      <c r="JQ9" s="177"/>
      <c r="JR9" s="177"/>
      <c r="JS9" s="177"/>
      <c r="JT9" s="177"/>
      <c r="JU9" s="177"/>
      <c r="JV9" s="177"/>
      <c r="JW9" s="177"/>
      <c r="JX9" s="177"/>
      <c r="JY9" s="177"/>
      <c r="JZ9" s="177"/>
      <c r="KA9" s="177"/>
      <c r="KB9" s="177"/>
      <c r="KC9" s="177"/>
      <c r="KD9" s="177"/>
      <c r="KE9" s="177"/>
      <c r="KF9" s="177"/>
      <c r="KG9" s="177"/>
      <c r="KH9" s="177"/>
      <c r="KI9" s="177"/>
      <c r="KJ9" s="177"/>
      <c r="KK9" s="177"/>
      <c r="KL9" s="177"/>
      <c r="KM9" s="177"/>
      <c r="KN9" s="177"/>
      <c r="KO9" s="177"/>
      <c r="KP9" s="177"/>
      <c r="KQ9" s="177"/>
      <c r="KR9" s="177"/>
      <c r="KS9" s="177"/>
      <c r="KT9" s="177"/>
      <c r="KU9" s="177"/>
      <c r="KV9" s="177"/>
      <c r="KW9" s="177"/>
      <c r="KX9" s="177"/>
      <c r="KY9" s="177"/>
      <c r="KZ9" s="177"/>
      <c r="LA9" s="177"/>
      <c r="LB9" s="177"/>
      <c r="LC9" s="177"/>
      <c r="LD9" s="177"/>
      <c r="LE9" s="177"/>
      <c r="LF9" s="177"/>
      <c r="LG9" s="177"/>
      <c r="LH9" s="177"/>
      <c r="LI9" s="177"/>
      <c r="LJ9" s="177"/>
      <c r="LK9" s="177"/>
      <c r="LL9" s="177"/>
      <c r="LM9" s="177"/>
      <c r="LN9" s="177"/>
      <c r="LO9" s="177"/>
      <c r="LP9" s="177"/>
      <c r="LQ9" s="177"/>
      <c r="LR9" s="177"/>
      <c r="LS9" s="177"/>
      <c r="LT9" s="177"/>
      <c r="LU9" s="177"/>
      <c r="LV9" s="177"/>
      <c r="LW9" s="177"/>
      <c r="LX9" s="177"/>
      <c r="LY9" s="177"/>
      <c r="LZ9" s="177"/>
      <c r="MA9" s="177"/>
      <c r="MB9" s="177"/>
      <c r="MC9" s="177"/>
      <c r="MD9" s="177"/>
      <c r="ME9" s="177"/>
      <c r="MF9" s="177"/>
      <c r="MG9" s="177"/>
      <c r="MH9" s="177"/>
      <c r="MI9" s="177"/>
      <c r="MJ9" s="177"/>
      <c r="MK9" s="177"/>
      <c r="ML9" s="177"/>
      <c r="MM9" s="177"/>
      <c r="MN9" s="177"/>
      <c r="MO9" s="177"/>
      <c r="MP9" s="177"/>
      <c r="MQ9" s="177"/>
      <c r="MR9" s="177"/>
      <c r="MS9" s="177"/>
      <c r="MT9" s="177"/>
      <c r="MU9" s="177"/>
      <c r="MV9" s="177"/>
      <c r="MW9" s="177"/>
      <c r="MX9" s="177"/>
      <c r="MY9" s="177"/>
      <c r="MZ9" s="177"/>
      <c r="NA9" s="177"/>
      <c r="NB9" s="177"/>
      <c r="NC9" s="177"/>
      <c r="ND9" s="177"/>
      <c r="NE9" s="177"/>
      <c r="NF9" s="177"/>
      <c r="NG9" s="177"/>
      <c r="NH9" s="177"/>
      <c r="NI9" s="177"/>
      <c r="NJ9" s="177"/>
      <c r="NK9" s="177"/>
      <c r="NL9" s="177"/>
      <c r="NM9" s="177"/>
      <c r="NN9" s="177"/>
      <c r="NO9" s="177"/>
      <c r="NP9" s="177"/>
      <c r="NQ9" s="177"/>
      <c r="NR9" s="177"/>
      <c r="NS9" s="177"/>
      <c r="NT9" s="177"/>
      <c r="NU9" s="177"/>
      <c r="NV9" s="177"/>
      <c r="NW9" s="177"/>
      <c r="NX9" s="177"/>
      <c r="NY9" s="177"/>
      <c r="NZ9" s="177"/>
      <c r="OA9" s="177"/>
      <c r="OB9" s="177"/>
      <c r="OC9" s="177"/>
      <c r="OD9" s="177"/>
      <c r="OE9" s="177"/>
      <c r="OF9" s="177"/>
      <c r="OG9" s="177"/>
      <c r="OH9" s="177"/>
      <c r="OI9" s="177"/>
      <c r="OJ9" s="177"/>
      <c r="OK9" s="177"/>
      <c r="OL9" s="177"/>
      <c r="OM9" s="177"/>
      <c r="ON9" s="177"/>
      <c r="OO9" s="177"/>
      <c r="OP9" s="177"/>
      <c r="OQ9" s="177"/>
      <c r="OR9" s="177"/>
      <c r="OS9" s="177"/>
      <c r="OT9" s="177"/>
      <c r="OU9" s="177"/>
      <c r="OV9" s="177"/>
      <c r="OW9" s="177"/>
      <c r="OX9" s="177"/>
      <c r="OY9" s="177"/>
      <c r="OZ9" s="177"/>
      <c r="PA9" s="177"/>
      <c r="PB9" s="177"/>
      <c r="PC9" s="177"/>
      <c r="PD9" s="177"/>
      <c r="PE9" s="177"/>
      <c r="PF9" s="177"/>
      <c r="PG9" s="177"/>
      <c r="PH9" s="177"/>
      <c r="PI9" s="177"/>
      <c r="PJ9" s="177"/>
      <c r="PK9" s="177"/>
      <c r="PL9" s="177"/>
      <c r="PM9" s="177"/>
      <c r="PN9" s="177"/>
      <c r="PO9" s="177"/>
      <c r="PP9" s="177"/>
      <c r="PQ9" s="177"/>
      <c r="PR9" s="177"/>
      <c r="PS9" s="177"/>
      <c r="PT9" s="177"/>
      <c r="PU9" s="177"/>
      <c r="PV9" s="177"/>
      <c r="PW9" s="177"/>
      <c r="PX9" s="177"/>
      <c r="PY9" s="177"/>
      <c r="PZ9" s="177"/>
      <c r="QA9" s="177"/>
      <c r="QB9" s="177"/>
      <c r="QC9" s="177"/>
      <c r="QD9" s="177"/>
      <c r="QE9" s="177"/>
      <c r="QF9" s="177"/>
      <c r="QG9" s="177"/>
      <c r="QH9" s="177"/>
      <c r="QI9" s="177"/>
      <c r="QJ9" s="177"/>
      <c r="QK9" s="177"/>
      <c r="QL9" s="177"/>
      <c r="QM9" s="177"/>
      <c r="QN9" s="177"/>
      <c r="QO9" s="177"/>
      <c r="QP9" s="177"/>
      <c r="QQ9" s="177"/>
      <c r="QR9" s="177"/>
      <c r="QS9" s="177"/>
      <c r="QT9" s="177"/>
      <c r="QU9" s="177"/>
      <c r="QV9" s="177"/>
      <c r="QW9" s="177"/>
      <c r="QX9" s="177"/>
      <c r="QY9" s="177"/>
      <c r="QZ9" s="177"/>
      <c r="RA9" s="177"/>
      <c r="RB9" s="177"/>
      <c r="RC9" s="177"/>
      <c r="RD9" s="177"/>
      <c r="RE9" s="177"/>
      <c r="RF9" s="177"/>
      <c r="RG9" s="177"/>
      <c r="RH9" s="177"/>
      <c r="RI9" s="177"/>
      <c r="RJ9" s="177"/>
      <c r="RK9" s="177"/>
      <c r="RL9" s="177"/>
      <c r="RM9" s="177"/>
      <c r="RN9" s="177"/>
      <c r="RO9" s="177"/>
      <c r="RP9" s="177"/>
      <c r="RQ9" s="177"/>
      <c r="RR9" s="177"/>
      <c r="RS9" s="177"/>
      <c r="RT9" s="177"/>
      <c r="RU9" s="177"/>
      <c r="RV9" s="177"/>
      <c r="RW9" s="177"/>
      <c r="RX9" s="177"/>
      <c r="RY9" s="177"/>
      <c r="RZ9" s="177"/>
      <c r="SA9" s="177"/>
      <c r="SB9" s="177"/>
      <c r="SC9" s="177"/>
      <c r="SD9" s="177"/>
      <c r="SE9" s="177"/>
      <c r="SF9" s="177"/>
      <c r="SG9" s="177"/>
      <c r="SH9" s="177"/>
      <c r="SI9" s="177"/>
      <c r="SJ9" s="177"/>
      <c r="SK9" s="177"/>
      <c r="SL9" s="177"/>
      <c r="SM9" s="177"/>
      <c r="SN9" s="177"/>
      <c r="SO9" s="177"/>
      <c r="SP9" s="177"/>
      <c r="SQ9" s="177"/>
      <c r="SR9" s="177"/>
      <c r="SS9" s="177"/>
      <c r="ST9" s="177"/>
      <c r="SU9" s="177"/>
      <c r="SV9" s="177"/>
      <c r="SW9" s="177"/>
      <c r="SX9" s="177"/>
      <c r="SY9" s="177"/>
      <c r="SZ9" s="177"/>
      <c r="TA9" s="177"/>
      <c r="TB9" s="177"/>
      <c r="TC9" s="177"/>
      <c r="TD9" s="177"/>
      <c r="TE9" s="177"/>
      <c r="TF9" s="177"/>
      <c r="TG9" s="177"/>
      <c r="TH9" s="177"/>
      <c r="TI9" s="177"/>
      <c r="TJ9" s="177"/>
      <c r="TK9" s="177"/>
      <c r="TL9" s="177"/>
      <c r="TM9" s="177"/>
      <c r="TN9" s="177"/>
      <c r="TO9" s="177"/>
      <c r="TP9" s="177"/>
      <c r="TQ9" s="177"/>
      <c r="TR9" s="177"/>
      <c r="TS9" s="177"/>
      <c r="TT9" s="177"/>
      <c r="TU9" s="177"/>
      <c r="TV9" s="177"/>
      <c r="TW9" s="177"/>
      <c r="TX9" s="177"/>
      <c r="TY9" s="177"/>
      <c r="TZ9" s="177"/>
      <c r="UA9" s="177"/>
      <c r="UB9" s="177"/>
      <c r="UC9" s="177"/>
      <c r="UD9" s="177"/>
      <c r="UE9" s="177"/>
      <c r="UF9" s="177"/>
      <c r="UG9" s="177"/>
      <c r="UH9" s="177"/>
      <c r="UI9" s="177"/>
      <c r="UJ9" s="177"/>
      <c r="UK9" s="177"/>
      <c r="UL9" s="177"/>
      <c r="UM9" s="177"/>
      <c r="UN9" s="177"/>
      <c r="UO9" s="177"/>
      <c r="UP9" s="177"/>
      <c r="UQ9" s="177"/>
      <c r="UR9" s="177"/>
      <c r="US9" s="177"/>
      <c r="UT9" s="177"/>
      <c r="UU9" s="177"/>
      <c r="UV9" s="177"/>
      <c r="UW9" s="177"/>
      <c r="UX9" s="177"/>
      <c r="UY9" s="177"/>
      <c r="UZ9" s="177"/>
      <c r="VA9" s="177"/>
      <c r="VB9" s="177"/>
      <c r="VC9" s="177"/>
      <c r="VD9" s="177"/>
      <c r="VE9" s="177"/>
      <c r="VF9" s="177"/>
      <c r="VG9" s="177"/>
      <c r="VH9" s="177"/>
      <c r="VI9" s="177"/>
      <c r="VJ9" s="177"/>
      <c r="VK9" s="177"/>
      <c r="VL9" s="177"/>
      <c r="VM9" s="177"/>
      <c r="VN9" s="177"/>
      <c r="VO9" s="177"/>
      <c r="VP9" s="177"/>
      <c r="VQ9" s="177"/>
      <c r="VR9" s="177"/>
      <c r="VS9" s="177"/>
      <c r="VT9" s="177"/>
      <c r="VU9" s="177"/>
      <c r="VV9" s="177"/>
      <c r="VW9" s="177"/>
      <c r="VX9" s="177"/>
      <c r="VY9" s="177"/>
      <c r="VZ9" s="177"/>
      <c r="WA9" s="177"/>
      <c r="WB9" s="177"/>
      <c r="WC9" s="177"/>
      <c r="WD9" s="177"/>
      <c r="WE9" s="177"/>
      <c r="WF9" s="177"/>
      <c r="WG9" s="177"/>
      <c r="WH9" s="177"/>
      <c r="WI9" s="177"/>
      <c r="WJ9" s="177"/>
      <c r="WK9" s="177"/>
      <c r="WL9" s="177"/>
      <c r="WM9" s="177"/>
      <c r="WN9" s="177"/>
      <c r="WO9" s="177"/>
      <c r="WP9" s="177"/>
      <c r="WQ9" s="177"/>
      <c r="WR9" s="177"/>
      <c r="WS9" s="177"/>
      <c r="WT9" s="177"/>
      <c r="WU9" s="177"/>
      <c r="WV9" s="177"/>
      <c r="WW9" s="177"/>
      <c r="WX9" s="177"/>
      <c r="WY9" s="177"/>
      <c r="WZ9" s="177"/>
      <c r="XA9" s="177"/>
      <c r="XB9" s="177"/>
      <c r="XC9" s="177"/>
      <c r="XD9" s="177"/>
      <c r="XE9" s="177"/>
      <c r="XF9" s="177"/>
      <c r="XG9" s="177"/>
      <c r="XH9" s="177"/>
      <c r="XI9" s="177"/>
      <c r="XJ9" s="177"/>
      <c r="XK9" s="177"/>
      <c r="XL9" s="177"/>
      <c r="XM9" s="177"/>
      <c r="XN9" s="177"/>
      <c r="XO9" s="177"/>
      <c r="XP9" s="177"/>
      <c r="XQ9" s="177"/>
      <c r="XR9" s="177"/>
      <c r="XS9" s="177"/>
      <c r="XT9" s="177"/>
      <c r="XU9" s="177"/>
      <c r="XV9" s="177"/>
      <c r="XW9" s="177"/>
      <c r="XX9" s="177"/>
      <c r="XY9" s="177"/>
      <c r="XZ9" s="177"/>
      <c r="YA9" s="177"/>
      <c r="YB9" s="177"/>
      <c r="YC9" s="177"/>
      <c r="YD9" s="177"/>
      <c r="YE9" s="177"/>
      <c r="YF9" s="177"/>
      <c r="YG9" s="177"/>
      <c r="YH9" s="177"/>
      <c r="YI9" s="177"/>
      <c r="YJ9" s="177"/>
      <c r="YK9" s="177"/>
      <c r="YL9" s="177"/>
      <c r="YM9" s="177"/>
      <c r="YN9" s="177"/>
      <c r="YO9" s="177"/>
      <c r="YP9" s="177"/>
      <c r="YQ9" s="177"/>
      <c r="YR9" s="177"/>
      <c r="YS9" s="177"/>
      <c r="YT9" s="177"/>
      <c r="YU9" s="177"/>
      <c r="YV9" s="177"/>
      <c r="YW9" s="177"/>
      <c r="YX9" s="177"/>
      <c r="YY9" s="177"/>
      <c r="YZ9" s="177"/>
      <c r="ZA9" s="177"/>
      <c r="ZB9" s="177"/>
      <c r="ZC9" s="177"/>
      <c r="ZD9" s="177"/>
      <c r="ZE9" s="177"/>
      <c r="ZF9" s="177"/>
      <c r="ZG9" s="177"/>
      <c r="ZH9" s="177"/>
      <c r="ZI9" s="177"/>
      <c r="ZJ9" s="177"/>
      <c r="ZK9" s="177"/>
      <c r="ZL9" s="177"/>
      <c r="ZM9" s="177"/>
      <c r="ZN9" s="177"/>
      <c r="ZO9" s="177"/>
      <c r="ZP9" s="177"/>
      <c r="ZQ9" s="177"/>
      <c r="ZR9" s="177"/>
      <c r="ZS9" s="177"/>
      <c r="ZT9" s="177"/>
      <c r="ZU9" s="177"/>
      <c r="ZV9" s="177"/>
      <c r="ZW9" s="177"/>
      <c r="ZX9" s="177"/>
      <c r="ZY9" s="177"/>
      <c r="ZZ9" s="177"/>
      <c r="AAA9" s="177"/>
      <c r="AAB9" s="177"/>
      <c r="AAC9" s="177"/>
      <c r="AAD9" s="177"/>
      <c r="AAE9" s="177"/>
      <c r="AAF9" s="177"/>
      <c r="AAG9" s="177"/>
      <c r="AAH9" s="177"/>
      <c r="AAI9" s="177"/>
      <c r="AAJ9" s="177"/>
      <c r="AAK9" s="177"/>
      <c r="AAL9" s="177"/>
      <c r="AAM9" s="177"/>
      <c r="AAN9" s="177"/>
      <c r="AAO9" s="177"/>
      <c r="AAP9" s="177"/>
      <c r="AAQ9" s="177"/>
      <c r="AAR9" s="177"/>
      <c r="AAS9" s="177"/>
      <c r="AAT9" s="177"/>
      <c r="AAU9" s="177"/>
      <c r="AAV9" s="177"/>
      <c r="AAW9" s="177"/>
      <c r="AAX9" s="177"/>
      <c r="AAY9" s="177"/>
      <c r="AAZ9" s="177"/>
      <c r="ABA9" s="177"/>
      <c r="ABB9" s="177"/>
      <c r="ABC9" s="177"/>
      <c r="ABD9" s="177"/>
      <c r="ABE9" s="177"/>
      <c r="ABF9" s="177"/>
      <c r="ABG9" s="177"/>
      <c r="ABH9" s="177"/>
      <c r="ABI9" s="177"/>
      <c r="ABJ9" s="177"/>
      <c r="ABK9" s="177"/>
      <c r="ABL9" s="177"/>
      <c r="ABM9" s="177"/>
      <c r="ABN9" s="177"/>
      <c r="ABO9" s="177"/>
      <c r="ABP9" s="177"/>
      <c r="ABQ9" s="177"/>
      <c r="ABR9" s="177"/>
      <c r="ABS9" s="177"/>
      <c r="ABT9" s="177"/>
      <c r="ABU9" s="177"/>
      <c r="ABV9" s="177"/>
      <c r="ABW9" s="177"/>
      <c r="ABX9" s="177"/>
      <c r="ABY9" s="177"/>
      <c r="ABZ9" s="177"/>
      <c r="ACA9" s="177"/>
      <c r="ACB9" s="177"/>
      <c r="ACC9" s="177"/>
      <c r="ACD9" s="177"/>
      <c r="ACE9" s="177"/>
      <c r="ACF9" s="177"/>
      <c r="ACG9" s="177"/>
      <c r="ACH9" s="177"/>
      <c r="ACI9" s="177"/>
      <c r="ACJ9" s="177"/>
      <c r="ACK9" s="177"/>
      <c r="ACL9" s="177"/>
      <c r="ACM9" s="177"/>
      <c r="ACN9" s="177"/>
      <c r="ACO9" s="177"/>
      <c r="ACP9" s="177"/>
      <c r="ACQ9" s="177"/>
      <c r="ACR9" s="177"/>
      <c r="ACS9" s="177"/>
      <c r="ACT9" s="177"/>
      <c r="ACU9" s="177"/>
      <c r="ACV9" s="177"/>
      <c r="ACW9" s="177"/>
      <c r="ACX9" s="177"/>
      <c r="ACY9" s="177"/>
      <c r="ACZ9" s="177"/>
      <c r="ADA9" s="177"/>
      <c r="ADB9" s="177"/>
      <c r="ADC9" s="177"/>
      <c r="ADD9" s="177"/>
      <c r="ADE9" s="177"/>
      <c r="ADF9" s="177"/>
      <c r="ADG9" s="177"/>
      <c r="ADH9" s="177"/>
      <c r="ADI9" s="177"/>
      <c r="ADJ9" s="177"/>
      <c r="ADK9" s="177"/>
      <c r="ADL9" s="177"/>
      <c r="ADM9" s="177"/>
      <c r="ADN9" s="177"/>
      <c r="ADO9" s="177"/>
      <c r="ADP9" s="177"/>
      <c r="ADQ9" s="177"/>
      <c r="ADR9" s="177"/>
      <c r="ADS9" s="177"/>
      <c r="ADT9" s="177"/>
      <c r="ADU9" s="177"/>
      <c r="ADV9" s="177"/>
      <c r="ADW9" s="177"/>
      <c r="ADX9" s="177"/>
      <c r="ADY9" s="177"/>
      <c r="ADZ9" s="177"/>
      <c r="AEA9" s="177"/>
      <c r="AEB9" s="177"/>
      <c r="AEC9" s="177"/>
      <c r="AED9" s="177"/>
      <c r="AEE9" s="177"/>
      <c r="AEF9" s="177"/>
      <c r="AEG9" s="177"/>
      <c r="AEH9" s="177"/>
      <c r="AEI9" s="177"/>
      <c r="AEJ9" s="177"/>
      <c r="AEK9" s="177"/>
      <c r="AEL9" s="177"/>
      <c r="AEM9" s="177"/>
      <c r="AEN9" s="177"/>
      <c r="AEO9" s="177"/>
      <c r="AEP9" s="177"/>
      <c r="AEQ9" s="177"/>
      <c r="AER9" s="177"/>
      <c r="AES9" s="177"/>
      <c r="AET9" s="177"/>
      <c r="AEU9" s="177"/>
      <c r="AEV9" s="177"/>
      <c r="AEW9" s="177"/>
      <c r="AEX9" s="177"/>
      <c r="AEY9" s="177"/>
      <c r="AEZ9" s="177"/>
      <c r="AFA9" s="177"/>
      <c r="AFB9" s="177"/>
      <c r="AFC9" s="177"/>
      <c r="AFD9" s="177"/>
      <c r="AFE9" s="177"/>
      <c r="AFF9" s="177"/>
      <c r="AFG9" s="177"/>
      <c r="AFH9" s="177"/>
      <c r="AFI9" s="177"/>
      <c r="AFJ9" s="177"/>
      <c r="AFK9" s="177"/>
      <c r="AFL9" s="177"/>
      <c r="AFM9" s="177"/>
      <c r="AFN9" s="177"/>
      <c r="AFO9" s="177"/>
      <c r="AFP9" s="177"/>
      <c r="AFQ9" s="177"/>
      <c r="AFR9" s="177"/>
      <c r="AFS9" s="177"/>
      <c r="AFT9" s="177"/>
      <c r="AFU9" s="177"/>
      <c r="AFV9" s="177"/>
      <c r="AFW9" s="177"/>
      <c r="AFX9" s="177"/>
      <c r="AFY9" s="177"/>
      <c r="AFZ9" s="177"/>
      <c r="AGA9" s="177"/>
      <c r="AGB9" s="177"/>
      <c r="AGC9" s="177"/>
      <c r="AGD9" s="177"/>
      <c r="AGE9" s="177"/>
      <c r="AGF9" s="177"/>
      <c r="AGG9" s="177"/>
      <c r="AGH9" s="177"/>
      <c r="AGI9" s="177"/>
      <c r="AGJ9" s="177"/>
      <c r="AGK9" s="177"/>
      <c r="AGL9" s="177"/>
      <c r="AGM9" s="177"/>
      <c r="AGN9" s="177"/>
      <c r="AGO9" s="177"/>
      <c r="AGP9" s="177"/>
      <c r="AGQ9" s="177"/>
      <c r="AGR9" s="177"/>
      <c r="AGS9" s="177"/>
      <c r="AGT9" s="177"/>
      <c r="AGU9" s="177"/>
      <c r="AGV9" s="177"/>
      <c r="AGW9" s="177"/>
      <c r="AGX9" s="177"/>
      <c r="AGY9" s="177"/>
      <c r="AGZ9" s="177"/>
      <c r="AHA9" s="177"/>
      <c r="AHB9" s="177"/>
      <c r="AHC9" s="177"/>
      <c r="AHD9" s="177"/>
      <c r="AHE9" s="177"/>
      <c r="AHF9" s="177"/>
      <c r="AHG9" s="177"/>
      <c r="AHH9" s="177"/>
      <c r="AHI9" s="177"/>
      <c r="AHJ9" s="177"/>
      <c r="AHK9" s="177"/>
      <c r="AHL9" s="177"/>
      <c r="AHM9" s="177"/>
      <c r="AHN9" s="177"/>
      <c r="AHO9" s="177"/>
      <c r="AHP9" s="177"/>
      <c r="AHQ9" s="177"/>
      <c r="AHR9" s="177"/>
      <c r="AHS9" s="177"/>
      <c r="AHT9" s="177"/>
      <c r="AHU9" s="177"/>
      <c r="AHV9" s="177"/>
      <c r="AHW9" s="177"/>
      <c r="AHX9" s="177"/>
      <c r="AHY9" s="177"/>
      <c r="AHZ9" s="177"/>
      <c r="AIA9" s="177"/>
      <c r="AIB9" s="177"/>
      <c r="AIC9" s="177"/>
      <c r="AID9" s="177"/>
      <c r="AIE9" s="177"/>
      <c r="AIF9" s="177"/>
      <c r="AIG9" s="177"/>
      <c r="AIH9" s="177"/>
      <c r="AII9" s="177"/>
      <c r="AIJ9" s="177"/>
      <c r="AIK9" s="177"/>
      <c r="AIL9" s="177"/>
      <c r="AIM9" s="177"/>
      <c r="AIN9" s="177"/>
      <c r="AIO9" s="177"/>
      <c r="AIP9" s="177"/>
      <c r="AIQ9" s="177"/>
      <c r="AIR9" s="177"/>
      <c r="AIS9" s="177"/>
      <c r="AIT9" s="177"/>
      <c r="AIU9" s="177"/>
      <c r="AIV9" s="177"/>
      <c r="AIW9" s="177"/>
      <c r="AIX9" s="177"/>
      <c r="AIY9" s="177"/>
      <c r="AIZ9" s="177"/>
      <c r="AJA9" s="177"/>
      <c r="AJB9" s="177"/>
      <c r="AJC9" s="177"/>
      <c r="AJD9" s="177"/>
      <c r="AJE9" s="177"/>
      <c r="AJF9" s="177"/>
      <c r="AJG9" s="177"/>
      <c r="AJH9" s="177"/>
      <c r="AJI9" s="177"/>
      <c r="AJJ9" s="177"/>
      <c r="AJK9" s="177"/>
      <c r="AJL9" s="177"/>
      <c r="AJM9" s="177"/>
      <c r="AJN9" s="177"/>
      <c r="AJO9" s="177"/>
      <c r="AJP9" s="177"/>
      <c r="AJQ9" s="177"/>
      <c r="AJR9" s="177"/>
      <c r="AJS9" s="177"/>
      <c r="AJT9" s="177"/>
      <c r="AJU9" s="177"/>
      <c r="AJV9" s="177"/>
      <c r="AJW9" s="177"/>
      <c r="AJX9" s="177"/>
      <c r="AJY9" s="177"/>
      <c r="AJZ9" s="177"/>
      <c r="AKA9" s="177"/>
      <c r="AKB9" s="177"/>
      <c r="AKC9" s="177"/>
      <c r="AKD9" s="177"/>
      <c r="AKE9" s="177"/>
      <c r="AKF9" s="177"/>
      <c r="AKG9" s="177"/>
      <c r="AKH9" s="177"/>
      <c r="AKI9" s="177"/>
      <c r="AKJ9" s="177"/>
      <c r="AKK9" s="177"/>
      <c r="AKL9" s="177"/>
      <c r="AKM9" s="177"/>
      <c r="AKN9" s="177"/>
      <c r="AKO9" s="177"/>
      <c r="AKP9" s="177"/>
      <c r="AKQ9" s="177"/>
      <c r="AKR9" s="177"/>
      <c r="AKS9" s="177"/>
      <c r="AKT9" s="177"/>
      <c r="AKU9" s="177"/>
      <c r="AKV9" s="177"/>
      <c r="AKW9" s="177"/>
      <c r="AKX9" s="177"/>
      <c r="AKY9" s="177"/>
      <c r="AKZ9" s="177"/>
      <c r="ALA9" s="177"/>
      <c r="ALB9" s="177"/>
      <c r="ALC9" s="177"/>
      <c r="ALD9" s="177"/>
      <c r="ALE9" s="177"/>
      <c r="ALF9" s="177"/>
      <c r="ALG9" s="177"/>
      <c r="ALH9" s="177"/>
      <c r="ALI9" s="177"/>
      <c r="ALJ9" s="177"/>
      <c r="ALK9" s="177"/>
      <c r="ALL9" s="177"/>
      <c r="ALM9" s="177"/>
      <c r="ALN9" s="177"/>
      <c r="ALO9" s="177"/>
      <c r="ALP9" s="177"/>
      <c r="ALQ9" s="177"/>
      <c r="ALR9" s="177"/>
      <c r="ALS9" s="177"/>
      <c r="ALT9" s="177"/>
      <c r="ALU9" s="177"/>
      <c r="ALV9" s="177"/>
      <c r="ALW9" s="177"/>
      <c r="ALX9" s="177"/>
      <c r="ALY9" s="177"/>
      <c r="ALZ9" s="177"/>
      <c r="AMA9" s="177"/>
      <c r="AMB9" s="177"/>
      <c r="AMC9" s="177"/>
      <c r="AMD9" s="177"/>
      <c r="AME9" s="177"/>
      <c r="AMF9" s="177"/>
      <c r="AMG9" s="177"/>
      <c r="AMH9" s="177"/>
      <c r="AMI9" s="177"/>
      <c r="AMJ9" s="177"/>
      <c r="AMK9" s="177"/>
    </row>
    <row r="10" spans="1:1025" s="298" customFormat="1" ht="54.95" customHeight="1" x14ac:dyDescent="0.8">
      <c r="A10" s="314" t="s">
        <v>122</v>
      </c>
      <c r="B10" s="395">
        <v>5052</v>
      </c>
      <c r="C10" s="314">
        <v>4387</v>
      </c>
      <c r="D10" s="393">
        <v>0</v>
      </c>
      <c r="E10" s="314">
        <v>6277</v>
      </c>
      <c r="F10" s="393">
        <v>15716</v>
      </c>
      <c r="G10" s="314">
        <v>3940.56</v>
      </c>
      <c r="H10" s="393">
        <v>3421.86</v>
      </c>
      <c r="I10" s="314">
        <v>0</v>
      </c>
      <c r="J10" s="393">
        <v>4393.8999999999996</v>
      </c>
      <c r="K10" s="314">
        <v>11756.32</v>
      </c>
      <c r="L10" s="177"/>
      <c r="M10" s="177"/>
      <c r="N10" s="297"/>
      <c r="O10" s="297"/>
      <c r="P10" s="297"/>
      <c r="Q10" s="297"/>
      <c r="R10" s="297"/>
      <c r="S10" s="302"/>
      <c r="T10" s="177"/>
      <c r="U10" s="177"/>
      <c r="V10" s="302"/>
      <c r="W10" s="177"/>
      <c r="X10" s="316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7"/>
      <c r="EH10" s="177"/>
      <c r="EI10" s="177"/>
      <c r="EJ10" s="177"/>
      <c r="EK10" s="177"/>
      <c r="EL10" s="177"/>
      <c r="EM10" s="177"/>
      <c r="EN10" s="177"/>
      <c r="EO10" s="177"/>
      <c r="EP10" s="177"/>
      <c r="EQ10" s="177"/>
      <c r="ER10" s="177"/>
      <c r="ES10" s="177"/>
      <c r="ET10" s="177"/>
      <c r="EU10" s="177"/>
      <c r="EV10" s="177"/>
      <c r="EW10" s="177"/>
      <c r="EX10" s="177"/>
      <c r="EY10" s="177"/>
      <c r="EZ10" s="177"/>
      <c r="FA10" s="177"/>
      <c r="FB10" s="177"/>
      <c r="FC10" s="177"/>
      <c r="FD10" s="177"/>
      <c r="FE10" s="177"/>
      <c r="FF10" s="177"/>
      <c r="FG10" s="177"/>
      <c r="FH10" s="177"/>
      <c r="FI10" s="177"/>
      <c r="FJ10" s="177"/>
      <c r="FK10" s="177"/>
      <c r="FL10" s="177"/>
      <c r="FM10" s="177"/>
      <c r="FN10" s="177"/>
      <c r="FO10" s="177"/>
      <c r="FP10" s="177"/>
      <c r="FQ10" s="177"/>
      <c r="FR10" s="177"/>
      <c r="FS10" s="177"/>
      <c r="FT10" s="177"/>
      <c r="FU10" s="177"/>
      <c r="FV10" s="177"/>
      <c r="FW10" s="177"/>
      <c r="FX10" s="177"/>
      <c r="FY10" s="177"/>
      <c r="FZ10" s="177"/>
      <c r="GA10" s="177"/>
      <c r="GB10" s="177"/>
      <c r="GC10" s="177"/>
      <c r="GD10" s="177"/>
      <c r="GE10" s="177"/>
      <c r="GF10" s="177"/>
      <c r="GG10" s="177"/>
      <c r="GH10" s="177"/>
      <c r="GI10" s="177"/>
      <c r="GJ10" s="177"/>
      <c r="GK10" s="177"/>
      <c r="GL10" s="177"/>
      <c r="GM10" s="177"/>
      <c r="GN10" s="177"/>
      <c r="GO10" s="177"/>
      <c r="GP10" s="177"/>
      <c r="GQ10" s="177"/>
      <c r="GR10" s="177"/>
      <c r="GS10" s="177"/>
      <c r="GT10" s="177"/>
      <c r="GU10" s="177"/>
      <c r="GV10" s="177"/>
      <c r="GW10" s="177"/>
      <c r="GX10" s="177"/>
      <c r="GY10" s="177"/>
      <c r="GZ10" s="177"/>
      <c r="HA10" s="177"/>
      <c r="HB10" s="177"/>
      <c r="HC10" s="177"/>
      <c r="HD10" s="177"/>
      <c r="HE10" s="177"/>
      <c r="HF10" s="177"/>
      <c r="HG10" s="177"/>
      <c r="HH10" s="177"/>
      <c r="HI10" s="177"/>
      <c r="HJ10" s="177"/>
      <c r="HK10" s="177"/>
      <c r="HL10" s="177"/>
      <c r="HM10" s="177"/>
      <c r="HN10" s="177"/>
      <c r="HO10" s="177"/>
      <c r="HP10" s="177"/>
      <c r="HQ10" s="177"/>
      <c r="HR10" s="177"/>
      <c r="HS10" s="177"/>
      <c r="HT10" s="177"/>
      <c r="HU10" s="177"/>
      <c r="HV10" s="177"/>
      <c r="HW10" s="177"/>
      <c r="HX10" s="177"/>
      <c r="HY10" s="177"/>
      <c r="HZ10" s="177"/>
      <c r="IA10" s="177"/>
      <c r="IB10" s="177"/>
      <c r="IC10" s="177"/>
      <c r="ID10" s="177"/>
      <c r="IE10" s="177"/>
      <c r="IF10" s="177"/>
      <c r="IG10" s="177"/>
      <c r="IH10" s="177"/>
      <c r="II10" s="177"/>
      <c r="IJ10" s="177"/>
      <c r="IK10" s="177"/>
      <c r="IL10" s="177"/>
      <c r="IM10" s="177"/>
      <c r="IN10" s="177"/>
      <c r="IO10" s="177"/>
      <c r="IP10" s="177"/>
      <c r="IQ10" s="177"/>
      <c r="IR10" s="177"/>
      <c r="IS10" s="177"/>
      <c r="IT10" s="177"/>
      <c r="IU10" s="177"/>
      <c r="IV10" s="177"/>
      <c r="IW10" s="177"/>
      <c r="IX10" s="177"/>
      <c r="IY10" s="177"/>
      <c r="IZ10" s="177"/>
      <c r="JA10" s="177"/>
      <c r="JB10" s="177"/>
      <c r="JC10" s="177"/>
      <c r="JD10" s="177"/>
      <c r="JE10" s="177"/>
      <c r="JF10" s="177"/>
      <c r="JG10" s="177"/>
      <c r="JH10" s="177"/>
      <c r="JI10" s="177"/>
      <c r="JJ10" s="177"/>
      <c r="JK10" s="177"/>
      <c r="JL10" s="177"/>
      <c r="JM10" s="177"/>
      <c r="JN10" s="177"/>
      <c r="JO10" s="177"/>
      <c r="JP10" s="177"/>
      <c r="JQ10" s="177"/>
      <c r="JR10" s="177"/>
      <c r="JS10" s="177"/>
      <c r="JT10" s="177"/>
      <c r="JU10" s="177"/>
      <c r="JV10" s="177"/>
      <c r="JW10" s="177"/>
      <c r="JX10" s="177"/>
      <c r="JY10" s="177"/>
      <c r="JZ10" s="177"/>
      <c r="KA10" s="177"/>
      <c r="KB10" s="177"/>
      <c r="KC10" s="177"/>
      <c r="KD10" s="177"/>
      <c r="KE10" s="177"/>
      <c r="KF10" s="177"/>
      <c r="KG10" s="177"/>
      <c r="KH10" s="177"/>
      <c r="KI10" s="177"/>
      <c r="KJ10" s="177"/>
      <c r="KK10" s="177"/>
      <c r="KL10" s="177"/>
      <c r="KM10" s="177"/>
      <c r="KN10" s="177"/>
      <c r="KO10" s="177"/>
      <c r="KP10" s="177"/>
      <c r="KQ10" s="177"/>
      <c r="KR10" s="177"/>
      <c r="KS10" s="177"/>
      <c r="KT10" s="177"/>
      <c r="KU10" s="177"/>
      <c r="KV10" s="177"/>
      <c r="KW10" s="177"/>
      <c r="KX10" s="177"/>
      <c r="KY10" s="177"/>
      <c r="KZ10" s="177"/>
      <c r="LA10" s="177"/>
      <c r="LB10" s="177"/>
      <c r="LC10" s="177"/>
      <c r="LD10" s="177"/>
      <c r="LE10" s="177"/>
      <c r="LF10" s="177"/>
      <c r="LG10" s="177"/>
      <c r="LH10" s="177"/>
      <c r="LI10" s="177"/>
      <c r="LJ10" s="177"/>
      <c r="LK10" s="177"/>
      <c r="LL10" s="177"/>
      <c r="LM10" s="177"/>
      <c r="LN10" s="177"/>
      <c r="LO10" s="177"/>
      <c r="LP10" s="177"/>
      <c r="LQ10" s="177"/>
      <c r="LR10" s="177"/>
      <c r="LS10" s="177"/>
      <c r="LT10" s="177"/>
      <c r="LU10" s="177"/>
      <c r="LV10" s="177"/>
      <c r="LW10" s="177"/>
      <c r="LX10" s="177"/>
      <c r="LY10" s="177"/>
      <c r="LZ10" s="177"/>
      <c r="MA10" s="177"/>
      <c r="MB10" s="177"/>
      <c r="MC10" s="177"/>
      <c r="MD10" s="177"/>
      <c r="ME10" s="177"/>
      <c r="MF10" s="177"/>
      <c r="MG10" s="177"/>
      <c r="MH10" s="177"/>
      <c r="MI10" s="177"/>
      <c r="MJ10" s="177"/>
      <c r="MK10" s="177"/>
      <c r="ML10" s="177"/>
      <c r="MM10" s="177"/>
      <c r="MN10" s="177"/>
      <c r="MO10" s="177"/>
      <c r="MP10" s="177"/>
      <c r="MQ10" s="177"/>
      <c r="MR10" s="177"/>
      <c r="MS10" s="177"/>
      <c r="MT10" s="177"/>
      <c r="MU10" s="177"/>
      <c r="MV10" s="177"/>
      <c r="MW10" s="177"/>
      <c r="MX10" s="177"/>
      <c r="MY10" s="177"/>
      <c r="MZ10" s="177"/>
      <c r="NA10" s="177"/>
      <c r="NB10" s="177"/>
      <c r="NC10" s="177"/>
      <c r="ND10" s="177"/>
      <c r="NE10" s="177"/>
      <c r="NF10" s="177"/>
      <c r="NG10" s="177"/>
      <c r="NH10" s="177"/>
      <c r="NI10" s="177"/>
      <c r="NJ10" s="177"/>
      <c r="NK10" s="177"/>
      <c r="NL10" s="177"/>
      <c r="NM10" s="177"/>
      <c r="NN10" s="177"/>
      <c r="NO10" s="177"/>
      <c r="NP10" s="177"/>
      <c r="NQ10" s="177"/>
      <c r="NR10" s="177"/>
      <c r="NS10" s="177"/>
      <c r="NT10" s="177"/>
      <c r="NU10" s="177"/>
      <c r="NV10" s="177"/>
      <c r="NW10" s="177"/>
      <c r="NX10" s="177"/>
      <c r="NY10" s="177"/>
      <c r="NZ10" s="177"/>
      <c r="OA10" s="177"/>
      <c r="OB10" s="177"/>
      <c r="OC10" s="177"/>
      <c r="OD10" s="177"/>
      <c r="OE10" s="177"/>
      <c r="OF10" s="177"/>
      <c r="OG10" s="177"/>
      <c r="OH10" s="177"/>
      <c r="OI10" s="177"/>
      <c r="OJ10" s="177"/>
      <c r="OK10" s="177"/>
      <c r="OL10" s="177"/>
      <c r="OM10" s="177"/>
      <c r="ON10" s="177"/>
      <c r="OO10" s="177"/>
      <c r="OP10" s="177"/>
      <c r="OQ10" s="177"/>
      <c r="OR10" s="177"/>
      <c r="OS10" s="177"/>
      <c r="OT10" s="177"/>
      <c r="OU10" s="177"/>
      <c r="OV10" s="177"/>
      <c r="OW10" s="177"/>
      <c r="OX10" s="177"/>
      <c r="OY10" s="177"/>
      <c r="OZ10" s="177"/>
      <c r="PA10" s="177"/>
      <c r="PB10" s="177"/>
      <c r="PC10" s="177"/>
      <c r="PD10" s="177"/>
      <c r="PE10" s="177"/>
      <c r="PF10" s="177"/>
      <c r="PG10" s="177"/>
      <c r="PH10" s="177"/>
      <c r="PI10" s="177"/>
      <c r="PJ10" s="177"/>
      <c r="PK10" s="177"/>
      <c r="PL10" s="177"/>
      <c r="PM10" s="177"/>
      <c r="PN10" s="177"/>
      <c r="PO10" s="177"/>
      <c r="PP10" s="177"/>
      <c r="PQ10" s="177"/>
      <c r="PR10" s="177"/>
      <c r="PS10" s="177"/>
      <c r="PT10" s="177"/>
      <c r="PU10" s="177"/>
      <c r="PV10" s="177"/>
      <c r="PW10" s="177"/>
      <c r="PX10" s="177"/>
      <c r="PY10" s="177"/>
      <c r="PZ10" s="177"/>
      <c r="QA10" s="177"/>
      <c r="QB10" s="177"/>
      <c r="QC10" s="177"/>
      <c r="QD10" s="177"/>
      <c r="QE10" s="177"/>
      <c r="QF10" s="177"/>
      <c r="QG10" s="177"/>
      <c r="QH10" s="177"/>
      <c r="QI10" s="177"/>
      <c r="QJ10" s="177"/>
      <c r="QK10" s="177"/>
      <c r="QL10" s="177"/>
      <c r="QM10" s="177"/>
      <c r="QN10" s="177"/>
      <c r="QO10" s="177"/>
      <c r="QP10" s="177"/>
      <c r="QQ10" s="177"/>
      <c r="QR10" s="177"/>
      <c r="QS10" s="177"/>
      <c r="QT10" s="177"/>
      <c r="QU10" s="177"/>
      <c r="QV10" s="177"/>
      <c r="QW10" s="177"/>
      <c r="QX10" s="177"/>
      <c r="QY10" s="177"/>
      <c r="QZ10" s="177"/>
      <c r="RA10" s="177"/>
      <c r="RB10" s="177"/>
      <c r="RC10" s="177"/>
      <c r="RD10" s="177"/>
      <c r="RE10" s="177"/>
      <c r="RF10" s="177"/>
      <c r="RG10" s="177"/>
      <c r="RH10" s="177"/>
      <c r="RI10" s="177"/>
      <c r="RJ10" s="177"/>
      <c r="RK10" s="177"/>
      <c r="RL10" s="177"/>
      <c r="RM10" s="177"/>
      <c r="RN10" s="177"/>
      <c r="RO10" s="177"/>
      <c r="RP10" s="177"/>
      <c r="RQ10" s="177"/>
      <c r="RR10" s="177"/>
      <c r="RS10" s="177"/>
      <c r="RT10" s="177"/>
      <c r="RU10" s="177"/>
      <c r="RV10" s="177"/>
      <c r="RW10" s="177"/>
      <c r="RX10" s="177"/>
      <c r="RY10" s="177"/>
      <c r="RZ10" s="177"/>
      <c r="SA10" s="177"/>
      <c r="SB10" s="177"/>
      <c r="SC10" s="177"/>
      <c r="SD10" s="177"/>
      <c r="SE10" s="177"/>
      <c r="SF10" s="177"/>
      <c r="SG10" s="177"/>
      <c r="SH10" s="177"/>
      <c r="SI10" s="177"/>
      <c r="SJ10" s="177"/>
      <c r="SK10" s="177"/>
      <c r="SL10" s="177"/>
      <c r="SM10" s="177"/>
      <c r="SN10" s="177"/>
      <c r="SO10" s="177"/>
      <c r="SP10" s="177"/>
      <c r="SQ10" s="177"/>
      <c r="SR10" s="177"/>
      <c r="SS10" s="177"/>
      <c r="ST10" s="177"/>
      <c r="SU10" s="177"/>
      <c r="SV10" s="177"/>
      <c r="SW10" s="177"/>
      <c r="SX10" s="177"/>
      <c r="SY10" s="177"/>
      <c r="SZ10" s="177"/>
      <c r="TA10" s="177"/>
      <c r="TB10" s="177"/>
      <c r="TC10" s="177"/>
      <c r="TD10" s="177"/>
      <c r="TE10" s="177"/>
      <c r="TF10" s="177"/>
      <c r="TG10" s="177"/>
      <c r="TH10" s="177"/>
      <c r="TI10" s="177"/>
      <c r="TJ10" s="177"/>
      <c r="TK10" s="177"/>
      <c r="TL10" s="177"/>
      <c r="TM10" s="177"/>
      <c r="TN10" s="177"/>
      <c r="TO10" s="177"/>
      <c r="TP10" s="177"/>
      <c r="TQ10" s="177"/>
      <c r="TR10" s="177"/>
      <c r="TS10" s="177"/>
      <c r="TT10" s="177"/>
      <c r="TU10" s="177"/>
      <c r="TV10" s="177"/>
      <c r="TW10" s="177"/>
      <c r="TX10" s="177"/>
      <c r="TY10" s="177"/>
      <c r="TZ10" s="177"/>
      <c r="UA10" s="177"/>
      <c r="UB10" s="177"/>
      <c r="UC10" s="177"/>
      <c r="UD10" s="177"/>
      <c r="UE10" s="177"/>
      <c r="UF10" s="177"/>
      <c r="UG10" s="177"/>
      <c r="UH10" s="177"/>
      <c r="UI10" s="177"/>
      <c r="UJ10" s="177"/>
      <c r="UK10" s="177"/>
      <c r="UL10" s="177"/>
      <c r="UM10" s="177"/>
      <c r="UN10" s="177"/>
      <c r="UO10" s="177"/>
      <c r="UP10" s="177"/>
      <c r="UQ10" s="177"/>
      <c r="UR10" s="177"/>
      <c r="US10" s="177"/>
      <c r="UT10" s="177"/>
      <c r="UU10" s="177"/>
      <c r="UV10" s="177"/>
      <c r="UW10" s="177"/>
      <c r="UX10" s="177"/>
      <c r="UY10" s="177"/>
      <c r="UZ10" s="177"/>
      <c r="VA10" s="177"/>
      <c r="VB10" s="177"/>
      <c r="VC10" s="177"/>
      <c r="VD10" s="177"/>
      <c r="VE10" s="177"/>
      <c r="VF10" s="177"/>
      <c r="VG10" s="177"/>
      <c r="VH10" s="177"/>
      <c r="VI10" s="177"/>
      <c r="VJ10" s="177"/>
      <c r="VK10" s="177"/>
      <c r="VL10" s="177"/>
      <c r="VM10" s="177"/>
      <c r="VN10" s="177"/>
      <c r="VO10" s="177"/>
      <c r="VP10" s="177"/>
      <c r="VQ10" s="177"/>
      <c r="VR10" s="177"/>
      <c r="VS10" s="177"/>
      <c r="VT10" s="177"/>
      <c r="VU10" s="177"/>
      <c r="VV10" s="177"/>
      <c r="VW10" s="177"/>
      <c r="VX10" s="177"/>
      <c r="VY10" s="177"/>
      <c r="VZ10" s="177"/>
      <c r="WA10" s="177"/>
      <c r="WB10" s="177"/>
      <c r="WC10" s="177"/>
      <c r="WD10" s="177"/>
      <c r="WE10" s="177"/>
      <c r="WF10" s="177"/>
      <c r="WG10" s="177"/>
      <c r="WH10" s="177"/>
      <c r="WI10" s="177"/>
      <c r="WJ10" s="177"/>
      <c r="WK10" s="177"/>
      <c r="WL10" s="177"/>
      <c r="WM10" s="177"/>
      <c r="WN10" s="177"/>
      <c r="WO10" s="177"/>
      <c r="WP10" s="177"/>
      <c r="WQ10" s="177"/>
      <c r="WR10" s="177"/>
      <c r="WS10" s="177"/>
      <c r="WT10" s="177"/>
      <c r="WU10" s="177"/>
      <c r="WV10" s="177"/>
      <c r="WW10" s="177"/>
      <c r="WX10" s="177"/>
      <c r="WY10" s="177"/>
      <c r="WZ10" s="177"/>
      <c r="XA10" s="177"/>
      <c r="XB10" s="177"/>
      <c r="XC10" s="177"/>
      <c r="XD10" s="177"/>
      <c r="XE10" s="177"/>
      <c r="XF10" s="177"/>
      <c r="XG10" s="177"/>
      <c r="XH10" s="177"/>
      <c r="XI10" s="177"/>
      <c r="XJ10" s="177"/>
      <c r="XK10" s="177"/>
      <c r="XL10" s="177"/>
      <c r="XM10" s="177"/>
      <c r="XN10" s="177"/>
      <c r="XO10" s="177"/>
      <c r="XP10" s="177"/>
      <c r="XQ10" s="177"/>
      <c r="XR10" s="177"/>
      <c r="XS10" s="177"/>
      <c r="XT10" s="177"/>
      <c r="XU10" s="177"/>
      <c r="XV10" s="177"/>
      <c r="XW10" s="177"/>
      <c r="XX10" s="177"/>
      <c r="XY10" s="177"/>
      <c r="XZ10" s="177"/>
      <c r="YA10" s="177"/>
      <c r="YB10" s="177"/>
      <c r="YC10" s="177"/>
      <c r="YD10" s="177"/>
      <c r="YE10" s="177"/>
      <c r="YF10" s="177"/>
      <c r="YG10" s="177"/>
      <c r="YH10" s="177"/>
      <c r="YI10" s="177"/>
      <c r="YJ10" s="177"/>
      <c r="YK10" s="177"/>
      <c r="YL10" s="177"/>
      <c r="YM10" s="177"/>
      <c r="YN10" s="177"/>
      <c r="YO10" s="177"/>
      <c r="YP10" s="177"/>
      <c r="YQ10" s="177"/>
      <c r="YR10" s="177"/>
      <c r="YS10" s="177"/>
      <c r="YT10" s="177"/>
      <c r="YU10" s="177"/>
      <c r="YV10" s="177"/>
      <c r="YW10" s="177"/>
      <c r="YX10" s="177"/>
      <c r="YY10" s="177"/>
      <c r="YZ10" s="177"/>
      <c r="ZA10" s="177"/>
      <c r="ZB10" s="177"/>
      <c r="ZC10" s="177"/>
      <c r="ZD10" s="177"/>
      <c r="ZE10" s="177"/>
      <c r="ZF10" s="177"/>
      <c r="ZG10" s="177"/>
      <c r="ZH10" s="177"/>
      <c r="ZI10" s="177"/>
      <c r="ZJ10" s="177"/>
      <c r="ZK10" s="177"/>
      <c r="ZL10" s="177"/>
      <c r="ZM10" s="177"/>
      <c r="ZN10" s="177"/>
      <c r="ZO10" s="177"/>
      <c r="ZP10" s="177"/>
      <c r="ZQ10" s="177"/>
      <c r="ZR10" s="177"/>
      <c r="ZS10" s="177"/>
      <c r="ZT10" s="177"/>
      <c r="ZU10" s="177"/>
      <c r="ZV10" s="177"/>
      <c r="ZW10" s="177"/>
      <c r="ZX10" s="177"/>
      <c r="ZY10" s="177"/>
      <c r="ZZ10" s="177"/>
      <c r="AAA10" s="177"/>
      <c r="AAB10" s="177"/>
      <c r="AAC10" s="177"/>
      <c r="AAD10" s="177"/>
      <c r="AAE10" s="177"/>
      <c r="AAF10" s="177"/>
      <c r="AAG10" s="177"/>
      <c r="AAH10" s="177"/>
      <c r="AAI10" s="177"/>
      <c r="AAJ10" s="177"/>
      <c r="AAK10" s="177"/>
      <c r="AAL10" s="177"/>
      <c r="AAM10" s="177"/>
      <c r="AAN10" s="177"/>
      <c r="AAO10" s="177"/>
      <c r="AAP10" s="177"/>
      <c r="AAQ10" s="177"/>
      <c r="AAR10" s="177"/>
      <c r="AAS10" s="177"/>
      <c r="AAT10" s="177"/>
      <c r="AAU10" s="177"/>
      <c r="AAV10" s="177"/>
      <c r="AAW10" s="177"/>
      <c r="AAX10" s="177"/>
      <c r="AAY10" s="177"/>
      <c r="AAZ10" s="177"/>
      <c r="ABA10" s="177"/>
      <c r="ABB10" s="177"/>
      <c r="ABC10" s="177"/>
      <c r="ABD10" s="177"/>
      <c r="ABE10" s="177"/>
      <c r="ABF10" s="177"/>
      <c r="ABG10" s="177"/>
      <c r="ABH10" s="177"/>
      <c r="ABI10" s="177"/>
      <c r="ABJ10" s="177"/>
      <c r="ABK10" s="177"/>
      <c r="ABL10" s="177"/>
      <c r="ABM10" s="177"/>
      <c r="ABN10" s="177"/>
      <c r="ABO10" s="177"/>
      <c r="ABP10" s="177"/>
      <c r="ABQ10" s="177"/>
      <c r="ABR10" s="177"/>
      <c r="ABS10" s="177"/>
      <c r="ABT10" s="177"/>
      <c r="ABU10" s="177"/>
      <c r="ABV10" s="177"/>
      <c r="ABW10" s="177"/>
      <c r="ABX10" s="177"/>
      <c r="ABY10" s="177"/>
      <c r="ABZ10" s="177"/>
      <c r="ACA10" s="177"/>
      <c r="ACB10" s="177"/>
      <c r="ACC10" s="177"/>
      <c r="ACD10" s="177"/>
      <c r="ACE10" s="177"/>
      <c r="ACF10" s="177"/>
      <c r="ACG10" s="177"/>
      <c r="ACH10" s="177"/>
      <c r="ACI10" s="177"/>
      <c r="ACJ10" s="177"/>
      <c r="ACK10" s="177"/>
      <c r="ACL10" s="177"/>
      <c r="ACM10" s="177"/>
      <c r="ACN10" s="177"/>
      <c r="ACO10" s="177"/>
      <c r="ACP10" s="177"/>
      <c r="ACQ10" s="177"/>
      <c r="ACR10" s="177"/>
      <c r="ACS10" s="177"/>
      <c r="ACT10" s="177"/>
      <c r="ACU10" s="177"/>
      <c r="ACV10" s="177"/>
      <c r="ACW10" s="177"/>
      <c r="ACX10" s="177"/>
      <c r="ACY10" s="177"/>
      <c r="ACZ10" s="177"/>
      <c r="ADA10" s="177"/>
      <c r="ADB10" s="177"/>
      <c r="ADC10" s="177"/>
      <c r="ADD10" s="177"/>
      <c r="ADE10" s="177"/>
      <c r="ADF10" s="177"/>
      <c r="ADG10" s="177"/>
      <c r="ADH10" s="177"/>
      <c r="ADI10" s="177"/>
      <c r="ADJ10" s="177"/>
      <c r="ADK10" s="177"/>
      <c r="ADL10" s="177"/>
      <c r="ADM10" s="177"/>
      <c r="ADN10" s="177"/>
      <c r="ADO10" s="177"/>
      <c r="ADP10" s="177"/>
      <c r="ADQ10" s="177"/>
      <c r="ADR10" s="177"/>
      <c r="ADS10" s="177"/>
      <c r="ADT10" s="177"/>
      <c r="ADU10" s="177"/>
      <c r="ADV10" s="177"/>
      <c r="ADW10" s="177"/>
      <c r="ADX10" s="177"/>
      <c r="ADY10" s="177"/>
      <c r="ADZ10" s="177"/>
      <c r="AEA10" s="177"/>
      <c r="AEB10" s="177"/>
      <c r="AEC10" s="177"/>
      <c r="AED10" s="177"/>
      <c r="AEE10" s="177"/>
      <c r="AEF10" s="177"/>
      <c r="AEG10" s="177"/>
      <c r="AEH10" s="177"/>
      <c r="AEI10" s="177"/>
      <c r="AEJ10" s="177"/>
      <c r="AEK10" s="177"/>
      <c r="AEL10" s="177"/>
      <c r="AEM10" s="177"/>
      <c r="AEN10" s="177"/>
      <c r="AEO10" s="177"/>
      <c r="AEP10" s="177"/>
      <c r="AEQ10" s="177"/>
      <c r="AER10" s="177"/>
      <c r="AES10" s="177"/>
      <c r="AET10" s="177"/>
      <c r="AEU10" s="177"/>
      <c r="AEV10" s="177"/>
      <c r="AEW10" s="177"/>
      <c r="AEX10" s="177"/>
      <c r="AEY10" s="177"/>
      <c r="AEZ10" s="177"/>
      <c r="AFA10" s="177"/>
      <c r="AFB10" s="177"/>
      <c r="AFC10" s="177"/>
      <c r="AFD10" s="177"/>
      <c r="AFE10" s="177"/>
      <c r="AFF10" s="177"/>
      <c r="AFG10" s="177"/>
      <c r="AFH10" s="177"/>
      <c r="AFI10" s="177"/>
      <c r="AFJ10" s="177"/>
      <c r="AFK10" s="177"/>
      <c r="AFL10" s="177"/>
      <c r="AFM10" s="177"/>
      <c r="AFN10" s="177"/>
      <c r="AFO10" s="177"/>
      <c r="AFP10" s="177"/>
      <c r="AFQ10" s="177"/>
      <c r="AFR10" s="177"/>
      <c r="AFS10" s="177"/>
      <c r="AFT10" s="177"/>
      <c r="AFU10" s="177"/>
      <c r="AFV10" s="177"/>
      <c r="AFW10" s="177"/>
      <c r="AFX10" s="177"/>
      <c r="AFY10" s="177"/>
      <c r="AFZ10" s="177"/>
      <c r="AGA10" s="177"/>
      <c r="AGB10" s="177"/>
      <c r="AGC10" s="177"/>
      <c r="AGD10" s="177"/>
      <c r="AGE10" s="177"/>
      <c r="AGF10" s="177"/>
      <c r="AGG10" s="177"/>
      <c r="AGH10" s="177"/>
      <c r="AGI10" s="177"/>
      <c r="AGJ10" s="177"/>
      <c r="AGK10" s="177"/>
      <c r="AGL10" s="177"/>
      <c r="AGM10" s="177"/>
      <c r="AGN10" s="177"/>
      <c r="AGO10" s="177"/>
      <c r="AGP10" s="177"/>
      <c r="AGQ10" s="177"/>
      <c r="AGR10" s="177"/>
      <c r="AGS10" s="177"/>
      <c r="AGT10" s="177"/>
      <c r="AGU10" s="177"/>
      <c r="AGV10" s="177"/>
      <c r="AGW10" s="177"/>
      <c r="AGX10" s="177"/>
      <c r="AGY10" s="177"/>
      <c r="AGZ10" s="177"/>
      <c r="AHA10" s="177"/>
      <c r="AHB10" s="177"/>
      <c r="AHC10" s="177"/>
      <c r="AHD10" s="177"/>
      <c r="AHE10" s="177"/>
      <c r="AHF10" s="177"/>
      <c r="AHG10" s="177"/>
      <c r="AHH10" s="177"/>
      <c r="AHI10" s="177"/>
      <c r="AHJ10" s="177"/>
      <c r="AHK10" s="177"/>
      <c r="AHL10" s="177"/>
      <c r="AHM10" s="177"/>
      <c r="AHN10" s="177"/>
      <c r="AHO10" s="177"/>
      <c r="AHP10" s="177"/>
      <c r="AHQ10" s="177"/>
      <c r="AHR10" s="177"/>
      <c r="AHS10" s="177"/>
      <c r="AHT10" s="177"/>
      <c r="AHU10" s="177"/>
      <c r="AHV10" s="177"/>
      <c r="AHW10" s="177"/>
      <c r="AHX10" s="177"/>
      <c r="AHY10" s="177"/>
      <c r="AHZ10" s="177"/>
      <c r="AIA10" s="177"/>
      <c r="AIB10" s="177"/>
      <c r="AIC10" s="177"/>
      <c r="AID10" s="177"/>
      <c r="AIE10" s="177"/>
      <c r="AIF10" s="177"/>
      <c r="AIG10" s="177"/>
      <c r="AIH10" s="177"/>
      <c r="AII10" s="177"/>
      <c r="AIJ10" s="177"/>
      <c r="AIK10" s="177"/>
      <c r="AIL10" s="177"/>
      <c r="AIM10" s="177"/>
      <c r="AIN10" s="177"/>
      <c r="AIO10" s="177"/>
      <c r="AIP10" s="177"/>
      <c r="AIQ10" s="177"/>
      <c r="AIR10" s="177"/>
      <c r="AIS10" s="177"/>
      <c r="AIT10" s="177"/>
      <c r="AIU10" s="177"/>
      <c r="AIV10" s="177"/>
      <c r="AIW10" s="177"/>
      <c r="AIX10" s="177"/>
      <c r="AIY10" s="177"/>
      <c r="AIZ10" s="177"/>
      <c r="AJA10" s="177"/>
      <c r="AJB10" s="177"/>
      <c r="AJC10" s="177"/>
      <c r="AJD10" s="177"/>
      <c r="AJE10" s="177"/>
      <c r="AJF10" s="177"/>
      <c r="AJG10" s="177"/>
      <c r="AJH10" s="177"/>
      <c r="AJI10" s="177"/>
      <c r="AJJ10" s="177"/>
      <c r="AJK10" s="177"/>
      <c r="AJL10" s="177"/>
      <c r="AJM10" s="177"/>
      <c r="AJN10" s="177"/>
      <c r="AJO10" s="177"/>
      <c r="AJP10" s="177"/>
      <c r="AJQ10" s="177"/>
      <c r="AJR10" s="177"/>
      <c r="AJS10" s="177"/>
      <c r="AJT10" s="177"/>
      <c r="AJU10" s="177"/>
      <c r="AJV10" s="177"/>
      <c r="AJW10" s="177"/>
      <c r="AJX10" s="177"/>
      <c r="AJY10" s="177"/>
      <c r="AJZ10" s="177"/>
      <c r="AKA10" s="177"/>
      <c r="AKB10" s="177"/>
      <c r="AKC10" s="177"/>
      <c r="AKD10" s="177"/>
      <c r="AKE10" s="177"/>
      <c r="AKF10" s="177"/>
      <c r="AKG10" s="177"/>
      <c r="AKH10" s="177"/>
      <c r="AKI10" s="177"/>
      <c r="AKJ10" s="177"/>
      <c r="AKK10" s="177"/>
      <c r="AKL10" s="177"/>
      <c r="AKM10" s="177"/>
      <c r="AKN10" s="177"/>
      <c r="AKO10" s="177"/>
      <c r="AKP10" s="177"/>
      <c r="AKQ10" s="177"/>
      <c r="AKR10" s="177"/>
      <c r="AKS10" s="177"/>
      <c r="AKT10" s="177"/>
      <c r="AKU10" s="177"/>
      <c r="AKV10" s="177"/>
      <c r="AKW10" s="177"/>
      <c r="AKX10" s="177"/>
      <c r="AKY10" s="177"/>
      <c r="AKZ10" s="177"/>
      <c r="ALA10" s="177"/>
      <c r="ALB10" s="177"/>
      <c r="ALC10" s="177"/>
      <c r="ALD10" s="177"/>
      <c r="ALE10" s="177"/>
      <c r="ALF10" s="177"/>
      <c r="ALG10" s="177"/>
      <c r="ALH10" s="177"/>
      <c r="ALI10" s="177"/>
      <c r="ALJ10" s="177"/>
      <c r="ALK10" s="177"/>
      <c r="ALL10" s="177"/>
      <c r="ALM10" s="177"/>
      <c r="ALN10" s="177"/>
      <c r="ALO10" s="177"/>
      <c r="ALP10" s="177"/>
      <c r="ALQ10" s="177"/>
      <c r="ALR10" s="177"/>
      <c r="ALS10" s="177"/>
      <c r="ALT10" s="177"/>
      <c r="ALU10" s="177"/>
      <c r="ALV10" s="177"/>
      <c r="ALW10" s="177"/>
      <c r="ALX10" s="177"/>
      <c r="ALY10" s="177"/>
      <c r="ALZ10" s="177"/>
      <c r="AMA10" s="177"/>
      <c r="AMB10" s="177"/>
      <c r="AMC10" s="177"/>
      <c r="AMD10" s="177"/>
      <c r="AME10" s="177"/>
      <c r="AMF10" s="177"/>
      <c r="AMG10" s="177"/>
      <c r="AMH10" s="177"/>
      <c r="AMI10" s="177"/>
      <c r="AMJ10" s="177"/>
      <c r="AMK10" s="177"/>
    </row>
    <row r="11" spans="1:1025" s="298" customFormat="1" ht="54.95" customHeight="1" x14ac:dyDescent="0.8">
      <c r="A11" s="314" t="s">
        <v>123</v>
      </c>
      <c r="B11" s="395">
        <v>16574</v>
      </c>
      <c r="C11" s="314">
        <v>13760</v>
      </c>
      <c r="D11" s="393">
        <v>775</v>
      </c>
      <c r="E11" s="314">
        <v>5629</v>
      </c>
      <c r="F11" s="393">
        <v>36738</v>
      </c>
      <c r="G11" s="314">
        <v>12927.72</v>
      </c>
      <c r="H11" s="393">
        <v>10732.8</v>
      </c>
      <c r="I11" s="314">
        <v>775</v>
      </c>
      <c r="J11" s="393">
        <v>3940.3</v>
      </c>
      <c r="K11" s="314">
        <v>28375.82</v>
      </c>
      <c r="L11" s="177"/>
      <c r="M11" s="177"/>
      <c r="N11" s="297"/>
      <c r="O11" s="297"/>
      <c r="P11" s="297"/>
      <c r="Q11" s="297"/>
      <c r="R11" s="297"/>
      <c r="S11" s="302"/>
      <c r="T11" s="177"/>
      <c r="U11" s="177"/>
      <c r="V11" s="302"/>
      <c r="W11" s="177"/>
      <c r="X11" s="316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/>
      <c r="CG11" s="177"/>
      <c r="CH11" s="177"/>
      <c r="CI11" s="177"/>
      <c r="CJ11" s="177"/>
      <c r="CK11" s="177"/>
      <c r="CL11" s="177"/>
      <c r="CM11" s="177"/>
      <c r="CN11" s="177"/>
      <c r="CO11" s="177"/>
      <c r="CP11" s="177"/>
      <c r="CQ11" s="177"/>
      <c r="CR11" s="177"/>
      <c r="CS11" s="177"/>
      <c r="CT11" s="177"/>
      <c r="CU11" s="177"/>
      <c r="CV11" s="177"/>
      <c r="CW11" s="177"/>
      <c r="CX11" s="177"/>
      <c r="CY11" s="177"/>
      <c r="CZ11" s="177"/>
      <c r="DA11" s="177"/>
      <c r="DB11" s="177"/>
      <c r="DC11" s="177"/>
      <c r="DD11" s="177"/>
      <c r="DE11" s="177"/>
      <c r="DF11" s="177"/>
      <c r="DG11" s="177"/>
      <c r="DH11" s="177"/>
      <c r="DI11" s="177"/>
      <c r="DJ11" s="177"/>
      <c r="DK11" s="177"/>
      <c r="DL11" s="177"/>
      <c r="DM11" s="177"/>
      <c r="DN11" s="177"/>
      <c r="DO11" s="177"/>
      <c r="DP11" s="177"/>
      <c r="DQ11" s="177"/>
      <c r="DR11" s="177"/>
      <c r="DS11" s="177"/>
      <c r="DT11" s="177"/>
      <c r="DU11" s="177"/>
      <c r="DV11" s="177"/>
      <c r="DW11" s="177"/>
      <c r="DX11" s="177"/>
      <c r="DY11" s="177"/>
      <c r="DZ11" s="177"/>
      <c r="EA11" s="177"/>
      <c r="EB11" s="177"/>
      <c r="EC11" s="177"/>
      <c r="ED11" s="177"/>
      <c r="EE11" s="177"/>
      <c r="EF11" s="177"/>
      <c r="EG11" s="177"/>
      <c r="EH11" s="177"/>
      <c r="EI11" s="177"/>
      <c r="EJ11" s="177"/>
      <c r="EK11" s="177"/>
      <c r="EL11" s="177"/>
      <c r="EM11" s="177"/>
      <c r="EN11" s="177"/>
      <c r="EO11" s="177"/>
      <c r="EP11" s="177"/>
      <c r="EQ11" s="177"/>
      <c r="ER11" s="177"/>
      <c r="ES11" s="177"/>
      <c r="ET11" s="177"/>
      <c r="EU11" s="177"/>
      <c r="EV11" s="177"/>
      <c r="EW11" s="177"/>
      <c r="EX11" s="177"/>
      <c r="EY11" s="177"/>
      <c r="EZ11" s="177"/>
      <c r="FA11" s="177"/>
      <c r="FB11" s="177"/>
      <c r="FC11" s="177"/>
      <c r="FD11" s="177"/>
      <c r="FE11" s="177"/>
      <c r="FF11" s="177"/>
      <c r="FG11" s="177"/>
      <c r="FH11" s="177"/>
      <c r="FI11" s="177"/>
      <c r="FJ11" s="177"/>
      <c r="FK11" s="177"/>
      <c r="FL11" s="177"/>
      <c r="FM11" s="177"/>
      <c r="FN11" s="177"/>
      <c r="FO11" s="177"/>
      <c r="FP11" s="177"/>
      <c r="FQ11" s="177"/>
      <c r="FR11" s="177"/>
      <c r="FS11" s="177"/>
      <c r="FT11" s="177"/>
      <c r="FU11" s="177"/>
      <c r="FV11" s="177"/>
      <c r="FW11" s="177"/>
      <c r="FX11" s="177"/>
      <c r="FY11" s="177"/>
      <c r="FZ11" s="177"/>
      <c r="GA11" s="177"/>
      <c r="GB11" s="177"/>
      <c r="GC11" s="177"/>
      <c r="GD11" s="177"/>
      <c r="GE11" s="177"/>
      <c r="GF11" s="177"/>
      <c r="GG11" s="177"/>
      <c r="GH11" s="177"/>
      <c r="GI11" s="177"/>
      <c r="GJ11" s="177"/>
      <c r="GK11" s="177"/>
      <c r="GL11" s="177"/>
      <c r="GM11" s="177"/>
      <c r="GN11" s="177"/>
      <c r="GO11" s="177"/>
      <c r="GP11" s="177"/>
      <c r="GQ11" s="177"/>
      <c r="GR11" s="177"/>
      <c r="GS11" s="177"/>
      <c r="GT11" s="177"/>
      <c r="GU11" s="177"/>
      <c r="GV11" s="177"/>
      <c r="GW11" s="177"/>
      <c r="GX11" s="177"/>
      <c r="GY11" s="177"/>
      <c r="GZ11" s="177"/>
      <c r="HA11" s="177"/>
      <c r="HB11" s="177"/>
      <c r="HC11" s="177"/>
      <c r="HD11" s="177"/>
      <c r="HE11" s="177"/>
      <c r="HF11" s="177"/>
      <c r="HG11" s="177"/>
      <c r="HH11" s="177"/>
      <c r="HI11" s="177"/>
      <c r="HJ11" s="177"/>
      <c r="HK11" s="177"/>
      <c r="HL11" s="177"/>
      <c r="HM11" s="177"/>
      <c r="HN11" s="177"/>
      <c r="HO11" s="177"/>
      <c r="HP11" s="177"/>
      <c r="HQ11" s="177"/>
      <c r="HR11" s="177"/>
      <c r="HS11" s="177"/>
      <c r="HT11" s="177"/>
      <c r="HU11" s="177"/>
      <c r="HV11" s="177"/>
      <c r="HW11" s="177"/>
      <c r="HX11" s="177"/>
      <c r="HY11" s="177"/>
      <c r="HZ11" s="177"/>
      <c r="IA11" s="177"/>
      <c r="IB11" s="177"/>
      <c r="IC11" s="177"/>
      <c r="ID11" s="177"/>
      <c r="IE11" s="177"/>
      <c r="IF11" s="177"/>
      <c r="IG11" s="177"/>
      <c r="IH11" s="177"/>
      <c r="II11" s="177"/>
      <c r="IJ11" s="177"/>
      <c r="IK11" s="177"/>
      <c r="IL11" s="177"/>
      <c r="IM11" s="177"/>
      <c r="IN11" s="177"/>
      <c r="IO11" s="177"/>
      <c r="IP11" s="177"/>
      <c r="IQ11" s="177"/>
      <c r="IR11" s="177"/>
      <c r="IS11" s="177"/>
      <c r="IT11" s="177"/>
      <c r="IU11" s="177"/>
      <c r="IV11" s="177"/>
      <c r="IW11" s="177"/>
      <c r="IX11" s="177"/>
      <c r="IY11" s="177"/>
      <c r="IZ11" s="177"/>
      <c r="JA11" s="177"/>
      <c r="JB11" s="177"/>
      <c r="JC11" s="177"/>
      <c r="JD11" s="177"/>
      <c r="JE11" s="177"/>
      <c r="JF11" s="177"/>
      <c r="JG11" s="177"/>
      <c r="JH11" s="177"/>
      <c r="JI11" s="177"/>
      <c r="JJ11" s="177"/>
      <c r="JK11" s="177"/>
      <c r="JL11" s="177"/>
      <c r="JM11" s="177"/>
      <c r="JN11" s="177"/>
      <c r="JO11" s="177"/>
      <c r="JP11" s="177"/>
      <c r="JQ11" s="177"/>
      <c r="JR11" s="177"/>
      <c r="JS11" s="177"/>
      <c r="JT11" s="177"/>
      <c r="JU11" s="177"/>
      <c r="JV11" s="177"/>
      <c r="JW11" s="177"/>
      <c r="JX11" s="177"/>
      <c r="JY11" s="177"/>
      <c r="JZ11" s="177"/>
      <c r="KA11" s="177"/>
      <c r="KB11" s="177"/>
      <c r="KC11" s="177"/>
      <c r="KD11" s="177"/>
      <c r="KE11" s="177"/>
      <c r="KF11" s="177"/>
      <c r="KG11" s="177"/>
      <c r="KH11" s="177"/>
      <c r="KI11" s="177"/>
      <c r="KJ11" s="177"/>
      <c r="KK11" s="177"/>
      <c r="KL11" s="177"/>
      <c r="KM11" s="177"/>
      <c r="KN11" s="177"/>
      <c r="KO11" s="177"/>
      <c r="KP11" s="177"/>
      <c r="KQ11" s="177"/>
      <c r="KR11" s="177"/>
      <c r="KS11" s="177"/>
      <c r="KT11" s="177"/>
      <c r="KU11" s="177"/>
      <c r="KV11" s="177"/>
      <c r="KW11" s="177"/>
      <c r="KX11" s="177"/>
      <c r="KY11" s="177"/>
      <c r="KZ11" s="177"/>
      <c r="LA11" s="177"/>
      <c r="LB11" s="177"/>
      <c r="LC11" s="177"/>
      <c r="LD11" s="177"/>
      <c r="LE11" s="177"/>
      <c r="LF11" s="177"/>
      <c r="LG11" s="177"/>
      <c r="LH11" s="177"/>
      <c r="LI11" s="177"/>
      <c r="LJ11" s="177"/>
      <c r="LK11" s="177"/>
      <c r="LL11" s="177"/>
      <c r="LM11" s="177"/>
      <c r="LN11" s="177"/>
      <c r="LO11" s="177"/>
      <c r="LP11" s="177"/>
      <c r="LQ11" s="177"/>
      <c r="LR11" s="177"/>
      <c r="LS11" s="177"/>
      <c r="LT11" s="177"/>
      <c r="LU11" s="177"/>
      <c r="LV11" s="177"/>
      <c r="LW11" s="177"/>
      <c r="LX11" s="177"/>
      <c r="LY11" s="177"/>
      <c r="LZ11" s="177"/>
      <c r="MA11" s="177"/>
      <c r="MB11" s="177"/>
      <c r="MC11" s="177"/>
      <c r="MD11" s="177"/>
      <c r="ME11" s="177"/>
      <c r="MF11" s="177"/>
      <c r="MG11" s="177"/>
      <c r="MH11" s="177"/>
      <c r="MI11" s="177"/>
      <c r="MJ11" s="177"/>
      <c r="MK11" s="177"/>
      <c r="ML11" s="177"/>
      <c r="MM11" s="177"/>
      <c r="MN11" s="177"/>
      <c r="MO11" s="177"/>
      <c r="MP11" s="177"/>
      <c r="MQ11" s="177"/>
      <c r="MR11" s="177"/>
      <c r="MS11" s="177"/>
      <c r="MT11" s="177"/>
      <c r="MU11" s="177"/>
      <c r="MV11" s="177"/>
      <c r="MW11" s="177"/>
      <c r="MX11" s="177"/>
      <c r="MY11" s="177"/>
      <c r="MZ11" s="177"/>
      <c r="NA11" s="177"/>
      <c r="NB11" s="177"/>
      <c r="NC11" s="177"/>
      <c r="ND11" s="177"/>
      <c r="NE11" s="177"/>
      <c r="NF11" s="177"/>
      <c r="NG11" s="177"/>
      <c r="NH11" s="177"/>
      <c r="NI11" s="177"/>
      <c r="NJ11" s="177"/>
      <c r="NK11" s="177"/>
      <c r="NL11" s="177"/>
      <c r="NM11" s="177"/>
      <c r="NN11" s="177"/>
      <c r="NO11" s="177"/>
      <c r="NP11" s="177"/>
      <c r="NQ11" s="177"/>
      <c r="NR11" s="177"/>
      <c r="NS11" s="177"/>
      <c r="NT11" s="177"/>
      <c r="NU11" s="177"/>
      <c r="NV11" s="177"/>
      <c r="NW11" s="177"/>
      <c r="NX11" s="177"/>
      <c r="NY11" s="177"/>
      <c r="NZ11" s="177"/>
      <c r="OA11" s="177"/>
      <c r="OB11" s="177"/>
      <c r="OC11" s="177"/>
      <c r="OD11" s="177"/>
      <c r="OE11" s="177"/>
      <c r="OF11" s="177"/>
      <c r="OG11" s="177"/>
      <c r="OH11" s="177"/>
      <c r="OI11" s="177"/>
      <c r="OJ11" s="177"/>
      <c r="OK11" s="177"/>
      <c r="OL11" s="177"/>
      <c r="OM11" s="177"/>
      <c r="ON11" s="177"/>
      <c r="OO11" s="177"/>
      <c r="OP11" s="177"/>
      <c r="OQ11" s="177"/>
      <c r="OR11" s="177"/>
      <c r="OS11" s="177"/>
      <c r="OT11" s="177"/>
      <c r="OU11" s="177"/>
      <c r="OV11" s="177"/>
      <c r="OW11" s="177"/>
      <c r="OX11" s="177"/>
      <c r="OY11" s="177"/>
      <c r="OZ11" s="177"/>
      <c r="PA11" s="177"/>
      <c r="PB11" s="177"/>
      <c r="PC11" s="177"/>
      <c r="PD11" s="177"/>
      <c r="PE11" s="177"/>
      <c r="PF11" s="177"/>
      <c r="PG11" s="177"/>
      <c r="PH11" s="177"/>
      <c r="PI11" s="177"/>
      <c r="PJ11" s="177"/>
      <c r="PK11" s="177"/>
      <c r="PL11" s="177"/>
      <c r="PM11" s="177"/>
      <c r="PN11" s="177"/>
      <c r="PO11" s="177"/>
      <c r="PP11" s="177"/>
      <c r="PQ11" s="177"/>
      <c r="PR11" s="177"/>
      <c r="PS11" s="177"/>
      <c r="PT11" s="177"/>
      <c r="PU11" s="177"/>
      <c r="PV11" s="177"/>
      <c r="PW11" s="177"/>
      <c r="PX11" s="177"/>
      <c r="PY11" s="177"/>
      <c r="PZ11" s="177"/>
      <c r="QA11" s="177"/>
      <c r="QB11" s="177"/>
      <c r="QC11" s="177"/>
      <c r="QD11" s="177"/>
      <c r="QE11" s="177"/>
      <c r="QF11" s="177"/>
      <c r="QG11" s="177"/>
      <c r="QH11" s="177"/>
      <c r="QI11" s="177"/>
      <c r="QJ11" s="177"/>
      <c r="QK11" s="177"/>
      <c r="QL11" s="177"/>
      <c r="QM11" s="177"/>
      <c r="QN11" s="177"/>
      <c r="QO11" s="177"/>
      <c r="QP11" s="177"/>
      <c r="QQ11" s="177"/>
      <c r="QR11" s="177"/>
      <c r="QS11" s="177"/>
      <c r="QT11" s="177"/>
      <c r="QU11" s="177"/>
      <c r="QV11" s="177"/>
      <c r="QW11" s="177"/>
      <c r="QX11" s="177"/>
      <c r="QY11" s="177"/>
      <c r="QZ11" s="177"/>
      <c r="RA11" s="177"/>
      <c r="RB11" s="177"/>
      <c r="RC11" s="177"/>
      <c r="RD11" s="177"/>
      <c r="RE11" s="177"/>
      <c r="RF11" s="177"/>
      <c r="RG11" s="177"/>
      <c r="RH11" s="177"/>
      <c r="RI11" s="177"/>
      <c r="RJ11" s="177"/>
      <c r="RK11" s="177"/>
      <c r="RL11" s="177"/>
      <c r="RM11" s="177"/>
      <c r="RN11" s="177"/>
      <c r="RO11" s="177"/>
      <c r="RP11" s="177"/>
      <c r="RQ11" s="177"/>
      <c r="RR11" s="177"/>
      <c r="RS11" s="177"/>
      <c r="RT11" s="177"/>
      <c r="RU11" s="177"/>
      <c r="RV11" s="177"/>
      <c r="RW11" s="177"/>
      <c r="RX11" s="177"/>
      <c r="RY11" s="177"/>
      <c r="RZ11" s="177"/>
      <c r="SA11" s="177"/>
      <c r="SB11" s="177"/>
      <c r="SC11" s="177"/>
      <c r="SD11" s="177"/>
      <c r="SE11" s="177"/>
      <c r="SF11" s="177"/>
      <c r="SG11" s="177"/>
      <c r="SH11" s="177"/>
      <c r="SI11" s="177"/>
      <c r="SJ11" s="177"/>
      <c r="SK11" s="177"/>
      <c r="SL11" s="177"/>
      <c r="SM11" s="177"/>
      <c r="SN11" s="177"/>
      <c r="SO11" s="177"/>
      <c r="SP11" s="177"/>
      <c r="SQ11" s="177"/>
      <c r="SR11" s="177"/>
      <c r="SS11" s="177"/>
      <c r="ST11" s="177"/>
      <c r="SU11" s="177"/>
      <c r="SV11" s="177"/>
      <c r="SW11" s="177"/>
      <c r="SX11" s="177"/>
      <c r="SY11" s="177"/>
      <c r="SZ11" s="177"/>
      <c r="TA11" s="177"/>
      <c r="TB11" s="177"/>
      <c r="TC11" s="177"/>
      <c r="TD11" s="177"/>
      <c r="TE11" s="177"/>
      <c r="TF11" s="177"/>
      <c r="TG11" s="177"/>
      <c r="TH11" s="177"/>
      <c r="TI11" s="177"/>
      <c r="TJ11" s="177"/>
      <c r="TK11" s="177"/>
      <c r="TL11" s="177"/>
      <c r="TM11" s="177"/>
      <c r="TN11" s="177"/>
      <c r="TO11" s="177"/>
      <c r="TP11" s="177"/>
      <c r="TQ11" s="177"/>
      <c r="TR11" s="177"/>
      <c r="TS11" s="177"/>
      <c r="TT11" s="177"/>
      <c r="TU11" s="177"/>
      <c r="TV11" s="177"/>
      <c r="TW11" s="177"/>
      <c r="TX11" s="177"/>
      <c r="TY11" s="177"/>
      <c r="TZ11" s="177"/>
      <c r="UA11" s="177"/>
      <c r="UB11" s="177"/>
      <c r="UC11" s="177"/>
      <c r="UD11" s="177"/>
      <c r="UE11" s="177"/>
      <c r="UF11" s="177"/>
      <c r="UG11" s="177"/>
      <c r="UH11" s="177"/>
      <c r="UI11" s="177"/>
      <c r="UJ11" s="177"/>
      <c r="UK11" s="177"/>
      <c r="UL11" s="177"/>
      <c r="UM11" s="177"/>
      <c r="UN11" s="177"/>
      <c r="UO11" s="177"/>
      <c r="UP11" s="177"/>
      <c r="UQ11" s="177"/>
      <c r="UR11" s="177"/>
      <c r="US11" s="177"/>
      <c r="UT11" s="177"/>
      <c r="UU11" s="177"/>
      <c r="UV11" s="177"/>
      <c r="UW11" s="177"/>
      <c r="UX11" s="177"/>
      <c r="UY11" s="177"/>
      <c r="UZ11" s="177"/>
      <c r="VA11" s="177"/>
      <c r="VB11" s="177"/>
      <c r="VC11" s="177"/>
      <c r="VD11" s="177"/>
      <c r="VE11" s="177"/>
      <c r="VF11" s="177"/>
      <c r="VG11" s="177"/>
      <c r="VH11" s="177"/>
      <c r="VI11" s="177"/>
      <c r="VJ11" s="177"/>
      <c r="VK11" s="177"/>
      <c r="VL11" s="177"/>
      <c r="VM11" s="177"/>
      <c r="VN11" s="177"/>
      <c r="VO11" s="177"/>
      <c r="VP11" s="177"/>
      <c r="VQ11" s="177"/>
      <c r="VR11" s="177"/>
      <c r="VS11" s="177"/>
      <c r="VT11" s="177"/>
      <c r="VU11" s="177"/>
      <c r="VV11" s="177"/>
      <c r="VW11" s="177"/>
      <c r="VX11" s="177"/>
      <c r="VY11" s="177"/>
      <c r="VZ11" s="177"/>
      <c r="WA11" s="177"/>
      <c r="WB11" s="177"/>
      <c r="WC11" s="177"/>
      <c r="WD11" s="177"/>
      <c r="WE11" s="177"/>
      <c r="WF11" s="177"/>
      <c r="WG11" s="177"/>
      <c r="WH11" s="177"/>
      <c r="WI11" s="177"/>
      <c r="WJ11" s="177"/>
      <c r="WK11" s="177"/>
      <c r="WL11" s="177"/>
      <c r="WM11" s="177"/>
      <c r="WN11" s="177"/>
      <c r="WO11" s="177"/>
      <c r="WP11" s="177"/>
      <c r="WQ11" s="177"/>
      <c r="WR11" s="177"/>
      <c r="WS11" s="177"/>
      <c r="WT11" s="177"/>
      <c r="WU11" s="177"/>
      <c r="WV11" s="177"/>
      <c r="WW11" s="177"/>
      <c r="WX11" s="177"/>
      <c r="WY11" s="177"/>
      <c r="WZ11" s="177"/>
      <c r="XA11" s="177"/>
      <c r="XB11" s="177"/>
      <c r="XC11" s="177"/>
      <c r="XD11" s="177"/>
      <c r="XE11" s="177"/>
      <c r="XF11" s="177"/>
      <c r="XG11" s="177"/>
      <c r="XH11" s="177"/>
      <c r="XI11" s="177"/>
      <c r="XJ11" s="177"/>
      <c r="XK11" s="177"/>
      <c r="XL11" s="177"/>
      <c r="XM11" s="177"/>
      <c r="XN11" s="177"/>
      <c r="XO11" s="177"/>
      <c r="XP11" s="177"/>
      <c r="XQ11" s="177"/>
      <c r="XR11" s="177"/>
      <c r="XS11" s="177"/>
      <c r="XT11" s="177"/>
      <c r="XU11" s="177"/>
      <c r="XV11" s="177"/>
      <c r="XW11" s="177"/>
      <c r="XX11" s="177"/>
      <c r="XY11" s="177"/>
      <c r="XZ11" s="177"/>
      <c r="YA11" s="177"/>
      <c r="YB11" s="177"/>
      <c r="YC11" s="177"/>
      <c r="YD11" s="177"/>
      <c r="YE11" s="177"/>
      <c r="YF11" s="177"/>
      <c r="YG11" s="177"/>
      <c r="YH11" s="177"/>
      <c r="YI11" s="177"/>
      <c r="YJ11" s="177"/>
      <c r="YK11" s="177"/>
      <c r="YL11" s="177"/>
      <c r="YM11" s="177"/>
      <c r="YN11" s="177"/>
      <c r="YO11" s="177"/>
      <c r="YP11" s="177"/>
      <c r="YQ11" s="177"/>
      <c r="YR11" s="177"/>
      <c r="YS11" s="177"/>
      <c r="YT11" s="177"/>
      <c r="YU11" s="177"/>
      <c r="YV11" s="177"/>
      <c r="YW11" s="177"/>
      <c r="YX11" s="177"/>
      <c r="YY11" s="177"/>
      <c r="YZ11" s="177"/>
      <c r="ZA11" s="177"/>
      <c r="ZB11" s="177"/>
      <c r="ZC11" s="177"/>
      <c r="ZD11" s="177"/>
      <c r="ZE11" s="177"/>
      <c r="ZF11" s="177"/>
      <c r="ZG11" s="177"/>
      <c r="ZH11" s="177"/>
      <c r="ZI11" s="177"/>
      <c r="ZJ11" s="177"/>
      <c r="ZK11" s="177"/>
      <c r="ZL11" s="177"/>
      <c r="ZM11" s="177"/>
      <c r="ZN11" s="177"/>
      <c r="ZO11" s="177"/>
      <c r="ZP11" s="177"/>
      <c r="ZQ11" s="177"/>
      <c r="ZR11" s="177"/>
      <c r="ZS11" s="177"/>
      <c r="ZT11" s="177"/>
      <c r="ZU11" s="177"/>
      <c r="ZV11" s="177"/>
      <c r="ZW11" s="177"/>
      <c r="ZX11" s="177"/>
      <c r="ZY11" s="177"/>
      <c r="ZZ11" s="177"/>
      <c r="AAA11" s="177"/>
      <c r="AAB11" s="177"/>
      <c r="AAC11" s="177"/>
      <c r="AAD11" s="177"/>
      <c r="AAE11" s="177"/>
      <c r="AAF11" s="177"/>
      <c r="AAG11" s="177"/>
      <c r="AAH11" s="177"/>
      <c r="AAI11" s="177"/>
      <c r="AAJ11" s="177"/>
      <c r="AAK11" s="177"/>
      <c r="AAL11" s="177"/>
      <c r="AAM11" s="177"/>
      <c r="AAN11" s="177"/>
      <c r="AAO11" s="177"/>
      <c r="AAP11" s="177"/>
      <c r="AAQ11" s="177"/>
      <c r="AAR11" s="177"/>
      <c r="AAS11" s="177"/>
      <c r="AAT11" s="177"/>
      <c r="AAU11" s="177"/>
      <c r="AAV11" s="177"/>
      <c r="AAW11" s="177"/>
      <c r="AAX11" s="177"/>
      <c r="AAY11" s="177"/>
      <c r="AAZ11" s="177"/>
      <c r="ABA11" s="177"/>
      <c r="ABB11" s="177"/>
      <c r="ABC11" s="177"/>
      <c r="ABD11" s="177"/>
      <c r="ABE11" s="177"/>
      <c r="ABF11" s="177"/>
      <c r="ABG11" s="177"/>
      <c r="ABH11" s="177"/>
      <c r="ABI11" s="177"/>
      <c r="ABJ11" s="177"/>
      <c r="ABK11" s="177"/>
      <c r="ABL11" s="177"/>
      <c r="ABM11" s="177"/>
      <c r="ABN11" s="177"/>
      <c r="ABO11" s="177"/>
      <c r="ABP11" s="177"/>
      <c r="ABQ11" s="177"/>
      <c r="ABR11" s="177"/>
      <c r="ABS11" s="177"/>
      <c r="ABT11" s="177"/>
      <c r="ABU11" s="177"/>
      <c r="ABV11" s="177"/>
      <c r="ABW11" s="177"/>
      <c r="ABX11" s="177"/>
      <c r="ABY11" s="177"/>
      <c r="ABZ11" s="177"/>
      <c r="ACA11" s="177"/>
      <c r="ACB11" s="177"/>
      <c r="ACC11" s="177"/>
      <c r="ACD11" s="177"/>
      <c r="ACE11" s="177"/>
      <c r="ACF11" s="177"/>
      <c r="ACG11" s="177"/>
      <c r="ACH11" s="177"/>
      <c r="ACI11" s="177"/>
      <c r="ACJ11" s="177"/>
      <c r="ACK11" s="177"/>
      <c r="ACL11" s="177"/>
      <c r="ACM11" s="177"/>
      <c r="ACN11" s="177"/>
      <c r="ACO11" s="177"/>
      <c r="ACP11" s="177"/>
      <c r="ACQ11" s="177"/>
      <c r="ACR11" s="177"/>
      <c r="ACS11" s="177"/>
      <c r="ACT11" s="177"/>
      <c r="ACU11" s="177"/>
      <c r="ACV11" s="177"/>
      <c r="ACW11" s="177"/>
      <c r="ACX11" s="177"/>
      <c r="ACY11" s="177"/>
      <c r="ACZ11" s="177"/>
      <c r="ADA11" s="177"/>
      <c r="ADB11" s="177"/>
      <c r="ADC11" s="177"/>
      <c r="ADD11" s="177"/>
      <c r="ADE11" s="177"/>
      <c r="ADF11" s="177"/>
      <c r="ADG11" s="177"/>
      <c r="ADH11" s="177"/>
      <c r="ADI11" s="177"/>
      <c r="ADJ11" s="177"/>
      <c r="ADK11" s="177"/>
      <c r="ADL11" s="177"/>
      <c r="ADM11" s="177"/>
      <c r="ADN11" s="177"/>
      <c r="ADO11" s="177"/>
      <c r="ADP11" s="177"/>
      <c r="ADQ11" s="177"/>
      <c r="ADR11" s="177"/>
      <c r="ADS11" s="177"/>
      <c r="ADT11" s="177"/>
      <c r="ADU11" s="177"/>
      <c r="ADV11" s="177"/>
      <c r="ADW11" s="177"/>
      <c r="ADX11" s="177"/>
      <c r="ADY11" s="177"/>
      <c r="ADZ11" s="177"/>
      <c r="AEA11" s="177"/>
      <c r="AEB11" s="177"/>
      <c r="AEC11" s="177"/>
      <c r="AED11" s="177"/>
      <c r="AEE11" s="177"/>
      <c r="AEF11" s="177"/>
      <c r="AEG11" s="177"/>
      <c r="AEH11" s="177"/>
      <c r="AEI11" s="177"/>
      <c r="AEJ11" s="177"/>
      <c r="AEK11" s="177"/>
      <c r="AEL11" s="177"/>
      <c r="AEM11" s="177"/>
      <c r="AEN11" s="177"/>
      <c r="AEO11" s="177"/>
      <c r="AEP11" s="177"/>
      <c r="AEQ11" s="177"/>
      <c r="AER11" s="177"/>
      <c r="AES11" s="177"/>
      <c r="AET11" s="177"/>
      <c r="AEU11" s="177"/>
      <c r="AEV11" s="177"/>
      <c r="AEW11" s="177"/>
      <c r="AEX11" s="177"/>
      <c r="AEY11" s="177"/>
      <c r="AEZ11" s="177"/>
      <c r="AFA11" s="177"/>
      <c r="AFB11" s="177"/>
      <c r="AFC11" s="177"/>
      <c r="AFD11" s="177"/>
      <c r="AFE11" s="177"/>
      <c r="AFF11" s="177"/>
      <c r="AFG11" s="177"/>
      <c r="AFH11" s="177"/>
      <c r="AFI11" s="177"/>
      <c r="AFJ11" s="177"/>
      <c r="AFK11" s="177"/>
      <c r="AFL11" s="177"/>
      <c r="AFM11" s="177"/>
      <c r="AFN11" s="177"/>
      <c r="AFO11" s="177"/>
      <c r="AFP11" s="177"/>
      <c r="AFQ11" s="177"/>
      <c r="AFR11" s="177"/>
      <c r="AFS11" s="177"/>
      <c r="AFT11" s="177"/>
      <c r="AFU11" s="177"/>
      <c r="AFV11" s="177"/>
      <c r="AFW11" s="177"/>
      <c r="AFX11" s="177"/>
      <c r="AFY11" s="177"/>
      <c r="AFZ11" s="177"/>
      <c r="AGA11" s="177"/>
      <c r="AGB11" s="177"/>
      <c r="AGC11" s="177"/>
      <c r="AGD11" s="177"/>
      <c r="AGE11" s="177"/>
      <c r="AGF11" s="177"/>
      <c r="AGG11" s="177"/>
      <c r="AGH11" s="177"/>
      <c r="AGI11" s="177"/>
      <c r="AGJ11" s="177"/>
      <c r="AGK11" s="177"/>
      <c r="AGL11" s="177"/>
      <c r="AGM11" s="177"/>
      <c r="AGN11" s="177"/>
      <c r="AGO11" s="177"/>
      <c r="AGP11" s="177"/>
      <c r="AGQ11" s="177"/>
      <c r="AGR11" s="177"/>
      <c r="AGS11" s="177"/>
      <c r="AGT11" s="177"/>
      <c r="AGU11" s="177"/>
      <c r="AGV11" s="177"/>
      <c r="AGW11" s="177"/>
      <c r="AGX11" s="177"/>
      <c r="AGY11" s="177"/>
      <c r="AGZ11" s="177"/>
      <c r="AHA11" s="177"/>
      <c r="AHB11" s="177"/>
      <c r="AHC11" s="177"/>
      <c r="AHD11" s="177"/>
      <c r="AHE11" s="177"/>
      <c r="AHF11" s="177"/>
      <c r="AHG11" s="177"/>
      <c r="AHH11" s="177"/>
      <c r="AHI11" s="177"/>
      <c r="AHJ11" s="177"/>
      <c r="AHK11" s="177"/>
      <c r="AHL11" s="177"/>
      <c r="AHM11" s="177"/>
      <c r="AHN11" s="177"/>
      <c r="AHO11" s="177"/>
      <c r="AHP11" s="177"/>
      <c r="AHQ11" s="177"/>
      <c r="AHR11" s="177"/>
      <c r="AHS11" s="177"/>
      <c r="AHT11" s="177"/>
      <c r="AHU11" s="177"/>
      <c r="AHV11" s="177"/>
      <c r="AHW11" s="177"/>
      <c r="AHX11" s="177"/>
      <c r="AHY11" s="177"/>
      <c r="AHZ11" s="177"/>
      <c r="AIA11" s="177"/>
      <c r="AIB11" s="177"/>
      <c r="AIC11" s="177"/>
      <c r="AID11" s="177"/>
      <c r="AIE11" s="177"/>
      <c r="AIF11" s="177"/>
      <c r="AIG11" s="177"/>
      <c r="AIH11" s="177"/>
      <c r="AII11" s="177"/>
      <c r="AIJ11" s="177"/>
      <c r="AIK11" s="177"/>
      <c r="AIL11" s="177"/>
      <c r="AIM11" s="177"/>
      <c r="AIN11" s="177"/>
      <c r="AIO11" s="177"/>
      <c r="AIP11" s="177"/>
      <c r="AIQ11" s="177"/>
      <c r="AIR11" s="177"/>
      <c r="AIS11" s="177"/>
      <c r="AIT11" s="177"/>
      <c r="AIU11" s="177"/>
      <c r="AIV11" s="177"/>
      <c r="AIW11" s="177"/>
      <c r="AIX11" s="177"/>
      <c r="AIY11" s="177"/>
      <c r="AIZ11" s="177"/>
      <c r="AJA11" s="177"/>
      <c r="AJB11" s="177"/>
      <c r="AJC11" s="177"/>
      <c r="AJD11" s="177"/>
      <c r="AJE11" s="177"/>
      <c r="AJF11" s="177"/>
      <c r="AJG11" s="177"/>
      <c r="AJH11" s="177"/>
      <c r="AJI11" s="177"/>
      <c r="AJJ11" s="177"/>
      <c r="AJK11" s="177"/>
      <c r="AJL11" s="177"/>
      <c r="AJM11" s="177"/>
      <c r="AJN11" s="177"/>
      <c r="AJO11" s="177"/>
      <c r="AJP11" s="177"/>
      <c r="AJQ11" s="177"/>
      <c r="AJR11" s="177"/>
      <c r="AJS11" s="177"/>
      <c r="AJT11" s="177"/>
      <c r="AJU11" s="177"/>
      <c r="AJV11" s="177"/>
      <c r="AJW11" s="177"/>
      <c r="AJX11" s="177"/>
      <c r="AJY11" s="177"/>
      <c r="AJZ11" s="177"/>
      <c r="AKA11" s="177"/>
      <c r="AKB11" s="177"/>
      <c r="AKC11" s="177"/>
      <c r="AKD11" s="177"/>
      <c r="AKE11" s="177"/>
      <c r="AKF11" s="177"/>
      <c r="AKG11" s="177"/>
      <c r="AKH11" s="177"/>
      <c r="AKI11" s="177"/>
      <c r="AKJ11" s="177"/>
      <c r="AKK11" s="177"/>
      <c r="AKL11" s="177"/>
      <c r="AKM11" s="177"/>
      <c r="AKN11" s="177"/>
      <c r="AKO11" s="177"/>
      <c r="AKP11" s="177"/>
      <c r="AKQ11" s="177"/>
      <c r="AKR11" s="177"/>
      <c r="AKS11" s="177"/>
      <c r="AKT11" s="177"/>
      <c r="AKU11" s="177"/>
      <c r="AKV11" s="177"/>
      <c r="AKW11" s="177"/>
      <c r="AKX11" s="177"/>
      <c r="AKY11" s="177"/>
      <c r="AKZ11" s="177"/>
      <c r="ALA11" s="177"/>
      <c r="ALB11" s="177"/>
      <c r="ALC11" s="177"/>
      <c r="ALD11" s="177"/>
      <c r="ALE11" s="177"/>
      <c r="ALF11" s="177"/>
      <c r="ALG11" s="177"/>
      <c r="ALH11" s="177"/>
      <c r="ALI11" s="177"/>
      <c r="ALJ11" s="177"/>
      <c r="ALK11" s="177"/>
      <c r="ALL11" s="177"/>
      <c r="ALM11" s="177"/>
      <c r="ALN11" s="177"/>
      <c r="ALO11" s="177"/>
      <c r="ALP11" s="177"/>
      <c r="ALQ11" s="177"/>
      <c r="ALR11" s="177"/>
      <c r="ALS11" s="177"/>
      <c r="ALT11" s="177"/>
      <c r="ALU11" s="177"/>
      <c r="ALV11" s="177"/>
      <c r="ALW11" s="177"/>
      <c r="ALX11" s="177"/>
      <c r="ALY11" s="177"/>
      <c r="ALZ11" s="177"/>
      <c r="AMA11" s="177"/>
      <c r="AMB11" s="177"/>
      <c r="AMC11" s="177"/>
      <c r="AMD11" s="177"/>
      <c r="AME11" s="177"/>
      <c r="AMF11" s="177"/>
      <c r="AMG11" s="177"/>
      <c r="AMH11" s="177"/>
      <c r="AMI11" s="177"/>
      <c r="AMJ11" s="177"/>
      <c r="AMK11" s="177"/>
    </row>
    <row r="12" spans="1:1025" s="298" customFormat="1" ht="54.95" customHeight="1" x14ac:dyDescent="0.8">
      <c r="A12" s="314" t="s">
        <v>124</v>
      </c>
      <c r="B12" s="395">
        <v>28587</v>
      </c>
      <c r="C12" s="314">
        <v>7195</v>
      </c>
      <c r="D12" s="393">
        <v>969</v>
      </c>
      <c r="E12" s="314">
        <v>9477</v>
      </c>
      <c r="F12" s="393">
        <v>46228</v>
      </c>
      <c r="G12" s="314">
        <v>22297.86</v>
      </c>
      <c r="H12" s="393">
        <v>5612.1</v>
      </c>
      <c r="I12" s="314">
        <v>969</v>
      </c>
      <c r="J12" s="393">
        <v>6633.9</v>
      </c>
      <c r="K12" s="314">
        <v>35512.86</v>
      </c>
      <c r="L12" s="177"/>
      <c r="M12" s="177"/>
      <c r="N12" s="297"/>
      <c r="O12" s="297"/>
      <c r="P12" s="297"/>
      <c r="Q12" s="297"/>
      <c r="R12" s="297"/>
      <c r="S12" s="302"/>
      <c r="T12" s="177"/>
      <c r="U12" s="177"/>
      <c r="V12" s="302"/>
      <c r="W12" s="177"/>
      <c r="X12" s="316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7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77"/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77"/>
      <c r="CS12" s="177"/>
      <c r="CT12" s="177"/>
      <c r="CU12" s="177"/>
      <c r="CV12" s="177"/>
      <c r="CW12" s="177"/>
      <c r="CX12" s="177"/>
      <c r="CY12" s="177"/>
      <c r="CZ12" s="177"/>
      <c r="DA12" s="177"/>
      <c r="DB12" s="177"/>
      <c r="DC12" s="177"/>
      <c r="DD12" s="177"/>
      <c r="DE12" s="177"/>
      <c r="DF12" s="177"/>
      <c r="DG12" s="177"/>
      <c r="DH12" s="177"/>
      <c r="DI12" s="177"/>
      <c r="DJ12" s="177"/>
      <c r="DK12" s="177"/>
      <c r="DL12" s="177"/>
      <c r="DM12" s="177"/>
      <c r="DN12" s="177"/>
      <c r="DO12" s="177"/>
      <c r="DP12" s="177"/>
      <c r="DQ12" s="177"/>
      <c r="DR12" s="177"/>
      <c r="DS12" s="177"/>
      <c r="DT12" s="177"/>
      <c r="DU12" s="177"/>
      <c r="DV12" s="177"/>
      <c r="DW12" s="177"/>
      <c r="DX12" s="177"/>
      <c r="DY12" s="177"/>
      <c r="DZ12" s="177"/>
      <c r="EA12" s="177"/>
      <c r="EB12" s="177"/>
      <c r="EC12" s="177"/>
      <c r="ED12" s="177"/>
      <c r="EE12" s="177"/>
      <c r="EF12" s="177"/>
      <c r="EG12" s="177"/>
      <c r="EH12" s="177"/>
      <c r="EI12" s="177"/>
      <c r="EJ12" s="177"/>
      <c r="EK12" s="177"/>
      <c r="EL12" s="177"/>
      <c r="EM12" s="177"/>
      <c r="EN12" s="177"/>
      <c r="EO12" s="177"/>
      <c r="EP12" s="177"/>
      <c r="EQ12" s="177"/>
      <c r="ER12" s="177"/>
      <c r="ES12" s="177"/>
      <c r="ET12" s="177"/>
      <c r="EU12" s="177"/>
      <c r="EV12" s="177"/>
      <c r="EW12" s="177"/>
      <c r="EX12" s="177"/>
      <c r="EY12" s="177"/>
      <c r="EZ12" s="177"/>
      <c r="FA12" s="177"/>
      <c r="FB12" s="177"/>
      <c r="FC12" s="177"/>
      <c r="FD12" s="177"/>
      <c r="FE12" s="177"/>
      <c r="FF12" s="177"/>
      <c r="FG12" s="177"/>
      <c r="FH12" s="177"/>
      <c r="FI12" s="177"/>
      <c r="FJ12" s="177"/>
      <c r="FK12" s="177"/>
      <c r="FL12" s="177"/>
      <c r="FM12" s="177"/>
      <c r="FN12" s="177"/>
      <c r="FO12" s="177"/>
      <c r="FP12" s="177"/>
      <c r="FQ12" s="177"/>
      <c r="FR12" s="177"/>
      <c r="FS12" s="177"/>
      <c r="FT12" s="177"/>
      <c r="FU12" s="177"/>
      <c r="FV12" s="177"/>
      <c r="FW12" s="177"/>
      <c r="FX12" s="177"/>
      <c r="FY12" s="177"/>
      <c r="FZ12" s="177"/>
      <c r="GA12" s="177"/>
      <c r="GB12" s="177"/>
      <c r="GC12" s="177"/>
      <c r="GD12" s="177"/>
      <c r="GE12" s="177"/>
      <c r="GF12" s="177"/>
      <c r="GG12" s="177"/>
      <c r="GH12" s="177"/>
      <c r="GI12" s="177"/>
      <c r="GJ12" s="177"/>
      <c r="GK12" s="177"/>
      <c r="GL12" s="177"/>
      <c r="GM12" s="177"/>
      <c r="GN12" s="177"/>
      <c r="GO12" s="177"/>
      <c r="GP12" s="177"/>
      <c r="GQ12" s="177"/>
      <c r="GR12" s="177"/>
      <c r="GS12" s="177"/>
      <c r="GT12" s="177"/>
      <c r="GU12" s="177"/>
      <c r="GV12" s="177"/>
      <c r="GW12" s="177"/>
      <c r="GX12" s="177"/>
      <c r="GY12" s="177"/>
      <c r="GZ12" s="177"/>
      <c r="HA12" s="177"/>
      <c r="HB12" s="177"/>
      <c r="HC12" s="177"/>
      <c r="HD12" s="177"/>
      <c r="HE12" s="177"/>
      <c r="HF12" s="177"/>
      <c r="HG12" s="177"/>
      <c r="HH12" s="177"/>
      <c r="HI12" s="177"/>
      <c r="HJ12" s="177"/>
      <c r="HK12" s="177"/>
      <c r="HL12" s="177"/>
      <c r="HM12" s="177"/>
      <c r="HN12" s="177"/>
      <c r="HO12" s="177"/>
      <c r="HP12" s="177"/>
      <c r="HQ12" s="177"/>
      <c r="HR12" s="177"/>
      <c r="HS12" s="177"/>
      <c r="HT12" s="177"/>
      <c r="HU12" s="177"/>
      <c r="HV12" s="177"/>
      <c r="HW12" s="177"/>
      <c r="HX12" s="177"/>
      <c r="HY12" s="177"/>
      <c r="HZ12" s="177"/>
      <c r="IA12" s="177"/>
      <c r="IB12" s="177"/>
      <c r="IC12" s="177"/>
      <c r="ID12" s="177"/>
      <c r="IE12" s="177"/>
      <c r="IF12" s="177"/>
      <c r="IG12" s="177"/>
      <c r="IH12" s="177"/>
      <c r="II12" s="177"/>
      <c r="IJ12" s="177"/>
      <c r="IK12" s="177"/>
      <c r="IL12" s="177"/>
      <c r="IM12" s="177"/>
      <c r="IN12" s="177"/>
      <c r="IO12" s="177"/>
      <c r="IP12" s="177"/>
      <c r="IQ12" s="177"/>
      <c r="IR12" s="177"/>
      <c r="IS12" s="177"/>
      <c r="IT12" s="177"/>
      <c r="IU12" s="177"/>
      <c r="IV12" s="177"/>
      <c r="IW12" s="177"/>
      <c r="IX12" s="177"/>
      <c r="IY12" s="177"/>
      <c r="IZ12" s="177"/>
      <c r="JA12" s="177"/>
      <c r="JB12" s="177"/>
      <c r="JC12" s="177"/>
      <c r="JD12" s="177"/>
      <c r="JE12" s="177"/>
      <c r="JF12" s="177"/>
      <c r="JG12" s="177"/>
      <c r="JH12" s="177"/>
      <c r="JI12" s="177"/>
      <c r="JJ12" s="177"/>
      <c r="JK12" s="177"/>
      <c r="JL12" s="177"/>
      <c r="JM12" s="177"/>
      <c r="JN12" s="177"/>
      <c r="JO12" s="177"/>
      <c r="JP12" s="177"/>
      <c r="JQ12" s="177"/>
      <c r="JR12" s="177"/>
      <c r="JS12" s="177"/>
      <c r="JT12" s="177"/>
      <c r="JU12" s="177"/>
      <c r="JV12" s="177"/>
      <c r="JW12" s="177"/>
      <c r="JX12" s="177"/>
      <c r="JY12" s="177"/>
      <c r="JZ12" s="177"/>
      <c r="KA12" s="177"/>
      <c r="KB12" s="177"/>
      <c r="KC12" s="177"/>
      <c r="KD12" s="177"/>
      <c r="KE12" s="177"/>
      <c r="KF12" s="177"/>
      <c r="KG12" s="177"/>
      <c r="KH12" s="177"/>
      <c r="KI12" s="177"/>
      <c r="KJ12" s="177"/>
      <c r="KK12" s="177"/>
      <c r="KL12" s="177"/>
      <c r="KM12" s="177"/>
      <c r="KN12" s="177"/>
      <c r="KO12" s="177"/>
      <c r="KP12" s="177"/>
      <c r="KQ12" s="177"/>
      <c r="KR12" s="177"/>
      <c r="KS12" s="177"/>
      <c r="KT12" s="177"/>
      <c r="KU12" s="177"/>
      <c r="KV12" s="177"/>
      <c r="KW12" s="177"/>
      <c r="KX12" s="177"/>
      <c r="KY12" s="177"/>
      <c r="KZ12" s="177"/>
      <c r="LA12" s="177"/>
      <c r="LB12" s="177"/>
      <c r="LC12" s="177"/>
      <c r="LD12" s="177"/>
      <c r="LE12" s="177"/>
      <c r="LF12" s="177"/>
      <c r="LG12" s="177"/>
      <c r="LH12" s="177"/>
      <c r="LI12" s="177"/>
      <c r="LJ12" s="177"/>
      <c r="LK12" s="177"/>
      <c r="LL12" s="177"/>
      <c r="LM12" s="177"/>
      <c r="LN12" s="177"/>
      <c r="LO12" s="177"/>
      <c r="LP12" s="177"/>
      <c r="LQ12" s="177"/>
      <c r="LR12" s="177"/>
      <c r="LS12" s="177"/>
      <c r="LT12" s="177"/>
      <c r="LU12" s="177"/>
      <c r="LV12" s="177"/>
      <c r="LW12" s="177"/>
      <c r="LX12" s="177"/>
      <c r="LY12" s="177"/>
      <c r="LZ12" s="177"/>
      <c r="MA12" s="177"/>
      <c r="MB12" s="177"/>
      <c r="MC12" s="177"/>
      <c r="MD12" s="177"/>
      <c r="ME12" s="177"/>
      <c r="MF12" s="177"/>
      <c r="MG12" s="177"/>
      <c r="MH12" s="177"/>
      <c r="MI12" s="177"/>
      <c r="MJ12" s="177"/>
      <c r="MK12" s="177"/>
      <c r="ML12" s="177"/>
      <c r="MM12" s="177"/>
      <c r="MN12" s="177"/>
      <c r="MO12" s="177"/>
      <c r="MP12" s="177"/>
      <c r="MQ12" s="177"/>
      <c r="MR12" s="177"/>
      <c r="MS12" s="177"/>
      <c r="MT12" s="177"/>
      <c r="MU12" s="177"/>
      <c r="MV12" s="177"/>
      <c r="MW12" s="177"/>
      <c r="MX12" s="177"/>
      <c r="MY12" s="177"/>
      <c r="MZ12" s="177"/>
      <c r="NA12" s="177"/>
      <c r="NB12" s="177"/>
      <c r="NC12" s="177"/>
      <c r="ND12" s="177"/>
      <c r="NE12" s="177"/>
      <c r="NF12" s="177"/>
      <c r="NG12" s="177"/>
      <c r="NH12" s="177"/>
      <c r="NI12" s="177"/>
      <c r="NJ12" s="177"/>
      <c r="NK12" s="177"/>
      <c r="NL12" s="177"/>
      <c r="NM12" s="177"/>
      <c r="NN12" s="177"/>
      <c r="NO12" s="177"/>
      <c r="NP12" s="177"/>
      <c r="NQ12" s="177"/>
      <c r="NR12" s="177"/>
      <c r="NS12" s="177"/>
      <c r="NT12" s="177"/>
      <c r="NU12" s="177"/>
      <c r="NV12" s="177"/>
      <c r="NW12" s="177"/>
      <c r="NX12" s="177"/>
      <c r="NY12" s="177"/>
      <c r="NZ12" s="177"/>
      <c r="OA12" s="177"/>
      <c r="OB12" s="177"/>
      <c r="OC12" s="177"/>
      <c r="OD12" s="177"/>
      <c r="OE12" s="177"/>
      <c r="OF12" s="177"/>
      <c r="OG12" s="177"/>
      <c r="OH12" s="177"/>
      <c r="OI12" s="177"/>
      <c r="OJ12" s="177"/>
      <c r="OK12" s="177"/>
      <c r="OL12" s="177"/>
      <c r="OM12" s="177"/>
      <c r="ON12" s="177"/>
      <c r="OO12" s="177"/>
      <c r="OP12" s="177"/>
      <c r="OQ12" s="177"/>
      <c r="OR12" s="177"/>
      <c r="OS12" s="177"/>
      <c r="OT12" s="177"/>
      <c r="OU12" s="177"/>
      <c r="OV12" s="177"/>
      <c r="OW12" s="177"/>
      <c r="OX12" s="177"/>
      <c r="OY12" s="177"/>
      <c r="OZ12" s="177"/>
      <c r="PA12" s="177"/>
      <c r="PB12" s="177"/>
      <c r="PC12" s="177"/>
      <c r="PD12" s="177"/>
      <c r="PE12" s="177"/>
      <c r="PF12" s="177"/>
      <c r="PG12" s="177"/>
      <c r="PH12" s="177"/>
      <c r="PI12" s="177"/>
      <c r="PJ12" s="177"/>
      <c r="PK12" s="177"/>
      <c r="PL12" s="177"/>
      <c r="PM12" s="177"/>
      <c r="PN12" s="177"/>
      <c r="PO12" s="177"/>
      <c r="PP12" s="177"/>
      <c r="PQ12" s="177"/>
      <c r="PR12" s="177"/>
      <c r="PS12" s="177"/>
      <c r="PT12" s="177"/>
      <c r="PU12" s="177"/>
      <c r="PV12" s="177"/>
      <c r="PW12" s="177"/>
      <c r="PX12" s="177"/>
      <c r="PY12" s="177"/>
      <c r="PZ12" s="177"/>
      <c r="QA12" s="177"/>
      <c r="QB12" s="177"/>
      <c r="QC12" s="177"/>
      <c r="QD12" s="177"/>
      <c r="QE12" s="177"/>
      <c r="QF12" s="177"/>
      <c r="QG12" s="177"/>
      <c r="QH12" s="177"/>
      <c r="QI12" s="177"/>
      <c r="QJ12" s="177"/>
      <c r="QK12" s="177"/>
      <c r="QL12" s="177"/>
      <c r="QM12" s="177"/>
      <c r="QN12" s="177"/>
      <c r="QO12" s="177"/>
      <c r="QP12" s="177"/>
      <c r="QQ12" s="177"/>
      <c r="QR12" s="177"/>
      <c r="QS12" s="177"/>
      <c r="QT12" s="177"/>
      <c r="QU12" s="177"/>
      <c r="QV12" s="177"/>
      <c r="QW12" s="177"/>
      <c r="QX12" s="177"/>
      <c r="QY12" s="177"/>
      <c r="QZ12" s="177"/>
      <c r="RA12" s="177"/>
      <c r="RB12" s="177"/>
      <c r="RC12" s="177"/>
      <c r="RD12" s="177"/>
      <c r="RE12" s="177"/>
      <c r="RF12" s="177"/>
      <c r="RG12" s="177"/>
      <c r="RH12" s="177"/>
      <c r="RI12" s="177"/>
      <c r="RJ12" s="177"/>
      <c r="RK12" s="177"/>
      <c r="RL12" s="177"/>
      <c r="RM12" s="177"/>
      <c r="RN12" s="177"/>
      <c r="RO12" s="177"/>
      <c r="RP12" s="177"/>
      <c r="RQ12" s="177"/>
      <c r="RR12" s="177"/>
      <c r="RS12" s="177"/>
      <c r="RT12" s="177"/>
      <c r="RU12" s="177"/>
      <c r="RV12" s="177"/>
      <c r="RW12" s="177"/>
      <c r="RX12" s="177"/>
      <c r="RY12" s="177"/>
      <c r="RZ12" s="177"/>
      <c r="SA12" s="177"/>
      <c r="SB12" s="177"/>
      <c r="SC12" s="177"/>
      <c r="SD12" s="177"/>
      <c r="SE12" s="177"/>
      <c r="SF12" s="177"/>
      <c r="SG12" s="177"/>
      <c r="SH12" s="177"/>
      <c r="SI12" s="177"/>
      <c r="SJ12" s="177"/>
      <c r="SK12" s="177"/>
      <c r="SL12" s="177"/>
      <c r="SM12" s="177"/>
      <c r="SN12" s="177"/>
      <c r="SO12" s="177"/>
      <c r="SP12" s="177"/>
      <c r="SQ12" s="177"/>
      <c r="SR12" s="177"/>
      <c r="SS12" s="177"/>
      <c r="ST12" s="177"/>
      <c r="SU12" s="177"/>
      <c r="SV12" s="177"/>
      <c r="SW12" s="177"/>
      <c r="SX12" s="177"/>
      <c r="SY12" s="177"/>
      <c r="SZ12" s="177"/>
      <c r="TA12" s="177"/>
      <c r="TB12" s="177"/>
      <c r="TC12" s="177"/>
      <c r="TD12" s="177"/>
      <c r="TE12" s="177"/>
      <c r="TF12" s="177"/>
      <c r="TG12" s="177"/>
      <c r="TH12" s="177"/>
      <c r="TI12" s="177"/>
      <c r="TJ12" s="177"/>
      <c r="TK12" s="177"/>
      <c r="TL12" s="177"/>
      <c r="TM12" s="177"/>
      <c r="TN12" s="177"/>
      <c r="TO12" s="177"/>
      <c r="TP12" s="177"/>
      <c r="TQ12" s="177"/>
      <c r="TR12" s="177"/>
      <c r="TS12" s="177"/>
      <c r="TT12" s="177"/>
      <c r="TU12" s="177"/>
      <c r="TV12" s="177"/>
      <c r="TW12" s="177"/>
      <c r="TX12" s="177"/>
      <c r="TY12" s="177"/>
      <c r="TZ12" s="177"/>
      <c r="UA12" s="177"/>
      <c r="UB12" s="177"/>
      <c r="UC12" s="177"/>
      <c r="UD12" s="177"/>
      <c r="UE12" s="177"/>
      <c r="UF12" s="177"/>
      <c r="UG12" s="177"/>
      <c r="UH12" s="177"/>
      <c r="UI12" s="177"/>
      <c r="UJ12" s="177"/>
      <c r="UK12" s="177"/>
      <c r="UL12" s="177"/>
      <c r="UM12" s="177"/>
      <c r="UN12" s="177"/>
      <c r="UO12" s="177"/>
      <c r="UP12" s="177"/>
      <c r="UQ12" s="177"/>
      <c r="UR12" s="177"/>
      <c r="US12" s="177"/>
      <c r="UT12" s="177"/>
      <c r="UU12" s="177"/>
      <c r="UV12" s="177"/>
      <c r="UW12" s="177"/>
      <c r="UX12" s="177"/>
      <c r="UY12" s="177"/>
      <c r="UZ12" s="177"/>
      <c r="VA12" s="177"/>
      <c r="VB12" s="177"/>
      <c r="VC12" s="177"/>
      <c r="VD12" s="177"/>
      <c r="VE12" s="177"/>
      <c r="VF12" s="177"/>
      <c r="VG12" s="177"/>
      <c r="VH12" s="177"/>
      <c r="VI12" s="177"/>
      <c r="VJ12" s="177"/>
      <c r="VK12" s="177"/>
      <c r="VL12" s="177"/>
      <c r="VM12" s="177"/>
      <c r="VN12" s="177"/>
      <c r="VO12" s="177"/>
      <c r="VP12" s="177"/>
      <c r="VQ12" s="177"/>
      <c r="VR12" s="177"/>
      <c r="VS12" s="177"/>
      <c r="VT12" s="177"/>
      <c r="VU12" s="177"/>
      <c r="VV12" s="177"/>
      <c r="VW12" s="177"/>
      <c r="VX12" s="177"/>
      <c r="VY12" s="177"/>
      <c r="VZ12" s="177"/>
      <c r="WA12" s="177"/>
      <c r="WB12" s="177"/>
      <c r="WC12" s="177"/>
      <c r="WD12" s="177"/>
      <c r="WE12" s="177"/>
      <c r="WF12" s="177"/>
      <c r="WG12" s="177"/>
      <c r="WH12" s="177"/>
      <c r="WI12" s="177"/>
      <c r="WJ12" s="177"/>
      <c r="WK12" s="177"/>
      <c r="WL12" s="177"/>
      <c r="WM12" s="177"/>
      <c r="WN12" s="177"/>
      <c r="WO12" s="177"/>
      <c r="WP12" s="177"/>
      <c r="WQ12" s="177"/>
      <c r="WR12" s="177"/>
      <c r="WS12" s="177"/>
      <c r="WT12" s="177"/>
      <c r="WU12" s="177"/>
      <c r="WV12" s="177"/>
      <c r="WW12" s="177"/>
      <c r="WX12" s="177"/>
      <c r="WY12" s="177"/>
      <c r="WZ12" s="177"/>
      <c r="XA12" s="177"/>
      <c r="XB12" s="177"/>
      <c r="XC12" s="177"/>
      <c r="XD12" s="177"/>
      <c r="XE12" s="177"/>
      <c r="XF12" s="177"/>
      <c r="XG12" s="177"/>
      <c r="XH12" s="177"/>
      <c r="XI12" s="177"/>
      <c r="XJ12" s="177"/>
      <c r="XK12" s="177"/>
      <c r="XL12" s="177"/>
      <c r="XM12" s="177"/>
      <c r="XN12" s="177"/>
      <c r="XO12" s="177"/>
      <c r="XP12" s="177"/>
      <c r="XQ12" s="177"/>
      <c r="XR12" s="177"/>
      <c r="XS12" s="177"/>
      <c r="XT12" s="177"/>
      <c r="XU12" s="177"/>
      <c r="XV12" s="177"/>
      <c r="XW12" s="177"/>
      <c r="XX12" s="177"/>
      <c r="XY12" s="177"/>
      <c r="XZ12" s="177"/>
      <c r="YA12" s="177"/>
      <c r="YB12" s="177"/>
      <c r="YC12" s="177"/>
      <c r="YD12" s="177"/>
      <c r="YE12" s="177"/>
      <c r="YF12" s="177"/>
      <c r="YG12" s="177"/>
      <c r="YH12" s="177"/>
      <c r="YI12" s="177"/>
      <c r="YJ12" s="177"/>
      <c r="YK12" s="177"/>
      <c r="YL12" s="177"/>
      <c r="YM12" s="177"/>
      <c r="YN12" s="177"/>
      <c r="YO12" s="177"/>
      <c r="YP12" s="177"/>
      <c r="YQ12" s="177"/>
      <c r="YR12" s="177"/>
      <c r="YS12" s="177"/>
      <c r="YT12" s="177"/>
      <c r="YU12" s="177"/>
      <c r="YV12" s="177"/>
      <c r="YW12" s="177"/>
      <c r="YX12" s="177"/>
      <c r="YY12" s="177"/>
      <c r="YZ12" s="177"/>
      <c r="ZA12" s="177"/>
      <c r="ZB12" s="177"/>
      <c r="ZC12" s="177"/>
      <c r="ZD12" s="177"/>
      <c r="ZE12" s="177"/>
      <c r="ZF12" s="177"/>
      <c r="ZG12" s="177"/>
      <c r="ZH12" s="177"/>
      <c r="ZI12" s="177"/>
      <c r="ZJ12" s="177"/>
      <c r="ZK12" s="177"/>
      <c r="ZL12" s="177"/>
      <c r="ZM12" s="177"/>
      <c r="ZN12" s="177"/>
      <c r="ZO12" s="177"/>
      <c r="ZP12" s="177"/>
      <c r="ZQ12" s="177"/>
      <c r="ZR12" s="177"/>
      <c r="ZS12" s="177"/>
      <c r="ZT12" s="177"/>
      <c r="ZU12" s="177"/>
      <c r="ZV12" s="177"/>
      <c r="ZW12" s="177"/>
      <c r="ZX12" s="177"/>
      <c r="ZY12" s="177"/>
      <c r="ZZ12" s="177"/>
      <c r="AAA12" s="177"/>
      <c r="AAB12" s="177"/>
      <c r="AAC12" s="177"/>
      <c r="AAD12" s="177"/>
      <c r="AAE12" s="177"/>
      <c r="AAF12" s="177"/>
      <c r="AAG12" s="177"/>
      <c r="AAH12" s="177"/>
      <c r="AAI12" s="177"/>
      <c r="AAJ12" s="177"/>
      <c r="AAK12" s="177"/>
      <c r="AAL12" s="177"/>
      <c r="AAM12" s="177"/>
      <c r="AAN12" s="177"/>
      <c r="AAO12" s="177"/>
      <c r="AAP12" s="177"/>
      <c r="AAQ12" s="177"/>
      <c r="AAR12" s="177"/>
      <c r="AAS12" s="177"/>
      <c r="AAT12" s="177"/>
      <c r="AAU12" s="177"/>
      <c r="AAV12" s="177"/>
      <c r="AAW12" s="177"/>
      <c r="AAX12" s="177"/>
      <c r="AAY12" s="177"/>
      <c r="AAZ12" s="177"/>
      <c r="ABA12" s="177"/>
      <c r="ABB12" s="177"/>
      <c r="ABC12" s="177"/>
      <c r="ABD12" s="177"/>
      <c r="ABE12" s="177"/>
      <c r="ABF12" s="177"/>
      <c r="ABG12" s="177"/>
      <c r="ABH12" s="177"/>
      <c r="ABI12" s="177"/>
      <c r="ABJ12" s="177"/>
      <c r="ABK12" s="177"/>
      <c r="ABL12" s="177"/>
      <c r="ABM12" s="177"/>
      <c r="ABN12" s="177"/>
      <c r="ABO12" s="177"/>
      <c r="ABP12" s="177"/>
      <c r="ABQ12" s="177"/>
      <c r="ABR12" s="177"/>
      <c r="ABS12" s="177"/>
      <c r="ABT12" s="177"/>
      <c r="ABU12" s="177"/>
      <c r="ABV12" s="177"/>
      <c r="ABW12" s="177"/>
      <c r="ABX12" s="177"/>
      <c r="ABY12" s="177"/>
      <c r="ABZ12" s="177"/>
      <c r="ACA12" s="177"/>
      <c r="ACB12" s="177"/>
      <c r="ACC12" s="177"/>
      <c r="ACD12" s="177"/>
      <c r="ACE12" s="177"/>
      <c r="ACF12" s="177"/>
      <c r="ACG12" s="177"/>
      <c r="ACH12" s="177"/>
      <c r="ACI12" s="177"/>
      <c r="ACJ12" s="177"/>
      <c r="ACK12" s="177"/>
      <c r="ACL12" s="177"/>
      <c r="ACM12" s="177"/>
      <c r="ACN12" s="177"/>
      <c r="ACO12" s="177"/>
      <c r="ACP12" s="177"/>
      <c r="ACQ12" s="177"/>
      <c r="ACR12" s="177"/>
      <c r="ACS12" s="177"/>
      <c r="ACT12" s="177"/>
      <c r="ACU12" s="177"/>
      <c r="ACV12" s="177"/>
      <c r="ACW12" s="177"/>
      <c r="ACX12" s="177"/>
      <c r="ACY12" s="177"/>
      <c r="ACZ12" s="177"/>
      <c r="ADA12" s="177"/>
      <c r="ADB12" s="177"/>
      <c r="ADC12" s="177"/>
      <c r="ADD12" s="177"/>
      <c r="ADE12" s="177"/>
      <c r="ADF12" s="177"/>
      <c r="ADG12" s="177"/>
      <c r="ADH12" s="177"/>
      <c r="ADI12" s="177"/>
      <c r="ADJ12" s="177"/>
      <c r="ADK12" s="177"/>
      <c r="ADL12" s="177"/>
      <c r="ADM12" s="177"/>
      <c r="ADN12" s="177"/>
      <c r="ADO12" s="177"/>
      <c r="ADP12" s="177"/>
      <c r="ADQ12" s="177"/>
      <c r="ADR12" s="177"/>
      <c r="ADS12" s="177"/>
      <c r="ADT12" s="177"/>
      <c r="ADU12" s="177"/>
      <c r="ADV12" s="177"/>
      <c r="ADW12" s="177"/>
      <c r="ADX12" s="177"/>
      <c r="ADY12" s="177"/>
      <c r="ADZ12" s="177"/>
      <c r="AEA12" s="177"/>
      <c r="AEB12" s="177"/>
      <c r="AEC12" s="177"/>
      <c r="AED12" s="177"/>
      <c r="AEE12" s="177"/>
      <c r="AEF12" s="177"/>
      <c r="AEG12" s="177"/>
      <c r="AEH12" s="177"/>
      <c r="AEI12" s="177"/>
      <c r="AEJ12" s="177"/>
      <c r="AEK12" s="177"/>
      <c r="AEL12" s="177"/>
      <c r="AEM12" s="177"/>
      <c r="AEN12" s="177"/>
      <c r="AEO12" s="177"/>
      <c r="AEP12" s="177"/>
      <c r="AEQ12" s="177"/>
      <c r="AER12" s="177"/>
      <c r="AES12" s="177"/>
      <c r="AET12" s="177"/>
      <c r="AEU12" s="177"/>
      <c r="AEV12" s="177"/>
      <c r="AEW12" s="177"/>
      <c r="AEX12" s="177"/>
      <c r="AEY12" s="177"/>
      <c r="AEZ12" s="177"/>
      <c r="AFA12" s="177"/>
      <c r="AFB12" s="177"/>
      <c r="AFC12" s="177"/>
      <c r="AFD12" s="177"/>
      <c r="AFE12" s="177"/>
      <c r="AFF12" s="177"/>
      <c r="AFG12" s="177"/>
      <c r="AFH12" s="177"/>
      <c r="AFI12" s="177"/>
      <c r="AFJ12" s="177"/>
      <c r="AFK12" s="177"/>
      <c r="AFL12" s="177"/>
      <c r="AFM12" s="177"/>
      <c r="AFN12" s="177"/>
      <c r="AFO12" s="177"/>
      <c r="AFP12" s="177"/>
      <c r="AFQ12" s="177"/>
      <c r="AFR12" s="177"/>
      <c r="AFS12" s="177"/>
      <c r="AFT12" s="177"/>
      <c r="AFU12" s="177"/>
      <c r="AFV12" s="177"/>
      <c r="AFW12" s="177"/>
      <c r="AFX12" s="177"/>
      <c r="AFY12" s="177"/>
      <c r="AFZ12" s="177"/>
      <c r="AGA12" s="177"/>
      <c r="AGB12" s="177"/>
      <c r="AGC12" s="177"/>
      <c r="AGD12" s="177"/>
      <c r="AGE12" s="177"/>
      <c r="AGF12" s="177"/>
      <c r="AGG12" s="177"/>
      <c r="AGH12" s="177"/>
      <c r="AGI12" s="177"/>
      <c r="AGJ12" s="177"/>
      <c r="AGK12" s="177"/>
      <c r="AGL12" s="177"/>
      <c r="AGM12" s="177"/>
      <c r="AGN12" s="177"/>
      <c r="AGO12" s="177"/>
      <c r="AGP12" s="177"/>
      <c r="AGQ12" s="177"/>
      <c r="AGR12" s="177"/>
      <c r="AGS12" s="177"/>
      <c r="AGT12" s="177"/>
      <c r="AGU12" s="177"/>
      <c r="AGV12" s="177"/>
      <c r="AGW12" s="177"/>
      <c r="AGX12" s="177"/>
      <c r="AGY12" s="177"/>
      <c r="AGZ12" s="177"/>
      <c r="AHA12" s="177"/>
      <c r="AHB12" s="177"/>
      <c r="AHC12" s="177"/>
      <c r="AHD12" s="177"/>
      <c r="AHE12" s="177"/>
      <c r="AHF12" s="177"/>
      <c r="AHG12" s="177"/>
      <c r="AHH12" s="177"/>
      <c r="AHI12" s="177"/>
      <c r="AHJ12" s="177"/>
      <c r="AHK12" s="177"/>
      <c r="AHL12" s="177"/>
      <c r="AHM12" s="177"/>
      <c r="AHN12" s="177"/>
      <c r="AHO12" s="177"/>
      <c r="AHP12" s="177"/>
      <c r="AHQ12" s="177"/>
      <c r="AHR12" s="177"/>
      <c r="AHS12" s="177"/>
      <c r="AHT12" s="177"/>
      <c r="AHU12" s="177"/>
      <c r="AHV12" s="177"/>
      <c r="AHW12" s="177"/>
      <c r="AHX12" s="177"/>
      <c r="AHY12" s="177"/>
      <c r="AHZ12" s="177"/>
      <c r="AIA12" s="177"/>
      <c r="AIB12" s="177"/>
      <c r="AIC12" s="177"/>
      <c r="AID12" s="177"/>
      <c r="AIE12" s="177"/>
      <c r="AIF12" s="177"/>
      <c r="AIG12" s="177"/>
      <c r="AIH12" s="177"/>
      <c r="AII12" s="177"/>
      <c r="AIJ12" s="177"/>
      <c r="AIK12" s="177"/>
      <c r="AIL12" s="177"/>
      <c r="AIM12" s="177"/>
      <c r="AIN12" s="177"/>
      <c r="AIO12" s="177"/>
      <c r="AIP12" s="177"/>
      <c r="AIQ12" s="177"/>
      <c r="AIR12" s="177"/>
      <c r="AIS12" s="177"/>
      <c r="AIT12" s="177"/>
      <c r="AIU12" s="177"/>
      <c r="AIV12" s="177"/>
      <c r="AIW12" s="177"/>
      <c r="AIX12" s="177"/>
      <c r="AIY12" s="177"/>
      <c r="AIZ12" s="177"/>
      <c r="AJA12" s="177"/>
      <c r="AJB12" s="177"/>
      <c r="AJC12" s="177"/>
      <c r="AJD12" s="177"/>
      <c r="AJE12" s="177"/>
      <c r="AJF12" s="177"/>
      <c r="AJG12" s="177"/>
      <c r="AJH12" s="177"/>
      <c r="AJI12" s="177"/>
      <c r="AJJ12" s="177"/>
      <c r="AJK12" s="177"/>
      <c r="AJL12" s="177"/>
      <c r="AJM12" s="177"/>
      <c r="AJN12" s="177"/>
      <c r="AJO12" s="177"/>
      <c r="AJP12" s="177"/>
      <c r="AJQ12" s="177"/>
      <c r="AJR12" s="177"/>
      <c r="AJS12" s="177"/>
      <c r="AJT12" s="177"/>
      <c r="AJU12" s="177"/>
      <c r="AJV12" s="177"/>
      <c r="AJW12" s="177"/>
      <c r="AJX12" s="177"/>
      <c r="AJY12" s="177"/>
      <c r="AJZ12" s="177"/>
      <c r="AKA12" s="177"/>
      <c r="AKB12" s="177"/>
      <c r="AKC12" s="177"/>
      <c r="AKD12" s="177"/>
      <c r="AKE12" s="177"/>
      <c r="AKF12" s="177"/>
      <c r="AKG12" s="177"/>
      <c r="AKH12" s="177"/>
      <c r="AKI12" s="177"/>
      <c r="AKJ12" s="177"/>
      <c r="AKK12" s="177"/>
      <c r="AKL12" s="177"/>
      <c r="AKM12" s="177"/>
      <c r="AKN12" s="177"/>
      <c r="AKO12" s="177"/>
      <c r="AKP12" s="177"/>
      <c r="AKQ12" s="177"/>
      <c r="AKR12" s="177"/>
      <c r="AKS12" s="177"/>
      <c r="AKT12" s="177"/>
      <c r="AKU12" s="177"/>
      <c r="AKV12" s="177"/>
      <c r="AKW12" s="177"/>
      <c r="AKX12" s="177"/>
      <c r="AKY12" s="177"/>
      <c r="AKZ12" s="177"/>
      <c r="ALA12" s="177"/>
      <c r="ALB12" s="177"/>
      <c r="ALC12" s="177"/>
      <c r="ALD12" s="177"/>
      <c r="ALE12" s="177"/>
      <c r="ALF12" s="177"/>
      <c r="ALG12" s="177"/>
      <c r="ALH12" s="177"/>
      <c r="ALI12" s="177"/>
      <c r="ALJ12" s="177"/>
      <c r="ALK12" s="177"/>
      <c r="ALL12" s="177"/>
      <c r="ALM12" s="177"/>
      <c r="ALN12" s="177"/>
      <c r="ALO12" s="177"/>
      <c r="ALP12" s="177"/>
      <c r="ALQ12" s="177"/>
      <c r="ALR12" s="177"/>
      <c r="ALS12" s="177"/>
      <c r="ALT12" s="177"/>
      <c r="ALU12" s="177"/>
      <c r="ALV12" s="177"/>
      <c r="ALW12" s="177"/>
      <c r="ALX12" s="177"/>
      <c r="ALY12" s="177"/>
      <c r="ALZ12" s="177"/>
      <c r="AMA12" s="177"/>
      <c r="AMB12" s="177"/>
      <c r="AMC12" s="177"/>
      <c r="AMD12" s="177"/>
      <c r="AME12" s="177"/>
      <c r="AMF12" s="177"/>
      <c r="AMG12" s="177"/>
      <c r="AMH12" s="177"/>
      <c r="AMI12" s="177"/>
      <c r="AMJ12" s="177"/>
      <c r="AMK12" s="177"/>
    </row>
    <row r="13" spans="1:1025" s="298" customFormat="1" ht="54.95" customHeight="1" x14ac:dyDescent="0.8">
      <c r="A13" s="314" t="s">
        <v>125</v>
      </c>
      <c r="B13" s="395">
        <v>73796</v>
      </c>
      <c r="C13" s="314">
        <v>18461</v>
      </c>
      <c r="D13" s="393">
        <v>8790</v>
      </c>
      <c r="E13" s="314">
        <v>1145</v>
      </c>
      <c r="F13" s="393">
        <v>102192</v>
      </c>
      <c r="G13" s="314">
        <v>57560.88</v>
      </c>
      <c r="H13" s="393">
        <v>14399.58</v>
      </c>
      <c r="I13" s="314">
        <v>8790</v>
      </c>
      <c r="J13" s="393">
        <v>801.5</v>
      </c>
      <c r="K13" s="314">
        <v>81551.960000000006</v>
      </c>
      <c r="L13" s="177"/>
      <c r="M13" s="177"/>
      <c r="N13" s="297"/>
      <c r="O13" s="297"/>
      <c r="P13" s="297"/>
      <c r="Q13" s="297"/>
      <c r="R13" s="297"/>
      <c r="S13" s="302"/>
      <c r="T13" s="177"/>
      <c r="U13" s="177"/>
      <c r="V13" s="302"/>
      <c r="W13" s="177"/>
      <c r="X13" s="316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7"/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7"/>
      <c r="DL13" s="177"/>
      <c r="DM13" s="177"/>
      <c r="DN13" s="177"/>
      <c r="DO13" s="177"/>
      <c r="DP13" s="177"/>
      <c r="DQ13" s="177"/>
      <c r="DR13" s="177"/>
      <c r="DS13" s="177"/>
      <c r="DT13" s="177"/>
      <c r="DU13" s="177"/>
      <c r="DV13" s="177"/>
      <c r="DW13" s="177"/>
      <c r="DX13" s="177"/>
      <c r="DY13" s="177"/>
      <c r="DZ13" s="177"/>
      <c r="EA13" s="177"/>
      <c r="EB13" s="177"/>
      <c r="EC13" s="177"/>
      <c r="ED13" s="177"/>
      <c r="EE13" s="177"/>
      <c r="EF13" s="177"/>
      <c r="EG13" s="177"/>
      <c r="EH13" s="177"/>
      <c r="EI13" s="177"/>
      <c r="EJ13" s="177"/>
      <c r="EK13" s="177"/>
      <c r="EL13" s="177"/>
      <c r="EM13" s="177"/>
      <c r="EN13" s="177"/>
      <c r="EO13" s="177"/>
      <c r="EP13" s="177"/>
      <c r="EQ13" s="177"/>
      <c r="ER13" s="177"/>
      <c r="ES13" s="177"/>
      <c r="ET13" s="177"/>
      <c r="EU13" s="177"/>
      <c r="EV13" s="177"/>
      <c r="EW13" s="177"/>
      <c r="EX13" s="177"/>
      <c r="EY13" s="177"/>
      <c r="EZ13" s="177"/>
      <c r="FA13" s="177"/>
      <c r="FB13" s="177"/>
      <c r="FC13" s="177"/>
      <c r="FD13" s="177"/>
      <c r="FE13" s="177"/>
      <c r="FF13" s="177"/>
      <c r="FG13" s="177"/>
      <c r="FH13" s="177"/>
      <c r="FI13" s="177"/>
      <c r="FJ13" s="177"/>
      <c r="FK13" s="177"/>
      <c r="FL13" s="177"/>
      <c r="FM13" s="177"/>
      <c r="FN13" s="177"/>
      <c r="FO13" s="177"/>
      <c r="FP13" s="177"/>
      <c r="FQ13" s="177"/>
      <c r="FR13" s="177"/>
      <c r="FS13" s="177"/>
      <c r="FT13" s="177"/>
      <c r="FU13" s="177"/>
      <c r="FV13" s="177"/>
      <c r="FW13" s="177"/>
      <c r="FX13" s="177"/>
      <c r="FY13" s="177"/>
      <c r="FZ13" s="177"/>
      <c r="GA13" s="177"/>
      <c r="GB13" s="177"/>
      <c r="GC13" s="177"/>
      <c r="GD13" s="177"/>
      <c r="GE13" s="177"/>
      <c r="GF13" s="177"/>
      <c r="GG13" s="177"/>
      <c r="GH13" s="177"/>
      <c r="GI13" s="177"/>
      <c r="GJ13" s="177"/>
      <c r="GK13" s="177"/>
      <c r="GL13" s="177"/>
      <c r="GM13" s="177"/>
      <c r="GN13" s="177"/>
      <c r="GO13" s="177"/>
      <c r="GP13" s="177"/>
      <c r="GQ13" s="177"/>
      <c r="GR13" s="177"/>
      <c r="GS13" s="177"/>
      <c r="GT13" s="177"/>
      <c r="GU13" s="177"/>
      <c r="GV13" s="177"/>
      <c r="GW13" s="177"/>
      <c r="GX13" s="177"/>
      <c r="GY13" s="177"/>
      <c r="GZ13" s="177"/>
      <c r="HA13" s="177"/>
      <c r="HB13" s="177"/>
      <c r="HC13" s="177"/>
      <c r="HD13" s="177"/>
      <c r="HE13" s="177"/>
      <c r="HF13" s="177"/>
      <c r="HG13" s="177"/>
      <c r="HH13" s="177"/>
      <c r="HI13" s="177"/>
      <c r="HJ13" s="177"/>
      <c r="HK13" s="177"/>
      <c r="HL13" s="177"/>
      <c r="HM13" s="177"/>
      <c r="HN13" s="177"/>
      <c r="HO13" s="177"/>
      <c r="HP13" s="177"/>
      <c r="HQ13" s="177"/>
      <c r="HR13" s="177"/>
      <c r="HS13" s="177"/>
      <c r="HT13" s="177"/>
      <c r="HU13" s="177"/>
      <c r="HV13" s="177"/>
      <c r="HW13" s="177"/>
      <c r="HX13" s="177"/>
      <c r="HY13" s="177"/>
      <c r="HZ13" s="177"/>
      <c r="IA13" s="177"/>
      <c r="IB13" s="177"/>
      <c r="IC13" s="177"/>
      <c r="ID13" s="177"/>
      <c r="IE13" s="177"/>
      <c r="IF13" s="177"/>
      <c r="IG13" s="177"/>
      <c r="IH13" s="177"/>
      <c r="II13" s="177"/>
      <c r="IJ13" s="177"/>
      <c r="IK13" s="177"/>
      <c r="IL13" s="177"/>
      <c r="IM13" s="177"/>
      <c r="IN13" s="177"/>
      <c r="IO13" s="177"/>
      <c r="IP13" s="177"/>
      <c r="IQ13" s="177"/>
      <c r="IR13" s="177"/>
      <c r="IS13" s="177"/>
      <c r="IT13" s="177"/>
      <c r="IU13" s="177"/>
      <c r="IV13" s="177"/>
      <c r="IW13" s="177"/>
      <c r="IX13" s="177"/>
      <c r="IY13" s="177"/>
      <c r="IZ13" s="177"/>
      <c r="JA13" s="177"/>
      <c r="JB13" s="177"/>
      <c r="JC13" s="177"/>
      <c r="JD13" s="177"/>
      <c r="JE13" s="177"/>
      <c r="JF13" s="177"/>
      <c r="JG13" s="177"/>
      <c r="JH13" s="177"/>
      <c r="JI13" s="177"/>
      <c r="JJ13" s="177"/>
      <c r="JK13" s="177"/>
      <c r="JL13" s="177"/>
      <c r="JM13" s="177"/>
      <c r="JN13" s="177"/>
      <c r="JO13" s="177"/>
      <c r="JP13" s="177"/>
      <c r="JQ13" s="177"/>
      <c r="JR13" s="177"/>
      <c r="JS13" s="177"/>
      <c r="JT13" s="177"/>
      <c r="JU13" s="177"/>
      <c r="JV13" s="177"/>
      <c r="JW13" s="177"/>
      <c r="JX13" s="177"/>
      <c r="JY13" s="177"/>
      <c r="JZ13" s="177"/>
      <c r="KA13" s="177"/>
      <c r="KB13" s="177"/>
      <c r="KC13" s="177"/>
      <c r="KD13" s="177"/>
      <c r="KE13" s="177"/>
      <c r="KF13" s="177"/>
      <c r="KG13" s="177"/>
      <c r="KH13" s="177"/>
      <c r="KI13" s="177"/>
      <c r="KJ13" s="177"/>
      <c r="KK13" s="177"/>
      <c r="KL13" s="177"/>
      <c r="KM13" s="177"/>
      <c r="KN13" s="177"/>
      <c r="KO13" s="177"/>
      <c r="KP13" s="177"/>
      <c r="KQ13" s="177"/>
      <c r="KR13" s="177"/>
      <c r="KS13" s="177"/>
      <c r="KT13" s="177"/>
      <c r="KU13" s="177"/>
      <c r="KV13" s="177"/>
      <c r="KW13" s="177"/>
      <c r="KX13" s="177"/>
      <c r="KY13" s="177"/>
      <c r="KZ13" s="177"/>
      <c r="LA13" s="177"/>
      <c r="LB13" s="177"/>
      <c r="LC13" s="177"/>
      <c r="LD13" s="177"/>
      <c r="LE13" s="177"/>
      <c r="LF13" s="177"/>
      <c r="LG13" s="177"/>
      <c r="LH13" s="177"/>
      <c r="LI13" s="177"/>
      <c r="LJ13" s="177"/>
      <c r="LK13" s="177"/>
      <c r="LL13" s="177"/>
      <c r="LM13" s="177"/>
      <c r="LN13" s="177"/>
      <c r="LO13" s="177"/>
      <c r="LP13" s="177"/>
      <c r="LQ13" s="177"/>
      <c r="LR13" s="177"/>
      <c r="LS13" s="177"/>
      <c r="LT13" s="177"/>
      <c r="LU13" s="177"/>
      <c r="LV13" s="177"/>
      <c r="LW13" s="177"/>
      <c r="LX13" s="177"/>
      <c r="LY13" s="177"/>
      <c r="LZ13" s="177"/>
      <c r="MA13" s="177"/>
      <c r="MB13" s="177"/>
      <c r="MC13" s="177"/>
      <c r="MD13" s="177"/>
      <c r="ME13" s="177"/>
      <c r="MF13" s="177"/>
      <c r="MG13" s="177"/>
      <c r="MH13" s="177"/>
      <c r="MI13" s="177"/>
      <c r="MJ13" s="177"/>
      <c r="MK13" s="177"/>
      <c r="ML13" s="177"/>
      <c r="MM13" s="177"/>
      <c r="MN13" s="177"/>
      <c r="MO13" s="177"/>
      <c r="MP13" s="177"/>
      <c r="MQ13" s="177"/>
      <c r="MR13" s="177"/>
      <c r="MS13" s="177"/>
      <c r="MT13" s="177"/>
      <c r="MU13" s="177"/>
      <c r="MV13" s="177"/>
      <c r="MW13" s="177"/>
      <c r="MX13" s="177"/>
      <c r="MY13" s="177"/>
      <c r="MZ13" s="177"/>
      <c r="NA13" s="177"/>
      <c r="NB13" s="177"/>
      <c r="NC13" s="177"/>
      <c r="ND13" s="177"/>
      <c r="NE13" s="177"/>
      <c r="NF13" s="177"/>
      <c r="NG13" s="177"/>
      <c r="NH13" s="177"/>
      <c r="NI13" s="177"/>
      <c r="NJ13" s="177"/>
      <c r="NK13" s="177"/>
      <c r="NL13" s="177"/>
      <c r="NM13" s="177"/>
      <c r="NN13" s="177"/>
      <c r="NO13" s="177"/>
      <c r="NP13" s="177"/>
      <c r="NQ13" s="177"/>
      <c r="NR13" s="177"/>
      <c r="NS13" s="177"/>
      <c r="NT13" s="177"/>
      <c r="NU13" s="177"/>
      <c r="NV13" s="177"/>
      <c r="NW13" s="177"/>
      <c r="NX13" s="177"/>
      <c r="NY13" s="177"/>
      <c r="NZ13" s="177"/>
      <c r="OA13" s="177"/>
      <c r="OB13" s="177"/>
      <c r="OC13" s="177"/>
      <c r="OD13" s="177"/>
      <c r="OE13" s="177"/>
      <c r="OF13" s="177"/>
      <c r="OG13" s="177"/>
      <c r="OH13" s="177"/>
      <c r="OI13" s="177"/>
      <c r="OJ13" s="177"/>
      <c r="OK13" s="177"/>
      <c r="OL13" s="177"/>
      <c r="OM13" s="177"/>
      <c r="ON13" s="177"/>
      <c r="OO13" s="177"/>
      <c r="OP13" s="177"/>
      <c r="OQ13" s="177"/>
      <c r="OR13" s="177"/>
      <c r="OS13" s="177"/>
      <c r="OT13" s="177"/>
      <c r="OU13" s="177"/>
      <c r="OV13" s="177"/>
      <c r="OW13" s="177"/>
      <c r="OX13" s="177"/>
      <c r="OY13" s="177"/>
      <c r="OZ13" s="177"/>
      <c r="PA13" s="177"/>
      <c r="PB13" s="177"/>
      <c r="PC13" s="177"/>
      <c r="PD13" s="177"/>
      <c r="PE13" s="177"/>
      <c r="PF13" s="177"/>
      <c r="PG13" s="177"/>
      <c r="PH13" s="177"/>
      <c r="PI13" s="177"/>
      <c r="PJ13" s="177"/>
      <c r="PK13" s="177"/>
      <c r="PL13" s="177"/>
      <c r="PM13" s="177"/>
      <c r="PN13" s="177"/>
      <c r="PO13" s="177"/>
      <c r="PP13" s="177"/>
      <c r="PQ13" s="177"/>
      <c r="PR13" s="177"/>
      <c r="PS13" s="177"/>
      <c r="PT13" s="177"/>
      <c r="PU13" s="177"/>
      <c r="PV13" s="177"/>
      <c r="PW13" s="177"/>
      <c r="PX13" s="177"/>
      <c r="PY13" s="177"/>
      <c r="PZ13" s="177"/>
      <c r="QA13" s="177"/>
      <c r="QB13" s="177"/>
      <c r="QC13" s="177"/>
      <c r="QD13" s="177"/>
      <c r="QE13" s="177"/>
      <c r="QF13" s="177"/>
      <c r="QG13" s="177"/>
      <c r="QH13" s="177"/>
      <c r="QI13" s="177"/>
      <c r="QJ13" s="177"/>
      <c r="QK13" s="177"/>
      <c r="QL13" s="177"/>
      <c r="QM13" s="177"/>
      <c r="QN13" s="177"/>
      <c r="QO13" s="177"/>
      <c r="QP13" s="177"/>
      <c r="QQ13" s="177"/>
      <c r="QR13" s="177"/>
      <c r="QS13" s="177"/>
      <c r="QT13" s="177"/>
      <c r="QU13" s="177"/>
      <c r="QV13" s="177"/>
      <c r="QW13" s="177"/>
      <c r="QX13" s="177"/>
      <c r="QY13" s="177"/>
      <c r="QZ13" s="177"/>
      <c r="RA13" s="177"/>
      <c r="RB13" s="177"/>
      <c r="RC13" s="177"/>
      <c r="RD13" s="177"/>
      <c r="RE13" s="177"/>
      <c r="RF13" s="177"/>
      <c r="RG13" s="177"/>
      <c r="RH13" s="177"/>
      <c r="RI13" s="177"/>
      <c r="RJ13" s="177"/>
      <c r="RK13" s="177"/>
      <c r="RL13" s="177"/>
      <c r="RM13" s="177"/>
      <c r="RN13" s="177"/>
      <c r="RO13" s="177"/>
      <c r="RP13" s="177"/>
      <c r="RQ13" s="177"/>
      <c r="RR13" s="177"/>
      <c r="RS13" s="177"/>
      <c r="RT13" s="177"/>
      <c r="RU13" s="177"/>
      <c r="RV13" s="177"/>
      <c r="RW13" s="177"/>
      <c r="RX13" s="177"/>
      <c r="RY13" s="177"/>
      <c r="RZ13" s="177"/>
      <c r="SA13" s="177"/>
      <c r="SB13" s="177"/>
      <c r="SC13" s="177"/>
      <c r="SD13" s="177"/>
      <c r="SE13" s="177"/>
      <c r="SF13" s="177"/>
      <c r="SG13" s="177"/>
      <c r="SH13" s="177"/>
      <c r="SI13" s="177"/>
      <c r="SJ13" s="177"/>
      <c r="SK13" s="177"/>
      <c r="SL13" s="177"/>
      <c r="SM13" s="177"/>
      <c r="SN13" s="177"/>
      <c r="SO13" s="177"/>
      <c r="SP13" s="177"/>
      <c r="SQ13" s="177"/>
      <c r="SR13" s="177"/>
      <c r="SS13" s="177"/>
      <c r="ST13" s="177"/>
      <c r="SU13" s="177"/>
      <c r="SV13" s="177"/>
      <c r="SW13" s="177"/>
      <c r="SX13" s="177"/>
      <c r="SY13" s="177"/>
      <c r="SZ13" s="177"/>
      <c r="TA13" s="177"/>
      <c r="TB13" s="177"/>
      <c r="TC13" s="177"/>
      <c r="TD13" s="177"/>
      <c r="TE13" s="177"/>
      <c r="TF13" s="177"/>
      <c r="TG13" s="177"/>
      <c r="TH13" s="177"/>
      <c r="TI13" s="177"/>
      <c r="TJ13" s="177"/>
      <c r="TK13" s="177"/>
      <c r="TL13" s="177"/>
      <c r="TM13" s="177"/>
      <c r="TN13" s="177"/>
      <c r="TO13" s="177"/>
      <c r="TP13" s="177"/>
      <c r="TQ13" s="177"/>
      <c r="TR13" s="177"/>
      <c r="TS13" s="177"/>
      <c r="TT13" s="177"/>
      <c r="TU13" s="177"/>
      <c r="TV13" s="177"/>
      <c r="TW13" s="177"/>
      <c r="TX13" s="177"/>
      <c r="TY13" s="177"/>
      <c r="TZ13" s="177"/>
      <c r="UA13" s="177"/>
      <c r="UB13" s="177"/>
      <c r="UC13" s="177"/>
      <c r="UD13" s="177"/>
      <c r="UE13" s="177"/>
      <c r="UF13" s="177"/>
      <c r="UG13" s="177"/>
      <c r="UH13" s="177"/>
      <c r="UI13" s="177"/>
      <c r="UJ13" s="177"/>
      <c r="UK13" s="177"/>
      <c r="UL13" s="177"/>
      <c r="UM13" s="177"/>
      <c r="UN13" s="177"/>
      <c r="UO13" s="177"/>
      <c r="UP13" s="177"/>
      <c r="UQ13" s="177"/>
      <c r="UR13" s="177"/>
      <c r="US13" s="177"/>
      <c r="UT13" s="177"/>
      <c r="UU13" s="177"/>
      <c r="UV13" s="177"/>
      <c r="UW13" s="177"/>
      <c r="UX13" s="177"/>
      <c r="UY13" s="177"/>
      <c r="UZ13" s="177"/>
      <c r="VA13" s="177"/>
      <c r="VB13" s="177"/>
      <c r="VC13" s="177"/>
      <c r="VD13" s="177"/>
      <c r="VE13" s="177"/>
      <c r="VF13" s="177"/>
      <c r="VG13" s="177"/>
      <c r="VH13" s="177"/>
      <c r="VI13" s="177"/>
      <c r="VJ13" s="177"/>
      <c r="VK13" s="177"/>
      <c r="VL13" s="177"/>
      <c r="VM13" s="177"/>
      <c r="VN13" s="177"/>
      <c r="VO13" s="177"/>
      <c r="VP13" s="177"/>
      <c r="VQ13" s="177"/>
      <c r="VR13" s="177"/>
      <c r="VS13" s="177"/>
      <c r="VT13" s="177"/>
      <c r="VU13" s="177"/>
      <c r="VV13" s="177"/>
      <c r="VW13" s="177"/>
      <c r="VX13" s="177"/>
      <c r="VY13" s="177"/>
      <c r="VZ13" s="177"/>
      <c r="WA13" s="177"/>
      <c r="WB13" s="177"/>
      <c r="WC13" s="177"/>
      <c r="WD13" s="177"/>
      <c r="WE13" s="177"/>
      <c r="WF13" s="177"/>
      <c r="WG13" s="177"/>
      <c r="WH13" s="177"/>
      <c r="WI13" s="177"/>
      <c r="WJ13" s="177"/>
      <c r="WK13" s="177"/>
      <c r="WL13" s="177"/>
      <c r="WM13" s="177"/>
      <c r="WN13" s="177"/>
      <c r="WO13" s="177"/>
      <c r="WP13" s="177"/>
      <c r="WQ13" s="177"/>
      <c r="WR13" s="177"/>
      <c r="WS13" s="177"/>
      <c r="WT13" s="177"/>
      <c r="WU13" s="177"/>
      <c r="WV13" s="177"/>
      <c r="WW13" s="177"/>
      <c r="WX13" s="177"/>
      <c r="WY13" s="177"/>
      <c r="WZ13" s="177"/>
      <c r="XA13" s="177"/>
      <c r="XB13" s="177"/>
      <c r="XC13" s="177"/>
      <c r="XD13" s="177"/>
      <c r="XE13" s="177"/>
      <c r="XF13" s="177"/>
      <c r="XG13" s="177"/>
      <c r="XH13" s="177"/>
      <c r="XI13" s="177"/>
      <c r="XJ13" s="177"/>
      <c r="XK13" s="177"/>
      <c r="XL13" s="177"/>
      <c r="XM13" s="177"/>
      <c r="XN13" s="177"/>
      <c r="XO13" s="177"/>
      <c r="XP13" s="177"/>
      <c r="XQ13" s="177"/>
      <c r="XR13" s="177"/>
      <c r="XS13" s="177"/>
      <c r="XT13" s="177"/>
      <c r="XU13" s="177"/>
      <c r="XV13" s="177"/>
      <c r="XW13" s="177"/>
      <c r="XX13" s="177"/>
      <c r="XY13" s="177"/>
      <c r="XZ13" s="177"/>
      <c r="YA13" s="177"/>
      <c r="YB13" s="177"/>
      <c r="YC13" s="177"/>
      <c r="YD13" s="177"/>
      <c r="YE13" s="177"/>
      <c r="YF13" s="177"/>
      <c r="YG13" s="177"/>
      <c r="YH13" s="177"/>
      <c r="YI13" s="177"/>
      <c r="YJ13" s="177"/>
      <c r="YK13" s="177"/>
      <c r="YL13" s="177"/>
      <c r="YM13" s="177"/>
      <c r="YN13" s="177"/>
      <c r="YO13" s="177"/>
      <c r="YP13" s="177"/>
      <c r="YQ13" s="177"/>
      <c r="YR13" s="177"/>
      <c r="YS13" s="177"/>
      <c r="YT13" s="177"/>
      <c r="YU13" s="177"/>
      <c r="YV13" s="177"/>
      <c r="YW13" s="177"/>
      <c r="YX13" s="177"/>
      <c r="YY13" s="177"/>
      <c r="YZ13" s="177"/>
      <c r="ZA13" s="177"/>
      <c r="ZB13" s="177"/>
      <c r="ZC13" s="177"/>
      <c r="ZD13" s="177"/>
      <c r="ZE13" s="177"/>
      <c r="ZF13" s="177"/>
      <c r="ZG13" s="177"/>
      <c r="ZH13" s="177"/>
      <c r="ZI13" s="177"/>
      <c r="ZJ13" s="177"/>
      <c r="ZK13" s="177"/>
      <c r="ZL13" s="177"/>
      <c r="ZM13" s="177"/>
      <c r="ZN13" s="177"/>
      <c r="ZO13" s="177"/>
      <c r="ZP13" s="177"/>
      <c r="ZQ13" s="177"/>
      <c r="ZR13" s="177"/>
      <c r="ZS13" s="177"/>
      <c r="ZT13" s="177"/>
      <c r="ZU13" s="177"/>
      <c r="ZV13" s="177"/>
      <c r="ZW13" s="177"/>
      <c r="ZX13" s="177"/>
      <c r="ZY13" s="177"/>
      <c r="ZZ13" s="177"/>
      <c r="AAA13" s="177"/>
      <c r="AAB13" s="177"/>
      <c r="AAC13" s="177"/>
      <c r="AAD13" s="177"/>
      <c r="AAE13" s="177"/>
      <c r="AAF13" s="177"/>
      <c r="AAG13" s="177"/>
      <c r="AAH13" s="177"/>
      <c r="AAI13" s="177"/>
      <c r="AAJ13" s="177"/>
      <c r="AAK13" s="177"/>
      <c r="AAL13" s="177"/>
      <c r="AAM13" s="177"/>
      <c r="AAN13" s="177"/>
      <c r="AAO13" s="177"/>
      <c r="AAP13" s="177"/>
      <c r="AAQ13" s="177"/>
      <c r="AAR13" s="177"/>
      <c r="AAS13" s="177"/>
      <c r="AAT13" s="177"/>
      <c r="AAU13" s="177"/>
      <c r="AAV13" s="177"/>
      <c r="AAW13" s="177"/>
      <c r="AAX13" s="177"/>
      <c r="AAY13" s="177"/>
      <c r="AAZ13" s="177"/>
      <c r="ABA13" s="177"/>
      <c r="ABB13" s="177"/>
      <c r="ABC13" s="177"/>
      <c r="ABD13" s="177"/>
      <c r="ABE13" s="177"/>
      <c r="ABF13" s="177"/>
      <c r="ABG13" s="177"/>
      <c r="ABH13" s="177"/>
      <c r="ABI13" s="177"/>
      <c r="ABJ13" s="177"/>
      <c r="ABK13" s="177"/>
      <c r="ABL13" s="177"/>
      <c r="ABM13" s="177"/>
      <c r="ABN13" s="177"/>
      <c r="ABO13" s="177"/>
      <c r="ABP13" s="177"/>
      <c r="ABQ13" s="177"/>
      <c r="ABR13" s="177"/>
      <c r="ABS13" s="177"/>
      <c r="ABT13" s="177"/>
      <c r="ABU13" s="177"/>
      <c r="ABV13" s="177"/>
      <c r="ABW13" s="177"/>
      <c r="ABX13" s="177"/>
      <c r="ABY13" s="177"/>
      <c r="ABZ13" s="177"/>
      <c r="ACA13" s="177"/>
      <c r="ACB13" s="177"/>
      <c r="ACC13" s="177"/>
      <c r="ACD13" s="177"/>
      <c r="ACE13" s="177"/>
      <c r="ACF13" s="177"/>
      <c r="ACG13" s="177"/>
      <c r="ACH13" s="177"/>
      <c r="ACI13" s="177"/>
      <c r="ACJ13" s="177"/>
      <c r="ACK13" s="177"/>
      <c r="ACL13" s="177"/>
      <c r="ACM13" s="177"/>
      <c r="ACN13" s="177"/>
      <c r="ACO13" s="177"/>
      <c r="ACP13" s="177"/>
      <c r="ACQ13" s="177"/>
      <c r="ACR13" s="177"/>
      <c r="ACS13" s="177"/>
      <c r="ACT13" s="177"/>
      <c r="ACU13" s="177"/>
      <c r="ACV13" s="177"/>
      <c r="ACW13" s="177"/>
      <c r="ACX13" s="177"/>
      <c r="ACY13" s="177"/>
      <c r="ACZ13" s="177"/>
      <c r="ADA13" s="177"/>
      <c r="ADB13" s="177"/>
      <c r="ADC13" s="177"/>
      <c r="ADD13" s="177"/>
      <c r="ADE13" s="177"/>
      <c r="ADF13" s="177"/>
      <c r="ADG13" s="177"/>
      <c r="ADH13" s="177"/>
      <c r="ADI13" s="177"/>
      <c r="ADJ13" s="177"/>
      <c r="ADK13" s="177"/>
      <c r="ADL13" s="177"/>
      <c r="ADM13" s="177"/>
      <c r="ADN13" s="177"/>
      <c r="ADO13" s="177"/>
      <c r="ADP13" s="177"/>
      <c r="ADQ13" s="177"/>
      <c r="ADR13" s="177"/>
      <c r="ADS13" s="177"/>
      <c r="ADT13" s="177"/>
      <c r="ADU13" s="177"/>
      <c r="ADV13" s="177"/>
      <c r="ADW13" s="177"/>
      <c r="ADX13" s="177"/>
      <c r="ADY13" s="177"/>
      <c r="ADZ13" s="177"/>
      <c r="AEA13" s="177"/>
      <c r="AEB13" s="177"/>
      <c r="AEC13" s="177"/>
      <c r="AED13" s="177"/>
      <c r="AEE13" s="177"/>
      <c r="AEF13" s="177"/>
      <c r="AEG13" s="177"/>
      <c r="AEH13" s="177"/>
      <c r="AEI13" s="177"/>
      <c r="AEJ13" s="177"/>
      <c r="AEK13" s="177"/>
      <c r="AEL13" s="177"/>
      <c r="AEM13" s="177"/>
      <c r="AEN13" s="177"/>
      <c r="AEO13" s="177"/>
      <c r="AEP13" s="177"/>
      <c r="AEQ13" s="177"/>
      <c r="AER13" s="177"/>
      <c r="AES13" s="177"/>
      <c r="AET13" s="177"/>
      <c r="AEU13" s="177"/>
      <c r="AEV13" s="177"/>
      <c r="AEW13" s="177"/>
      <c r="AEX13" s="177"/>
      <c r="AEY13" s="177"/>
      <c r="AEZ13" s="177"/>
      <c r="AFA13" s="177"/>
      <c r="AFB13" s="177"/>
      <c r="AFC13" s="177"/>
      <c r="AFD13" s="177"/>
      <c r="AFE13" s="177"/>
      <c r="AFF13" s="177"/>
      <c r="AFG13" s="177"/>
      <c r="AFH13" s="177"/>
      <c r="AFI13" s="177"/>
      <c r="AFJ13" s="177"/>
      <c r="AFK13" s="177"/>
      <c r="AFL13" s="177"/>
      <c r="AFM13" s="177"/>
      <c r="AFN13" s="177"/>
      <c r="AFO13" s="177"/>
      <c r="AFP13" s="177"/>
      <c r="AFQ13" s="177"/>
      <c r="AFR13" s="177"/>
      <c r="AFS13" s="177"/>
      <c r="AFT13" s="177"/>
      <c r="AFU13" s="177"/>
      <c r="AFV13" s="177"/>
      <c r="AFW13" s="177"/>
      <c r="AFX13" s="177"/>
      <c r="AFY13" s="177"/>
      <c r="AFZ13" s="177"/>
      <c r="AGA13" s="177"/>
      <c r="AGB13" s="177"/>
      <c r="AGC13" s="177"/>
      <c r="AGD13" s="177"/>
      <c r="AGE13" s="177"/>
      <c r="AGF13" s="177"/>
      <c r="AGG13" s="177"/>
      <c r="AGH13" s="177"/>
      <c r="AGI13" s="177"/>
      <c r="AGJ13" s="177"/>
      <c r="AGK13" s="177"/>
      <c r="AGL13" s="177"/>
      <c r="AGM13" s="177"/>
      <c r="AGN13" s="177"/>
      <c r="AGO13" s="177"/>
      <c r="AGP13" s="177"/>
      <c r="AGQ13" s="177"/>
      <c r="AGR13" s="177"/>
      <c r="AGS13" s="177"/>
      <c r="AGT13" s="177"/>
      <c r="AGU13" s="177"/>
      <c r="AGV13" s="177"/>
      <c r="AGW13" s="177"/>
      <c r="AGX13" s="177"/>
      <c r="AGY13" s="177"/>
      <c r="AGZ13" s="177"/>
      <c r="AHA13" s="177"/>
      <c r="AHB13" s="177"/>
      <c r="AHC13" s="177"/>
      <c r="AHD13" s="177"/>
      <c r="AHE13" s="177"/>
      <c r="AHF13" s="177"/>
      <c r="AHG13" s="177"/>
      <c r="AHH13" s="177"/>
      <c r="AHI13" s="177"/>
      <c r="AHJ13" s="177"/>
      <c r="AHK13" s="177"/>
      <c r="AHL13" s="177"/>
      <c r="AHM13" s="177"/>
      <c r="AHN13" s="177"/>
      <c r="AHO13" s="177"/>
      <c r="AHP13" s="177"/>
      <c r="AHQ13" s="177"/>
      <c r="AHR13" s="177"/>
      <c r="AHS13" s="177"/>
      <c r="AHT13" s="177"/>
      <c r="AHU13" s="177"/>
      <c r="AHV13" s="177"/>
      <c r="AHW13" s="177"/>
      <c r="AHX13" s="177"/>
      <c r="AHY13" s="177"/>
      <c r="AHZ13" s="177"/>
      <c r="AIA13" s="177"/>
      <c r="AIB13" s="177"/>
      <c r="AIC13" s="177"/>
      <c r="AID13" s="177"/>
      <c r="AIE13" s="177"/>
      <c r="AIF13" s="177"/>
      <c r="AIG13" s="177"/>
      <c r="AIH13" s="177"/>
      <c r="AII13" s="177"/>
      <c r="AIJ13" s="177"/>
      <c r="AIK13" s="177"/>
      <c r="AIL13" s="177"/>
      <c r="AIM13" s="177"/>
      <c r="AIN13" s="177"/>
      <c r="AIO13" s="177"/>
      <c r="AIP13" s="177"/>
      <c r="AIQ13" s="177"/>
      <c r="AIR13" s="177"/>
      <c r="AIS13" s="177"/>
      <c r="AIT13" s="177"/>
      <c r="AIU13" s="177"/>
      <c r="AIV13" s="177"/>
      <c r="AIW13" s="177"/>
      <c r="AIX13" s="177"/>
      <c r="AIY13" s="177"/>
      <c r="AIZ13" s="177"/>
      <c r="AJA13" s="177"/>
      <c r="AJB13" s="177"/>
      <c r="AJC13" s="177"/>
      <c r="AJD13" s="177"/>
      <c r="AJE13" s="177"/>
      <c r="AJF13" s="177"/>
      <c r="AJG13" s="177"/>
      <c r="AJH13" s="177"/>
      <c r="AJI13" s="177"/>
      <c r="AJJ13" s="177"/>
      <c r="AJK13" s="177"/>
      <c r="AJL13" s="177"/>
      <c r="AJM13" s="177"/>
      <c r="AJN13" s="177"/>
      <c r="AJO13" s="177"/>
      <c r="AJP13" s="177"/>
      <c r="AJQ13" s="177"/>
      <c r="AJR13" s="177"/>
      <c r="AJS13" s="177"/>
      <c r="AJT13" s="177"/>
      <c r="AJU13" s="177"/>
      <c r="AJV13" s="177"/>
      <c r="AJW13" s="177"/>
      <c r="AJX13" s="177"/>
      <c r="AJY13" s="177"/>
      <c r="AJZ13" s="177"/>
      <c r="AKA13" s="177"/>
      <c r="AKB13" s="177"/>
      <c r="AKC13" s="177"/>
      <c r="AKD13" s="177"/>
      <c r="AKE13" s="177"/>
      <c r="AKF13" s="177"/>
      <c r="AKG13" s="177"/>
      <c r="AKH13" s="177"/>
      <c r="AKI13" s="177"/>
      <c r="AKJ13" s="177"/>
      <c r="AKK13" s="177"/>
      <c r="AKL13" s="177"/>
      <c r="AKM13" s="177"/>
      <c r="AKN13" s="177"/>
      <c r="AKO13" s="177"/>
      <c r="AKP13" s="177"/>
      <c r="AKQ13" s="177"/>
      <c r="AKR13" s="177"/>
      <c r="AKS13" s="177"/>
      <c r="AKT13" s="177"/>
      <c r="AKU13" s="177"/>
      <c r="AKV13" s="177"/>
      <c r="AKW13" s="177"/>
      <c r="AKX13" s="177"/>
      <c r="AKY13" s="177"/>
      <c r="AKZ13" s="177"/>
      <c r="ALA13" s="177"/>
      <c r="ALB13" s="177"/>
      <c r="ALC13" s="177"/>
      <c r="ALD13" s="177"/>
      <c r="ALE13" s="177"/>
      <c r="ALF13" s="177"/>
      <c r="ALG13" s="177"/>
      <c r="ALH13" s="177"/>
      <c r="ALI13" s="177"/>
      <c r="ALJ13" s="177"/>
      <c r="ALK13" s="177"/>
      <c r="ALL13" s="177"/>
      <c r="ALM13" s="177"/>
      <c r="ALN13" s="177"/>
      <c r="ALO13" s="177"/>
      <c r="ALP13" s="177"/>
      <c r="ALQ13" s="177"/>
      <c r="ALR13" s="177"/>
      <c r="ALS13" s="177"/>
      <c r="ALT13" s="177"/>
      <c r="ALU13" s="177"/>
      <c r="ALV13" s="177"/>
      <c r="ALW13" s="177"/>
      <c r="ALX13" s="177"/>
      <c r="ALY13" s="177"/>
      <c r="ALZ13" s="177"/>
      <c r="AMA13" s="177"/>
      <c r="AMB13" s="177"/>
      <c r="AMC13" s="177"/>
      <c r="AMD13" s="177"/>
      <c r="AME13" s="177"/>
      <c r="AMF13" s="177"/>
      <c r="AMG13" s="177"/>
      <c r="AMH13" s="177"/>
      <c r="AMI13" s="177"/>
      <c r="AMJ13" s="177"/>
      <c r="AMK13" s="177"/>
    </row>
    <row r="14" spans="1:1025" s="298" customFormat="1" ht="54.95" customHeight="1" x14ac:dyDescent="0.8">
      <c r="A14" s="314" t="s">
        <v>126</v>
      </c>
      <c r="B14" s="395">
        <v>27735</v>
      </c>
      <c r="C14" s="314">
        <v>4422</v>
      </c>
      <c r="D14" s="393">
        <v>5009</v>
      </c>
      <c r="E14" s="314">
        <v>872</v>
      </c>
      <c r="F14" s="393">
        <v>38038</v>
      </c>
      <c r="G14" s="314">
        <v>21633.3</v>
      </c>
      <c r="H14" s="393">
        <v>3449.16</v>
      </c>
      <c r="I14" s="314">
        <v>5009</v>
      </c>
      <c r="J14" s="393">
        <v>610.4</v>
      </c>
      <c r="K14" s="314">
        <v>30701.86</v>
      </c>
      <c r="L14" s="177"/>
      <c r="M14" s="177"/>
      <c r="N14" s="297"/>
      <c r="O14" s="297"/>
      <c r="P14" s="297"/>
      <c r="Q14" s="297"/>
      <c r="R14" s="297"/>
      <c r="S14" s="302"/>
      <c r="T14" s="177"/>
      <c r="U14" s="177"/>
      <c r="V14" s="302"/>
      <c r="W14" s="177"/>
      <c r="X14" s="316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7"/>
      <c r="DU14" s="177"/>
      <c r="DV14" s="177"/>
      <c r="DW14" s="177"/>
      <c r="DX14" s="177"/>
      <c r="DY14" s="177"/>
      <c r="DZ14" s="177"/>
      <c r="EA14" s="177"/>
      <c r="EB14" s="177"/>
      <c r="EC14" s="177"/>
      <c r="ED14" s="177"/>
      <c r="EE14" s="177"/>
      <c r="EF14" s="177"/>
      <c r="EG14" s="177"/>
      <c r="EH14" s="177"/>
      <c r="EI14" s="177"/>
      <c r="EJ14" s="177"/>
      <c r="EK14" s="177"/>
      <c r="EL14" s="177"/>
      <c r="EM14" s="177"/>
      <c r="EN14" s="177"/>
      <c r="EO14" s="177"/>
      <c r="EP14" s="177"/>
      <c r="EQ14" s="177"/>
      <c r="ER14" s="177"/>
      <c r="ES14" s="177"/>
      <c r="ET14" s="177"/>
      <c r="EU14" s="177"/>
      <c r="EV14" s="177"/>
      <c r="EW14" s="177"/>
      <c r="EX14" s="177"/>
      <c r="EY14" s="177"/>
      <c r="EZ14" s="177"/>
      <c r="FA14" s="177"/>
      <c r="FB14" s="177"/>
      <c r="FC14" s="177"/>
      <c r="FD14" s="177"/>
      <c r="FE14" s="177"/>
      <c r="FF14" s="177"/>
      <c r="FG14" s="177"/>
      <c r="FH14" s="177"/>
      <c r="FI14" s="177"/>
      <c r="FJ14" s="177"/>
      <c r="FK14" s="177"/>
      <c r="FL14" s="177"/>
      <c r="FM14" s="177"/>
      <c r="FN14" s="177"/>
      <c r="FO14" s="177"/>
      <c r="FP14" s="177"/>
      <c r="FQ14" s="177"/>
      <c r="FR14" s="177"/>
      <c r="FS14" s="177"/>
      <c r="FT14" s="177"/>
      <c r="FU14" s="177"/>
      <c r="FV14" s="177"/>
      <c r="FW14" s="177"/>
      <c r="FX14" s="177"/>
      <c r="FY14" s="177"/>
      <c r="FZ14" s="177"/>
      <c r="GA14" s="177"/>
      <c r="GB14" s="177"/>
      <c r="GC14" s="177"/>
      <c r="GD14" s="177"/>
      <c r="GE14" s="177"/>
      <c r="GF14" s="177"/>
      <c r="GG14" s="177"/>
      <c r="GH14" s="177"/>
      <c r="GI14" s="177"/>
      <c r="GJ14" s="177"/>
      <c r="GK14" s="177"/>
      <c r="GL14" s="177"/>
      <c r="GM14" s="177"/>
      <c r="GN14" s="177"/>
      <c r="GO14" s="177"/>
      <c r="GP14" s="177"/>
      <c r="GQ14" s="177"/>
      <c r="GR14" s="177"/>
      <c r="GS14" s="177"/>
      <c r="GT14" s="177"/>
      <c r="GU14" s="177"/>
      <c r="GV14" s="177"/>
      <c r="GW14" s="177"/>
      <c r="GX14" s="177"/>
      <c r="GY14" s="177"/>
      <c r="GZ14" s="177"/>
      <c r="HA14" s="177"/>
      <c r="HB14" s="177"/>
      <c r="HC14" s="177"/>
      <c r="HD14" s="177"/>
      <c r="HE14" s="177"/>
      <c r="HF14" s="177"/>
      <c r="HG14" s="177"/>
      <c r="HH14" s="177"/>
      <c r="HI14" s="177"/>
      <c r="HJ14" s="177"/>
      <c r="HK14" s="177"/>
      <c r="HL14" s="177"/>
      <c r="HM14" s="177"/>
      <c r="HN14" s="177"/>
      <c r="HO14" s="177"/>
      <c r="HP14" s="177"/>
      <c r="HQ14" s="177"/>
      <c r="HR14" s="177"/>
      <c r="HS14" s="177"/>
      <c r="HT14" s="177"/>
      <c r="HU14" s="177"/>
      <c r="HV14" s="177"/>
      <c r="HW14" s="177"/>
      <c r="HX14" s="177"/>
      <c r="HY14" s="177"/>
      <c r="HZ14" s="177"/>
      <c r="IA14" s="177"/>
      <c r="IB14" s="177"/>
      <c r="IC14" s="177"/>
      <c r="ID14" s="177"/>
      <c r="IE14" s="177"/>
      <c r="IF14" s="177"/>
      <c r="IG14" s="177"/>
      <c r="IH14" s="177"/>
      <c r="II14" s="177"/>
      <c r="IJ14" s="177"/>
      <c r="IK14" s="177"/>
      <c r="IL14" s="177"/>
      <c r="IM14" s="177"/>
      <c r="IN14" s="177"/>
      <c r="IO14" s="177"/>
      <c r="IP14" s="177"/>
      <c r="IQ14" s="177"/>
      <c r="IR14" s="177"/>
      <c r="IS14" s="177"/>
      <c r="IT14" s="177"/>
      <c r="IU14" s="177"/>
      <c r="IV14" s="177"/>
      <c r="IW14" s="177"/>
      <c r="IX14" s="177"/>
      <c r="IY14" s="177"/>
      <c r="IZ14" s="177"/>
      <c r="JA14" s="177"/>
      <c r="JB14" s="177"/>
      <c r="JC14" s="177"/>
      <c r="JD14" s="177"/>
      <c r="JE14" s="177"/>
      <c r="JF14" s="177"/>
      <c r="JG14" s="177"/>
      <c r="JH14" s="177"/>
      <c r="JI14" s="177"/>
      <c r="JJ14" s="177"/>
      <c r="JK14" s="177"/>
      <c r="JL14" s="177"/>
      <c r="JM14" s="177"/>
      <c r="JN14" s="177"/>
      <c r="JO14" s="177"/>
      <c r="JP14" s="177"/>
      <c r="JQ14" s="177"/>
      <c r="JR14" s="177"/>
      <c r="JS14" s="177"/>
      <c r="JT14" s="177"/>
      <c r="JU14" s="177"/>
      <c r="JV14" s="177"/>
      <c r="JW14" s="177"/>
      <c r="JX14" s="177"/>
      <c r="JY14" s="177"/>
      <c r="JZ14" s="177"/>
      <c r="KA14" s="177"/>
      <c r="KB14" s="177"/>
      <c r="KC14" s="177"/>
      <c r="KD14" s="177"/>
      <c r="KE14" s="177"/>
      <c r="KF14" s="177"/>
      <c r="KG14" s="177"/>
      <c r="KH14" s="177"/>
      <c r="KI14" s="177"/>
      <c r="KJ14" s="177"/>
      <c r="KK14" s="177"/>
      <c r="KL14" s="177"/>
      <c r="KM14" s="177"/>
      <c r="KN14" s="177"/>
      <c r="KO14" s="177"/>
      <c r="KP14" s="177"/>
      <c r="KQ14" s="177"/>
      <c r="KR14" s="177"/>
      <c r="KS14" s="177"/>
      <c r="KT14" s="177"/>
      <c r="KU14" s="177"/>
      <c r="KV14" s="177"/>
      <c r="KW14" s="177"/>
      <c r="KX14" s="177"/>
      <c r="KY14" s="177"/>
      <c r="KZ14" s="177"/>
      <c r="LA14" s="177"/>
      <c r="LB14" s="177"/>
      <c r="LC14" s="177"/>
      <c r="LD14" s="177"/>
      <c r="LE14" s="177"/>
      <c r="LF14" s="177"/>
      <c r="LG14" s="177"/>
      <c r="LH14" s="177"/>
      <c r="LI14" s="177"/>
      <c r="LJ14" s="177"/>
      <c r="LK14" s="177"/>
      <c r="LL14" s="177"/>
      <c r="LM14" s="177"/>
      <c r="LN14" s="177"/>
      <c r="LO14" s="177"/>
      <c r="LP14" s="177"/>
      <c r="LQ14" s="177"/>
      <c r="LR14" s="177"/>
      <c r="LS14" s="177"/>
      <c r="LT14" s="177"/>
      <c r="LU14" s="177"/>
      <c r="LV14" s="177"/>
      <c r="LW14" s="177"/>
      <c r="LX14" s="177"/>
      <c r="LY14" s="177"/>
      <c r="LZ14" s="177"/>
      <c r="MA14" s="177"/>
      <c r="MB14" s="177"/>
      <c r="MC14" s="177"/>
      <c r="MD14" s="177"/>
      <c r="ME14" s="177"/>
      <c r="MF14" s="177"/>
      <c r="MG14" s="177"/>
      <c r="MH14" s="177"/>
      <c r="MI14" s="177"/>
      <c r="MJ14" s="177"/>
      <c r="MK14" s="177"/>
      <c r="ML14" s="177"/>
      <c r="MM14" s="177"/>
      <c r="MN14" s="177"/>
      <c r="MO14" s="177"/>
      <c r="MP14" s="177"/>
      <c r="MQ14" s="177"/>
      <c r="MR14" s="177"/>
      <c r="MS14" s="177"/>
      <c r="MT14" s="177"/>
      <c r="MU14" s="177"/>
      <c r="MV14" s="177"/>
      <c r="MW14" s="177"/>
      <c r="MX14" s="177"/>
      <c r="MY14" s="177"/>
      <c r="MZ14" s="177"/>
      <c r="NA14" s="177"/>
      <c r="NB14" s="177"/>
      <c r="NC14" s="177"/>
      <c r="ND14" s="177"/>
      <c r="NE14" s="177"/>
      <c r="NF14" s="177"/>
      <c r="NG14" s="177"/>
      <c r="NH14" s="177"/>
      <c r="NI14" s="177"/>
      <c r="NJ14" s="177"/>
      <c r="NK14" s="177"/>
      <c r="NL14" s="177"/>
      <c r="NM14" s="177"/>
      <c r="NN14" s="177"/>
      <c r="NO14" s="177"/>
      <c r="NP14" s="177"/>
      <c r="NQ14" s="177"/>
      <c r="NR14" s="177"/>
      <c r="NS14" s="177"/>
      <c r="NT14" s="177"/>
      <c r="NU14" s="177"/>
      <c r="NV14" s="177"/>
      <c r="NW14" s="177"/>
      <c r="NX14" s="177"/>
      <c r="NY14" s="177"/>
      <c r="NZ14" s="177"/>
      <c r="OA14" s="177"/>
      <c r="OB14" s="177"/>
      <c r="OC14" s="177"/>
      <c r="OD14" s="177"/>
      <c r="OE14" s="177"/>
      <c r="OF14" s="177"/>
      <c r="OG14" s="177"/>
      <c r="OH14" s="177"/>
      <c r="OI14" s="177"/>
      <c r="OJ14" s="177"/>
      <c r="OK14" s="177"/>
      <c r="OL14" s="177"/>
      <c r="OM14" s="177"/>
      <c r="ON14" s="177"/>
      <c r="OO14" s="177"/>
      <c r="OP14" s="177"/>
      <c r="OQ14" s="177"/>
      <c r="OR14" s="177"/>
      <c r="OS14" s="177"/>
      <c r="OT14" s="177"/>
      <c r="OU14" s="177"/>
      <c r="OV14" s="177"/>
      <c r="OW14" s="177"/>
      <c r="OX14" s="177"/>
      <c r="OY14" s="177"/>
      <c r="OZ14" s="177"/>
      <c r="PA14" s="177"/>
      <c r="PB14" s="177"/>
      <c r="PC14" s="177"/>
      <c r="PD14" s="177"/>
      <c r="PE14" s="177"/>
      <c r="PF14" s="177"/>
      <c r="PG14" s="177"/>
      <c r="PH14" s="177"/>
      <c r="PI14" s="177"/>
      <c r="PJ14" s="177"/>
      <c r="PK14" s="177"/>
      <c r="PL14" s="177"/>
      <c r="PM14" s="177"/>
      <c r="PN14" s="177"/>
      <c r="PO14" s="177"/>
      <c r="PP14" s="177"/>
      <c r="PQ14" s="177"/>
      <c r="PR14" s="177"/>
      <c r="PS14" s="177"/>
      <c r="PT14" s="177"/>
      <c r="PU14" s="177"/>
      <c r="PV14" s="177"/>
      <c r="PW14" s="177"/>
      <c r="PX14" s="177"/>
      <c r="PY14" s="177"/>
      <c r="PZ14" s="177"/>
      <c r="QA14" s="177"/>
      <c r="QB14" s="177"/>
      <c r="QC14" s="177"/>
      <c r="QD14" s="177"/>
      <c r="QE14" s="177"/>
      <c r="QF14" s="177"/>
      <c r="QG14" s="177"/>
      <c r="QH14" s="177"/>
      <c r="QI14" s="177"/>
      <c r="QJ14" s="177"/>
      <c r="QK14" s="177"/>
      <c r="QL14" s="177"/>
      <c r="QM14" s="177"/>
      <c r="QN14" s="177"/>
      <c r="QO14" s="177"/>
      <c r="QP14" s="177"/>
      <c r="QQ14" s="177"/>
      <c r="QR14" s="177"/>
      <c r="QS14" s="177"/>
      <c r="QT14" s="177"/>
      <c r="QU14" s="177"/>
      <c r="QV14" s="177"/>
      <c r="QW14" s="177"/>
      <c r="QX14" s="177"/>
      <c r="QY14" s="177"/>
      <c r="QZ14" s="177"/>
      <c r="RA14" s="177"/>
      <c r="RB14" s="177"/>
      <c r="RC14" s="177"/>
      <c r="RD14" s="177"/>
      <c r="RE14" s="177"/>
      <c r="RF14" s="177"/>
      <c r="RG14" s="177"/>
      <c r="RH14" s="177"/>
      <c r="RI14" s="177"/>
      <c r="RJ14" s="177"/>
      <c r="RK14" s="177"/>
      <c r="RL14" s="177"/>
      <c r="RM14" s="177"/>
      <c r="RN14" s="177"/>
      <c r="RO14" s="177"/>
      <c r="RP14" s="177"/>
      <c r="RQ14" s="177"/>
      <c r="RR14" s="177"/>
      <c r="RS14" s="177"/>
      <c r="RT14" s="177"/>
      <c r="RU14" s="177"/>
      <c r="RV14" s="177"/>
      <c r="RW14" s="177"/>
      <c r="RX14" s="177"/>
      <c r="RY14" s="177"/>
      <c r="RZ14" s="177"/>
      <c r="SA14" s="177"/>
      <c r="SB14" s="177"/>
      <c r="SC14" s="177"/>
      <c r="SD14" s="177"/>
      <c r="SE14" s="177"/>
      <c r="SF14" s="177"/>
      <c r="SG14" s="177"/>
      <c r="SH14" s="177"/>
      <c r="SI14" s="177"/>
      <c r="SJ14" s="177"/>
      <c r="SK14" s="177"/>
      <c r="SL14" s="177"/>
      <c r="SM14" s="177"/>
      <c r="SN14" s="177"/>
      <c r="SO14" s="177"/>
      <c r="SP14" s="177"/>
      <c r="SQ14" s="177"/>
      <c r="SR14" s="177"/>
      <c r="SS14" s="177"/>
      <c r="ST14" s="177"/>
      <c r="SU14" s="177"/>
      <c r="SV14" s="177"/>
      <c r="SW14" s="177"/>
      <c r="SX14" s="177"/>
      <c r="SY14" s="177"/>
      <c r="SZ14" s="177"/>
      <c r="TA14" s="177"/>
      <c r="TB14" s="177"/>
      <c r="TC14" s="177"/>
      <c r="TD14" s="177"/>
      <c r="TE14" s="177"/>
      <c r="TF14" s="177"/>
      <c r="TG14" s="177"/>
      <c r="TH14" s="177"/>
      <c r="TI14" s="177"/>
      <c r="TJ14" s="177"/>
      <c r="TK14" s="177"/>
      <c r="TL14" s="177"/>
      <c r="TM14" s="177"/>
      <c r="TN14" s="177"/>
      <c r="TO14" s="177"/>
      <c r="TP14" s="177"/>
      <c r="TQ14" s="177"/>
      <c r="TR14" s="177"/>
      <c r="TS14" s="177"/>
      <c r="TT14" s="177"/>
      <c r="TU14" s="177"/>
      <c r="TV14" s="177"/>
      <c r="TW14" s="177"/>
      <c r="TX14" s="177"/>
      <c r="TY14" s="177"/>
      <c r="TZ14" s="177"/>
      <c r="UA14" s="177"/>
      <c r="UB14" s="177"/>
      <c r="UC14" s="177"/>
      <c r="UD14" s="177"/>
      <c r="UE14" s="177"/>
      <c r="UF14" s="177"/>
      <c r="UG14" s="177"/>
      <c r="UH14" s="177"/>
      <c r="UI14" s="177"/>
      <c r="UJ14" s="177"/>
      <c r="UK14" s="177"/>
      <c r="UL14" s="177"/>
      <c r="UM14" s="177"/>
      <c r="UN14" s="177"/>
      <c r="UO14" s="177"/>
      <c r="UP14" s="177"/>
      <c r="UQ14" s="177"/>
      <c r="UR14" s="177"/>
      <c r="US14" s="177"/>
      <c r="UT14" s="177"/>
      <c r="UU14" s="177"/>
      <c r="UV14" s="177"/>
      <c r="UW14" s="177"/>
      <c r="UX14" s="177"/>
      <c r="UY14" s="177"/>
      <c r="UZ14" s="177"/>
      <c r="VA14" s="177"/>
      <c r="VB14" s="177"/>
      <c r="VC14" s="177"/>
      <c r="VD14" s="177"/>
      <c r="VE14" s="177"/>
      <c r="VF14" s="177"/>
      <c r="VG14" s="177"/>
      <c r="VH14" s="177"/>
      <c r="VI14" s="177"/>
      <c r="VJ14" s="177"/>
      <c r="VK14" s="177"/>
      <c r="VL14" s="177"/>
      <c r="VM14" s="177"/>
      <c r="VN14" s="177"/>
      <c r="VO14" s="177"/>
      <c r="VP14" s="177"/>
      <c r="VQ14" s="177"/>
      <c r="VR14" s="177"/>
      <c r="VS14" s="177"/>
      <c r="VT14" s="177"/>
      <c r="VU14" s="177"/>
      <c r="VV14" s="177"/>
      <c r="VW14" s="177"/>
      <c r="VX14" s="177"/>
      <c r="VY14" s="177"/>
      <c r="VZ14" s="177"/>
      <c r="WA14" s="177"/>
      <c r="WB14" s="177"/>
      <c r="WC14" s="177"/>
      <c r="WD14" s="177"/>
      <c r="WE14" s="177"/>
      <c r="WF14" s="177"/>
      <c r="WG14" s="177"/>
      <c r="WH14" s="177"/>
      <c r="WI14" s="177"/>
      <c r="WJ14" s="177"/>
      <c r="WK14" s="177"/>
      <c r="WL14" s="177"/>
      <c r="WM14" s="177"/>
      <c r="WN14" s="177"/>
      <c r="WO14" s="177"/>
      <c r="WP14" s="177"/>
      <c r="WQ14" s="177"/>
      <c r="WR14" s="177"/>
      <c r="WS14" s="177"/>
      <c r="WT14" s="177"/>
      <c r="WU14" s="177"/>
      <c r="WV14" s="177"/>
      <c r="WW14" s="177"/>
      <c r="WX14" s="177"/>
      <c r="WY14" s="177"/>
      <c r="WZ14" s="177"/>
      <c r="XA14" s="177"/>
      <c r="XB14" s="177"/>
      <c r="XC14" s="177"/>
      <c r="XD14" s="177"/>
      <c r="XE14" s="177"/>
      <c r="XF14" s="177"/>
      <c r="XG14" s="177"/>
      <c r="XH14" s="177"/>
      <c r="XI14" s="177"/>
      <c r="XJ14" s="177"/>
      <c r="XK14" s="177"/>
      <c r="XL14" s="177"/>
      <c r="XM14" s="177"/>
      <c r="XN14" s="177"/>
      <c r="XO14" s="177"/>
      <c r="XP14" s="177"/>
      <c r="XQ14" s="177"/>
      <c r="XR14" s="177"/>
      <c r="XS14" s="177"/>
      <c r="XT14" s="177"/>
      <c r="XU14" s="177"/>
      <c r="XV14" s="177"/>
      <c r="XW14" s="177"/>
      <c r="XX14" s="177"/>
      <c r="XY14" s="177"/>
      <c r="XZ14" s="177"/>
      <c r="YA14" s="177"/>
      <c r="YB14" s="177"/>
      <c r="YC14" s="177"/>
      <c r="YD14" s="177"/>
      <c r="YE14" s="177"/>
      <c r="YF14" s="177"/>
      <c r="YG14" s="177"/>
      <c r="YH14" s="177"/>
      <c r="YI14" s="177"/>
      <c r="YJ14" s="177"/>
      <c r="YK14" s="177"/>
      <c r="YL14" s="177"/>
      <c r="YM14" s="177"/>
      <c r="YN14" s="177"/>
      <c r="YO14" s="177"/>
      <c r="YP14" s="177"/>
      <c r="YQ14" s="177"/>
      <c r="YR14" s="177"/>
      <c r="YS14" s="177"/>
      <c r="YT14" s="177"/>
      <c r="YU14" s="177"/>
      <c r="YV14" s="177"/>
      <c r="YW14" s="177"/>
      <c r="YX14" s="177"/>
      <c r="YY14" s="177"/>
      <c r="YZ14" s="177"/>
      <c r="ZA14" s="177"/>
      <c r="ZB14" s="177"/>
      <c r="ZC14" s="177"/>
      <c r="ZD14" s="177"/>
      <c r="ZE14" s="177"/>
      <c r="ZF14" s="177"/>
      <c r="ZG14" s="177"/>
      <c r="ZH14" s="177"/>
      <c r="ZI14" s="177"/>
      <c r="ZJ14" s="177"/>
      <c r="ZK14" s="177"/>
      <c r="ZL14" s="177"/>
      <c r="ZM14" s="177"/>
      <c r="ZN14" s="177"/>
      <c r="ZO14" s="177"/>
      <c r="ZP14" s="177"/>
      <c r="ZQ14" s="177"/>
      <c r="ZR14" s="177"/>
      <c r="ZS14" s="177"/>
      <c r="ZT14" s="177"/>
      <c r="ZU14" s="177"/>
      <c r="ZV14" s="177"/>
      <c r="ZW14" s="177"/>
      <c r="ZX14" s="177"/>
      <c r="ZY14" s="177"/>
      <c r="ZZ14" s="177"/>
      <c r="AAA14" s="177"/>
      <c r="AAB14" s="177"/>
      <c r="AAC14" s="177"/>
      <c r="AAD14" s="177"/>
      <c r="AAE14" s="177"/>
      <c r="AAF14" s="177"/>
      <c r="AAG14" s="177"/>
      <c r="AAH14" s="177"/>
      <c r="AAI14" s="177"/>
      <c r="AAJ14" s="177"/>
      <c r="AAK14" s="177"/>
      <c r="AAL14" s="177"/>
      <c r="AAM14" s="177"/>
      <c r="AAN14" s="177"/>
      <c r="AAO14" s="177"/>
      <c r="AAP14" s="177"/>
      <c r="AAQ14" s="177"/>
      <c r="AAR14" s="177"/>
      <c r="AAS14" s="177"/>
      <c r="AAT14" s="177"/>
      <c r="AAU14" s="177"/>
      <c r="AAV14" s="177"/>
      <c r="AAW14" s="177"/>
      <c r="AAX14" s="177"/>
      <c r="AAY14" s="177"/>
      <c r="AAZ14" s="177"/>
      <c r="ABA14" s="177"/>
      <c r="ABB14" s="177"/>
      <c r="ABC14" s="177"/>
      <c r="ABD14" s="177"/>
      <c r="ABE14" s="177"/>
      <c r="ABF14" s="177"/>
      <c r="ABG14" s="177"/>
      <c r="ABH14" s="177"/>
      <c r="ABI14" s="177"/>
      <c r="ABJ14" s="177"/>
      <c r="ABK14" s="177"/>
      <c r="ABL14" s="177"/>
      <c r="ABM14" s="177"/>
      <c r="ABN14" s="177"/>
      <c r="ABO14" s="177"/>
      <c r="ABP14" s="177"/>
      <c r="ABQ14" s="177"/>
      <c r="ABR14" s="177"/>
      <c r="ABS14" s="177"/>
      <c r="ABT14" s="177"/>
      <c r="ABU14" s="177"/>
      <c r="ABV14" s="177"/>
      <c r="ABW14" s="177"/>
      <c r="ABX14" s="177"/>
      <c r="ABY14" s="177"/>
      <c r="ABZ14" s="177"/>
      <c r="ACA14" s="177"/>
      <c r="ACB14" s="177"/>
      <c r="ACC14" s="177"/>
      <c r="ACD14" s="177"/>
      <c r="ACE14" s="177"/>
      <c r="ACF14" s="177"/>
      <c r="ACG14" s="177"/>
      <c r="ACH14" s="177"/>
      <c r="ACI14" s="177"/>
      <c r="ACJ14" s="177"/>
      <c r="ACK14" s="177"/>
      <c r="ACL14" s="177"/>
      <c r="ACM14" s="177"/>
      <c r="ACN14" s="177"/>
      <c r="ACO14" s="177"/>
      <c r="ACP14" s="177"/>
      <c r="ACQ14" s="177"/>
      <c r="ACR14" s="177"/>
      <c r="ACS14" s="177"/>
      <c r="ACT14" s="177"/>
      <c r="ACU14" s="177"/>
      <c r="ACV14" s="177"/>
      <c r="ACW14" s="177"/>
      <c r="ACX14" s="177"/>
      <c r="ACY14" s="177"/>
      <c r="ACZ14" s="177"/>
      <c r="ADA14" s="177"/>
      <c r="ADB14" s="177"/>
      <c r="ADC14" s="177"/>
      <c r="ADD14" s="177"/>
      <c r="ADE14" s="177"/>
      <c r="ADF14" s="177"/>
      <c r="ADG14" s="177"/>
      <c r="ADH14" s="177"/>
      <c r="ADI14" s="177"/>
      <c r="ADJ14" s="177"/>
      <c r="ADK14" s="177"/>
      <c r="ADL14" s="177"/>
      <c r="ADM14" s="177"/>
      <c r="ADN14" s="177"/>
      <c r="ADO14" s="177"/>
      <c r="ADP14" s="177"/>
      <c r="ADQ14" s="177"/>
      <c r="ADR14" s="177"/>
      <c r="ADS14" s="177"/>
      <c r="ADT14" s="177"/>
      <c r="ADU14" s="177"/>
      <c r="ADV14" s="177"/>
      <c r="ADW14" s="177"/>
      <c r="ADX14" s="177"/>
      <c r="ADY14" s="177"/>
      <c r="ADZ14" s="177"/>
      <c r="AEA14" s="177"/>
      <c r="AEB14" s="177"/>
      <c r="AEC14" s="177"/>
      <c r="AED14" s="177"/>
      <c r="AEE14" s="177"/>
      <c r="AEF14" s="177"/>
      <c r="AEG14" s="177"/>
      <c r="AEH14" s="177"/>
      <c r="AEI14" s="177"/>
      <c r="AEJ14" s="177"/>
      <c r="AEK14" s="177"/>
      <c r="AEL14" s="177"/>
      <c r="AEM14" s="177"/>
      <c r="AEN14" s="177"/>
      <c r="AEO14" s="177"/>
      <c r="AEP14" s="177"/>
      <c r="AEQ14" s="177"/>
      <c r="AER14" s="177"/>
      <c r="AES14" s="177"/>
      <c r="AET14" s="177"/>
      <c r="AEU14" s="177"/>
      <c r="AEV14" s="177"/>
      <c r="AEW14" s="177"/>
      <c r="AEX14" s="177"/>
      <c r="AEY14" s="177"/>
      <c r="AEZ14" s="177"/>
      <c r="AFA14" s="177"/>
      <c r="AFB14" s="177"/>
      <c r="AFC14" s="177"/>
      <c r="AFD14" s="177"/>
      <c r="AFE14" s="177"/>
      <c r="AFF14" s="177"/>
      <c r="AFG14" s="177"/>
      <c r="AFH14" s="177"/>
      <c r="AFI14" s="177"/>
      <c r="AFJ14" s="177"/>
      <c r="AFK14" s="177"/>
      <c r="AFL14" s="177"/>
      <c r="AFM14" s="177"/>
      <c r="AFN14" s="177"/>
      <c r="AFO14" s="177"/>
      <c r="AFP14" s="177"/>
      <c r="AFQ14" s="177"/>
      <c r="AFR14" s="177"/>
      <c r="AFS14" s="177"/>
      <c r="AFT14" s="177"/>
      <c r="AFU14" s="177"/>
      <c r="AFV14" s="177"/>
      <c r="AFW14" s="177"/>
      <c r="AFX14" s="177"/>
      <c r="AFY14" s="177"/>
      <c r="AFZ14" s="177"/>
      <c r="AGA14" s="177"/>
      <c r="AGB14" s="177"/>
      <c r="AGC14" s="177"/>
      <c r="AGD14" s="177"/>
      <c r="AGE14" s="177"/>
      <c r="AGF14" s="177"/>
      <c r="AGG14" s="177"/>
      <c r="AGH14" s="177"/>
      <c r="AGI14" s="177"/>
      <c r="AGJ14" s="177"/>
      <c r="AGK14" s="177"/>
      <c r="AGL14" s="177"/>
      <c r="AGM14" s="177"/>
      <c r="AGN14" s="177"/>
      <c r="AGO14" s="177"/>
      <c r="AGP14" s="177"/>
      <c r="AGQ14" s="177"/>
      <c r="AGR14" s="177"/>
      <c r="AGS14" s="177"/>
      <c r="AGT14" s="177"/>
      <c r="AGU14" s="177"/>
      <c r="AGV14" s="177"/>
      <c r="AGW14" s="177"/>
      <c r="AGX14" s="177"/>
      <c r="AGY14" s="177"/>
      <c r="AGZ14" s="177"/>
      <c r="AHA14" s="177"/>
      <c r="AHB14" s="177"/>
      <c r="AHC14" s="177"/>
      <c r="AHD14" s="177"/>
      <c r="AHE14" s="177"/>
      <c r="AHF14" s="177"/>
      <c r="AHG14" s="177"/>
      <c r="AHH14" s="177"/>
      <c r="AHI14" s="177"/>
      <c r="AHJ14" s="177"/>
      <c r="AHK14" s="177"/>
      <c r="AHL14" s="177"/>
      <c r="AHM14" s="177"/>
      <c r="AHN14" s="177"/>
      <c r="AHO14" s="177"/>
      <c r="AHP14" s="177"/>
      <c r="AHQ14" s="177"/>
      <c r="AHR14" s="177"/>
      <c r="AHS14" s="177"/>
      <c r="AHT14" s="177"/>
      <c r="AHU14" s="177"/>
      <c r="AHV14" s="177"/>
      <c r="AHW14" s="177"/>
      <c r="AHX14" s="177"/>
      <c r="AHY14" s="177"/>
      <c r="AHZ14" s="177"/>
      <c r="AIA14" s="177"/>
      <c r="AIB14" s="177"/>
      <c r="AIC14" s="177"/>
      <c r="AID14" s="177"/>
      <c r="AIE14" s="177"/>
      <c r="AIF14" s="177"/>
      <c r="AIG14" s="177"/>
      <c r="AIH14" s="177"/>
      <c r="AII14" s="177"/>
      <c r="AIJ14" s="177"/>
      <c r="AIK14" s="177"/>
      <c r="AIL14" s="177"/>
      <c r="AIM14" s="177"/>
      <c r="AIN14" s="177"/>
      <c r="AIO14" s="177"/>
      <c r="AIP14" s="177"/>
      <c r="AIQ14" s="177"/>
      <c r="AIR14" s="177"/>
      <c r="AIS14" s="177"/>
      <c r="AIT14" s="177"/>
      <c r="AIU14" s="177"/>
      <c r="AIV14" s="177"/>
      <c r="AIW14" s="177"/>
      <c r="AIX14" s="177"/>
      <c r="AIY14" s="177"/>
      <c r="AIZ14" s="177"/>
      <c r="AJA14" s="177"/>
      <c r="AJB14" s="177"/>
      <c r="AJC14" s="177"/>
      <c r="AJD14" s="177"/>
      <c r="AJE14" s="177"/>
      <c r="AJF14" s="177"/>
      <c r="AJG14" s="177"/>
      <c r="AJH14" s="177"/>
      <c r="AJI14" s="177"/>
      <c r="AJJ14" s="177"/>
      <c r="AJK14" s="177"/>
      <c r="AJL14" s="177"/>
      <c r="AJM14" s="177"/>
      <c r="AJN14" s="177"/>
      <c r="AJO14" s="177"/>
      <c r="AJP14" s="177"/>
      <c r="AJQ14" s="177"/>
      <c r="AJR14" s="177"/>
      <c r="AJS14" s="177"/>
      <c r="AJT14" s="177"/>
      <c r="AJU14" s="177"/>
      <c r="AJV14" s="177"/>
      <c r="AJW14" s="177"/>
      <c r="AJX14" s="177"/>
      <c r="AJY14" s="177"/>
      <c r="AJZ14" s="177"/>
      <c r="AKA14" s="177"/>
      <c r="AKB14" s="177"/>
      <c r="AKC14" s="177"/>
      <c r="AKD14" s="177"/>
      <c r="AKE14" s="177"/>
      <c r="AKF14" s="177"/>
      <c r="AKG14" s="177"/>
      <c r="AKH14" s="177"/>
      <c r="AKI14" s="177"/>
      <c r="AKJ14" s="177"/>
      <c r="AKK14" s="177"/>
      <c r="AKL14" s="177"/>
      <c r="AKM14" s="177"/>
      <c r="AKN14" s="177"/>
      <c r="AKO14" s="177"/>
      <c r="AKP14" s="177"/>
      <c r="AKQ14" s="177"/>
      <c r="AKR14" s="177"/>
      <c r="AKS14" s="177"/>
      <c r="AKT14" s="177"/>
      <c r="AKU14" s="177"/>
      <c r="AKV14" s="177"/>
      <c r="AKW14" s="177"/>
      <c r="AKX14" s="177"/>
      <c r="AKY14" s="177"/>
      <c r="AKZ14" s="177"/>
      <c r="ALA14" s="177"/>
      <c r="ALB14" s="177"/>
      <c r="ALC14" s="177"/>
      <c r="ALD14" s="177"/>
      <c r="ALE14" s="177"/>
      <c r="ALF14" s="177"/>
      <c r="ALG14" s="177"/>
      <c r="ALH14" s="177"/>
      <c r="ALI14" s="177"/>
      <c r="ALJ14" s="177"/>
      <c r="ALK14" s="177"/>
      <c r="ALL14" s="177"/>
      <c r="ALM14" s="177"/>
      <c r="ALN14" s="177"/>
      <c r="ALO14" s="177"/>
      <c r="ALP14" s="177"/>
      <c r="ALQ14" s="177"/>
      <c r="ALR14" s="177"/>
      <c r="ALS14" s="177"/>
      <c r="ALT14" s="177"/>
      <c r="ALU14" s="177"/>
      <c r="ALV14" s="177"/>
      <c r="ALW14" s="177"/>
      <c r="ALX14" s="177"/>
      <c r="ALY14" s="177"/>
      <c r="ALZ14" s="177"/>
      <c r="AMA14" s="177"/>
      <c r="AMB14" s="177"/>
      <c r="AMC14" s="177"/>
      <c r="AMD14" s="177"/>
      <c r="AME14" s="177"/>
      <c r="AMF14" s="177"/>
      <c r="AMG14" s="177"/>
      <c r="AMH14" s="177"/>
      <c r="AMI14" s="177"/>
      <c r="AMJ14" s="177"/>
      <c r="AMK14" s="177"/>
    </row>
    <row r="15" spans="1:1025" s="298" customFormat="1" ht="54.95" customHeight="1" x14ac:dyDescent="0.8">
      <c r="A15" s="314" t="s">
        <v>127</v>
      </c>
      <c r="B15" s="395">
        <v>52801</v>
      </c>
      <c r="C15" s="314">
        <v>9664</v>
      </c>
      <c r="D15" s="393">
        <v>30539</v>
      </c>
      <c r="E15" s="314">
        <v>16782</v>
      </c>
      <c r="F15" s="393">
        <v>109786</v>
      </c>
      <c r="G15" s="314">
        <v>41184.78</v>
      </c>
      <c r="H15" s="393">
        <v>7537.92</v>
      </c>
      <c r="I15" s="314">
        <v>30539</v>
      </c>
      <c r="J15" s="393">
        <v>11747.4</v>
      </c>
      <c r="K15" s="314">
        <v>91009.1</v>
      </c>
      <c r="L15" s="177"/>
      <c r="M15" s="177"/>
      <c r="N15" s="297"/>
      <c r="O15" s="297"/>
      <c r="P15" s="297"/>
      <c r="Q15" s="297"/>
      <c r="R15" s="297"/>
      <c r="S15" s="302"/>
      <c r="T15" s="177"/>
      <c r="U15" s="177"/>
      <c r="V15" s="302"/>
      <c r="W15" s="177"/>
      <c r="X15" s="316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7"/>
      <c r="DL15" s="177"/>
      <c r="DM15" s="177"/>
      <c r="DN15" s="177"/>
      <c r="DO15" s="177"/>
      <c r="DP15" s="177"/>
      <c r="DQ15" s="177"/>
      <c r="DR15" s="177"/>
      <c r="DS15" s="177"/>
      <c r="DT15" s="177"/>
      <c r="DU15" s="177"/>
      <c r="DV15" s="177"/>
      <c r="DW15" s="177"/>
      <c r="DX15" s="177"/>
      <c r="DY15" s="177"/>
      <c r="DZ15" s="177"/>
      <c r="EA15" s="177"/>
      <c r="EB15" s="177"/>
      <c r="EC15" s="177"/>
      <c r="ED15" s="177"/>
      <c r="EE15" s="177"/>
      <c r="EF15" s="177"/>
      <c r="EG15" s="177"/>
      <c r="EH15" s="177"/>
      <c r="EI15" s="177"/>
      <c r="EJ15" s="177"/>
      <c r="EK15" s="177"/>
      <c r="EL15" s="177"/>
      <c r="EM15" s="177"/>
      <c r="EN15" s="177"/>
      <c r="EO15" s="177"/>
      <c r="EP15" s="177"/>
      <c r="EQ15" s="177"/>
      <c r="ER15" s="177"/>
      <c r="ES15" s="177"/>
      <c r="ET15" s="177"/>
      <c r="EU15" s="177"/>
      <c r="EV15" s="177"/>
      <c r="EW15" s="177"/>
      <c r="EX15" s="177"/>
      <c r="EY15" s="177"/>
      <c r="EZ15" s="177"/>
      <c r="FA15" s="177"/>
      <c r="FB15" s="177"/>
      <c r="FC15" s="177"/>
      <c r="FD15" s="177"/>
      <c r="FE15" s="177"/>
      <c r="FF15" s="177"/>
      <c r="FG15" s="177"/>
      <c r="FH15" s="177"/>
      <c r="FI15" s="177"/>
      <c r="FJ15" s="177"/>
      <c r="FK15" s="177"/>
      <c r="FL15" s="177"/>
      <c r="FM15" s="177"/>
      <c r="FN15" s="177"/>
      <c r="FO15" s="177"/>
      <c r="FP15" s="177"/>
      <c r="FQ15" s="177"/>
      <c r="FR15" s="177"/>
      <c r="FS15" s="177"/>
      <c r="FT15" s="177"/>
      <c r="FU15" s="177"/>
      <c r="FV15" s="177"/>
      <c r="FW15" s="177"/>
      <c r="FX15" s="177"/>
      <c r="FY15" s="177"/>
      <c r="FZ15" s="177"/>
      <c r="GA15" s="177"/>
      <c r="GB15" s="177"/>
      <c r="GC15" s="177"/>
      <c r="GD15" s="177"/>
      <c r="GE15" s="177"/>
      <c r="GF15" s="177"/>
      <c r="GG15" s="177"/>
      <c r="GH15" s="177"/>
      <c r="GI15" s="177"/>
      <c r="GJ15" s="177"/>
      <c r="GK15" s="177"/>
      <c r="GL15" s="177"/>
      <c r="GM15" s="177"/>
      <c r="GN15" s="177"/>
      <c r="GO15" s="177"/>
      <c r="GP15" s="177"/>
      <c r="GQ15" s="177"/>
      <c r="GR15" s="177"/>
      <c r="GS15" s="177"/>
      <c r="GT15" s="177"/>
      <c r="GU15" s="177"/>
      <c r="GV15" s="177"/>
      <c r="GW15" s="177"/>
      <c r="GX15" s="177"/>
      <c r="GY15" s="177"/>
      <c r="GZ15" s="177"/>
      <c r="HA15" s="177"/>
      <c r="HB15" s="177"/>
      <c r="HC15" s="177"/>
      <c r="HD15" s="177"/>
      <c r="HE15" s="177"/>
      <c r="HF15" s="177"/>
      <c r="HG15" s="177"/>
      <c r="HH15" s="177"/>
      <c r="HI15" s="177"/>
      <c r="HJ15" s="177"/>
      <c r="HK15" s="177"/>
      <c r="HL15" s="177"/>
      <c r="HM15" s="177"/>
      <c r="HN15" s="177"/>
      <c r="HO15" s="177"/>
      <c r="HP15" s="177"/>
      <c r="HQ15" s="177"/>
      <c r="HR15" s="177"/>
      <c r="HS15" s="177"/>
      <c r="HT15" s="177"/>
      <c r="HU15" s="177"/>
      <c r="HV15" s="177"/>
      <c r="HW15" s="177"/>
      <c r="HX15" s="177"/>
      <c r="HY15" s="177"/>
      <c r="HZ15" s="177"/>
      <c r="IA15" s="177"/>
      <c r="IB15" s="177"/>
      <c r="IC15" s="177"/>
      <c r="ID15" s="177"/>
      <c r="IE15" s="177"/>
      <c r="IF15" s="177"/>
      <c r="IG15" s="177"/>
      <c r="IH15" s="177"/>
      <c r="II15" s="177"/>
      <c r="IJ15" s="177"/>
      <c r="IK15" s="177"/>
      <c r="IL15" s="177"/>
      <c r="IM15" s="177"/>
      <c r="IN15" s="177"/>
      <c r="IO15" s="177"/>
      <c r="IP15" s="177"/>
      <c r="IQ15" s="177"/>
      <c r="IR15" s="177"/>
      <c r="IS15" s="177"/>
      <c r="IT15" s="177"/>
      <c r="IU15" s="177"/>
      <c r="IV15" s="177"/>
      <c r="IW15" s="177"/>
      <c r="IX15" s="177"/>
      <c r="IY15" s="177"/>
      <c r="IZ15" s="177"/>
      <c r="JA15" s="177"/>
      <c r="JB15" s="177"/>
      <c r="JC15" s="177"/>
      <c r="JD15" s="177"/>
      <c r="JE15" s="177"/>
      <c r="JF15" s="177"/>
      <c r="JG15" s="177"/>
      <c r="JH15" s="177"/>
      <c r="JI15" s="177"/>
      <c r="JJ15" s="177"/>
      <c r="JK15" s="177"/>
      <c r="JL15" s="177"/>
      <c r="JM15" s="177"/>
      <c r="JN15" s="177"/>
      <c r="JO15" s="177"/>
      <c r="JP15" s="177"/>
      <c r="JQ15" s="177"/>
      <c r="JR15" s="177"/>
      <c r="JS15" s="177"/>
      <c r="JT15" s="177"/>
      <c r="JU15" s="177"/>
      <c r="JV15" s="177"/>
      <c r="JW15" s="177"/>
      <c r="JX15" s="177"/>
      <c r="JY15" s="177"/>
      <c r="JZ15" s="177"/>
      <c r="KA15" s="177"/>
      <c r="KB15" s="177"/>
      <c r="KC15" s="177"/>
      <c r="KD15" s="177"/>
      <c r="KE15" s="177"/>
      <c r="KF15" s="177"/>
      <c r="KG15" s="177"/>
      <c r="KH15" s="177"/>
      <c r="KI15" s="177"/>
      <c r="KJ15" s="177"/>
      <c r="KK15" s="177"/>
      <c r="KL15" s="177"/>
      <c r="KM15" s="177"/>
      <c r="KN15" s="177"/>
      <c r="KO15" s="177"/>
      <c r="KP15" s="177"/>
      <c r="KQ15" s="177"/>
      <c r="KR15" s="177"/>
      <c r="KS15" s="177"/>
      <c r="KT15" s="177"/>
      <c r="KU15" s="177"/>
      <c r="KV15" s="177"/>
      <c r="KW15" s="177"/>
      <c r="KX15" s="177"/>
      <c r="KY15" s="177"/>
      <c r="KZ15" s="177"/>
      <c r="LA15" s="177"/>
      <c r="LB15" s="177"/>
      <c r="LC15" s="177"/>
      <c r="LD15" s="177"/>
      <c r="LE15" s="177"/>
      <c r="LF15" s="177"/>
      <c r="LG15" s="177"/>
      <c r="LH15" s="177"/>
      <c r="LI15" s="177"/>
      <c r="LJ15" s="177"/>
      <c r="LK15" s="177"/>
      <c r="LL15" s="177"/>
      <c r="LM15" s="177"/>
      <c r="LN15" s="177"/>
      <c r="LO15" s="177"/>
      <c r="LP15" s="177"/>
      <c r="LQ15" s="177"/>
      <c r="LR15" s="177"/>
      <c r="LS15" s="177"/>
      <c r="LT15" s="177"/>
      <c r="LU15" s="177"/>
      <c r="LV15" s="177"/>
      <c r="LW15" s="177"/>
      <c r="LX15" s="177"/>
      <c r="LY15" s="177"/>
      <c r="LZ15" s="177"/>
      <c r="MA15" s="177"/>
      <c r="MB15" s="177"/>
      <c r="MC15" s="177"/>
      <c r="MD15" s="177"/>
      <c r="ME15" s="177"/>
      <c r="MF15" s="177"/>
      <c r="MG15" s="177"/>
      <c r="MH15" s="177"/>
      <c r="MI15" s="177"/>
      <c r="MJ15" s="177"/>
      <c r="MK15" s="177"/>
      <c r="ML15" s="177"/>
      <c r="MM15" s="177"/>
      <c r="MN15" s="177"/>
      <c r="MO15" s="177"/>
      <c r="MP15" s="177"/>
      <c r="MQ15" s="177"/>
      <c r="MR15" s="177"/>
      <c r="MS15" s="177"/>
      <c r="MT15" s="177"/>
      <c r="MU15" s="177"/>
      <c r="MV15" s="177"/>
      <c r="MW15" s="177"/>
      <c r="MX15" s="177"/>
      <c r="MY15" s="177"/>
      <c r="MZ15" s="177"/>
      <c r="NA15" s="177"/>
      <c r="NB15" s="177"/>
      <c r="NC15" s="177"/>
      <c r="ND15" s="177"/>
      <c r="NE15" s="177"/>
      <c r="NF15" s="177"/>
      <c r="NG15" s="177"/>
      <c r="NH15" s="177"/>
      <c r="NI15" s="177"/>
      <c r="NJ15" s="177"/>
      <c r="NK15" s="177"/>
      <c r="NL15" s="177"/>
      <c r="NM15" s="177"/>
      <c r="NN15" s="177"/>
      <c r="NO15" s="177"/>
      <c r="NP15" s="177"/>
      <c r="NQ15" s="177"/>
      <c r="NR15" s="177"/>
      <c r="NS15" s="177"/>
      <c r="NT15" s="177"/>
      <c r="NU15" s="177"/>
      <c r="NV15" s="177"/>
      <c r="NW15" s="177"/>
      <c r="NX15" s="177"/>
      <c r="NY15" s="177"/>
      <c r="NZ15" s="177"/>
      <c r="OA15" s="177"/>
      <c r="OB15" s="177"/>
      <c r="OC15" s="177"/>
      <c r="OD15" s="177"/>
      <c r="OE15" s="177"/>
      <c r="OF15" s="177"/>
      <c r="OG15" s="177"/>
      <c r="OH15" s="177"/>
      <c r="OI15" s="177"/>
      <c r="OJ15" s="177"/>
      <c r="OK15" s="177"/>
      <c r="OL15" s="177"/>
      <c r="OM15" s="177"/>
      <c r="ON15" s="177"/>
      <c r="OO15" s="177"/>
      <c r="OP15" s="177"/>
      <c r="OQ15" s="177"/>
      <c r="OR15" s="177"/>
      <c r="OS15" s="177"/>
      <c r="OT15" s="177"/>
      <c r="OU15" s="177"/>
      <c r="OV15" s="177"/>
      <c r="OW15" s="177"/>
      <c r="OX15" s="177"/>
      <c r="OY15" s="177"/>
      <c r="OZ15" s="177"/>
      <c r="PA15" s="177"/>
      <c r="PB15" s="177"/>
      <c r="PC15" s="177"/>
      <c r="PD15" s="177"/>
      <c r="PE15" s="177"/>
      <c r="PF15" s="177"/>
      <c r="PG15" s="177"/>
      <c r="PH15" s="177"/>
      <c r="PI15" s="177"/>
      <c r="PJ15" s="177"/>
      <c r="PK15" s="177"/>
      <c r="PL15" s="177"/>
      <c r="PM15" s="177"/>
      <c r="PN15" s="177"/>
      <c r="PO15" s="177"/>
      <c r="PP15" s="177"/>
      <c r="PQ15" s="177"/>
      <c r="PR15" s="177"/>
      <c r="PS15" s="177"/>
      <c r="PT15" s="177"/>
      <c r="PU15" s="177"/>
      <c r="PV15" s="177"/>
      <c r="PW15" s="177"/>
      <c r="PX15" s="177"/>
      <c r="PY15" s="177"/>
      <c r="PZ15" s="177"/>
      <c r="QA15" s="177"/>
      <c r="QB15" s="177"/>
      <c r="QC15" s="177"/>
      <c r="QD15" s="177"/>
      <c r="QE15" s="177"/>
      <c r="QF15" s="177"/>
      <c r="QG15" s="177"/>
      <c r="QH15" s="177"/>
      <c r="QI15" s="177"/>
      <c r="QJ15" s="177"/>
      <c r="QK15" s="177"/>
      <c r="QL15" s="177"/>
      <c r="QM15" s="177"/>
      <c r="QN15" s="177"/>
      <c r="QO15" s="177"/>
      <c r="QP15" s="177"/>
      <c r="QQ15" s="177"/>
      <c r="QR15" s="177"/>
      <c r="QS15" s="177"/>
      <c r="QT15" s="177"/>
      <c r="QU15" s="177"/>
      <c r="QV15" s="177"/>
      <c r="QW15" s="177"/>
      <c r="QX15" s="177"/>
      <c r="QY15" s="177"/>
      <c r="QZ15" s="177"/>
      <c r="RA15" s="177"/>
      <c r="RB15" s="177"/>
      <c r="RC15" s="177"/>
      <c r="RD15" s="177"/>
      <c r="RE15" s="177"/>
      <c r="RF15" s="177"/>
      <c r="RG15" s="177"/>
      <c r="RH15" s="177"/>
      <c r="RI15" s="177"/>
      <c r="RJ15" s="177"/>
      <c r="RK15" s="177"/>
      <c r="RL15" s="177"/>
      <c r="RM15" s="177"/>
      <c r="RN15" s="177"/>
      <c r="RO15" s="177"/>
      <c r="RP15" s="177"/>
      <c r="RQ15" s="177"/>
      <c r="RR15" s="177"/>
      <c r="RS15" s="177"/>
      <c r="RT15" s="177"/>
      <c r="RU15" s="177"/>
      <c r="RV15" s="177"/>
      <c r="RW15" s="177"/>
      <c r="RX15" s="177"/>
      <c r="RY15" s="177"/>
      <c r="RZ15" s="177"/>
      <c r="SA15" s="177"/>
      <c r="SB15" s="177"/>
      <c r="SC15" s="177"/>
      <c r="SD15" s="177"/>
      <c r="SE15" s="177"/>
      <c r="SF15" s="177"/>
      <c r="SG15" s="177"/>
      <c r="SH15" s="177"/>
      <c r="SI15" s="177"/>
      <c r="SJ15" s="177"/>
      <c r="SK15" s="177"/>
      <c r="SL15" s="177"/>
      <c r="SM15" s="177"/>
      <c r="SN15" s="177"/>
      <c r="SO15" s="177"/>
      <c r="SP15" s="177"/>
      <c r="SQ15" s="177"/>
      <c r="SR15" s="177"/>
      <c r="SS15" s="177"/>
      <c r="ST15" s="177"/>
      <c r="SU15" s="177"/>
      <c r="SV15" s="177"/>
      <c r="SW15" s="177"/>
      <c r="SX15" s="177"/>
      <c r="SY15" s="177"/>
      <c r="SZ15" s="177"/>
      <c r="TA15" s="177"/>
      <c r="TB15" s="177"/>
      <c r="TC15" s="177"/>
      <c r="TD15" s="177"/>
      <c r="TE15" s="177"/>
      <c r="TF15" s="177"/>
      <c r="TG15" s="177"/>
      <c r="TH15" s="177"/>
      <c r="TI15" s="177"/>
      <c r="TJ15" s="177"/>
      <c r="TK15" s="177"/>
      <c r="TL15" s="177"/>
      <c r="TM15" s="177"/>
      <c r="TN15" s="177"/>
      <c r="TO15" s="177"/>
      <c r="TP15" s="177"/>
      <c r="TQ15" s="177"/>
      <c r="TR15" s="177"/>
      <c r="TS15" s="177"/>
      <c r="TT15" s="177"/>
      <c r="TU15" s="177"/>
      <c r="TV15" s="177"/>
      <c r="TW15" s="177"/>
      <c r="TX15" s="177"/>
      <c r="TY15" s="177"/>
      <c r="TZ15" s="177"/>
      <c r="UA15" s="177"/>
      <c r="UB15" s="177"/>
      <c r="UC15" s="177"/>
      <c r="UD15" s="177"/>
      <c r="UE15" s="177"/>
      <c r="UF15" s="177"/>
      <c r="UG15" s="177"/>
      <c r="UH15" s="177"/>
      <c r="UI15" s="177"/>
      <c r="UJ15" s="177"/>
      <c r="UK15" s="177"/>
      <c r="UL15" s="177"/>
      <c r="UM15" s="177"/>
      <c r="UN15" s="177"/>
      <c r="UO15" s="177"/>
      <c r="UP15" s="177"/>
      <c r="UQ15" s="177"/>
      <c r="UR15" s="177"/>
      <c r="US15" s="177"/>
      <c r="UT15" s="177"/>
      <c r="UU15" s="177"/>
      <c r="UV15" s="177"/>
      <c r="UW15" s="177"/>
      <c r="UX15" s="177"/>
      <c r="UY15" s="177"/>
      <c r="UZ15" s="177"/>
      <c r="VA15" s="177"/>
      <c r="VB15" s="177"/>
      <c r="VC15" s="177"/>
      <c r="VD15" s="177"/>
      <c r="VE15" s="177"/>
      <c r="VF15" s="177"/>
      <c r="VG15" s="177"/>
      <c r="VH15" s="177"/>
      <c r="VI15" s="177"/>
      <c r="VJ15" s="177"/>
      <c r="VK15" s="177"/>
      <c r="VL15" s="177"/>
      <c r="VM15" s="177"/>
      <c r="VN15" s="177"/>
      <c r="VO15" s="177"/>
      <c r="VP15" s="177"/>
      <c r="VQ15" s="177"/>
      <c r="VR15" s="177"/>
      <c r="VS15" s="177"/>
      <c r="VT15" s="177"/>
      <c r="VU15" s="177"/>
      <c r="VV15" s="177"/>
      <c r="VW15" s="177"/>
      <c r="VX15" s="177"/>
      <c r="VY15" s="177"/>
      <c r="VZ15" s="177"/>
      <c r="WA15" s="177"/>
      <c r="WB15" s="177"/>
      <c r="WC15" s="177"/>
      <c r="WD15" s="177"/>
      <c r="WE15" s="177"/>
      <c r="WF15" s="177"/>
      <c r="WG15" s="177"/>
      <c r="WH15" s="177"/>
      <c r="WI15" s="177"/>
      <c r="WJ15" s="177"/>
      <c r="WK15" s="177"/>
      <c r="WL15" s="177"/>
      <c r="WM15" s="177"/>
      <c r="WN15" s="177"/>
      <c r="WO15" s="177"/>
      <c r="WP15" s="177"/>
      <c r="WQ15" s="177"/>
      <c r="WR15" s="177"/>
      <c r="WS15" s="177"/>
      <c r="WT15" s="177"/>
      <c r="WU15" s="177"/>
      <c r="WV15" s="177"/>
      <c r="WW15" s="177"/>
      <c r="WX15" s="177"/>
      <c r="WY15" s="177"/>
      <c r="WZ15" s="177"/>
      <c r="XA15" s="177"/>
      <c r="XB15" s="177"/>
      <c r="XC15" s="177"/>
      <c r="XD15" s="177"/>
      <c r="XE15" s="177"/>
      <c r="XF15" s="177"/>
      <c r="XG15" s="177"/>
      <c r="XH15" s="177"/>
      <c r="XI15" s="177"/>
      <c r="XJ15" s="177"/>
      <c r="XK15" s="177"/>
      <c r="XL15" s="177"/>
      <c r="XM15" s="177"/>
      <c r="XN15" s="177"/>
      <c r="XO15" s="177"/>
      <c r="XP15" s="177"/>
      <c r="XQ15" s="177"/>
      <c r="XR15" s="177"/>
      <c r="XS15" s="177"/>
      <c r="XT15" s="177"/>
      <c r="XU15" s="177"/>
      <c r="XV15" s="177"/>
      <c r="XW15" s="177"/>
      <c r="XX15" s="177"/>
      <c r="XY15" s="177"/>
      <c r="XZ15" s="177"/>
      <c r="YA15" s="177"/>
      <c r="YB15" s="177"/>
      <c r="YC15" s="177"/>
      <c r="YD15" s="177"/>
      <c r="YE15" s="177"/>
      <c r="YF15" s="177"/>
      <c r="YG15" s="177"/>
      <c r="YH15" s="177"/>
      <c r="YI15" s="177"/>
      <c r="YJ15" s="177"/>
      <c r="YK15" s="177"/>
      <c r="YL15" s="177"/>
      <c r="YM15" s="177"/>
      <c r="YN15" s="177"/>
      <c r="YO15" s="177"/>
      <c r="YP15" s="177"/>
      <c r="YQ15" s="177"/>
      <c r="YR15" s="177"/>
      <c r="YS15" s="177"/>
      <c r="YT15" s="177"/>
      <c r="YU15" s="177"/>
      <c r="YV15" s="177"/>
      <c r="YW15" s="177"/>
      <c r="YX15" s="177"/>
      <c r="YY15" s="177"/>
      <c r="YZ15" s="177"/>
      <c r="ZA15" s="177"/>
      <c r="ZB15" s="177"/>
      <c r="ZC15" s="177"/>
      <c r="ZD15" s="177"/>
      <c r="ZE15" s="177"/>
      <c r="ZF15" s="177"/>
      <c r="ZG15" s="177"/>
      <c r="ZH15" s="177"/>
      <c r="ZI15" s="177"/>
      <c r="ZJ15" s="177"/>
      <c r="ZK15" s="177"/>
      <c r="ZL15" s="177"/>
      <c r="ZM15" s="177"/>
      <c r="ZN15" s="177"/>
      <c r="ZO15" s="177"/>
      <c r="ZP15" s="177"/>
      <c r="ZQ15" s="177"/>
      <c r="ZR15" s="177"/>
      <c r="ZS15" s="177"/>
      <c r="ZT15" s="177"/>
      <c r="ZU15" s="177"/>
      <c r="ZV15" s="177"/>
      <c r="ZW15" s="177"/>
      <c r="ZX15" s="177"/>
      <c r="ZY15" s="177"/>
      <c r="ZZ15" s="177"/>
      <c r="AAA15" s="177"/>
      <c r="AAB15" s="177"/>
      <c r="AAC15" s="177"/>
      <c r="AAD15" s="177"/>
      <c r="AAE15" s="177"/>
      <c r="AAF15" s="177"/>
      <c r="AAG15" s="177"/>
      <c r="AAH15" s="177"/>
      <c r="AAI15" s="177"/>
      <c r="AAJ15" s="177"/>
      <c r="AAK15" s="177"/>
      <c r="AAL15" s="177"/>
      <c r="AAM15" s="177"/>
      <c r="AAN15" s="177"/>
      <c r="AAO15" s="177"/>
      <c r="AAP15" s="177"/>
      <c r="AAQ15" s="177"/>
      <c r="AAR15" s="177"/>
      <c r="AAS15" s="177"/>
      <c r="AAT15" s="177"/>
      <c r="AAU15" s="177"/>
      <c r="AAV15" s="177"/>
      <c r="AAW15" s="177"/>
      <c r="AAX15" s="177"/>
      <c r="AAY15" s="177"/>
      <c r="AAZ15" s="177"/>
      <c r="ABA15" s="177"/>
      <c r="ABB15" s="177"/>
      <c r="ABC15" s="177"/>
      <c r="ABD15" s="177"/>
      <c r="ABE15" s="177"/>
      <c r="ABF15" s="177"/>
      <c r="ABG15" s="177"/>
      <c r="ABH15" s="177"/>
      <c r="ABI15" s="177"/>
      <c r="ABJ15" s="177"/>
      <c r="ABK15" s="177"/>
      <c r="ABL15" s="177"/>
      <c r="ABM15" s="177"/>
      <c r="ABN15" s="177"/>
      <c r="ABO15" s="177"/>
      <c r="ABP15" s="177"/>
      <c r="ABQ15" s="177"/>
      <c r="ABR15" s="177"/>
      <c r="ABS15" s="177"/>
      <c r="ABT15" s="177"/>
      <c r="ABU15" s="177"/>
      <c r="ABV15" s="177"/>
      <c r="ABW15" s="177"/>
      <c r="ABX15" s="177"/>
      <c r="ABY15" s="177"/>
      <c r="ABZ15" s="177"/>
      <c r="ACA15" s="177"/>
      <c r="ACB15" s="177"/>
      <c r="ACC15" s="177"/>
      <c r="ACD15" s="177"/>
      <c r="ACE15" s="177"/>
      <c r="ACF15" s="177"/>
      <c r="ACG15" s="177"/>
      <c r="ACH15" s="177"/>
      <c r="ACI15" s="177"/>
      <c r="ACJ15" s="177"/>
      <c r="ACK15" s="177"/>
      <c r="ACL15" s="177"/>
      <c r="ACM15" s="177"/>
      <c r="ACN15" s="177"/>
      <c r="ACO15" s="177"/>
      <c r="ACP15" s="177"/>
      <c r="ACQ15" s="177"/>
      <c r="ACR15" s="177"/>
      <c r="ACS15" s="177"/>
      <c r="ACT15" s="177"/>
      <c r="ACU15" s="177"/>
      <c r="ACV15" s="177"/>
      <c r="ACW15" s="177"/>
      <c r="ACX15" s="177"/>
      <c r="ACY15" s="177"/>
      <c r="ACZ15" s="177"/>
      <c r="ADA15" s="177"/>
      <c r="ADB15" s="177"/>
      <c r="ADC15" s="177"/>
      <c r="ADD15" s="177"/>
      <c r="ADE15" s="177"/>
      <c r="ADF15" s="177"/>
      <c r="ADG15" s="177"/>
      <c r="ADH15" s="177"/>
      <c r="ADI15" s="177"/>
      <c r="ADJ15" s="177"/>
      <c r="ADK15" s="177"/>
      <c r="ADL15" s="177"/>
      <c r="ADM15" s="177"/>
      <c r="ADN15" s="177"/>
      <c r="ADO15" s="177"/>
      <c r="ADP15" s="177"/>
      <c r="ADQ15" s="177"/>
      <c r="ADR15" s="177"/>
      <c r="ADS15" s="177"/>
      <c r="ADT15" s="177"/>
      <c r="ADU15" s="177"/>
      <c r="ADV15" s="177"/>
      <c r="ADW15" s="177"/>
      <c r="ADX15" s="177"/>
      <c r="ADY15" s="177"/>
      <c r="ADZ15" s="177"/>
      <c r="AEA15" s="177"/>
      <c r="AEB15" s="177"/>
      <c r="AEC15" s="177"/>
      <c r="AED15" s="177"/>
      <c r="AEE15" s="177"/>
      <c r="AEF15" s="177"/>
      <c r="AEG15" s="177"/>
      <c r="AEH15" s="177"/>
      <c r="AEI15" s="177"/>
      <c r="AEJ15" s="177"/>
      <c r="AEK15" s="177"/>
      <c r="AEL15" s="177"/>
      <c r="AEM15" s="177"/>
      <c r="AEN15" s="177"/>
      <c r="AEO15" s="177"/>
      <c r="AEP15" s="177"/>
      <c r="AEQ15" s="177"/>
      <c r="AER15" s="177"/>
      <c r="AES15" s="177"/>
      <c r="AET15" s="177"/>
      <c r="AEU15" s="177"/>
      <c r="AEV15" s="177"/>
      <c r="AEW15" s="177"/>
      <c r="AEX15" s="177"/>
      <c r="AEY15" s="177"/>
      <c r="AEZ15" s="177"/>
      <c r="AFA15" s="177"/>
      <c r="AFB15" s="177"/>
      <c r="AFC15" s="177"/>
      <c r="AFD15" s="177"/>
      <c r="AFE15" s="177"/>
      <c r="AFF15" s="177"/>
      <c r="AFG15" s="177"/>
      <c r="AFH15" s="177"/>
      <c r="AFI15" s="177"/>
      <c r="AFJ15" s="177"/>
      <c r="AFK15" s="177"/>
      <c r="AFL15" s="177"/>
      <c r="AFM15" s="177"/>
      <c r="AFN15" s="177"/>
      <c r="AFO15" s="177"/>
      <c r="AFP15" s="177"/>
      <c r="AFQ15" s="177"/>
      <c r="AFR15" s="177"/>
      <c r="AFS15" s="177"/>
      <c r="AFT15" s="177"/>
      <c r="AFU15" s="177"/>
      <c r="AFV15" s="177"/>
      <c r="AFW15" s="177"/>
      <c r="AFX15" s="177"/>
      <c r="AFY15" s="177"/>
      <c r="AFZ15" s="177"/>
      <c r="AGA15" s="177"/>
      <c r="AGB15" s="177"/>
      <c r="AGC15" s="177"/>
      <c r="AGD15" s="177"/>
      <c r="AGE15" s="177"/>
      <c r="AGF15" s="177"/>
      <c r="AGG15" s="177"/>
      <c r="AGH15" s="177"/>
      <c r="AGI15" s="177"/>
      <c r="AGJ15" s="177"/>
      <c r="AGK15" s="177"/>
      <c r="AGL15" s="177"/>
      <c r="AGM15" s="177"/>
      <c r="AGN15" s="177"/>
      <c r="AGO15" s="177"/>
      <c r="AGP15" s="177"/>
      <c r="AGQ15" s="177"/>
      <c r="AGR15" s="177"/>
      <c r="AGS15" s="177"/>
      <c r="AGT15" s="177"/>
      <c r="AGU15" s="177"/>
      <c r="AGV15" s="177"/>
      <c r="AGW15" s="177"/>
      <c r="AGX15" s="177"/>
      <c r="AGY15" s="177"/>
      <c r="AGZ15" s="177"/>
      <c r="AHA15" s="177"/>
      <c r="AHB15" s="177"/>
      <c r="AHC15" s="177"/>
      <c r="AHD15" s="177"/>
      <c r="AHE15" s="177"/>
      <c r="AHF15" s="177"/>
      <c r="AHG15" s="177"/>
      <c r="AHH15" s="177"/>
      <c r="AHI15" s="177"/>
      <c r="AHJ15" s="177"/>
      <c r="AHK15" s="177"/>
      <c r="AHL15" s="177"/>
      <c r="AHM15" s="177"/>
      <c r="AHN15" s="177"/>
      <c r="AHO15" s="177"/>
      <c r="AHP15" s="177"/>
      <c r="AHQ15" s="177"/>
      <c r="AHR15" s="177"/>
      <c r="AHS15" s="177"/>
      <c r="AHT15" s="177"/>
      <c r="AHU15" s="177"/>
      <c r="AHV15" s="177"/>
      <c r="AHW15" s="177"/>
      <c r="AHX15" s="177"/>
      <c r="AHY15" s="177"/>
      <c r="AHZ15" s="177"/>
      <c r="AIA15" s="177"/>
      <c r="AIB15" s="177"/>
      <c r="AIC15" s="177"/>
      <c r="AID15" s="177"/>
      <c r="AIE15" s="177"/>
      <c r="AIF15" s="177"/>
      <c r="AIG15" s="177"/>
      <c r="AIH15" s="177"/>
      <c r="AII15" s="177"/>
      <c r="AIJ15" s="177"/>
      <c r="AIK15" s="177"/>
      <c r="AIL15" s="177"/>
      <c r="AIM15" s="177"/>
      <c r="AIN15" s="177"/>
      <c r="AIO15" s="177"/>
      <c r="AIP15" s="177"/>
      <c r="AIQ15" s="177"/>
      <c r="AIR15" s="177"/>
      <c r="AIS15" s="177"/>
      <c r="AIT15" s="177"/>
      <c r="AIU15" s="177"/>
      <c r="AIV15" s="177"/>
      <c r="AIW15" s="177"/>
      <c r="AIX15" s="177"/>
      <c r="AIY15" s="177"/>
      <c r="AIZ15" s="177"/>
      <c r="AJA15" s="177"/>
      <c r="AJB15" s="177"/>
      <c r="AJC15" s="177"/>
      <c r="AJD15" s="177"/>
      <c r="AJE15" s="177"/>
      <c r="AJF15" s="177"/>
      <c r="AJG15" s="177"/>
      <c r="AJH15" s="177"/>
      <c r="AJI15" s="177"/>
      <c r="AJJ15" s="177"/>
      <c r="AJK15" s="177"/>
      <c r="AJL15" s="177"/>
      <c r="AJM15" s="177"/>
      <c r="AJN15" s="177"/>
      <c r="AJO15" s="177"/>
      <c r="AJP15" s="177"/>
      <c r="AJQ15" s="177"/>
      <c r="AJR15" s="177"/>
      <c r="AJS15" s="177"/>
      <c r="AJT15" s="177"/>
      <c r="AJU15" s="177"/>
      <c r="AJV15" s="177"/>
      <c r="AJW15" s="177"/>
      <c r="AJX15" s="177"/>
      <c r="AJY15" s="177"/>
      <c r="AJZ15" s="177"/>
      <c r="AKA15" s="177"/>
      <c r="AKB15" s="177"/>
      <c r="AKC15" s="177"/>
      <c r="AKD15" s="177"/>
      <c r="AKE15" s="177"/>
      <c r="AKF15" s="177"/>
      <c r="AKG15" s="177"/>
      <c r="AKH15" s="177"/>
      <c r="AKI15" s="177"/>
      <c r="AKJ15" s="177"/>
      <c r="AKK15" s="177"/>
      <c r="AKL15" s="177"/>
      <c r="AKM15" s="177"/>
      <c r="AKN15" s="177"/>
      <c r="AKO15" s="177"/>
      <c r="AKP15" s="177"/>
      <c r="AKQ15" s="177"/>
      <c r="AKR15" s="177"/>
      <c r="AKS15" s="177"/>
      <c r="AKT15" s="177"/>
      <c r="AKU15" s="177"/>
      <c r="AKV15" s="177"/>
      <c r="AKW15" s="177"/>
      <c r="AKX15" s="177"/>
      <c r="AKY15" s="177"/>
      <c r="AKZ15" s="177"/>
      <c r="ALA15" s="177"/>
      <c r="ALB15" s="177"/>
      <c r="ALC15" s="177"/>
      <c r="ALD15" s="177"/>
      <c r="ALE15" s="177"/>
      <c r="ALF15" s="177"/>
      <c r="ALG15" s="177"/>
      <c r="ALH15" s="177"/>
      <c r="ALI15" s="177"/>
      <c r="ALJ15" s="177"/>
      <c r="ALK15" s="177"/>
      <c r="ALL15" s="177"/>
      <c r="ALM15" s="177"/>
      <c r="ALN15" s="177"/>
      <c r="ALO15" s="177"/>
      <c r="ALP15" s="177"/>
      <c r="ALQ15" s="177"/>
      <c r="ALR15" s="177"/>
      <c r="ALS15" s="177"/>
      <c r="ALT15" s="177"/>
      <c r="ALU15" s="177"/>
      <c r="ALV15" s="177"/>
      <c r="ALW15" s="177"/>
      <c r="ALX15" s="177"/>
      <c r="ALY15" s="177"/>
      <c r="ALZ15" s="177"/>
      <c r="AMA15" s="177"/>
      <c r="AMB15" s="177"/>
      <c r="AMC15" s="177"/>
      <c r="AMD15" s="177"/>
      <c r="AME15" s="177"/>
      <c r="AMF15" s="177"/>
      <c r="AMG15" s="177"/>
      <c r="AMH15" s="177"/>
      <c r="AMI15" s="177"/>
      <c r="AMJ15" s="177"/>
      <c r="AMK15" s="177"/>
    </row>
    <row r="16" spans="1:1025" s="298" customFormat="1" ht="54.95" customHeight="1" x14ac:dyDescent="0.8">
      <c r="A16" s="314" t="s">
        <v>128</v>
      </c>
      <c r="B16" s="395">
        <v>52427</v>
      </c>
      <c r="C16" s="314">
        <v>33935</v>
      </c>
      <c r="D16" s="393">
        <v>22319</v>
      </c>
      <c r="E16" s="314">
        <v>41741</v>
      </c>
      <c r="F16" s="393">
        <v>150422</v>
      </c>
      <c r="G16" s="314">
        <v>40893.06</v>
      </c>
      <c r="H16" s="393">
        <v>26469.3</v>
      </c>
      <c r="I16" s="314">
        <v>22319</v>
      </c>
      <c r="J16" s="393">
        <v>29218.7</v>
      </c>
      <c r="K16" s="314">
        <v>118900.06</v>
      </c>
      <c r="L16" s="177"/>
      <c r="M16" s="177"/>
      <c r="N16" s="297"/>
      <c r="O16" s="297"/>
      <c r="P16" s="297"/>
      <c r="Q16" s="297"/>
      <c r="R16" s="297"/>
      <c r="S16" s="302"/>
      <c r="T16" s="177"/>
      <c r="U16" s="177"/>
      <c r="V16" s="302"/>
      <c r="W16" s="177"/>
      <c r="X16" s="316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  <c r="GK16" s="177"/>
      <c r="GL16" s="177"/>
      <c r="GM16" s="177"/>
      <c r="GN16" s="177"/>
      <c r="GO16" s="177"/>
      <c r="GP16" s="177"/>
      <c r="GQ16" s="177"/>
      <c r="GR16" s="177"/>
      <c r="GS16" s="177"/>
      <c r="GT16" s="177"/>
      <c r="GU16" s="177"/>
      <c r="GV16" s="177"/>
      <c r="GW16" s="177"/>
      <c r="GX16" s="177"/>
      <c r="GY16" s="177"/>
      <c r="GZ16" s="177"/>
      <c r="HA16" s="177"/>
      <c r="HB16" s="177"/>
      <c r="HC16" s="177"/>
      <c r="HD16" s="177"/>
      <c r="HE16" s="177"/>
      <c r="HF16" s="177"/>
      <c r="HG16" s="177"/>
      <c r="HH16" s="177"/>
      <c r="HI16" s="177"/>
      <c r="HJ16" s="177"/>
      <c r="HK16" s="177"/>
      <c r="HL16" s="177"/>
      <c r="HM16" s="177"/>
      <c r="HN16" s="177"/>
      <c r="HO16" s="177"/>
      <c r="HP16" s="177"/>
      <c r="HQ16" s="177"/>
      <c r="HR16" s="177"/>
      <c r="HS16" s="177"/>
      <c r="HT16" s="177"/>
      <c r="HU16" s="177"/>
      <c r="HV16" s="177"/>
      <c r="HW16" s="177"/>
      <c r="HX16" s="177"/>
      <c r="HY16" s="177"/>
      <c r="HZ16" s="177"/>
      <c r="IA16" s="177"/>
      <c r="IB16" s="177"/>
      <c r="IC16" s="177"/>
      <c r="ID16" s="177"/>
      <c r="IE16" s="177"/>
      <c r="IF16" s="177"/>
      <c r="IG16" s="177"/>
      <c r="IH16" s="177"/>
      <c r="II16" s="177"/>
      <c r="IJ16" s="177"/>
      <c r="IK16" s="177"/>
      <c r="IL16" s="177"/>
      <c r="IM16" s="177"/>
      <c r="IN16" s="177"/>
      <c r="IO16" s="177"/>
      <c r="IP16" s="177"/>
      <c r="IQ16" s="177"/>
      <c r="IR16" s="177"/>
      <c r="IS16" s="177"/>
      <c r="IT16" s="177"/>
      <c r="IU16" s="177"/>
      <c r="IV16" s="177"/>
      <c r="IW16" s="177"/>
      <c r="IX16" s="177"/>
      <c r="IY16" s="177"/>
      <c r="IZ16" s="177"/>
      <c r="JA16" s="177"/>
      <c r="JB16" s="177"/>
      <c r="JC16" s="177"/>
      <c r="JD16" s="177"/>
      <c r="JE16" s="177"/>
      <c r="JF16" s="177"/>
      <c r="JG16" s="177"/>
      <c r="JH16" s="177"/>
      <c r="JI16" s="177"/>
      <c r="JJ16" s="177"/>
      <c r="JK16" s="177"/>
      <c r="JL16" s="177"/>
      <c r="JM16" s="177"/>
      <c r="JN16" s="177"/>
      <c r="JO16" s="177"/>
      <c r="JP16" s="177"/>
      <c r="JQ16" s="177"/>
      <c r="JR16" s="177"/>
      <c r="JS16" s="177"/>
      <c r="JT16" s="177"/>
      <c r="JU16" s="177"/>
      <c r="JV16" s="177"/>
      <c r="JW16" s="177"/>
      <c r="JX16" s="177"/>
      <c r="JY16" s="177"/>
      <c r="JZ16" s="177"/>
      <c r="KA16" s="177"/>
      <c r="KB16" s="177"/>
      <c r="KC16" s="177"/>
      <c r="KD16" s="177"/>
      <c r="KE16" s="177"/>
      <c r="KF16" s="177"/>
      <c r="KG16" s="177"/>
      <c r="KH16" s="177"/>
      <c r="KI16" s="177"/>
      <c r="KJ16" s="177"/>
      <c r="KK16" s="177"/>
      <c r="KL16" s="177"/>
      <c r="KM16" s="177"/>
      <c r="KN16" s="177"/>
      <c r="KO16" s="177"/>
      <c r="KP16" s="177"/>
      <c r="KQ16" s="177"/>
      <c r="KR16" s="177"/>
      <c r="KS16" s="177"/>
      <c r="KT16" s="177"/>
      <c r="KU16" s="177"/>
      <c r="KV16" s="177"/>
      <c r="KW16" s="177"/>
      <c r="KX16" s="177"/>
      <c r="KY16" s="177"/>
      <c r="KZ16" s="177"/>
      <c r="LA16" s="177"/>
      <c r="LB16" s="177"/>
      <c r="LC16" s="177"/>
      <c r="LD16" s="177"/>
      <c r="LE16" s="177"/>
      <c r="LF16" s="177"/>
      <c r="LG16" s="177"/>
      <c r="LH16" s="177"/>
      <c r="LI16" s="177"/>
      <c r="LJ16" s="177"/>
      <c r="LK16" s="177"/>
      <c r="LL16" s="177"/>
      <c r="LM16" s="177"/>
      <c r="LN16" s="177"/>
      <c r="LO16" s="177"/>
      <c r="LP16" s="177"/>
      <c r="LQ16" s="177"/>
      <c r="LR16" s="177"/>
      <c r="LS16" s="177"/>
      <c r="LT16" s="177"/>
      <c r="LU16" s="177"/>
      <c r="LV16" s="177"/>
      <c r="LW16" s="177"/>
      <c r="LX16" s="177"/>
      <c r="LY16" s="177"/>
      <c r="LZ16" s="177"/>
      <c r="MA16" s="177"/>
      <c r="MB16" s="177"/>
      <c r="MC16" s="177"/>
      <c r="MD16" s="177"/>
      <c r="ME16" s="177"/>
      <c r="MF16" s="177"/>
      <c r="MG16" s="177"/>
      <c r="MH16" s="177"/>
      <c r="MI16" s="177"/>
      <c r="MJ16" s="177"/>
      <c r="MK16" s="177"/>
      <c r="ML16" s="177"/>
      <c r="MM16" s="177"/>
      <c r="MN16" s="177"/>
      <c r="MO16" s="177"/>
      <c r="MP16" s="177"/>
      <c r="MQ16" s="177"/>
      <c r="MR16" s="177"/>
      <c r="MS16" s="177"/>
      <c r="MT16" s="177"/>
      <c r="MU16" s="177"/>
      <c r="MV16" s="177"/>
      <c r="MW16" s="177"/>
      <c r="MX16" s="177"/>
      <c r="MY16" s="177"/>
      <c r="MZ16" s="177"/>
      <c r="NA16" s="177"/>
      <c r="NB16" s="177"/>
      <c r="NC16" s="177"/>
      <c r="ND16" s="177"/>
      <c r="NE16" s="177"/>
      <c r="NF16" s="177"/>
      <c r="NG16" s="177"/>
      <c r="NH16" s="177"/>
      <c r="NI16" s="177"/>
      <c r="NJ16" s="177"/>
      <c r="NK16" s="177"/>
      <c r="NL16" s="177"/>
      <c r="NM16" s="177"/>
      <c r="NN16" s="177"/>
      <c r="NO16" s="177"/>
      <c r="NP16" s="177"/>
      <c r="NQ16" s="177"/>
      <c r="NR16" s="177"/>
      <c r="NS16" s="177"/>
      <c r="NT16" s="177"/>
      <c r="NU16" s="177"/>
      <c r="NV16" s="177"/>
      <c r="NW16" s="177"/>
      <c r="NX16" s="177"/>
      <c r="NY16" s="177"/>
      <c r="NZ16" s="177"/>
      <c r="OA16" s="177"/>
      <c r="OB16" s="177"/>
      <c r="OC16" s="177"/>
      <c r="OD16" s="177"/>
      <c r="OE16" s="177"/>
      <c r="OF16" s="177"/>
      <c r="OG16" s="177"/>
      <c r="OH16" s="177"/>
      <c r="OI16" s="177"/>
      <c r="OJ16" s="177"/>
      <c r="OK16" s="177"/>
      <c r="OL16" s="177"/>
      <c r="OM16" s="177"/>
      <c r="ON16" s="177"/>
      <c r="OO16" s="177"/>
      <c r="OP16" s="177"/>
      <c r="OQ16" s="177"/>
      <c r="OR16" s="177"/>
      <c r="OS16" s="177"/>
      <c r="OT16" s="177"/>
      <c r="OU16" s="177"/>
      <c r="OV16" s="177"/>
      <c r="OW16" s="177"/>
      <c r="OX16" s="177"/>
      <c r="OY16" s="177"/>
      <c r="OZ16" s="177"/>
      <c r="PA16" s="177"/>
      <c r="PB16" s="177"/>
      <c r="PC16" s="177"/>
      <c r="PD16" s="177"/>
      <c r="PE16" s="177"/>
      <c r="PF16" s="177"/>
      <c r="PG16" s="177"/>
      <c r="PH16" s="177"/>
      <c r="PI16" s="177"/>
      <c r="PJ16" s="177"/>
      <c r="PK16" s="177"/>
      <c r="PL16" s="177"/>
      <c r="PM16" s="177"/>
      <c r="PN16" s="177"/>
      <c r="PO16" s="177"/>
      <c r="PP16" s="177"/>
      <c r="PQ16" s="177"/>
      <c r="PR16" s="177"/>
      <c r="PS16" s="177"/>
      <c r="PT16" s="177"/>
      <c r="PU16" s="177"/>
      <c r="PV16" s="177"/>
      <c r="PW16" s="177"/>
      <c r="PX16" s="177"/>
      <c r="PY16" s="177"/>
      <c r="PZ16" s="177"/>
      <c r="QA16" s="177"/>
      <c r="QB16" s="177"/>
      <c r="QC16" s="177"/>
      <c r="QD16" s="177"/>
      <c r="QE16" s="177"/>
      <c r="QF16" s="177"/>
      <c r="QG16" s="177"/>
      <c r="QH16" s="177"/>
      <c r="QI16" s="177"/>
      <c r="QJ16" s="177"/>
      <c r="QK16" s="177"/>
      <c r="QL16" s="177"/>
      <c r="QM16" s="177"/>
      <c r="QN16" s="177"/>
      <c r="QO16" s="177"/>
      <c r="QP16" s="177"/>
      <c r="QQ16" s="177"/>
      <c r="QR16" s="177"/>
      <c r="QS16" s="177"/>
      <c r="QT16" s="177"/>
      <c r="QU16" s="177"/>
      <c r="QV16" s="177"/>
      <c r="QW16" s="177"/>
      <c r="QX16" s="177"/>
      <c r="QY16" s="177"/>
      <c r="QZ16" s="177"/>
      <c r="RA16" s="177"/>
      <c r="RB16" s="177"/>
      <c r="RC16" s="177"/>
      <c r="RD16" s="177"/>
      <c r="RE16" s="177"/>
      <c r="RF16" s="177"/>
      <c r="RG16" s="177"/>
      <c r="RH16" s="177"/>
      <c r="RI16" s="177"/>
      <c r="RJ16" s="177"/>
      <c r="RK16" s="177"/>
      <c r="RL16" s="177"/>
      <c r="RM16" s="177"/>
      <c r="RN16" s="177"/>
      <c r="RO16" s="177"/>
      <c r="RP16" s="177"/>
      <c r="RQ16" s="177"/>
      <c r="RR16" s="177"/>
      <c r="RS16" s="177"/>
      <c r="RT16" s="177"/>
      <c r="RU16" s="177"/>
      <c r="RV16" s="177"/>
      <c r="RW16" s="177"/>
      <c r="RX16" s="177"/>
      <c r="RY16" s="177"/>
      <c r="RZ16" s="177"/>
      <c r="SA16" s="177"/>
      <c r="SB16" s="177"/>
      <c r="SC16" s="177"/>
      <c r="SD16" s="177"/>
      <c r="SE16" s="177"/>
      <c r="SF16" s="177"/>
      <c r="SG16" s="177"/>
      <c r="SH16" s="177"/>
      <c r="SI16" s="177"/>
      <c r="SJ16" s="177"/>
      <c r="SK16" s="177"/>
      <c r="SL16" s="177"/>
      <c r="SM16" s="177"/>
      <c r="SN16" s="177"/>
      <c r="SO16" s="177"/>
      <c r="SP16" s="177"/>
      <c r="SQ16" s="177"/>
      <c r="SR16" s="177"/>
      <c r="SS16" s="177"/>
      <c r="ST16" s="177"/>
      <c r="SU16" s="177"/>
      <c r="SV16" s="177"/>
      <c r="SW16" s="177"/>
      <c r="SX16" s="177"/>
      <c r="SY16" s="177"/>
      <c r="SZ16" s="177"/>
      <c r="TA16" s="177"/>
      <c r="TB16" s="177"/>
      <c r="TC16" s="177"/>
      <c r="TD16" s="177"/>
      <c r="TE16" s="177"/>
      <c r="TF16" s="177"/>
      <c r="TG16" s="177"/>
      <c r="TH16" s="177"/>
      <c r="TI16" s="177"/>
      <c r="TJ16" s="177"/>
      <c r="TK16" s="177"/>
      <c r="TL16" s="177"/>
      <c r="TM16" s="177"/>
      <c r="TN16" s="177"/>
      <c r="TO16" s="177"/>
      <c r="TP16" s="177"/>
      <c r="TQ16" s="177"/>
      <c r="TR16" s="177"/>
      <c r="TS16" s="177"/>
      <c r="TT16" s="177"/>
      <c r="TU16" s="177"/>
      <c r="TV16" s="177"/>
      <c r="TW16" s="177"/>
      <c r="TX16" s="177"/>
      <c r="TY16" s="177"/>
      <c r="TZ16" s="177"/>
      <c r="UA16" s="177"/>
      <c r="UB16" s="177"/>
      <c r="UC16" s="177"/>
      <c r="UD16" s="177"/>
      <c r="UE16" s="177"/>
      <c r="UF16" s="177"/>
      <c r="UG16" s="177"/>
      <c r="UH16" s="177"/>
      <c r="UI16" s="177"/>
      <c r="UJ16" s="177"/>
      <c r="UK16" s="177"/>
      <c r="UL16" s="177"/>
      <c r="UM16" s="177"/>
      <c r="UN16" s="177"/>
      <c r="UO16" s="177"/>
      <c r="UP16" s="177"/>
      <c r="UQ16" s="177"/>
      <c r="UR16" s="177"/>
      <c r="US16" s="177"/>
      <c r="UT16" s="177"/>
      <c r="UU16" s="177"/>
      <c r="UV16" s="177"/>
      <c r="UW16" s="177"/>
      <c r="UX16" s="177"/>
      <c r="UY16" s="177"/>
      <c r="UZ16" s="177"/>
      <c r="VA16" s="177"/>
      <c r="VB16" s="177"/>
      <c r="VC16" s="177"/>
      <c r="VD16" s="177"/>
      <c r="VE16" s="177"/>
      <c r="VF16" s="177"/>
      <c r="VG16" s="177"/>
      <c r="VH16" s="177"/>
      <c r="VI16" s="177"/>
      <c r="VJ16" s="177"/>
      <c r="VK16" s="177"/>
      <c r="VL16" s="177"/>
      <c r="VM16" s="177"/>
      <c r="VN16" s="177"/>
      <c r="VO16" s="177"/>
      <c r="VP16" s="177"/>
      <c r="VQ16" s="177"/>
      <c r="VR16" s="177"/>
      <c r="VS16" s="177"/>
      <c r="VT16" s="177"/>
      <c r="VU16" s="177"/>
      <c r="VV16" s="177"/>
      <c r="VW16" s="177"/>
      <c r="VX16" s="177"/>
      <c r="VY16" s="177"/>
      <c r="VZ16" s="177"/>
      <c r="WA16" s="177"/>
      <c r="WB16" s="177"/>
      <c r="WC16" s="177"/>
      <c r="WD16" s="177"/>
      <c r="WE16" s="177"/>
      <c r="WF16" s="177"/>
      <c r="WG16" s="177"/>
      <c r="WH16" s="177"/>
      <c r="WI16" s="177"/>
      <c r="WJ16" s="177"/>
      <c r="WK16" s="177"/>
      <c r="WL16" s="177"/>
      <c r="WM16" s="177"/>
      <c r="WN16" s="177"/>
      <c r="WO16" s="177"/>
      <c r="WP16" s="177"/>
      <c r="WQ16" s="177"/>
      <c r="WR16" s="177"/>
      <c r="WS16" s="177"/>
      <c r="WT16" s="177"/>
      <c r="WU16" s="177"/>
      <c r="WV16" s="177"/>
      <c r="WW16" s="177"/>
      <c r="WX16" s="177"/>
      <c r="WY16" s="177"/>
      <c r="WZ16" s="177"/>
      <c r="XA16" s="177"/>
      <c r="XB16" s="177"/>
      <c r="XC16" s="177"/>
      <c r="XD16" s="177"/>
      <c r="XE16" s="177"/>
      <c r="XF16" s="177"/>
      <c r="XG16" s="177"/>
      <c r="XH16" s="177"/>
      <c r="XI16" s="177"/>
      <c r="XJ16" s="177"/>
      <c r="XK16" s="177"/>
      <c r="XL16" s="177"/>
      <c r="XM16" s="177"/>
      <c r="XN16" s="177"/>
      <c r="XO16" s="177"/>
      <c r="XP16" s="177"/>
      <c r="XQ16" s="177"/>
      <c r="XR16" s="177"/>
      <c r="XS16" s="177"/>
      <c r="XT16" s="177"/>
      <c r="XU16" s="177"/>
      <c r="XV16" s="177"/>
      <c r="XW16" s="177"/>
      <c r="XX16" s="177"/>
      <c r="XY16" s="177"/>
      <c r="XZ16" s="177"/>
      <c r="YA16" s="177"/>
      <c r="YB16" s="177"/>
      <c r="YC16" s="177"/>
      <c r="YD16" s="177"/>
      <c r="YE16" s="177"/>
      <c r="YF16" s="177"/>
      <c r="YG16" s="177"/>
      <c r="YH16" s="177"/>
      <c r="YI16" s="177"/>
      <c r="YJ16" s="177"/>
      <c r="YK16" s="177"/>
      <c r="YL16" s="177"/>
      <c r="YM16" s="177"/>
      <c r="YN16" s="177"/>
      <c r="YO16" s="177"/>
      <c r="YP16" s="177"/>
      <c r="YQ16" s="177"/>
      <c r="YR16" s="177"/>
      <c r="YS16" s="177"/>
      <c r="YT16" s="177"/>
      <c r="YU16" s="177"/>
      <c r="YV16" s="177"/>
      <c r="YW16" s="177"/>
      <c r="YX16" s="177"/>
      <c r="YY16" s="177"/>
      <c r="YZ16" s="177"/>
      <c r="ZA16" s="177"/>
      <c r="ZB16" s="177"/>
      <c r="ZC16" s="177"/>
      <c r="ZD16" s="177"/>
      <c r="ZE16" s="177"/>
      <c r="ZF16" s="177"/>
      <c r="ZG16" s="177"/>
      <c r="ZH16" s="177"/>
      <c r="ZI16" s="177"/>
      <c r="ZJ16" s="177"/>
      <c r="ZK16" s="177"/>
      <c r="ZL16" s="177"/>
      <c r="ZM16" s="177"/>
      <c r="ZN16" s="177"/>
      <c r="ZO16" s="177"/>
      <c r="ZP16" s="177"/>
      <c r="ZQ16" s="177"/>
      <c r="ZR16" s="177"/>
      <c r="ZS16" s="177"/>
      <c r="ZT16" s="177"/>
      <c r="ZU16" s="177"/>
      <c r="ZV16" s="177"/>
      <c r="ZW16" s="177"/>
      <c r="ZX16" s="177"/>
      <c r="ZY16" s="177"/>
      <c r="ZZ16" s="177"/>
      <c r="AAA16" s="177"/>
      <c r="AAB16" s="177"/>
      <c r="AAC16" s="177"/>
      <c r="AAD16" s="177"/>
      <c r="AAE16" s="177"/>
      <c r="AAF16" s="177"/>
      <c r="AAG16" s="177"/>
      <c r="AAH16" s="177"/>
      <c r="AAI16" s="177"/>
      <c r="AAJ16" s="177"/>
      <c r="AAK16" s="177"/>
      <c r="AAL16" s="177"/>
      <c r="AAM16" s="177"/>
      <c r="AAN16" s="177"/>
      <c r="AAO16" s="177"/>
      <c r="AAP16" s="177"/>
      <c r="AAQ16" s="177"/>
      <c r="AAR16" s="177"/>
      <c r="AAS16" s="177"/>
      <c r="AAT16" s="177"/>
      <c r="AAU16" s="177"/>
      <c r="AAV16" s="177"/>
      <c r="AAW16" s="177"/>
      <c r="AAX16" s="177"/>
      <c r="AAY16" s="177"/>
      <c r="AAZ16" s="177"/>
      <c r="ABA16" s="177"/>
      <c r="ABB16" s="177"/>
      <c r="ABC16" s="177"/>
      <c r="ABD16" s="177"/>
      <c r="ABE16" s="177"/>
      <c r="ABF16" s="177"/>
      <c r="ABG16" s="177"/>
      <c r="ABH16" s="177"/>
      <c r="ABI16" s="177"/>
      <c r="ABJ16" s="177"/>
      <c r="ABK16" s="177"/>
      <c r="ABL16" s="177"/>
      <c r="ABM16" s="177"/>
      <c r="ABN16" s="177"/>
      <c r="ABO16" s="177"/>
      <c r="ABP16" s="177"/>
      <c r="ABQ16" s="177"/>
      <c r="ABR16" s="177"/>
      <c r="ABS16" s="177"/>
      <c r="ABT16" s="177"/>
      <c r="ABU16" s="177"/>
      <c r="ABV16" s="177"/>
      <c r="ABW16" s="177"/>
      <c r="ABX16" s="177"/>
      <c r="ABY16" s="177"/>
      <c r="ABZ16" s="177"/>
      <c r="ACA16" s="177"/>
      <c r="ACB16" s="177"/>
      <c r="ACC16" s="177"/>
      <c r="ACD16" s="177"/>
      <c r="ACE16" s="177"/>
      <c r="ACF16" s="177"/>
      <c r="ACG16" s="177"/>
      <c r="ACH16" s="177"/>
      <c r="ACI16" s="177"/>
      <c r="ACJ16" s="177"/>
      <c r="ACK16" s="177"/>
      <c r="ACL16" s="177"/>
      <c r="ACM16" s="177"/>
      <c r="ACN16" s="177"/>
      <c r="ACO16" s="177"/>
      <c r="ACP16" s="177"/>
      <c r="ACQ16" s="177"/>
      <c r="ACR16" s="177"/>
      <c r="ACS16" s="177"/>
      <c r="ACT16" s="177"/>
      <c r="ACU16" s="177"/>
      <c r="ACV16" s="177"/>
      <c r="ACW16" s="177"/>
      <c r="ACX16" s="177"/>
      <c r="ACY16" s="177"/>
      <c r="ACZ16" s="177"/>
      <c r="ADA16" s="177"/>
      <c r="ADB16" s="177"/>
      <c r="ADC16" s="177"/>
      <c r="ADD16" s="177"/>
      <c r="ADE16" s="177"/>
      <c r="ADF16" s="177"/>
      <c r="ADG16" s="177"/>
      <c r="ADH16" s="177"/>
      <c r="ADI16" s="177"/>
      <c r="ADJ16" s="177"/>
      <c r="ADK16" s="177"/>
      <c r="ADL16" s="177"/>
      <c r="ADM16" s="177"/>
      <c r="ADN16" s="177"/>
      <c r="ADO16" s="177"/>
      <c r="ADP16" s="177"/>
      <c r="ADQ16" s="177"/>
      <c r="ADR16" s="177"/>
      <c r="ADS16" s="177"/>
      <c r="ADT16" s="177"/>
      <c r="ADU16" s="177"/>
      <c r="ADV16" s="177"/>
      <c r="ADW16" s="177"/>
      <c r="ADX16" s="177"/>
      <c r="ADY16" s="177"/>
      <c r="ADZ16" s="177"/>
      <c r="AEA16" s="177"/>
      <c r="AEB16" s="177"/>
      <c r="AEC16" s="177"/>
      <c r="AED16" s="177"/>
      <c r="AEE16" s="177"/>
      <c r="AEF16" s="177"/>
      <c r="AEG16" s="177"/>
      <c r="AEH16" s="177"/>
      <c r="AEI16" s="177"/>
      <c r="AEJ16" s="177"/>
      <c r="AEK16" s="177"/>
      <c r="AEL16" s="177"/>
      <c r="AEM16" s="177"/>
      <c r="AEN16" s="177"/>
      <c r="AEO16" s="177"/>
      <c r="AEP16" s="177"/>
      <c r="AEQ16" s="177"/>
      <c r="AER16" s="177"/>
      <c r="AES16" s="177"/>
      <c r="AET16" s="177"/>
      <c r="AEU16" s="177"/>
      <c r="AEV16" s="177"/>
      <c r="AEW16" s="177"/>
      <c r="AEX16" s="177"/>
      <c r="AEY16" s="177"/>
      <c r="AEZ16" s="177"/>
      <c r="AFA16" s="177"/>
      <c r="AFB16" s="177"/>
      <c r="AFC16" s="177"/>
      <c r="AFD16" s="177"/>
      <c r="AFE16" s="177"/>
      <c r="AFF16" s="177"/>
      <c r="AFG16" s="177"/>
      <c r="AFH16" s="177"/>
      <c r="AFI16" s="177"/>
      <c r="AFJ16" s="177"/>
      <c r="AFK16" s="177"/>
      <c r="AFL16" s="177"/>
      <c r="AFM16" s="177"/>
      <c r="AFN16" s="177"/>
      <c r="AFO16" s="177"/>
      <c r="AFP16" s="177"/>
      <c r="AFQ16" s="177"/>
      <c r="AFR16" s="177"/>
      <c r="AFS16" s="177"/>
      <c r="AFT16" s="177"/>
      <c r="AFU16" s="177"/>
      <c r="AFV16" s="177"/>
      <c r="AFW16" s="177"/>
      <c r="AFX16" s="177"/>
      <c r="AFY16" s="177"/>
      <c r="AFZ16" s="177"/>
      <c r="AGA16" s="177"/>
      <c r="AGB16" s="177"/>
      <c r="AGC16" s="177"/>
      <c r="AGD16" s="177"/>
      <c r="AGE16" s="177"/>
      <c r="AGF16" s="177"/>
      <c r="AGG16" s="177"/>
      <c r="AGH16" s="177"/>
      <c r="AGI16" s="177"/>
      <c r="AGJ16" s="177"/>
      <c r="AGK16" s="177"/>
      <c r="AGL16" s="177"/>
      <c r="AGM16" s="177"/>
      <c r="AGN16" s="177"/>
      <c r="AGO16" s="177"/>
      <c r="AGP16" s="177"/>
      <c r="AGQ16" s="177"/>
      <c r="AGR16" s="177"/>
      <c r="AGS16" s="177"/>
      <c r="AGT16" s="177"/>
      <c r="AGU16" s="177"/>
      <c r="AGV16" s="177"/>
      <c r="AGW16" s="177"/>
      <c r="AGX16" s="177"/>
      <c r="AGY16" s="177"/>
      <c r="AGZ16" s="177"/>
      <c r="AHA16" s="177"/>
      <c r="AHB16" s="177"/>
      <c r="AHC16" s="177"/>
      <c r="AHD16" s="177"/>
      <c r="AHE16" s="177"/>
      <c r="AHF16" s="177"/>
      <c r="AHG16" s="177"/>
      <c r="AHH16" s="177"/>
      <c r="AHI16" s="177"/>
      <c r="AHJ16" s="177"/>
      <c r="AHK16" s="177"/>
      <c r="AHL16" s="177"/>
      <c r="AHM16" s="177"/>
      <c r="AHN16" s="177"/>
      <c r="AHO16" s="177"/>
      <c r="AHP16" s="177"/>
      <c r="AHQ16" s="177"/>
      <c r="AHR16" s="177"/>
      <c r="AHS16" s="177"/>
      <c r="AHT16" s="177"/>
      <c r="AHU16" s="177"/>
      <c r="AHV16" s="177"/>
      <c r="AHW16" s="177"/>
      <c r="AHX16" s="177"/>
      <c r="AHY16" s="177"/>
      <c r="AHZ16" s="177"/>
      <c r="AIA16" s="177"/>
      <c r="AIB16" s="177"/>
      <c r="AIC16" s="177"/>
      <c r="AID16" s="177"/>
      <c r="AIE16" s="177"/>
      <c r="AIF16" s="177"/>
      <c r="AIG16" s="177"/>
      <c r="AIH16" s="177"/>
      <c r="AII16" s="177"/>
      <c r="AIJ16" s="177"/>
      <c r="AIK16" s="177"/>
      <c r="AIL16" s="177"/>
      <c r="AIM16" s="177"/>
      <c r="AIN16" s="177"/>
      <c r="AIO16" s="177"/>
      <c r="AIP16" s="177"/>
      <c r="AIQ16" s="177"/>
      <c r="AIR16" s="177"/>
      <c r="AIS16" s="177"/>
      <c r="AIT16" s="177"/>
      <c r="AIU16" s="177"/>
      <c r="AIV16" s="177"/>
      <c r="AIW16" s="177"/>
      <c r="AIX16" s="177"/>
      <c r="AIY16" s="177"/>
      <c r="AIZ16" s="177"/>
      <c r="AJA16" s="177"/>
      <c r="AJB16" s="177"/>
      <c r="AJC16" s="177"/>
      <c r="AJD16" s="177"/>
      <c r="AJE16" s="177"/>
      <c r="AJF16" s="177"/>
      <c r="AJG16" s="177"/>
      <c r="AJH16" s="177"/>
      <c r="AJI16" s="177"/>
      <c r="AJJ16" s="177"/>
      <c r="AJK16" s="177"/>
      <c r="AJL16" s="177"/>
      <c r="AJM16" s="177"/>
      <c r="AJN16" s="177"/>
      <c r="AJO16" s="177"/>
      <c r="AJP16" s="177"/>
      <c r="AJQ16" s="177"/>
      <c r="AJR16" s="177"/>
      <c r="AJS16" s="177"/>
      <c r="AJT16" s="177"/>
      <c r="AJU16" s="177"/>
      <c r="AJV16" s="177"/>
      <c r="AJW16" s="177"/>
      <c r="AJX16" s="177"/>
      <c r="AJY16" s="177"/>
      <c r="AJZ16" s="177"/>
      <c r="AKA16" s="177"/>
      <c r="AKB16" s="177"/>
      <c r="AKC16" s="177"/>
      <c r="AKD16" s="177"/>
      <c r="AKE16" s="177"/>
      <c r="AKF16" s="177"/>
      <c r="AKG16" s="177"/>
      <c r="AKH16" s="177"/>
      <c r="AKI16" s="177"/>
      <c r="AKJ16" s="177"/>
      <c r="AKK16" s="177"/>
      <c r="AKL16" s="177"/>
      <c r="AKM16" s="177"/>
      <c r="AKN16" s="177"/>
      <c r="AKO16" s="177"/>
      <c r="AKP16" s="177"/>
      <c r="AKQ16" s="177"/>
      <c r="AKR16" s="177"/>
      <c r="AKS16" s="177"/>
      <c r="AKT16" s="177"/>
      <c r="AKU16" s="177"/>
      <c r="AKV16" s="177"/>
      <c r="AKW16" s="177"/>
      <c r="AKX16" s="177"/>
      <c r="AKY16" s="177"/>
      <c r="AKZ16" s="177"/>
      <c r="ALA16" s="177"/>
      <c r="ALB16" s="177"/>
      <c r="ALC16" s="177"/>
      <c r="ALD16" s="177"/>
      <c r="ALE16" s="177"/>
      <c r="ALF16" s="177"/>
      <c r="ALG16" s="177"/>
      <c r="ALH16" s="177"/>
      <c r="ALI16" s="177"/>
      <c r="ALJ16" s="177"/>
      <c r="ALK16" s="177"/>
      <c r="ALL16" s="177"/>
      <c r="ALM16" s="177"/>
      <c r="ALN16" s="177"/>
      <c r="ALO16" s="177"/>
      <c r="ALP16" s="177"/>
      <c r="ALQ16" s="177"/>
      <c r="ALR16" s="177"/>
      <c r="ALS16" s="177"/>
      <c r="ALT16" s="177"/>
      <c r="ALU16" s="177"/>
      <c r="ALV16" s="177"/>
      <c r="ALW16" s="177"/>
      <c r="ALX16" s="177"/>
      <c r="ALY16" s="177"/>
      <c r="ALZ16" s="177"/>
      <c r="AMA16" s="177"/>
      <c r="AMB16" s="177"/>
      <c r="AMC16" s="177"/>
      <c r="AMD16" s="177"/>
      <c r="AME16" s="177"/>
      <c r="AMF16" s="177"/>
      <c r="AMG16" s="177"/>
      <c r="AMH16" s="177"/>
      <c r="AMI16" s="177"/>
      <c r="AMJ16" s="177"/>
      <c r="AMK16" s="177"/>
    </row>
    <row r="17" spans="1:1025" s="298" customFormat="1" ht="54.95" customHeight="1" x14ac:dyDescent="0.8">
      <c r="A17" s="314" t="s">
        <v>129</v>
      </c>
      <c r="B17" s="395">
        <v>8281</v>
      </c>
      <c r="C17" s="314">
        <v>6246</v>
      </c>
      <c r="D17" s="393">
        <v>31161</v>
      </c>
      <c r="E17" s="314">
        <v>32596</v>
      </c>
      <c r="F17" s="393">
        <v>78284</v>
      </c>
      <c r="G17" s="314">
        <v>6459.18</v>
      </c>
      <c r="H17" s="393">
        <v>4871.88</v>
      </c>
      <c r="I17" s="314">
        <v>31161</v>
      </c>
      <c r="J17" s="393">
        <v>22817.200000000001</v>
      </c>
      <c r="K17" s="314">
        <v>65309.26</v>
      </c>
      <c r="L17" s="177"/>
      <c r="M17" s="177"/>
      <c r="N17" s="297"/>
      <c r="O17" s="297"/>
      <c r="P17" s="297"/>
      <c r="Q17" s="297"/>
      <c r="R17" s="297"/>
      <c r="S17" s="302"/>
      <c r="T17" s="177"/>
      <c r="U17" s="177"/>
      <c r="V17" s="302"/>
      <c r="W17" s="177"/>
      <c r="X17" s="316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/>
      <c r="CD17" s="177"/>
      <c r="CE17" s="177"/>
      <c r="CF17" s="177"/>
      <c r="CG17" s="177"/>
      <c r="CH17" s="177"/>
      <c r="CI17" s="177"/>
      <c r="CJ17" s="177"/>
      <c r="CK17" s="177"/>
      <c r="CL17" s="177"/>
      <c r="CM17" s="177"/>
      <c r="CN17" s="177"/>
      <c r="CO17" s="177"/>
      <c r="CP17" s="177"/>
      <c r="CQ17" s="177"/>
      <c r="CR17" s="177"/>
      <c r="CS17" s="177"/>
      <c r="CT17" s="177"/>
      <c r="CU17" s="177"/>
      <c r="CV17" s="177"/>
      <c r="CW17" s="177"/>
      <c r="CX17" s="177"/>
      <c r="CY17" s="177"/>
      <c r="CZ17" s="177"/>
      <c r="DA17" s="177"/>
      <c r="DB17" s="177"/>
      <c r="DC17" s="177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7"/>
      <c r="DQ17" s="177"/>
      <c r="DR17" s="177"/>
      <c r="DS17" s="177"/>
      <c r="DT17" s="177"/>
      <c r="DU17" s="177"/>
      <c r="DV17" s="177"/>
      <c r="DW17" s="177"/>
      <c r="DX17" s="177"/>
      <c r="DY17" s="177"/>
      <c r="DZ17" s="177"/>
      <c r="EA17" s="177"/>
      <c r="EB17" s="177"/>
      <c r="EC17" s="177"/>
      <c r="ED17" s="177"/>
      <c r="EE17" s="177"/>
      <c r="EF17" s="177"/>
      <c r="EG17" s="177"/>
      <c r="EH17" s="177"/>
      <c r="EI17" s="177"/>
      <c r="EJ17" s="177"/>
      <c r="EK17" s="177"/>
      <c r="EL17" s="177"/>
      <c r="EM17" s="177"/>
      <c r="EN17" s="177"/>
      <c r="EO17" s="177"/>
      <c r="EP17" s="177"/>
      <c r="EQ17" s="177"/>
      <c r="ER17" s="177"/>
      <c r="ES17" s="177"/>
      <c r="ET17" s="177"/>
      <c r="EU17" s="177"/>
      <c r="EV17" s="177"/>
      <c r="EW17" s="177"/>
      <c r="EX17" s="177"/>
      <c r="EY17" s="177"/>
      <c r="EZ17" s="177"/>
      <c r="FA17" s="177"/>
      <c r="FB17" s="177"/>
      <c r="FC17" s="177"/>
      <c r="FD17" s="177"/>
      <c r="FE17" s="177"/>
      <c r="FF17" s="177"/>
      <c r="FG17" s="177"/>
      <c r="FH17" s="177"/>
      <c r="FI17" s="177"/>
      <c r="FJ17" s="177"/>
      <c r="FK17" s="177"/>
      <c r="FL17" s="177"/>
      <c r="FM17" s="177"/>
      <c r="FN17" s="177"/>
      <c r="FO17" s="177"/>
      <c r="FP17" s="177"/>
      <c r="FQ17" s="177"/>
      <c r="FR17" s="177"/>
      <c r="FS17" s="177"/>
      <c r="FT17" s="177"/>
      <c r="FU17" s="177"/>
      <c r="FV17" s="177"/>
      <c r="FW17" s="177"/>
      <c r="FX17" s="177"/>
      <c r="FY17" s="177"/>
      <c r="FZ17" s="177"/>
      <c r="GA17" s="177"/>
      <c r="GB17" s="177"/>
      <c r="GC17" s="177"/>
      <c r="GD17" s="177"/>
      <c r="GE17" s="177"/>
      <c r="GF17" s="177"/>
      <c r="GG17" s="177"/>
      <c r="GH17" s="177"/>
      <c r="GI17" s="177"/>
      <c r="GJ17" s="177"/>
      <c r="GK17" s="177"/>
      <c r="GL17" s="177"/>
      <c r="GM17" s="177"/>
      <c r="GN17" s="177"/>
      <c r="GO17" s="177"/>
      <c r="GP17" s="177"/>
      <c r="GQ17" s="177"/>
      <c r="GR17" s="177"/>
      <c r="GS17" s="177"/>
      <c r="GT17" s="177"/>
      <c r="GU17" s="177"/>
      <c r="GV17" s="177"/>
      <c r="GW17" s="177"/>
      <c r="GX17" s="177"/>
      <c r="GY17" s="177"/>
      <c r="GZ17" s="177"/>
      <c r="HA17" s="177"/>
      <c r="HB17" s="177"/>
      <c r="HC17" s="177"/>
      <c r="HD17" s="177"/>
      <c r="HE17" s="177"/>
      <c r="HF17" s="177"/>
      <c r="HG17" s="177"/>
      <c r="HH17" s="177"/>
      <c r="HI17" s="177"/>
      <c r="HJ17" s="177"/>
      <c r="HK17" s="177"/>
      <c r="HL17" s="177"/>
      <c r="HM17" s="177"/>
      <c r="HN17" s="177"/>
      <c r="HO17" s="177"/>
      <c r="HP17" s="177"/>
      <c r="HQ17" s="177"/>
      <c r="HR17" s="177"/>
      <c r="HS17" s="177"/>
      <c r="HT17" s="177"/>
      <c r="HU17" s="177"/>
      <c r="HV17" s="177"/>
      <c r="HW17" s="177"/>
      <c r="HX17" s="177"/>
      <c r="HY17" s="177"/>
      <c r="HZ17" s="177"/>
      <c r="IA17" s="177"/>
      <c r="IB17" s="177"/>
      <c r="IC17" s="177"/>
      <c r="ID17" s="177"/>
      <c r="IE17" s="177"/>
      <c r="IF17" s="177"/>
      <c r="IG17" s="177"/>
      <c r="IH17" s="177"/>
      <c r="II17" s="177"/>
      <c r="IJ17" s="177"/>
      <c r="IK17" s="177"/>
      <c r="IL17" s="177"/>
      <c r="IM17" s="177"/>
      <c r="IN17" s="177"/>
      <c r="IO17" s="177"/>
      <c r="IP17" s="177"/>
      <c r="IQ17" s="177"/>
      <c r="IR17" s="177"/>
      <c r="IS17" s="177"/>
      <c r="IT17" s="177"/>
      <c r="IU17" s="177"/>
      <c r="IV17" s="177"/>
      <c r="IW17" s="177"/>
      <c r="IX17" s="177"/>
      <c r="IY17" s="177"/>
      <c r="IZ17" s="177"/>
      <c r="JA17" s="177"/>
      <c r="JB17" s="177"/>
      <c r="JC17" s="177"/>
      <c r="JD17" s="177"/>
      <c r="JE17" s="177"/>
      <c r="JF17" s="177"/>
      <c r="JG17" s="177"/>
      <c r="JH17" s="177"/>
      <c r="JI17" s="177"/>
      <c r="JJ17" s="177"/>
      <c r="JK17" s="177"/>
      <c r="JL17" s="177"/>
      <c r="JM17" s="177"/>
      <c r="JN17" s="177"/>
      <c r="JO17" s="177"/>
      <c r="JP17" s="177"/>
      <c r="JQ17" s="177"/>
      <c r="JR17" s="177"/>
      <c r="JS17" s="177"/>
      <c r="JT17" s="177"/>
      <c r="JU17" s="177"/>
      <c r="JV17" s="177"/>
      <c r="JW17" s="177"/>
      <c r="JX17" s="177"/>
      <c r="JY17" s="177"/>
      <c r="JZ17" s="177"/>
      <c r="KA17" s="177"/>
      <c r="KB17" s="177"/>
      <c r="KC17" s="177"/>
      <c r="KD17" s="177"/>
      <c r="KE17" s="177"/>
      <c r="KF17" s="177"/>
      <c r="KG17" s="177"/>
      <c r="KH17" s="177"/>
      <c r="KI17" s="177"/>
      <c r="KJ17" s="177"/>
      <c r="KK17" s="177"/>
      <c r="KL17" s="177"/>
      <c r="KM17" s="177"/>
      <c r="KN17" s="177"/>
      <c r="KO17" s="177"/>
      <c r="KP17" s="177"/>
      <c r="KQ17" s="177"/>
      <c r="KR17" s="177"/>
      <c r="KS17" s="177"/>
      <c r="KT17" s="177"/>
      <c r="KU17" s="177"/>
      <c r="KV17" s="177"/>
      <c r="KW17" s="177"/>
      <c r="KX17" s="177"/>
      <c r="KY17" s="177"/>
      <c r="KZ17" s="177"/>
      <c r="LA17" s="177"/>
      <c r="LB17" s="177"/>
      <c r="LC17" s="177"/>
      <c r="LD17" s="177"/>
      <c r="LE17" s="177"/>
      <c r="LF17" s="177"/>
      <c r="LG17" s="177"/>
      <c r="LH17" s="177"/>
      <c r="LI17" s="177"/>
      <c r="LJ17" s="177"/>
      <c r="LK17" s="177"/>
      <c r="LL17" s="177"/>
      <c r="LM17" s="177"/>
      <c r="LN17" s="177"/>
      <c r="LO17" s="177"/>
      <c r="LP17" s="177"/>
      <c r="LQ17" s="177"/>
      <c r="LR17" s="177"/>
      <c r="LS17" s="177"/>
      <c r="LT17" s="177"/>
      <c r="LU17" s="177"/>
      <c r="LV17" s="177"/>
      <c r="LW17" s="177"/>
      <c r="LX17" s="177"/>
      <c r="LY17" s="177"/>
      <c r="LZ17" s="177"/>
      <c r="MA17" s="177"/>
      <c r="MB17" s="177"/>
      <c r="MC17" s="177"/>
      <c r="MD17" s="177"/>
      <c r="ME17" s="177"/>
      <c r="MF17" s="177"/>
      <c r="MG17" s="177"/>
      <c r="MH17" s="177"/>
      <c r="MI17" s="177"/>
      <c r="MJ17" s="177"/>
      <c r="MK17" s="177"/>
      <c r="ML17" s="177"/>
      <c r="MM17" s="177"/>
      <c r="MN17" s="177"/>
      <c r="MO17" s="177"/>
      <c r="MP17" s="177"/>
      <c r="MQ17" s="177"/>
      <c r="MR17" s="177"/>
      <c r="MS17" s="177"/>
      <c r="MT17" s="177"/>
      <c r="MU17" s="177"/>
      <c r="MV17" s="177"/>
      <c r="MW17" s="177"/>
      <c r="MX17" s="177"/>
      <c r="MY17" s="177"/>
      <c r="MZ17" s="177"/>
      <c r="NA17" s="177"/>
      <c r="NB17" s="177"/>
      <c r="NC17" s="177"/>
      <c r="ND17" s="177"/>
      <c r="NE17" s="177"/>
      <c r="NF17" s="177"/>
      <c r="NG17" s="177"/>
      <c r="NH17" s="177"/>
      <c r="NI17" s="177"/>
      <c r="NJ17" s="177"/>
      <c r="NK17" s="177"/>
      <c r="NL17" s="177"/>
      <c r="NM17" s="177"/>
      <c r="NN17" s="177"/>
      <c r="NO17" s="177"/>
      <c r="NP17" s="177"/>
      <c r="NQ17" s="177"/>
      <c r="NR17" s="177"/>
      <c r="NS17" s="177"/>
      <c r="NT17" s="177"/>
      <c r="NU17" s="177"/>
      <c r="NV17" s="177"/>
      <c r="NW17" s="177"/>
      <c r="NX17" s="177"/>
      <c r="NY17" s="177"/>
      <c r="NZ17" s="177"/>
      <c r="OA17" s="177"/>
      <c r="OB17" s="177"/>
      <c r="OC17" s="177"/>
      <c r="OD17" s="177"/>
      <c r="OE17" s="177"/>
      <c r="OF17" s="177"/>
      <c r="OG17" s="177"/>
      <c r="OH17" s="177"/>
      <c r="OI17" s="177"/>
      <c r="OJ17" s="177"/>
      <c r="OK17" s="177"/>
      <c r="OL17" s="177"/>
      <c r="OM17" s="177"/>
      <c r="ON17" s="177"/>
      <c r="OO17" s="177"/>
      <c r="OP17" s="177"/>
      <c r="OQ17" s="177"/>
      <c r="OR17" s="177"/>
      <c r="OS17" s="177"/>
      <c r="OT17" s="177"/>
      <c r="OU17" s="177"/>
      <c r="OV17" s="177"/>
      <c r="OW17" s="177"/>
      <c r="OX17" s="177"/>
      <c r="OY17" s="177"/>
      <c r="OZ17" s="177"/>
      <c r="PA17" s="177"/>
      <c r="PB17" s="177"/>
      <c r="PC17" s="177"/>
      <c r="PD17" s="177"/>
      <c r="PE17" s="177"/>
      <c r="PF17" s="177"/>
      <c r="PG17" s="177"/>
      <c r="PH17" s="177"/>
      <c r="PI17" s="177"/>
      <c r="PJ17" s="177"/>
      <c r="PK17" s="177"/>
      <c r="PL17" s="177"/>
      <c r="PM17" s="177"/>
      <c r="PN17" s="177"/>
      <c r="PO17" s="177"/>
      <c r="PP17" s="177"/>
      <c r="PQ17" s="177"/>
      <c r="PR17" s="177"/>
      <c r="PS17" s="177"/>
      <c r="PT17" s="177"/>
      <c r="PU17" s="177"/>
      <c r="PV17" s="177"/>
      <c r="PW17" s="177"/>
      <c r="PX17" s="177"/>
      <c r="PY17" s="177"/>
      <c r="PZ17" s="177"/>
      <c r="QA17" s="177"/>
      <c r="QB17" s="177"/>
      <c r="QC17" s="177"/>
      <c r="QD17" s="177"/>
      <c r="QE17" s="177"/>
      <c r="QF17" s="177"/>
      <c r="QG17" s="177"/>
      <c r="QH17" s="177"/>
      <c r="QI17" s="177"/>
      <c r="QJ17" s="177"/>
      <c r="QK17" s="177"/>
      <c r="QL17" s="177"/>
      <c r="QM17" s="177"/>
      <c r="QN17" s="177"/>
      <c r="QO17" s="177"/>
      <c r="QP17" s="177"/>
      <c r="QQ17" s="177"/>
      <c r="QR17" s="177"/>
      <c r="QS17" s="177"/>
      <c r="QT17" s="177"/>
      <c r="QU17" s="177"/>
      <c r="QV17" s="177"/>
      <c r="QW17" s="177"/>
      <c r="QX17" s="177"/>
      <c r="QY17" s="177"/>
      <c r="QZ17" s="177"/>
      <c r="RA17" s="177"/>
      <c r="RB17" s="177"/>
      <c r="RC17" s="177"/>
      <c r="RD17" s="177"/>
      <c r="RE17" s="177"/>
      <c r="RF17" s="177"/>
      <c r="RG17" s="177"/>
      <c r="RH17" s="177"/>
      <c r="RI17" s="177"/>
      <c r="RJ17" s="177"/>
      <c r="RK17" s="177"/>
      <c r="RL17" s="177"/>
      <c r="RM17" s="177"/>
      <c r="RN17" s="177"/>
      <c r="RO17" s="177"/>
      <c r="RP17" s="177"/>
      <c r="RQ17" s="177"/>
      <c r="RR17" s="177"/>
      <c r="RS17" s="177"/>
      <c r="RT17" s="177"/>
      <c r="RU17" s="177"/>
      <c r="RV17" s="177"/>
      <c r="RW17" s="177"/>
      <c r="RX17" s="177"/>
      <c r="RY17" s="177"/>
      <c r="RZ17" s="177"/>
      <c r="SA17" s="177"/>
      <c r="SB17" s="177"/>
      <c r="SC17" s="177"/>
      <c r="SD17" s="177"/>
      <c r="SE17" s="177"/>
      <c r="SF17" s="177"/>
      <c r="SG17" s="177"/>
      <c r="SH17" s="177"/>
      <c r="SI17" s="177"/>
      <c r="SJ17" s="177"/>
      <c r="SK17" s="177"/>
      <c r="SL17" s="177"/>
      <c r="SM17" s="177"/>
      <c r="SN17" s="177"/>
      <c r="SO17" s="177"/>
      <c r="SP17" s="177"/>
      <c r="SQ17" s="177"/>
      <c r="SR17" s="177"/>
      <c r="SS17" s="177"/>
      <c r="ST17" s="177"/>
      <c r="SU17" s="177"/>
      <c r="SV17" s="177"/>
      <c r="SW17" s="177"/>
      <c r="SX17" s="177"/>
      <c r="SY17" s="177"/>
      <c r="SZ17" s="177"/>
      <c r="TA17" s="177"/>
      <c r="TB17" s="177"/>
      <c r="TC17" s="177"/>
      <c r="TD17" s="177"/>
      <c r="TE17" s="177"/>
      <c r="TF17" s="177"/>
      <c r="TG17" s="177"/>
      <c r="TH17" s="177"/>
      <c r="TI17" s="177"/>
      <c r="TJ17" s="177"/>
      <c r="TK17" s="177"/>
      <c r="TL17" s="177"/>
      <c r="TM17" s="177"/>
      <c r="TN17" s="177"/>
      <c r="TO17" s="177"/>
      <c r="TP17" s="177"/>
      <c r="TQ17" s="177"/>
      <c r="TR17" s="177"/>
      <c r="TS17" s="177"/>
      <c r="TT17" s="177"/>
      <c r="TU17" s="177"/>
      <c r="TV17" s="177"/>
      <c r="TW17" s="177"/>
      <c r="TX17" s="177"/>
      <c r="TY17" s="177"/>
      <c r="TZ17" s="177"/>
      <c r="UA17" s="177"/>
      <c r="UB17" s="177"/>
      <c r="UC17" s="177"/>
      <c r="UD17" s="177"/>
      <c r="UE17" s="177"/>
      <c r="UF17" s="177"/>
      <c r="UG17" s="177"/>
      <c r="UH17" s="177"/>
      <c r="UI17" s="177"/>
      <c r="UJ17" s="177"/>
      <c r="UK17" s="177"/>
      <c r="UL17" s="177"/>
      <c r="UM17" s="177"/>
      <c r="UN17" s="177"/>
      <c r="UO17" s="177"/>
      <c r="UP17" s="177"/>
      <c r="UQ17" s="177"/>
      <c r="UR17" s="177"/>
      <c r="US17" s="177"/>
      <c r="UT17" s="177"/>
      <c r="UU17" s="177"/>
      <c r="UV17" s="177"/>
      <c r="UW17" s="177"/>
      <c r="UX17" s="177"/>
      <c r="UY17" s="177"/>
      <c r="UZ17" s="177"/>
      <c r="VA17" s="177"/>
      <c r="VB17" s="177"/>
      <c r="VC17" s="177"/>
      <c r="VD17" s="177"/>
      <c r="VE17" s="177"/>
      <c r="VF17" s="177"/>
      <c r="VG17" s="177"/>
      <c r="VH17" s="177"/>
      <c r="VI17" s="177"/>
      <c r="VJ17" s="177"/>
      <c r="VK17" s="177"/>
      <c r="VL17" s="177"/>
      <c r="VM17" s="177"/>
      <c r="VN17" s="177"/>
      <c r="VO17" s="177"/>
      <c r="VP17" s="177"/>
      <c r="VQ17" s="177"/>
      <c r="VR17" s="177"/>
      <c r="VS17" s="177"/>
      <c r="VT17" s="177"/>
      <c r="VU17" s="177"/>
      <c r="VV17" s="177"/>
      <c r="VW17" s="177"/>
      <c r="VX17" s="177"/>
      <c r="VY17" s="177"/>
      <c r="VZ17" s="177"/>
      <c r="WA17" s="177"/>
      <c r="WB17" s="177"/>
      <c r="WC17" s="177"/>
      <c r="WD17" s="177"/>
      <c r="WE17" s="177"/>
      <c r="WF17" s="177"/>
      <c r="WG17" s="177"/>
      <c r="WH17" s="177"/>
      <c r="WI17" s="177"/>
      <c r="WJ17" s="177"/>
      <c r="WK17" s="177"/>
      <c r="WL17" s="177"/>
      <c r="WM17" s="177"/>
      <c r="WN17" s="177"/>
      <c r="WO17" s="177"/>
      <c r="WP17" s="177"/>
      <c r="WQ17" s="177"/>
      <c r="WR17" s="177"/>
      <c r="WS17" s="177"/>
      <c r="WT17" s="177"/>
      <c r="WU17" s="177"/>
      <c r="WV17" s="177"/>
      <c r="WW17" s="177"/>
      <c r="WX17" s="177"/>
      <c r="WY17" s="177"/>
      <c r="WZ17" s="177"/>
      <c r="XA17" s="177"/>
      <c r="XB17" s="177"/>
      <c r="XC17" s="177"/>
      <c r="XD17" s="177"/>
      <c r="XE17" s="177"/>
      <c r="XF17" s="177"/>
      <c r="XG17" s="177"/>
      <c r="XH17" s="177"/>
      <c r="XI17" s="177"/>
      <c r="XJ17" s="177"/>
      <c r="XK17" s="177"/>
      <c r="XL17" s="177"/>
      <c r="XM17" s="177"/>
      <c r="XN17" s="177"/>
      <c r="XO17" s="177"/>
      <c r="XP17" s="177"/>
      <c r="XQ17" s="177"/>
      <c r="XR17" s="177"/>
      <c r="XS17" s="177"/>
      <c r="XT17" s="177"/>
      <c r="XU17" s="177"/>
      <c r="XV17" s="177"/>
      <c r="XW17" s="177"/>
      <c r="XX17" s="177"/>
      <c r="XY17" s="177"/>
      <c r="XZ17" s="177"/>
      <c r="YA17" s="177"/>
      <c r="YB17" s="177"/>
      <c r="YC17" s="177"/>
      <c r="YD17" s="177"/>
      <c r="YE17" s="177"/>
      <c r="YF17" s="177"/>
      <c r="YG17" s="177"/>
      <c r="YH17" s="177"/>
      <c r="YI17" s="177"/>
      <c r="YJ17" s="177"/>
      <c r="YK17" s="177"/>
      <c r="YL17" s="177"/>
      <c r="YM17" s="177"/>
      <c r="YN17" s="177"/>
      <c r="YO17" s="177"/>
      <c r="YP17" s="177"/>
      <c r="YQ17" s="177"/>
      <c r="YR17" s="177"/>
      <c r="YS17" s="177"/>
      <c r="YT17" s="177"/>
      <c r="YU17" s="177"/>
      <c r="YV17" s="177"/>
      <c r="YW17" s="177"/>
      <c r="YX17" s="177"/>
      <c r="YY17" s="177"/>
      <c r="YZ17" s="177"/>
      <c r="ZA17" s="177"/>
      <c r="ZB17" s="177"/>
      <c r="ZC17" s="177"/>
      <c r="ZD17" s="177"/>
      <c r="ZE17" s="177"/>
      <c r="ZF17" s="177"/>
      <c r="ZG17" s="177"/>
      <c r="ZH17" s="177"/>
      <c r="ZI17" s="177"/>
      <c r="ZJ17" s="177"/>
      <c r="ZK17" s="177"/>
      <c r="ZL17" s="177"/>
      <c r="ZM17" s="177"/>
      <c r="ZN17" s="177"/>
      <c r="ZO17" s="177"/>
      <c r="ZP17" s="177"/>
      <c r="ZQ17" s="177"/>
      <c r="ZR17" s="177"/>
      <c r="ZS17" s="177"/>
      <c r="ZT17" s="177"/>
      <c r="ZU17" s="177"/>
      <c r="ZV17" s="177"/>
      <c r="ZW17" s="177"/>
      <c r="ZX17" s="177"/>
      <c r="ZY17" s="177"/>
      <c r="ZZ17" s="177"/>
      <c r="AAA17" s="177"/>
      <c r="AAB17" s="177"/>
      <c r="AAC17" s="177"/>
      <c r="AAD17" s="177"/>
      <c r="AAE17" s="177"/>
      <c r="AAF17" s="177"/>
      <c r="AAG17" s="177"/>
      <c r="AAH17" s="177"/>
      <c r="AAI17" s="177"/>
      <c r="AAJ17" s="177"/>
      <c r="AAK17" s="177"/>
      <c r="AAL17" s="177"/>
      <c r="AAM17" s="177"/>
      <c r="AAN17" s="177"/>
      <c r="AAO17" s="177"/>
      <c r="AAP17" s="177"/>
      <c r="AAQ17" s="177"/>
      <c r="AAR17" s="177"/>
      <c r="AAS17" s="177"/>
      <c r="AAT17" s="177"/>
      <c r="AAU17" s="177"/>
      <c r="AAV17" s="177"/>
      <c r="AAW17" s="177"/>
      <c r="AAX17" s="177"/>
      <c r="AAY17" s="177"/>
      <c r="AAZ17" s="177"/>
      <c r="ABA17" s="177"/>
      <c r="ABB17" s="177"/>
      <c r="ABC17" s="177"/>
      <c r="ABD17" s="177"/>
      <c r="ABE17" s="177"/>
      <c r="ABF17" s="177"/>
      <c r="ABG17" s="177"/>
      <c r="ABH17" s="177"/>
      <c r="ABI17" s="177"/>
      <c r="ABJ17" s="177"/>
      <c r="ABK17" s="177"/>
      <c r="ABL17" s="177"/>
      <c r="ABM17" s="177"/>
      <c r="ABN17" s="177"/>
      <c r="ABO17" s="177"/>
      <c r="ABP17" s="177"/>
      <c r="ABQ17" s="177"/>
      <c r="ABR17" s="177"/>
      <c r="ABS17" s="177"/>
      <c r="ABT17" s="177"/>
      <c r="ABU17" s="177"/>
      <c r="ABV17" s="177"/>
      <c r="ABW17" s="177"/>
      <c r="ABX17" s="177"/>
      <c r="ABY17" s="177"/>
      <c r="ABZ17" s="177"/>
      <c r="ACA17" s="177"/>
      <c r="ACB17" s="177"/>
      <c r="ACC17" s="177"/>
      <c r="ACD17" s="177"/>
      <c r="ACE17" s="177"/>
      <c r="ACF17" s="177"/>
      <c r="ACG17" s="177"/>
      <c r="ACH17" s="177"/>
      <c r="ACI17" s="177"/>
      <c r="ACJ17" s="177"/>
      <c r="ACK17" s="177"/>
      <c r="ACL17" s="177"/>
      <c r="ACM17" s="177"/>
      <c r="ACN17" s="177"/>
      <c r="ACO17" s="177"/>
      <c r="ACP17" s="177"/>
      <c r="ACQ17" s="177"/>
      <c r="ACR17" s="177"/>
      <c r="ACS17" s="177"/>
      <c r="ACT17" s="177"/>
      <c r="ACU17" s="177"/>
      <c r="ACV17" s="177"/>
      <c r="ACW17" s="177"/>
      <c r="ACX17" s="177"/>
      <c r="ACY17" s="177"/>
      <c r="ACZ17" s="177"/>
      <c r="ADA17" s="177"/>
      <c r="ADB17" s="177"/>
      <c r="ADC17" s="177"/>
      <c r="ADD17" s="177"/>
      <c r="ADE17" s="177"/>
      <c r="ADF17" s="177"/>
      <c r="ADG17" s="177"/>
      <c r="ADH17" s="177"/>
      <c r="ADI17" s="177"/>
      <c r="ADJ17" s="177"/>
      <c r="ADK17" s="177"/>
      <c r="ADL17" s="177"/>
      <c r="ADM17" s="177"/>
      <c r="ADN17" s="177"/>
      <c r="ADO17" s="177"/>
      <c r="ADP17" s="177"/>
      <c r="ADQ17" s="177"/>
      <c r="ADR17" s="177"/>
      <c r="ADS17" s="177"/>
      <c r="ADT17" s="177"/>
      <c r="ADU17" s="177"/>
      <c r="ADV17" s="177"/>
      <c r="ADW17" s="177"/>
      <c r="ADX17" s="177"/>
      <c r="ADY17" s="177"/>
      <c r="ADZ17" s="177"/>
      <c r="AEA17" s="177"/>
      <c r="AEB17" s="177"/>
      <c r="AEC17" s="177"/>
      <c r="AED17" s="177"/>
      <c r="AEE17" s="177"/>
      <c r="AEF17" s="177"/>
      <c r="AEG17" s="177"/>
      <c r="AEH17" s="177"/>
      <c r="AEI17" s="177"/>
      <c r="AEJ17" s="177"/>
      <c r="AEK17" s="177"/>
      <c r="AEL17" s="177"/>
      <c r="AEM17" s="177"/>
      <c r="AEN17" s="177"/>
      <c r="AEO17" s="177"/>
      <c r="AEP17" s="177"/>
      <c r="AEQ17" s="177"/>
      <c r="AER17" s="177"/>
      <c r="AES17" s="177"/>
      <c r="AET17" s="177"/>
      <c r="AEU17" s="177"/>
      <c r="AEV17" s="177"/>
      <c r="AEW17" s="177"/>
      <c r="AEX17" s="177"/>
      <c r="AEY17" s="177"/>
      <c r="AEZ17" s="177"/>
      <c r="AFA17" s="177"/>
      <c r="AFB17" s="177"/>
      <c r="AFC17" s="177"/>
      <c r="AFD17" s="177"/>
      <c r="AFE17" s="177"/>
      <c r="AFF17" s="177"/>
      <c r="AFG17" s="177"/>
      <c r="AFH17" s="177"/>
      <c r="AFI17" s="177"/>
      <c r="AFJ17" s="177"/>
      <c r="AFK17" s="177"/>
      <c r="AFL17" s="177"/>
      <c r="AFM17" s="177"/>
      <c r="AFN17" s="177"/>
      <c r="AFO17" s="177"/>
      <c r="AFP17" s="177"/>
      <c r="AFQ17" s="177"/>
      <c r="AFR17" s="177"/>
      <c r="AFS17" s="177"/>
      <c r="AFT17" s="177"/>
      <c r="AFU17" s="177"/>
      <c r="AFV17" s="177"/>
      <c r="AFW17" s="177"/>
      <c r="AFX17" s="177"/>
      <c r="AFY17" s="177"/>
      <c r="AFZ17" s="177"/>
      <c r="AGA17" s="177"/>
      <c r="AGB17" s="177"/>
      <c r="AGC17" s="177"/>
      <c r="AGD17" s="177"/>
      <c r="AGE17" s="177"/>
      <c r="AGF17" s="177"/>
      <c r="AGG17" s="177"/>
      <c r="AGH17" s="177"/>
      <c r="AGI17" s="177"/>
      <c r="AGJ17" s="177"/>
      <c r="AGK17" s="177"/>
      <c r="AGL17" s="177"/>
      <c r="AGM17" s="177"/>
      <c r="AGN17" s="177"/>
      <c r="AGO17" s="177"/>
      <c r="AGP17" s="177"/>
      <c r="AGQ17" s="177"/>
      <c r="AGR17" s="177"/>
      <c r="AGS17" s="177"/>
      <c r="AGT17" s="177"/>
      <c r="AGU17" s="177"/>
      <c r="AGV17" s="177"/>
      <c r="AGW17" s="177"/>
      <c r="AGX17" s="177"/>
      <c r="AGY17" s="177"/>
      <c r="AGZ17" s="177"/>
      <c r="AHA17" s="177"/>
      <c r="AHB17" s="177"/>
      <c r="AHC17" s="177"/>
      <c r="AHD17" s="177"/>
      <c r="AHE17" s="177"/>
      <c r="AHF17" s="177"/>
      <c r="AHG17" s="177"/>
      <c r="AHH17" s="177"/>
      <c r="AHI17" s="177"/>
      <c r="AHJ17" s="177"/>
      <c r="AHK17" s="177"/>
      <c r="AHL17" s="177"/>
      <c r="AHM17" s="177"/>
      <c r="AHN17" s="177"/>
      <c r="AHO17" s="177"/>
      <c r="AHP17" s="177"/>
      <c r="AHQ17" s="177"/>
      <c r="AHR17" s="177"/>
      <c r="AHS17" s="177"/>
      <c r="AHT17" s="177"/>
      <c r="AHU17" s="177"/>
      <c r="AHV17" s="177"/>
      <c r="AHW17" s="177"/>
      <c r="AHX17" s="177"/>
      <c r="AHY17" s="177"/>
      <c r="AHZ17" s="177"/>
      <c r="AIA17" s="177"/>
      <c r="AIB17" s="177"/>
      <c r="AIC17" s="177"/>
      <c r="AID17" s="177"/>
      <c r="AIE17" s="177"/>
      <c r="AIF17" s="177"/>
      <c r="AIG17" s="177"/>
      <c r="AIH17" s="177"/>
      <c r="AII17" s="177"/>
      <c r="AIJ17" s="177"/>
      <c r="AIK17" s="177"/>
      <c r="AIL17" s="177"/>
      <c r="AIM17" s="177"/>
      <c r="AIN17" s="177"/>
      <c r="AIO17" s="177"/>
      <c r="AIP17" s="177"/>
      <c r="AIQ17" s="177"/>
      <c r="AIR17" s="177"/>
      <c r="AIS17" s="177"/>
      <c r="AIT17" s="177"/>
      <c r="AIU17" s="177"/>
      <c r="AIV17" s="177"/>
      <c r="AIW17" s="177"/>
      <c r="AIX17" s="177"/>
      <c r="AIY17" s="177"/>
      <c r="AIZ17" s="177"/>
      <c r="AJA17" s="177"/>
      <c r="AJB17" s="177"/>
      <c r="AJC17" s="177"/>
      <c r="AJD17" s="177"/>
      <c r="AJE17" s="177"/>
      <c r="AJF17" s="177"/>
      <c r="AJG17" s="177"/>
      <c r="AJH17" s="177"/>
      <c r="AJI17" s="177"/>
      <c r="AJJ17" s="177"/>
      <c r="AJK17" s="177"/>
      <c r="AJL17" s="177"/>
      <c r="AJM17" s="177"/>
      <c r="AJN17" s="177"/>
      <c r="AJO17" s="177"/>
      <c r="AJP17" s="177"/>
      <c r="AJQ17" s="177"/>
      <c r="AJR17" s="177"/>
      <c r="AJS17" s="177"/>
      <c r="AJT17" s="177"/>
      <c r="AJU17" s="177"/>
      <c r="AJV17" s="177"/>
      <c r="AJW17" s="177"/>
      <c r="AJX17" s="177"/>
      <c r="AJY17" s="177"/>
      <c r="AJZ17" s="177"/>
      <c r="AKA17" s="177"/>
      <c r="AKB17" s="177"/>
      <c r="AKC17" s="177"/>
      <c r="AKD17" s="177"/>
      <c r="AKE17" s="177"/>
      <c r="AKF17" s="177"/>
      <c r="AKG17" s="177"/>
      <c r="AKH17" s="177"/>
      <c r="AKI17" s="177"/>
      <c r="AKJ17" s="177"/>
      <c r="AKK17" s="177"/>
      <c r="AKL17" s="177"/>
      <c r="AKM17" s="177"/>
      <c r="AKN17" s="177"/>
      <c r="AKO17" s="177"/>
      <c r="AKP17" s="177"/>
      <c r="AKQ17" s="177"/>
      <c r="AKR17" s="177"/>
      <c r="AKS17" s="177"/>
      <c r="AKT17" s="177"/>
      <c r="AKU17" s="177"/>
      <c r="AKV17" s="177"/>
      <c r="AKW17" s="177"/>
      <c r="AKX17" s="177"/>
      <c r="AKY17" s="177"/>
      <c r="AKZ17" s="177"/>
      <c r="ALA17" s="177"/>
      <c r="ALB17" s="177"/>
      <c r="ALC17" s="177"/>
      <c r="ALD17" s="177"/>
      <c r="ALE17" s="177"/>
      <c r="ALF17" s="177"/>
      <c r="ALG17" s="177"/>
      <c r="ALH17" s="177"/>
      <c r="ALI17" s="177"/>
      <c r="ALJ17" s="177"/>
      <c r="ALK17" s="177"/>
      <c r="ALL17" s="177"/>
      <c r="ALM17" s="177"/>
      <c r="ALN17" s="177"/>
      <c r="ALO17" s="177"/>
      <c r="ALP17" s="177"/>
      <c r="ALQ17" s="177"/>
      <c r="ALR17" s="177"/>
      <c r="ALS17" s="177"/>
      <c r="ALT17" s="177"/>
      <c r="ALU17" s="177"/>
      <c r="ALV17" s="177"/>
      <c r="ALW17" s="177"/>
      <c r="ALX17" s="177"/>
      <c r="ALY17" s="177"/>
      <c r="ALZ17" s="177"/>
      <c r="AMA17" s="177"/>
      <c r="AMB17" s="177"/>
      <c r="AMC17" s="177"/>
      <c r="AMD17" s="177"/>
      <c r="AME17" s="177"/>
      <c r="AMF17" s="177"/>
      <c r="AMG17" s="177"/>
      <c r="AMH17" s="177"/>
      <c r="AMI17" s="177"/>
      <c r="AMJ17" s="177"/>
      <c r="AMK17" s="177"/>
    </row>
    <row r="18" spans="1:1025" s="298" customFormat="1" ht="54.95" customHeight="1" x14ac:dyDescent="0.8">
      <c r="A18" s="314" t="s">
        <v>130</v>
      </c>
      <c r="B18" s="395">
        <v>31357</v>
      </c>
      <c r="C18" s="314">
        <v>11728</v>
      </c>
      <c r="D18" s="393">
        <v>20308</v>
      </c>
      <c r="E18" s="314">
        <v>24500</v>
      </c>
      <c r="F18" s="393">
        <v>87893</v>
      </c>
      <c r="G18" s="314">
        <v>24458.46</v>
      </c>
      <c r="H18" s="393">
        <v>9147.84</v>
      </c>
      <c r="I18" s="314">
        <v>20308</v>
      </c>
      <c r="J18" s="393">
        <v>17150</v>
      </c>
      <c r="K18" s="314">
        <v>71064.3</v>
      </c>
      <c r="L18" s="177"/>
      <c r="M18" s="177"/>
      <c r="N18" s="297"/>
      <c r="O18" s="297"/>
      <c r="P18" s="297"/>
      <c r="Q18" s="297"/>
      <c r="R18" s="297"/>
      <c r="S18" s="302"/>
      <c r="T18" s="177"/>
      <c r="U18" s="177"/>
      <c r="V18" s="302"/>
      <c r="W18" s="177"/>
      <c r="X18" s="316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/>
      <c r="CD18" s="177"/>
      <c r="CE18" s="177"/>
      <c r="CF18" s="177"/>
      <c r="CG18" s="177"/>
      <c r="CH18" s="177"/>
      <c r="CI18" s="177"/>
      <c r="CJ18" s="177"/>
      <c r="CK18" s="177"/>
      <c r="CL18" s="177"/>
      <c r="CM18" s="177"/>
      <c r="CN18" s="177"/>
      <c r="CO18" s="177"/>
      <c r="CP18" s="177"/>
      <c r="CQ18" s="177"/>
      <c r="CR18" s="177"/>
      <c r="CS18" s="177"/>
      <c r="CT18" s="177"/>
      <c r="CU18" s="177"/>
      <c r="CV18" s="177"/>
      <c r="CW18" s="177"/>
      <c r="CX18" s="177"/>
      <c r="CY18" s="177"/>
      <c r="CZ18" s="177"/>
      <c r="DA18" s="177"/>
      <c r="DB18" s="177"/>
      <c r="DC18" s="177"/>
      <c r="DD18" s="177"/>
      <c r="DE18" s="177"/>
      <c r="DF18" s="177"/>
      <c r="DG18" s="177"/>
      <c r="DH18" s="177"/>
      <c r="DI18" s="177"/>
      <c r="DJ18" s="177"/>
      <c r="DK18" s="177"/>
      <c r="DL18" s="177"/>
      <c r="DM18" s="177"/>
      <c r="DN18" s="177"/>
      <c r="DO18" s="177"/>
      <c r="DP18" s="177"/>
      <c r="DQ18" s="177"/>
      <c r="DR18" s="177"/>
      <c r="DS18" s="177"/>
      <c r="DT18" s="177"/>
      <c r="DU18" s="177"/>
      <c r="DV18" s="177"/>
      <c r="DW18" s="177"/>
      <c r="DX18" s="177"/>
      <c r="DY18" s="177"/>
      <c r="DZ18" s="177"/>
      <c r="EA18" s="177"/>
      <c r="EB18" s="177"/>
      <c r="EC18" s="177"/>
      <c r="ED18" s="177"/>
      <c r="EE18" s="177"/>
      <c r="EF18" s="177"/>
      <c r="EG18" s="177"/>
      <c r="EH18" s="177"/>
      <c r="EI18" s="177"/>
      <c r="EJ18" s="177"/>
      <c r="EK18" s="177"/>
      <c r="EL18" s="177"/>
      <c r="EM18" s="177"/>
      <c r="EN18" s="177"/>
      <c r="EO18" s="177"/>
      <c r="EP18" s="177"/>
      <c r="EQ18" s="177"/>
      <c r="ER18" s="177"/>
      <c r="ES18" s="177"/>
      <c r="ET18" s="177"/>
      <c r="EU18" s="177"/>
      <c r="EV18" s="177"/>
      <c r="EW18" s="177"/>
      <c r="EX18" s="177"/>
      <c r="EY18" s="177"/>
      <c r="EZ18" s="177"/>
      <c r="FA18" s="177"/>
      <c r="FB18" s="177"/>
      <c r="FC18" s="177"/>
      <c r="FD18" s="177"/>
      <c r="FE18" s="177"/>
      <c r="FF18" s="177"/>
      <c r="FG18" s="177"/>
      <c r="FH18" s="177"/>
      <c r="FI18" s="177"/>
      <c r="FJ18" s="177"/>
      <c r="FK18" s="177"/>
      <c r="FL18" s="177"/>
      <c r="FM18" s="177"/>
      <c r="FN18" s="177"/>
      <c r="FO18" s="177"/>
      <c r="FP18" s="177"/>
      <c r="FQ18" s="177"/>
      <c r="FR18" s="177"/>
      <c r="FS18" s="177"/>
      <c r="FT18" s="177"/>
      <c r="FU18" s="177"/>
      <c r="FV18" s="177"/>
      <c r="FW18" s="177"/>
      <c r="FX18" s="177"/>
      <c r="FY18" s="177"/>
      <c r="FZ18" s="177"/>
      <c r="GA18" s="177"/>
      <c r="GB18" s="177"/>
      <c r="GC18" s="177"/>
      <c r="GD18" s="177"/>
      <c r="GE18" s="177"/>
      <c r="GF18" s="177"/>
      <c r="GG18" s="177"/>
      <c r="GH18" s="177"/>
      <c r="GI18" s="177"/>
      <c r="GJ18" s="177"/>
      <c r="GK18" s="177"/>
      <c r="GL18" s="177"/>
      <c r="GM18" s="177"/>
      <c r="GN18" s="177"/>
      <c r="GO18" s="177"/>
      <c r="GP18" s="177"/>
      <c r="GQ18" s="177"/>
      <c r="GR18" s="177"/>
      <c r="GS18" s="177"/>
      <c r="GT18" s="177"/>
      <c r="GU18" s="177"/>
      <c r="GV18" s="177"/>
      <c r="GW18" s="177"/>
      <c r="GX18" s="177"/>
      <c r="GY18" s="177"/>
      <c r="GZ18" s="177"/>
      <c r="HA18" s="177"/>
      <c r="HB18" s="177"/>
      <c r="HC18" s="177"/>
      <c r="HD18" s="177"/>
      <c r="HE18" s="177"/>
      <c r="HF18" s="177"/>
      <c r="HG18" s="177"/>
      <c r="HH18" s="177"/>
      <c r="HI18" s="177"/>
      <c r="HJ18" s="177"/>
      <c r="HK18" s="177"/>
      <c r="HL18" s="177"/>
      <c r="HM18" s="177"/>
      <c r="HN18" s="177"/>
      <c r="HO18" s="177"/>
      <c r="HP18" s="177"/>
      <c r="HQ18" s="177"/>
      <c r="HR18" s="177"/>
      <c r="HS18" s="177"/>
      <c r="HT18" s="177"/>
      <c r="HU18" s="177"/>
      <c r="HV18" s="177"/>
      <c r="HW18" s="177"/>
      <c r="HX18" s="177"/>
      <c r="HY18" s="177"/>
      <c r="HZ18" s="177"/>
      <c r="IA18" s="177"/>
      <c r="IB18" s="177"/>
      <c r="IC18" s="177"/>
      <c r="ID18" s="177"/>
      <c r="IE18" s="177"/>
      <c r="IF18" s="177"/>
      <c r="IG18" s="177"/>
      <c r="IH18" s="177"/>
      <c r="II18" s="177"/>
      <c r="IJ18" s="177"/>
      <c r="IK18" s="177"/>
      <c r="IL18" s="177"/>
      <c r="IM18" s="177"/>
      <c r="IN18" s="177"/>
      <c r="IO18" s="177"/>
      <c r="IP18" s="177"/>
      <c r="IQ18" s="177"/>
      <c r="IR18" s="177"/>
      <c r="IS18" s="177"/>
      <c r="IT18" s="177"/>
      <c r="IU18" s="177"/>
      <c r="IV18" s="177"/>
      <c r="IW18" s="177"/>
      <c r="IX18" s="177"/>
      <c r="IY18" s="177"/>
      <c r="IZ18" s="177"/>
      <c r="JA18" s="177"/>
      <c r="JB18" s="177"/>
      <c r="JC18" s="177"/>
      <c r="JD18" s="177"/>
      <c r="JE18" s="177"/>
      <c r="JF18" s="177"/>
      <c r="JG18" s="177"/>
      <c r="JH18" s="177"/>
      <c r="JI18" s="177"/>
      <c r="JJ18" s="177"/>
      <c r="JK18" s="177"/>
      <c r="JL18" s="177"/>
      <c r="JM18" s="177"/>
      <c r="JN18" s="177"/>
      <c r="JO18" s="177"/>
      <c r="JP18" s="177"/>
      <c r="JQ18" s="177"/>
      <c r="JR18" s="177"/>
      <c r="JS18" s="177"/>
      <c r="JT18" s="177"/>
      <c r="JU18" s="177"/>
      <c r="JV18" s="177"/>
      <c r="JW18" s="177"/>
      <c r="JX18" s="177"/>
      <c r="JY18" s="177"/>
      <c r="JZ18" s="177"/>
      <c r="KA18" s="177"/>
      <c r="KB18" s="177"/>
      <c r="KC18" s="177"/>
      <c r="KD18" s="177"/>
      <c r="KE18" s="177"/>
      <c r="KF18" s="177"/>
      <c r="KG18" s="177"/>
      <c r="KH18" s="177"/>
      <c r="KI18" s="177"/>
      <c r="KJ18" s="177"/>
      <c r="KK18" s="177"/>
      <c r="KL18" s="177"/>
      <c r="KM18" s="177"/>
      <c r="KN18" s="177"/>
      <c r="KO18" s="177"/>
      <c r="KP18" s="177"/>
      <c r="KQ18" s="177"/>
      <c r="KR18" s="177"/>
      <c r="KS18" s="177"/>
      <c r="KT18" s="177"/>
      <c r="KU18" s="177"/>
      <c r="KV18" s="177"/>
      <c r="KW18" s="177"/>
      <c r="KX18" s="177"/>
      <c r="KY18" s="177"/>
      <c r="KZ18" s="177"/>
      <c r="LA18" s="177"/>
      <c r="LB18" s="177"/>
      <c r="LC18" s="177"/>
      <c r="LD18" s="177"/>
      <c r="LE18" s="177"/>
      <c r="LF18" s="177"/>
      <c r="LG18" s="177"/>
      <c r="LH18" s="177"/>
      <c r="LI18" s="177"/>
      <c r="LJ18" s="177"/>
      <c r="LK18" s="177"/>
      <c r="LL18" s="177"/>
      <c r="LM18" s="177"/>
      <c r="LN18" s="177"/>
      <c r="LO18" s="177"/>
      <c r="LP18" s="177"/>
      <c r="LQ18" s="177"/>
      <c r="LR18" s="177"/>
      <c r="LS18" s="177"/>
      <c r="LT18" s="177"/>
      <c r="LU18" s="177"/>
      <c r="LV18" s="177"/>
      <c r="LW18" s="177"/>
      <c r="LX18" s="177"/>
      <c r="LY18" s="177"/>
      <c r="LZ18" s="177"/>
      <c r="MA18" s="177"/>
      <c r="MB18" s="177"/>
      <c r="MC18" s="177"/>
      <c r="MD18" s="177"/>
      <c r="ME18" s="177"/>
      <c r="MF18" s="177"/>
      <c r="MG18" s="177"/>
      <c r="MH18" s="177"/>
      <c r="MI18" s="177"/>
      <c r="MJ18" s="177"/>
      <c r="MK18" s="177"/>
      <c r="ML18" s="177"/>
      <c r="MM18" s="177"/>
      <c r="MN18" s="177"/>
      <c r="MO18" s="177"/>
      <c r="MP18" s="177"/>
      <c r="MQ18" s="177"/>
      <c r="MR18" s="177"/>
      <c r="MS18" s="177"/>
      <c r="MT18" s="177"/>
      <c r="MU18" s="177"/>
      <c r="MV18" s="177"/>
      <c r="MW18" s="177"/>
      <c r="MX18" s="177"/>
      <c r="MY18" s="177"/>
      <c r="MZ18" s="177"/>
      <c r="NA18" s="177"/>
      <c r="NB18" s="177"/>
      <c r="NC18" s="177"/>
      <c r="ND18" s="177"/>
      <c r="NE18" s="177"/>
      <c r="NF18" s="177"/>
      <c r="NG18" s="177"/>
      <c r="NH18" s="177"/>
      <c r="NI18" s="177"/>
      <c r="NJ18" s="177"/>
      <c r="NK18" s="177"/>
      <c r="NL18" s="177"/>
      <c r="NM18" s="177"/>
      <c r="NN18" s="177"/>
      <c r="NO18" s="177"/>
      <c r="NP18" s="177"/>
      <c r="NQ18" s="177"/>
      <c r="NR18" s="177"/>
      <c r="NS18" s="177"/>
      <c r="NT18" s="177"/>
      <c r="NU18" s="177"/>
      <c r="NV18" s="177"/>
      <c r="NW18" s="177"/>
      <c r="NX18" s="177"/>
      <c r="NY18" s="177"/>
      <c r="NZ18" s="177"/>
      <c r="OA18" s="177"/>
      <c r="OB18" s="177"/>
      <c r="OC18" s="177"/>
      <c r="OD18" s="177"/>
      <c r="OE18" s="177"/>
      <c r="OF18" s="177"/>
      <c r="OG18" s="177"/>
      <c r="OH18" s="177"/>
      <c r="OI18" s="177"/>
      <c r="OJ18" s="177"/>
      <c r="OK18" s="177"/>
      <c r="OL18" s="177"/>
      <c r="OM18" s="177"/>
      <c r="ON18" s="177"/>
      <c r="OO18" s="177"/>
      <c r="OP18" s="177"/>
      <c r="OQ18" s="177"/>
      <c r="OR18" s="177"/>
      <c r="OS18" s="177"/>
      <c r="OT18" s="177"/>
      <c r="OU18" s="177"/>
      <c r="OV18" s="177"/>
      <c r="OW18" s="177"/>
      <c r="OX18" s="177"/>
      <c r="OY18" s="177"/>
      <c r="OZ18" s="177"/>
      <c r="PA18" s="177"/>
      <c r="PB18" s="177"/>
      <c r="PC18" s="177"/>
      <c r="PD18" s="177"/>
      <c r="PE18" s="177"/>
      <c r="PF18" s="177"/>
      <c r="PG18" s="177"/>
      <c r="PH18" s="177"/>
      <c r="PI18" s="177"/>
      <c r="PJ18" s="177"/>
      <c r="PK18" s="177"/>
      <c r="PL18" s="177"/>
      <c r="PM18" s="177"/>
      <c r="PN18" s="177"/>
      <c r="PO18" s="177"/>
      <c r="PP18" s="177"/>
      <c r="PQ18" s="177"/>
      <c r="PR18" s="177"/>
      <c r="PS18" s="177"/>
      <c r="PT18" s="177"/>
      <c r="PU18" s="177"/>
      <c r="PV18" s="177"/>
      <c r="PW18" s="177"/>
      <c r="PX18" s="177"/>
      <c r="PY18" s="177"/>
      <c r="PZ18" s="177"/>
      <c r="QA18" s="177"/>
      <c r="QB18" s="177"/>
      <c r="QC18" s="177"/>
      <c r="QD18" s="177"/>
      <c r="QE18" s="177"/>
      <c r="QF18" s="177"/>
      <c r="QG18" s="177"/>
      <c r="QH18" s="177"/>
      <c r="QI18" s="177"/>
      <c r="QJ18" s="177"/>
      <c r="QK18" s="177"/>
      <c r="QL18" s="177"/>
      <c r="QM18" s="177"/>
      <c r="QN18" s="177"/>
      <c r="QO18" s="177"/>
      <c r="QP18" s="177"/>
      <c r="QQ18" s="177"/>
      <c r="QR18" s="177"/>
      <c r="QS18" s="177"/>
      <c r="QT18" s="177"/>
      <c r="QU18" s="177"/>
      <c r="QV18" s="177"/>
      <c r="QW18" s="177"/>
      <c r="QX18" s="177"/>
      <c r="QY18" s="177"/>
      <c r="QZ18" s="177"/>
      <c r="RA18" s="177"/>
      <c r="RB18" s="177"/>
      <c r="RC18" s="177"/>
      <c r="RD18" s="177"/>
      <c r="RE18" s="177"/>
      <c r="RF18" s="177"/>
      <c r="RG18" s="177"/>
      <c r="RH18" s="177"/>
      <c r="RI18" s="177"/>
      <c r="RJ18" s="177"/>
      <c r="RK18" s="177"/>
      <c r="RL18" s="177"/>
      <c r="RM18" s="177"/>
      <c r="RN18" s="177"/>
      <c r="RO18" s="177"/>
      <c r="RP18" s="177"/>
      <c r="RQ18" s="177"/>
      <c r="RR18" s="177"/>
      <c r="RS18" s="177"/>
      <c r="RT18" s="177"/>
      <c r="RU18" s="177"/>
      <c r="RV18" s="177"/>
      <c r="RW18" s="177"/>
      <c r="RX18" s="177"/>
      <c r="RY18" s="177"/>
      <c r="RZ18" s="177"/>
      <c r="SA18" s="177"/>
      <c r="SB18" s="177"/>
      <c r="SC18" s="177"/>
      <c r="SD18" s="177"/>
      <c r="SE18" s="177"/>
      <c r="SF18" s="177"/>
      <c r="SG18" s="177"/>
      <c r="SH18" s="177"/>
      <c r="SI18" s="177"/>
      <c r="SJ18" s="177"/>
      <c r="SK18" s="177"/>
      <c r="SL18" s="177"/>
      <c r="SM18" s="177"/>
      <c r="SN18" s="177"/>
      <c r="SO18" s="177"/>
      <c r="SP18" s="177"/>
      <c r="SQ18" s="177"/>
      <c r="SR18" s="177"/>
      <c r="SS18" s="177"/>
      <c r="ST18" s="177"/>
      <c r="SU18" s="177"/>
      <c r="SV18" s="177"/>
      <c r="SW18" s="177"/>
      <c r="SX18" s="177"/>
      <c r="SY18" s="177"/>
      <c r="SZ18" s="177"/>
      <c r="TA18" s="177"/>
      <c r="TB18" s="177"/>
      <c r="TC18" s="177"/>
      <c r="TD18" s="177"/>
      <c r="TE18" s="177"/>
      <c r="TF18" s="177"/>
      <c r="TG18" s="177"/>
      <c r="TH18" s="177"/>
      <c r="TI18" s="177"/>
      <c r="TJ18" s="177"/>
      <c r="TK18" s="177"/>
      <c r="TL18" s="177"/>
      <c r="TM18" s="177"/>
      <c r="TN18" s="177"/>
      <c r="TO18" s="177"/>
      <c r="TP18" s="177"/>
      <c r="TQ18" s="177"/>
      <c r="TR18" s="177"/>
      <c r="TS18" s="177"/>
      <c r="TT18" s="177"/>
      <c r="TU18" s="177"/>
      <c r="TV18" s="177"/>
      <c r="TW18" s="177"/>
      <c r="TX18" s="177"/>
      <c r="TY18" s="177"/>
      <c r="TZ18" s="177"/>
      <c r="UA18" s="177"/>
      <c r="UB18" s="177"/>
      <c r="UC18" s="177"/>
      <c r="UD18" s="177"/>
      <c r="UE18" s="177"/>
      <c r="UF18" s="177"/>
      <c r="UG18" s="177"/>
      <c r="UH18" s="177"/>
      <c r="UI18" s="177"/>
      <c r="UJ18" s="177"/>
      <c r="UK18" s="177"/>
      <c r="UL18" s="177"/>
      <c r="UM18" s="177"/>
      <c r="UN18" s="177"/>
      <c r="UO18" s="177"/>
      <c r="UP18" s="177"/>
      <c r="UQ18" s="177"/>
      <c r="UR18" s="177"/>
      <c r="US18" s="177"/>
      <c r="UT18" s="177"/>
      <c r="UU18" s="177"/>
      <c r="UV18" s="177"/>
      <c r="UW18" s="177"/>
      <c r="UX18" s="177"/>
      <c r="UY18" s="177"/>
      <c r="UZ18" s="177"/>
      <c r="VA18" s="177"/>
      <c r="VB18" s="177"/>
      <c r="VC18" s="177"/>
      <c r="VD18" s="177"/>
      <c r="VE18" s="177"/>
      <c r="VF18" s="177"/>
      <c r="VG18" s="177"/>
      <c r="VH18" s="177"/>
      <c r="VI18" s="177"/>
      <c r="VJ18" s="177"/>
      <c r="VK18" s="177"/>
      <c r="VL18" s="177"/>
      <c r="VM18" s="177"/>
      <c r="VN18" s="177"/>
      <c r="VO18" s="177"/>
      <c r="VP18" s="177"/>
      <c r="VQ18" s="177"/>
      <c r="VR18" s="177"/>
      <c r="VS18" s="177"/>
      <c r="VT18" s="177"/>
      <c r="VU18" s="177"/>
      <c r="VV18" s="177"/>
      <c r="VW18" s="177"/>
      <c r="VX18" s="177"/>
      <c r="VY18" s="177"/>
      <c r="VZ18" s="177"/>
      <c r="WA18" s="177"/>
      <c r="WB18" s="177"/>
      <c r="WC18" s="177"/>
      <c r="WD18" s="177"/>
      <c r="WE18" s="177"/>
      <c r="WF18" s="177"/>
      <c r="WG18" s="177"/>
      <c r="WH18" s="177"/>
      <c r="WI18" s="177"/>
      <c r="WJ18" s="177"/>
      <c r="WK18" s="177"/>
      <c r="WL18" s="177"/>
      <c r="WM18" s="177"/>
      <c r="WN18" s="177"/>
      <c r="WO18" s="177"/>
      <c r="WP18" s="177"/>
      <c r="WQ18" s="177"/>
      <c r="WR18" s="177"/>
      <c r="WS18" s="177"/>
      <c r="WT18" s="177"/>
      <c r="WU18" s="177"/>
      <c r="WV18" s="177"/>
      <c r="WW18" s="177"/>
      <c r="WX18" s="177"/>
      <c r="WY18" s="177"/>
      <c r="WZ18" s="177"/>
      <c r="XA18" s="177"/>
      <c r="XB18" s="177"/>
      <c r="XC18" s="177"/>
      <c r="XD18" s="177"/>
      <c r="XE18" s="177"/>
      <c r="XF18" s="177"/>
      <c r="XG18" s="177"/>
      <c r="XH18" s="177"/>
      <c r="XI18" s="177"/>
      <c r="XJ18" s="177"/>
      <c r="XK18" s="177"/>
      <c r="XL18" s="177"/>
      <c r="XM18" s="177"/>
      <c r="XN18" s="177"/>
      <c r="XO18" s="177"/>
      <c r="XP18" s="177"/>
      <c r="XQ18" s="177"/>
      <c r="XR18" s="177"/>
      <c r="XS18" s="177"/>
      <c r="XT18" s="177"/>
      <c r="XU18" s="177"/>
      <c r="XV18" s="177"/>
      <c r="XW18" s="177"/>
      <c r="XX18" s="177"/>
      <c r="XY18" s="177"/>
      <c r="XZ18" s="177"/>
      <c r="YA18" s="177"/>
      <c r="YB18" s="177"/>
      <c r="YC18" s="177"/>
      <c r="YD18" s="177"/>
      <c r="YE18" s="177"/>
      <c r="YF18" s="177"/>
      <c r="YG18" s="177"/>
      <c r="YH18" s="177"/>
      <c r="YI18" s="177"/>
      <c r="YJ18" s="177"/>
      <c r="YK18" s="177"/>
      <c r="YL18" s="177"/>
      <c r="YM18" s="177"/>
      <c r="YN18" s="177"/>
      <c r="YO18" s="177"/>
      <c r="YP18" s="177"/>
      <c r="YQ18" s="177"/>
      <c r="YR18" s="177"/>
      <c r="YS18" s="177"/>
      <c r="YT18" s="177"/>
      <c r="YU18" s="177"/>
      <c r="YV18" s="177"/>
      <c r="YW18" s="177"/>
      <c r="YX18" s="177"/>
      <c r="YY18" s="177"/>
      <c r="YZ18" s="177"/>
      <c r="ZA18" s="177"/>
      <c r="ZB18" s="177"/>
      <c r="ZC18" s="177"/>
      <c r="ZD18" s="177"/>
      <c r="ZE18" s="177"/>
      <c r="ZF18" s="177"/>
      <c r="ZG18" s="177"/>
      <c r="ZH18" s="177"/>
      <c r="ZI18" s="177"/>
      <c r="ZJ18" s="177"/>
      <c r="ZK18" s="177"/>
      <c r="ZL18" s="177"/>
      <c r="ZM18" s="177"/>
      <c r="ZN18" s="177"/>
      <c r="ZO18" s="177"/>
      <c r="ZP18" s="177"/>
      <c r="ZQ18" s="177"/>
      <c r="ZR18" s="177"/>
      <c r="ZS18" s="177"/>
      <c r="ZT18" s="177"/>
      <c r="ZU18" s="177"/>
      <c r="ZV18" s="177"/>
      <c r="ZW18" s="177"/>
      <c r="ZX18" s="177"/>
      <c r="ZY18" s="177"/>
      <c r="ZZ18" s="177"/>
      <c r="AAA18" s="177"/>
      <c r="AAB18" s="177"/>
      <c r="AAC18" s="177"/>
      <c r="AAD18" s="177"/>
      <c r="AAE18" s="177"/>
      <c r="AAF18" s="177"/>
      <c r="AAG18" s="177"/>
      <c r="AAH18" s="177"/>
      <c r="AAI18" s="177"/>
      <c r="AAJ18" s="177"/>
      <c r="AAK18" s="177"/>
      <c r="AAL18" s="177"/>
      <c r="AAM18" s="177"/>
      <c r="AAN18" s="177"/>
      <c r="AAO18" s="177"/>
      <c r="AAP18" s="177"/>
      <c r="AAQ18" s="177"/>
      <c r="AAR18" s="177"/>
      <c r="AAS18" s="177"/>
      <c r="AAT18" s="177"/>
      <c r="AAU18" s="177"/>
      <c r="AAV18" s="177"/>
      <c r="AAW18" s="177"/>
      <c r="AAX18" s="177"/>
      <c r="AAY18" s="177"/>
      <c r="AAZ18" s="177"/>
      <c r="ABA18" s="177"/>
      <c r="ABB18" s="177"/>
      <c r="ABC18" s="177"/>
      <c r="ABD18" s="177"/>
      <c r="ABE18" s="177"/>
      <c r="ABF18" s="177"/>
      <c r="ABG18" s="177"/>
      <c r="ABH18" s="177"/>
      <c r="ABI18" s="177"/>
      <c r="ABJ18" s="177"/>
      <c r="ABK18" s="177"/>
      <c r="ABL18" s="177"/>
      <c r="ABM18" s="177"/>
      <c r="ABN18" s="177"/>
      <c r="ABO18" s="177"/>
      <c r="ABP18" s="177"/>
      <c r="ABQ18" s="177"/>
      <c r="ABR18" s="177"/>
      <c r="ABS18" s="177"/>
      <c r="ABT18" s="177"/>
      <c r="ABU18" s="177"/>
      <c r="ABV18" s="177"/>
      <c r="ABW18" s="177"/>
      <c r="ABX18" s="177"/>
      <c r="ABY18" s="177"/>
      <c r="ABZ18" s="177"/>
      <c r="ACA18" s="177"/>
      <c r="ACB18" s="177"/>
      <c r="ACC18" s="177"/>
      <c r="ACD18" s="177"/>
      <c r="ACE18" s="177"/>
      <c r="ACF18" s="177"/>
      <c r="ACG18" s="177"/>
      <c r="ACH18" s="177"/>
      <c r="ACI18" s="177"/>
      <c r="ACJ18" s="177"/>
      <c r="ACK18" s="177"/>
      <c r="ACL18" s="177"/>
      <c r="ACM18" s="177"/>
      <c r="ACN18" s="177"/>
      <c r="ACO18" s="177"/>
      <c r="ACP18" s="177"/>
      <c r="ACQ18" s="177"/>
      <c r="ACR18" s="177"/>
      <c r="ACS18" s="177"/>
      <c r="ACT18" s="177"/>
      <c r="ACU18" s="177"/>
      <c r="ACV18" s="177"/>
      <c r="ACW18" s="177"/>
      <c r="ACX18" s="177"/>
      <c r="ACY18" s="177"/>
      <c r="ACZ18" s="177"/>
      <c r="ADA18" s="177"/>
      <c r="ADB18" s="177"/>
      <c r="ADC18" s="177"/>
      <c r="ADD18" s="177"/>
      <c r="ADE18" s="177"/>
      <c r="ADF18" s="177"/>
      <c r="ADG18" s="177"/>
      <c r="ADH18" s="177"/>
      <c r="ADI18" s="177"/>
      <c r="ADJ18" s="177"/>
      <c r="ADK18" s="177"/>
      <c r="ADL18" s="177"/>
      <c r="ADM18" s="177"/>
      <c r="ADN18" s="177"/>
      <c r="ADO18" s="177"/>
      <c r="ADP18" s="177"/>
      <c r="ADQ18" s="177"/>
      <c r="ADR18" s="177"/>
      <c r="ADS18" s="177"/>
      <c r="ADT18" s="177"/>
      <c r="ADU18" s="177"/>
      <c r="ADV18" s="177"/>
      <c r="ADW18" s="177"/>
      <c r="ADX18" s="177"/>
      <c r="ADY18" s="177"/>
      <c r="ADZ18" s="177"/>
      <c r="AEA18" s="177"/>
      <c r="AEB18" s="177"/>
      <c r="AEC18" s="177"/>
      <c r="AED18" s="177"/>
      <c r="AEE18" s="177"/>
      <c r="AEF18" s="177"/>
      <c r="AEG18" s="177"/>
      <c r="AEH18" s="177"/>
      <c r="AEI18" s="177"/>
      <c r="AEJ18" s="177"/>
      <c r="AEK18" s="177"/>
      <c r="AEL18" s="177"/>
      <c r="AEM18" s="177"/>
      <c r="AEN18" s="177"/>
      <c r="AEO18" s="177"/>
      <c r="AEP18" s="177"/>
      <c r="AEQ18" s="177"/>
      <c r="AER18" s="177"/>
      <c r="AES18" s="177"/>
      <c r="AET18" s="177"/>
      <c r="AEU18" s="177"/>
      <c r="AEV18" s="177"/>
      <c r="AEW18" s="177"/>
      <c r="AEX18" s="177"/>
      <c r="AEY18" s="177"/>
      <c r="AEZ18" s="177"/>
      <c r="AFA18" s="177"/>
      <c r="AFB18" s="177"/>
      <c r="AFC18" s="177"/>
      <c r="AFD18" s="177"/>
      <c r="AFE18" s="177"/>
      <c r="AFF18" s="177"/>
      <c r="AFG18" s="177"/>
      <c r="AFH18" s="177"/>
      <c r="AFI18" s="177"/>
      <c r="AFJ18" s="177"/>
      <c r="AFK18" s="177"/>
      <c r="AFL18" s="177"/>
      <c r="AFM18" s="177"/>
      <c r="AFN18" s="177"/>
      <c r="AFO18" s="177"/>
      <c r="AFP18" s="177"/>
      <c r="AFQ18" s="177"/>
      <c r="AFR18" s="177"/>
      <c r="AFS18" s="177"/>
      <c r="AFT18" s="177"/>
      <c r="AFU18" s="177"/>
      <c r="AFV18" s="177"/>
      <c r="AFW18" s="177"/>
      <c r="AFX18" s="177"/>
      <c r="AFY18" s="177"/>
      <c r="AFZ18" s="177"/>
      <c r="AGA18" s="177"/>
      <c r="AGB18" s="177"/>
      <c r="AGC18" s="177"/>
      <c r="AGD18" s="177"/>
      <c r="AGE18" s="177"/>
      <c r="AGF18" s="177"/>
      <c r="AGG18" s="177"/>
      <c r="AGH18" s="177"/>
      <c r="AGI18" s="177"/>
      <c r="AGJ18" s="177"/>
      <c r="AGK18" s="177"/>
      <c r="AGL18" s="177"/>
      <c r="AGM18" s="177"/>
      <c r="AGN18" s="177"/>
      <c r="AGO18" s="177"/>
      <c r="AGP18" s="177"/>
      <c r="AGQ18" s="177"/>
      <c r="AGR18" s="177"/>
      <c r="AGS18" s="177"/>
      <c r="AGT18" s="177"/>
      <c r="AGU18" s="177"/>
      <c r="AGV18" s="177"/>
      <c r="AGW18" s="177"/>
      <c r="AGX18" s="177"/>
      <c r="AGY18" s="177"/>
      <c r="AGZ18" s="177"/>
      <c r="AHA18" s="177"/>
      <c r="AHB18" s="177"/>
      <c r="AHC18" s="177"/>
      <c r="AHD18" s="177"/>
      <c r="AHE18" s="177"/>
      <c r="AHF18" s="177"/>
      <c r="AHG18" s="177"/>
      <c r="AHH18" s="177"/>
      <c r="AHI18" s="177"/>
      <c r="AHJ18" s="177"/>
      <c r="AHK18" s="177"/>
      <c r="AHL18" s="177"/>
      <c r="AHM18" s="177"/>
      <c r="AHN18" s="177"/>
      <c r="AHO18" s="177"/>
      <c r="AHP18" s="177"/>
      <c r="AHQ18" s="177"/>
      <c r="AHR18" s="177"/>
      <c r="AHS18" s="177"/>
      <c r="AHT18" s="177"/>
      <c r="AHU18" s="177"/>
      <c r="AHV18" s="177"/>
      <c r="AHW18" s="177"/>
      <c r="AHX18" s="177"/>
      <c r="AHY18" s="177"/>
      <c r="AHZ18" s="177"/>
      <c r="AIA18" s="177"/>
      <c r="AIB18" s="177"/>
      <c r="AIC18" s="177"/>
      <c r="AID18" s="177"/>
      <c r="AIE18" s="177"/>
      <c r="AIF18" s="177"/>
      <c r="AIG18" s="177"/>
      <c r="AIH18" s="177"/>
      <c r="AII18" s="177"/>
      <c r="AIJ18" s="177"/>
      <c r="AIK18" s="177"/>
      <c r="AIL18" s="177"/>
      <c r="AIM18" s="177"/>
      <c r="AIN18" s="177"/>
      <c r="AIO18" s="177"/>
      <c r="AIP18" s="177"/>
      <c r="AIQ18" s="177"/>
      <c r="AIR18" s="177"/>
      <c r="AIS18" s="177"/>
      <c r="AIT18" s="177"/>
      <c r="AIU18" s="177"/>
      <c r="AIV18" s="177"/>
      <c r="AIW18" s="177"/>
      <c r="AIX18" s="177"/>
      <c r="AIY18" s="177"/>
      <c r="AIZ18" s="177"/>
      <c r="AJA18" s="177"/>
      <c r="AJB18" s="177"/>
      <c r="AJC18" s="177"/>
      <c r="AJD18" s="177"/>
      <c r="AJE18" s="177"/>
      <c r="AJF18" s="177"/>
      <c r="AJG18" s="177"/>
      <c r="AJH18" s="177"/>
      <c r="AJI18" s="177"/>
      <c r="AJJ18" s="177"/>
      <c r="AJK18" s="177"/>
      <c r="AJL18" s="177"/>
      <c r="AJM18" s="177"/>
      <c r="AJN18" s="177"/>
      <c r="AJO18" s="177"/>
      <c r="AJP18" s="177"/>
      <c r="AJQ18" s="177"/>
      <c r="AJR18" s="177"/>
      <c r="AJS18" s="177"/>
      <c r="AJT18" s="177"/>
      <c r="AJU18" s="177"/>
      <c r="AJV18" s="177"/>
      <c r="AJW18" s="177"/>
      <c r="AJX18" s="177"/>
      <c r="AJY18" s="177"/>
      <c r="AJZ18" s="177"/>
      <c r="AKA18" s="177"/>
      <c r="AKB18" s="177"/>
      <c r="AKC18" s="177"/>
      <c r="AKD18" s="177"/>
      <c r="AKE18" s="177"/>
      <c r="AKF18" s="177"/>
      <c r="AKG18" s="177"/>
      <c r="AKH18" s="177"/>
      <c r="AKI18" s="177"/>
      <c r="AKJ18" s="177"/>
      <c r="AKK18" s="177"/>
      <c r="AKL18" s="177"/>
      <c r="AKM18" s="177"/>
      <c r="AKN18" s="177"/>
      <c r="AKO18" s="177"/>
      <c r="AKP18" s="177"/>
      <c r="AKQ18" s="177"/>
      <c r="AKR18" s="177"/>
      <c r="AKS18" s="177"/>
      <c r="AKT18" s="177"/>
      <c r="AKU18" s="177"/>
      <c r="AKV18" s="177"/>
      <c r="AKW18" s="177"/>
      <c r="AKX18" s="177"/>
      <c r="AKY18" s="177"/>
      <c r="AKZ18" s="177"/>
      <c r="ALA18" s="177"/>
      <c r="ALB18" s="177"/>
      <c r="ALC18" s="177"/>
      <c r="ALD18" s="177"/>
      <c r="ALE18" s="177"/>
      <c r="ALF18" s="177"/>
      <c r="ALG18" s="177"/>
      <c r="ALH18" s="177"/>
      <c r="ALI18" s="177"/>
      <c r="ALJ18" s="177"/>
      <c r="ALK18" s="177"/>
      <c r="ALL18" s="177"/>
      <c r="ALM18" s="177"/>
      <c r="ALN18" s="177"/>
      <c r="ALO18" s="177"/>
      <c r="ALP18" s="177"/>
      <c r="ALQ18" s="177"/>
      <c r="ALR18" s="177"/>
      <c r="ALS18" s="177"/>
      <c r="ALT18" s="177"/>
      <c r="ALU18" s="177"/>
      <c r="ALV18" s="177"/>
      <c r="ALW18" s="177"/>
      <c r="ALX18" s="177"/>
      <c r="ALY18" s="177"/>
      <c r="ALZ18" s="177"/>
      <c r="AMA18" s="177"/>
      <c r="AMB18" s="177"/>
      <c r="AMC18" s="177"/>
      <c r="AMD18" s="177"/>
      <c r="AME18" s="177"/>
      <c r="AMF18" s="177"/>
      <c r="AMG18" s="177"/>
      <c r="AMH18" s="177"/>
      <c r="AMI18" s="177"/>
      <c r="AMJ18" s="177"/>
      <c r="AMK18" s="177"/>
    </row>
    <row r="19" spans="1:1025" s="298" customFormat="1" ht="54.95" customHeight="1" x14ac:dyDescent="0.8">
      <c r="A19" s="314" t="s">
        <v>131</v>
      </c>
      <c r="B19" s="395">
        <v>80853</v>
      </c>
      <c r="C19" s="314">
        <v>24547</v>
      </c>
      <c r="D19" s="393">
        <v>30570</v>
      </c>
      <c r="E19" s="314">
        <v>64000</v>
      </c>
      <c r="F19" s="393">
        <v>199970</v>
      </c>
      <c r="G19" s="314">
        <v>63065.34</v>
      </c>
      <c r="H19" s="393">
        <v>19146.66</v>
      </c>
      <c r="I19" s="314">
        <v>30570</v>
      </c>
      <c r="J19" s="393">
        <v>44800</v>
      </c>
      <c r="K19" s="314">
        <v>157582</v>
      </c>
      <c r="L19" s="177"/>
      <c r="M19" s="177"/>
      <c r="N19" s="297"/>
      <c r="O19" s="297"/>
      <c r="P19" s="297"/>
      <c r="Q19" s="297"/>
      <c r="R19" s="297"/>
      <c r="S19" s="302"/>
      <c r="T19" s="177"/>
      <c r="U19" s="177"/>
      <c r="V19" s="302"/>
      <c r="W19" s="177"/>
      <c r="X19" s="316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/>
      <c r="CG19" s="177"/>
      <c r="CH19" s="177"/>
      <c r="CI19" s="177"/>
      <c r="CJ19" s="177"/>
      <c r="CK19" s="177"/>
      <c r="CL19" s="177"/>
      <c r="CM19" s="177"/>
      <c r="CN19" s="177"/>
      <c r="CO19" s="177"/>
      <c r="CP19" s="177"/>
      <c r="CQ19" s="177"/>
      <c r="CR19" s="177"/>
      <c r="CS19" s="177"/>
      <c r="CT19" s="177"/>
      <c r="CU19" s="177"/>
      <c r="CV19" s="177"/>
      <c r="CW19" s="177"/>
      <c r="CX19" s="177"/>
      <c r="CY19" s="177"/>
      <c r="CZ19" s="177"/>
      <c r="DA19" s="177"/>
      <c r="DB19" s="177"/>
      <c r="DC19" s="177"/>
      <c r="DD19" s="177"/>
      <c r="DE19" s="177"/>
      <c r="DF19" s="177"/>
      <c r="DG19" s="177"/>
      <c r="DH19" s="177"/>
      <c r="DI19" s="177"/>
      <c r="DJ19" s="177"/>
      <c r="DK19" s="177"/>
      <c r="DL19" s="177"/>
      <c r="DM19" s="177"/>
      <c r="DN19" s="177"/>
      <c r="DO19" s="177"/>
      <c r="DP19" s="177"/>
      <c r="DQ19" s="177"/>
      <c r="DR19" s="177"/>
      <c r="DS19" s="177"/>
      <c r="DT19" s="177"/>
      <c r="DU19" s="177"/>
      <c r="DV19" s="177"/>
      <c r="DW19" s="177"/>
      <c r="DX19" s="177"/>
      <c r="DY19" s="177"/>
      <c r="DZ19" s="177"/>
      <c r="EA19" s="177"/>
      <c r="EB19" s="177"/>
      <c r="EC19" s="177"/>
      <c r="ED19" s="177"/>
      <c r="EE19" s="177"/>
      <c r="EF19" s="177"/>
      <c r="EG19" s="177"/>
      <c r="EH19" s="177"/>
      <c r="EI19" s="177"/>
      <c r="EJ19" s="177"/>
      <c r="EK19" s="177"/>
      <c r="EL19" s="177"/>
      <c r="EM19" s="177"/>
      <c r="EN19" s="177"/>
      <c r="EO19" s="177"/>
      <c r="EP19" s="177"/>
      <c r="EQ19" s="177"/>
      <c r="ER19" s="177"/>
      <c r="ES19" s="177"/>
      <c r="ET19" s="177"/>
      <c r="EU19" s="177"/>
      <c r="EV19" s="177"/>
      <c r="EW19" s="177"/>
      <c r="EX19" s="177"/>
      <c r="EY19" s="177"/>
      <c r="EZ19" s="177"/>
      <c r="FA19" s="177"/>
      <c r="FB19" s="177"/>
      <c r="FC19" s="177"/>
      <c r="FD19" s="177"/>
      <c r="FE19" s="177"/>
      <c r="FF19" s="177"/>
      <c r="FG19" s="177"/>
      <c r="FH19" s="177"/>
      <c r="FI19" s="177"/>
      <c r="FJ19" s="177"/>
      <c r="FK19" s="177"/>
      <c r="FL19" s="177"/>
      <c r="FM19" s="177"/>
      <c r="FN19" s="177"/>
      <c r="FO19" s="177"/>
      <c r="FP19" s="177"/>
      <c r="FQ19" s="177"/>
      <c r="FR19" s="177"/>
      <c r="FS19" s="177"/>
      <c r="FT19" s="177"/>
      <c r="FU19" s="177"/>
      <c r="FV19" s="177"/>
      <c r="FW19" s="177"/>
      <c r="FX19" s="177"/>
      <c r="FY19" s="177"/>
      <c r="FZ19" s="177"/>
      <c r="GA19" s="177"/>
      <c r="GB19" s="177"/>
      <c r="GC19" s="177"/>
      <c r="GD19" s="177"/>
      <c r="GE19" s="177"/>
      <c r="GF19" s="177"/>
      <c r="GG19" s="177"/>
      <c r="GH19" s="177"/>
      <c r="GI19" s="177"/>
      <c r="GJ19" s="177"/>
      <c r="GK19" s="177"/>
      <c r="GL19" s="177"/>
      <c r="GM19" s="177"/>
      <c r="GN19" s="177"/>
      <c r="GO19" s="177"/>
      <c r="GP19" s="177"/>
      <c r="GQ19" s="177"/>
      <c r="GR19" s="177"/>
      <c r="GS19" s="177"/>
      <c r="GT19" s="177"/>
      <c r="GU19" s="177"/>
      <c r="GV19" s="177"/>
      <c r="GW19" s="177"/>
      <c r="GX19" s="177"/>
      <c r="GY19" s="177"/>
      <c r="GZ19" s="177"/>
      <c r="HA19" s="177"/>
      <c r="HB19" s="177"/>
      <c r="HC19" s="177"/>
      <c r="HD19" s="177"/>
      <c r="HE19" s="177"/>
      <c r="HF19" s="177"/>
      <c r="HG19" s="177"/>
      <c r="HH19" s="177"/>
      <c r="HI19" s="177"/>
      <c r="HJ19" s="177"/>
      <c r="HK19" s="177"/>
      <c r="HL19" s="177"/>
      <c r="HM19" s="177"/>
      <c r="HN19" s="177"/>
      <c r="HO19" s="177"/>
      <c r="HP19" s="177"/>
      <c r="HQ19" s="177"/>
      <c r="HR19" s="177"/>
      <c r="HS19" s="177"/>
      <c r="HT19" s="177"/>
      <c r="HU19" s="177"/>
      <c r="HV19" s="177"/>
      <c r="HW19" s="177"/>
      <c r="HX19" s="177"/>
      <c r="HY19" s="177"/>
      <c r="HZ19" s="177"/>
      <c r="IA19" s="177"/>
      <c r="IB19" s="177"/>
      <c r="IC19" s="177"/>
      <c r="ID19" s="177"/>
      <c r="IE19" s="177"/>
      <c r="IF19" s="177"/>
      <c r="IG19" s="177"/>
      <c r="IH19" s="177"/>
      <c r="II19" s="177"/>
      <c r="IJ19" s="177"/>
      <c r="IK19" s="177"/>
      <c r="IL19" s="177"/>
      <c r="IM19" s="177"/>
      <c r="IN19" s="177"/>
      <c r="IO19" s="177"/>
      <c r="IP19" s="177"/>
      <c r="IQ19" s="177"/>
      <c r="IR19" s="177"/>
      <c r="IS19" s="177"/>
      <c r="IT19" s="177"/>
      <c r="IU19" s="177"/>
      <c r="IV19" s="177"/>
      <c r="IW19" s="177"/>
      <c r="IX19" s="177"/>
      <c r="IY19" s="177"/>
      <c r="IZ19" s="177"/>
      <c r="JA19" s="177"/>
      <c r="JB19" s="177"/>
      <c r="JC19" s="177"/>
      <c r="JD19" s="177"/>
      <c r="JE19" s="177"/>
      <c r="JF19" s="177"/>
      <c r="JG19" s="177"/>
      <c r="JH19" s="177"/>
      <c r="JI19" s="177"/>
      <c r="JJ19" s="177"/>
      <c r="JK19" s="177"/>
      <c r="JL19" s="177"/>
      <c r="JM19" s="177"/>
      <c r="JN19" s="177"/>
      <c r="JO19" s="177"/>
      <c r="JP19" s="177"/>
      <c r="JQ19" s="177"/>
      <c r="JR19" s="177"/>
      <c r="JS19" s="177"/>
      <c r="JT19" s="177"/>
      <c r="JU19" s="177"/>
      <c r="JV19" s="177"/>
      <c r="JW19" s="177"/>
      <c r="JX19" s="177"/>
      <c r="JY19" s="177"/>
      <c r="JZ19" s="177"/>
      <c r="KA19" s="177"/>
      <c r="KB19" s="177"/>
      <c r="KC19" s="177"/>
      <c r="KD19" s="177"/>
      <c r="KE19" s="177"/>
      <c r="KF19" s="177"/>
      <c r="KG19" s="177"/>
      <c r="KH19" s="177"/>
      <c r="KI19" s="177"/>
      <c r="KJ19" s="177"/>
      <c r="KK19" s="177"/>
      <c r="KL19" s="177"/>
      <c r="KM19" s="177"/>
      <c r="KN19" s="177"/>
      <c r="KO19" s="177"/>
      <c r="KP19" s="177"/>
      <c r="KQ19" s="177"/>
      <c r="KR19" s="177"/>
      <c r="KS19" s="177"/>
      <c r="KT19" s="177"/>
      <c r="KU19" s="177"/>
      <c r="KV19" s="177"/>
      <c r="KW19" s="177"/>
      <c r="KX19" s="177"/>
      <c r="KY19" s="177"/>
      <c r="KZ19" s="177"/>
      <c r="LA19" s="177"/>
      <c r="LB19" s="177"/>
      <c r="LC19" s="177"/>
      <c r="LD19" s="177"/>
      <c r="LE19" s="177"/>
      <c r="LF19" s="177"/>
      <c r="LG19" s="177"/>
      <c r="LH19" s="177"/>
      <c r="LI19" s="177"/>
      <c r="LJ19" s="177"/>
      <c r="LK19" s="177"/>
      <c r="LL19" s="177"/>
      <c r="LM19" s="177"/>
      <c r="LN19" s="177"/>
      <c r="LO19" s="177"/>
      <c r="LP19" s="177"/>
      <c r="LQ19" s="177"/>
      <c r="LR19" s="177"/>
      <c r="LS19" s="177"/>
      <c r="LT19" s="177"/>
      <c r="LU19" s="177"/>
      <c r="LV19" s="177"/>
      <c r="LW19" s="177"/>
      <c r="LX19" s="177"/>
      <c r="LY19" s="177"/>
      <c r="LZ19" s="177"/>
      <c r="MA19" s="177"/>
      <c r="MB19" s="177"/>
      <c r="MC19" s="177"/>
      <c r="MD19" s="177"/>
      <c r="ME19" s="177"/>
      <c r="MF19" s="177"/>
      <c r="MG19" s="177"/>
      <c r="MH19" s="177"/>
      <c r="MI19" s="177"/>
      <c r="MJ19" s="177"/>
      <c r="MK19" s="177"/>
      <c r="ML19" s="177"/>
      <c r="MM19" s="177"/>
      <c r="MN19" s="177"/>
      <c r="MO19" s="177"/>
      <c r="MP19" s="177"/>
      <c r="MQ19" s="177"/>
      <c r="MR19" s="177"/>
      <c r="MS19" s="177"/>
      <c r="MT19" s="177"/>
      <c r="MU19" s="177"/>
      <c r="MV19" s="177"/>
      <c r="MW19" s="177"/>
      <c r="MX19" s="177"/>
      <c r="MY19" s="177"/>
      <c r="MZ19" s="177"/>
      <c r="NA19" s="177"/>
      <c r="NB19" s="177"/>
      <c r="NC19" s="177"/>
      <c r="ND19" s="177"/>
      <c r="NE19" s="177"/>
      <c r="NF19" s="177"/>
      <c r="NG19" s="177"/>
      <c r="NH19" s="177"/>
      <c r="NI19" s="177"/>
      <c r="NJ19" s="177"/>
      <c r="NK19" s="177"/>
      <c r="NL19" s="177"/>
      <c r="NM19" s="177"/>
      <c r="NN19" s="177"/>
      <c r="NO19" s="177"/>
      <c r="NP19" s="177"/>
      <c r="NQ19" s="177"/>
      <c r="NR19" s="177"/>
      <c r="NS19" s="177"/>
      <c r="NT19" s="177"/>
      <c r="NU19" s="177"/>
      <c r="NV19" s="177"/>
      <c r="NW19" s="177"/>
      <c r="NX19" s="177"/>
      <c r="NY19" s="177"/>
      <c r="NZ19" s="177"/>
      <c r="OA19" s="177"/>
      <c r="OB19" s="177"/>
      <c r="OC19" s="177"/>
      <c r="OD19" s="177"/>
      <c r="OE19" s="177"/>
      <c r="OF19" s="177"/>
      <c r="OG19" s="177"/>
      <c r="OH19" s="177"/>
      <c r="OI19" s="177"/>
      <c r="OJ19" s="177"/>
      <c r="OK19" s="177"/>
      <c r="OL19" s="177"/>
      <c r="OM19" s="177"/>
      <c r="ON19" s="177"/>
      <c r="OO19" s="177"/>
      <c r="OP19" s="177"/>
      <c r="OQ19" s="177"/>
      <c r="OR19" s="177"/>
      <c r="OS19" s="177"/>
      <c r="OT19" s="177"/>
      <c r="OU19" s="177"/>
      <c r="OV19" s="177"/>
      <c r="OW19" s="177"/>
      <c r="OX19" s="177"/>
      <c r="OY19" s="177"/>
      <c r="OZ19" s="177"/>
      <c r="PA19" s="177"/>
      <c r="PB19" s="177"/>
      <c r="PC19" s="177"/>
      <c r="PD19" s="177"/>
      <c r="PE19" s="177"/>
      <c r="PF19" s="177"/>
      <c r="PG19" s="177"/>
      <c r="PH19" s="177"/>
      <c r="PI19" s="177"/>
      <c r="PJ19" s="177"/>
      <c r="PK19" s="177"/>
      <c r="PL19" s="177"/>
      <c r="PM19" s="177"/>
      <c r="PN19" s="177"/>
      <c r="PO19" s="177"/>
      <c r="PP19" s="177"/>
      <c r="PQ19" s="177"/>
      <c r="PR19" s="177"/>
      <c r="PS19" s="177"/>
      <c r="PT19" s="177"/>
      <c r="PU19" s="177"/>
      <c r="PV19" s="177"/>
      <c r="PW19" s="177"/>
      <c r="PX19" s="177"/>
      <c r="PY19" s="177"/>
      <c r="PZ19" s="177"/>
      <c r="QA19" s="177"/>
      <c r="QB19" s="177"/>
      <c r="QC19" s="177"/>
      <c r="QD19" s="177"/>
      <c r="QE19" s="177"/>
      <c r="QF19" s="177"/>
      <c r="QG19" s="177"/>
      <c r="QH19" s="177"/>
      <c r="QI19" s="177"/>
      <c r="QJ19" s="177"/>
      <c r="QK19" s="177"/>
      <c r="QL19" s="177"/>
      <c r="QM19" s="177"/>
      <c r="QN19" s="177"/>
      <c r="QO19" s="177"/>
      <c r="QP19" s="177"/>
      <c r="QQ19" s="177"/>
      <c r="QR19" s="177"/>
      <c r="QS19" s="177"/>
      <c r="QT19" s="177"/>
      <c r="QU19" s="177"/>
      <c r="QV19" s="177"/>
      <c r="QW19" s="177"/>
      <c r="QX19" s="177"/>
      <c r="QY19" s="177"/>
      <c r="QZ19" s="177"/>
      <c r="RA19" s="177"/>
      <c r="RB19" s="177"/>
      <c r="RC19" s="177"/>
      <c r="RD19" s="177"/>
      <c r="RE19" s="177"/>
      <c r="RF19" s="177"/>
      <c r="RG19" s="177"/>
      <c r="RH19" s="177"/>
      <c r="RI19" s="177"/>
      <c r="RJ19" s="177"/>
      <c r="RK19" s="177"/>
      <c r="RL19" s="177"/>
      <c r="RM19" s="177"/>
      <c r="RN19" s="177"/>
      <c r="RO19" s="177"/>
      <c r="RP19" s="177"/>
      <c r="RQ19" s="177"/>
      <c r="RR19" s="177"/>
      <c r="RS19" s="177"/>
      <c r="RT19" s="177"/>
      <c r="RU19" s="177"/>
      <c r="RV19" s="177"/>
      <c r="RW19" s="177"/>
      <c r="RX19" s="177"/>
      <c r="RY19" s="177"/>
      <c r="RZ19" s="177"/>
      <c r="SA19" s="177"/>
      <c r="SB19" s="177"/>
      <c r="SC19" s="177"/>
      <c r="SD19" s="177"/>
      <c r="SE19" s="177"/>
      <c r="SF19" s="177"/>
      <c r="SG19" s="177"/>
      <c r="SH19" s="177"/>
      <c r="SI19" s="177"/>
      <c r="SJ19" s="177"/>
      <c r="SK19" s="177"/>
      <c r="SL19" s="177"/>
      <c r="SM19" s="177"/>
      <c r="SN19" s="177"/>
      <c r="SO19" s="177"/>
      <c r="SP19" s="177"/>
      <c r="SQ19" s="177"/>
      <c r="SR19" s="177"/>
      <c r="SS19" s="177"/>
      <c r="ST19" s="177"/>
      <c r="SU19" s="177"/>
      <c r="SV19" s="177"/>
      <c r="SW19" s="177"/>
      <c r="SX19" s="177"/>
      <c r="SY19" s="177"/>
      <c r="SZ19" s="177"/>
      <c r="TA19" s="177"/>
      <c r="TB19" s="177"/>
      <c r="TC19" s="177"/>
      <c r="TD19" s="177"/>
      <c r="TE19" s="177"/>
      <c r="TF19" s="177"/>
      <c r="TG19" s="177"/>
      <c r="TH19" s="177"/>
      <c r="TI19" s="177"/>
      <c r="TJ19" s="177"/>
      <c r="TK19" s="177"/>
      <c r="TL19" s="177"/>
      <c r="TM19" s="177"/>
      <c r="TN19" s="177"/>
      <c r="TO19" s="177"/>
      <c r="TP19" s="177"/>
      <c r="TQ19" s="177"/>
      <c r="TR19" s="177"/>
      <c r="TS19" s="177"/>
      <c r="TT19" s="177"/>
      <c r="TU19" s="177"/>
      <c r="TV19" s="177"/>
      <c r="TW19" s="177"/>
      <c r="TX19" s="177"/>
      <c r="TY19" s="177"/>
      <c r="TZ19" s="177"/>
      <c r="UA19" s="177"/>
      <c r="UB19" s="177"/>
      <c r="UC19" s="177"/>
      <c r="UD19" s="177"/>
      <c r="UE19" s="177"/>
      <c r="UF19" s="177"/>
      <c r="UG19" s="177"/>
      <c r="UH19" s="177"/>
      <c r="UI19" s="177"/>
      <c r="UJ19" s="177"/>
      <c r="UK19" s="177"/>
      <c r="UL19" s="177"/>
      <c r="UM19" s="177"/>
      <c r="UN19" s="177"/>
      <c r="UO19" s="177"/>
      <c r="UP19" s="177"/>
      <c r="UQ19" s="177"/>
      <c r="UR19" s="177"/>
      <c r="US19" s="177"/>
      <c r="UT19" s="177"/>
      <c r="UU19" s="177"/>
      <c r="UV19" s="177"/>
      <c r="UW19" s="177"/>
      <c r="UX19" s="177"/>
      <c r="UY19" s="177"/>
      <c r="UZ19" s="177"/>
      <c r="VA19" s="177"/>
      <c r="VB19" s="177"/>
      <c r="VC19" s="177"/>
      <c r="VD19" s="177"/>
      <c r="VE19" s="177"/>
      <c r="VF19" s="177"/>
      <c r="VG19" s="177"/>
      <c r="VH19" s="177"/>
      <c r="VI19" s="177"/>
      <c r="VJ19" s="177"/>
      <c r="VK19" s="177"/>
      <c r="VL19" s="177"/>
      <c r="VM19" s="177"/>
      <c r="VN19" s="177"/>
      <c r="VO19" s="177"/>
      <c r="VP19" s="177"/>
      <c r="VQ19" s="177"/>
      <c r="VR19" s="177"/>
      <c r="VS19" s="177"/>
      <c r="VT19" s="177"/>
      <c r="VU19" s="177"/>
      <c r="VV19" s="177"/>
      <c r="VW19" s="177"/>
      <c r="VX19" s="177"/>
      <c r="VY19" s="177"/>
      <c r="VZ19" s="177"/>
      <c r="WA19" s="177"/>
      <c r="WB19" s="177"/>
      <c r="WC19" s="177"/>
      <c r="WD19" s="177"/>
      <c r="WE19" s="177"/>
      <c r="WF19" s="177"/>
      <c r="WG19" s="177"/>
      <c r="WH19" s="177"/>
      <c r="WI19" s="177"/>
      <c r="WJ19" s="177"/>
      <c r="WK19" s="177"/>
      <c r="WL19" s="177"/>
      <c r="WM19" s="177"/>
      <c r="WN19" s="177"/>
      <c r="WO19" s="177"/>
      <c r="WP19" s="177"/>
      <c r="WQ19" s="177"/>
      <c r="WR19" s="177"/>
      <c r="WS19" s="177"/>
      <c r="WT19" s="177"/>
      <c r="WU19" s="177"/>
      <c r="WV19" s="177"/>
      <c r="WW19" s="177"/>
      <c r="WX19" s="177"/>
      <c r="WY19" s="177"/>
      <c r="WZ19" s="177"/>
      <c r="XA19" s="177"/>
      <c r="XB19" s="177"/>
      <c r="XC19" s="177"/>
      <c r="XD19" s="177"/>
      <c r="XE19" s="177"/>
      <c r="XF19" s="177"/>
      <c r="XG19" s="177"/>
      <c r="XH19" s="177"/>
      <c r="XI19" s="177"/>
      <c r="XJ19" s="177"/>
      <c r="XK19" s="177"/>
      <c r="XL19" s="177"/>
      <c r="XM19" s="177"/>
      <c r="XN19" s="177"/>
      <c r="XO19" s="177"/>
      <c r="XP19" s="177"/>
      <c r="XQ19" s="177"/>
      <c r="XR19" s="177"/>
      <c r="XS19" s="177"/>
      <c r="XT19" s="177"/>
      <c r="XU19" s="177"/>
      <c r="XV19" s="177"/>
      <c r="XW19" s="177"/>
      <c r="XX19" s="177"/>
      <c r="XY19" s="177"/>
      <c r="XZ19" s="177"/>
      <c r="YA19" s="177"/>
      <c r="YB19" s="177"/>
      <c r="YC19" s="177"/>
      <c r="YD19" s="177"/>
      <c r="YE19" s="177"/>
      <c r="YF19" s="177"/>
      <c r="YG19" s="177"/>
      <c r="YH19" s="177"/>
      <c r="YI19" s="177"/>
      <c r="YJ19" s="177"/>
      <c r="YK19" s="177"/>
      <c r="YL19" s="177"/>
      <c r="YM19" s="177"/>
      <c r="YN19" s="177"/>
      <c r="YO19" s="177"/>
      <c r="YP19" s="177"/>
      <c r="YQ19" s="177"/>
      <c r="YR19" s="177"/>
      <c r="YS19" s="177"/>
      <c r="YT19" s="177"/>
      <c r="YU19" s="177"/>
      <c r="YV19" s="177"/>
      <c r="YW19" s="177"/>
      <c r="YX19" s="177"/>
      <c r="YY19" s="177"/>
      <c r="YZ19" s="177"/>
      <c r="ZA19" s="177"/>
      <c r="ZB19" s="177"/>
      <c r="ZC19" s="177"/>
      <c r="ZD19" s="177"/>
      <c r="ZE19" s="177"/>
      <c r="ZF19" s="177"/>
      <c r="ZG19" s="177"/>
      <c r="ZH19" s="177"/>
      <c r="ZI19" s="177"/>
      <c r="ZJ19" s="177"/>
      <c r="ZK19" s="177"/>
      <c r="ZL19" s="177"/>
      <c r="ZM19" s="177"/>
      <c r="ZN19" s="177"/>
      <c r="ZO19" s="177"/>
      <c r="ZP19" s="177"/>
      <c r="ZQ19" s="177"/>
      <c r="ZR19" s="177"/>
      <c r="ZS19" s="177"/>
      <c r="ZT19" s="177"/>
      <c r="ZU19" s="177"/>
      <c r="ZV19" s="177"/>
      <c r="ZW19" s="177"/>
      <c r="ZX19" s="177"/>
      <c r="ZY19" s="177"/>
      <c r="ZZ19" s="177"/>
      <c r="AAA19" s="177"/>
      <c r="AAB19" s="177"/>
      <c r="AAC19" s="177"/>
      <c r="AAD19" s="177"/>
      <c r="AAE19" s="177"/>
      <c r="AAF19" s="177"/>
      <c r="AAG19" s="177"/>
      <c r="AAH19" s="177"/>
      <c r="AAI19" s="177"/>
      <c r="AAJ19" s="177"/>
      <c r="AAK19" s="177"/>
      <c r="AAL19" s="177"/>
      <c r="AAM19" s="177"/>
      <c r="AAN19" s="177"/>
      <c r="AAO19" s="177"/>
      <c r="AAP19" s="177"/>
      <c r="AAQ19" s="177"/>
      <c r="AAR19" s="177"/>
      <c r="AAS19" s="177"/>
      <c r="AAT19" s="177"/>
      <c r="AAU19" s="177"/>
      <c r="AAV19" s="177"/>
      <c r="AAW19" s="177"/>
      <c r="AAX19" s="177"/>
      <c r="AAY19" s="177"/>
      <c r="AAZ19" s="177"/>
      <c r="ABA19" s="177"/>
      <c r="ABB19" s="177"/>
      <c r="ABC19" s="177"/>
      <c r="ABD19" s="177"/>
      <c r="ABE19" s="177"/>
      <c r="ABF19" s="177"/>
      <c r="ABG19" s="177"/>
      <c r="ABH19" s="177"/>
      <c r="ABI19" s="177"/>
      <c r="ABJ19" s="177"/>
      <c r="ABK19" s="177"/>
      <c r="ABL19" s="177"/>
      <c r="ABM19" s="177"/>
      <c r="ABN19" s="177"/>
      <c r="ABO19" s="177"/>
      <c r="ABP19" s="177"/>
      <c r="ABQ19" s="177"/>
      <c r="ABR19" s="177"/>
      <c r="ABS19" s="177"/>
      <c r="ABT19" s="177"/>
      <c r="ABU19" s="177"/>
      <c r="ABV19" s="177"/>
      <c r="ABW19" s="177"/>
      <c r="ABX19" s="177"/>
      <c r="ABY19" s="177"/>
      <c r="ABZ19" s="177"/>
      <c r="ACA19" s="177"/>
      <c r="ACB19" s="177"/>
      <c r="ACC19" s="177"/>
      <c r="ACD19" s="177"/>
      <c r="ACE19" s="177"/>
      <c r="ACF19" s="177"/>
      <c r="ACG19" s="177"/>
      <c r="ACH19" s="177"/>
      <c r="ACI19" s="177"/>
      <c r="ACJ19" s="177"/>
      <c r="ACK19" s="177"/>
      <c r="ACL19" s="177"/>
      <c r="ACM19" s="177"/>
      <c r="ACN19" s="177"/>
      <c r="ACO19" s="177"/>
      <c r="ACP19" s="177"/>
      <c r="ACQ19" s="177"/>
      <c r="ACR19" s="177"/>
      <c r="ACS19" s="177"/>
      <c r="ACT19" s="177"/>
      <c r="ACU19" s="177"/>
      <c r="ACV19" s="177"/>
      <c r="ACW19" s="177"/>
      <c r="ACX19" s="177"/>
      <c r="ACY19" s="177"/>
      <c r="ACZ19" s="177"/>
      <c r="ADA19" s="177"/>
      <c r="ADB19" s="177"/>
      <c r="ADC19" s="177"/>
      <c r="ADD19" s="177"/>
      <c r="ADE19" s="177"/>
      <c r="ADF19" s="177"/>
      <c r="ADG19" s="177"/>
      <c r="ADH19" s="177"/>
      <c r="ADI19" s="177"/>
      <c r="ADJ19" s="177"/>
      <c r="ADK19" s="177"/>
      <c r="ADL19" s="177"/>
      <c r="ADM19" s="177"/>
      <c r="ADN19" s="177"/>
      <c r="ADO19" s="177"/>
      <c r="ADP19" s="177"/>
      <c r="ADQ19" s="177"/>
      <c r="ADR19" s="177"/>
      <c r="ADS19" s="177"/>
      <c r="ADT19" s="177"/>
      <c r="ADU19" s="177"/>
      <c r="ADV19" s="177"/>
      <c r="ADW19" s="177"/>
      <c r="ADX19" s="177"/>
      <c r="ADY19" s="177"/>
      <c r="ADZ19" s="177"/>
      <c r="AEA19" s="177"/>
      <c r="AEB19" s="177"/>
      <c r="AEC19" s="177"/>
      <c r="AED19" s="177"/>
      <c r="AEE19" s="177"/>
      <c r="AEF19" s="177"/>
      <c r="AEG19" s="177"/>
      <c r="AEH19" s="177"/>
      <c r="AEI19" s="177"/>
      <c r="AEJ19" s="177"/>
      <c r="AEK19" s="177"/>
      <c r="AEL19" s="177"/>
      <c r="AEM19" s="177"/>
      <c r="AEN19" s="177"/>
      <c r="AEO19" s="177"/>
      <c r="AEP19" s="177"/>
      <c r="AEQ19" s="177"/>
      <c r="AER19" s="177"/>
      <c r="AES19" s="177"/>
      <c r="AET19" s="177"/>
      <c r="AEU19" s="177"/>
      <c r="AEV19" s="177"/>
      <c r="AEW19" s="177"/>
      <c r="AEX19" s="177"/>
      <c r="AEY19" s="177"/>
      <c r="AEZ19" s="177"/>
      <c r="AFA19" s="177"/>
      <c r="AFB19" s="177"/>
      <c r="AFC19" s="177"/>
      <c r="AFD19" s="177"/>
      <c r="AFE19" s="177"/>
      <c r="AFF19" s="177"/>
      <c r="AFG19" s="177"/>
      <c r="AFH19" s="177"/>
      <c r="AFI19" s="177"/>
      <c r="AFJ19" s="177"/>
      <c r="AFK19" s="177"/>
      <c r="AFL19" s="177"/>
      <c r="AFM19" s="177"/>
      <c r="AFN19" s="177"/>
      <c r="AFO19" s="177"/>
      <c r="AFP19" s="177"/>
      <c r="AFQ19" s="177"/>
      <c r="AFR19" s="177"/>
      <c r="AFS19" s="177"/>
      <c r="AFT19" s="177"/>
      <c r="AFU19" s="177"/>
      <c r="AFV19" s="177"/>
      <c r="AFW19" s="177"/>
      <c r="AFX19" s="177"/>
      <c r="AFY19" s="177"/>
      <c r="AFZ19" s="177"/>
      <c r="AGA19" s="177"/>
      <c r="AGB19" s="177"/>
      <c r="AGC19" s="177"/>
      <c r="AGD19" s="177"/>
      <c r="AGE19" s="177"/>
      <c r="AGF19" s="177"/>
      <c r="AGG19" s="177"/>
      <c r="AGH19" s="177"/>
      <c r="AGI19" s="177"/>
      <c r="AGJ19" s="177"/>
      <c r="AGK19" s="177"/>
      <c r="AGL19" s="177"/>
      <c r="AGM19" s="177"/>
      <c r="AGN19" s="177"/>
      <c r="AGO19" s="177"/>
      <c r="AGP19" s="177"/>
      <c r="AGQ19" s="177"/>
      <c r="AGR19" s="177"/>
      <c r="AGS19" s="177"/>
      <c r="AGT19" s="177"/>
      <c r="AGU19" s="177"/>
      <c r="AGV19" s="177"/>
      <c r="AGW19" s="177"/>
      <c r="AGX19" s="177"/>
      <c r="AGY19" s="177"/>
      <c r="AGZ19" s="177"/>
      <c r="AHA19" s="177"/>
      <c r="AHB19" s="177"/>
      <c r="AHC19" s="177"/>
      <c r="AHD19" s="177"/>
      <c r="AHE19" s="177"/>
      <c r="AHF19" s="177"/>
      <c r="AHG19" s="177"/>
      <c r="AHH19" s="177"/>
      <c r="AHI19" s="177"/>
      <c r="AHJ19" s="177"/>
      <c r="AHK19" s="177"/>
      <c r="AHL19" s="177"/>
      <c r="AHM19" s="177"/>
      <c r="AHN19" s="177"/>
      <c r="AHO19" s="177"/>
      <c r="AHP19" s="177"/>
      <c r="AHQ19" s="177"/>
      <c r="AHR19" s="177"/>
      <c r="AHS19" s="177"/>
      <c r="AHT19" s="177"/>
      <c r="AHU19" s="177"/>
      <c r="AHV19" s="177"/>
      <c r="AHW19" s="177"/>
      <c r="AHX19" s="177"/>
      <c r="AHY19" s="177"/>
      <c r="AHZ19" s="177"/>
      <c r="AIA19" s="177"/>
      <c r="AIB19" s="177"/>
      <c r="AIC19" s="177"/>
      <c r="AID19" s="177"/>
      <c r="AIE19" s="177"/>
      <c r="AIF19" s="177"/>
      <c r="AIG19" s="177"/>
      <c r="AIH19" s="177"/>
      <c r="AII19" s="177"/>
      <c r="AIJ19" s="177"/>
      <c r="AIK19" s="177"/>
      <c r="AIL19" s="177"/>
      <c r="AIM19" s="177"/>
      <c r="AIN19" s="177"/>
      <c r="AIO19" s="177"/>
      <c r="AIP19" s="177"/>
      <c r="AIQ19" s="177"/>
      <c r="AIR19" s="177"/>
      <c r="AIS19" s="177"/>
      <c r="AIT19" s="177"/>
      <c r="AIU19" s="177"/>
      <c r="AIV19" s="177"/>
      <c r="AIW19" s="177"/>
      <c r="AIX19" s="177"/>
      <c r="AIY19" s="177"/>
      <c r="AIZ19" s="177"/>
      <c r="AJA19" s="177"/>
      <c r="AJB19" s="177"/>
      <c r="AJC19" s="177"/>
      <c r="AJD19" s="177"/>
      <c r="AJE19" s="177"/>
      <c r="AJF19" s="177"/>
      <c r="AJG19" s="177"/>
      <c r="AJH19" s="177"/>
      <c r="AJI19" s="177"/>
      <c r="AJJ19" s="177"/>
      <c r="AJK19" s="177"/>
      <c r="AJL19" s="177"/>
      <c r="AJM19" s="177"/>
      <c r="AJN19" s="177"/>
      <c r="AJO19" s="177"/>
      <c r="AJP19" s="177"/>
      <c r="AJQ19" s="177"/>
      <c r="AJR19" s="177"/>
      <c r="AJS19" s="177"/>
      <c r="AJT19" s="177"/>
      <c r="AJU19" s="177"/>
      <c r="AJV19" s="177"/>
      <c r="AJW19" s="177"/>
      <c r="AJX19" s="177"/>
      <c r="AJY19" s="177"/>
      <c r="AJZ19" s="177"/>
      <c r="AKA19" s="177"/>
      <c r="AKB19" s="177"/>
      <c r="AKC19" s="177"/>
      <c r="AKD19" s="177"/>
      <c r="AKE19" s="177"/>
      <c r="AKF19" s="177"/>
      <c r="AKG19" s="177"/>
      <c r="AKH19" s="177"/>
      <c r="AKI19" s="177"/>
      <c r="AKJ19" s="177"/>
      <c r="AKK19" s="177"/>
      <c r="AKL19" s="177"/>
      <c r="AKM19" s="177"/>
      <c r="AKN19" s="177"/>
      <c r="AKO19" s="177"/>
      <c r="AKP19" s="177"/>
      <c r="AKQ19" s="177"/>
      <c r="AKR19" s="177"/>
      <c r="AKS19" s="177"/>
      <c r="AKT19" s="177"/>
      <c r="AKU19" s="177"/>
      <c r="AKV19" s="177"/>
      <c r="AKW19" s="177"/>
      <c r="AKX19" s="177"/>
      <c r="AKY19" s="177"/>
      <c r="AKZ19" s="177"/>
      <c r="ALA19" s="177"/>
      <c r="ALB19" s="177"/>
      <c r="ALC19" s="177"/>
      <c r="ALD19" s="177"/>
      <c r="ALE19" s="177"/>
      <c r="ALF19" s="177"/>
      <c r="ALG19" s="177"/>
      <c r="ALH19" s="177"/>
      <c r="ALI19" s="177"/>
      <c r="ALJ19" s="177"/>
      <c r="ALK19" s="177"/>
      <c r="ALL19" s="177"/>
      <c r="ALM19" s="177"/>
      <c r="ALN19" s="177"/>
      <c r="ALO19" s="177"/>
      <c r="ALP19" s="177"/>
      <c r="ALQ19" s="177"/>
      <c r="ALR19" s="177"/>
      <c r="ALS19" s="177"/>
      <c r="ALT19" s="177"/>
      <c r="ALU19" s="177"/>
      <c r="ALV19" s="177"/>
      <c r="ALW19" s="177"/>
      <c r="ALX19" s="177"/>
      <c r="ALY19" s="177"/>
      <c r="ALZ19" s="177"/>
      <c r="AMA19" s="177"/>
      <c r="AMB19" s="177"/>
      <c r="AMC19" s="177"/>
      <c r="AMD19" s="177"/>
      <c r="AME19" s="177"/>
      <c r="AMF19" s="177"/>
      <c r="AMG19" s="177"/>
      <c r="AMH19" s="177"/>
      <c r="AMI19" s="177"/>
      <c r="AMJ19" s="177"/>
      <c r="AMK19" s="177"/>
    </row>
    <row r="20" spans="1:1025" s="298" customFormat="1" ht="54.95" customHeight="1" x14ac:dyDescent="0.8">
      <c r="A20" s="314" t="s">
        <v>132</v>
      </c>
      <c r="B20" s="395">
        <v>145470</v>
      </c>
      <c r="C20" s="314">
        <v>10592</v>
      </c>
      <c r="D20" s="393">
        <v>10528</v>
      </c>
      <c r="E20" s="314">
        <v>31500</v>
      </c>
      <c r="F20" s="393">
        <v>198090</v>
      </c>
      <c r="G20" s="314">
        <v>113466.6</v>
      </c>
      <c r="H20" s="393">
        <v>8261.76</v>
      </c>
      <c r="I20" s="314">
        <v>10528</v>
      </c>
      <c r="J20" s="393">
        <v>22050</v>
      </c>
      <c r="K20" s="314">
        <v>154306.35999999999</v>
      </c>
      <c r="L20" s="177"/>
      <c r="M20" s="177"/>
      <c r="N20" s="297"/>
      <c r="O20" s="297"/>
      <c r="P20" s="297"/>
      <c r="Q20" s="297"/>
      <c r="R20" s="297"/>
      <c r="S20" s="302"/>
      <c r="T20" s="177"/>
      <c r="U20" s="177"/>
      <c r="V20" s="302"/>
      <c r="W20" s="177"/>
      <c r="X20" s="316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7"/>
      <c r="CA20" s="177"/>
      <c r="CB20" s="177"/>
      <c r="CC20" s="177"/>
      <c r="CD20" s="177"/>
      <c r="CE20" s="177"/>
      <c r="CF20" s="177"/>
      <c r="CG20" s="177"/>
      <c r="CH20" s="177"/>
      <c r="CI20" s="177"/>
      <c r="CJ20" s="177"/>
      <c r="CK20" s="177"/>
      <c r="CL20" s="177"/>
      <c r="CM20" s="177"/>
      <c r="CN20" s="177"/>
      <c r="CO20" s="177"/>
      <c r="CP20" s="177"/>
      <c r="CQ20" s="177"/>
      <c r="CR20" s="177"/>
      <c r="CS20" s="177"/>
      <c r="CT20" s="177"/>
      <c r="CU20" s="177"/>
      <c r="CV20" s="177"/>
      <c r="CW20" s="177"/>
      <c r="CX20" s="177"/>
      <c r="CY20" s="177"/>
      <c r="CZ20" s="177"/>
      <c r="DA20" s="177"/>
      <c r="DB20" s="177"/>
      <c r="DC20" s="177"/>
      <c r="DD20" s="177"/>
      <c r="DE20" s="177"/>
      <c r="DF20" s="177"/>
      <c r="DG20" s="177"/>
      <c r="DH20" s="177"/>
      <c r="DI20" s="177"/>
      <c r="DJ20" s="177"/>
      <c r="DK20" s="177"/>
      <c r="DL20" s="177"/>
      <c r="DM20" s="177"/>
      <c r="DN20" s="177"/>
      <c r="DO20" s="177"/>
      <c r="DP20" s="177"/>
      <c r="DQ20" s="177"/>
      <c r="DR20" s="177"/>
      <c r="DS20" s="177"/>
      <c r="DT20" s="177"/>
      <c r="DU20" s="177"/>
      <c r="DV20" s="177"/>
      <c r="DW20" s="177"/>
      <c r="DX20" s="177"/>
      <c r="DY20" s="177"/>
      <c r="DZ20" s="177"/>
      <c r="EA20" s="177"/>
      <c r="EB20" s="177"/>
      <c r="EC20" s="177"/>
      <c r="ED20" s="177"/>
      <c r="EE20" s="177"/>
      <c r="EF20" s="177"/>
      <c r="EG20" s="177"/>
      <c r="EH20" s="177"/>
      <c r="EI20" s="177"/>
      <c r="EJ20" s="177"/>
      <c r="EK20" s="177"/>
      <c r="EL20" s="177"/>
      <c r="EM20" s="177"/>
      <c r="EN20" s="177"/>
      <c r="EO20" s="177"/>
      <c r="EP20" s="177"/>
      <c r="EQ20" s="177"/>
      <c r="ER20" s="177"/>
      <c r="ES20" s="177"/>
      <c r="ET20" s="177"/>
      <c r="EU20" s="177"/>
      <c r="EV20" s="177"/>
      <c r="EW20" s="177"/>
      <c r="EX20" s="177"/>
      <c r="EY20" s="177"/>
      <c r="EZ20" s="177"/>
      <c r="FA20" s="177"/>
      <c r="FB20" s="177"/>
      <c r="FC20" s="177"/>
      <c r="FD20" s="177"/>
      <c r="FE20" s="177"/>
      <c r="FF20" s="177"/>
      <c r="FG20" s="177"/>
      <c r="FH20" s="177"/>
      <c r="FI20" s="177"/>
      <c r="FJ20" s="177"/>
      <c r="FK20" s="177"/>
      <c r="FL20" s="177"/>
      <c r="FM20" s="177"/>
      <c r="FN20" s="177"/>
      <c r="FO20" s="177"/>
      <c r="FP20" s="177"/>
      <c r="FQ20" s="177"/>
      <c r="FR20" s="177"/>
      <c r="FS20" s="177"/>
      <c r="FT20" s="177"/>
      <c r="FU20" s="177"/>
      <c r="FV20" s="177"/>
      <c r="FW20" s="177"/>
      <c r="FX20" s="177"/>
      <c r="FY20" s="177"/>
      <c r="FZ20" s="177"/>
      <c r="GA20" s="177"/>
      <c r="GB20" s="177"/>
      <c r="GC20" s="177"/>
      <c r="GD20" s="177"/>
      <c r="GE20" s="177"/>
      <c r="GF20" s="177"/>
      <c r="GG20" s="177"/>
      <c r="GH20" s="177"/>
      <c r="GI20" s="177"/>
      <c r="GJ20" s="177"/>
      <c r="GK20" s="177"/>
      <c r="GL20" s="177"/>
      <c r="GM20" s="177"/>
      <c r="GN20" s="177"/>
      <c r="GO20" s="177"/>
      <c r="GP20" s="177"/>
      <c r="GQ20" s="177"/>
      <c r="GR20" s="177"/>
      <c r="GS20" s="177"/>
      <c r="GT20" s="177"/>
      <c r="GU20" s="177"/>
      <c r="GV20" s="177"/>
      <c r="GW20" s="177"/>
      <c r="GX20" s="177"/>
      <c r="GY20" s="177"/>
      <c r="GZ20" s="177"/>
      <c r="HA20" s="177"/>
      <c r="HB20" s="177"/>
      <c r="HC20" s="177"/>
      <c r="HD20" s="177"/>
      <c r="HE20" s="177"/>
      <c r="HF20" s="177"/>
      <c r="HG20" s="177"/>
      <c r="HH20" s="177"/>
      <c r="HI20" s="177"/>
      <c r="HJ20" s="177"/>
      <c r="HK20" s="177"/>
      <c r="HL20" s="177"/>
      <c r="HM20" s="177"/>
      <c r="HN20" s="177"/>
      <c r="HO20" s="177"/>
      <c r="HP20" s="177"/>
      <c r="HQ20" s="177"/>
      <c r="HR20" s="177"/>
      <c r="HS20" s="177"/>
      <c r="HT20" s="177"/>
      <c r="HU20" s="177"/>
      <c r="HV20" s="177"/>
      <c r="HW20" s="177"/>
      <c r="HX20" s="177"/>
      <c r="HY20" s="177"/>
      <c r="HZ20" s="177"/>
      <c r="IA20" s="177"/>
      <c r="IB20" s="177"/>
      <c r="IC20" s="177"/>
      <c r="ID20" s="177"/>
      <c r="IE20" s="177"/>
      <c r="IF20" s="177"/>
      <c r="IG20" s="177"/>
      <c r="IH20" s="177"/>
      <c r="II20" s="177"/>
      <c r="IJ20" s="177"/>
      <c r="IK20" s="177"/>
      <c r="IL20" s="177"/>
      <c r="IM20" s="177"/>
      <c r="IN20" s="177"/>
      <c r="IO20" s="177"/>
      <c r="IP20" s="177"/>
      <c r="IQ20" s="177"/>
      <c r="IR20" s="177"/>
      <c r="IS20" s="177"/>
      <c r="IT20" s="177"/>
      <c r="IU20" s="177"/>
      <c r="IV20" s="177"/>
      <c r="IW20" s="177"/>
      <c r="IX20" s="177"/>
      <c r="IY20" s="177"/>
      <c r="IZ20" s="177"/>
      <c r="JA20" s="177"/>
      <c r="JB20" s="177"/>
      <c r="JC20" s="177"/>
      <c r="JD20" s="177"/>
      <c r="JE20" s="177"/>
      <c r="JF20" s="177"/>
      <c r="JG20" s="177"/>
      <c r="JH20" s="177"/>
      <c r="JI20" s="177"/>
      <c r="JJ20" s="177"/>
      <c r="JK20" s="177"/>
      <c r="JL20" s="177"/>
      <c r="JM20" s="177"/>
      <c r="JN20" s="177"/>
      <c r="JO20" s="177"/>
      <c r="JP20" s="177"/>
      <c r="JQ20" s="177"/>
      <c r="JR20" s="177"/>
      <c r="JS20" s="177"/>
      <c r="JT20" s="177"/>
      <c r="JU20" s="177"/>
      <c r="JV20" s="177"/>
      <c r="JW20" s="177"/>
      <c r="JX20" s="177"/>
      <c r="JY20" s="177"/>
      <c r="JZ20" s="177"/>
      <c r="KA20" s="177"/>
      <c r="KB20" s="177"/>
      <c r="KC20" s="177"/>
      <c r="KD20" s="177"/>
      <c r="KE20" s="177"/>
      <c r="KF20" s="177"/>
      <c r="KG20" s="177"/>
      <c r="KH20" s="177"/>
      <c r="KI20" s="177"/>
      <c r="KJ20" s="177"/>
      <c r="KK20" s="177"/>
      <c r="KL20" s="177"/>
      <c r="KM20" s="177"/>
      <c r="KN20" s="177"/>
      <c r="KO20" s="177"/>
      <c r="KP20" s="177"/>
      <c r="KQ20" s="177"/>
      <c r="KR20" s="177"/>
      <c r="KS20" s="177"/>
      <c r="KT20" s="177"/>
      <c r="KU20" s="177"/>
      <c r="KV20" s="177"/>
      <c r="KW20" s="177"/>
      <c r="KX20" s="177"/>
      <c r="KY20" s="177"/>
      <c r="KZ20" s="177"/>
      <c r="LA20" s="177"/>
      <c r="LB20" s="177"/>
      <c r="LC20" s="177"/>
      <c r="LD20" s="177"/>
      <c r="LE20" s="177"/>
      <c r="LF20" s="177"/>
      <c r="LG20" s="177"/>
      <c r="LH20" s="177"/>
      <c r="LI20" s="177"/>
      <c r="LJ20" s="177"/>
      <c r="LK20" s="177"/>
      <c r="LL20" s="177"/>
      <c r="LM20" s="177"/>
      <c r="LN20" s="177"/>
      <c r="LO20" s="177"/>
      <c r="LP20" s="177"/>
      <c r="LQ20" s="177"/>
      <c r="LR20" s="177"/>
      <c r="LS20" s="177"/>
      <c r="LT20" s="177"/>
      <c r="LU20" s="177"/>
      <c r="LV20" s="177"/>
      <c r="LW20" s="177"/>
      <c r="LX20" s="177"/>
      <c r="LY20" s="177"/>
      <c r="LZ20" s="177"/>
      <c r="MA20" s="177"/>
      <c r="MB20" s="177"/>
      <c r="MC20" s="177"/>
      <c r="MD20" s="177"/>
      <c r="ME20" s="177"/>
      <c r="MF20" s="177"/>
      <c r="MG20" s="177"/>
      <c r="MH20" s="177"/>
      <c r="MI20" s="177"/>
      <c r="MJ20" s="177"/>
      <c r="MK20" s="177"/>
      <c r="ML20" s="177"/>
      <c r="MM20" s="177"/>
      <c r="MN20" s="177"/>
      <c r="MO20" s="177"/>
      <c r="MP20" s="177"/>
      <c r="MQ20" s="177"/>
      <c r="MR20" s="177"/>
      <c r="MS20" s="177"/>
      <c r="MT20" s="177"/>
      <c r="MU20" s="177"/>
      <c r="MV20" s="177"/>
      <c r="MW20" s="177"/>
      <c r="MX20" s="177"/>
      <c r="MY20" s="177"/>
      <c r="MZ20" s="177"/>
      <c r="NA20" s="177"/>
      <c r="NB20" s="177"/>
      <c r="NC20" s="177"/>
      <c r="ND20" s="177"/>
      <c r="NE20" s="177"/>
      <c r="NF20" s="177"/>
      <c r="NG20" s="177"/>
      <c r="NH20" s="177"/>
      <c r="NI20" s="177"/>
      <c r="NJ20" s="177"/>
      <c r="NK20" s="177"/>
      <c r="NL20" s="177"/>
      <c r="NM20" s="177"/>
      <c r="NN20" s="177"/>
      <c r="NO20" s="177"/>
      <c r="NP20" s="177"/>
      <c r="NQ20" s="177"/>
      <c r="NR20" s="177"/>
      <c r="NS20" s="177"/>
      <c r="NT20" s="177"/>
      <c r="NU20" s="177"/>
      <c r="NV20" s="177"/>
      <c r="NW20" s="177"/>
      <c r="NX20" s="177"/>
      <c r="NY20" s="177"/>
      <c r="NZ20" s="177"/>
      <c r="OA20" s="177"/>
      <c r="OB20" s="177"/>
      <c r="OC20" s="177"/>
      <c r="OD20" s="177"/>
      <c r="OE20" s="177"/>
      <c r="OF20" s="177"/>
      <c r="OG20" s="177"/>
      <c r="OH20" s="177"/>
      <c r="OI20" s="177"/>
      <c r="OJ20" s="177"/>
      <c r="OK20" s="177"/>
      <c r="OL20" s="177"/>
      <c r="OM20" s="177"/>
      <c r="ON20" s="177"/>
      <c r="OO20" s="177"/>
      <c r="OP20" s="177"/>
      <c r="OQ20" s="177"/>
      <c r="OR20" s="177"/>
      <c r="OS20" s="177"/>
      <c r="OT20" s="177"/>
      <c r="OU20" s="177"/>
      <c r="OV20" s="177"/>
      <c r="OW20" s="177"/>
      <c r="OX20" s="177"/>
      <c r="OY20" s="177"/>
      <c r="OZ20" s="177"/>
      <c r="PA20" s="177"/>
      <c r="PB20" s="177"/>
      <c r="PC20" s="177"/>
      <c r="PD20" s="177"/>
      <c r="PE20" s="177"/>
      <c r="PF20" s="177"/>
      <c r="PG20" s="177"/>
      <c r="PH20" s="177"/>
      <c r="PI20" s="177"/>
      <c r="PJ20" s="177"/>
      <c r="PK20" s="177"/>
      <c r="PL20" s="177"/>
      <c r="PM20" s="177"/>
      <c r="PN20" s="177"/>
      <c r="PO20" s="177"/>
      <c r="PP20" s="177"/>
      <c r="PQ20" s="177"/>
      <c r="PR20" s="177"/>
      <c r="PS20" s="177"/>
      <c r="PT20" s="177"/>
      <c r="PU20" s="177"/>
      <c r="PV20" s="177"/>
      <c r="PW20" s="177"/>
      <c r="PX20" s="177"/>
      <c r="PY20" s="177"/>
      <c r="PZ20" s="177"/>
      <c r="QA20" s="177"/>
      <c r="QB20" s="177"/>
      <c r="QC20" s="177"/>
      <c r="QD20" s="177"/>
      <c r="QE20" s="177"/>
      <c r="QF20" s="177"/>
      <c r="QG20" s="177"/>
      <c r="QH20" s="177"/>
      <c r="QI20" s="177"/>
      <c r="QJ20" s="177"/>
      <c r="QK20" s="177"/>
      <c r="QL20" s="177"/>
      <c r="QM20" s="177"/>
      <c r="QN20" s="177"/>
      <c r="QO20" s="177"/>
      <c r="QP20" s="177"/>
      <c r="QQ20" s="177"/>
      <c r="QR20" s="177"/>
      <c r="QS20" s="177"/>
      <c r="QT20" s="177"/>
      <c r="QU20" s="177"/>
      <c r="QV20" s="177"/>
      <c r="QW20" s="177"/>
      <c r="QX20" s="177"/>
      <c r="QY20" s="177"/>
      <c r="QZ20" s="177"/>
      <c r="RA20" s="177"/>
      <c r="RB20" s="177"/>
      <c r="RC20" s="177"/>
      <c r="RD20" s="177"/>
      <c r="RE20" s="177"/>
      <c r="RF20" s="177"/>
      <c r="RG20" s="177"/>
      <c r="RH20" s="177"/>
      <c r="RI20" s="177"/>
      <c r="RJ20" s="177"/>
      <c r="RK20" s="177"/>
      <c r="RL20" s="177"/>
      <c r="RM20" s="177"/>
      <c r="RN20" s="177"/>
      <c r="RO20" s="177"/>
      <c r="RP20" s="177"/>
      <c r="RQ20" s="177"/>
      <c r="RR20" s="177"/>
      <c r="RS20" s="177"/>
      <c r="RT20" s="177"/>
      <c r="RU20" s="177"/>
      <c r="RV20" s="177"/>
      <c r="RW20" s="177"/>
      <c r="RX20" s="177"/>
      <c r="RY20" s="177"/>
      <c r="RZ20" s="177"/>
      <c r="SA20" s="177"/>
      <c r="SB20" s="177"/>
      <c r="SC20" s="177"/>
      <c r="SD20" s="177"/>
      <c r="SE20" s="177"/>
      <c r="SF20" s="177"/>
      <c r="SG20" s="177"/>
      <c r="SH20" s="177"/>
      <c r="SI20" s="177"/>
      <c r="SJ20" s="177"/>
      <c r="SK20" s="177"/>
      <c r="SL20" s="177"/>
      <c r="SM20" s="177"/>
      <c r="SN20" s="177"/>
      <c r="SO20" s="177"/>
      <c r="SP20" s="177"/>
      <c r="SQ20" s="177"/>
      <c r="SR20" s="177"/>
      <c r="SS20" s="177"/>
      <c r="ST20" s="177"/>
      <c r="SU20" s="177"/>
      <c r="SV20" s="177"/>
      <c r="SW20" s="177"/>
      <c r="SX20" s="177"/>
      <c r="SY20" s="177"/>
      <c r="SZ20" s="177"/>
      <c r="TA20" s="177"/>
      <c r="TB20" s="177"/>
      <c r="TC20" s="177"/>
      <c r="TD20" s="177"/>
      <c r="TE20" s="177"/>
      <c r="TF20" s="177"/>
      <c r="TG20" s="177"/>
      <c r="TH20" s="177"/>
      <c r="TI20" s="177"/>
      <c r="TJ20" s="177"/>
      <c r="TK20" s="177"/>
      <c r="TL20" s="177"/>
      <c r="TM20" s="177"/>
      <c r="TN20" s="177"/>
      <c r="TO20" s="177"/>
      <c r="TP20" s="177"/>
      <c r="TQ20" s="177"/>
      <c r="TR20" s="177"/>
      <c r="TS20" s="177"/>
      <c r="TT20" s="177"/>
      <c r="TU20" s="177"/>
      <c r="TV20" s="177"/>
      <c r="TW20" s="177"/>
      <c r="TX20" s="177"/>
      <c r="TY20" s="177"/>
      <c r="TZ20" s="177"/>
      <c r="UA20" s="177"/>
      <c r="UB20" s="177"/>
      <c r="UC20" s="177"/>
      <c r="UD20" s="177"/>
      <c r="UE20" s="177"/>
      <c r="UF20" s="177"/>
      <c r="UG20" s="177"/>
      <c r="UH20" s="177"/>
      <c r="UI20" s="177"/>
      <c r="UJ20" s="177"/>
      <c r="UK20" s="177"/>
      <c r="UL20" s="177"/>
      <c r="UM20" s="177"/>
      <c r="UN20" s="177"/>
      <c r="UO20" s="177"/>
      <c r="UP20" s="177"/>
      <c r="UQ20" s="177"/>
      <c r="UR20" s="177"/>
      <c r="US20" s="177"/>
      <c r="UT20" s="177"/>
      <c r="UU20" s="177"/>
      <c r="UV20" s="177"/>
      <c r="UW20" s="177"/>
      <c r="UX20" s="177"/>
      <c r="UY20" s="177"/>
      <c r="UZ20" s="177"/>
      <c r="VA20" s="177"/>
      <c r="VB20" s="177"/>
      <c r="VC20" s="177"/>
      <c r="VD20" s="177"/>
      <c r="VE20" s="177"/>
      <c r="VF20" s="177"/>
      <c r="VG20" s="177"/>
      <c r="VH20" s="177"/>
      <c r="VI20" s="177"/>
      <c r="VJ20" s="177"/>
      <c r="VK20" s="177"/>
      <c r="VL20" s="177"/>
      <c r="VM20" s="177"/>
      <c r="VN20" s="177"/>
      <c r="VO20" s="177"/>
      <c r="VP20" s="177"/>
      <c r="VQ20" s="177"/>
      <c r="VR20" s="177"/>
      <c r="VS20" s="177"/>
      <c r="VT20" s="177"/>
      <c r="VU20" s="177"/>
      <c r="VV20" s="177"/>
      <c r="VW20" s="177"/>
      <c r="VX20" s="177"/>
      <c r="VY20" s="177"/>
      <c r="VZ20" s="177"/>
      <c r="WA20" s="177"/>
      <c r="WB20" s="177"/>
      <c r="WC20" s="177"/>
      <c r="WD20" s="177"/>
      <c r="WE20" s="177"/>
      <c r="WF20" s="177"/>
      <c r="WG20" s="177"/>
      <c r="WH20" s="177"/>
      <c r="WI20" s="177"/>
      <c r="WJ20" s="177"/>
      <c r="WK20" s="177"/>
      <c r="WL20" s="177"/>
      <c r="WM20" s="177"/>
      <c r="WN20" s="177"/>
      <c r="WO20" s="177"/>
      <c r="WP20" s="177"/>
      <c r="WQ20" s="177"/>
      <c r="WR20" s="177"/>
      <c r="WS20" s="177"/>
      <c r="WT20" s="177"/>
      <c r="WU20" s="177"/>
      <c r="WV20" s="177"/>
      <c r="WW20" s="177"/>
      <c r="WX20" s="177"/>
      <c r="WY20" s="177"/>
      <c r="WZ20" s="177"/>
      <c r="XA20" s="177"/>
      <c r="XB20" s="177"/>
      <c r="XC20" s="177"/>
      <c r="XD20" s="177"/>
      <c r="XE20" s="177"/>
      <c r="XF20" s="177"/>
      <c r="XG20" s="177"/>
      <c r="XH20" s="177"/>
      <c r="XI20" s="177"/>
      <c r="XJ20" s="177"/>
      <c r="XK20" s="177"/>
      <c r="XL20" s="177"/>
      <c r="XM20" s="177"/>
      <c r="XN20" s="177"/>
      <c r="XO20" s="177"/>
      <c r="XP20" s="177"/>
      <c r="XQ20" s="177"/>
      <c r="XR20" s="177"/>
      <c r="XS20" s="177"/>
      <c r="XT20" s="177"/>
      <c r="XU20" s="177"/>
      <c r="XV20" s="177"/>
      <c r="XW20" s="177"/>
      <c r="XX20" s="177"/>
      <c r="XY20" s="177"/>
      <c r="XZ20" s="177"/>
      <c r="YA20" s="177"/>
      <c r="YB20" s="177"/>
      <c r="YC20" s="177"/>
      <c r="YD20" s="177"/>
      <c r="YE20" s="177"/>
      <c r="YF20" s="177"/>
      <c r="YG20" s="177"/>
      <c r="YH20" s="177"/>
      <c r="YI20" s="177"/>
      <c r="YJ20" s="177"/>
      <c r="YK20" s="177"/>
      <c r="YL20" s="177"/>
      <c r="YM20" s="177"/>
      <c r="YN20" s="177"/>
      <c r="YO20" s="177"/>
      <c r="YP20" s="177"/>
      <c r="YQ20" s="177"/>
      <c r="YR20" s="177"/>
      <c r="YS20" s="177"/>
      <c r="YT20" s="177"/>
      <c r="YU20" s="177"/>
      <c r="YV20" s="177"/>
      <c r="YW20" s="177"/>
      <c r="YX20" s="177"/>
      <c r="YY20" s="177"/>
      <c r="YZ20" s="177"/>
      <c r="ZA20" s="177"/>
      <c r="ZB20" s="177"/>
      <c r="ZC20" s="177"/>
      <c r="ZD20" s="177"/>
      <c r="ZE20" s="177"/>
      <c r="ZF20" s="177"/>
      <c r="ZG20" s="177"/>
      <c r="ZH20" s="177"/>
      <c r="ZI20" s="177"/>
      <c r="ZJ20" s="177"/>
      <c r="ZK20" s="177"/>
      <c r="ZL20" s="177"/>
      <c r="ZM20" s="177"/>
      <c r="ZN20" s="177"/>
      <c r="ZO20" s="177"/>
      <c r="ZP20" s="177"/>
      <c r="ZQ20" s="177"/>
      <c r="ZR20" s="177"/>
      <c r="ZS20" s="177"/>
      <c r="ZT20" s="177"/>
      <c r="ZU20" s="177"/>
      <c r="ZV20" s="177"/>
      <c r="ZW20" s="177"/>
      <c r="ZX20" s="177"/>
      <c r="ZY20" s="177"/>
      <c r="ZZ20" s="177"/>
      <c r="AAA20" s="177"/>
      <c r="AAB20" s="177"/>
      <c r="AAC20" s="177"/>
      <c r="AAD20" s="177"/>
      <c r="AAE20" s="177"/>
      <c r="AAF20" s="177"/>
      <c r="AAG20" s="177"/>
      <c r="AAH20" s="177"/>
      <c r="AAI20" s="177"/>
      <c r="AAJ20" s="177"/>
      <c r="AAK20" s="177"/>
      <c r="AAL20" s="177"/>
      <c r="AAM20" s="177"/>
      <c r="AAN20" s="177"/>
      <c r="AAO20" s="177"/>
      <c r="AAP20" s="177"/>
      <c r="AAQ20" s="177"/>
      <c r="AAR20" s="177"/>
      <c r="AAS20" s="177"/>
      <c r="AAT20" s="177"/>
      <c r="AAU20" s="177"/>
      <c r="AAV20" s="177"/>
      <c r="AAW20" s="177"/>
      <c r="AAX20" s="177"/>
      <c r="AAY20" s="177"/>
      <c r="AAZ20" s="177"/>
      <c r="ABA20" s="177"/>
      <c r="ABB20" s="177"/>
      <c r="ABC20" s="177"/>
      <c r="ABD20" s="177"/>
      <c r="ABE20" s="177"/>
      <c r="ABF20" s="177"/>
      <c r="ABG20" s="177"/>
      <c r="ABH20" s="177"/>
      <c r="ABI20" s="177"/>
      <c r="ABJ20" s="177"/>
      <c r="ABK20" s="177"/>
      <c r="ABL20" s="177"/>
      <c r="ABM20" s="177"/>
      <c r="ABN20" s="177"/>
      <c r="ABO20" s="177"/>
      <c r="ABP20" s="177"/>
      <c r="ABQ20" s="177"/>
      <c r="ABR20" s="177"/>
      <c r="ABS20" s="177"/>
      <c r="ABT20" s="177"/>
      <c r="ABU20" s="177"/>
      <c r="ABV20" s="177"/>
      <c r="ABW20" s="177"/>
      <c r="ABX20" s="177"/>
      <c r="ABY20" s="177"/>
      <c r="ABZ20" s="177"/>
      <c r="ACA20" s="177"/>
      <c r="ACB20" s="177"/>
      <c r="ACC20" s="177"/>
      <c r="ACD20" s="177"/>
      <c r="ACE20" s="177"/>
      <c r="ACF20" s="177"/>
      <c r="ACG20" s="177"/>
      <c r="ACH20" s="177"/>
      <c r="ACI20" s="177"/>
      <c r="ACJ20" s="177"/>
      <c r="ACK20" s="177"/>
      <c r="ACL20" s="177"/>
      <c r="ACM20" s="177"/>
      <c r="ACN20" s="177"/>
      <c r="ACO20" s="177"/>
      <c r="ACP20" s="177"/>
      <c r="ACQ20" s="177"/>
      <c r="ACR20" s="177"/>
      <c r="ACS20" s="177"/>
      <c r="ACT20" s="177"/>
      <c r="ACU20" s="177"/>
      <c r="ACV20" s="177"/>
      <c r="ACW20" s="177"/>
      <c r="ACX20" s="177"/>
      <c r="ACY20" s="177"/>
      <c r="ACZ20" s="177"/>
      <c r="ADA20" s="177"/>
      <c r="ADB20" s="177"/>
      <c r="ADC20" s="177"/>
      <c r="ADD20" s="177"/>
      <c r="ADE20" s="177"/>
      <c r="ADF20" s="177"/>
      <c r="ADG20" s="177"/>
      <c r="ADH20" s="177"/>
      <c r="ADI20" s="177"/>
      <c r="ADJ20" s="177"/>
      <c r="ADK20" s="177"/>
      <c r="ADL20" s="177"/>
      <c r="ADM20" s="177"/>
      <c r="ADN20" s="177"/>
      <c r="ADO20" s="177"/>
      <c r="ADP20" s="177"/>
      <c r="ADQ20" s="177"/>
      <c r="ADR20" s="177"/>
      <c r="ADS20" s="177"/>
      <c r="ADT20" s="177"/>
      <c r="ADU20" s="177"/>
      <c r="ADV20" s="177"/>
      <c r="ADW20" s="177"/>
      <c r="ADX20" s="177"/>
      <c r="ADY20" s="177"/>
      <c r="ADZ20" s="177"/>
      <c r="AEA20" s="177"/>
      <c r="AEB20" s="177"/>
      <c r="AEC20" s="177"/>
      <c r="AED20" s="177"/>
      <c r="AEE20" s="177"/>
      <c r="AEF20" s="177"/>
      <c r="AEG20" s="177"/>
      <c r="AEH20" s="177"/>
      <c r="AEI20" s="177"/>
      <c r="AEJ20" s="177"/>
      <c r="AEK20" s="177"/>
      <c r="AEL20" s="177"/>
      <c r="AEM20" s="177"/>
      <c r="AEN20" s="177"/>
      <c r="AEO20" s="177"/>
      <c r="AEP20" s="177"/>
      <c r="AEQ20" s="177"/>
      <c r="AER20" s="177"/>
      <c r="AES20" s="177"/>
      <c r="AET20" s="177"/>
      <c r="AEU20" s="177"/>
      <c r="AEV20" s="177"/>
      <c r="AEW20" s="177"/>
      <c r="AEX20" s="177"/>
      <c r="AEY20" s="177"/>
      <c r="AEZ20" s="177"/>
      <c r="AFA20" s="177"/>
      <c r="AFB20" s="177"/>
      <c r="AFC20" s="177"/>
      <c r="AFD20" s="177"/>
      <c r="AFE20" s="177"/>
      <c r="AFF20" s="177"/>
      <c r="AFG20" s="177"/>
      <c r="AFH20" s="177"/>
      <c r="AFI20" s="177"/>
      <c r="AFJ20" s="177"/>
      <c r="AFK20" s="177"/>
      <c r="AFL20" s="177"/>
      <c r="AFM20" s="177"/>
      <c r="AFN20" s="177"/>
      <c r="AFO20" s="177"/>
      <c r="AFP20" s="177"/>
      <c r="AFQ20" s="177"/>
      <c r="AFR20" s="177"/>
      <c r="AFS20" s="177"/>
      <c r="AFT20" s="177"/>
      <c r="AFU20" s="177"/>
      <c r="AFV20" s="177"/>
      <c r="AFW20" s="177"/>
      <c r="AFX20" s="177"/>
      <c r="AFY20" s="177"/>
      <c r="AFZ20" s="177"/>
      <c r="AGA20" s="177"/>
      <c r="AGB20" s="177"/>
      <c r="AGC20" s="177"/>
      <c r="AGD20" s="177"/>
      <c r="AGE20" s="177"/>
      <c r="AGF20" s="177"/>
      <c r="AGG20" s="177"/>
      <c r="AGH20" s="177"/>
      <c r="AGI20" s="177"/>
      <c r="AGJ20" s="177"/>
      <c r="AGK20" s="177"/>
      <c r="AGL20" s="177"/>
      <c r="AGM20" s="177"/>
      <c r="AGN20" s="177"/>
      <c r="AGO20" s="177"/>
      <c r="AGP20" s="177"/>
      <c r="AGQ20" s="177"/>
      <c r="AGR20" s="177"/>
      <c r="AGS20" s="177"/>
      <c r="AGT20" s="177"/>
      <c r="AGU20" s="177"/>
      <c r="AGV20" s="177"/>
      <c r="AGW20" s="177"/>
      <c r="AGX20" s="177"/>
      <c r="AGY20" s="177"/>
      <c r="AGZ20" s="177"/>
      <c r="AHA20" s="177"/>
      <c r="AHB20" s="177"/>
      <c r="AHC20" s="177"/>
      <c r="AHD20" s="177"/>
      <c r="AHE20" s="177"/>
      <c r="AHF20" s="177"/>
      <c r="AHG20" s="177"/>
      <c r="AHH20" s="177"/>
      <c r="AHI20" s="177"/>
      <c r="AHJ20" s="177"/>
      <c r="AHK20" s="177"/>
      <c r="AHL20" s="177"/>
      <c r="AHM20" s="177"/>
      <c r="AHN20" s="177"/>
      <c r="AHO20" s="177"/>
      <c r="AHP20" s="177"/>
      <c r="AHQ20" s="177"/>
      <c r="AHR20" s="177"/>
      <c r="AHS20" s="177"/>
      <c r="AHT20" s="177"/>
      <c r="AHU20" s="177"/>
      <c r="AHV20" s="177"/>
      <c r="AHW20" s="177"/>
      <c r="AHX20" s="177"/>
      <c r="AHY20" s="177"/>
      <c r="AHZ20" s="177"/>
      <c r="AIA20" s="177"/>
      <c r="AIB20" s="177"/>
      <c r="AIC20" s="177"/>
      <c r="AID20" s="177"/>
      <c r="AIE20" s="177"/>
      <c r="AIF20" s="177"/>
      <c r="AIG20" s="177"/>
      <c r="AIH20" s="177"/>
      <c r="AII20" s="177"/>
      <c r="AIJ20" s="177"/>
      <c r="AIK20" s="177"/>
      <c r="AIL20" s="177"/>
      <c r="AIM20" s="177"/>
      <c r="AIN20" s="177"/>
      <c r="AIO20" s="177"/>
      <c r="AIP20" s="177"/>
      <c r="AIQ20" s="177"/>
      <c r="AIR20" s="177"/>
      <c r="AIS20" s="177"/>
      <c r="AIT20" s="177"/>
      <c r="AIU20" s="177"/>
      <c r="AIV20" s="177"/>
      <c r="AIW20" s="177"/>
      <c r="AIX20" s="177"/>
      <c r="AIY20" s="177"/>
      <c r="AIZ20" s="177"/>
      <c r="AJA20" s="177"/>
      <c r="AJB20" s="177"/>
      <c r="AJC20" s="177"/>
      <c r="AJD20" s="177"/>
      <c r="AJE20" s="177"/>
      <c r="AJF20" s="177"/>
      <c r="AJG20" s="177"/>
      <c r="AJH20" s="177"/>
      <c r="AJI20" s="177"/>
      <c r="AJJ20" s="177"/>
      <c r="AJK20" s="177"/>
      <c r="AJL20" s="177"/>
      <c r="AJM20" s="177"/>
      <c r="AJN20" s="177"/>
      <c r="AJO20" s="177"/>
      <c r="AJP20" s="177"/>
      <c r="AJQ20" s="177"/>
      <c r="AJR20" s="177"/>
      <c r="AJS20" s="177"/>
      <c r="AJT20" s="177"/>
      <c r="AJU20" s="177"/>
      <c r="AJV20" s="177"/>
      <c r="AJW20" s="177"/>
      <c r="AJX20" s="177"/>
      <c r="AJY20" s="177"/>
      <c r="AJZ20" s="177"/>
      <c r="AKA20" s="177"/>
      <c r="AKB20" s="177"/>
      <c r="AKC20" s="177"/>
      <c r="AKD20" s="177"/>
      <c r="AKE20" s="177"/>
      <c r="AKF20" s="177"/>
      <c r="AKG20" s="177"/>
      <c r="AKH20" s="177"/>
      <c r="AKI20" s="177"/>
      <c r="AKJ20" s="177"/>
      <c r="AKK20" s="177"/>
      <c r="AKL20" s="177"/>
      <c r="AKM20" s="177"/>
      <c r="AKN20" s="177"/>
      <c r="AKO20" s="177"/>
      <c r="AKP20" s="177"/>
      <c r="AKQ20" s="177"/>
      <c r="AKR20" s="177"/>
      <c r="AKS20" s="177"/>
      <c r="AKT20" s="177"/>
      <c r="AKU20" s="177"/>
      <c r="AKV20" s="177"/>
      <c r="AKW20" s="177"/>
      <c r="AKX20" s="177"/>
      <c r="AKY20" s="177"/>
      <c r="AKZ20" s="177"/>
      <c r="ALA20" s="177"/>
      <c r="ALB20" s="177"/>
      <c r="ALC20" s="177"/>
      <c r="ALD20" s="177"/>
      <c r="ALE20" s="177"/>
      <c r="ALF20" s="177"/>
      <c r="ALG20" s="177"/>
      <c r="ALH20" s="177"/>
      <c r="ALI20" s="177"/>
      <c r="ALJ20" s="177"/>
      <c r="ALK20" s="177"/>
      <c r="ALL20" s="177"/>
      <c r="ALM20" s="177"/>
      <c r="ALN20" s="177"/>
      <c r="ALO20" s="177"/>
      <c r="ALP20" s="177"/>
      <c r="ALQ20" s="177"/>
      <c r="ALR20" s="177"/>
      <c r="ALS20" s="177"/>
      <c r="ALT20" s="177"/>
      <c r="ALU20" s="177"/>
      <c r="ALV20" s="177"/>
      <c r="ALW20" s="177"/>
      <c r="ALX20" s="177"/>
      <c r="ALY20" s="177"/>
      <c r="ALZ20" s="177"/>
      <c r="AMA20" s="177"/>
      <c r="AMB20" s="177"/>
      <c r="AMC20" s="177"/>
      <c r="AMD20" s="177"/>
      <c r="AME20" s="177"/>
      <c r="AMF20" s="177"/>
      <c r="AMG20" s="177"/>
      <c r="AMH20" s="177"/>
      <c r="AMI20" s="177"/>
      <c r="AMJ20" s="177"/>
      <c r="AMK20" s="177"/>
    </row>
    <row r="21" spans="1:1025" s="298" customFormat="1" ht="54.95" customHeight="1" x14ac:dyDescent="0.8">
      <c r="A21" s="314" t="s">
        <v>133</v>
      </c>
      <c r="B21" s="395">
        <v>10000</v>
      </c>
      <c r="C21" s="314">
        <v>10000</v>
      </c>
      <c r="D21" s="393">
        <v>36691</v>
      </c>
      <c r="E21" s="314">
        <v>8500</v>
      </c>
      <c r="F21" s="393">
        <v>65191</v>
      </c>
      <c r="G21" s="314">
        <v>7800</v>
      </c>
      <c r="H21" s="393">
        <v>7800</v>
      </c>
      <c r="I21" s="314">
        <v>36691</v>
      </c>
      <c r="J21" s="393">
        <v>5950</v>
      </c>
      <c r="K21" s="314">
        <v>58241</v>
      </c>
      <c r="L21" s="177"/>
      <c r="M21" s="177"/>
      <c r="N21" s="297"/>
      <c r="O21" s="297"/>
      <c r="P21" s="297"/>
      <c r="Q21" s="297"/>
      <c r="R21" s="297"/>
      <c r="S21" s="302"/>
      <c r="T21" s="177"/>
      <c r="U21" s="177"/>
      <c r="V21" s="302"/>
      <c r="W21" s="177"/>
      <c r="X21" s="316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  <c r="CI21" s="177"/>
      <c r="CJ21" s="177"/>
      <c r="CK21" s="177"/>
      <c r="CL21" s="177"/>
      <c r="CM21" s="177"/>
      <c r="CN21" s="177"/>
      <c r="CO21" s="177"/>
      <c r="CP21" s="177"/>
      <c r="CQ21" s="177"/>
      <c r="CR21" s="177"/>
      <c r="CS21" s="177"/>
      <c r="CT21" s="177"/>
      <c r="CU21" s="177"/>
      <c r="CV21" s="177"/>
      <c r="CW21" s="177"/>
      <c r="CX21" s="177"/>
      <c r="CY21" s="177"/>
      <c r="CZ21" s="177"/>
      <c r="DA21" s="177"/>
      <c r="DB21" s="177"/>
      <c r="DC21" s="177"/>
      <c r="DD21" s="177"/>
      <c r="DE21" s="177"/>
      <c r="DF21" s="177"/>
      <c r="DG21" s="177"/>
      <c r="DH21" s="177"/>
      <c r="DI21" s="177"/>
      <c r="DJ21" s="177"/>
      <c r="DK21" s="177"/>
      <c r="DL21" s="177"/>
      <c r="DM21" s="177"/>
      <c r="DN21" s="177"/>
      <c r="DO21" s="177"/>
      <c r="DP21" s="177"/>
      <c r="DQ21" s="177"/>
      <c r="DR21" s="177"/>
      <c r="DS21" s="177"/>
      <c r="DT21" s="177"/>
      <c r="DU21" s="177"/>
      <c r="DV21" s="177"/>
      <c r="DW21" s="177"/>
      <c r="DX21" s="177"/>
      <c r="DY21" s="177"/>
      <c r="DZ21" s="177"/>
      <c r="EA21" s="177"/>
      <c r="EB21" s="177"/>
      <c r="EC21" s="177"/>
      <c r="ED21" s="177"/>
      <c r="EE21" s="177"/>
      <c r="EF21" s="177"/>
      <c r="EG21" s="177"/>
      <c r="EH21" s="177"/>
      <c r="EI21" s="177"/>
      <c r="EJ21" s="177"/>
      <c r="EK21" s="177"/>
      <c r="EL21" s="177"/>
      <c r="EM21" s="177"/>
      <c r="EN21" s="177"/>
      <c r="EO21" s="177"/>
      <c r="EP21" s="177"/>
      <c r="EQ21" s="177"/>
      <c r="ER21" s="177"/>
      <c r="ES21" s="177"/>
      <c r="ET21" s="177"/>
      <c r="EU21" s="177"/>
      <c r="EV21" s="177"/>
      <c r="EW21" s="177"/>
      <c r="EX21" s="177"/>
      <c r="EY21" s="177"/>
      <c r="EZ21" s="177"/>
      <c r="FA21" s="177"/>
      <c r="FB21" s="177"/>
      <c r="FC21" s="177"/>
      <c r="FD21" s="177"/>
      <c r="FE21" s="177"/>
      <c r="FF21" s="177"/>
      <c r="FG21" s="177"/>
      <c r="FH21" s="177"/>
      <c r="FI21" s="177"/>
      <c r="FJ21" s="177"/>
      <c r="FK21" s="177"/>
      <c r="FL21" s="177"/>
      <c r="FM21" s="177"/>
      <c r="FN21" s="177"/>
      <c r="FO21" s="177"/>
      <c r="FP21" s="177"/>
      <c r="FQ21" s="177"/>
      <c r="FR21" s="177"/>
      <c r="FS21" s="177"/>
      <c r="FT21" s="177"/>
      <c r="FU21" s="177"/>
      <c r="FV21" s="177"/>
      <c r="FW21" s="177"/>
      <c r="FX21" s="177"/>
      <c r="FY21" s="177"/>
      <c r="FZ21" s="177"/>
      <c r="GA21" s="177"/>
      <c r="GB21" s="177"/>
      <c r="GC21" s="177"/>
      <c r="GD21" s="177"/>
      <c r="GE21" s="177"/>
      <c r="GF21" s="177"/>
      <c r="GG21" s="177"/>
      <c r="GH21" s="177"/>
      <c r="GI21" s="177"/>
      <c r="GJ21" s="177"/>
      <c r="GK21" s="177"/>
      <c r="GL21" s="177"/>
      <c r="GM21" s="177"/>
      <c r="GN21" s="177"/>
      <c r="GO21" s="177"/>
      <c r="GP21" s="177"/>
      <c r="GQ21" s="177"/>
      <c r="GR21" s="177"/>
      <c r="GS21" s="177"/>
      <c r="GT21" s="177"/>
      <c r="GU21" s="177"/>
      <c r="GV21" s="177"/>
      <c r="GW21" s="177"/>
      <c r="GX21" s="177"/>
      <c r="GY21" s="177"/>
      <c r="GZ21" s="177"/>
      <c r="HA21" s="177"/>
      <c r="HB21" s="177"/>
      <c r="HC21" s="177"/>
      <c r="HD21" s="177"/>
      <c r="HE21" s="177"/>
      <c r="HF21" s="177"/>
      <c r="HG21" s="177"/>
      <c r="HH21" s="177"/>
      <c r="HI21" s="177"/>
      <c r="HJ21" s="177"/>
      <c r="HK21" s="177"/>
      <c r="HL21" s="177"/>
      <c r="HM21" s="177"/>
      <c r="HN21" s="177"/>
      <c r="HO21" s="177"/>
      <c r="HP21" s="177"/>
      <c r="HQ21" s="177"/>
      <c r="HR21" s="177"/>
      <c r="HS21" s="177"/>
      <c r="HT21" s="177"/>
      <c r="HU21" s="177"/>
      <c r="HV21" s="177"/>
      <c r="HW21" s="177"/>
      <c r="HX21" s="177"/>
      <c r="HY21" s="177"/>
      <c r="HZ21" s="177"/>
      <c r="IA21" s="177"/>
      <c r="IB21" s="177"/>
      <c r="IC21" s="177"/>
      <c r="ID21" s="177"/>
      <c r="IE21" s="177"/>
      <c r="IF21" s="177"/>
      <c r="IG21" s="177"/>
      <c r="IH21" s="177"/>
      <c r="II21" s="177"/>
      <c r="IJ21" s="177"/>
      <c r="IK21" s="177"/>
      <c r="IL21" s="177"/>
      <c r="IM21" s="177"/>
      <c r="IN21" s="177"/>
      <c r="IO21" s="177"/>
      <c r="IP21" s="177"/>
      <c r="IQ21" s="177"/>
      <c r="IR21" s="177"/>
      <c r="IS21" s="177"/>
      <c r="IT21" s="177"/>
      <c r="IU21" s="177"/>
      <c r="IV21" s="177"/>
      <c r="IW21" s="177"/>
      <c r="IX21" s="177"/>
      <c r="IY21" s="177"/>
      <c r="IZ21" s="177"/>
      <c r="JA21" s="177"/>
      <c r="JB21" s="177"/>
      <c r="JC21" s="177"/>
      <c r="JD21" s="177"/>
      <c r="JE21" s="177"/>
      <c r="JF21" s="177"/>
      <c r="JG21" s="177"/>
      <c r="JH21" s="177"/>
      <c r="JI21" s="177"/>
      <c r="JJ21" s="177"/>
      <c r="JK21" s="177"/>
      <c r="JL21" s="177"/>
      <c r="JM21" s="177"/>
      <c r="JN21" s="177"/>
      <c r="JO21" s="177"/>
      <c r="JP21" s="177"/>
      <c r="JQ21" s="177"/>
      <c r="JR21" s="177"/>
      <c r="JS21" s="177"/>
      <c r="JT21" s="177"/>
      <c r="JU21" s="177"/>
      <c r="JV21" s="177"/>
      <c r="JW21" s="177"/>
      <c r="JX21" s="177"/>
      <c r="JY21" s="177"/>
      <c r="JZ21" s="177"/>
      <c r="KA21" s="177"/>
      <c r="KB21" s="177"/>
      <c r="KC21" s="177"/>
      <c r="KD21" s="177"/>
      <c r="KE21" s="177"/>
      <c r="KF21" s="177"/>
      <c r="KG21" s="177"/>
      <c r="KH21" s="177"/>
      <c r="KI21" s="177"/>
      <c r="KJ21" s="177"/>
      <c r="KK21" s="177"/>
      <c r="KL21" s="177"/>
      <c r="KM21" s="177"/>
      <c r="KN21" s="177"/>
      <c r="KO21" s="177"/>
      <c r="KP21" s="177"/>
      <c r="KQ21" s="177"/>
      <c r="KR21" s="177"/>
      <c r="KS21" s="177"/>
      <c r="KT21" s="177"/>
      <c r="KU21" s="177"/>
      <c r="KV21" s="177"/>
      <c r="KW21" s="177"/>
      <c r="KX21" s="177"/>
      <c r="KY21" s="177"/>
      <c r="KZ21" s="177"/>
      <c r="LA21" s="177"/>
      <c r="LB21" s="177"/>
      <c r="LC21" s="177"/>
      <c r="LD21" s="177"/>
      <c r="LE21" s="177"/>
      <c r="LF21" s="177"/>
      <c r="LG21" s="177"/>
      <c r="LH21" s="177"/>
      <c r="LI21" s="177"/>
      <c r="LJ21" s="177"/>
      <c r="LK21" s="177"/>
      <c r="LL21" s="177"/>
      <c r="LM21" s="177"/>
      <c r="LN21" s="177"/>
      <c r="LO21" s="177"/>
      <c r="LP21" s="177"/>
      <c r="LQ21" s="177"/>
      <c r="LR21" s="177"/>
      <c r="LS21" s="177"/>
      <c r="LT21" s="177"/>
      <c r="LU21" s="177"/>
      <c r="LV21" s="177"/>
      <c r="LW21" s="177"/>
      <c r="LX21" s="177"/>
      <c r="LY21" s="177"/>
      <c r="LZ21" s="177"/>
      <c r="MA21" s="177"/>
      <c r="MB21" s="177"/>
      <c r="MC21" s="177"/>
      <c r="MD21" s="177"/>
      <c r="ME21" s="177"/>
      <c r="MF21" s="177"/>
      <c r="MG21" s="177"/>
      <c r="MH21" s="177"/>
      <c r="MI21" s="177"/>
      <c r="MJ21" s="177"/>
      <c r="MK21" s="177"/>
      <c r="ML21" s="177"/>
      <c r="MM21" s="177"/>
      <c r="MN21" s="177"/>
      <c r="MO21" s="177"/>
      <c r="MP21" s="177"/>
      <c r="MQ21" s="177"/>
      <c r="MR21" s="177"/>
      <c r="MS21" s="177"/>
      <c r="MT21" s="177"/>
      <c r="MU21" s="177"/>
      <c r="MV21" s="177"/>
      <c r="MW21" s="177"/>
      <c r="MX21" s="177"/>
      <c r="MY21" s="177"/>
      <c r="MZ21" s="177"/>
      <c r="NA21" s="177"/>
      <c r="NB21" s="177"/>
      <c r="NC21" s="177"/>
      <c r="ND21" s="177"/>
      <c r="NE21" s="177"/>
      <c r="NF21" s="177"/>
      <c r="NG21" s="177"/>
      <c r="NH21" s="177"/>
      <c r="NI21" s="177"/>
      <c r="NJ21" s="177"/>
      <c r="NK21" s="177"/>
      <c r="NL21" s="177"/>
      <c r="NM21" s="177"/>
      <c r="NN21" s="177"/>
      <c r="NO21" s="177"/>
      <c r="NP21" s="177"/>
      <c r="NQ21" s="177"/>
      <c r="NR21" s="177"/>
      <c r="NS21" s="177"/>
      <c r="NT21" s="177"/>
      <c r="NU21" s="177"/>
      <c r="NV21" s="177"/>
      <c r="NW21" s="177"/>
      <c r="NX21" s="177"/>
      <c r="NY21" s="177"/>
      <c r="NZ21" s="177"/>
      <c r="OA21" s="177"/>
      <c r="OB21" s="177"/>
      <c r="OC21" s="177"/>
      <c r="OD21" s="177"/>
      <c r="OE21" s="177"/>
      <c r="OF21" s="177"/>
      <c r="OG21" s="177"/>
      <c r="OH21" s="177"/>
      <c r="OI21" s="177"/>
      <c r="OJ21" s="177"/>
      <c r="OK21" s="177"/>
      <c r="OL21" s="177"/>
      <c r="OM21" s="177"/>
      <c r="ON21" s="177"/>
      <c r="OO21" s="177"/>
      <c r="OP21" s="177"/>
      <c r="OQ21" s="177"/>
      <c r="OR21" s="177"/>
      <c r="OS21" s="177"/>
      <c r="OT21" s="177"/>
      <c r="OU21" s="177"/>
      <c r="OV21" s="177"/>
      <c r="OW21" s="177"/>
      <c r="OX21" s="177"/>
      <c r="OY21" s="177"/>
      <c r="OZ21" s="177"/>
      <c r="PA21" s="177"/>
      <c r="PB21" s="177"/>
      <c r="PC21" s="177"/>
      <c r="PD21" s="177"/>
      <c r="PE21" s="177"/>
      <c r="PF21" s="177"/>
      <c r="PG21" s="177"/>
      <c r="PH21" s="177"/>
      <c r="PI21" s="177"/>
      <c r="PJ21" s="177"/>
      <c r="PK21" s="177"/>
      <c r="PL21" s="177"/>
      <c r="PM21" s="177"/>
      <c r="PN21" s="177"/>
      <c r="PO21" s="177"/>
      <c r="PP21" s="177"/>
      <c r="PQ21" s="177"/>
      <c r="PR21" s="177"/>
      <c r="PS21" s="177"/>
      <c r="PT21" s="177"/>
      <c r="PU21" s="177"/>
      <c r="PV21" s="177"/>
      <c r="PW21" s="177"/>
      <c r="PX21" s="177"/>
      <c r="PY21" s="177"/>
      <c r="PZ21" s="177"/>
      <c r="QA21" s="177"/>
      <c r="QB21" s="177"/>
      <c r="QC21" s="177"/>
      <c r="QD21" s="177"/>
      <c r="QE21" s="177"/>
      <c r="QF21" s="177"/>
      <c r="QG21" s="177"/>
      <c r="QH21" s="177"/>
      <c r="QI21" s="177"/>
      <c r="QJ21" s="177"/>
      <c r="QK21" s="177"/>
      <c r="QL21" s="177"/>
      <c r="QM21" s="177"/>
      <c r="QN21" s="177"/>
      <c r="QO21" s="177"/>
      <c r="QP21" s="177"/>
      <c r="QQ21" s="177"/>
      <c r="QR21" s="177"/>
      <c r="QS21" s="177"/>
      <c r="QT21" s="177"/>
      <c r="QU21" s="177"/>
      <c r="QV21" s="177"/>
      <c r="QW21" s="177"/>
      <c r="QX21" s="177"/>
      <c r="QY21" s="177"/>
      <c r="QZ21" s="177"/>
      <c r="RA21" s="177"/>
      <c r="RB21" s="177"/>
      <c r="RC21" s="177"/>
      <c r="RD21" s="177"/>
      <c r="RE21" s="177"/>
      <c r="RF21" s="177"/>
      <c r="RG21" s="177"/>
      <c r="RH21" s="177"/>
      <c r="RI21" s="177"/>
      <c r="RJ21" s="177"/>
      <c r="RK21" s="177"/>
      <c r="RL21" s="177"/>
      <c r="RM21" s="177"/>
      <c r="RN21" s="177"/>
      <c r="RO21" s="177"/>
      <c r="RP21" s="177"/>
      <c r="RQ21" s="177"/>
      <c r="RR21" s="177"/>
      <c r="RS21" s="177"/>
      <c r="RT21" s="177"/>
      <c r="RU21" s="177"/>
      <c r="RV21" s="177"/>
      <c r="RW21" s="177"/>
      <c r="RX21" s="177"/>
      <c r="RY21" s="177"/>
      <c r="RZ21" s="177"/>
      <c r="SA21" s="177"/>
      <c r="SB21" s="177"/>
      <c r="SC21" s="177"/>
      <c r="SD21" s="177"/>
      <c r="SE21" s="177"/>
      <c r="SF21" s="177"/>
      <c r="SG21" s="177"/>
      <c r="SH21" s="177"/>
      <c r="SI21" s="177"/>
      <c r="SJ21" s="177"/>
      <c r="SK21" s="177"/>
      <c r="SL21" s="177"/>
      <c r="SM21" s="177"/>
      <c r="SN21" s="177"/>
      <c r="SO21" s="177"/>
      <c r="SP21" s="177"/>
      <c r="SQ21" s="177"/>
      <c r="SR21" s="177"/>
      <c r="SS21" s="177"/>
      <c r="ST21" s="177"/>
      <c r="SU21" s="177"/>
      <c r="SV21" s="177"/>
      <c r="SW21" s="177"/>
      <c r="SX21" s="177"/>
      <c r="SY21" s="177"/>
      <c r="SZ21" s="177"/>
      <c r="TA21" s="177"/>
      <c r="TB21" s="177"/>
      <c r="TC21" s="177"/>
      <c r="TD21" s="177"/>
      <c r="TE21" s="177"/>
      <c r="TF21" s="177"/>
      <c r="TG21" s="177"/>
      <c r="TH21" s="177"/>
      <c r="TI21" s="177"/>
      <c r="TJ21" s="177"/>
      <c r="TK21" s="177"/>
      <c r="TL21" s="177"/>
      <c r="TM21" s="177"/>
      <c r="TN21" s="177"/>
      <c r="TO21" s="177"/>
      <c r="TP21" s="177"/>
      <c r="TQ21" s="177"/>
      <c r="TR21" s="177"/>
      <c r="TS21" s="177"/>
      <c r="TT21" s="177"/>
      <c r="TU21" s="177"/>
      <c r="TV21" s="177"/>
      <c r="TW21" s="177"/>
      <c r="TX21" s="177"/>
      <c r="TY21" s="177"/>
      <c r="TZ21" s="177"/>
      <c r="UA21" s="177"/>
      <c r="UB21" s="177"/>
      <c r="UC21" s="177"/>
      <c r="UD21" s="177"/>
      <c r="UE21" s="177"/>
      <c r="UF21" s="177"/>
      <c r="UG21" s="177"/>
      <c r="UH21" s="177"/>
      <c r="UI21" s="177"/>
      <c r="UJ21" s="177"/>
      <c r="UK21" s="177"/>
      <c r="UL21" s="177"/>
      <c r="UM21" s="177"/>
      <c r="UN21" s="177"/>
      <c r="UO21" s="177"/>
      <c r="UP21" s="177"/>
      <c r="UQ21" s="177"/>
      <c r="UR21" s="177"/>
      <c r="US21" s="177"/>
      <c r="UT21" s="177"/>
      <c r="UU21" s="177"/>
      <c r="UV21" s="177"/>
      <c r="UW21" s="177"/>
      <c r="UX21" s="177"/>
      <c r="UY21" s="177"/>
      <c r="UZ21" s="177"/>
      <c r="VA21" s="177"/>
      <c r="VB21" s="177"/>
      <c r="VC21" s="177"/>
      <c r="VD21" s="177"/>
      <c r="VE21" s="177"/>
      <c r="VF21" s="177"/>
      <c r="VG21" s="177"/>
      <c r="VH21" s="177"/>
      <c r="VI21" s="177"/>
      <c r="VJ21" s="177"/>
      <c r="VK21" s="177"/>
      <c r="VL21" s="177"/>
      <c r="VM21" s="177"/>
      <c r="VN21" s="177"/>
      <c r="VO21" s="177"/>
      <c r="VP21" s="177"/>
      <c r="VQ21" s="177"/>
      <c r="VR21" s="177"/>
      <c r="VS21" s="177"/>
      <c r="VT21" s="177"/>
      <c r="VU21" s="177"/>
      <c r="VV21" s="177"/>
      <c r="VW21" s="177"/>
      <c r="VX21" s="177"/>
      <c r="VY21" s="177"/>
      <c r="VZ21" s="177"/>
      <c r="WA21" s="177"/>
      <c r="WB21" s="177"/>
      <c r="WC21" s="177"/>
      <c r="WD21" s="177"/>
      <c r="WE21" s="177"/>
      <c r="WF21" s="177"/>
      <c r="WG21" s="177"/>
      <c r="WH21" s="177"/>
      <c r="WI21" s="177"/>
      <c r="WJ21" s="177"/>
      <c r="WK21" s="177"/>
      <c r="WL21" s="177"/>
      <c r="WM21" s="177"/>
      <c r="WN21" s="177"/>
      <c r="WO21" s="177"/>
      <c r="WP21" s="177"/>
      <c r="WQ21" s="177"/>
      <c r="WR21" s="177"/>
      <c r="WS21" s="177"/>
      <c r="WT21" s="177"/>
      <c r="WU21" s="177"/>
      <c r="WV21" s="177"/>
      <c r="WW21" s="177"/>
      <c r="WX21" s="177"/>
      <c r="WY21" s="177"/>
      <c r="WZ21" s="177"/>
      <c r="XA21" s="177"/>
      <c r="XB21" s="177"/>
      <c r="XC21" s="177"/>
      <c r="XD21" s="177"/>
      <c r="XE21" s="177"/>
      <c r="XF21" s="177"/>
      <c r="XG21" s="177"/>
      <c r="XH21" s="177"/>
      <c r="XI21" s="177"/>
      <c r="XJ21" s="177"/>
      <c r="XK21" s="177"/>
      <c r="XL21" s="177"/>
      <c r="XM21" s="177"/>
      <c r="XN21" s="177"/>
      <c r="XO21" s="177"/>
      <c r="XP21" s="177"/>
      <c r="XQ21" s="177"/>
      <c r="XR21" s="177"/>
      <c r="XS21" s="177"/>
      <c r="XT21" s="177"/>
      <c r="XU21" s="177"/>
      <c r="XV21" s="177"/>
      <c r="XW21" s="177"/>
      <c r="XX21" s="177"/>
      <c r="XY21" s="177"/>
      <c r="XZ21" s="177"/>
      <c r="YA21" s="177"/>
      <c r="YB21" s="177"/>
      <c r="YC21" s="177"/>
      <c r="YD21" s="177"/>
      <c r="YE21" s="177"/>
      <c r="YF21" s="177"/>
      <c r="YG21" s="177"/>
      <c r="YH21" s="177"/>
      <c r="YI21" s="177"/>
      <c r="YJ21" s="177"/>
      <c r="YK21" s="177"/>
      <c r="YL21" s="177"/>
      <c r="YM21" s="177"/>
      <c r="YN21" s="177"/>
      <c r="YO21" s="177"/>
      <c r="YP21" s="177"/>
      <c r="YQ21" s="177"/>
      <c r="YR21" s="177"/>
      <c r="YS21" s="177"/>
      <c r="YT21" s="177"/>
      <c r="YU21" s="177"/>
      <c r="YV21" s="177"/>
      <c r="YW21" s="177"/>
      <c r="YX21" s="177"/>
      <c r="YY21" s="177"/>
      <c r="YZ21" s="177"/>
      <c r="ZA21" s="177"/>
      <c r="ZB21" s="177"/>
      <c r="ZC21" s="177"/>
      <c r="ZD21" s="177"/>
      <c r="ZE21" s="177"/>
      <c r="ZF21" s="177"/>
      <c r="ZG21" s="177"/>
      <c r="ZH21" s="177"/>
      <c r="ZI21" s="177"/>
      <c r="ZJ21" s="177"/>
      <c r="ZK21" s="177"/>
      <c r="ZL21" s="177"/>
      <c r="ZM21" s="177"/>
      <c r="ZN21" s="177"/>
      <c r="ZO21" s="177"/>
      <c r="ZP21" s="177"/>
      <c r="ZQ21" s="177"/>
      <c r="ZR21" s="177"/>
      <c r="ZS21" s="177"/>
      <c r="ZT21" s="177"/>
      <c r="ZU21" s="177"/>
      <c r="ZV21" s="177"/>
      <c r="ZW21" s="177"/>
      <c r="ZX21" s="177"/>
      <c r="ZY21" s="177"/>
      <c r="ZZ21" s="177"/>
      <c r="AAA21" s="177"/>
      <c r="AAB21" s="177"/>
      <c r="AAC21" s="177"/>
      <c r="AAD21" s="177"/>
      <c r="AAE21" s="177"/>
      <c r="AAF21" s="177"/>
      <c r="AAG21" s="177"/>
      <c r="AAH21" s="177"/>
      <c r="AAI21" s="177"/>
      <c r="AAJ21" s="177"/>
      <c r="AAK21" s="177"/>
      <c r="AAL21" s="177"/>
      <c r="AAM21" s="177"/>
      <c r="AAN21" s="177"/>
      <c r="AAO21" s="177"/>
      <c r="AAP21" s="177"/>
      <c r="AAQ21" s="177"/>
      <c r="AAR21" s="177"/>
      <c r="AAS21" s="177"/>
      <c r="AAT21" s="177"/>
      <c r="AAU21" s="177"/>
      <c r="AAV21" s="177"/>
      <c r="AAW21" s="177"/>
      <c r="AAX21" s="177"/>
      <c r="AAY21" s="177"/>
      <c r="AAZ21" s="177"/>
      <c r="ABA21" s="177"/>
      <c r="ABB21" s="177"/>
      <c r="ABC21" s="177"/>
      <c r="ABD21" s="177"/>
      <c r="ABE21" s="177"/>
      <c r="ABF21" s="177"/>
      <c r="ABG21" s="177"/>
      <c r="ABH21" s="177"/>
      <c r="ABI21" s="177"/>
      <c r="ABJ21" s="177"/>
      <c r="ABK21" s="177"/>
      <c r="ABL21" s="177"/>
      <c r="ABM21" s="177"/>
      <c r="ABN21" s="177"/>
      <c r="ABO21" s="177"/>
      <c r="ABP21" s="177"/>
      <c r="ABQ21" s="177"/>
      <c r="ABR21" s="177"/>
      <c r="ABS21" s="177"/>
      <c r="ABT21" s="177"/>
      <c r="ABU21" s="177"/>
      <c r="ABV21" s="177"/>
      <c r="ABW21" s="177"/>
      <c r="ABX21" s="177"/>
      <c r="ABY21" s="177"/>
      <c r="ABZ21" s="177"/>
      <c r="ACA21" s="177"/>
      <c r="ACB21" s="177"/>
      <c r="ACC21" s="177"/>
      <c r="ACD21" s="177"/>
      <c r="ACE21" s="177"/>
      <c r="ACF21" s="177"/>
      <c r="ACG21" s="177"/>
      <c r="ACH21" s="177"/>
      <c r="ACI21" s="177"/>
      <c r="ACJ21" s="177"/>
      <c r="ACK21" s="177"/>
      <c r="ACL21" s="177"/>
      <c r="ACM21" s="177"/>
      <c r="ACN21" s="177"/>
      <c r="ACO21" s="177"/>
      <c r="ACP21" s="177"/>
      <c r="ACQ21" s="177"/>
      <c r="ACR21" s="177"/>
      <c r="ACS21" s="177"/>
      <c r="ACT21" s="177"/>
      <c r="ACU21" s="177"/>
      <c r="ACV21" s="177"/>
      <c r="ACW21" s="177"/>
      <c r="ACX21" s="177"/>
      <c r="ACY21" s="177"/>
      <c r="ACZ21" s="177"/>
      <c r="ADA21" s="177"/>
      <c r="ADB21" s="177"/>
      <c r="ADC21" s="177"/>
      <c r="ADD21" s="177"/>
      <c r="ADE21" s="177"/>
      <c r="ADF21" s="177"/>
      <c r="ADG21" s="177"/>
      <c r="ADH21" s="177"/>
      <c r="ADI21" s="177"/>
      <c r="ADJ21" s="177"/>
      <c r="ADK21" s="177"/>
      <c r="ADL21" s="177"/>
      <c r="ADM21" s="177"/>
      <c r="ADN21" s="177"/>
      <c r="ADO21" s="177"/>
      <c r="ADP21" s="177"/>
      <c r="ADQ21" s="177"/>
      <c r="ADR21" s="177"/>
      <c r="ADS21" s="177"/>
      <c r="ADT21" s="177"/>
      <c r="ADU21" s="177"/>
      <c r="ADV21" s="177"/>
      <c r="ADW21" s="177"/>
      <c r="ADX21" s="177"/>
      <c r="ADY21" s="177"/>
      <c r="ADZ21" s="177"/>
      <c r="AEA21" s="177"/>
      <c r="AEB21" s="177"/>
      <c r="AEC21" s="177"/>
      <c r="AED21" s="177"/>
      <c r="AEE21" s="177"/>
      <c r="AEF21" s="177"/>
      <c r="AEG21" s="177"/>
      <c r="AEH21" s="177"/>
      <c r="AEI21" s="177"/>
      <c r="AEJ21" s="177"/>
      <c r="AEK21" s="177"/>
      <c r="AEL21" s="177"/>
      <c r="AEM21" s="177"/>
      <c r="AEN21" s="177"/>
      <c r="AEO21" s="177"/>
      <c r="AEP21" s="177"/>
      <c r="AEQ21" s="177"/>
      <c r="AER21" s="177"/>
      <c r="AES21" s="177"/>
      <c r="AET21" s="177"/>
      <c r="AEU21" s="177"/>
      <c r="AEV21" s="177"/>
      <c r="AEW21" s="177"/>
      <c r="AEX21" s="177"/>
      <c r="AEY21" s="177"/>
      <c r="AEZ21" s="177"/>
      <c r="AFA21" s="177"/>
      <c r="AFB21" s="177"/>
      <c r="AFC21" s="177"/>
      <c r="AFD21" s="177"/>
      <c r="AFE21" s="177"/>
      <c r="AFF21" s="177"/>
      <c r="AFG21" s="177"/>
      <c r="AFH21" s="177"/>
      <c r="AFI21" s="177"/>
      <c r="AFJ21" s="177"/>
      <c r="AFK21" s="177"/>
      <c r="AFL21" s="177"/>
      <c r="AFM21" s="177"/>
      <c r="AFN21" s="177"/>
      <c r="AFO21" s="177"/>
      <c r="AFP21" s="177"/>
      <c r="AFQ21" s="177"/>
      <c r="AFR21" s="177"/>
      <c r="AFS21" s="177"/>
      <c r="AFT21" s="177"/>
      <c r="AFU21" s="177"/>
      <c r="AFV21" s="177"/>
      <c r="AFW21" s="177"/>
      <c r="AFX21" s="177"/>
      <c r="AFY21" s="177"/>
      <c r="AFZ21" s="177"/>
      <c r="AGA21" s="177"/>
      <c r="AGB21" s="177"/>
      <c r="AGC21" s="177"/>
      <c r="AGD21" s="177"/>
      <c r="AGE21" s="177"/>
      <c r="AGF21" s="177"/>
      <c r="AGG21" s="177"/>
      <c r="AGH21" s="177"/>
      <c r="AGI21" s="177"/>
      <c r="AGJ21" s="177"/>
      <c r="AGK21" s="177"/>
      <c r="AGL21" s="177"/>
      <c r="AGM21" s="177"/>
      <c r="AGN21" s="177"/>
      <c r="AGO21" s="177"/>
      <c r="AGP21" s="177"/>
      <c r="AGQ21" s="177"/>
      <c r="AGR21" s="177"/>
      <c r="AGS21" s="177"/>
      <c r="AGT21" s="177"/>
      <c r="AGU21" s="177"/>
      <c r="AGV21" s="177"/>
      <c r="AGW21" s="177"/>
      <c r="AGX21" s="177"/>
      <c r="AGY21" s="177"/>
      <c r="AGZ21" s="177"/>
      <c r="AHA21" s="177"/>
      <c r="AHB21" s="177"/>
      <c r="AHC21" s="177"/>
      <c r="AHD21" s="177"/>
      <c r="AHE21" s="177"/>
      <c r="AHF21" s="177"/>
      <c r="AHG21" s="177"/>
      <c r="AHH21" s="177"/>
      <c r="AHI21" s="177"/>
      <c r="AHJ21" s="177"/>
      <c r="AHK21" s="177"/>
      <c r="AHL21" s="177"/>
      <c r="AHM21" s="177"/>
      <c r="AHN21" s="177"/>
      <c r="AHO21" s="177"/>
      <c r="AHP21" s="177"/>
      <c r="AHQ21" s="177"/>
      <c r="AHR21" s="177"/>
      <c r="AHS21" s="177"/>
      <c r="AHT21" s="177"/>
      <c r="AHU21" s="177"/>
      <c r="AHV21" s="177"/>
      <c r="AHW21" s="177"/>
      <c r="AHX21" s="177"/>
      <c r="AHY21" s="177"/>
      <c r="AHZ21" s="177"/>
      <c r="AIA21" s="177"/>
      <c r="AIB21" s="177"/>
      <c r="AIC21" s="177"/>
      <c r="AID21" s="177"/>
      <c r="AIE21" s="177"/>
      <c r="AIF21" s="177"/>
      <c r="AIG21" s="177"/>
      <c r="AIH21" s="177"/>
      <c r="AII21" s="177"/>
      <c r="AIJ21" s="177"/>
      <c r="AIK21" s="177"/>
      <c r="AIL21" s="177"/>
      <c r="AIM21" s="177"/>
      <c r="AIN21" s="177"/>
      <c r="AIO21" s="177"/>
      <c r="AIP21" s="177"/>
      <c r="AIQ21" s="177"/>
      <c r="AIR21" s="177"/>
      <c r="AIS21" s="177"/>
      <c r="AIT21" s="177"/>
      <c r="AIU21" s="177"/>
      <c r="AIV21" s="177"/>
      <c r="AIW21" s="177"/>
      <c r="AIX21" s="177"/>
      <c r="AIY21" s="177"/>
      <c r="AIZ21" s="177"/>
      <c r="AJA21" s="177"/>
      <c r="AJB21" s="177"/>
      <c r="AJC21" s="177"/>
      <c r="AJD21" s="177"/>
      <c r="AJE21" s="177"/>
      <c r="AJF21" s="177"/>
      <c r="AJG21" s="177"/>
      <c r="AJH21" s="177"/>
      <c r="AJI21" s="177"/>
      <c r="AJJ21" s="177"/>
      <c r="AJK21" s="177"/>
      <c r="AJL21" s="177"/>
      <c r="AJM21" s="177"/>
      <c r="AJN21" s="177"/>
      <c r="AJO21" s="177"/>
      <c r="AJP21" s="177"/>
      <c r="AJQ21" s="177"/>
      <c r="AJR21" s="177"/>
      <c r="AJS21" s="177"/>
      <c r="AJT21" s="177"/>
      <c r="AJU21" s="177"/>
      <c r="AJV21" s="177"/>
      <c r="AJW21" s="177"/>
      <c r="AJX21" s="177"/>
      <c r="AJY21" s="177"/>
      <c r="AJZ21" s="177"/>
      <c r="AKA21" s="177"/>
      <c r="AKB21" s="177"/>
      <c r="AKC21" s="177"/>
      <c r="AKD21" s="177"/>
      <c r="AKE21" s="177"/>
      <c r="AKF21" s="177"/>
      <c r="AKG21" s="177"/>
      <c r="AKH21" s="177"/>
      <c r="AKI21" s="177"/>
      <c r="AKJ21" s="177"/>
      <c r="AKK21" s="177"/>
      <c r="AKL21" s="177"/>
      <c r="AKM21" s="177"/>
      <c r="AKN21" s="177"/>
      <c r="AKO21" s="177"/>
      <c r="AKP21" s="177"/>
      <c r="AKQ21" s="177"/>
      <c r="AKR21" s="177"/>
      <c r="AKS21" s="177"/>
      <c r="AKT21" s="177"/>
      <c r="AKU21" s="177"/>
      <c r="AKV21" s="177"/>
      <c r="AKW21" s="177"/>
      <c r="AKX21" s="177"/>
      <c r="AKY21" s="177"/>
      <c r="AKZ21" s="177"/>
      <c r="ALA21" s="177"/>
      <c r="ALB21" s="177"/>
      <c r="ALC21" s="177"/>
      <c r="ALD21" s="177"/>
      <c r="ALE21" s="177"/>
      <c r="ALF21" s="177"/>
      <c r="ALG21" s="177"/>
      <c r="ALH21" s="177"/>
      <c r="ALI21" s="177"/>
      <c r="ALJ21" s="177"/>
      <c r="ALK21" s="177"/>
      <c r="ALL21" s="177"/>
      <c r="ALM21" s="177"/>
      <c r="ALN21" s="177"/>
      <c r="ALO21" s="177"/>
      <c r="ALP21" s="177"/>
      <c r="ALQ21" s="177"/>
      <c r="ALR21" s="177"/>
      <c r="ALS21" s="177"/>
      <c r="ALT21" s="177"/>
      <c r="ALU21" s="177"/>
      <c r="ALV21" s="177"/>
      <c r="ALW21" s="177"/>
      <c r="ALX21" s="177"/>
      <c r="ALY21" s="177"/>
      <c r="ALZ21" s="177"/>
      <c r="AMA21" s="177"/>
      <c r="AMB21" s="177"/>
      <c r="AMC21" s="177"/>
      <c r="AMD21" s="177"/>
      <c r="AME21" s="177"/>
      <c r="AMF21" s="177"/>
      <c r="AMG21" s="177"/>
      <c r="AMH21" s="177"/>
      <c r="AMI21" s="177"/>
      <c r="AMJ21" s="177"/>
      <c r="AMK21" s="177"/>
    </row>
    <row r="22" spans="1:1025" s="298" customFormat="1" ht="54.95" customHeight="1" x14ac:dyDescent="0.8">
      <c r="A22" s="314" t="s">
        <v>134</v>
      </c>
      <c r="B22" s="395">
        <v>19000</v>
      </c>
      <c r="C22" s="314">
        <v>10000</v>
      </c>
      <c r="D22" s="393">
        <v>52000</v>
      </c>
      <c r="E22" s="314">
        <v>23000</v>
      </c>
      <c r="F22" s="393">
        <v>104000</v>
      </c>
      <c r="G22" s="314">
        <v>14820</v>
      </c>
      <c r="H22" s="393">
        <v>7800</v>
      </c>
      <c r="I22" s="314">
        <v>52000</v>
      </c>
      <c r="J22" s="393">
        <v>16100</v>
      </c>
      <c r="K22" s="314">
        <v>90720</v>
      </c>
      <c r="L22" s="177"/>
      <c r="M22" s="177"/>
      <c r="N22" s="302"/>
      <c r="O22" s="297"/>
      <c r="P22" s="297"/>
      <c r="Q22" s="297"/>
      <c r="R22" s="297"/>
      <c r="S22" s="302"/>
      <c r="T22" s="177"/>
      <c r="U22" s="177"/>
      <c r="V22" s="302"/>
      <c r="W22" s="177"/>
      <c r="X22" s="316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  <c r="BP22" s="177"/>
      <c r="BQ22" s="177"/>
      <c r="BR22" s="177"/>
      <c r="BS22" s="177"/>
      <c r="BT22" s="177"/>
      <c r="BU22" s="177"/>
      <c r="BV22" s="177"/>
      <c r="BW22" s="177"/>
      <c r="BX22" s="177"/>
      <c r="BY22" s="177"/>
      <c r="BZ22" s="177"/>
      <c r="CA22" s="177"/>
      <c r="CB22" s="177"/>
      <c r="CC22" s="177"/>
      <c r="CD22" s="177"/>
      <c r="CE22" s="177"/>
      <c r="CF22" s="177"/>
      <c r="CG22" s="177"/>
      <c r="CH22" s="177"/>
      <c r="CI22" s="177"/>
      <c r="CJ22" s="177"/>
      <c r="CK22" s="177"/>
      <c r="CL22" s="177"/>
      <c r="CM22" s="177"/>
      <c r="CN22" s="177"/>
      <c r="CO22" s="177"/>
      <c r="CP22" s="177"/>
      <c r="CQ22" s="177"/>
      <c r="CR22" s="177"/>
      <c r="CS22" s="177"/>
      <c r="CT22" s="177"/>
      <c r="CU22" s="177"/>
      <c r="CV22" s="177"/>
      <c r="CW22" s="177"/>
      <c r="CX22" s="177"/>
      <c r="CY22" s="177"/>
      <c r="CZ22" s="177"/>
      <c r="DA22" s="177"/>
      <c r="DB22" s="177"/>
      <c r="DC22" s="177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7"/>
      <c r="DQ22" s="177"/>
      <c r="DR22" s="177"/>
      <c r="DS22" s="177"/>
      <c r="DT22" s="177"/>
      <c r="DU22" s="177"/>
      <c r="DV22" s="177"/>
      <c r="DW22" s="177"/>
      <c r="DX22" s="177"/>
      <c r="DY22" s="177"/>
      <c r="DZ22" s="177"/>
      <c r="EA22" s="177"/>
      <c r="EB22" s="177"/>
      <c r="EC22" s="177"/>
      <c r="ED22" s="177"/>
      <c r="EE22" s="177"/>
      <c r="EF22" s="177"/>
      <c r="EG22" s="177"/>
      <c r="EH22" s="177"/>
      <c r="EI22" s="177"/>
      <c r="EJ22" s="177"/>
      <c r="EK22" s="177"/>
      <c r="EL22" s="177"/>
      <c r="EM22" s="177"/>
      <c r="EN22" s="177"/>
      <c r="EO22" s="177"/>
      <c r="EP22" s="177"/>
      <c r="EQ22" s="177"/>
      <c r="ER22" s="177"/>
      <c r="ES22" s="177"/>
      <c r="ET22" s="177"/>
      <c r="EU22" s="177"/>
      <c r="EV22" s="177"/>
      <c r="EW22" s="177"/>
      <c r="EX22" s="177"/>
      <c r="EY22" s="177"/>
      <c r="EZ22" s="177"/>
      <c r="FA22" s="177"/>
      <c r="FB22" s="177"/>
      <c r="FC22" s="177"/>
      <c r="FD22" s="177"/>
      <c r="FE22" s="177"/>
      <c r="FF22" s="177"/>
      <c r="FG22" s="177"/>
      <c r="FH22" s="177"/>
      <c r="FI22" s="177"/>
      <c r="FJ22" s="177"/>
      <c r="FK22" s="177"/>
      <c r="FL22" s="177"/>
      <c r="FM22" s="177"/>
      <c r="FN22" s="177"/>
      <c r="FO22" s="177"/>
      <c r="FP22" s="177"/>
      <c r="FQ22" s="177"/>
      <c r="FR22" s="177"/>
      <c r="FS22" s="177"/>
      <c r="FT22" s="177"/>
      <c r="FU22" s="177"/>
      <c r="FV22" s="177"/>
      <c r="FW22" s="177"/>
      <c r="FX22" s="177"/>
      <c r="FY22" s="177"/>
      <c r="FZ22" s="177"/>
      <c r="GA22" s="177"/>
      <c r="GB22" s="177"/>
      <c r="GC22" s="177"/>
      <c r="GD22" s="177"/>
      <c r="GE22" s="177"/>
      <c r="GF22" s="177"/>
      <c r="GG22" s="177"/>
      <c r="GH22" s="177"/>
      <c r="GI22" s="177"/>
      <c r="GJ22" s="177"/>
      <c r="GK22" s="177"/>
      <c r="GL22" s="177"/>
      <c r="GM22" s="177"/>
      <c r="GN22" s="177"/>
      <c r="GO22" s="177"/>
      <c r="GP22" s="177"/>
      <c r="GQ22" s="177"/>
      <c r="GR22" s="177"/>
      <c r="GS22" s="177"/>
      <c r="GT22" s="177"/>
      <c r="GU22" s="177"/>
      <c r="GV22" s="177"/>
      <c r="GW22" s="177"/>
      <c r="GX22" s="177"/>
      <c r="GY22" s="177"/>
      <c r="GZ22" s="177"/>
      <c r="HA22" s="177"/>
      <c r="HB22" s="177"/>
      <c r="HC22" s="177"/>
      <c r="HD22" s="177"/>
      <c r="HE22" s="177"/>
      <c r="HF22" s="177"/>
      <c r="HG22" s="177"/>
      <c r="HH22" s="177"/>
      <c r="HI22" s="177"/>
      <c r="HJ22" s="177"/>
      <c r="HK22" s="177"/>
      <c r="HL22" s="177"/>
      <c r="HM22" s="177"/>
      <c r="HN22" s="177"/>
      <c r="HO22" s="177"/>
      <c r="HP22" s="177"/>
      <c r="HQ22" s="177"/>
      <c r="HR22" s="177"/>
      <c r="HS22" s="177"/>
      <c r="HT22" s="177"/>
      <c r="HU22" s="177"/>
      <c r="HV22" s="177"/>
      <c r="HW22" s="177"/>
      <c r="HX22" s="177"/>
      <c r="HY22" s="177"/>
      <c r="HZ22" s="177"/>
      <c r="IA22" s="177"/>
      <c r="IB22" s="177"/>
      <c r="IC22" s="177"/>
      <c r="ID22" s="177"/>
      <c r="IE22" s="177"/>
      <c r="IF22" s="177"/>
      <c r="IG22" s="177"/>
      <c r="IH22" s="177"/>
      <c r="II22" s="177"/>
      <c r="IJ22" s="177"/>
      <c r="IK22" s="177"/>
      <c r="IL22" s="177"/>
      <c r="IM22" s="177"/>
      <c r="IN22" s="177"/>
      <c r="IO22" s="177"/>
      <c r="IP22" s="177"/>
      <c r="IQ22" s="177"/>
      <c r="IR22" s="177"/>
      <c r="IS22" s="177"/>
      <c r="IT22" s="177"/>
      <c r="IU22" s="177"/>
      <c r="IV22" s="177"/>
      <c r="IW22" s="177"/>
      <c r="IX22" s="177"/>
      <c r="IY22" s="177"/>
      <c r="IZ22" s="177"/>
      <c r="JA22" s="177"/>
      <c r="JB22" s="177"/>
      <c r="JC22" s="177"/>
      <c r="JD22" s="177"/>
      <c r="JE22" s="177"/>
      <c r="JF22" s="177"/>
      <c r="JG22" s="177"/>
      <c r="JH22" s="177"/>
      <c r="JI22" s="177"/>
      <c r="JJ22" s="177"/>
      <c r="JK22" s="177"/>
      <c r="JL22" s="177"/>
      <c r="JM22" s="177"/>
      <c r="JN22" s="177"/>
      <c r="JO22" s="177"/>
      <c r="JP22" s="177"/>
      <c r="JQ22" s="177"/>
      <c r="JR22" s="177"/>
      <c r="JS22" s="177"/>
      <c r="JT22" s="177"/>
      <c r="JU22" s="177"/>
      <c r="JV22" s="177"/>
      <c r="JW22" s="177"/>
      <c r="JX22" s="177"/>
      <c r="JY22" s="177"/>
      <c r="JZ22" s="177"/>
      <c r="KA22" s="177"/>
      <c r="KB22" s="177"/>
      <c r="KC22" s="177"/>
      <c r="KD22" s="177"/>
      <c r="KE22" s="177"/>
      <c r="KF22" s="177"/>
      <c r="KG22" s="177"/>
      <c r="KH22" s="177"/>
      <c r="KI22" s="177"/>
      <c r="KJ22" s="177"/>
      <c r="KK22" s="177"/>
      <c r="KL22" s="177"/>
      <c r="KM22" s="177"/>
      <c r="KN22" s="177"/>
      <c r="KO22" s="177"/>
      <c r="KP22" s="177"/>
      <c r="KQ22" s="177"/>
      <c r="KR22" s="177"/>
      <c r="KS22" s="177"/>
      <c r="KT22" s="177"/>
      <c r="KU22" s="177"/>
      <c r="KV22" s="177"/>
      <c r="KW22" s="177"/>
      <c r="KX22" s="177"/>
      <c r="KY22" s="177"/>
      <c r="KZ22" s="177"/>
      <c r="LA22" s="177"/>
      <c r="LB22" s="177"/>
      <c r="LC22" s="177"/>
      <c r="LD22" s="177"/>
      <c r="LE22" s="177"/>
      <c r="LF22" s="177"/>
      <c r="LG22" s="177"/>
      <c r="LH22" s="177"/>
      <c r="LI22" s="177"/>
      <c r="LJ22" s="177"/>
      <c r="LK22" s="177"/>
      <c r="LL22" s="177"/>
      <c r="LM22" s="177"/>
      <c r="LN22" s="177"/>
      <c r="LO22" s="177"/>
      <c r="LP22" s="177"/>
      <c r="LQ22" s="177"/>
      <c r="LR22" s="177"/>
      <c r="LS22" s="177"/>
      <c r="LT22" s="177"/>
      <c r="LU22" s="177"/>
      <c r="LV22" s="177"/>
      <c r="LW22" s="177"/>
      <c r="LX22" s="177"/>
      <c r="LY22" s="177"/>
      <c r="LZ22" s="177"/>
      <c r="MA22" s="177"/>
      <c r="MB22" s="177"/>
      <c r="MC22" s="177"/>
      <c r="MD22" s="177"/>
      <c r="ME22" s="177"/>
      <c r="MF22" s="177"/>
      <c r="MG22" s="177"/>
      <c r="MH22" s="177"/>
      <c r="MI22" s="177"/>
      <c r="MJ22" s="177"/>
      <c r="MK22" s="177"/>
      <c r="ML22" s="177"/>
      <c r="MM22" s="177"/>
      <c r="MN22" s="177"/>
      <c r="MO22" s="177"/>
      <c r="MP22" s="177"/>
      <c r="MQ22" s="177"/>
      <c r="MR22" s="177"/>
      <c r="MS22" s="177"/>
      <c r="MT22" s="177"/>
      <c r="MU22" s="177"/>
      <c r="MV22" s="177"/>
      <c r="MW22" s="177"/>
      <c r="MX22" s="177"/>
      <c r="MY22" s="177"/>
      <c r="MZ22" s="177"/>
      <c r="NA22" s="177"/>
      <c r="NB22" s="177"/>
      <c r="NC22" s="177"/>
      <c r="ND22" s="177"/>
      <c r="NE22" s="177"/>
      <c r="NF22" s="177"/>
      <c r="NG22" s="177"/>
      <c r="NH22" s="177"/>
      <c r="NI22" s="177"/>
      <c r="NJ22" s="177"/>
      <c r="NK22" s="177"/>
      <c r="NL22" s="177"/>
      <c r="NM22" s="177"/>
      <c r="NN22" s="177"/>
      <c r="NO22" s="177"/>
      <c r="NP22" s="177"/>
      <c r="NQ22" s="177"/>
      <c r="NR22" s="177"/>
      <c r="NS22" s="177"/>
      <c r="NT22" s="177"/>
      <c r="NU22" s="177"/>
      <c r="NV22" s="177"/>
      <c r="NW22" s="177"/>
      <c r="NX22" s="177"/>
      <c r="NY22" s="177"/>
      <c r="NZ22" s="177"/>
      <c r="OA22" s="177"/>
      <c r="OB22" s="177"/>
      <c r="OC22" s="177"/>
      <c r="OD22" s="177"/>
      <c r="OE22" s="177"/>
      <c r="OF22" s="177"/>
      <c r="OG22" s="177"/>
      <c r="OH22" s="177"/>
      <c r="OI22" s="177"/>
      <c r="OJ22" s="177"/>
      <c r="OK22" s="177"/>
      <c r="OL22" s="177"/>
      <c r="OM22" s="177"/>
      <c r="ON22" s="177"/>
      <c r="OO22" s="177"/>
      <c r="OP22" s="177"/>
      <c r="OQ22" s="177"/>
      <c r="OR22" s="177"/>
      <c r="OS22" s="177"/>
      <c r="OT22" s="177"/>
      <c r="OU22" s="177"/>
      <c r="OV22" s="177"/>
      <c r="OW22" s="177"/>
      <c r="OX22" s="177"/>
      <c r="OY22" s="177"/>
      <c r="OZ22" s="177"/>
      <c r="PA22" s="177"/>
      <c r="PB22" s="177"/>
      <c r="PC22" s="177"/>
      <c r="PD22" s="177"/>
      <c r="PE22" s="177"/>
      <c r="PF22" s="177"/>
      <c r="PG22" s="177"/>
      <c r="PH22" s="177"/>
      <c r="PI22" s="177"/>
      <c r="PJ22" s="177"/>
      <c r="PK22" s="177"/>
      <c r="PL22" s="177"/>
      <c r="PM22" s="177"/>
      <c r="PN22" s="177"/>
      <c r="PO22" s="177"/>
      <c r="PP22" s="177"/>
      <c r="PQ22" s="177"/>
      <c r="PR22" s="177"/>
      <c r="PS22" s="177"/>
      <c r="PT22" s="177"/>
      <c r="PU22" s="177"/>
      <c r="PV22" s="177"/>
      <c r="PW22" s="177"/>
      <c r="PX22" s="177"/>
      <c r="PY22" s="177"/>
      <c r="PZ22" s="177"/>
      <c r="QA22" s="177"/>
      <c r="QB22" s="177"/>
      <c r="QC22" s="177"/>
      <c r="QD22" s="177"/>
      <c r="QE22" s="177"/>
      <c r="QF22" s="177"/>
      <c r="QG22" s="177"/>
      <c r="QH22" s="177"/>
      <c r="QI22" s="177"/>
      <c r="QJ22" s="177"/>
      <c r="QK22" s="177"/>
      <c r="QL22" s="177"/>
      <c r="QM22" s="177"/>
      <c r="QN22" s="177"/>
      <c r="QO22" s="177"/>
      <c r="QP22" s="177"/>
      <c r="QQ22" s="177"/>
      <c r="QR22" s="177"/>
      <c r="QS22" s="177"/>
      <c r="QT22" s="177"/>
      <c r="QU22" s="177"/>
      <c r="QV22" s="177"/>
      <c r="QW22" s="177"/>
      <c r="QX22" s="177"/>
      <c r="QY22" s="177"/>
      <c r="QZ22" s="177"/>
      <c r="RA22" s="177"/>
      <c r="RB22" s="177"/>
      <c r="RC22" s="177"/>
      <c r="RD22" s="177"/>
      <c r="RE22" s="177"/>
      <c r="RF22" s="177"/>
      <c r="RG22" s="177"/>
      <c r="RH22" s="177"/>
      <c r="RI22" s="177"/>
      <c r="RJ22" s="177"/>
      <c r="RK22" s="177"/>
      <c r="RL22" s="177"/>
      <c r="RM22" s="177"/>
      <c r="RN22" s="177"/>
      <c r="RO22" s="177"/>
      <c r="RP22" s="177"/>
      <c r="RQ22" s="177"/>
      <c r="RR22" s="177"/>
      <c r="RS22" s="177"/>
      <c r="RT22" s="177"/>
      <c r="RU22" s="177"/>
      <c r="RV22" s="177"/>
      <c r="RW22" s="177"/>
      <c r="RX22" s="177"/>
      <c r="RY22" s="177"/>
      <c r="RZ22" s="177"/>
      <c r="SA22" s="177"/>
      <c r="SB22" s="177"/>
      <c r="SC22" s="177"/>
      <c r="SD22" s="177"/>
      <c r="SE22" s="177"/>
      <c r="SF22" s="177"/>
      <c r="SG22" s="177"/>
      <c r="SH22" s="177"/>
      <c r="SI22" s="177"/>
      <c r="SJ22" s="177"/>
      <c r="SK22" s="177"/>
      <c r="SL22" s="177"/>
      <c r="SM22" s="177"/>
      <c r="SN22" s="177"/>
      <c r="SO22" s="177"/>
      <c r="SP22" s="177"/>
      <c r="SQ22" s="177"/>
      <c r="SR22" s="177"/>
      <c r="SS22" s="177"/>
      <c r="ST22" s="177"/>
      <c r="SU22" s="177"/>
      <c r="SV22" s="177"/>
      <c r="SW22" s="177"/>
      <c r="SX22" s="177"/>
      <c r="SY22" s="177"/>
      <c r="SZ22" s="177"/>
      <c r="TA22" s="177"/>
      <c r="TB22" s="177"/>
      <c r="TC22" s="177"/>
      <c r="TD22" s="177"/>
      <c r="TE22" s="177"/>
      <c r="TF22" s="177"/>
      <c r="TG22" s="177"/>
      <c r="TH22" s="177"/>
      <c r="TI22" s="177"/>
      <c r="TJ22" s="177"/>
      <c r="TK22" s="177"/>
      <c r="TL22" s="177"/>
      <c r="TM22" s="177"/>
      <c r="TN22" s="177"/>
      <c r="TO22" s="177"/>
      <c r="TP22" s="177"/>
      <c r="TQ22" s="177"/>
      <c r="TR22" s="177"/>
      <c r="TS22" s="177"/>
      <c r="TT22" s="177"/>
      <c r="TU22" s="177"/>
      <c r="TV22" s="177"/>
      <c r="TW22" s="177"/>
      <c r="TX22" s="177"/>
      <c r="TY22" s="177"/>
      <c r="TZ22" s="177"/>
      <c r="UA22" s="177"/>
      <c r="UB22" s="177"/>
      <c r="UC22" s="177"/>
      <c r="UD22" s="177"/>
      <c r="UE22" s="177"/>
      <c r="UF22" s="177"/>
      <c r="UG22" s="177"/>
      <c r="UH22" s="177"/>
      <c r="UI22" s="177"/>
      <c r="UJ22" s="177"/>
      <c r="UK22" s="177"/>
      <c r="UL22" s="177"/>
      <c r="UM22" s="177"/>
      <c r="UN22" s="177"/>
      <c r="UO22" s="177"/>
      <c r="UP22" s="177"/>
      <c r="UQ22" s="177"/>
      <c r="UR22" s="177"/>
      <c r="US22" s="177"/>
      <c r="UT22" s="177"/>
      <c r="UU22" s="177"/>
      <c r="UV22" s="177"/>
      <c r="UW22" s="177"/>
      <c r="UX22" s="177"/>
      <c r="UY22" s="177"/>
      <c r="UZ22" s="177"/>
      <c r="VA22" s="177"/>
      <c r="VB22" s="177"/>
      <c r="VC22" s="177"/>
      <c r="VD22" s="177"/>
      <c r="VE22" s="177"/>
      <c r="VF22" s="177"/>
      <c r="VG22" s="177"/>
      <c r="VH22" s="177"/>
      <c r="VI22" s="177"/>
      <c r="VJ22" s="177"/>
      <c r="VK22" s="177"/>
      <c r="VL22" s="177"/>
      <c r="VM22" s="177"/>
      <c r="VN22" s="177"/>
      <c r="VO22" s="177"/>
      <c r="VP22" s="177"/>
      <c r="VQ22" s="177"/>
      <c r="VR22" s="177"/>
      <c r="VS22" s="177"/>
      <c r="VT22" s="177"/>
      <c r="VU22" s="177"/>
      <c r="VV22" s="177"/>
      <c r="VW22" s="177"/>
      <c r="VX22" s="177"/>
      <c r="VY22" s="177"/>
      <c r="VZ22" s="177"/>
      <c r="WA22" s="177"/>
      <c r="WB22" s="177"/>
      <c r="WC22" s="177"/>
      <c r="WD22" s="177"/>
      <c r="WE22" s="177"/>
      <c r="WF22" s="177"/>
      <c r="WG22" s="177"/>
      <c r="WH22" s="177"/>
      <c r="WI22" s="177"/>
      <c r="WJ22" s="177"/>
      <c r="WK22" s="177"/>
      <c r="WL22" s="177"/>
      <c r="WM22" s="177"/>
      <c r="WN22" s="177"/>
      <c r="WO22" s="177"/>
      <c r="WP22" s="177"/>
      <c r="WQ22" s="177"/>
      <c r="WR22" s="177"/>
      <c r="WS22" s="177"/>
      <c r="WT22" s="177"/>
      <c r="WU22" s="177"/>
      <c r="WV22" s="177"/>
      <c r="WW22" s="177"/>
      <c r="WX22" s="177"/>
      <c r="WY22" s="177"/>
      <c r="WZ22" s="177"/>
      <c r="XA22" s="177"/>
      <c r="XB22" s="177"/>
      <c r="XC22" s="177"/>
      <c r="XD22" s="177"/>
      <c r="XE22" s="177"/>
      <c r="XF22" s="177"/>
      <c r="XG22" s="177"/>
      <c r="XH22" s="177"/>
      <c r="XI22" s="177"/>
      <c r="XJ22" s="177"/>
      <c r="XK22" s="177"/>
      <c r="XL22" s="177"/>
      <c r="XM22" s="177"/>
      <c r="XN22" s="177"/>
      <c r="XO22" s="177"/>
      <c r="XP22" s="177"/>
      <c r="XQ22" s="177"/>
      <c r="XR22" s="177"/>
      <c r="XS22" s="177"/>
      <c r="XT22" s="177"/>
      <c r="XU22" s="177"/>
      <c r="XV22" s="177"/>
      <c r="XW22" s="177"/>
      <c r="XX22" s="177"/>
      <c r="XY22" s="177"/>
      <c r="XZ22" s="177"/>
      <c r="YA22" s="177"/>
      <c r="YB22" s="177"/>
      <c r="YC22" s="177"/>
      <c r="YD22" s="177"/>
      <c r="YE22" s="177"/>
      <c r="YF22" s="177"/>
      <c r="YG22" s="177"/>
      <c r="YH22" s="177"/>
      <c r="YI22" s="177"/>
      <c r="YJ22" s="177"/>
      <c r="YK22" s="177"/>
      <c r="YL22" s="177"/>
      <c r="YM22" s="177"/>
      <c r="YN22" s="177"/>
      <c r="YO22" s="177"/>
      <c r="YP22" s="177"/>
      <c r="YQ22" s="177"/>
      <c r="YR22" s="177"/>
      <c r="YS22" s="177"/>
      <c r="YT22" s="177"/>
      <c r="YU22" s="177"/>
      <c r="YV22" s="177"/>
      <c r="YW22" s="177"/>
      <c r="YX22" s="177"/>
      <c r="YY22" s="177"/>
      <c r="YZ22" s="177"/>
      <c r="ZA22" s="177"/>
      <c r="ZB22" s="177"/>
      <c r="ZC22" s="177"/>
      <c r="ZD22" s="177"/>
      <c r="ZE22" s="177"/>
      <c r="ZF22" s="177"/>
      <c r="ZG22" s="177"/>
      <c r="ZH22" s="177"/>
      <c r="ZI22" s="177"/>
      <c r="ZJ22" s="177"/>
      <c r="ZK22" s="177"/>
      <c r="ZL22" s="177"/>
      <c r="ZM22" s="177"/>
      <c r="ZN22" s="177"/>
      <c r="ZO22" s="177"/>
      <c r="ZP22" s="177"/>
      <c r="ZQ22" s="177"/>
      <c r="ZR22" s="177"/>
      <c r="ZS22" s="177"/>
      <c r="ZT22" s="177"/>
      <c r="ZU22" s="177"/>
      <c r="ZV22" s="177"/>
      <c r="ZW22" s="177"/>
      <c r="ZX22" s="177"/>
      <c r="ZY22" s="177"/>
      <c r="ZZ22" s="177"/>
      <c r="AAA22" s="177"/>
      <c r="AAB22" s="177"/>
      <c r="AAC22" s="177"/>
      <c r="AAD22" s="177"/>
      <c r="AAE22" s="177"/>
      <c r="AAF22" s="177"/>
      <c r="AAG22" s="177"/>
      <c r="AAH22" s="177"/>
      <c r="AAI22" s="177"/>
      <c r="AAJ22" s="177"/>
      <c r="AAK22" s="177"/>
      <c r="AAL22" s="177"/>
      <c r="AAM22" s="177"/>
      <c r="AAN22" s="177"/>
      <c r="AAO22" s="177"/>
      <c r="AAP22" s="177"/>
      <c r="AAQ22" s="177"/>
      <c r="AAR22" s="177"/>
      <c r="AAS22" s="177"/>
      <c r="AAT22" s="177"/>
      <c r="AAU22" s="177"/>
      <c r="AAV22" s="177"/>
      <c r="AAW22" s="177"/>
      <c r="AAX22" s="177"/>
      <c r="AAY22" s="177"/>
      <c r="AAZ22" s="177"/>
      <c r="ABA22" s="177"/>
      <c r="ABB22" s="177"/>
      <c r="ABC22" s="177"/>
      <c r="ABD22" s="177"/>
      <c r="ABE22" s="177"/>
      <c r="ABF22" s="177"/>
      <c r="ABG22" s="177"/>
      <c r="ABH22" s="177"/>
      <c r="ABI22" s="177"/>
      <c r="ABJ22" s="177"/>
      <c r="ABK22" s="177"/>
      <c r="ABL22" s="177"/>
      <c r="ABM22" s="177"/>
      <c r="ABN22" s="177"/>
      <c r="ABO22" s="177"/>
      <c r="ABP22" s="177"/>
      <c r="ABQ22" s="177"/>
      <c r="ABR22" s="177"/>
      <c r="ABS22" s="177"/>
      <c r="ABT22" s="177"/>
      <c r="ABU22" s="177"/>
      <c r="ABV22" s="177"/>
      <c r="ABW22" s="177"/>
      <c r="ABX22" s="177"/>
      <c r="ABY22" s="177"/>
      <c r="ABZ22" s="177"/>
      <c r="ACA22" s="177"/>
      <c r="ACB22" s="177"/>
      <c r="ACC22" s="177"/>
      <c r="ACD22" s="177"/>
      <c r="ACE22" s="177"/>
      <c r="ACF22" s="177"/>
      <c r="ACG22" s="177"/>
      <c r="ACH22" s="177"/>
      <c r="ACI22" s="177"/>
      <c r="ACJ22" s="177"/>
      <c r="ACK22" s="177"/>
      <c r="ACL22" s="177"/>
      <c r="ACM22" s="177"/>
      <c r="ACN22" s="177"/>
      <c r="ACO22" s="177"/>
      <c r="ACP22" s="177"/>
      <c r="ACQ22" s="177"/>
      <c r="ACR22" s="177"/>
      <c r="ACS22" s="177"/>
      <c r="ACT22" s="177"/>
      <c r="ACU22" s="177"/>
      <c r="ACV22" s="177"/>
      <c r="ACW22" s="177"/>
      <c r="ACX22" s="177"/>
      <c r="ACY22" s="177"/>
      <c r="ACZ22" s="177"/>
      <c r="ADA22" s="177"/>
      <c r="ADB22" s="177"/>
      <c r="ADC22" s="177"/>
      <c r="ADD22" s="177"/>
      <c r="ADE22" s="177"/>
      <c r="ADF22" s="177"/>
      <c r="ADG22" s="177"/>
      <c r="ADH22" s="177"/>
      <c r="ADI22" s="177"/>
      <c r="ADJ22" s="177"/>
      <c r="ADK22" s="177"/>
      <c r="ADL22" s="177"/>
      <c r="ADM22" s="177"/>
      <c r="ADN22" s="177"/>
      <c r="ADO22" s="177"/>
      <c r="ADP22" s="177"/>
      <c r="ADQ22" s="177"/>
      <c r="ADR22" s="177"/>
      <c r="ADS22" s="177"/>
      <c r="ADT22" s="177"/>
      <c r="ADU22" s="177"/>
      <c r="ADV22" s="177"/>
      <c r="ADW22" s="177"/>
      <c r="ADX22" s="177"/>
      <c r="ADY22" s="177"/>
      <c r="ADZ22" s="177"/>
      <c r="AEA22" s="177"/>
      <c r="AEB22" s="177"/>
      <c r="AEC22" s="177"/>
      <c r="AED22" s="177"/>
      <c r="AEE22" s="177"/>
      <c r="AEF22" s="177"/>
      <c r="AEG22" s="177"/>
      <c r="AEH22" s="177"/>
      <c r="AEI22" s="177"/>
      <c r="AEJ22" s="177"/>
      <c r="AEK22" s="177"/>
      <c r="AEL22" s="177"/>
      <c r="AEM22" s="177"/>
      <c r="AEN22" s="177"/>
      <c r="AEO22" s="177"/>
      <c r="AEP22" s="177"/>
      <c r="AEQ22" s="177"/>
      <c r="AER22" s="177"/>
      <c r="AES22" s="177"/>
      <c r="AET22" s="177"/>
      <c r="AEU22" s="177"/>
      <c r="AEV22" s="177"/>
      <c r="AEW22" s="177"/>
      <c r="AEX22" s="177"/>
      <c r="AEY22" s="177"/>
      <c r="AEZ22" s="177"/>
      <c r="AFA22" s="177"/>
      <c r="AFB22" s="177"/>
      <c r="AFC22" s="177"/>
      <c r="AFD22" s="177"/>
      <c r="AFE22" s="177"/>
      <c r="AFF22" s="177"/>
      <c r="AFG22" s="177"/>
      <c r="AFH22" s="177"/>
      <c r="AFI22" s="177"/>
      <c r="AFJ22" s="177"/>
      <c r="AFK22" s="177"/>
      <c r="AFL22" s="177"/>
      <c r="AFM22" s="177"/>
      <c r="AFN22" s="177"/>
      <c r="AFO22" s="177"/>
      <c r="AFP22" s="177"/>
      <c r="AFQ22" s="177"/>
      <c r="AFR22" s="177"/>
      <c r="AFS22" s="177"/>
      <c r="AFT22" s="177"/>
      <c r="AFU22" s="177"/>
      <c r="AFV22" s="177"/>
      <c r="AFW22" s="177"/>
      <c r="AFX22" s="177"/>
      <c r="AFY22" s="177"/>
      <c r="AFZ22" s="177"/>
      <c r="AGA22" s="177"/>
      <c r="AGB22" s="177"/>
      <c r="AGC22" s="177"/>
      <c r="AGD22" s="177"/>
      <c r="AGE22" s="177"/>
      <c r="AGF22" s="177"/>
      <c r="AGG22" s="177"/>
      <c r="AGH22" s="177"/>
      <c r="AGI22" s="177"/>
      <c r="AGJ22" s="177"/>
      <c r="AGK22" s="177"/>
      <c r="AGL22" s="177"/>
      <c r="AGM22" s="177"/>
      <c r="AGN22" s="177"/>
      <c r="AGO22" s="177"/>
      <c r="AGP22" s="177"/>
      <c r="AGQ22" s="177"/>
      <c r="AGR22" s="177"/>
      <c r="AGS22" s="177"/>
      <c r="AGT22" s="177"/>
      <c r="AGU22" s="177"/>
      <c r="AGV22" s="177"/>
      <c r="AGW22" s="177"/>
      <c r="AGX22" s="177"/>
      <c r="AGY22" s="177"/>
      <c r="AGZ22" s="177"/>
      <c r="AHA22" s="177"/>
      <c r="AHB22" s="177"/>
      <c r="AHC22" s="177"/>
      <c r="AHD22" s="177"/>
      <c r="AHE22" s="177"/>
      <c r="AHF22" s="177"/>
      <c r="AHG22" s="177"/>
      <c r="AHH22" s="177"/>
      <c r="AHI22" s="177"/>
      <c r="AHJ22" s="177"/>
      <c r="AHK22" s="177"/>
      <c r="AHL22" s="177"/>
      <c r="AHM22" s="177"/>
      <c r="AHN22" s="177"/>
      <c r="AHO22" s="177"/>
      <c r="AHP22" s="177"/>
      <c r="AHQ22" s="177"/>
      <c r="AHR22" s="177"/>
      <c r="AHS22" s="177"/>
      <c r="AHT22" s="177"/>
      <c r="AHU22" s="177"/>
      <c r="AHV22" s="177"/>
      <c r="AHW22" s="177"/>
      <c r="AHX22" s="177"/>
      <c r="AHY22" s="177"/>
      <c r="AHZ22" s="177"/>
      <c r="AIA22" s="177"/>
      <c r="AIB22" s="177"/>
      <c r="AIC22" s="177"/>
      <c r="AID22" s="177"/>
      <c r="AIE22" s="177"/>
      <c r="AIF22" s="177"/>
      <c r="AIG22" s="177"/>
      <c r="AIH22" s="177"/>
      <c r="AII22" s="177"/>
      <c r="AIJ22" s="177"/>
      <c r="AIK22" s="177"/>
      <c r="AIL22" s="177"/>
      <c r="AIM22" s="177"/>
      <c r="AIN22" s="177"/>
      <c r="AIO22" s="177"/>
      <c r="AIP22" s="177"/>
      <c r="AIQ22" s="177"/>
      <c r="AIR22" s="177"/>
      <c r="AIS22" s="177"/>
      <c r="AIT22" s="177"/>
      <c r="AIU22" s="177"/>
      <c r="AIV22" s="177"/>
      <c r="AIW22" s="177"/>
      <c r="AIX22" s="177"/>
      <c r="AIY22" s="177"/>
      <c r="AIZ22" s="177"/>
      <c r="AJA22" s="177"/>
      <c r="AJB22" s="177"/>
      <c r="AJC22" s="177"/>
      <c r="AJD22" s="177"/>
      <c r="AJE22" s="177"/>
      <c r="AJF22" s="177"/>
      <c r="AJG22" s="177"/>
      <c r="AJH22" s="177"/>
      <c r="AJI22" s="177"/>
      <c r="AJJ22" s="177"/>
      <c r="AJK22" s="177"/>
      <c r="AJL22" s="177"/>
      <c r="AJM22" s="177"/>
      <c r="AJN22" s="177"/>
      <c r="AJO22" s="177"/>
      <c r="AJP22" s="177"/>
      <c r="AJQ22" s="177"/>
      <c r="AJR22" s="177"/>
      <c r="AJS22" s="177"/>
      <c r="AJT22" s="177"/>
      <c r="AJU22" s="177"/>
      <c r="AJV22" s="177"/>
      <c r="AJW22" s="177"/>
      <c r="AJX22" s="177"/>
      <c r="AJY22" s="177"/>
      <c r="AJZ22" s="177"/>
      <c r="AKA22" s="177"/>
      <c r="AKB22" s="177"/>
      <c r="AKC22" s="177"/>
      <c r="AKD22" s="177"/>
      <c r="AKE22" s="177"/>
      <c r="AKF22" s="177"/>
      <c r="AKG22" s="177"/>
      <c r="AKH22" s="177"/>
      <c r="AKI22" s="177"/>
      <c r="AKJ22" s="177"/>
      <c r="AKK22" s="177"/>
      <c r="AKL22" s="177"/>
      <c r="AKM22" s="177"/>
      <c r="AKN22" s="177"/>
      <c r="AKO22" s="177"/>
      <c r="AKP22" s="177"/>
      <c r="AKQ22" s="177"/>
      <c r="AKR22" s="177"/>
      <c r="AKS22" s="177"/>
      <c r="AKT22" s="177"/>
      <c r="AKU22" s="177"/>
      <c r="AKV22" s="177"/>
      <c r="AKW22" s="177"/>
      <c r="AKX22" s="177"/>
      <c r="AKY22" s="177"/>
      <c r="AKZ22" s="177"/>
      <c r="ALA22" s="177"/>
      <c r="ALB22" s="177"/>
      <c r="ALC22" s="177"/>
      <c r="ALD22" s="177"/>
      <c r="ALE22" s="177"/>
      <c r="ALF22" s="177"/>
      <c r="ALG22" s="177"/>
      <c r="ALH22" s="177"/>
      <c r="ALI22" s="177"/>
      <c r="ALJ22" s="177"/>
      <c r="ALK22" s="177"/>
      <c r="ALL22" s="177"/>
      <c r="ALM22" s="177"/>
      <c r="ALN22" s="177"/>
      <c r="ALO22" s="177"/>
      <c r="ALP22" s="177"/>
      <c r="ALQ22" s="177"/>
      <c r="ALR22" s="177"/>
      <c r="ALS22" s="177"/>
      <c r="ALT22" s="177"/>
      <c r="ALU22" s="177"/>
      <c r="ALV22" s="177"/>
      <c r="ALW22" s="177"/>
      <c r="ALX22" s="177"/>
      <c r="ALY22" s="177"/>
      <c r="ALZ22" s="177"/>
      <c r="AMA22" s="177"/>
      <c r="AMB22" s="177"/>
      <c r="AMC22" s="177"/>
      <c r="AMD22" s="177"/>
      <c r="AME22" s="177"/>
      <c r="AMF22" s="177"/>
      <c r="AMG22" s="177"/>
      <c r="AMH22" s="177"/>
      <c r="AMI22" s="177"/>
      <c r="AMJ22" s="177"/>
      <c r="AMK22" s="177"/>
    </row>
    <row r="23" spans="1:1025" s="298" customFormat="1" ht="54.95" customHeight="1" x14ac:dyDescent="0.8">
      <c r="A23" s="314" t="s">
        <v>135</v>
      </c>
      <c r="B23" s="395">
        <v>11932</v>
      </c>
      <c r="C23" s="314">
        <v>9432</v>
      </c>
      <c r="D23" s="393">
        <v>74663</v>
      </c>
      <c r="E23" s="314">
        <v>19249</v>
      </c>
      <c r="F23" s="393">
        <v>115276</v>
      </c>
      <c r="G23" s="314">
        <v>9306.9599999999991</v>
      </c>
      <c r="H23" s="393">
        <v>7356.96</v>
      </c>
      <c r="I23" s="314">
        <v>74663</v>
      </c>
      <c r="J23" s="393">
        <v>13474.3</v>
      </c>
      <c r="K23" s="314">
        <v>104801.22</v>
      </c>
      <c r="L23" s="177"/>
      <c r="M23" s="177"/>
      <c r="N23" s="302"/>
      <c r="O23" s="297"/>
      <c r="P23" s="297"/>
      <c r="Q23" s="297"/>
      <c r="R23" s="297"/>
      <c r="S23" s="302"/>
      <c r="T23" s="177"/>
      <c r="U23" s="177"/>
      <c r="V23" s="302"/>
      <c r="W23" s="177"/>
      <c r="X23" s="316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7"/>
      <c r="BK23" s="177"/>
      <c r="BL23" s="177"/>
      <c r="BM23" s="177"/>
      <c r="BN23" s="177"/>
      <c r="BO23" s="177"/>
      <c r="BP23" s="177"/>
      <c r="BQ23" s="177"/>
      <c r="BR23" s="177"/>
      <c r="BS23" s="177"/>
      <c r="BT23" s="177"/>
      <c r="BU23" s="177"/>
      <c r="BV23" s="177"/>
      <c r="BW23" s="177"/>
      <c r="BX23" s="177"/>
      <c r="BY23" s="177"/>
      <c r="BZ23" s="177"/>
      <c r="CA23" s="177"/>
      <c r="CB23" s="177"/>
      <c r="CC23" s="177"/>
      <c r="CD23" s="177"/>
      <c r="CE23" s="177"/>
      <c r="CF23" s="177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177"/>
      <c r="DB23" s="177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177"/>
      <c r="DZ23" s="177"/>
      <c r="EA23" s="177"/>
      <c r="EB23" s="177"/>
      <c r="EC23" s="177"/>
      <c r="ED23" s="177"/>
      <c r="EE23" s="177"/>
      <c r="EF23" s="177"/>
      <c r="EG23" s="177"/>
      <c r="EH23" s="177"/>
      <c r="EI23" s="177"/>
      <c r="EJ23" s="177"/>
      <c r="EK23" s="177"/>
      <c r="EL23" s="177"/>
      <c r="EM23" s="177"/>
      <c r="EN23" s="177"/>
      <c r="EO23" s="177"/>
      <c r="EP23" s="177"/>
      <c r="EQ23" s="177"/>
      <c r="ER23" s="177"/>
      <c r="ES23" s="177"/>
      <c r="ET23" s="177"/>
      <c r="EU23" s="177"/>
      <c r="EV23" s="177"/>
      <c r="EW23" s="177"/>
      <c r="EX23" s="177"/>
      <c r="EY23" s="177"/>
      <c r="EZ23" s="177"/>
      <c r="FA23" s="177"/>
      <c r="FB23" s="177"/>
      <c r="FC23" s="177"/>
      <c r="FD23" s="177"/>
      <c r="FE23" s="177"/>
      <c r="FF23" s="177"/>
      <c r="FG23" s="177"/>
      <c r="FH23" s="177"/>
      <c r="FI23" s="177"/>
      <c r="FJ23" s="177"/>
      <c r="FK23" s="177"/>
      <c r="FL23" s="177"/>
      <c r="FM23" s="177"/>
      <c r="FN23" s="177"/>
      <c r="FO23" s="177"/>
      <c r="FP23" s="177"/>
      <c r="FQ23" s="177"/>
      <c r="FR23" s="177"/>
      <c r="FS23" s="177"/>
      <c r="FT23" s="177"/>
      <c r="FU23" s="177"/>
      <c r="FV23" s="177"/>
      <c r="FW23" s="177"/>
      <c r="FX23" s="177"/>
      <c r="FY23" s="177"/>
      <c r="FZ23" s="177"/>
      <c r="GA23" s="177"/>
      <c r="GB23" s="177"/>
      <c r="GC23" s="177"/>
      <c r="GD23" s="177"/>
      <c r="GE23" s="177"/>
      <c r="GF23" s="177"/>
      <c r="GG23" s="177"/>
      <c r="GH23" s="177"/>
      <c r="GI23" s="177"/>
      <c r="GJ23" s="177"/>
      <c r="GK23" s="177"/>
      <c r="GL23" s="177"/>
      <c r="GM23" s="177"/>
      <c r="GN23" s="177"/>
      <c r="GO23" s="177"/>
      <c r="GP23" s="177"/>
      <c r="GQ23" s="177"/>
      <c r="GR23" s="177"/>
      <c r="GS23" s="177"/>
      <c r="GT23" s="177"/>
      <c r="GU23" s="177"/>
      <c r="GV23" s="177"/>
      <c r="GW23" s="177"/>
      <c r="GX23" s="177"/>
      <c r="GY23" s="177"/>
      <c r="GZ23" s="177"/>
      <c r="HA23" s="177"/>
      <c r="HB23" s="177"/>
      <c r="HC23" s="177"/>
      <c r="HD23" s="177"/>
      <c r="HE23" s="177"/>
      <c r="HF23" s="177"/>
      <c r="HG23" s="177"/>
      <c r="HH23" s="177"/>
      <c r="HI23" s="177"/>
      <c r="HJ23" s="177"/>
      <c r="HK23" s="177"/>
      <c r="HL23" s="177"/>
      <c r="HM23" s="177"/>
      <c r="HN23" s="177"/>
      <c r="HO23" s="177"/>
      <c r="HP23" s="177"/>
      <c r="HQ23" s="177"/>
      <c r="HR23" s="177"/>
      <c r="HS23" s="177"/>
      <c r="HT23" s="177"/>
      <c r="HU23" s="177"/>
      <c r="HV23" s="177"/>
      <c r="HW23" s="177"/>
      <c r="HX23" s="177"/>
      <c r="HY23" s="177"/>
      <c r="HZ23" s="177"/>
      <c r="IA23" s="177"/>
      <c r="IB23" s="177"/>
      <c r="IC23" s="177"/>
      <c r="ID23" s="177"/>
      <c r="IE23" s="177"/>
      <c r="IF23" s="177"/>
      <c r="IG23" s="177"/>
      <c r="IH23" s="177"/>
      <c r="II23" s="177"/>
      <c r="IJ23" s="177"/>
      <c r="IK23" s="177"/>
      <c r="IL23" s="177"/>
      <c r="IM23" s="177"/>
      <c r="IN23" s="177"/>
      <c r="IO23" s="177"/>
      <c r="IP23" s="177"/>
      <c r="IQ23" s="177"/>
      <c r="IR23" s="177"/>
      <c r="IS23" s="177"/>
      <c r="IT23" s="177"/>
      <c r="IU23" s="177"/>
      <c r="IV23" s="177"/>
      <c r="IW23" s="177"/>
      <c r="IX23" s="177"/>
      <c r="IY23" s="177"/>
      <c r="IZ23" s="177"/>
      <c r="JA23" s="177"/>
      <c r="JB23" s="177"/>
      <c r="JC23" s="177"/>
      <c r="JD23" s="177"/>
      <c r="JE23" s="177"/>
      <c r="JF23" s="177"/>
      <c r="JG23" s="177"/>
      <c r="JH23" s="177"/>
      <c r="JI23" s="177"/>
      <c r="JJ23" s="177"/>
      <c r="JK23" s="177"/>
      <c r="JL23" s="177"/>
      <c r="JM23" s="177"/>
      <c r="JN23" s="177"/>
      <c r="JO23" s="177"/>
      <c r="JP23" s="177"/>
      <c r="JQ23" s="177"/>
      <c r="JR23" s="177"/>
      <c r="JS23" s="177"/>
      <c r="JT23" s="177"/>
      <c r="JU23" s="177"/>
      <c r="JV23" s="177"/>
      <c r="JW23" s="177"/>
      <c r="JX23" s="177"/>
      <c r="JY23" s="177"/>
      <c r="JZ23" s="177"/>
      <c r="KA23" s="177"/>
      <c r="KB23" s="177"/>
      <c r="KC23" s="177"/>
      <c r="KD23" s="177"/>
      <c r="KE23" s="177"/>
      <c r="KF23" s="177"/>
      <c r="KG23" s="177"/>
      <c r="KH23" s="177"/>
      <c r="KI23" s="177"/>
      <c r="KJ23" s="177"/>
      <c r="KK23" s="177"/>
      <c r="KL23" s="177"/>
      <c r="KM23" s="177"/>
      <c r="KN23" s="177"/>
      <c r="KO23" s="177"/>
      <c r="KP23" s="177"/>
      <c r="KQ23" s="177"/>
      <c r="KR23" s="177"/>
      <c r="KS23" s="177"/>
      <c r="KT23" s="177"/>
      <c r="KU23" s="177"/>
      <c r="KV23" s="177"/>
      <c r="KW23" s="177"/>
      <c r="KX23" s="177"/>
      <c r="KY23" s="177"/>
      <c r="KZ23" s="177"/>
      <c r="LA23" s="177"/>
      <c r="LB23" s="177"/>
      <c r="LC23" s="177"/>
      <c r="LD23" s="177"/>
      <c r="LE23" s="177"/>
      <c r="LF23" s="177"/>
      <c r="LG23" s="177"/>
      <c r="LH23" s="177"/>
      <c r="LI23" s="177"/>
      <c r="LJ23" s="177"/>
      <c r="LK23" s="177"/>
      <c r="LL23" s="177"/>
      <c r="LM23" s="177"/>
      <c r="LN23" s="177"/>
      <c r="LO23" s="177"/>
      <c r="LP23" s="177"/>
      <c r="LQ23" s="177"/>
      <c r="LR23" s="177"/>
      <c r="LS23" s="177"/>
      <c r="LT23" s="177"/>
      <c r="LU23" s="177"/>
      <c r="LV23" s="177"/>
      <c r="LW23" s="177"/>
      <c r="LX23" s="177"/>
      <c r="LY23" s="177"/>
      <c r="LZ23" s="177"/>
      <c r="MA23" s="177"/>
      <c r="MB23" s="177"/>
      <c r="MC23" s="177"/>
      <c r="MD23" s="177"/>
      <c r="ME23" s="177"/>
      <c r="MF23" s="177"/>
      <c r="MG23" s="177"/>
      <c r="MH23" s="177"/>
      <c r="MI23" s="177"/>
      <c r="MJ23" s="177"/>
      <c r="MK23" s="177"/>
      <c r="ML23" s="177"/>
      <c r="MM23" s="177"/>
      <c r="MN23" s="177"/>
      <c r="MO23" s="177"/>
      <c r="MP23" s="177"/>
      <c r="MQ23" s="177"/>
      <c r="MR23" s="177"/>
      <c r="MS23" s="177"/>
      <c r="MT23" s="177"/>
      <c r="MU23" s="177"/>
      <c r="MV23" s="177"/>
      <c r="MW23" s="177"/>
      <c r="MX23" s="177"/>
      <c r="MY23" s="177"/>
      <c r="MZ23" s="177"/>
      <c r="NA23" s="177"/>
      <c r="NB23" s="177"/>
      <c r="NC23" s="177"/>
      <c r="ND23" s="177"/>
      <c r="NE23" s="177"/>
      <c r="NF23" s="177"/>
      <c r="NG23" s="177"/>
      <c r="NH23" s="177"/>
      <c r="NI23" s="177"/>
      <c r="NJ23" s="177"/>
      <c r="NK23" s="177"/>
      <c r="NL23" s="177"/>
      <c r="NM23" s="177"/>
      <c r="NN23" s="177"/>
      <c r="NO23" s="177"/>
      <c r="NP23" s="177"/>
      <c r="NQ23" s="177"/>
      <c r="NR23" s="177"/>
      <c r="NS23" s="177"/>
      <c r="NT23" s="177"/>
      <c r="NU23" s="177"/>
      <c r="NV23" s="177"/>
      <c r="NW23" s="177"/>
      <c r="NX23" s="177"/>
      <c r="NY23" s="177"/>
      <c r="NZ23" s="177"/>
      <c r="OA23" s="177"/>
      <c r="OB23" s="177"/>
      <c r="OC23" s="177"/>
      <c r="OD23" s="177"/>
      <c r="OE23" s="177"/>
      <c r="OF23" s="177"/>
      <c r="OG23" s="177"/>
      <c r="OH23" s="177"/>
      <c r="OI23" s="177"/>
      <c r="OJ23" s="177"/>
      <c r="OK23" s="177"/>
      <c r="OL23" s="177"/>
      <c r="OM23" s="177"/>
      <c r="ON23" s="177"/>
      <c r="OO23" s="177"/>
      <c r="OP23" s="177"/>
      <c r="OQ23" s="177"/>
      <c r="OR23" s="177"/>
      <c r="OS23" s="177"/>
      <c r="OT23" s="177"/>
      <c r="OU23" s="177"/>
      <c r="OV23" s="177"/>
      <c r="OW23" s="177"/>
      <c r="OX23" s="177"/>
      <c r="OY23" s="177"/>
      <c r="OZ23" s="177"/>
      <c r="PA23" s="177"/>
      <c r="PB23" s="177"/>
      <c r="PC23" s="177"/>
      <c r="PD23" s="177"/>
      <c r="PE23" s="177"/>
      <c r="PF23" s="177"/>
      <c r="PG23" s="177"/>
      <c r="PH23" s="177"/>
      <c r="PI23" s="177"/>
      <c r="PJ23" s="177"/>
      <c r="PK23" s="177"/>
      <c r="PL23" s="177"/>
      <c r="PM23" s="177"/>
      <c r="PN23" s="177"/>
      <c r="PO23" s="177"/>
      <c r="PP23" s="177"/>
      <c r="PQ23" s="177"/>
      <c r="PR23" s="177"/>
      <c r="PS23" s="177"/>
      <c r="PT23" s="177"/>
      <c r="PU23" s="177"/>
      <c r="PV23" s="177"/>
      <c r="PW23" s="177"/>
      <c r="PX23" s="177"/>
      <c r="PY23" s="177"/>
      <c r="PZ23" s="177"/>
      <c r="QA23" s="177"/>
      <c r="QB23" s="177"/>
      <c r="QC23" s="177"/>
      <c r="QD23" s="177"/>
      <c r="QE23" s="177"/>
      <c r="QF23" s="177"/>
      <c r="QG23" s="177"/>
      <c r="QH23" s="177"/>
      <c r="QI23" s="177"/>
      <c r="QJ23" s="177"/>
      <c r="QK23" s="177"/>
      <c r="QL23" s="177"/>
      <c r="QM23" s="177"/>
      <c r="QN23" s="177"/>
      <c r="QO23" s="177"/>
      <c r="QP23" s="177"/>
      <c r="QQ23" s="177"/>
      <c r="QR23" s="177"/>
      <c r="QS23" s="177"/>
      <c r="QT23" s="177"/>
      <c r="QU23" s="177"/>
      <c r="QV23" s="177"/>
      <c r="QW23" s="177"/>
      <c r="QX23" s="177"/>
      <c r="QY23" s="177"/>
      <c r="QZ23" s="177"/>
      <c r="RA23" s="177"/>
      <c r="RB23" s="177"/>
      <c r="RC23" s="177"/>
      <c r="RD23" s="177"/>
      <c r="RE23" s="177"/>
      <c r="RF23" s="177"/>
      <c r="RG23" s="177"/>
      <c r="RH23" s="177"/>
      <c r="RI23" s="177"/>
      <c r="RJ23" s="177"/>
      <c r="RK23" s="177"/>
      <c r="RL23" s="177"/>
      <c r="RM23" s="177"/>
      <c r="RN23" s="177"/>
      <c r="RO23" s="177"/>
      <c r="RP23" s="177"/>
      <c r="RQ23" s="177"/>
      <c r="RR23" s="177"/>
      <c r="RS23" s="177"/>
      <c r="RT23" s="177"/>
      <c r="RU23" s="177"/>
      <c r="RV23" s="177"/>
      <c r="RW23" s="177"/>
      <c r="RX23" s="177"/>
      <c r="RY23" s="177"/>
      <c r="RZ23" s="177"/>
      <c r="SA23" s="177"/>
      <c r="SB23" s="177"/>
      <c r="SC23" s="177"/>
      <c r="SD23" s="177"/>
      <c r="SE23" s="177"/>
      <c r="SF23" s="177"/>
      <c r="SG23" s="177"/>
      <c r="SH23" s="177"/>
      <c r="SI23" s="177"/>
      <c r="SJ23" s="177"/>
      <c r="SK23" s="177"/>
      <c r="SL23" s="177"/>
      <c r="SM23" s="177"/>
      <c r="SN23" s="177"/>
      <c r="SO23" s="177"/>
      <c r="SP23" s="177"/>
      <c r="SQ23" s="177"/>
      <c r="SR23" s="177"/>
      <c r="SS23" s="177"/>
      <c r="ST23" s="177"/>
      <c r="SU23" s="177"/>
      <c r="SV23" s="177"/>
      <c r="SW23" s="177"/>
      <c r="SX23" s="177"/>
      <c r="SY23" s="177"/>
      <c r="SZ23" s="177"/>
      <c r="TA23" s="177"/>
      <c r="TB23" s="177"/>
      <c r="TC23" s="177"/>
      <c r="TD23" s="177"/>
      <c r="TE23" s="177"/>
      <c r="TF23" s="177"/>
      <c r="TG23" s="177"/>
      <c r="TH23" s="177"/>
      <c r="TI23" s="177"/>
      <c r="TJ23" s="177"/>
      <c r="TK23" s="177"/>
      <c r="TL23" s="177"/>
      <c r="TM23" s="177"/>
      <c r="TN23" s="177"/>
      <c r="TO23" s="177"/>
      <c r="TP23" s="177"/>
      <c r="TQ23" s="177"/>
      <c r="TR23" s="177"/>
      <c r="TS23" s="177"/>
      <c r="TT23" s="177"/>
      <c r="TU23" s="177"/>
      <c r="TV23" s="177"/>
      <c r="TW23" s="177"/>
      <c r="TX23" s="177"/>
      <c r="TY23" s="177"/>
      <c r="TZ23" s="177"/>
      <c r="UA23" s="177"/>
      <c r="UB23" s="177"/>
      <c r="UC23" s="177"/>
      <c r="UD23" s="177"/>
      <c r="UE23" s="177"/>
      <c r="UF23" s="177"/>
      <c r="UG23" s="177"/>
      <c r="UH23" s="177"/>
      <c r="UI23" s="177"/>
      <c r="UJ23" s="177"/>
      <c r="UK23" s="177"/>
      <c r="UL23" s="177"/>
      <c r="UM23" s="177"/>
      <c r="UN23" s="177"/>
      <c r="UO23" s="177"/>
      <c r="UP23" s="177"/>
      <c r="UQ23" s="177"/>
      <c r="UR23" s="177"/>
      <c r="US23" s="177"/>
      <c r="UT23" s="177"/>
      <c r="UU23" s="177"/>
      <c r="UV23" s="177"/>
      <c r="UW23" s="177"/>
      <c r="UX23" s="177"/>
      <c r="UY23" s="177"/>
      <c r="UZ23" s="177"/>
      <c r="VA23" s="177"/>
      <c r="VB23" s="177"/>
      <c r="VC23" s="177"/>
      <c r="VD23" s="177"/>
      <c r="VE23" s="177"/>
      <c r="VF23" s="177"/>
      <c r="VG23" s="177"/>
      <c r="VH23" s="177"/>
      <c r="VI23" s="177"/>
      <c r="VJ23" s="177"/>
      <c r="VK23" s="177"/>
      <c r="VL23" s="177"/>
      <c r="VM23" s="177"/>
      <c r="VN23" s="177"/>
      <c r="VO23" s="177"/>
      <c r="VP23" s="177"/>
      <c r="VQ23" s="177"/>
      <c r="VR23" s="177"/>
      <c r="VS23" s="177"/>
      <c r="VT23" s="177"/>
      <c r="VU23" s="177"/>
      <c r="VV23" s="177"/>
      <c r="VW23" s="177"/>
      <c r="VX23" s="177"/>
      <c r="VY23" s="177"/>
      <c r="VZ23" s="177"/>
      <c r="WA23" s="177"/>
      <c r="WB23" s="177"/>
      <c r="WC23" s="177"/>
      <c r="WD23" s="177"/>
      <c r="WE23" s="177"/>
      <c r="WF23" s="177"/>
      <c r="WG23" s="177"/>
      <c r="WH23" s="177"/>
      <c r="WI23" s="177"/>
      <c r="WJ23" s="177"/>
      <c r="WK23" s="177"/>
      <c r="WL23" s="177"/>
      <c r="WM23" s="177"/>
      <c r="WN23" s="177"/>
      <c r="WO23" s="177"/>
      <c r="WP23" s="177"/>
      <c r="WQ23" s="177"/>
      <c r="WR23" s="177"/>
      <c r="WS23" s="177"/>
      <c r="WT23" s="177"/>
      <c r="WU23" s="177"/>
      <c r="WV23" s="177"/>
      <c r="WW23" s="177"/>
      <c r="WX23" s="177"/>
      <c r="WY23" s="177"/>
      <c r="WZ23" s="177"/>
      <c r="XA23" s="177"/>
      <c r="XB23" s="177"/>
      <c r="XC23" s="177"/>
      <c r="XD23" s="177"/>
      <c r="XE23" s="177"/>
      <c r="XF23" s="177"/>
      <c r="XG23" s="177"/>
      <c r="XH23" s="177"/>
      <c r="XI23" s="177"/>
      <c r="XJ23" s="177"/>
      <c r="XK23" s="177"/>
      <c r="XL23" s="177"/>
      <c r="XM23" s="177"/>
      <c r="XN23" s="177"/>
      <c r="XO23" s="177"/>
      <c r="XP23" s="177"/>
      <c r="XQ23" s="177"/>
      <c r="XR23" s="177"/>
      <c r="XS23" s="177"/>
      <c r="XT23" s="177"/>
      <c r="XU23" s="177"/>
      <c r="XV23" s="177"/>
      <c r="XW23" s="177"/>
      <c r="XX23" s="177"/>
      <c r="XY23" s="177"/>
      <c r="XZ23" s="177"/>
      <c r="YA23" s="177"/>
      <c r="YB23" s="177"/>
      <c r="YC23" s="177"/>
      <c r="YD23" s="177"/>
      <c r="YE23" s="177"/>
      <c r="YF23" s="177"/>
      <c r="YG23" s="177"/>
      <c r="YH23" s="177"/>
      <c r="YI23" s="177"/>
      <c r="YJ23" s="177"/>
      <c r="YK23" s="177"/>
      <c r="YL23" s="177"/>
      <c r="YM23" s="177"/>
      <c r="YN23" s="177"/>
      <c r="YO23" s="177"/>
      <c r="YP23" s="177"/>
      <c r="YQ23" s="177"/>
      <c r="YR23" s="177"/>
      <c r="YS23" s="177"/>
      <c r="YT23" s="177"/>
      <c r="YU23" s="177"/>
      <c r="YV23" s="177"/>
      <c r="YW23" s="177"/>
      <c r="YX23" s="177"/>
      <c r="YY23" s="177"/>
      <c r="YZ23" s="177"/>
      <c r="ZA23" s="177"/>
      <c r="ZB23" s="177"/>
      <c r="ZC23" s="177"/>
      <c r="ZD23" s="177"/>
      <c r="ZE23" s="177"/>
      <c r="ZF23" s="177"/>
      <c r="ZG23" s="177"/>
      <c r="ZH23" s="177"/>
      <c r="ZI23" s="177"/>
      <c r="ZJ23" s="177"/>
      <c r="ZK23" s="177"/>
      <c r="ZL23" s="177"/>
      <c r="ZM23" s="177"/>
      <c r="ZN23" s="177"/>
      <c r="ZO23" s="177"/>
      <c r="ZP23" s="177"/>
      <c r="ZQ23" s="177"/>
      <c r="ZR23" s="177"/>
      <c r="ZS23" s="177"/>
      <c r="ZT23" s="177"/>
      <c r="ZU23" s="177"/>
      <c r="ZV23" s="177"/>
      <c r="ZW23" s="177"/>
      <c r="ZX23" s="177"/>
      <c r="ZY23" s="177"/>
      <c r="ZZ23" s="177"/>
      <c r="AAA23" s="177"/>
      <c r="AAB23" s="177"/>
      <c r="AAC23" s="177"/>
      <c r="AAD23" s="177"/>
      <c r="AAE23" s="177"/>
      <c r="AAF23" s="177"/>
      <c r="AAG23" s="177"/>
      <c r="AAH23" s="177"/>
      <c r="AAI23" s="177"/>
      <c r="AAJ23" s="177"/>
      <c r="AAK23" s="177"/>
      <c r="AAL23" s="177"/>
      <c r="AAM23" s="177"/>
      <c r="AAN23" s="177"/>
      <c r="AAO23" s="177"/>
      <c r="AAP23" s="177"/>
      <c r="AAQ23" s="177"/>
      <c r="AAR23" s="177"/>
      <c r="AAS23" s="177"/>
      <c r="AAT23" s="177"/>
      <c r="AAU23" s="177"/>
      <c r="AAV23" s="177"/>
      <c r="AAW23" s="177"/>
      <c r="AAX23" s="177"/>
      <c r="AAY23" s="177"/>
      <c r="AAZ23" s="177"/>
      <c r="ABA23" s="177"/>
      <c r="ABB23" s="177"/>
      <c r="ABC23" s="177"/>
      <c r="ABD23" s="177"/>
      <c r="ABE23" s="177"/>
      <c r="ABF23" s="177"/>
      <c r="ABG23" s="177"/>
      <c r="ABH23" s="177"/>
      <c r="ABI23" s="177"/>
      <c r="ABJ23" s="177"/>
      <c r="ABK23" s="177"/>
      <c r="ABL23" s="177"/>
      <c r="ABM23" s="177"/>
      <c r="ABN23" s="177"/>
      <c r="ABO23" s="177"/>
      <c r="ABP23" s="177"/>
      <c r="ABQ23" s="177"/>
      <c r="ABR23" s="177"/>
      <c r="ABS23" s="177"/>
      <c r="ABT23" s="177"/>
      <c r="ABU23" s="177"/>
      <c r="ABV23" s="177"/>
      <c r="ABW23" s="177"/>
      <c r="ABX23" s="177"/>
      <c r="ABY23" s="177"/>
      <c r="ABZ23" s="177"/>
      <c r="ACA23" s="177"/>
      <c r="ACB23" s="177"/>
      <c r="ACC23" s="177"/>
      <c r="ACD23" s="177"/>
      <c r="ACE23" s="177"/>
      <c r="ACF23" s="177"/>
      <c r="ACG23" s="177"/>
      <c r="ACH23" s="177"/>
      <c r="ACI23" s="177"/>
      <c r="ACJ23" s="177"/>
      <c r="ACK23" s="177"/>
      <c r="ACL23" s="177"/>
      <c r="ACM23" s="177"/>
      <c r="ACN23" s="177"/>
      <c r="ACO23" s="177"/>
      <c r="ACP23" s="177"/>
      <c r="ACQ23" s="177"/>
      <c r="ACR23" s="177"/>
      <c r="ACS23" s="177"/>
      <c r="ACT23" s="177"/>
      <c r="ACU23" s="177"/>
      <c r="ACV23" s="177"/>
      <c r="ACW23" s="177"/>
      <c r="ACX23" s="177"/>
      <c r="ACY23" s="177"/>
      <c r="ACZ23" s="177"/>
      <c r="ADA23" s="177"/>
      <c r="ADB23" s="177"/>
      <c r="ADC23" s="177"/>
      <c r="ADD23" s="177"/>
      <c r="ADE23" s="177"/>
      <c r="ADF23" s="177"/>
      <c r="ADG23" s="177"/>
      <c r="ADH23" s="177"/>
      <c r="ADI23" s="177"/>
      <c r="ADJ23" s="177"/>
      <c r="ADK23" s="177"/>
      <c r="ADL23" s="177"/>
      <c r="ADM23" s="177"/>
      <c r="ADN23" s="177"/>
      <c r="ADO23" s="177"/>
      <c r="ADP23" s="177"/>
      <c r="ADQ23" s="177"/>
      <c r="ADR23" s="177"/>
      <c r="ADS23" s="177"/>
      <c r="ADT23" s="177"/>
      <c r="ADU23" s="177"/>
      <c r="ADV23" s="177"/>
      <c r="ADW23" s="177"/>
      <c r="ADX23" s="177"/>
      <c r="ADY23" s="177"/>
      <c r="ADZ23" s="177"/>
      <c r="AEA23" s="177"/>
      <c r="AEB23" s="177"/>
      <c r="AEC23" s="177"/>
      <c r="AED23" s="177"/>
      <c r="AEE23" s="177"/>
      <c r="AEF23" s="177"/>
      <c r="AEG23" s="177"/>
      <c r="AEH23" s="177"/>
      <c r="AEI23" s="177"/>
      <c r="AEJ23" s="177"/>
      <c r="AEK23" s="177"/>
      <c r="AEL23" s="177"/>
      <c r="AEM23" s="177"/>
      <c r="AEN23" s="177"/>
      <c r="AEO23" s="177"/>
      <c r="AEP23" s="177"/>
      <c r="AEQ23" s="177"/>
      <c r="AER23" s="177"/>
      <c r="AES23" s="177"/>
      <c r="AET23" s="177"/>
      <c r="AEU23" s="177"/>
      <c r="AEV23" s="177"/>
      <c r="AEW23" s="177"/>
      <c r="AEX23" s="177"/>
      <c r="AEY23" s="177"/>
      <c r="AEZ23" s="177"/>
      <c r="AFA23" s="177"/>
      <c r="AFB23" s="177"/>
      <c r="AFC23" s="177"/>
      <c r="AFD23" s="177"/>
      <c r="AFE23" s="177"/>
      <c r="AFF23" s="177"/>
      <c r="AFG23" s="177"/>
      <c r="AFH23" s="177"/>
      <c r="AFI23" s="177"/>
      <c r="AFJ23" s="177"/>
      <c r="AFK23" s="177"/>
      <c r="AFL23" s="177"/>
      <c r="AFM23" s="177"/>
      <c r="AFN23" s="177"/>
      <c r="AFO23" s="177"/>
      <c r="AFP23" s="177"/>
      <c r="AFQ23" s="177"/>
      <c r="AFR23" s="177"/>
      <c r="AFS23" s="177"/>
      <c r="AFT23" s="177"/>
      <c r="AFU23" s="177"/>
      <c r="AFV23" s="177"/>
      <c r="AFW23" s="177"/>
      <c r="AFX23" s="177"/>
      <c r="AFY23" s="177"/>
      <c r="AFZ23" s="177"/>
      <c r="AGA23" s="177"/>
      <c r="AGB23" s="177"/>
      <c r="AGC23" s="177"/>
      <c r="AGD23" s="177"/>
      <c r="AGE23" s="177"/>
      <c r="AGF23" s="177"/>
      <c r="AGG23" s="177"/>
      <c r="AGH23" s="177"/>
      <c r="AGI23" s="177"/>
      <c r="AGJ23" s="177"/>
      <c r="AGK23" s="177"/>
      <c r="AGL23" s="177"/>
      <c r="AGM23" s="177"/>
      <c r="AGN23" s="177"/>
      <c r="AGO23" s="177"/>
      <c r="AGP23" s="177"/>
      <c r="AGQ23" s="177"/>
      <c r="AGR23" s="177"/>
      <c r="AGS23" s="177"/>
      <c r="AGT23" s="177"/>
      <c r="AGU23" s="177"/>
      <c r="AGV23" s="177"/>
      <c r="AGW23" s="177"/>
      <c r="AGX23" s="177"/>
      <c r="AGY23" s="177"/>
      <c r="AGZ23" s="177"/>
      <c r="AHA23" s="177"/>
      <c r="AHB23" s="177"/>
      <c r="AHC23" s="177"/>
      <c r="AHD23" s="177"/>
      <c r="AHE23" s="177"/>
      <c r="AHF23" s="177"/>
      <c r="AHG23" s="177"/>
      <c r="AHH23" s="177"/>
      <c r="AHI23" s="177"/>
      <c r="AHJ23" s="177"/>
      <c r="AHK23" s="177"/>
      <c r="AHL23" s="177"/>
      <c r="AHM23" s="177"/>
      <c r="AHN23" s="177"/>
      <c r="AHO23" s="177"/>
      <c r="AHP23" s="177"/>
      <c r="AHQ23" s="177"/>
      <c r="AHR23" s="177"/>
      <c r="AHS23" s="177"/>
      <c r="AHT23" s="177"/>
      <c r="AHU23" s="177"/>
      <c r="AHV23" s="177"/>
      <c r="AHW23" s="177"/>
      <c r="AHX23" s="177"/>
      <c r="AHY23" s="177"/>
      <c r="AHZ23" s="177"/>
      <c r="AIA23" s="177"/>
      <c r="AIB23" s="177"/>
      <c r="AIC23" s="177"/>
      <c r="AID23" s="177"/>
      <c r="AIE23" s="177"/>
      <c r="AIF23" s="177"/>
      <c r="AIG23" s="177"/>
      <c r="AIH23" s="177"/>
      <c r="AII23" s="177"/>
      <c r="AIJ23" s="177"/>
      <c r="AIK23" s="177"/>
      <c r="AIL23" s="177"/>
      <c r="AIM23" s="177"/>
      <c r="AIN23" s="177"/>
      <c r="AIO23" s="177"/>
      <c r="AIP23" s="177"/>
      <c r="AIQ23" s="177"/>
      <c r="AIR23" s="177"/>
      <c r="AIS23" s="177"/>
      <c r="AIT23" s="177"/>
      <c r="AIU23" s="177"/>
      <c r="AIV23" s="177"/>
      <c r="AIW23" s="177"/>
      <c r="AIX23" s="177"/>
      <c r="AIY23" s="177"/>
      <c r="AIZ23" s="177"/>
      <c r="AJA23" s="177"/>
      <c r="AJB23" s="177"/>
      <c r="AJC23" s="177"/>
      <c r="AJD23" s="177"/>
      <c r="AJE23" s="177"/>
      <c r="AJF23" s="177"/>
      <c r="AJG23" s="177"/>
      <c r="AJH23" s="177"/>
      <c r="AJI23" s="177"/>
      <c r="AJJ23" s="177"/>
      <c r="AJK23" s="177"/>
      <c r="AJL23" s="177"/>
      <c r="AJM23" s="177"/>
      <c r="AJN23" s="177"/>
      <c r="AJO23" s="177"/>
      <c r="AJP23" s="177"/>
      <c r="AJQ23" s="177"/>
      <c r="AJR23" s="177"/>
      <c r="AJS23" s="177"/>
      <c r="AJT23" s="177"/>
      <c r="AJU23" s="177"/>
      <c r="AJV23" s="177"/>
      <c r="AJW23" s="177"/>
      <c r="AJX23" s="177"/>
      <c r="AJY23" s="177"/>
      <c r="AJZ23" s="177"/>
      <c r="AKA23" s="177"/>
      <c r="AKB23" s="177"/>
      <c r="AKC23" s="177"/>
      <c r="AKD23" s="177"/>
      <c r="AKE23" s="177"/>
      <c r="AKF23" s="177"/>
      <c r="AKG23" s="177"/>
      <c r="AKH23" s="177"/>
      <c r="AKI23" s="177"/>
      <c r="AKJ23" s="177"/>
      <c r="AKK23" s="177"/>
      <c r="AKL23" s="177"/>
      <c r="AKM23" s="177"/>
      <c r="AKN23" s="177"/>
      <c r="AKO23" s="177"/>
      <c r="AKP23" s="177"/>
      <c r="AKQ23" s="177"/>
      <c r="AKR23" s="177"/>
      <c r="AKS23" s="177"/>
      <c r="AKT23" s="177"/>
      <c r="AKU23" s="177"/>
      <c r="AKV23" s="177"/>
      <c r="AKW23" s="177"/>
      <c r="AKX23" s="177"/>
      <c r="AKY23" s="177"/>
      <c r="AKZ23" s="177"/>
      <c r="ALA23" s="177"/>
      <c r="ALB23" s="177"/>
      <c r="ALC23" s="177"/>
      <c r="ALD23" s="177"/>
      <c r="ALE23" s="177"/>
      <c r="ALF23" s="177"/>
      <c r="ALG23" s="177"/>
      <c r="ALH23" s="177"/>
      <c r="ALI23" s="177"/>
      <c r="ALJ23" s="177"/>
      <c r="ALK23" s="177"/>
      <c r="ALL23" s="177"/>
      <c r="ALM23" s="177"/>
      <c r="ALN23" s="177"/>
      <c r="ALO23" s="177"/>
      <c r="ALP23" s="177"/>
      <c r="ALQ23" s="177"/>
      <c r="ALR23" s="177"/>
      <c r="ALS23" s="177"/>
      <c r="ALT23" s="177"/>
      <c r="ALU23" s="177"/>
      <c r="ALV23" s="177"/>
      <c r="ALW23" s="177"/>
      <c r="ALX23" s="177"/>
      <c r="ALY23" s="177"/>
      <c r="ALZ23" s="177"/>
      <c r="AMA23" s="177"/>
      <c r="AMB23" s="177"/>
      <c r="AMC23" s="177"/>
      <c r="AMD23" s="177"/>
      <c r="AME23" s="177"/>
      <c r="AMF23" s="177"/>
      <c r="AMG23" s="177"/>
      <c r="AMH23" s="177"/>
      <c r="AMI23" s="177"/>
      <c r="AMJ23" s="177"/>
      <c r="AMK23" s="177"/>
    </row>
    <row r="24" spans="1:1025" s="298" customFormat="1" ht="54.95" customHeight="1" x14ac:dyDescent="0.8">
      <c r="A24" s="314" t="s">
        <v>136</v>
      </c>
      <c r="B24" s="395">
        <v>580</v>
      </c>
      <c r="C24" s="314">
        <v>12382</v>
      </c>
      <c r="D24" s="393">
        <v>37746</v>
      </c>
      <c r="E24" s="314">
        <v>15830</v>
      </c>
      <c r="F24" s="393">
        <v>66538</v>
      </c>
      <c r="G24" s="314">
        <v>452.4</v>
      </c>
      <c r="H24" s="393">
        <v>9657.9599999999991</v>
      </c>
      <c r="I24" s="314">
        <v>37746</v>
      </c>
      <c r="J24" s="393">
        <v>11081</v>
      </c>
      <c r="K24" s="314">
        <v>58937.36</v>
      </c>
      <c r="L24" s="177"/>
      <c r="M24" s="177"/>
      <c r="N24" s="302"/>
      <c r="O24" s="297"/>
      <c r="P24" s="297"/>
      <c r="Q24" s="297"/>
      <c r="R24" s="297"/>
      <c r="S24" s="302"/>
      <c r="T24" s="177"/>
      <c r="U24" s="177"/>
      <c r="V24" s="302"/>
      <c r="W24" s="177"/>
      <c r="X24" s="316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7"/>
      <c r="BK24" s="177"/>
      <c r="BL24" s="177"/>
      <c r="BM24" s="177"/>
      <c r="BN24" s="177"/>
      <c r="BO24" s="177"/>
      <c r="BP24" s="177"/>
      <c r="BQ24" s="177"/>
      <c r="BR24" s="177"/>
      <c r="BS24" s="177"/>
      <c r="BT24" s="177"/>
      <c r="BU24" s="177"/>
      <c r="BV24" s="177"/>
      <c r="BW24" s="177"/>
      <c r="BX24" s="177"/>
      <c r="BY24" s="177"/>
      <c r="BZ24" s="177"/>
      <c r="CA24" s="177"/>
      <c r="CB24" s="177"/>
      <c r="CC24" s="177"/>
      <c r="CD24" s="177"/>
      <c r="CE24" s="177"/>
      <c r="CF24" s="177"/>
      <c r="CG24" s="177"/>
      <c r="CH24" s="177"/>
      <c r="CI24" s="177"/>
      <c r="CJ24" s="177"/>
      <c r="CK24" s="177"/>
      <c r="CL24" s="177"/>
      <c r="CM24" s="177"/>
      <c r="CN24" s="177"/>
      <c r="CO24" s="177"/>
      <c r="CP24" s="177"/>
      <c r="CQ24" s="177"/>
      <c r="CR24" s="177"/>
      <c r="CS24" s="177"/>
      <c r="CT24" s="177"/>
      <c r="CU24" s="177"/>
      <c r="CV24" s="177"/>
      <c r="CW24" s="177"/>
      <c r="CX24" s="177"/>
      <c r="CY24" s="177"/>
      <c r="CZ24" s="177"/>
      <c r="DA24" s="177"/>
      <c r="DB24" s="177"/>
      <c r="DC24" s="177"/>
      <c r="DD24" s="177"/>
      <c r="DE24" s="177"/>
      <c r="DF24" s="177"/>
      <c r="DG24" s="177"/>
      <c r="DH24" s="177"/>
      <c r="DI24" s="177"/>
      <c r="DJ24" s="177"/>
      <c r="DK24" s="177"/>
      <c r="DL24" s="177"/>
      <c r="DM24" s="177"/>
      <c r="DN24" s="177"/>
      <c r="DO24" s="177"/>
      <c r="DP24" s="177"/>
      <c r="DQ24" s="177"/>
      <c r="DR24" s="177"/>
      <c r="DS24" s="177"/>
      <c r="DT24" s="177"/>
      <c r="DU24" s="177"/>
      <c r="DV24" s="177"/>
      <c r="DW24" s="177"/>
      <c r="DX24" s="177"/>
      <c r="DY24" s="177"/>
      <c r="DZ24" s="177"/>
      <c r="EA24" s="177"/>
      <c r="EB24" s="177"/>
      <c r="EC24" s="177"/>
      <c r="ED24" s="177"/>
      <c r="EE24" s="177"/>
      <c r="EF24" s="177"/>
      <c r="EG24" s="177"/>
      <c r="EH24" s="177"/>
      <c r="EI24" s="177"/>
      <c r="EJ24" s="177"/>
      <c r="EK24" s="177"/>
      <c r="EL24" s="177"/>
      <c r="EM24" s="177"/>
      <c r="EN24" s="177"/>
      <c r="EO24" s="177"/>
      <c r="EP24" s="177"/>
      <c r="EQ24" s="177"/>
      <c r="ER24" s="177"/>
      <c r="ES24" s="177"/>
      <c r="ET24" s="177"/>
      <c r="EU24" s="177"/>
      <c r="EV24" s="177"/>
      <c r="EW24" s="177"/>
      <c r="EX24" s="177"/>
      <c r="EY24" s="177"/>
      <c r="EZ24" s="177"/>
      <c r="FA24" s="177"/>
      <c r="FB24" s="177"/>
      <c r="FC24" s="177"/>
      <c r="FD24" s="177"/>
      <c r="FE24" s="177"/>
      <c r="FF24" s="177"/>
      <c r="FG24" s="177"/>
      <c r="FH24" s="177"/>
      <c r="FI24" s="177"/>
      <c r="FJ24" s="177"/>
      <c r="FK24" s="177"/>
      <c r="FL24" s="177"/>
      <c r="FM24" s="177"/>
      <c r="FN24" s="177"/>
      <c r="FO24" s="177"/>
      <c r="FP24" s="177"/>
      <c r="FQ24" s="177"/>
      <c r="FR24" s="177"/>
      <c r="FS24" s="177"/>
      <c r="FT24" s="177"/>
      <c r="FU24" s="177"/>
      <c r="FV24" s="177"/>
      <c r="FW24" s="177"/>
      <c r="FX24" s="177"/>
      <c r="FY24" s="177"/>
      <c r="FZ24" s="177"/>
      <c r="GA24" s="177"/>
      <c r="GB24" s="177"/>
      <c r="GC24" s="177"/>
      <c r="GD24" s="177"/>
      <c r="GE24" s="177"/>
      <c r="GF24" s="177"/>
      <c r="GG24" s="177"/>
      <c r="GH24" s="177"/>
      <c r="GI24" s="177"/>
      <c r="GJ24" s="177"/>
      <c r="GK24" s="177"/>
      <c r="GL24" s="177"/>
      <c r="GM24" s="177"/>
      <c r="GN24" s="177"/>
      <c r="GO24" s="177"/>
      <c r="GP24" s="177"/>
      <c r="GQ24" s="177"/>
      <c r="GR24" s="177"/>
      <c r="GS24" s="177"/>
      <c r="GT24" s="177"/>
      <c r="GU24" s="177"/>
      <c r="GV24" s="177"/>
      <c r="GW24" s="177"/>
      <c r="GX24" s="177"/>
      <c r="GY24" s="177"/>
      <c r="GZ24" s="177"/>
      <c r="HA24" s="177"/>
      <c r="HB24" s="177"/>
      <c r="HC24" s="177"/>
      <c r="HD24" s="177"/>
      <c r="HE24" s="177"/>
      <c r="HF24" s="177"/>
      <c r="HG24" s="177"/>
      <c r="HH24" s="177"/>
      <c r="HI24" s="177"/>
      <c r="HJ24" s="177"/>
      <c r="HK24" s="177"/>
      <c r="HL24" s="177"/>
      <c r="HM24" s="177"/>
      <c r="HN24" s="177"/>
      <c r="HO24" s="177"/>
      <c r="HP24" s="177"/>
      <c r="HQ24" s="177"/>
      <c r="HR24" s="177"/>
      <c r="HS24" s="177"/>
      <c r="HT24" s="177"/>
      <c r="HU24" s="177"/>
      <c r="HV24" s="177"/>
      <c r="HW24" s="177"/>
      <c r="HX24" s="177"/>
      <c r="HY24" s="177"/>
      <c r="HZ24" s="177"/>
      <c r="IA24" s="177"/>
      <c r="IB24" s="177"/>
      <c r="IC24" s="177"/>
      <c r="ID24" s="177"/>
      <c r="IE24" s="177"/>
      <c r="IF24" s="177"/>
      <c r="IG24" s="177"/>
      <c r="IH24" s="177"/>
      <c r="II24" s="177"/>
      <c r="IJ24" s="177"/>
      <c r="IK24" s="177"/>
      <c r="IL24" s="177"/>
      <c r="IM24" s="177"/>
      <c r="IN24" s="177"/>
      <c r="IO24" s="177"/>
      <c r="IP24" s="177"/>
      <c r="IQ24" s="177"/>
      <c r="IR24" s="177"/>
      <c r="IS24" s="177"/>
      <c r="IT24" s="177"/>
      <c r="IU24" s="177"/>
      <c r="IV24" s="177"/>
      <c r="IW24" s="177"/>
      <c r="IX24" s="177"/>
      <c r="IY24" s="177"/>
      <c r="IZ24" s="177"/>
      <c r="JA24" s="177"/>
      <c r="JB24" s="177"/>
      <c r="JC24" s="177"/>
      <c r="JD24" s="177"/>
      <c r="JE24" s="177"/>
      <c r="JF24" s="177"/>
      <c r="JG24" s="177"/>
      <c r="JH24" s="177"/>
      <c r="JI24" s="177"/>
      <c r="JJ24" s="177"/>
      <c r="JK24" s="177"/>
      <c r="JL24" s="177"/>
      <c r="JM24" s="177"/>
      <c r="JN24" s="177"/>
      <c r="JO24" s="177"/>
      <c r="JP24" s="177"/>
      <c r="JQ24" s="177"/>
      <c r="JR24" s="177"/>
      <c r="JS24" s="177"/>
      <c r="JT24" s="177"/>
      <c r="JU24" s="177"/>
      <c r="JV24" s="177"/>
      <c r="JW24" s="177"/>
      <c r="JX24" s="177"/>
      <c r="JY24" s="177"/>
      <c r="JZ24" s="177"/>
      <c r="KA24" s="177"/>
      <c r="KB24" s="177"/>
      <c r="KC24" s="177"/>
      <c r="KD24" s="177"/>
      <c r="KE24" s="177"/>
      <c r="KF24" s="177"/>
      <c r="KG24" s="177"/>
      <c r="KH24" s="177"/>
      <c r="KI24" s="177"/>
      <c r="KJ24" s="177"/>
      <c r="KK24" s="177"/>
      <c r="KL24" s="177"/>
      <c r="KM24" s="177"/>
      <c r="KN24" s="177"/>
      <c r="KO24" s="177"/>
      <c r="KP24" s="177"/>
      <c r="KQ24" s="177"/>
      <c r="KR24" s="177"/>
      <c r="KS24" s="177"/>
      <c r="KT24" s="177"/>
      <c r="KU24" s="177"/>
      <c r="KV24" s="177"/>
      <c r="KW24" s="177"/>
      <c r="KX24" s="177"/>
      <c r="KY24" s="177"/>
      <c r="KZ24" s="177"/>
      <c r="LA24" s="177"/>
      <c r="LB24" s="177"/>
      <c r="LC24" s="177"/>
      <c r="LD24" s="177"/>
      <c r="LE24" s="177"/>
      <c r="LF24" s="177"/>
      <c r="LG24" s="177"/>
      <c r="LH24" s="177"/>
      <c r="LI24" s="177"/>
      <c r="LJ24" s="177"/>
      <c r="LK24" s="177"/>
      <c r="LL24" s="177"/>
      <c r="LM24" s="177"/>
      <c r="LN24" s="177"/>
      <c r="LO24" s="177"/>
      <c r="LP24" s="177"/>
      <c r="LQ24" s="177"/>
      <c r="LR24" s="177"/>
      <c r="LS24" s="177"/>
      <c r="LT24" s="177"/>
      <c r="LU24" s="177"/>
      <c r="LV24" s="177"/>
      <c r="LW24" s="177"/>
      <c r="LX24" s="177"/>
      <c r="LY24" s="177"/>
      <c r="LZ24" s="177"/>
      <c r="MA24" s="177"/>
      <c r="MB24" s="177"/>
      <c r="MC24" s="177"/>
      <c r="MD24" s="177"/>
      <c r="ME24" s="177"/>
      <c r="MF24" s="177"/>
      <c r="MG24" s="177"/>
      <c r="MH24" s="177"/>
      <c r="MI24" s="177"/>
      <c r="MJ24" s="177"/>
      <c r="MK24" s="177"/>
      <c r="ML24" s="177"/>
      <c r="MM24" s="177"/>
      <c r="MN24" s="177"/>
      <c r="MO24" s="177"/>
      <c r="MP24" s="177"/>
      <c r="MQ24" s="177"/>
      <c r="MR24" s="177"/>
      <c r="MS24" s="177"/>
      <c r="MT24" s="177"/>
      <c r="MU24" s="177"/>
      <c r="MV24" s="177"/>
      <c r="MW24" s="177"/>
      <c r="MX24" s="177"/>
      <c r="MY24" s="177"/>
      <c r="MZ24" s="177"/>
      <c r="NA24" s="177"/>
      <c r="NB24" s="177"/>
      <c r="NC24" s="177"/>
      <c r="ND24" s="177"/>
      <c r="NE24" s="177"/>
      <c r="NF24" s="177"/>
      <c r="NG24" s="177"/>
      <c r="NH24" s="177"/>
      <c r="NI24" s="177"/>
      <c r="NJ24" s="177"/>
      <c r="NK24" s="177"/>
      <c r="NL24" s="177"/>
      <c r="NM24" s="177"/>
      <c r="NN24" s="177"/>
      <c r="NO24" s="177"/>
      <c r="NP24" s="177"/>
      <c r="NQ24" s="177"/>
      <c r="NR24" s="177"/>
      <c r="NS24" s="177"/>
      <c r="NT24" s="177"/>
      <c r="NU24" s="177"/>
      <c r="NV24" s="177"/>
      <c r="NW24" s="177"/>
      <c r="NX24" s="177"/>
      <c r="NY24" s="177"/>
      <c r="NZ24" s="177"/>
      <c r="OA24" s="177"/>
      <c r="OB24" s="177"/>
      <c r="OC24" s="177"/>
      <c r="OD24" s="177"/>
      <c r="OE24" s="177"/>
      <c r="OF24" s="177"/>
      <c r="OG24" s="177"/>
      <c r="OH24" s="177"/>
      <c r="OI24" s="177"/>
      <c r="OJ24" s="177"/>
      <c r="OK24" s="177"/>
      <c r="OL24" s="177"/>
      <c r="OM24" s="177"/>
      <c r="ON24" s="177"/>
      <c r="OO24" s="177"/>
      <c r="OP24" s="177"/>
      <c r="OQ24" s="177"/>
      <c r="OR24" s="177"/>
      <c r="OS24" s="177"/>
      <c r="OT24" s="177"/>
      <c r="OU24" s="177"/>
      <c r="OV24" s="177"/>
      <c r="OW24" s="177"/>
      <c r="OX24" s="177"/>
      <c r="OY24" s="177"/>
      <c r="OZ24" s="177"/>
      <c r="PA24" s="177"/>
      <c r="PB24" s="177"/>
      <c r="PC24" s="177"/>
      <c r="PD24" s="177"/>
      <c r="PE24" s="177"/>
      <c r="PF24" s="177"/>
      <c r="PG24" s="177"/>
      <c r="PH24" s="177"/>
      <c r="PI24" s="177"/>
      <c r="PJ24" s="177"/>
      <c r="PK24" s="177"/>
      <c r="PL24" s="177"/>
      <c r="PM24" s="177"/>
      <c r="PN24" s="177"/>
      <c r="PO24" s="177"/>
      <c r="PP24" s="177"/>
      <c r="PQ24" s="177"/>
      <c r="PR24" s="177"/>
      <c r="PS24" s="177"/>
      <c r="PT24" s="177"/>
      <c r="PU24" s="177"/>
      <c r="PV24" s="177"/>
      <c r="PW24" s="177"/>
      <c r="PX24" s="177"/>
      <c r="PY24" s="177"/>
      <c r="PZ24" s="177"/>
      <c r="QA24" s="177"/>
      <c r="QB24" s="177"/>
      <c r="QC24" s="177"/>
      <c r="QD24" s="177"/>
      <c r="QE24" s="177"/>
      <c r="QF24" s="177"/>
      <c r="QG24" s="177"/>
      <c r="QH24" s="177"/>
      <c r="QI24" s="177"/>
      <c r="QJ24" s="177"/>
      <c r="QK24" s="177"/>
      <c r="QL24" s="177"/>
      <c r="QM24" s="177"/>
      <c r="QN24" s="177"/>
      <c r="QO24" s="177"/>
      <c r="QP24" s="177"/>
      <c r="QQ24" s="177"/>
      <c r="QR24" s="177"/>
      <c r="QS24" s="177"/>
      <c r="QT24" s="177"/>
      <c r="QU24" s="177"/>
      <c r="QV24" s="177"/>
      <c r="QW24" s="177"/>
      <c r="QX24" s="177"/>
      <c r="QY24" s="177"/>
      <c r="QZ24" s="177"/>
      <c r="RA24" s="177"/>
      <c r="RB24" s="177"/>
      <c r="RC24" s="177"/>
      <c r="RD24" s="177"/>
      <c r="RE24" s="177"/>
      <c r="RF24" s="177"/>
      <c r="RG24" s="177"/>
      <c r="RH24" s="177"/>
      <c r="RI24" s="177"/>
      <c r="RJ24" s="177"/>
      <c r="RK24" s="177"/>
      <c r="RL24" s="177"/>
      <c r="RM24" s="177"/>
      <c r="RN24" s="177"/>
      <c r="RO24" s="177"/>
      <c r="RP24" s="177"/>
      <c r="RQ24" s="177"/>
      <c r="RR24" s="177"/>
      <c r="RS24" s="177"/>
      <c r="RT24" s="177"/>
      <c r="RU24" s="177"/>
      <c r="RV24" s="177"/>
      <c r="RW24" s="177"/>
      <c r="RX24" s="177"/>
      <c r="RY24" s="177"/>
      <c r="RZ24" s="177"/>
      <c r="SA24" s="177"/>
      <c r="SB24" s="177"/>
      <c r="SC24" s="177"/>
      <c r="SD24" s="177"/>
      <c r="SE24" s="177"/>
      <c r="SF24" s="177"/>
      <c r="SG24" s="177"/>
      <c r="SH24" s="177"/>
      <c r="SI24" s="177"/>
      <c r="SJ24" s="177"/>
      <c r="SK24" s="177"/>
      <c r="SL24" s="177"/>
      <c r="SM24" s="177"/>
      <c r="SN24" s="177"/>
      <c r="SO24" s="177"/>
      <c r="SP24" s="177"/>
      <c r="SQ24" s="177"/>
      <c r="SR24" s="177"/>
      <c r="SS24" s="177"/>
      <c r="ST24" s="177"/>
      <c r="SU24" s="177"/>
      <c r="SV24" s="177"/>
      <c r="SW24" s="177"/>
      <c r="SX24" s="177"/>
      <c r="SY24" s="177"/>
      <c r="SZ24" s="177"/>
      <c r="TA24" s="177"/>
      <c r="TB24" s="177"/>
      <c r="TC24" s="177"/>
      <c r="TD24" s="177"/>
      <c r="TE24" s="177"/>
      <c r="TF24" s="177"/>
      <c r="TG24" s="177"/>
      <c r="TH24" s="177"/>
      <c r="TI24" s="177"/>
      <c r="TJ24" s="177"/>
      <c r="TK24" s="177"/>
      <c r="TL24" s="177"/>
      <c r="TM24" s="177"/>
      <c r="TN24" s="177"/>
      <c r="TO24" s="177"/>
      <c r="TP24" s="177"/>
      <c r="TQ24" s="177"/>
      <c r="TR24" s="177"/>
      <c r="TS24" s="177"/>
      <c r="TT24" s="177"/>
      <c r="TU24" s="177"/>
      <c r="TV24" s="177"/>
      <c r="TW24" s="177"/>
      <c r="TX24" s="177"/>
      <c r="TY24" s="177"/>
      <c r="TZ24" s="177"/>
      <c r="UA24" s="177"/>
      <c r="UB24" s="177"/>
      <c r="UC24" s="177"/>
      <c r="UD24" s="177"/>
      <c r="UE24" s="177"/>
      <c r="UF24" s="177"/>
      <c r="UG24" s="177"/>
      <c r="UH24" s="177"/>
      <c r="UI24" s="177"/>
      <c r="UJ24" s="177"/>
      <c r="UK24" s="177"/>
      <c r="UL24" s="177"/>
      <c r="UM24" s="177"/>
      <c r="UN24" s="177"/>
      <c r="UO24" s="177"/>
      <c r="UP24" s="177"/>
      <c r="UQ24" s="177"/>
      <c r="UR24" s="177"/>
      <c r="US24" s="177"/>
      <c r="UT24" s="177"/>
      <c r="UU24" s="177"/>
      <c r="UV24" s="177"/>
      <c r="UW24" s="177"/>
      <c r="UX24" s="177"/>
      <c r="UY24" s="177"/>
      <c r="UZ24" s="177"/>
      <c r="VA24" s="177"/>
      <c r="VB24" s="177"/>
      <c r="VC24" s="177"/>
      <c r="VD24" s="177"/>
      <c r="VE24" s="177"/>
      <c r="VF24" s="177"/>
      <c r="VG24" s="177"/>
      <c r="VH24" s="177"/>
      <c r="VI24" s="177"/>
      <c r="VJ24" s="177"/>
      <c r="VK24" s="177"/>
      <c r="VL24" s="177"/>
      <c r="VM24" s="177"/>
      <c r="VN24" s="177"/>
      <c r="VO24" s="177"/>
      <c r="VP24" s="177"/>
      <c r="VQ24" s="177"/>
      <c r="VR24" s="177"/>
      <c r="VS24" s="177"/>
      <c r="VT24" s="177"/>
      <c r="VU24" s="177"/>
      <c r="VV24" s="177"/>
      <c r="VW24" s="177"/>
      <c r="VX24" s="177"/>
      <c r="VY24" s="177"/>
      <c r="VZ24" s="177"/>
      <c r="WA24" s="177"/>
      <c r="WB24" s="177"/>
      <c r="WC24" s="177"/>
      <c r="WD24" s="177"/>
      <c r="WE24" s="177"/>
      <c r="WF24" s="177"/>
      <c r="WG24" s="177"/>
      <c r="WH24" s="177"/>
      <c r="WI24" s="177"/>
      <c r="WJ24" s="177"/>
      <c r="WK24" s="177"/>
      <c r="WL24" s="177"/>
      <c r="WM24" s="177"/>
      <c r="WN24" s="177"/>
      <c r="WO24" s="177"/>
      <c r="WP24" s="177"/>
      <c r="WQ24" s="177"/>
      <c r="WR24" s="177"/>
      <c r="WS24" s="177"/>
      <c r="WT24" s="177"/>
      <c r="WU24" s="177"/>
      <c r="WV24" s="177"/>
      <c r="WW24" s="177"/>
      <c r="WX24" s="177"/>
      <c r="WY24" s="177"/>
      <c r="WZ24" s="177"/>
      <c r="XA24" s="177"/>
      <c r="XB24" s="177"/>
      <c r="XC24" s="177"/>
      <c r="XD24" s="177"/>
      <c r="XE24" s="177"/>
      <c r="XF24" s="177"/>
      <c r="XG24" s="177"/>
      <c r="XH24" s="177"/>
      <c r="XI24" s="177"/>
      <c r="XJ24" s="177"/>
      <c r="XK24" s="177"/>
      <c r="XL24" s="177"/>
      <c r="XM24" s="177"/>
      <c r="XN24" s="177"/>
      <c r="XO24" s="177"/>
      <c r="XP24" s="177"/>
      <c r="XQ24" s="177"/>
      <c r="XR24" s="177"/>
      <c r="XS24" s="177"/>
      <c r="XT24" s="177"/>
      <c r="XU24" s="177"/>
      <c r="XV24" s="177"/>
      <c r="XW24" s="177"/>
      <c r="XX24" s="177"/>
      <c r="XY24" s="177"/>
      <c r="XZ24" s="177"/>
      <c r="YA24" s="177"/>
      <c r="YB24" s="177"/>
      <c r="YC24" s="177"/>
      <c r="YD24" s="177"/>
      <c r="YE24" s="177"/>
      <c r="YF24" s="177"/>
      <c r="YG24" s="177"/>
      <c r="YH24" s="177"/>
      <c r="YI24" s="177"/>
      <c r="YJ24" s="177"/>
      <c r="YK24" s="177"/>
      <c r="YL24" s="177"/>
      <c r="YM24" s="177"/>
      <c r="YN24" s="177"/>
      <c r="YO24" s="177"/>
      <c r="YP24" s="177"/>
      <c r="YQ24" s="177"/>
      <c r="YR24" s="177"/>
      <c r="YS24" s="177"/>
      <c r="YT24" s="177"/>
      <c r="YU24" s="177"/>
      <c r="YV24" s="177"/>
      <c r="YW24" s="177"/>
      <c r="YX24" s="177"/>
      <c r="YY24" s="177"/>
      <c r="YZ24" s="177"/>
      <c r="ZA24" s="177"/>
      <c r="ZB24" s="177"/>
      <c r="ZC24" s="177"/>
      <c r="ZD24" s="177"/>
      <c r="ZE24" s="177"/>
      <c r="ZF24" s="177"/>
      <c r="ZG24" s="177"/>
      <c r="ZH24" s="177"/>
      <c r="ZI24" s="177"/>
      <c r="ZJ24" s="177"/>
      <c r="ZK24" s="177"/>
      <c r="ZL24" s="177"/>
      <c r="ZM24" s="177"/>
      <c r="ZN24" s="177"/>
      <c r="ZO24" s="177"/>
      <c r="ZP24" s="177"/>
      <c r="ZQ24" s="177"/>
      <c r="ZR24" s="177"/>
      <c r="ZS24" s="177"/>
      <c r="ZT24" s="177"/>
      <c r="ZU24" s="177"/>
      <c r="ZV24" s="177"/>
      <c r="ZW24" s="177"/>
      <c r="ZX24" s="177"/>
      <c r="ZY24" s="177"/>
      <c r="ZZ24" s="177"/>
      <c r="AAA24" s="177"/>
      <c r="AAB24" s="177"/>
      <c r="AAC24" s="177"/>
      <c r="AAD24" s="177"/>
      <c r="AAE24" s="177"/>
      <c r="AAF24" s="177"/>
      <c r="AAG24" s="177"/>
      <c r="AAH24" s="177"/>
      <c r="AAI24" s="177"/>
      <c r="AAJ24" s="177"/>
      <c r="AAK24" s="177"/>
      <c r="AAL24" s="177"/>
      <c r="AAM24" s="177"/>
      <c r="AAN24" s="177"/>
      <c r="AAO24" s="177"/>
      <c r="AAP24" s="177"/>
      <c r="AAQ24" s="177"/>
      <c r="AAR24" s="177"/>
      <c r="AAS24" s="177"/>
      <c r="AAT24" s="177"/>
      <c r="AAU24" s="177"/>
      <c r="AAV24" s="177"/>
      <c r="AAW24" s="177"/>
      <c r="AAX24" s="177"/>
      <c r="AAY24" s="177"/>
      <c r="AAZ24" s="177"/>
      <c r="ABA24" s="177"/>
      <c r="ABB24" s="177"/>
      <c r="ABC24" s="177"/>
      <c r="ABD24" s="177"/>
      <c r="ABE24" s="177"/>
      <c r="ABF24" s="177"/>
      <c r="ABG24" s="177"/>
      <c r="ABH24" s="177"/>
      <c r="ABI24" s="177"/>
      <c r="ABJ24" s="177"/>
      <c r="ABK24" s="177"/>
      <c r="ABL24" s="177"/>
      <c r="ABM24" s="177"/>
      <c r="ABN24" s="177"/>
      <c r="ABO24" s="177"/>
      <c r="ABP24" s="177"/>
      <c r="ABQ24" s="177"/>
      <c r="ABR24" s="177"/>
      <c r="ABS24" s="177"/>
      <c r="ABT24" s="177"/>
      <c r="ABU24" s="177"/>
      <c r="ABV24" s="177"/>
      <c r="ABW24" s="177"/>
      <c r="ABX24" s="177"/>
      <c r="ABY24" s="177"/>
      <c r="ABZ24" s="177"/>
      <c r="ACA24" s="177"/>
      <c r="ACB24" s="177"/>
      <c r="ACC24" s="177"/>
      <c r="ACD24" s="177"/>
      <c r="ACE24" s="177"/>
      <c r="ACF24" s="177"/>
      <c r="ACG24" s="177"/>
      <c r="ACH24" s="177"/>
      <c r="ACI24" s="177"/>
      <c r="ACJ24" s="177"/>
      <c r="ACK24" s="177"/>
      <c r="ACL24" s="177"/>
      <c r="ACM24" s="177"/>
      <c r="ACN24" s="177"/>
      <c r="ACO24" s="177"/>
      <c r="ACP24" s="177"/>
      <c r="ACQ24" s="177"/>
      <c r="ACR24" s="177"/>
      <c r="ACS24" s="177"/>
      <c r="ACT24" s="177"/>
      <c r="ACU24" s="177"/>
      <c r="ACV24" s="177"/>
      <c r="ACW24" s="177"/>
      <c r="ACX24" s="177"/>
      <c r="ACY24" s="177"/>
      <c r="ACZ24" s="177"/>
      <c r="ADA24" s="177"/>
      <c r="ADB24" s="177"/>
      <c r="ADC24" s="177"/>
      <c r="ADD24" s="177"/>
      <c r="ADE24" s="177"/>
      <c r="ADF24" s="177"/>
      <c r="ADG24" s="177"/>
      <c r="ADH24" s="177"/>
      <c r="ADI24" s="177"/>
      <c r="ADJ24" s="177"/>
      <c r="ADK24" s="177"/>
      <c r="ADL24" s="177"/>
      <c r="ADM24" s="177"/>
      <c r="ADN24" s="177"/>
      <c r="ADO24" s="177"/>
      <c r="ADP24" s="177"/>
      <c r="ADQ24" s="177"/>
      <c r="ADR24" s="177"/>
      <c r="ADS24" s="177"/>
      <c r="ADT24" s="177"/>
      <c r="ADU24" s="177"/>
      <c r="ADV24" s="177"/>
      <c r="ADW24" s="177"/>
      <c r="ADX24" s="177"/>
      <c r="ADY24" s="177"/>
      <c r="ADZ24" s="177"/>
      <c r="AEA24" s="177"/>
      <c r="AEB24" s="177"/>
      <c r="AEC24" s="177"/>
      <c r="AED24" s="177"/>
      <c r="AEE24" s="177"/>
      <c r="AEF24" s="177"/>
      <c r="AEG24" s="177"/>
      <c r="AEH24" s="177"/>
      <c r="AEI24" s="177"/>
      <c r="AEJ24" s="177"/>
      <c r="AEK24" s="177"/>
      <c r="AEL24" s="177"/>
      <c r="AEM24" s="177"/>
      <c r="AEN24" s="177"/>
      <c r="AEO24" s="177"/>
      <c r="AEP24" s="177"/>
      <c r="AEQ24" s="177"/>
      <c r="AER24" s="177"/>
      <c r="AES24" s="177"/>
      <c r="AET24" s="177"/>
      <c r="AEU24" s="177"/>
      <c r="AEV24" s="177"/>
      <c r="AEW24" s="177"/>
      <c r="AEX24" s="177"/>
      <c r="AEY24" s="177"/>
      <c r="AEZ24" s="177"/>
      <c r="AFA24" s="177"/>
      <c r="AFB24" s="177"/>
      <c r="AFC24" s="177"/>
      <c r="AFD24" s="177"/>
      <c r="AFE24" s="177"/>
      <c r="AFF24" s="177"/>
      <c r="AFG24" s="177"/>
      <c r="AFH24" s="177"/>
      <c r="AFI24" s="177"/>
      <c r="AFJ24" s="177"/>
      <c r="AFK24" s="177"/>
      <c r="AFL24" s="177"/>
      <c r="AFM24" s="177"/>
      <c r="AFN24" s="177"/>
      <c r="AFO24" s="177"/>
      <c r="AFP24" s="177"/>
      <c r="AFQ24" s="177"/>
      <c r="AFR24" s="177"/>
      <c r="AFS24" s="177"/>
      <c r="AFT24" s="177"/>
      <c r="AFU24" s="177"/>
      <c r="AFV24" s="177"/>
      <c r="AFW24" s="177"/>
      <c r="AFX24" s="177"/>
      <c r="AFY24" s="177"/>
      <c r="AFZ24" s="177"/>
      <c r="AGA24" s="177"/>
      <c r="AGB24" s="177"/>
      <c r="AGC24" s="177"/>
      <c r="AGD24" s="177"/>
      <c r="AGE24" s="177"/>
      <c r="AGF24" s="177"/>
      <c r="AGG24" s="177"/>
      <c r="AGH24" s="177"/>
      <c r="AGI24" s="177"/>
      <c r="AGJ24" s="177"/>
      <c r="AGK24" s="177"/>
      <c r="AGL24" s="177"/>
      <c r="AGM24" s="177"/>
      <c r="AGN24" s="177"/>
      <c r="AGO24" s="177"/>
      <c r="AGP24" s="177"/>
      <c r="AGQ24" s="177"/>
      <c r="AGR24" s="177"/>
      <c r="AGS24" s="177"/>
      <c r="AGT24" s="177"/>
      <c r="AGU24" s="177"/>
      <c r="AGV24" s="177"/>
      <c r="AGW24" s="177"/>
      <c r="AGX24" s="177"/>
      <c r="AGY24" s="177"/>
      <c r="AGZ24" s="177"/>
      <c r="AHA24" s="177"/>
      <c r="AHB24" s="177"/>
      <c r="AHC24" s="177"/>
      <c r="AHD24" s="177"/>
      <c r="AHE24" s="177"/>
      <c r="AHF24" s="177"/>
      <c r="AHG24" s="177"/>
      <c r="AHH24" s="177"/>
      <c r="AHI24" s="177"/>
      <c r="AHJ24" s="177"/>
      <c r="AHK24" s="177"/>
      <c r="AHL24" s="177"/>
      <c r="AHM24" s="177"/>
      <c r="AHN24" s="177"/>
      <c r="AHO24" s="177"/>
      <c r="AHP24" s="177"/>
      <c r="AHQ24" s="177"/>
      <c r="AHR24" s="177"/>
      <c r="AHS24" s="177"/>
      <c r="AHT24" s="177"/>
      <c r="AHU24" s="177"/>
      <c r="AHV24" s="177"/>
      <c r="AHW24" s="177"/>
      <c r="AHX24" s="177"/>
      <c r="AHY24" s="177"/>
      <c r="AHZ24" s="177"/>
      <c r="AIA24" s="177"/>
      <c r="AIB24" s="177"/>
      <c r="AIC24" s="177"/>
      <c r="AID24" s="177"/>
      <c r="AIE24" s="177"/>
      <c r="AIF24" s="177"/>
      <c r="AIG24" s="177"/>
      <c r="AIH24" s="177"/>
      <c r="AII24" s="177"/>
      <c r="AIJ24" s="177"/>
      <c r="AIK24" s="177"/>
      <c r="AIL24" s="177"/>
      <c r="AIM24" s="177"/>
      <c r="AIN24" s="177"/>
      <c r="AIO24" s="177"/>
      <c r="AIP24" s="177"/>
      <c r="AIQ24" s="177"/>
      <c r="AIR24" s="177"/>
      <c r="AIS24" s="177"/>
      <c r="AIT24" s="177"/>
      <c r="AIU24" s="177"/>
      <c r="AIV24" s="177"/>
      <c r="AIW24" s="177"/>
      <c r="AIX24" s="177"/>
      <c r="AIY24" s="177"/>
      <c r="AIZ24" s="177"/>
      <c r="AJA24" s="177"/>
      <c r="AJB24" s="177"/>
      <c r="AJC24" s="177"/>
      <c r="AJD24" s="177"/>
      <c r="AJE24" s="177"/>
      <c r="AJF24" s="177"/>
      <c r="AJG24" s="177"/>
      <c r="AJH24" s="177"/>
      <c r="AJI24" s="177"/>
      <c r="AJJ24" s="177"/>
      <c r="AJK24" s="177"/>
      <c r="AJL24" s="177"/>
      <c r="AJM24" s="177"/>
      <c r="AJN24" s="177"/>
      <c r="AJO24" s="177"/>
      <c r="AJP24" s="177"/>
      <c r="AJQ24" s="177"/>
      <c r="AJR24" s="177"/>
      <c r="AJS24" s="177"/>
      <c r="AJT24" s="177"/>
      <c r="AJU24" s="177"/>
      <c r="AJV24" s="177"/>
      <c r="AJW24" s="177"/>
      <c r="AJX24" s="177"/>
      <c r="AJY24" s="177"/>
      <c r="AJZ24" s="177"/>
      <c r="AKA24" s="177"/>
      <c r="AKB24" s="177"/>
      <c r="AKC24" s="177"/>
      <c r="AKD24" s="177"/>
      <c r="AKE24" s="177"/>
      <c r="AKF24" s="177"/>
      <c r="AKG24" s="177"/>
      <c r="AKH24" s="177"/>
      <c r="AKI24" s="177"/>
      <c r="AKJ24" s="177"/>
      <c r="AKK24" s="177"/>
      <c r="AKL24" s="177"/>
      <c r="AKM24" s="177"/>
      <c r="AKN24" s="177"/>
      <c r="AKO24" s="177"/>
      <c r="AKP24" s="177"/>
      <c r="AKQ24" s="177"/>
      <c r="AKR24" s="177"/>
      <c r="AKS24" s="177"/>
      <c r="AKT24" s="177"/>
      <c r="AKU24" s="177"/>
      <c r="AKV24" s="177"/>
      <c r="AKW24" s="177"/>
      <c r="AKX24" s="177"/>
      <c r="AKY24" s="177"/>
      <c r="AKZ24" s="177"/>
      <c r="ALA24" s="177"/>
      <c r="ALB24" s="177"/>
      <c r="ALC24" s="177"/>
      <c r="ALD24" s="177"/>
      <c r="ALE24" s="177"/>
      <c r="ALF24" s="177"/>
      <c r="ALG24" s="177"/>
      <c r="ALH24" s="177"/>
      <c r="ALI24" s="177"/>
      <c r="ALJ24" s="177"/>
      <c r="ALK24" s="177"/>
      <c r="ALL24" s="177"/>
      <c r="ALM24" s="177"/>
      <c r="ALN24" s="177"/>
      <c r="ALO24" s="177"/>
      <c r="ALP24" s="177"/>
      <c r="ALQ24" s="177"/>
      <c r="ALR24" s="177"/>
      <c r="ALS24" s="177"/>
      <c r="ALT24" s="177"/>
      <c r="ALU24" s="177"/>
      <c r="ALV24" s="177"/>
      <c r="ALW24" s="177"/>
      <c r="ALX24" s="177"/>
      <c r="ALY24" s="177"/>
      <c r="ALZ24" s="177"/>
      <c r="AMA24" s="177"/>
      <c r="AMB24" s="177"/>
      <c r="AMC24" s="177"/>
      <c r="AMD24" s="177"/>
      <c r="AME24" s="177"/>
      <c r="AMF24" s="177"/>
      <c r="AMG24" s="177"/>
      <c r="AMH24" s="177"/>
      <c r="AMI24" s="177"/>
      <c r="AMJ24" s="177"/>
      <c r="AMK24" s="177"/>
    </row>
    <row r="25" spans="1:1025" s="298" customFormat="1" ht="54.95" customHeight="1" x14ac:dyDescent="0.8">
      <c r="A25" s="314" t="s">
        <v>137</v>
      </c>
      <c r="B25" s="395">
        <v>1033</v>
      </c>
      <c r="C25" s="314">
        <v>7772</v>
      </c>
      <c r="D25" s="393">
        <v>36048</v>
      </c>
      <c r="E25" s="314">
        <v>18600</v>
      </c>
      <c r="F25" s="393">
        <v>63453</v>
      </c>
      <c r="G25" s="314">
        <v>805.74</v>
      </c>
      <c r="H25" s="393">
        <v>6062.16</v>
      </c>
      <c r="I25" s="314">
        <v>36048</v>
      </c>
      <c r="J25" s="393">
        <v>13020</v>
      </c>
      <c r="K25" s="314">
        <v>55935.9</v>
      </c>
      <c r="L25" s="177"/>
      <c r="M25" s="177"/>
      <c r="N25" s="302"/>
      <c r="O25" s="297"/>
      <c r="P25" s="297"/>
      <c r="Q25" s="297"/>
      <c r="R25" s="297"/>
      <c r="S25" s="302"/>
      <c r="T25" s="177"/>
      <c r="U25" s="177"/>
      <c r="V25" s="302"/>
      <c r="W25" s="177"/>
      <c r="X25" s="185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77"/>
      <c r="BK25" s="177"/>
      <c r="BL25" s="177"/>
      <c r="BM25" s="177"/>
      <c r="BN25" s="177"/>
      <c r="BO25" s="177"/>
      <c r="BP25" s="177"/>
      <c r="BQ25" s="177"/>
      <c r="BR25" s="177"/>
      <c r="BS25" s="177"/>
      <c r="BT25" s="177"/>
      <c r="BU25" s="177"/>
      <c r="BV25" s="177"/>
      <c r="BW25" s="177"/>
      <c r="BX25" s="177"/>
      <c r="BY25" s="177"/>
      <c r="BZ25" s="177"/>
      <c r="CA25" s="177"/>
      <c r="CB25" s="177"/>
      <c r="CC25" s="177"/>
      <c r="CD25" s="177"/>
      <c r="CE25" s="177"/>
      <c r="CF25" s="177"/>
      <c r="CG25" s="177"/>
      <c r="CH25" s="177"/>
      <c r="CI25" s="177"/>
      <c r="CJ25" s="177"/>
      <c r="CK25" s="177"/>
      <c r="CL25" s="177"/>
      <c r="CM25" s="177"/>
      <c r="CN25" s="177"/>
      <c r="CO25" s="177"/>
      <c r="CP25" s="177"/>
      <c r="CQ25" s="177"/>
      <c r="CR25" s="177"/>
      <c r="CS25" s="177"/>
      <c r="CT25" s="177"/>
      <c r="CU25" s="177"/>
      <c r="CV25" s="177"/>
      <c r="CW25" s="177"/>
      <c r="CX25" s="177"/>
      <c r="CY25" s="177"/>
      <c r="CZ25" s="177"/>
      <c r="DA25" s="177"/>
      <c r="DB25" s="177"/>
      <c r="DC25" s="177"/>
      <c r="DD25" s="177"/>
      <c r="DE25" s="177"/>
      <c r="DF25" s="177"/>
      <c r="DG25" s="177"/>
      <c r="DH25" s="177"/>
      <c r="DI25" s="177"/>
      <c r="DJ25" s="177"/>
      <c r="DK25" s="177"/>
      <c r="DL25" s="177"/>
      <c r="DM25" s="177"/>
      <c r="DN25" s="177"/>
      <c r="DO25" s="177"/>
      <c r="DP25" s="177"/>
      <c r="DQ25" s="177"/>
      <c r="DR25" s="177"/>
      <c r="DS25" s="177"/>
      <c r="DT25" s="177"/>
      <c r="DU25" s="177"/>
      <c r="DV25" s="177"/>
      <c r="DW25" s="177"/>
      <c r="DX25" s="177"/>
      <c r="DY25" s="177"/>
      <c r="DZ25" s="177"/>
      <c r="EA25" s="177"/>
      <c r="EB25" s="177"/>
      <c r="EC25" s="177"/>
      <c r="ED25" s="177"/>
      <c r="EE25" s="177"/>
      <c r="EF25" s="177"/>
      <c r="EG25" s="177"/>
      <c r="EH25" s="177"/>
      <c r="EI25" s="177"/>
      <c r="EJ25" s="177"/>
      <c r="EK25" s="177"/>
      <c r="EL25" s="177"/>
      <c r="EM25" s="177"/>
      <c r="EN25" s="177"/>
      <c r="EO25" s="177"/>
      <c r="EP25" s="177"/>
      <c r="EQ25" s="177"/>
      <c r="ER25" s="177"/>
      <c r="ES25" s="177"/>
      <c r="ET25" s="177"/>
      <c r="EU25" s="177"/>
      <c r="EV25" s="177"/>
      <c r="EW25" s="177"/>
      <c r="EX25" s="177"/>
      <c r="EY25" s="177"/>
      <c r="EZ25" s="177"/>
      <c r="FA25" s="177"/>
      <c r="FB25" s="177"/>
      <c r="FC25" s="177"/>
      <c r="FD25" s="177"/>
      <c r="FE25" s="177"/>
      <c r="FF25" s="177"/>
      <c r="FG25" s="177"/>
      <c r="FH25" s="177"/>
      <c r="FI25" s="177"/>
      <c r="FJ25" s="177"/>
      <c r="FK25" s="177"/>
      <c r="FL25" s="177"/>
      <c r="FM25" s="177"/>
      <c r="FN25" s="177"/>
      <c r="FO25" s="177"/>
      <c r="FP25" s="177"/>
      <c r="FQ25" s="177"/>
      <c r="FR25" s="177"/>
      <c r="FS25" s="177"/>
      <c r="FT25" s="177"/>
      <c r="FU25" s="177"/>
      <c r="FV25" s="177"/>
      <c r="FW25" s="177"/>
      <c r="FX25" s="177"/>
      <c r="FY25" s="177"/>
      <c r="FZ25" s="177"/>
      <c r="GA25" s="177"/>
      <c r="GB25" s="177"/>
      <c r="GC25" s="177"/>
      <c r="GD25" s="177"/>
      <c r="GE25" s="177"/>
      <c r="GF25" s="177"/>
      <c r="GG25" s="177"/>
      <c r="GH25" s="177"/>
      <c r="GI25" s="177"/>
      <c r="GJ25" s="177"/>
      <c r="GK25" s="177"/>
      <c r="GL25" s="177"/>
      <c r="GM25" s="177"/>
      <c r="GN25" s="177"/>
      <c r="GO25" s="177"/>
      <c r="GP25" s="177"/>
      <c r="GQ25" s="177"/>
      <c r="GR25" s="177"/>
      <c r="GS25" s="177"/>
      <c r="GT25" s="177"/>
      <c r="GU25" s="177"/>
      <c r="GV25" s="177"/>
      <c r="GW25" s="177"/>
      <c r="GX25" s="177"/>
      <c r="GY25" s="177"/>
      <c r="GZ25" s="177"/>
      <c r="HA25" s="177"/>
      <c r="HB25" s="177"/>
      <c r="HC25" s="177"/>
      <c r="HD25" s="177"/>
      <c r="HE25" s="177"/>
      <c r="HF25" s="177"/>
      <c r="HG25" s="177"/>
      <c r="HH25" s="177"/>
      <c r="HI25" s="177"/>
      <c r="HJ25" s="177"/>
      <c r="HK25" s="177"/>
      <c r="HL25" s="177"/>
      <c r="HM25" s="177"/>
      <c r="HN25" s="177"/>
      <c r="HO25" s="177"/>
      <c r="HP25" s="177"/>
      <c r="HQ25" s="177"/>
      <c r="HR25" s="177"/>
      <c r="HS25" s="177"/>
      <c r="HT25" s="177"/>
      <c r="HU25" s="177"/>
      <c r="HV25" s="177"/>
      <c r="HW25" s="177"/>
      <c r="HX25" s="177"/>
      <c r="HY25" s="177"/>
      <c r="HZ25" s="177"/>
      <c r="IA25" s="177"/>
      <c r="IB25" s="177"/>
      <c r="IC25" s="177"/>
      <c r="ID25" s="177"/>
      <c r="IE25" s="177"/>
      <c r="IF25" s="177"/>
      <c r="IG25" s="177"/>
      <c r="IH25" s="177"/>
      <c r="II25" s="177"/>
      <c r="IJ25" s="177"/>
      <c r="IK25" s="177"/>
      <c r="IL25" s="177"/>
      <c r="IM25" s="177"/>
      <c r="IN25" s="177"/>
      <c r="IO25" s="177"/>
      <c r="IP25" s="177"/>
      <c r="IQ25" s="177"/>
      <c r="IR25" s="177"/>
      <c r="IS25" s="177"/>
      <c r="IT25" s="177"/>
      <c r="IU25" s="177"/>
      <c r="IV25" s="177"/>
      <c r="IW25" s="177"/>
      <c r="IX25" s="177"/>
      <c r="IY25" s="177"/>
      <c r="IZ25" s="177"/>
      <c r="JA25" s="177"/>
      <c r="JB25" s="177"/>
      <c r="JC25" s="177"/>
      <c r="JD25" s="177"/>
      <c r="JE25" s="177"/>
      <c r="JF25" s="177"/>
      <c r="JG25" s="177"/>
      <c r="JH25" s="177"/>
      <c r="JI25" s="177"/>
      <c r="JJ25" s="177"/>
      <c r="JK25" s="177"/>
      <c r="JL25" s="177"/>
      <c r="JM25" s="177"/>
      <c r="JN25" s="177"/>
      <c r="JO25" s="177"/>
      <c r="JP25" s="177"/>
      <c r="JQ25" s="177"/>
      <c r="JR25" s="177"/>
      <c r="JS25" s="177"/>
      <c r="JT25" s="177"/>
      <c r="JU25" s="177"/>
      <c r="JV25" s="177"/>
      <c r="JW25" s="177"/>
      <c r="JX25" s="177"/>
      <c r="JY25" s="177"/>
      <c r="JZ25" s="177"/>
      <c r="KA25" s="177"/>
      <c r="KB25" s="177"/>
      <c r="KC25" s="177"/>
      <c r="KD25" s="177"/>
      <c r="KE25" s="177"/>
      <c r="KF25" s="177"/>
      <c r="KG25" s="177"/>
      <c r="KH25" s="177"/>
      <c r="KI25" s="177"/>
      <c r="KJ25" s="177"/>
      <c r="KK25" s="177"/>
      <c r="KL25" s="177"/>
      <c r="KM25" s="177"/>
      <c r="KN25" s="177"/>
      <c r="KO25" s="177"/>
      <c r="KP25" s="177"/>
      <c r="KQ25" s="177"/>
      <c r="KR25" s="177"/>
      <c r="KS25" s="177"/>
      <c r="KT25" s="177"/>
      <c r="KU25" s="177"/>
      <c r="KV25" s="177"/>
      <c r="KW25" s="177"/>
      <c r="KX25" s="177"/>
      <c r="KY25" s="177"/>
      <c r="KZ25" s="177"/>
      <c r="LA25" s="177"/>
      <c r="LB25" s="177"/>
      <c r="LC25" s="177"/>
      <c r="LD25" s="177"/>
      <c r="LE25" s="177"/>
      <c r="LF25" s="177"/>
      <c r="LG25" s="177"/>
      <c r="LH25" s="177"/>
      <c r="LI25" s="177"/>
      <c r="LJ25" s="177"/>
      <c r="LK25" s="177"/>
      <c r="LL25" s="177"/>
      <c r="LM25" s="177"/>
      <c r="LN25" s="177"/>
      <c r="LO25" s="177"/>
      <c r="LP25" s="177"/>
      <c r="LQ25" s="177"/>
      <c r="LR25" s="177"/>
      <c r="LS25" s="177"/>
      <c r="LT25" s="177"/>
      <c r="LU25" s="177"/>
      <c r="LV25" s="177"/>
      <c r="LW25" s="177"/>
      <c r="LX25" s="177"/>
      <c r="LY25" s="177"/>
      <c r="LZ25" s="177"/>
      <c r="MA25" s="177"/>
      <c r="MB25" s="177"/>
      <c r="MC25" s="177"/>
      <c r="MD25" s="177"/>
      <c r="ME25" s="177"/>
      <c r="MF25" s="177"/>
      <c r="MG25" s="177"/>
      <c r="MH25" s="177"/>
      <c r="MI25" s="177"/>
      <c r="MJ25" s="177"/>
      <c r="MK25" s="177"/>
      <c r="ML25" s="177"/>
      <c r="MM25" s="177"/>
      <c r="MN25" s="177"/>
      <c r="MO25" s="177"/>
      <c r="MP25" s="177"/>
      <c r="MQ25" s="177"/>
      <c r="MR25" s="177"/>
      <c r="MS25" s="177"/>
      <c r="MT25" s="177"/>
      <c r="MU25" s="177"/>
      <c r="MV25" s="177"/>
      <c r="MW25" s="177"/>
      <c r="MX25" s="177"/>
      <c r="MY25" s="177"/>
      <c r="MZ25" s="177"/>
      <c r="NA25" s="177"/>
      <c r="NB25" s="177"/>
      <c r="NC25" s="177"/>
      <c r="ND25" s="177"/>
      <c r="NE25" s="177"/>
      <c r="NF25" s="177"/>
      <c r="NG25" s="177"/>
      <c r="NH25" s="177"/>
      <c r="NI25" s="177"/>
      <c r="NJ25" s="177"/>
      <c r="NK25" s="177"/>
      <c r="NL25" s="177"/>
      <c r="NM25" s="177"/>
      <c r="NN25" s="177"/>
      <c r="NO25" s="177"/>
      <c r="NP25" s="177"/>
      <c r="NQ25" s="177"/>
      <c r="NR25" s="177"/>
      <c r="NS25" s="177"/>
      <c r="NT25" s="177"/>
      <c r="NU25" s="177"/>
      <c r="NV25" s="177"/>
      <c r="NW25" s="177"/>
      <c r="NX25" s="177"/>
      <c r="NY25" s="177"/>
      <c r="NZ25" s="177"/>
      <c r="OA25" s="177"/>
      <c r="OB25" s="177"/>
      <c r="OC25" s="177"/>
      <c r="OD25" s="177"/>
      <c r="OE25" s="177"/>
      <c r="OF25" s="177"/>
      <c r="OG25" s="177"/>
      <c r="OH25" s="177"/>
      <c r="OI25" s="177"/>
      <c r="OJ25" s="177"/>
      <c r="OK25" s="177"/>
      <c r="OL25" s="177"/>
      <c r="OM25" s="177"/>
      <c r="ON25" s="177"/>
      <c r="OO25" s="177"/>
      <c r="OP25" s="177"/>
      <c r="OQ25" s="177"/>
      <c r="OR25" s="177"/>
      <c r="OS25" s="177"/>
      <c r="OT25" s="177"/>
      <c r="OU25" s="177"/>
      <c r="OV25" s="177"/>
      <c r="OW25" s="177"/>
      <c r="OX25" s="177"/>
      <c r="OY25" s="177"/>
      <c r="OZ25" s="177"/>
      <c r="PA25" s="177"/>
      <c r="PB25" s="177"/>
      <c r="PC25" s="177"/>
      <c r="PD25" s="177"/>
      <c r="PE25" s="177"/>
      <c r="PF25" s="177"/>
      <c r="PG25" s="177"/>
      <c r="PH25" s="177"/>
      <c r="PI25" s="177"/>
      <c r="PJ25" s="177"/>
      <c r="PK25" s="177"/>
      <c r="PL25" s="177"/>
      <c r="PM25" s="177"/>
      <c r="PN25" s="177"/>
      <c r="PO25" s="177"/>
      <c r="PP25" s="177"/>
      <c r="PQ25" s="177"/>
      <c r="PR25" s="177"/>
      <c r="PS25" s="177"/>
      <c r="PT25" s="177"/>
      <c r="PU25" s="177"/>
      <c r="PV25" s="177"/>
      <c r="PW25" s="177"/>
      <c r="PX25" s="177"/>
      <c r="PY25" s="177"/>
      <c r="PZ25" s="177"/>
      <c r="QA25" s="177"/>
      <c r="QB25" s="177"/>
      <c r="QC25" s="177"/>
      <c r="QD25" s="177"/>
      <c r="QE25" s="177"/>
      <c r="QF25" s="177"/>
      <c r="QG25" s="177"/>
      <c r="QH25" s="177"/>
      <c r="QI25" s="177"/>
      <c r="QJ25" s="177"/>
      <c r="QK25" s="177"/>
      <c r="QL25" s="177"/>
      <c r="QM25" s="177"/>
      <c r="QN25" s="177"/>
      <c r="QO25" s="177"/>
      <c r="QP25" s="177"/>
      <c r="QQ25" s="177"/>
      <c r="QR25" s="177"/>
      <c r="QS25" s="177"/>
      <c r="QT25" s="177"/>
      <c r="QU25" s="177"/>
      <c r="QV25" s="177"/>
      <c r="QW25" s="177"/>
      <c r="QX25" s="177"/>
      <c r="QY25" s="177"/>
      <c r="QZ25" s="177"/>
      <c r="RA25" s="177"/>
      <c r="RB25" s="177"/>
      <c r="RC25" s="177"/>
      <c r="RD25" s="177"/>
      <c r="RE25" s="177"/>
      <c r="RF25" s="177"/>
      <c r="RG25" s="177"/>
      <c r="RH25" s="177"/>
      <c r="RI25" s="177"/>
      <c r="RJ25" s="177"/>
      <c r="RK25" s="177"/>
      <c r="RL25" s="177"/>
      <c r="RM25" s="177"/>
      <c r="RN25" s="177"/>
      <c r="RO25" s="177"/>
      <c r="RP25" s="177"/>
      <c r="RQ25" s="177"/>
      <c r="RR25" s="177"/>
      <c r="RS25" s="177"/>
      <c r="RT25" s="177"/>
      <c r="RU25" s="177"/>
      <c r="RV25" s="177"/>
      <c r="RW25" s="177"/>
      <c r="RX25" s="177"/>
      <c r="RY25" s="177"/>
      <c r="RZ25" s="177"/>
      <c r="SA25" s="177"/>
      <c r="SB25" s="177"/>
      <c r="SC25" s="177"/>
      <c r="SD25" s="177"/>
      <c r="SE25" s="177"/>
      <c r="SF25" s="177"/>
      <c r="SG25" s="177"/>
      <c r="SH25" s="177"/>
      <c r="SI25" s="177"/>
      <c r="SJ25" s="177"/>
      <c r="SK25" s="177"/>
      <c r="SL25" s="177"/>
      <c r="SM25" s="177"/>
      <c r="SN25" s="177"/>
      <c r="SO25" s="177"/>
      <c r="SP25" s="177"/>
      <c r="SQ25" s="177"/>
      <c r="SR25" s="177"/>
      <c r="SS25" s="177"/>
      <c r="ST25" s="177"/>
      <c r="SU25" s="177"/>
      <c r="SV25" s="177"/>
      <c r="SW25" s="177"/>
      <c r="SX25" s="177"/>
      <c r="SY25" s="177"/>
      <c r="SZ25" s="177"/>
      <c r="TA25" s="177"/>
      <c r="TB25" s="177"/>
      <c r="TC25" s="177"/>
      <c r="TD25" s="177"/>
      <c r="TE25" s="177"/>
      <c r="TF25" s="177"/>
      <c r="TG25" s="177"/>
      <c r="TH25" s="177"/>
      <c r="TI25" s="177"/>
      <c r="TJ25" s="177"/>
      <c r="TK25" s="177"/>
      <c r="TL25" s="177"/>
      <c r="TM25" s="177"/>
      <c r="TN25" s="177"/>
      <c r="TO25" s="177"/>
      <c r="TP25" s="177"/>
      <c r="TQ25" s="177"/>
      <c r="TR25" s="177"/>
      <c r="TS25" s="177"/>
      <c r="TT25" s="177"/>
      <c r="TU25" s="177"/>
      <c r="TV25" s="177"/>
      <c r="TW25" s="177"/>
      <c r="TX25" s="177"/>
      <c r="TY25" s="177"/>
      <c r="TZ25" s="177"/>
      <c r="UA25" s="177"/>
      <c r="UB25" s="177"/>
      <c r="UC25" s="177"/>
      <c r="UD25" s="177"/>
      <c r="UE25" s="177"/>
      <c r="UF25" s="177"/>
      <c r="UG25" s="177"/>
      <c r="UH25" s="177"/>
      <c r="UI25" s="177"/>
      <c r="UJ25" s="177"/>
      <c r="UK25" s="177"/>
      <c r="UL25" s="177"/>
      <c r="UM25" s="177"/>
      <c r="UN25" s="177"/>
      <c r="UO25" s="177"/>
      <c r="UP25" s="177"/>
      <c r="UQ25" s="177"/>
      <c r="UR25" s="177"/>
      <c r="US25" s="177"/>
      <c r="UT25" s="177"/>
      <c r="UU25" s="177"/>
      <c r="UV25" s="177"/>
      <c r="UW25" s="177"/>
      <c r="UX25" s="177"/>
      <c r="UY25" s="177"/>
      <c r="UZ25" s="177"/>
      <c r="VA25" s="177"/>
      <c r="VB25" s="177"/>
      <c r="VC25" s="177"/>
      <c r="VD25" s="177"/>
      <c r="VE25" s="177"/>
      <c r="VF25" s="177"/>
      <c r="VG25" s="177"/>
      <c r="VH25" s="177"/>
      <c r="VI25" s="177"/>
      <c r="VJ25" s="177"/>
      <c r="VK25" s="177"/>
      <c r="VL25" s="177"/>
      <c r="VM25" s="177"/>
      <c r="VN25" s="177"/>
      <c r="VO25" s="177"/>
      <c r="VP25" s="177"/>
      <c r="VQ25" s="177"/>
      <c r="VR25" s="177"/>
      <c r="VS25" s="177"/>
      <c r="VT25" s="177"/>
      <c r="VU25" s="177"/>
      <c r="VV25" s="177"/>
      <c r="VW25" s="177"/>
      <c r="VX25" s="177"/>
      <c r="VY25" s="177"/>
      <c r="VZ25" s="177"/>
      <c r="WA25" s="177"/>
      <c r="WB25" s="177"/>
      <c r="WC25" s="177"/>
      <c r="WD25" s="177"/>
      <c r="WE25" s="177"/>
      <c r="WF25" s="177"/>
      <c r="WG25" s="177"/>
      <c r="WH25" s="177"/>
      <c r="WI25" s="177"/>
      <c r="WJ25" s="177"/>
      <c r="WK25" s="177"/>
      <c r="WL25" s="177"/>
      <c r="WM25" s="177"/>
      <c r="WN25" s="177"/>
      <c r="WO25" s="177"/>
      <c r="WP25" s="177"/>
      <c r="WQ25" s="177"/>
      <c r="WR25" s="177"/>
      <c r="WS25" s="177"/>
      <c r="WT25" s="177"/>
      <c r="WU25" s="177"/>
      <c r="WV25" s="177"/>
      <c r="WW25" s="177"/>
      <c r="WX25" s="177"/>
      <c r="WY25" s="177"/>
      <c r="WZ25" s="177"/>
      <c r="XA25" s="177"/>
      <c r="XB25" s="177"/>
      <c r="XC25" s="177"/>
      <c r="XD25" s="177"/>
      <c r="XE25" s="177"/>
      <c r="XF25" s="177"/>
      <c r="XG25" s="177"/>
      <c r="XH25" s="177"/>
      <c r="XI25" s="177"/>
      <c r="XJ25" s="177"/>
      <c r="XK25" s="177"/>
      <c r="XL25" s="177"/>
      <c r="XM25" s="177"/>
      <c r="XN25" s="177"/>
      <c r="XO25" s="177"/>
      <c r="XP25" s="177"/>
      <c r="XQ25" s="177"/>
      <c r="XR25" s="177"/>
      <c r="XS25" s="177"/>
      <c r="XT25" s="177"/>
      <c r="XU25" s="177"/>
      <c r="XV25" s="177"/>
      <c r="XW25" s="177"/>
      <c r="XX25" s="177"/>
      <c r="XY25" s="177"/>
      <c r="XZ25" s="177"/>
      <c r="YA25" s="177"/>
      <c r="YB25" s="177"/>
      <c r="YC25" s="177"/>
      <c r="YD25" s="177"/>
      <c r="YE25" s="177"/>
      <c r="YF25" s="177"/>
      <c r="YG25" s="177"/>
      <c r="YH25" s="177"/>
      <c r="YI25" s="177"/>
      <c r="YJ25" s="177"/>
      <c r="YK25" s="177"/>
      <c r="YL25" s="177"/>
      <c r="YM25" s="177"/>
      <c r="YN25" s="177"/>
      <c r="YO25" s="177"/>
      <c r="YP25" s="177"/>
      <c r="YQ25" s="177"/>
      <c r="YR25" s="177"/>
      <c r="YS25" s="177"/>
      <c r="YT25" s="177"/>
      <c r="YU25" s="177"/>
      <c r="YV25" s="177"/>
      <c r="YW25" s="177"/>
      <c r="YX25" s="177"/>
      <c r="YY25" s="177"/>
      <c r="YZ25" s="177"/>
      <c r="ZA25" s="177"/>
      <c r="ZB25" s="177"/>
      <c r="ZC25" s="177"/>
      <c r="ZD25" s="177"/>
      <c r="ZE25" s="177"/>
      <c r="ZF25" s="177"/>
      <c r="ZG25" s="177"/>
      <c r="ZH25" s="177"/>
      <c r="ZI25" s="177"/>
      <c r="ZJ25" s="177"/>
      <c r="ZK25" s="177"/>
      <c r="ZL25" s="177"/>
      <c r="ZM25" s="177"/>
      <c r="ZN25" s="177"/>
      <c r="ZO25" s="177"/>
      <c r="ZP25" s="177"/>
      <c r="ZQ25" s="177"/>
      <c r="ZR25" s="177"/>
      <c r="ZS25" s="177"/>
      <c r="ZT25" s="177"/>
      <c r="ZU25" s="177"/>
      <c r="ZV25" s="177"/>
      <c r="ZW25" s="177"/>
      <c r="ZX25" s="177"/>
      <c r="ZY25" s="177"/>
      <c r="ZZ25" s="177"/>
      <c r="AAA25" s="177"/>
      <c r="AAB25" s="177"/>
      <c r="AAC25" s="177"/>
      <c r="AAD25" s="177"/>
      <c r="AAE25" s="177"/>
      <c r="AAF25" s="177"/>
      <c r="AAG25" s="177"/>
      <c r="AAH25" s="177"/>
      <c r="AAI25" s="177"/>
      <c r="AAJ25" s="177"/>
      <c r="AAK25" s="177"/>
      <c r="AAL25" s="177"/>
      <c r="AAM25" s="177"/>
      <c r="AAN25" s="177"/>
      <c r="AAO25" s="177"/>
      <c r="AAP25" s="177"/>
      <c r="AAQ25" s="177"/>
      <c r="AAR25" s="177"/>
      <c r="AAS25" s="177"/>
      <c r="AAT25" s="177"/>
      <c r="AAU25" s="177"/>
      <c r="AAV25" s="177"/>
      <c r="AAW25" s="177"/>
      <c r="AAX25" s="177"/>
      <c r="AAY25" s="177"/>
      <c r="AAZ25" s="177"/>
      <c r="ABA25" s="177"/>
      <c r="ABB25" s="177"/>
      <c r="ABC25" s="177"/>
      <c r="ABD25" s="177"/>
      <c r="ABE25" s="177"/>
      <c r="ABF25" s="177"/>
      <c r="ABG25" s="177"/>
      <c r="ABH25" s="177"/>
      <c r="ABI25" s="177"/>
      <c r="ABJ25" s="177"/>
      <c r="ABK25" s="177"/>
      <c r="ABL25" s="177"/>
      <c r="ABM25" s="177"/>
      <c r="ABN25" s="177"/>
      <c r="ABO25" s="177"/>
      <c r="ABP25" s="177"/>
      <c r="ABQ25" s="177"/>
      <c r="ABR25" s="177"/>
      <c r="ABS25" s="177"/>
      <c r="ABT25" s="177"/>
      <c r="ABU25" s="177"/>
      <c r="ABV25" s="177"/>
      <c r="ABW25" s="177"/>
      <c r="ABX25" s="177"/>
      <c r="ABY25" s="177"/>
      <c r="ABZ25" s="177"/>
      <c r="ACA25" s="177"/>
      <c r="ACB25" s="177"/>
      <c r="ACC25" s="177"/>
      <c r="ACD25" s="177"/>
      <c r="ACE25" s="177"/>
      <c r="ACF25" s="177"/>
      <c r="ACG25" s="177"/>
      <c r="ACH25" s="177"/>
      <c r="ACI25" s="177"/>
      <c r="ACJ25" s="177"/>
      <c r="ACK25" s="177"/>
      <c r="ACL25" s="177"/>
      <c r="ACM25" s="177"/>
      <c r="ACN25" s="177"/>
      <c r="ACO25" s="177"/>
      <c r="ACP25" s="177"/>
      <c r="ACQ25" s="177"/>
      <c r="ACR25" s="177"/>
      <c r="ACS25" s="177"/>
      <c r="ACT25" s="177"/>
      <c r="ACU25" s="177"/>
      <c r="ACV25" s="177"/>
      <c r="ACW25" s="177"/>
      <c r="ACX25" s="177"/>
      <c r="ACY25" s="177"/>
      <c r="ACZ25" s="177"/>
      <c r="ADA25" s="177"/>
      <c r="ADB25" s="177"/>
      <c r="ADC25" s="177"/>
      <c r="ADD25" s="177"/>
      <c r="ADE25" s="177"/>
      <c r="ADF25" s="177"/>
      <c r="ADG25" s="177"/>
      <c r="ADH25" s="177"/>
      <c r="ADI25" s="177"/>
      <c r="ADJ25" s="177"/>
      <c r="ADK25" s="177"/>
      <c r="ADL25" s="177"/>
      <c r="ADM25" s="177"/>
      <c r="ADN25" s="177"/>
      <c r="ADO25" s="177"/>
      <c r="ADP25" s="177"/>
      <c r="ADQ25" s="177"/>
      <c r="ADR25" s="177"/>
      <c r="ADS25" s="177"/>
      <c r="ADT25" s="177"/>
      <c r="ADU25" s="177"/>
      <c r="ADV25" s="177"/>
      <c r="ADW25" s="177"/>
      <c r="ADX25" s="177"/>
      <c r="ADY25" s="177"/>
      <c r="ADZ25" s="177"/>
      <c r="AEA25" s="177"/>
      <c r="AEB25" s="177"/>
      <c r="AEC25" s="177"/>
      <c r="AED25" s="177"/>
      <c r="AEE25" s="177"/>
      <c r="AEF25" s="177"/>
      <c r="AEG25" s="177"/>
      <c r="AEH25" s="177"/>
      <c r="AEI25" s="177"/>
      <c r="AEJ25" s="177"/>
      <c r="AEK25" s="177"/>
      <c r="AEL25" s="177"/>
      <c r="AEM25" s="177"/>
      <c r="AEN25" s="177"/>
      <c r="AEO25" s="177"/>
      <c r="AEP25" s="177"/>
      <c r="AEQ25" s="177"/>
      <c r="AER25" s="177"/>
      <c r="AES25" s="177"/>
      <c r="AET25" s="177"/>
      <c r="AEU25" s="177"/>
      <c r="AEV25" s="177"/>
      <c r="AEW25" s="177"/>
      <c r="AEX25" s="177"/>
      <c r="AEY25" s="177"/>
      <c r="AEZ25" s="177"/>
      <c r="AFA25" s="177"/>
      <c r="AFB25" s="177"/>
      <c r="AFC25" s="177"/>
      <c r="AFD25" s="177"/>
      <c r="AFE25" s="177"/>
      <c r="AFF25" s="177"/>
      <c r="AFG25" s="177"/>
      <c r="AFH25" s="177"/>
      <c r="AFI25" s="177"/>
      <c r="AFJ25" s="177"/>
      <c r="AFK25" s="177"/>
      <c r="AFL25" s="177"/>
      <c r="AFM25" s="177"/>
      <c r="AFN25" s="177"/>
      <c r="AFO25" s="177"/>
      <c r="AFP25" s="177"/>
      <c r="AFQ25" s="177"/>
      <c r="AFR25" s="177"/>
      <c r="AFS25" s="177"/>
      <c r="AFT25" s="177"/>
      <c r="AFU25" s="177"/>
      <c r="AFV25" s="177"/>
      <c r="AFW25" s="177"/>
      <c r="AFX25" s="177"/>
      <c r="AFY25" s="177"/>
      <c r="AFZ25" s="177"/>
      <c r="AGA25" s="177"/>
      <c r="AGB25" s="177"/>
      <c r="AGC25" s="177"/>
      <c r="AGD25" s="177"/>
      <c r="AGE25" s="177"/>
      <c r="AGF25" s="177"/>
      <c r="AGG25" s="177"/>
      <c r="AGH25" s="177"/>
      <c r="AGI25" s="177"/>
      <c r="AGJ25" s="177"/>
      <c r="AGK25" s="177"/>
      <c r="AGL25" s="177"/>
      <c r="AGM25" s="177"/>
      <c r="AGN25" s="177"/>
      <c r="AGO25" s="177"/>
      <c r="AGP25" s="177"/>
      <c r="AGQ25" s="177"/>
      <c r="AGR25" s="177"/>
      <c r="AGS25" s="177"/>
      <c r="AGT25" s="177"/>
      <c r="AGU25" s="177"/>
      <c r="AGV25" s="177"/>
      <c r="AGW25" s="177"/>
      <c r="AGX25" s="177"/>
      <c r="AGY25" s="177"/>
      <c r="AGZ25" s="177"/>
      <c r="AHA25" s="177"/>
      <c r="AHB25" s="177"/>
      <c r="AHC25" s="177"/>
      <c r="AHD25" s="177"/>
      <c r="AHE25" s="177"/>
      <c r="AHF25" s="177"/>
      <c r="AHG25" s="177"/>
      <c r="AHH25" s="177"/>
      <c r="AHI25" s="177"/>
      <c r="AHJ25" s="177"/>
      <c r="AHK25" s="177"/>
      <c r="AHL25" s="177"/>
      <c r="AHM25" s="177"/>
      <c r="AHN25" s="177"/>
      <c r="AHO25" s="177"/>
      <c r="AHP25" s="177"/>
      <c r="AHQ25" s="177"/>
      <c r="AHR25" s="177"/>
      <c r="AHS25" s="177"/>
      <c r="AHT25" s="177"/>
      <c r="AHU25" s="177"/>
      <c r="AHV25" s="177"/>
      <c r="AHW25" s="177"/>
      <c r="AHX25" s="177"/>
      <c r="AHY25" s="177"/>
      <c r="AHZ25" s="177"/>
      <c r="AIA25" s="177"/>
      <c r="AIB25" s="177"/>
      <c r="AIC25" s="177"/>
      <c r="AID25" s="177"/>
      <c r="AIE25" s="177"/>
      <c r="AIF25" s="177"/>
      <c r="AIG25" s="177"/>
      <c r="AIH25" s="177"/>
      <c r="AII25" s="177"/>
      <c r="AIJ25" s="177"/>
      <c r="AIK25" s="177"/>
      <c r="AIL25" s="177"/>
      <c r="AIM25" s="177"/>
      <c r="AIN25" s="177"/>
      <c r="AIO25" s="177"/>
      <c r="AIP25" s="177"/>
      <c r="AIQ25" s="177"/>
      <c r="AIR25" s="177"/>
      <c r="AIS25" s="177"/>
      <c r="AIT25" s="177"/>
      <c r="AIU25" s="177"/>
      <c r="AIV25" s="177"/>
      <c r="AIW25" s="177"/>
      <c r="AIX25" s="177"/>
      <c r="AIY25" s="177"/>
      <c r="AIZ25" s="177"/>
      <c r="AJA25" s="177"/>
      <c r="AJB25" s="177"/>
      <c r="AJC25" s="177"/>
      <c r="AJD25" s="177"/>
      <c r="AJE25" s="177"/>
      <c r="AJF25" s="177"/>
      <c r="AJG25" s="177"/>
      <c r="AJH25" s="177"/>
      <c r="AJI25" s="177"/>
      <c r="AJJ25" s="177"/>
      <c r="AJK25" s="177"/>
      <c r="AJL25" s="177"/>
      <c r="AJM25" s="177"/>
      <c r="AJN25" s="177"/>
      <c r="AJO25" s="177"/>
      <c r="AJP25" s="177"/>
      <c r="AJQ25" s="177"/>
      <c r="AJR25" s="177"/>
      <c r="AJS25" s="177"/>
      <c r="AJT25" s="177"/>
      <c r="AJU25" s="177"/>
      <c r="AJV25" s="177"/>
      <c r="AJW25" s="177"/>
      <c r="AJX25" s="177"/>
      <c r="AJY25" s="177"/>
      <c r="AJZ25" s="177"/>
      <c r="AKA25" s="177"/>
      <c r="AKB25" s="177"/>
      <c r="AKC25" s="177"/>
      <c r="AKD25" s="177"/>
      <c r="AKE25" s="177"/>
      <c r="AKF25" s="177"/>
      <c r="AKG25" s="177"/>
      <c r="AKH25" s="177"/>
      <c r="AKI25" s="177"/>
      <c r="AKJ25" s="177"/>
      <c r="AKK25" s="177"/>
      <c r="AKL25" s="177"/>
      <c r="AKM25" s="177"/>
      <c r="AKN25" s="177"/>
      <c r="AKO25" s="177"/>
      <c r="AKP25" s="177"/>
      <c r="AKQ25" s="177"/>
      <c r="AKR25" s="177"/>
      <c r="AKS25" s="177"/>
      <c r="AKT25" s="177"/>
      <c r="AKU25" s="177"/>
      <c r="AKV25" s="177"/>
      <c r="AKW25" s="177"/>
      <c r="AKX25" s="177"/>
      <c r="AKY25" s="177"/>
      <c r="AKZ25" s="177"/>
      <c r="ALA25" s="177"/>
      <c r="ALB25" s="177"/>
      <c r="ALC25" s="177"/>
      <c r="ALD25" s="177"/>
      <c r="ALE25" s="177"/>
      <c r="ALF25" s="177"/>
      <c r="ALG25" s="177"/>
      <c r="ALH25" s="177"/>
      <c r="ALI25" s="177"/>
      <c r="ALJ25" s="177"/>
      <c r="ALK25" s="177"/>
      <c r="ALL25" s="177"/>
      <c r="ALM25" s="177"/>
      <c r="ALN25" s="177"/>
      <c r="ALO25" s="177"/>
      <c r="ALP25" s="177"/>
      <c r="ALQ25" s="177"/>
      <c r="ALR25" s="177"/>
      <c r="ALS25" s="177"/>
      <c r="ALT25" s="177"/>
      <c r="ALU25" s="177"/>
      <c r="ALV25" s="177"/>
      <c r="ALW25" s="177"/>
      <c r="ALX25" s="177"/>
      <c r="ALY25" s="177"/>
      <c r="ALZ25" s="177"/>
      <c r="AMA25" s="177"/>
      <c r="AMB25" s="177"/>
      <c r="AMC25" s="177"/>
      <c r="AMD25" s="177"/>
      <c r="AME25" s="177"/>
      <c r="AMF25" s="177"/>
      <c r="AMG25" s="177"/>
      <c r="AMH25" s="177"/>
      <c r="AMI25" s="177"/>
      <c r="AMJ25" s="177"/>
      <c r="AMK25" s="177"/>
    </row>
    <row r="26" spans="1:1025" s="298" customFormat="1" ht="54.95" customHeight="1" x14ac:dyDescent="0.8">
      <c r="A26" s="314" t="s">
        <v>138</v>
      </c>
      <c r="B26" s="395">
        <v>0</v>
      </c>
      <c r="C26" s="314">
        <v>15724</v>
      </c>
      <c r="D26" s="393">
        <v>12003</v>
      </c>
      <c r="E26" s="314">
        <v>14000</v>
      </c>
      <c r="F26" s="393">
        <v>41727</v>
      </c>
      <c r="G26" s="314">
        <v>0</v>
      </c>
      <c r="H26" s="393">
        <v>12264.72</v>
      </c>
      <c r="I26" s="314">
        <v>12003</v>
      </c>
      <c r="J26" s="393">
        <v>9800</v>
      </c>
      <c r="K26" s="314">
        <v>34067.72</v>
      </c>
      <c r="L26" s="177"/>
      <c r="M26" s="177"/>
      <c r="N26" s="302"/>
      <c r="O26" s="297"/>
      <c r="P26" s="297"/>
      <c r="Q26" s="297"/>
      <c r="R26" s="297"/>
      <c r="S26" s="302"/>
      <c r="T26" s="177"/>
      <c r="U26" s="177"/>
      <c r="V26" s="302"/>
      <c r="W26" s="177"/>
      <c r="X26" s="185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7"/>
      <c r="BN26" s="177"/>
      <c r="BO26" s="177"/>
      <c r="BP26" s="177"/>
      <c r="BQ26" s="177"/>
      <c r="BR26" s="177"/>
      <c r="BS26" s="177"/>
      <c r="BT26" s="177"/>
      <c r="BU26" s="177"/>
      <c r="BV26" s="177"/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7"/>
      <c r="CI26" s="177"/>
      <c r="CJ26" s="177"/>
      <c r="CK26" s="177"/>
      <c r="CL26" s="177"/>
      <c r="CM26" s="177"/>
      <c r="CN26" s="177"/>
      <c r="CO26" s="177"/>
      <c r="CP26" s="177"/>
      <c r="CQ26" s="177"/>
      <c r="CR26" s="177"/>
      <c r="CS26" s="177"/>
      <c r="CT26" s="177"/>
      <c r="CU26" s="177"/>
      <c r="CV26" s="177"/>
      <c r="CW26" s="177"/>
      <c r="CX26" s="177"/>
      <c r="CY26" s="177"/>
      <c r="CZ26" s="177"/>
      <c r="DA26" s="177"/>
      <c r="DB26" s="177"/>
      <c r="DC26" s="177"/>
      <c r="DD26" s="177"/>
      <c r="DE26" s="177"/>
      <c r="DF26" s="177"/>
      <c r="DG26" s="177"/>
      <c r="DH26" s="177"/>
      <c r="DI26" s="177"/>
      <c r="DJ26" s="177"/>
      <c r="DK26" s="177"/>
      <c r="DL26" s="177"/>
      <c r="DM26" s="177"/>
      <c r="DN26" s="177"/>
      <c r="DO26" s="177"/>
      <c r="DP26" s="177"/>
      <c r="DQ26" s="177"/>
      <c r="DR26" s="177"/>
      <c r="DS26" s="177"/>
      <c r="DT26" s="177"/>
      <c r="DU26" s="177"/>
      <c r="DV26" s="177"/>
      <c r="DW26" s="177"/>
      <c r="DX26" s="177"/>
      <c r="DY26" s="177"/>
      <c r="DZ26" s="177"/>
      <c r="EA26" s="177"/>
      <c r="EB26" s="177"/>
      <c r="EC26" s="177"/>
      <c r="ED26" s="177"/>
      <c r="EE26" s="177"/>
      <c r="EF26" s="177"/>
      <c r="EG26" s="177"/>
      <c r="EH26" s="177"/>
      <c r="EI26" s="177"/>
      <c r="EJ26" s="177"/>
      <c r="EK26" s="177"/>
      <c r="EL26" s="177"/>
      <c r="EM26" s="177"/>
      <c r="EN26" s="177"/>
      <c r="EO26" s="177"/>
      <c r="EP26" s="177"/>
      <c r="EQ26" s="177"/>
      <c r="ER26" s="177"/>
      <c r="ES26" s="177"/>
      <c r="ET26" s="177"/>
      <c r="EU26" s="177"/>
      <c r="EV26" s="177"/>
      <c r="EW26" s="177"/>
      <c r="EX26" s="177"/>
      <c r="EY26" s="177"/>
      <c r="EZ26" s="177"/>
      <c r="FA26" s="177"/>
      <c r="FB26" s="177"/>
      <c r="FC26" s="177"/>
      <c r="FD26" s="177"/>
      <c r="FE26" s="177"/>
      <c r="FF26" s="177"/>
      <c r="FG26" s="177"/>
      <c r="FH26" s="177"/>
      <c r="FI26" s="177"/>
      <c r="FJ26" s="177"/>
      <c r="FK26" s="177"/>
      <c r="FL26" s="177"/>
      <c r="FM26" s="177"/>
      <c r="FN26" s="177"/>
      <c r="FO26" s="177"/>
      <c r="FP26" s="177"/>
      <c r="FQ26" s="177"/>
      <c r="FR26" s="177"/>
      <c r="FS26" s="177"/>
      <c r="FT26" s="177"/>
      <c r="FU26" s="177"/>
      <c r="FV26" s="177"/>
      <c r="FW26" s="177"/>
      <c r="FX26" s="177"/>
      <c r="FY26" s="177"/>
      <c r="FZ26" s="177"/>
      <c r="GA26" s="177"/>
      <c r="GB26" s="177"/>
      <c r="GC26" s="177"/>
      <c r="GD26" s="177"/>
      <c r="GE26" s="177"/>
      <c r="GF26" s="177"/>
      <c r="GG26" s="177"/>
      <c r="GH26" s="177"/>
      <c r="GI26" s="177"/>
      <c r="GJ26" s="177"/>
      <c r="GK26" s="177"/>
      <c r="GL26" s="177"/>
      <c r="GM26" s="177"/>
      <c r="GN26" s="177"/>
      <c r="GO26" s="177"/>
      <c r="GP26" s="177"/>
      <c r="GQ26" s="177"/>
      <c r="GR26" s="177"/>
      <c r="GS26" s="177"/>
      <c r="GT26" s="177"/>
      <c r="GU26" s="177"/>
      <c r="GV26" s="177"/>
      <c r="GW26" s="177"/>
      <c r="GX26" s="177"/>
      <c r="GY26" s="177"/>
      <c r="GZ26" s="177"/>
      <c r="HA26" s="177"/>
      <c r="HB26" s="177"/>
      <c r="HC26" s="177"/>
      <c r="HD26" s="177"/>
      <c r="HE26" s="177"/>
      <c r="HF26" s="177"/>
      <c r="HG26" s="177"/>
      <c r="HH26" s="177"/>
      <c r="HI26" s="177"/>
      <c r="HJ26" s="177"/>
      <c r="HK26" s="177"/>
      <c r="HL26" s="177"/>
      <c r="HM26" s="177"/>
      <c r="HN26" s="177"/>
      <c r="HO26" s="177"/>
      <c r="HP26" s="177"/>
      <c r="HQ26" s="177"/>
      <c r="HR26" s="177"/>
      <c r="HS26" s="177"/>
      <c r="HT26" s="177"/>
      <c r="HU26" s="177"/>
      <c r="HV26" s="177"/>
      <c r="HW26" s="177"/>
      <c r="HX26" s="177"/>
      <c r="HY26" s="177"/>
      <c r="HZ26" s="177"/>
      <c r="IA26" s="177"/>
      <c r="IB26" s="177"/>
      <c r="IC26" s="177"/>
      <c r="ID26" s="177"/>
      <c r="IE26" s="177"/>
      <c r="IF26" s="177"/>
      <c r="IG26" s="177"/>
      <c r="IH26" s="177"/>
      <c r="II26" s="177"/>
      <c r="IJ26" s="177"/>
      <c r="IK26" s="177"/>
      <c r="IL26" s="177"/>
      <c r="IM26" s="177"/>
      <c r="IN26" s="177"/>
      <c r="IO26" s="177"/>
      <c r="IP26" s="177"/>
      <c r="IQ26" s="177"/>
      <c r="IR26" s="177"/>
      <c r="IS26" s="177"/>
      <c r="IT26" s="177"/>
      <c r="IU26" s="177"/>
      <c r="IV26" s="177"/>
      <c r="IW26" s="177"/>
      <c r="IX26" s="177"/>
      <c r="IY26" s="177"/>
      <c r="IZ26" s="177"/>
      <c r="JA26" s="177"/>
      <c r="JB26" s="177"/>
      <c r="JC26" s="177"/>
      <c r="JD26" s="177"/>
      <c r="JE26" s="177"/>
      <c r="JF26" s="177"/>
      <c r="JG26" s="177"/>
      <c r="JH26" s="177"/>
      <c r="JI26" s="177"/>
      <c r="JJ26" s="177"/>
      <c r="JK26" s="177"/>
      <c r="JL26" s="177"/>
      <c r="JM26" s="177"/>
      <c r="JN26" s="177"/>
      <c r="JO26" s="177"/>
      <c r="JP26" s="177"/>
      <c r="JQ26" s="177"/>
      <c r="JR26" s="177"/>
      <c r="JS26" s="177"/>
      <c r="JT26" s="177"/>
      <c r="JU26" s="177"/>
      <c r="JV26" s="177"/>
      <c r="JW26" s="177"/>
      <c r="JX26" s="177"/>
      <c r="JY26" s="177"/>
      <c r="JZ26" s="177"/>
      <c r="KA26" s="177"/>
      <c r="KB26" s="177"/>
      <c r="KC26" s="177"/>
      <c r="KD26" s="177"/>
      <c r="KE26" s="177"/>
      <c r="KF26" s="177"/>
      <c r="KG26" s="177"/>
      <c r="KH26" s="177"/>
      <c r="KI26" s="177"/>
      <c r="KJ26" s="177"/>
      <c r="KK26" s="177"/>
      <c r="KL26" s="177"/>
      <c r="KM26" s="177"/>
      <c r="KN26" s="177"/>
      <c r="KO26" s="177"/>
      <c r="KP26" s="177"/>
      <c r="KQ26" s="177"/>
      <c r="KR26" s="177"/>
      <c r="KS26" s="177"/>
      <c r="KT26" s="177"/>
      <c r="KU26" s="177"/>
      <c r="KV26" s="177"/>
      <c r="KW26" s="177"/>
      <c r="KX26" s="177"/>
      <c r="KY26" s="177"/>
      <c r="KZ26" s="177"/>
      <c r="LA26" s="177"/>
      <c r="LB26" s="177"/>
      <c r="LC26" s="177"/>
      <c r="LD26" s="177"/>
      <c r="LE26" s="177"/>
      <c r="LF26" s="177"/>
      <c r="LG26" s="177"/>
      <c r="LH26" s="177"/>
      <c r="LI26" s="177"/>
      <c r="LJ26" s="177"/>
      <c r="LK26" s="177"/>
      <c r="LL26" s="177"/>
      <c r="LM26" s="177"/>
      <c r="LN26" s="177"/>
      <c r="LO26" s="177"/>
      <c r="LP26" s="177"/>
      <c r="LQ26" s="177"/>
      <c r="LR26" s="177"/>
      <c r="LS26" s="177"/>
      <c r="LT26" s="177"/>
      <c r="LU26" s="177"/>
      <c r="LV26" s="177"/>
      <c r="LW26" s="177"/>
      <c r="LX26" s="177"/>
      <c r="LY26" s="177"/>
      <c r="LZ26" s="177"/>
      <c r="MA26" s="177"/>
      <c r="MB26" s="177"/>
      <c r="MC26" s="177"/>
      <c r="MD26" s="177"/>
      <c r="ME26" s="177"/>
      <c r="MF26" s="177"/>
      <c r="MG26" s="177"/>
      <c r="MH26" s="177"/>
      <c r="MI26" s="177"/>
      <c r="MJ26" s="177"/>
      <c r="MK26" s="177"/>
      <c r="ML26" s="177"/>
      <c r="MM26" s="177"/>
      <c r="MN26" s="177"/>
      <c r="MO26" s="177"/>
      <c r="MP26" s="177"/>
      <c r="MQ26" s="177"/>
      <c r="MR26" s="177"/>
      <c r="MS26" s="177"/>
      <c r="MT26" s="177"/>
      <c r="MU26" s="177"/>
      <c r="MV26" s="177"/>
      <c r="MW26" s="177"/>
      <c r="MX26" s="177"/>
      <c r="MY26" s="177"/>
      <c r="MZ26" s="177"/>
      <c r="NA26" s="177"/>
      <c r="NB26" s="177"/>
      <c r="NC26" s="177"/>
      <c r="ND26" s="177"/>
      <c r="NE26" s="177"/>
      <c r="NF26" s="177"/>
      <c r="NG26" s="177"/>
      <c r="NH26" s="177"/>
      <c r="NI26" s="177"/>
      <c r="NJ26" s="177"/>
      <c r="NK26" s="177"/>
      <c r="NL26" s="177"/>
      <c r="NM26" s="177"/>
      <c r="NN26" s="177"/>
      <c r="NO26" s="177"/>
      <c r="NP26" s="177"/>
      <c r="NQ26" s="177"/>
      <c r="NR26" s="177"/>
      <c r="NS26" s="177"/>
      <c r="NT26" s="177"/>
      <c r="NU26" s="177"/>
      <c r="NV26" s="177"/>
      <c r="NW26" s="177"/>
      <c r="NX26" s="177"/>
      <c r="NY26" s="177"/>
      <c r="NZ26" s="177"/>
      <c r="OA26" s="177"/>
      <c r="OB26" s="177"/>
      <c r="OC26" s="177"/>
      <c r="OD26" s="177"/>
      <c r="OE26" s="177"/>
      <c r="OF26" s="177"/>
      <c r="OG26" s="177"/>
      <c r="OH26" s="177"/>
      <c r="OI26" s="177"/>
      <c r="OJ26" s="177"/>
      <c r="OK26" s="177"/>
      <c r="OL26" s="177"/>
      <c r="OM26" s="177"/>
      <c r="ON26" s="177"/>
      <c r="OO26" s="177"/>
      <c r="OP26" s="177"/>
      <c r="OQ26" s="177"/>
      <c r="OR26" s="177"/>
      <c r="OS26" s="177"/>
      <c r="OT26" s="177"/>
      <c r="OU26" s="177"/>
      <c r="OV26" s="177"/>
      <c r="OW26" s="177"/>
      <c r="OX26" s="177"/>
      <c r="OY26" s="177"/>
      <c r="OZ26" s="177"/>
      <c r="PA26" s="177"/>
      <c r="PB26" s="177"/>
      <c r="PC26" s="177"/>
      <c r="PD26" s="177"/>
      <c r="PE26" s="177"/>
      <c r="PF26" s="177"/>
      <c r="PG26" s="177"/>
      <c r="PH26" s="177"/>
      <c r="PI26" s="177"/>
      <c r="PJ26" s="177"/>
      <c r="PK26" s="177"/>
      <c r="PL26" s="177"/>
      <c r="PM26" s="177"/>
      <c r="PN26" s="177"/>
      <c r="PO26" s="177"/>
      <c r="PP26" s="177"/>
      <c r="PQ26" s="177"/>
      <c r="PR26" s="177"/>
      <c r="PS26" s="177"/>
      <c r="PT26" s="177"/>
      <c r="PU26" s="177"/>
      <c r="PV26" s="177"/>
      <c r="PW26" s="177"/>
      <c r="PX26" s="177"/>
      <c r="PY26" s="177"/>
      <c r="PZ26" s="177"/>
      <c r="QA26" s="177"/>
      <c r="QB26" s="177"/>
      <c r="QC26" s="177"/>
      <c r="QD26" s="177"/>
      <c r="QE26" s="177"/>
      <c r="QF26" s="177"/>
      <c r="QG26" s="177"/>
      <c r="QH26" s="177"/>
      <c r="QI26" s="177"/>
      <c r="QJ26" s="177"/>
      <c r="QK26" s="177"/>
      <c r="QL26" s="177"/>
      <c r="QM26" s="177"/>
      <c r="QN26" s="177"/>
      <c r="QO26" s="177"/>
      <c r="QP26" s="177"/>
      <c r="QQ26" s="177"/>
      <c r="QR26" s="177"/>
      <c r="QS26" s="177"/>
      <c r="QT26" s="177"/>
      <c r="QU26" s="177"/>
      <c r="QV26" s="177"/>
      <c r="QW26" s="177"/>
      <c r="QX26" s="177"/>
      <c r="QY26" s="177"/>
      <c r="QZ26" s="177"/>
      <c r="RA26" s="177"/>
      <c r="RB26" s="177"/>
      <c r="RC26" s="177"/>
      <c r="RD26" s="177"/>
      <c r="RE26" s="177"/>
      <c r="RF26" s="177"/>
      <c r="RG26" s="177"/>
      <c r="RH26" s="177"/>
      <c r="RI26" s="177"/>
      <c r="RJ26" s="177"/>
      <c r="RK26" s="177"/>
      <c r="RL26" s="177"/>
      <c r="RM26" s="177"/>
      <c r="RN26" s="177"/>
      <c r="RO26" s="177"/>
      <c r="RP26" s="177"/>
      <c r="RQ26" s="177"/>
      <c r="RR26" s="177"/>
      <c r="RS26" s="177"/>
      <c r="RT26" s="177"/>
      <c r="RU26" s="177"/>
      <c r="RV26" s="177"/>
      <c r="RW26" s="177"/>
      <c r="RX26" s="177"/>
      <c r="RY26" s="177"/>
      <c r="RZ26" s="177"/>
      <c r="SA26" s="177"/>
      <c r="SB26" s="177"/>
      <c r="SC26" s="177"/>
      <c r="SD26" s="177"/>
      <c r="SE26" s="177"/>
      <c r="SF26" s="177"/>
      <c r="SG26" s="177"/>
      <c r="SH26" s="177"/>
      <c r="SI26" s="177"/>
      <c r="SJ26" s="177"/>
      <c r="SK26" s="177"/>
      <c r="SL26" s="177"/>
      <c r="SM26" s="177"/>
      <c r="SN26" s="177"/>
      <c r="SO26" s="177"/>
      <c r="SP26" s="177"/>
      <c r="SQ26" s="177"/>
      <c r="SR26" s="177"/>
      <c r="SS26" s="177"/>
      <c r="ST26" s="177"/>
      <c r="SU26" s="177"/>
      <c r="SV26" s="177"/>
      <c r="SW26" s="177"/>
      <c r="SX26" s="177"/>
      <c r="SY26" s="177"/>
      <c r="SZ26" s="177"/>
      <c r="TA26" s="177"/>
      <c r="TB26" s="177"/>
      <c r="TC26" s="177"/>
      <c r="TD26" s="177"/>
      <c r="TE26" s="177"/>
      <c r="TF26" s="177"/>
      <c r="TG26" s="177"/>
      <c r="TH26" s="177"/>
      <c r="TI26" s="177"/>
      <c r="TJ26" s="177"/>
      <c r="TK26" s="177"/>
      <c r="TL26" s="177"/>
      <c r="TM26" s="177"/>
      <c r="TN26" s="177"/>
      <c r="TO26" s="177"/>
      <c r="TP26" s="177"/>
      <c r="TQ26" s="177"/>
      <c r="TR26" s="177"/>
      <c r="TS26" s="177"/>
      <c r="TT26" s="177"/>
      <c r="TU26" s="177"/>
      <c r="TV26" s="177"/>
      <c r="TW26" s="177"/>
      <c r="TX26" s="177"/>
      <c r="TY26" s="177"/>
      <c r="TZ26" s="177"/>
      <c r="UA26" s="177"/>
      <c r="UB26" s="177"/>
      <c r="UC26" s="177"/>
      <c r="UD26" s="177"/>
      <c r="UE26" s="177"/>
      <c r="UF26" s="177"/>
      <c r="UG26" s="177"/>
      <c r="UH26" s="177"/>
      <c r="UI26" s="177"/>
      <c r="UJ26" s="177"/>
      <c r="UK26" s="177"/>
      <c r="UL26" s="177"/>
      <c r="UM26" s="177"/>
      <c r="UN26" s="177"/>
      <c r="UO26" s="177"/>
      <c r="UP26" s="177"/>
      <c r="UQ26" s="177"/>
      <c r="UR26" s="177"/>
      <c r="US26" s="177"/>
      <c r="UT26" s="177"/>
      <c r="UU26" s="177"/>
      <c r="UV26" s="177"/>
      <c r="UW26" s="177"/>
      <c r="UX26" s="177"/>
      <c r="UY26" s="177"/>
      <c r="UZ26" s="177"/>
      <c r="VA26" s="177"/>
      <c r="VB26" s="177"/>
      <c r="VC26" s="177"/>
      <c r="VD26" s="177"/>
      <c r="VE26" s="177"/>
      <c r="VF26" s="177"/>
      <c r="VG26" s="177"/>
      <c r="VH26" s="177"/>
      <c r="VI26" s="177"/>
      <c r="VJ26" s="177"/>
      <c r="VK26" s="177"/>
      <c r="VL26" s="177"/>
      <c r="VM26" s="177"/>
      <c r="VN26" s="177"/>
      <c r="VO26" s="177"/>
      <c r="VP26" s="177"/>
      <c r="VQ26" s="177"/>
      <c r="VR26" s="177"/>
      <c r="VS26" s="177"/>
      <c r="VT26" s="177"/>
      <c r="VU26" s="177"/>
      <c r="VV26" s="177"/>
      <c r="VW26" s="177"/>
      <c r="VX26" s="177"/>
      <c r="VY26" s="177"/>
      <c r="VZ26" s="177"/>
      <c r="WA26" s="177"/>
      <c r="WB26" s="177"/>
      <c r="WC26" s="177"/>
      <c r="WD26" s="177"/>
      <c r="WE26" s="177"/>
      <c r="WF26" s="177"/>
      <c r="WG26" s="177"/>
      <c r="WH26" s="177"/>
      <c r="WI26" s="177"/>
      <c r="WJ26" s="177"/>
      <c r="WK26" s="177"/>
      <c r="WL26" s="177"/>
      <c r="WM26" s="177"/>
      <c r="WN26" s="177"/>
      <c r="WO26" s="177"/>
      <c r="WP26" s="177"/>
      <c r="WQ26" s="177"/>
      <c r="WR26" s="177"/>
      <c r="WS26" s="177"/>
      <c r="WT26" s="177"/>
      <c r="WU26" s="177"/>
      <c r="WV26" s="177"/>
      <c r="WW26" s="177"/>
      <c r="WX26" s="177"/>
      <c r="WY26" s="177"/>
      <c r="WZ26" s="177"/>
      <c r="XA26" s="177"/>
      <c r="XB26" s="177"/>
      <c r="XC26" s="177"/>
      <c r="XD26" s="177"/>
      <c r="XE26" s="177"/>
      <c r="XF26" s="177"/>
      <c r="XG26" s="177"/>
      <c r="XH26" s="177"/>
      <c r="XI26" s="177"/>
      <c r="XJ26" s="177"/>
      <c r="XK26" s="177"/>
      <c r="XL26" s="177"/>
      <c r="XM26" s="177"/>
      <c r="XN26" s="177"/>
      <c r="XO26" s="177"/>
      <c r="XP26" s="177"/>
      <c r="XQ26" s="177"/>
      <c r="XR26" s="177"/>
      <c r="XS26" s="177"/>
      <c r="XT26" s="177"/>
      <c r="XU26" s="177"/>
      <c r="XV26" s="177"/>
      <c r="XW26" s="177"/>
      <c r="XX26" s="177"/>
      <c r="XY26" s="177"/>
      <c r="XZ26" s="177"/>
      <c r="YA26" s="177"/>
      <c r="YB26" s="177"/>
      <c r="YC26" s="177"/>
      <c r="YD26" s="177"/>
      <c r="YE26" s="177"/>
      <c r="YF26" s="177"/>
      <c r="YG26" s="177"/>
      <c r="YH26" s="177"/>
      <c r="YI26" s="177"/>
      <c r="YJ26" s="177"/>
      <c r="YK26" s="177"/>
      <c r="YL26" s="177"/>
      <c r="YM26" s="177"/>
      <c r="YN26" s="177"/>
      <c r="YO26" s="177"/>
      <c r="YP26" s="177"/>
      <c r="YQ26" s="177"/>
      <c r="YR26" s="177"/>
      <c r="YS26" s="177"/>
      <c r="YT26" s="177"/>
      <c r="YU26" s="177"/>
      <c r="YV26" s="177"/>
      <c r="YW26" s="177"/>
      <c r="YX26" s="177"/>
      <c r="YY26" s="177"/>
      <c r="YZ26" s="177"/>
      <c r="ZA26" s="177"/>
      <c r="ZB26" s="177"/>
      <c r="ZC26" s="177"/>
      <c r="ZD26" s="177"/>
      <c r="ZE26" s="177"/>
      <c r="ZF26" s="177"/>
      <c r="ZG26" s="177"/>
      <c r="ZH26" s="177"/>
      <c r="ZI26" s="177"/>
      <c r="ZJ26" s="177"/>
      <c r="ZK26" s="177"/>
      <c r="ZL26" s="177"/>
      <c r="ZM26" s="177"/>
      <c r="ZN26" s="177"/>
      <c r="ZO26" s="177"/>
      <c r="ZP26" s="177"/>
      <c r="ZQ26" s="177"/>
      <c r="ZR26" s="177"/>
      <c r="ZS26" s="177"/>
      <c r="ZT26" s="177"/>
      <c r="ZU26" s="177"/>
      <c r="ZV26" s="177"/>
      <c r="ZW26" s="177"/>
      <c r="ZX26" s="177"/>
      <c r="ZY26" s="177"/>
      <c r="ZZ26" s="177"/>
      <c r="AAA26" s="177"/>
      <c r="AAB26" s="177"/>
      <c r="AAC26" s="177"/>
      <c r="AAD26" s="177"/>
      <c r="AAE26" s="177"/>
      <c r="AAF26" s="177"/>
      <c r="AAG26" s="177"/>
      <c r="AAH26" s="177"/>
      <c r="AAI26" s="177"/>
      <c r="AAJ26" s="177"/>
      <c r="AAK26" s="177"/>
      <c r="AAL26" s="177"/>
      <c r="AAM26" s="177"/>
      <c r="AAN26" s="177"/>
      <c r="AAO26" s="177"/>
      <c r="AAP26" s="177"/>
      <c r="AAQ26" s="177"/>
      <c r="AAR26" s="177"/>
      <c r="AAS26" s="177"/>
      <c r="AAT26" s="177"/>
      <c r="AAU26" s="177"/>
      <c r="AAV26" s="177"/>
      <c r="AAW26" s="177"/>
      <c r="AAX26" s="177"/>
      <c r="AAY26" s="177"/>
      <c r="AAZ26" s="177"/>
      <c r="ABA26" s="177"/>
      <c r="ABB26" s="177"/>
      <c r="ABC26" s="177"/>
      <c r="ABD26" s="177"/>
      <c r="ABE26" s="177"/>
      <c r="ABF26" s="177"/>
      <c r="ABG26" s="177"/>
      <c r="ABH26" s="177"/>
      <c r="ABI26" s="177"/>
      <c r="ABJ26" s="177"/>
      <c r="ABK26" s="177"/>
      <c r="ABL26" s="177"/>
      <c r="ABM26" s="177"/>
      <c r="ABN26" s="177"/>
      <c r="ABO26" s="177"/>
      <c r="ABP26" s="177"/>
      <c r="ABQ26" s="177"/>
      <c r="ABR26" s="177"/>
      <c r="ABS26" s="177"/>
      <c r="ABT26" s="177"/>
      <c r="ABU26" s="177"/>
      <c r="ABV26" s="177"/>
      <c r="ABW26" s="177"/>
      <c r="ABX26" s="177"/>
      <c r="ABY26" s="177"/>
      <c r="ABZ26" s="177"/>
      <c r="ACA26" s="177"/>
      <c r="ACB26" s="177"/>
      <c r="ACC26" s="177"/>
      <c r="ACD26" s="177"/>
      <c r="ACE26" s="177"/>
      <c r="ACF26" s="177"/>
      <c r="ACG26" s="177"/>
      <c r="ACH26" s="177"/>
      <c r="ACI26" s="177"/>
      <c r="ACJ26" s="177"/>
      <c r="ACK26" s="177"/>
      <c r="ACL26" s="177"/>
      <c r="ACM26" s="177"/>
      <c r="ACN26" s="177"/>
      <c r="ACO26" s="177"/>
      <c r="ACP26" s="177"/>
      <c r="ACQ26" s="177"/>
      <c r="ACR26" s="177"/>
      <c r="ACS26" s="177"/>
      <c r="ACT26" s="177"/>
      <c r="ACU26" s="177"/>
      <c r="ACV26" s="177"/>
      <c r="ACW26" s="177"/>
      <c r="ACX26" s="177"/>
      <c r="ACY26" s="177"/>
      <c r="ACZ26" s="177"/>
      <c r="ADA26" s="177"/>
      <c r="ADB26" s="177"/>
      <c r="ADC26" s="177"/>
      <c r="ADD26" s="177"/>
      <c r="ADE26" s="177"/>
      <c r="ADF26" s="177"/>
      <c r="ADG26" s="177"/>
      <c r="ADH26" s="177"/>
      <c r="ADI26" s="177"/>
      <c r="ADJ26" s="177"/>
      <c r="ADK26" s="177"/>
      <c r="ADL26" s="177"/>
      <c r="ADM26" s="177"/>
      <c r="ADN26" s="177"/>
      <c r="ADO26" s="177"/>
      <c r="ADP26" s="177"/>
      <c r="ADQ26" s="177"/>
      <c r="ADR26" s="177"/>
      <c r="ADS26" s="177"/>
      <c r="ADT26" s="177"/>
      <c r="ADU26" s="177"/>
      <c r="ADV26" s="177"/>
      <c r="ADW26" s="177"/>
      <c r="ADX26" s="177"/>
      <c r="ADY26" s="177"/>
      <c r="ADZ26" s="177"/>
      <c r="AEA26" s="177"/>
      <c r="AEB26" s="177"/>
      <c r="AEC26" s="177"/>
      <c r="AED26" s="177"/>
      <c r="AEE26" s="177"/>
      <c r="AEF26" s="177"/>
      <c r="AEG26" s="177"/>
      <c r="AEH26" s="177"/>
      <c r="AEI26" s="177"/>
      <c r="AEJ26" s="177"/>
      <c r="AEK26" s="177"/>
      <c r="AEL26" s="177"/>
      <c r="AEM26" s="177"/>
      <c r="AEN26" s="177"/>
      <c r="AEO26" s="177"/>
      <c r="AEP26" s="177"/>
      <c r="AEQ26" s="177"/>
      <c r="AER26" s="177"/>
      <c r="AES26" s="177"/>
      <c r="AET26" s="177"/>
      <c r="AEU26" s="177"/>
      <c r="AEV26" s="177"/>
      <c r="AEW26" s="177"/>
      <c r="AEX26" s="177"/>
      <c r="AEY26" s="177"/>
      <c r="AEZ26" s="177"/>
      <c r="AFA26" s="177"/>
      <c r="AFB26" s="177"/>
      <c r="AFC26" s="177"/>
      <c r="AFD26" s="177"/>
      <c r="AFE26" s="177"/>
      <c r="AFF26" s="177"/>
      <c r="AFG26" s="177"/>
      <c r="AFH26" s="177"/>
      <c r="AFI26" s="177"/>
      <c r="AFJ26" s="177"/>
      <c r="AFK26" s="177"/>
      <c r="AFL26" s="177"/>
      <c r="AFM26" s="177"/>
      <c r="AFN26" s="177"/>
      <c r="AFO26" s="177"/>
      <c r="AFP26" s="177"/>
      <c r="AFQ26" s="177"/>
      <c r="AFR26" s="177"/>
      <c r="AFS26" s="177"/>
      <c r="AFT26" s="177"/>
      <c r="AFU26" s="177"/>
      <c r="AFV26" s="177"/>
      <c r="AFW26" s="177"/>
      <c r="AFX26" s="177"/>
      <c r="AFY26" s="177"/>
      <c r="AFZ26" s="177"/>
      <c r="AGA26" s="177"/>
      <c r="AGB26" s="177"/>
      <c r="AGC26" s="177"/>
      <c r="AGD26" s="177"/>
      <c r="AGE26" s="177"/>
      <c r="AGF26" s="177"/>
      <c r="AGG26" s="177"/>
      <c r="AGH26" s="177"/>
      <c r="AGI26" s="177"/>
      <c r="AGJ26" s="177"/>
      <c r="AGK26" s="177"/>
      <c r="AGL26" s="177"/>
      <c r="AGM26" s="177"/>
      <c r="AGN26" s="177"/>
      <c r="AGO26" s="177"/>
      <c r="AGP26" s="177"/>
      <c r="AGQ26" s="177"/>
      <c r="AGR26" s="177"/>
      <c r="AGS26" s="177"/>
      <c r="AGT26" s="177"/>
      <c r="AGU26" s="177"/>
      <c r="AGV26" s="177"/>
      <c r="AGW26" s="177"/>
      <c r="AGX26" s="177"/>
      <c r="AGY26" s="177"/>
      <c r="AGZ26" s="177"/>
      <c r="AHA26" s="177"/>
      <c r="AHB26" s="177"/>
      <c r="AHC26" s="177"/>
      <c r="AHD26" s="177"/>
      <c r="AHE26" s="177"/>
      <c r="AHF26" s="177"/>
      <c r="AHG26" s="177"/>
      <c r="AHH26" s="177"/>
      <c r="AHI26" s="177"/>
      <c r="AHJ26" s="177"/>
      <c r="AHK26" s="177"/>
      <c r="AHL26" s="177"/>
      <c r="AHM26" s="177"/>
      <c r="AHN26" s="177"/>
      <c r="AHO26" s="177"/>
      <c r="AHP26" s="177"/>
      <c r="AHQ26" s="177"/>
      <c r="AHR26" s="177"/>
      <c r="AHS26" s="177"/>
      <c r="AHT26" s="177"/>
      <c r="AHU26" s="177"/>
      <c r="AHV26" s="177"/>
      <c r="AHW26" s="177"/>
      <c r="AHX26" s="177"/>
      <c r="AHY26" s="177"/>
      <c r="AHZ26" s="177"/>
      <c r="AIA26" s="177"/>
      <c r="AIB26" s="177"/>
      <c r="AIC26" s="177"/>
      <c r="AID26" s="177"/>
      <c r="AIE26" s="177"/>
      <c r="AIF26" s="177"/>
      <c r="AIG26" s="177"/>
      <c r="AIH26" s="177"/>
      <c r="AII26" s="177"/>
      <c r="AIJ26" s="177"/>
      <c r="AIK26" s="177"/>
      <c r="AIL26" s="177"/>
      <c r="AIM26" s="177"/>
      <c r="AIN26" s="177"/>
      <c r="AIO26" s="177"/>
      <c r="AIP26" s="177"/>
      <c r="AIQ26" s="177"/>
      <c r="AIR26" s="177"/>
      <c r="AIS26" s="177"/>
      <c r="AIT26" s="177"/>
      <c r="AIU26" s="177"/>
      <c r="AIV26" s="177"/>
      <c r="AIW26" s="177"/>
      <c r="AIX26" s="177"/>
      <c r="AIY26" s="177"/>
      <c r="AIZ26" s="177"/>
      <c r="AJA26" s="177"/>
      <c r="AJB26" s="177"/>
      <c r="AJC26" s="177"/>
      <c r="AJD26" s="177"/>
      <c r="AJE26" s="177"/>
      <c r="AJF26" s="177"/>
      <c r="AJG26" s="177"/>
      <c r="AJH26" s="177"/>
      <c r="AJI26" s="177"/>
      <c r="AJJ26" s="177"/>
      <c r="AJK26" s="177"/>
      <c r="AJL26" s="177"/>
      <c r="AJM26" s="177"/>
      <c r="AJN26" s="177"/>
      <c r="AJO26" s="177"/>
      <c r="AJP26" s="177"/>
      <c r="AJQ26" s="177"/>
      <c r="AJR26" s="177"/>
      <c r="AJS26" s="177"/>
      <c r="AJT26" s="177"/>
      <c r="AJU26" s="177"/>
      <c r="AJV26" s="177"/>
      <c r="AJW26" s="177"/>
      <c r="AJX26" s="177"/>
      <c r="AJY26" s="177"/>
      <c r="AJZ26" s="177"/>
      <c r="AKA26" s="177"/>
      <c r="AKB26" s="177"/>
      <c r="AKC26" s="177"/>
      <c r="AKD26" s="177"/>
      <c r="AKE26" s="177"/>
      <c r="AKF26" s="177"/>
      <c r="AKG26" s="177"/>
      <c r="AKH26" s="177"/>
      <c r="AKI26" s="177"/>
      <c r="AKJ26" s="177"/>
      <c r="AKK26" s="177"/>
      <c r="AKL26" s="177"/>
      <c r="AKM26" s="177"/>
      <c r="AKN26" s="177"/>
      <c r="AKO26" s="177"/>
      <c r="AKP26" s="177"/>
      <c r="AKQ26" s="177"/>
      <c r="AKR26" s="177"/>
      <c r="AKS26" s="177"/>
      <c r="AKT26" s="177"/>
      <c r="AKU26" s="177"/>
      <c r="AKV26" s="177"/>
      <c r="AKW26" s="177"/>
      <c r="AKX26" s="177"/>
      <c r="AKY26" s="177"/>
      <c r="AKZ26" s="177"/>
      <c r="ALA26" s="177"/>
      <c r="ALB26" s="177"/>
      <c r="ALC26" s="177"/>
      <c r="ALD26" s="177"/>
      <c r="ALE26" s="177"/>
      <c r="ALF26" s="177"/>
      <c r="ALG26" s="177"/>
      <c r="ALH26" s="177"/>
      <c r="ALI26" s="177"/>
      <c r="ALJ26" s="177"/>
      <c r="ALK26" s="177"/>
      <c r="ALL26" s="177"/>
      <c r="ALM26" s="177"/>
      <c r="ALN26" s="177"/>
      <c r="ALO26" s="177"/>
      <c r="ALP26" s="177"/>
      <c r="ALQ26" s="177"/>
      <c r="ALR26" s="177"/>
      <c r="ALS26" s="177"/>
      <c r="ALT26" s="177"/>
      <c r="ALU26" s="177"/>
      <c r="ALV26" s="177"/>
      <c r="ALW26" s="177"/>
      <c r="ALX26" s="177"/>
      <c r="ALY26" s="177"/>
      <c r="ALZ26" s="177"/>
      <c r="AMA26" s="177"/>
      <c r="AMB26" s="177"/>
      <c r="AMC26" s="177"/>
      <c r="AMD26" s="177"/>
      <c r="AME26" s="177"/>
      <c r="AMF26" s="177"/>
      <c r="AMG26" s="177"/>
      <c r="AMH26" s="177"/>
      <c r="AMI26" s="177"/>
      <c r="AMJ26" s="177"/>
      <c r="AMK26" s="177"/>
    </row>
    <row r="27" spans="1:1025" s="298" customFormat="1" ht="54.95" customHeight="1" x14ac:dyDescent="0.8">
      <c r="A27" s="314" t="s">
        <v>139</v>
      </c>
      <c r="B27" s="395">
        <v>9107</v>
      </c>
      <c r="C27" s="314">
        <v>0</v>
      </c>
      <c r="D27" s="393">
        <v>35428</v>
      </c>
      <c r="E27" s="314">
        <v>20093</v>
      </c>
      <c r="F27" s="393">
        <v>64628</v>
      </c>
      <c r="G27" s="314">
        <v>7103.46</v>
      </c>
      <c r="H27" s="393">
        <v>0</v>
      </c>
      <c r="I27" s="314">
        <v>35428</v>
      </c>
      <c r="J27" s="393">
        <v>14065.1</v>
      </c>
      <c r="K27" s="314">
        <v>56596.56</v>
      </c>
      <c r="L27" s="177"/>
      <c r="M27" s="177"/>
      <c r="N27" s="302"/>
      <c r="O27" s="297"/>
      <c r="P27" s="297"/>
      <c r="Q27" s="297"/>
      <c r="R27" s="297"/>
      <c r="S27" s="177"/>
      <c r="T27" s="302"/>
      <c r="U27" s="177"/>
      <c r="V27" s="177"/>
      <c r="W27" s="302"/>
      <c r="X27" s="185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  <c r="BN27" s="177"/>
      <c r="BO27" s="177"/>
      <c r="BP27" s="177"/>
      <c r="BQ27" s="177"/>
      <c r="BR27" s="177"/>
      <c r="BS27" s="177"/>
      <c r="BT27" s="177"/>
      <c r="BU27" s="177"/>
      <c r="BV27" s="177"/>
      <c r="BW27" s="177"/>
      <c r="BX27" s="177"/>
      <c r="BY27" s="177"/>
      <c r="BZ27" s="177"/>
      <c r="CA27" s="177"/>
      <c r="CB27" s="177"/>
      <c r="CC27" s="177"/>
      <c r="CD27" s="177"/>
      <c r="CE27" s="177"/>
      <c r="CF27" s="177"/>
      <c r="CG27" s="177"/>
      <c r="CH27" s="177"/>
      <c r="CI27" s="177"/>
      <c r="CJ27" s="177"/>
      <c r="CK27" s="177"/>
      <c r="CL27" s="177"/>
      <c r="CM27" s="177"/>
      <c r="CN27" s="177"/>
      <c r="CO27" s="177"/>
      <c r="CP27" s="177"/>
      <c r="CQ27" s="177"/>
      <c r="CR27" s="177"/>
      <c r="CS27" s="177"/>
      <c r="CT27" s="177"/>
      <c r="CU27" s="177"/>
      <c r="CV27" s="177"/>
      <c r="CW27" s="177"/>
      <c r="CX27" s="177"/>
      <c r="CY27" s="177"/>
      <c r="CZ27" s="177"/>
      <c r="DA27" s="177"/>
      <c r="DB27" s="177"/>
      <c r="DC27" s="177"/>
      <c r="DD27" s="177"/>
      <c r="DE27" s="177"/>
      <c r="DF27" s="177"/>
      <c r="DG27" s="177"/>
      <c r="DH27" s="177"/>
      <c r="DI27" s="177"/>
      <c r="DJ27" s="177"/>
      <c r="DK27" s="177"/>
      <c r="DL27" s="177"/>
      <c r="DM27" s="177"/>
      <c r="DN27" s="177"/>
      <c r="DO27" s="177"/>
      <c r="DP27" s="177"/>
      <c r="DQ27" s="177"/>
      <c r="DR27" s="177"/>
      <c r="DS27" s="177"/>
      <c r="DT27" s="177"/>
      <c r="DU27" s="177"/>
      <c r="DV27" s="177"/>
      <c r="DW27" s="177"/>
      <c r="DX27" s="177"/>
      <c r="DY27" s="177"/>
      <c r="DZ27" s="177"/>
      <c r="EA27" s="177"/>
      <c r="EB27" s="177"/>
      <c r="EC27" s="177"/>
      <c r="ED27" s="177"/>
      <c r="EE27" s="177"/>
      <c r="EF27" s="177"/>
      <c r="EG27" s="177"/>
      <c r="EH27" s="177"/>
      <c r="EI27" s="177"/>
      <c r="EJ27" s="177"/>
      <c r="EK27" s="177"/>
      <c r="EL27" s="177"/>
      <c r="EM27" s="177"/>
      <c r="EN27" s="177"/>
      <c r="EO27" s="177"/>
      <c r="EP27" s="177"/>
      <c r="EQ27" s="177"/>
      <c r="ER27" s="177"/>
      <c r="ES27" s="177"/>
      <c r="ET27" s="177"/>
      <c r="EU27" s="177"/>
      <c r="EV27" s="177"/>
      <c r="EW27" s="177"/>
      <c r="EX27" s="177"/>
      <c r="EY27" s="177"/>
      <c r="EZ27" s="177"/>
      <c r="FA27" s="177"/>
      <c r="FB27" s="177"/>
      <c r="FC27" s="177"/>
      <c r="FD27" s="177"/>
      <c r="FE27" s="177"/>
      <c r="FF27" s="177"/>
      <c r="FG27" s="177"/>
      <c r="FH27" s="177"/>
      <c r="FI27" s="177"/>
      <c r="FJ27" s="177"/>
      <c r="FK27" s="177"/>
      <c r="FL27" s="177"/>
      <c r="FM27" s="177"/>
      <c r="FN27" s="177"/>
      <c r="FO27" s="177"/>
      <c r="FP27" s="177"/>
      <c r="FQ27" s="177"/>
      <c r="FR27" s="177"/>
      <c r="FS27" s="177"/>
      <c r="FT27" s="177"/>
      <c r="FU27" s="177"/>
      <c r="FV27" s="177"/>
      <c r="FW27" s="177"/>
      <c r="FX27" s="177"/>
      <c r="FY27" s="177"/>
      <c r="FZ27" s="177"/>
      <c r="GA27" s="177"/>
      <c r="GB27" s="177"/>
      <c r="GC27" s="177"/>
      <c r="GD27" s="177"/>
      <c r="GE27" s="177"/>
      <c r="GF27" s="177"/>
      <c r="GG27" s="177"/>
      <c r="GH27" s="177"/>
      <c r="GI27" s="177"/>
      <c r="GJ27" s="177"/>
      <c r="GK27" s="177"/>
      <c r="GL27" s="177"/>
      <c r="GM27" s="177"/>
      <c r="GN27" s="177"/>
      <c r="GO27" s="177"/>
      <c r="GP27" s="177"/>
      <c r="GQ27" s="177"/>
      <c r="GR27" s="177"/>
      <c r="GS27" s="177"/>
      <c r="GT27" s="177"/>
      <c r="GU27" s="177"/>
      <c r="GV27" s="177"/>
      <c r="GW27" s="177"/>
      <c r="GX27" s="177"/>
      <c r="GY27" s="177"/>
      <c r="GZ27" s="177"/>
      <c r="HA27" s="177"/>
      <c r="HB27" s="177"/>
      <c r="HC27" s="177"/>
      <c r="HD27" s="177"/>
      <c r="HE27" s="177"/>
      <c r="HF27" s="177"/>
      <c r="HG27" s="177"/>
      <c r="HH27" s="177"/>
      <c r="HI27" s="177"/>
      <c r="HJ27" s="177"/>
      <c r="HK27" s="177"/>
      <c r="HL27" s="177"/>
      <c r="HM27" s="177"/>
      <c r="HN27" s="177"/>
      <c r="HO27" s="177"/>
      <c r="HP27" s="177"/>
      <c r="HQ27" s="177"/>
      <c r="HR27" s="177"/>
      <c r="HS27" s="177"/>
      <c r="HT27" s="177"/>
      <c r="HU27" s="177"/>
      <c r="HV27" s="177"/>
      <c r="HW27" s="177"/>
      <c r="HX27" s="177"/>
      <c r="HY27" s="177"/>
      <c r="HZ27" s="177"/>
      <c r="IA27" s="177"/>
      <c r="IB27" s="177"/>
      <c r="IC27" s="177"/>
      <c r="ID27" s="177"/>
      <c r="IE27" s="177"/>
      <c r="IF27" s="177"/>
      <c r="IG27" s="177"/>
      <c r="IH27" s="177"/>
      <c r="II27" s="177"/>
      <c r="IJ27" s="177"/>
      <c r="IK27" s="177"/>
      <c r="IL27" s="177"/>
      <c r="IM27" s="177"/>
      <c r="IN27" s="177"/>
      <c r="IO27" s="177"/>
      <c r="IP27" s="177"/>
      <c r="IQ27" s="177"/>
      <c r="IR27" s="177"/>
      <c r="IS27" s="177"/>
      <c r="IT27" s="177"/>
      <c r="IU27" s="177"/>
      <c r="IV27" s="177"/>
      <c r="IW27" s="177"/>
      <c r="IX27" s="177"/>
      <c r="IY27" s="177"/>
      <c r="IZ27" s="177"/>
      <c r="JA27" s="177"/>
      <c r="JB27" s="177"/>
      <c r="JC27" s="177"/>
      <c r="JD27" s="177"/>
      <c r="JE27" s="177"/>
      <c r="JF27" s="177"/>
      <c r="JG27" s="177"/>
      <c r="JH27" s="177"/>
      <c r="JI27" s="177"/>
      <c r="JJ27" s="177"/>
      <c r="JK27" s="177"/>
      <c r="JL27" s="177"/>
      <c r="JM27" s="177"/>
      <c r="JN27" s="177"/>
      <c r="JO27" s="177"/>
      <c r="JP27" s="177"/>
      <c r="JQ27" s="177"/>
      <c r="JR27" s="177"/>
      <c r="JS27" s="177"/>
      <c r="JT27" s="177"/>
      <c r="JU27" s="177"/>
      <c r="JV27" s="177"/>
      <c r="JW27" s="177"/>
      <c r="JX27" s="177"/>
      <c r="JY27" s="177"/>
      <c r="JZ27" s="177"/>
      <c r="KA27" s="177"/>
      <c r="KB27" s="177"/>
      <c r="KC27" s="177"/>
      <c r="KD27" s="177"/>
      <c r="KE27" s="177"/>
      <c r="KF27" s="177"/>
      <c r="KG27" s="177"/>
      <c r="KH27" s="177"/>
      <c r="KI27" s="177"/>
      <c r="KJ27" s="177"/>
      <c r="KK27" s="177"/>
      <c r="KL27" s="177"/>
      <c r="KM27" s="177"/>
      <c r="KN27" s="177"/>
      <c r="KO27" s="177"/>
      <c r="KP27" s="177"/>
      <c r="KQ27" s="177"/>
      <c r="KR27" s="177"/>
      <c r="KS27" s="177"/>
      <c r="KT27" s="177"/>
      <c r="KU27" s="177"/>
      <c r="KV27" s="177"/>
      <c r="KW27" s="177"/>
      <c r="KX27" s="177"/>
      <c r="KY27" s="177"/>
      <c r="KZ27" s="177"/>
      <c r="LA27" s="177"/>
      <c r="LB27" s="177"/>
      <c r="LC27" s="177"/>
      <c r="LD27" s="177"/>
      <c r="LE27" s="177"/>
      <c r="LF27" s="177"/>
      <c r="LG27" s="177"/>
      <c r="LH27" s="177"/>
      <c r="LI27" s="177"/>
      <c r="LJ27" s="177"/>
      <c r="LK27" s="177"/>
      <c r="LL27" s="177"/>
      <c r="LM27" s="177"/>
      <c r="LN27" s="177"/>
      <c r="LO27" s="177"/>
      <c r="LP27" s="177"/>
      <c r="LQ27" s="177"/>
      <c r="LR27" s="177"/>
      <c r="LS27" s="177"/>
      <c r="LT27" s="177"/>
      <c r="LU27" s="177"/>
      <c r="LV27" s="177"/>
      <c r="LW27" s="177"/>
      <c r="LX27" s="177"/>
      <c r="LY27" s="177"/>
      <c r="LZ27" s="177"/>
      <c r="MA27" s="177"/>
      <c r="MB27" s="177"/>
      <c r="MC27" s="177"/>
      <c r="MD27" s="177"/>
      <c r="ME27" s="177"/>
      <c r="MF27" s="177"/>
      <c r="MG27" s="177"/>
      <c r="MH27" s="177"/>
      <c r="MI27" s="177"/>
      <c r="MJ27" s="177"/>
      <c r="MK27" s="177"/>
      <c r="ML27" s="177"/>
      <c r="MM27" s="177"/>
      <c r="MN27" s="177"/>
      <c r="MO27" s="177"/>
      <c r="MP27" s="177"/>
      <c r="MQ27" s="177"/>
      <c r="MR27" s="177"/>
      <c r="MS27" s="177"/>
      <c r="MT27" s="177"/>
      <c r="MU27" s="177"/>
      <c r="MV27" s="177"/>
      <c r="MW27" s="177"/>
      <c r="MX27" s="177"/>
      <c r="MY27" s="177"/>
      <c r="MZ27" s="177"/>
      <c r="NA27" s="177"/>
      <c r="NB27" s="177"/>
      <c r="NC27" s="177"/>
      <c r="ND27" s="177"/>
      <c r="NE27" s="177"/>
      <c r="NF27" s="177"/>
      <c r="NG27" s="177"/>
      <c r="NH27" s="177"/>
      <c r="NI27" s="177"/>
      <c r="NJ27" s="177"/>
      <c r="NK27" s="177"/>
      <c r="NL27" s="177"/>
      <c r="NM27" s="177"/>
      <c r="NN27" s="177"/>
      <c r="NO27" s="177"/>
      <c r="NP27" s="177"/>
      <c r="NQ27" s="177"/>
      <c r="NR27" s="177"/>
      <c r="NS27" s="177"/>
      <c r="NT27" s="177"/>
      <c r="NU27" s="177"/>
      <c r="NV27" s="177"/>
      <c r="NW27" s="177"/>
      <c r="NX27" s="177"/>
      <c r="NY27" s="177"/>
      <c r="NZ27" s="177"/>
      <c r="OA27" s="177"/>
      <c r="OB27" s="177"/>
      <c r="OC27" s="177"/>
      <c r="OD27" s="177"/>
      <c r="OE27" s="177"/>
      <c r="OF27" s="177"/>
      <c r="OG27" s="177"/>
      <c r="OH27" s="177"/>
      <c r="OI27" s="177"/>
      <c r="OJ27" s="177"/>
      <c r="OK27" s="177"/>
      <c r="OL27" s="177"/>
      <c r="OM27" s="177"/>
      <c r="ON27" s="177"/>
      <c r="OO27" s="177"/>
      <c r="OP27" s="177"/>
      <c r="OQ27" s="177"/>
      <c r="OR27" s="177"/>
      <c r="OS27" s="177"/>
      <c r="OT27" s="177"/>
      <c r="OU27" s="177"/>
      <c r="OV27" s="177"/>
      <c r="OW27" s="177"/>
      <c r="OX27" s="177"/>
      <c r="OY27" s="177"/>
      <c r="OZ27" s="177"/>
      <c r="PA27" s="177"/>
      <c r="PB27" s="177"/>
      <c r="PC27" s="177"/>
      <c r="PD27" s="177"/>
      <c r="PE27" s="177"/>
      <c r="PF27" s="177"/>
      <c r="PG27" s="177"/>
      <c r="PH27" s="177"/>
      <c r="PI27" s="177"/>
      <c r="PJ27" s="177"/>
      <c r="PK27" s="177"/>
      <c r="PL27" s="177"/>
      <c r="PM27" s="177"/>
      <c r="PN27" s="177"/>
      <c r="PO27" s="177"/>
      <c r="PP27" s="177"/>
      <c r="PQ27" s="177"/>
      <c r="PR27" s="177"/>
      <c r="PS27" s="177"/>
      <c r="PT27" s="177"/>
      <c r="PU27" s="177"/>
      <c r="PV27" s="177"/>
      <c r="PW27" s="177"/>
      <c r="PX27" s="177"/>
      <c r="PY27" s="177"/>
      <c r="PZ27" s="177"/>
      <c r="QA27" s="177"/>
      <c r="QB27" s="177"/>
      <c r="QC27" s="177"/>
      <c r="QD27" s="177"/>
      <c r="QE27" s="177"/>
      <c r="QF27" s="177"/>
      <c r="QG27" s="177"/>
      <c r="QH27" s="177"/>
      <c r="QI27" s="177"/>
      <c r="QJ27" s="177"/>
      <c r="QK27" s="177"/>
      <c r="QL27" s="177"/>
      <c r="QM27" s="177"/>
      <c r="QN27" s="177"/>
      <c r="QO27" s="177"/>
      <c r="QP27" s="177"/>
      <c r="QQ27" s="177"/>
      <c r="QR27" s="177"/>
      <c r="QS27" s="177"/>
      <c r="QT27" s="177"/>
      <c r="QU27" s="177"/>
      <c r="QV27" s="177"/>
      <c r="QW27" s="177"/>
      <c r="QX27" s="177"/>
      <c r="QY27" s="177"/>
      <c r="QZ27" s="177"/>
      <c r="RA27" s="177"/>
      <c r="RB27" s="177"/>
      <c r="RC27" s="177"/>
      <c r="RD27" s="177"/>
      <c r="RE27" s="177"/>
      <c r="RF27" s="177"/>
      <c r="RG27" s="177"/>
      <c r="RH27" s="177"/>
      <c r="RI27" s="177"/>
      <c r="RJ27" s="177"/>
      <c r="RK27" s="177"/>
      <c r="RL27" s="177"/>
      <c r="RM27" s="177"/>
      <c r="RN27" s="177"/>
      <c r="RO27" s="177"/>
      <c r="RP27" s="177"/>
      <c r="RQ27" s="177"/>
      <c r="RR27" s="177"/>
      <c r="RS27" s="177"/>
      <c r="RT27" s="177"/>
      <c r="RU27" s="177"/>
      <c r="RV27" s="177"/>
      <c r="RW27" s="177"/>
      <c r="RX27" s="177"/>
      <c r="RY27" s="177"/>
      <c r="RZ27" s="177"/>
      <c r="SA27" s="177"/>
      <c r="SB27" s="177"/>
      <c r="SC27" s="177"/>
      <c r="SD27" s="177"/>
      <c r="SE27" s="177"/>
      <c r="SF27" s="177"/>
      <c r="SG27" s="177"/>
      <c r="SH27" s="177"/>
      <c r="SI27" s="177"/>
      <c r="SJ27" s="177"/>
      <c r="SK27" s="177"/>
      <c r="SL27" s="177"/>
      <c r="SM27" s="177"/>
      <c r="SN27" s="177"/>
      <c r="SO27" s="177"/>
      <c r="SP27" s="177"/>
      <c r="SQ27" s="177"/>
      <c r="SR27" s="177"/>
      <c r="SS27" s="177"/>
      <c r="ST27" s="177"/>
      <c r="SU27" s="177"/>
      <c r="SV27" s="177"/>
      <c r="SW27" s="177"/>
      <c r="SX27" s="177"/>
      <c r="SY27" s="177"/>
      <c r="SZ27" s="177"/>
      <c r="TA27" s="177"/>
      <c r="TB27" s="177"/>
      <c r="TC27" s="177"/>
      <c r="TD27" s="177"/>
      <c r="TE27" s="177"/>
      <c r="TF27" s="177"/>
      <c r="TG27" s="177"/>
      <c r="TH27" s="177"/>
      <c r="TI27" s="177"/>
      <c r="TJ27" s="177"/>
      <c r="TK27" s="177"/>
      <c r="TL27" s="177"/>
      <c r="TM27" s="177"/>
      <c r="TN27" s="177"/>
      <c r="TO27" s="177"/>
      <c r="TP27" s="177"/>
      <c r="TQ27" s="177"/>
      <c r="TR27" s="177"/>
      <c r="TS27" s="177"/>
      <c r="TT27" s="177"/>
      <c r="TU27" s="177"/>
      <c r="TV27" s="177"/>
      <c r="TW27" s="177"/>
      <c r="TX27" s="177"/>
      <c r="TY27" s="177"/>
      <c r="TZ27" s="177"/>
      <c r="UA27" s="177"/>
      <c r="UB27" s="177"/>
      <c r="UC27" s="177"/>
      <c r="UD27" s="177"/>
      <c r="UE27" s="177"/>
      <c r="UF27" s="177"/>
      <c r="UG27" s="177"/>
      <c r="UH27" s="177"/>
      <c r="UI27" s="177"/>
      <c r="UJ27" s="177"/>
      <c r="UK27" s="177"/>
      <c r="UL27" s="177"/>
      <c r="UM27" s="177"/>
      <c r="UN27" s="177"/>
      <c r="UO27" s="177"/>
      <c r="UP27" s="177"/>
      <c r="UQ27" s="177"/>
      <c r="UR27" s="177"/>
      <c r="US27" s="177"/>
      <c r="UT27" s="177"/>
      <c r="UU27" s="177"/>
      <c r="UV27" s="177"/>
      <c r="UW27" s="177"/>
      <c r="UX27" s="177"/>
      <c r="UY27" s="177"/>
      <c r="UZ27" s="177"/>
      <c r="VA27" s="177"/>
      <c r="VB27" s="177"/>
      <c r="VC27" s="177"/>
      <c r="VD27" s="177"/>
      <c r="VE27" s="177"/>
      <c r="VF27" s="177"/>
      <c r="VG27" s="177"/>
      <c r="VH27" s="177"/>
      <c r="VI27" s="177"/>
      <c r="VJ27" s="177"/>
      <c r="VK27" s="177"/>
      <c r="VL27" s="177"/>
      <c r="VM27" s="177"/>
      <c r="VN27" s="177"/>
      <c r="VO27" s="177"/>
      <c r="VP27" s="177"/>
      <c r="VQ27" s="177"/>
      <c r="VR27" s="177"/>
      <c r="VS27" s="177"/>
      <c r="VT27" s="177"/>
      <c r="VU27" s="177"/>
      <c r="VV27" s="177"/>
      <c r="VW27" s="177"/>
      <c r="VX27" s="177"/>
      <c r="VY27" s="177"/>
      <c r="VZ27" s="177"/>
      <c r="WA27" s="177"/>
      <c r="WB27" s="177"/>
      <c r="WC27" s="177"/>
      <c r="WD27" s="177"/>
      <c r="WE27" s="177"/>
      <c r="WF27" s="177"/>
      <c r="WG27" s="177"/>
      <c r="WH27" s="177"/>
      <c r="WI27" s="177"/>
      <c r="WJ27" s="177"/>
      <c r="WK27" s="177"/>
      <c r="WL27" s="177"/>
      <c r="WM27" s="177"/>
      <c r="WN27" s="177"/>
      <c r="WO27" s="177"/>
      <c r="WP27" s="177"/>
      <c r="WQ27" s="177"/>
      <c r="WR27" s="177"/>
      <c r="WS27" s="177"/>
      <c r="WT27" s="177"/>
      <c r="WU27" s="177"/>
      <c r="WV27" s="177"/>
      <c r="WW27" s="177"/>
      <c r="WX27" s="177"/>
      <c r="WY27" s="177"/>
      <c r="WZ27" s="177"/>
      <c r="XA27" s="177"/>
      <c r="XB27" s="177"/>
      <c r="XC27" s="177"/>
      <c r="XD27" s="177"/>
      <c r="XE27" s="177"/>
      <c r="XF27" s="177"/>
      <c r="XG27" s="177"/>
      <c r="XH27" s="177"/>
      <c r="XI27" s="177"/>
      <c r="XJ27" s="177"/>
      <c r="XK27" s="177"/>
      <c r="XL27" s="177"/>
      <c r="XM27" s="177"/>
      <c r="XN27" s="177"/>
      <c r="XO27" s="177"/>
      <c r="XP27" s="177"/>
      <c r="XQ27" s="177"/>
      <c r="XR27" s="177"/>
      <c r="XS27" s="177"/>
      <c r="XT27" s="177"/>
      <c r="XU27" s="177"/>
      <c r="XV27" s="177"/>
      <c r="XW27" s="177"/>
      <c r="XX27" s="177"/>
      <c r="XY27" s="177"/>
      <c r="XZ27" s="177"/>
      <c r="YA27" s="177"/>
      <c r="YB27" s="177"/>
      <c r="YC27" s="177"/>
      <c r="YD27" s="177"/>
      <c r="YE27" s="177"/>
      <c r="YF27" s="177"/>
      <c r="YG27" s="177"/>
      <c r="YH27" s="177"/>
      <c r="YI27" s="177"/>
      <c r="YJ27" s="177"/>
      <c r="YK27" s="177"/>
      <c r="YL27" s="177"/>
      <c r="YM27" s="177"/>
      <c r="YN27" s="177"/>
      <c r="YO27" s="177"/>
      <c r="YP27" s="177"/>
      <c r="YQ27" s="177"/>
      <c r="YR27" s="177"/>
      <c r="YS27" s="177"/>
      <c r="YT27" s="177"/>
      <c r="YU27" s="177"/>
      <c r="YV27" s="177"/>
      <c r="YW27" s="177"/>
      <c r="YX27" s="177"/>
      <c r="YY27" s="177"/>
      <c r="YZ27" s="177"/>
      <c r="ZA27" s="177"/>
      <c r="ZB27" s="177"/>
      <c r="ZC27" s="177"/>
      <c r="ZD27" s="177"/>
      <c r="ZE27" s="177"/>
      <c r="ZF27" s="177"/>
      <c r="ZG27" s="177"/>
      <c r="ZH27" s="177"/>
      <c r="ZI27" s="177"/>
      <c r="ZJ27" s="177"/>
      <c r="ZK27" s="177"/>
      <c r="ZL27" s="177"/>
      <c r="ZM27" s="177"/>
      <c r="ZN27" s="177"/>
      <c r="ZO27" s="177"/>
      <c r="ZP27" s="177"/>
      <c r="ZQ27" s="177"/>
      <c r="ZR27" s="177"/>
      <c r="ZS27" s="177"/>
      <c r="ZT27" s="177"/>
      <c r="ZU27" s="177"/>
      <c r="ZV27" s="177"/>
      <c r="ZW27" s="177"/>
      <c r="ZX27" s="177"/>
      <c r="ZY27" s="177"/>
      <c r="ZZ27" s="177"/>
      <c r="AAA27" s="177"/>
      <c r="AAB27" s="177"/>
      <c r="AAC27" s="177"/>
      <c r="AAD27" s="177"/>
      <c r="AAE27" s="177"/>
      <c r="AAF27" s="177"/>
      <c r="AAG27" s="177"/>
      <c r="AAH27" s="177"/>
      <c r="AAI27" s="177"/>
      <c r="AAJ27" s="177"/>
      <c r="AAK27" s="177"/>
      <c r="AAL27" s="177"/>
      <c r="AAM27" s="177"/>
      <c r="AAN27" s="177"/>
      <c r="AAO27" s="177"/>
      <c r="AAP27" s="177"/>
      <c r="AAQ27" s="177"/>
      <c r="AAR27" s="177"/>
      <c r="AAS27" s="177"/>
      <c r="AAT27" s="177"/>
      <c r="AAU27" s="177"/>
      <c r="AAV27" s="177"/>
      <c r="AAW27" s="177"/>
      <c r="AAX27" s="177"/>
      <c r="AAY27" s="177"/>
      <c r="AAZ27" s="177"/>
      <c r="ABA27" s="177"/>
      <c r="ABB27" s="177"/>
      <c r="ABC27" s="177"/>
      <c r="ABD27" s="177"/>
      <c r="ABE27" s="177"/>
      <c r="ABF27" s="177"/>
      <c r="ABG27" s="177"/>
      <c r="ABH27" s="177"/>
      <c r="ABI27" s="177"/>
      <c r="ABJ27" s="177"/>
      <c r="ABK27" s="177"/>
      <c r="ABL27" s="177"/>
      <c r="ABM27" s="177"/>
      <c r="ABN27" s="177"/>
      <c r="ABO27" s="177"/>
      <c r="ABP27" s="177"/>
      <c r="ABQ27" s="177"/>
      <c r="ABR27" s="177"/>
      <c r="ABS27" s="177"/>
      <c r="ABT27" s="177"/>
      <c r="ABU27" s="177"/>
      <c r="ABV27" s="177"/>
      <c r="ABW27" s="177"/>
      <c r="ABX27" s="177"/>
      <c r="ABY27" s="177"/>
      <c r="ABZ27" s="177"/>
      <c r="ACA27" s="177"/>
      <c r="ACB27" s="177"/>
      <c r="ACC27" s="177"/>
      <c r="ACD27" s="177"/>
      <c r="ACE27" s="177"/>
      <c r="ACF27" s="177"/>
      <c r="ACG27" s="177"/>
      <c r="ACH27" s="177"/>
      <c r="ACI27" s="177"/>
      <c r="ACJ27" s="177"/>
      <c r="ACK27" s="177"/>
      <c r="ACL27" s="177"/>
      <c r="ACM27" s="177"/>
      <c r="ACN27" s="177"/>
      <c r="ACO27" s="177"/>
      <c r="ACP27" s="177"/>
      <c r="ACQ27" s="177"/>
      <c r="ACR27" s="177"/>
      <c r="ACS27" s="177"/>
      <c r="ACT27" s="177"/>
      <c r="ACU27" s="177"/>
      <c r="ACV27" s="177"/>
      <c r="ACW27" s="177"/>
      <c r="ACX27" s="177"/>
      <c r="ACY27" s="177"/>
      <c r="ACZ27" s="177"/>
      <c r="ADA27" s="177"/>
      <c r="ADB27" s="177"/>
      <c r="ADC27" s="177"/>
      <c r="ADD27" s="177"/>
      <c r="ADE27" s="177"/>
      <c r="ADF27" s="177"/>
      <c r="ADG27" s="177"/>
      <c r="ADH27" s="177"/>
      <c r="ADI27" s="177"/>
      <c r="ADJ27" s="177"/>
      <c r="ADK27" s="177"/>
      <c r="ADL27" s="177"/>
      <c r="ADM27" s="177"/>
      <c r="ADN27" s="177"/>
      <c r="ADO27" s="177"/>
      <c r="ADP27" s="177"/>
      <c r="ADQ27" s="177"/>
      <c r="ADR27" s="177"/>
      <c r="ADS27" s="177"/>
      <c r="ADT27" s="177"/>
      <c r="ADU27" s="177"/>
      <c r="ADV27" s="177"/>
      <c r="ADW27" s="177"/>
      <c r="ADX27" s="177"/>
      <c r="ADY27" s="177"/>
      <c r="ADZ27" s="177"/>
      <c r="AEA27" s="177"/>
      <c r="AEB27" s="177"/>
      <c r="AEC27" s="177"/>
      <c r="AED27" s="177"/>
      <c r="AEE27" s="177"/>
      <c r="AEF27" s="177"/>
      <c r="AEG27" s="177"/>
      <c r="AEH27" s="177"/>
      <c r="AEI27" s="177"/>
      <c r="AEJ27" s="177"/>
      <c r="AEK27" s="177"/>
      <c r="AEL27" s="177"/>
      <c r="AEM27" s="177"/>
      <c r="AEN27" s="177"/>
      <c r="AEO27" s="177"/>
      <c r="AEP27" s="177"/>
      <c r="AEQ27" s="177"/>
      <c r="AER27" s="177"/>
      <c r="AES27" s="177"/>
      <c r="AET27" s="177"/>
      <c r="AEU27" s="177"/>
      <c r="AEV27" s="177"/>
      <c r="AEW27" s="177"/>
      <c r="AEX27" s="177"/>
      <c r="AEY27" s="177"/>
      <c r="AEZ27" s="177"/>
      <c r="AFA27" s="177"/>
      <c r="AFB27" s="177"/>
      <c r="AFC27" s="177"/>
      <c r="AFD27" s="177"/>
      <c r="AFE27" s="177"/>
      <c r="AFF27" s="177"/>
      <c r="AFG27" s="177"/>
      <c r="AFH27" s="177"/>
      <c r="AFI27" s="177"/>
      <c r="AFJ27" s="177"/>
      <c r="AFK27" s="177"/>
      <c r="AFL27" s="177"/>
      <c r="AFM27" s="177"/>
      <c r="AFN27" s="177"/>
      <c r="AFO27" s="177"/>
      <c r="AFP27" s="177"/>
      <c r="AFQ27" s="177"/>
      <c r="AFR27" s="177"/>
      <c r="AFS27" s="177"/>
      <c r="AFT27" s="177"/>
      <c r="AFU27" s="177"/>
      <c r="AFV27" s="177"/>
      <c r="AFW27" s="177"/>
      <c r="AFX27" s="177"/>
      <c r="AFY27" s="177"/>
      <c r="AFZ27" s="177"/>
      <c r="AGA27" s="177"/>
      <c r="AGB27" s="177"/>
      <c r="AGC27" s="177"/>
      <c r="AGD27" s="177"/>
      <c r="AGE27" s="177"/>
      <c r="AGF27" s="177"/>
      <c r="AGG27" s="177"/>
      <c r="AGH27" s="177"/>
      <c r="AGI27" s="177"/>
      <c r="AGJ27" s="177"/>
      <c r="AGK27" s="177"/>
      <c r="AGL27" s="177"/>
      <c r="AGM27" s="177"/>
      <c r="AGN27" s="177"/>
      <c r="AGO27" s="177"/>
      <c r="AGP27" s="177"/>
      <c r="AGQ27" s="177"/>
      <c r="AGR27" s="177"/>
      <c r="AGS27" s="177"/>
      <c r="AGT27" s="177"/>
      <c r="AGU27" s="177"/>
      <c r="AGV27" s="177"/>
      <c r="AGW27" s="177"/>
      <c r="AGX27" s="177"/>
      <c r="AGY27" s="177"/>
      <c r="AGZ27" s="177"/>
      <c r="AHA27" s="177"/>
      <c r="AHB27" s="177"/>
      <c r="AHC27" s="177"/>
      <c r="AHD27" s="177"/>
      <c r="AHE27" s="177"/>
      <c r="AHF27" s="177"/>
      <c r="AHG27" s="177"/>
      <c r="AHH27" s="177"/>
      <c r="AHI27" s="177"/>
      <c r="AHJ27" s="177"/>
      <c r="AHK27" s="177"/>
      <c r="AHL27" s="177"/>
      <c r="AHM27" s="177"/>
      <c r="AHN27" s="177"/>
      <c r="AHO27" s="177"/>
      <c r="AHP27" s="177"/>
      <c r="AHQ27" s="177"/>
      <c r="AHR27" s="177"/>
      <c r="AHS27" s="177"/>
      <c r="AHT27" s="177"/>
      <c r="AHU27" s="177"/>
      <c r="AHV27" s="177"/>
      <c r="AHW27" s="177"/>
      <c r="AHX27" s="177"/>
      <c r="AHY27" s="177"/>
      <c r="AHZ27" s="177"/>
      <c r="AIA27" s="177"/>
      <c r="AIB27" s="177"/>
      <c r="AIC27" s="177"/>
      <c r="AID27" s="177"/>
      <c r="AIE27" s="177"/>
      <c r="AIF27" s="177"/>
      <c r="AIG27" s="177"/>
      <c r="AIH27" s="177"/>
      <c r="AII27" s="177"/>
      <c r="AIJ27" s="177"/>
      <c r="AIK27" s="177"/>
      <c r="AIL27" s="177"/>
      <c r="AIM27" s="177"/>
      <c r="AIN27" s="177"/>
      <c r="AIO27" s="177"/>
      <c r="AIP27" s="177"/>
      <c r="AIQ27" s="177"/>
      <c r="AIR27" s="177"/>
      <c r="AIS27" s="177"/>
      <c r="AIT27" s="177"/>
      <c r="AIU27" s="177"/>
      <c r="AIV27" s="177"/>
      <c r="AIW27" s="177"/>
      <c r="AIX27" s="177"/>
      <c r="AIY27" s="177"/>
      <c r="AIZ27" s="177"/>
      <c r="AJA27" s="177"/>
      <c r="AJB27" s="177"/>
      <c r="AJC27" s="177"/>
      <c r="AJD27" s="177"/>
      <c r="AJE27" s="177"/>
      <c r="AJF27" s="177"/>
      <c r="AJG27" s="177"/>
      <c r="AJH27" s="177"/>
      <c r="AJI27" s="177"/>
      <c r="AJJ27" s="177"/>
      <c r="AJK27" s="177"/>
      <c r="AJL27" s="177"/>
      <c r="AJM27" s="177"/>
      <c r="AJN27" s="177"/>
      <c r="AJO27" s="177"/>
      <c r="AJP27" s="177"/>
      <c r="AJQ27" s="177"/>
      <c r="AJR27" s="177"/>
      <c r="AJS27" s="177"/>
      <c r="AJT27" s="177"/>
      <c r="AJU27" s="177"/>
      <c r="AJV27" s="177"/>
      <c r="AJW27" s="177"/>
      <c r="AJX27" s="177"/>
      <c r="AJY27" s="177"/>
      <c r="AJZ27" s="177"/>
      <c r="AKA27" s="177"/>
      <c r="AKB27" s="177"/>
      <c r="AKC27" s="177"/>
      <c r="AKD27" s="177"/>
      <c r="AKE27" s="177"/>
      <c r="AKF27" s="177"/>
      <c r="AKG27" s="177"/>
      <c r="AKH27" s="177"/>
      <c r="AKI27" s="177"/>
      <c r="AKJ27" s="177"/>
      <c r="AKK27" s="177"/>
      <c r="AKL27" s="177"/>
      <c r="AKM27" s="177"/>
      <c r="AKN27" s="177"/>
      <c r="AKO27" s="177"/>
      <c r="AKP27" s="177"/>
      <c r="AKQ27" s="177"/>
      <c r="AKR27" s="177"/>
      <c r="AKS27" s="177"/>
      <c r="AKT27" s="177"/>
      <c r="AKU27" s="177"/>
      <c r="AKV27" s="177"/>
      <c r="AKW27" s="177"/>
      <c r="AKX27" s="177"/>
      <c r="AKY27" s="177"/>
      <c r="AKZ27" s="177"/>
      <c r="ALA27" s="177"/>
      <c r="ALB27" s="177"/>
      <c r="ALC27" s="177"/>
      <c r="ALD27" s="177"/>
      <c r="ALE27" s="177"/>
      <c r="ALF27" s="177"/>
      <c r="ALG27" s="177"/>
      <c r="ALH27" s="177"/>
      <c r="ALI27" s="177"/>
      <c r="ALJ27" s="177"/>
      <c r="ALK27" s="177"/>
      <c r="ALL27" s="177"/>
      <c r="ALM27" s="177"/>
      <c r="ALN27" s="177"/>
      <c r="ALO27" s="177"/>
      <c r="ALP27" s="177"/>
      <c r="ALQ27" s="177"/>
      <c r="ALR27" s="177"/>
      <c r="ALS27" s="177"/>
      <c r="ALT27" s="177"/>
      <c r="ALU27" s="177"/>
      <c r="ALV27" s="177"/>
      <c r="ALW27" s="177"/>
      <c r="ALX27" s="177"/>
      <c r="ALY27" s="177"/>
      <c r="ALZ27" s="177"/>
      <c r="AMA27" s="177"/>
      <c r="AMB27" s="177"/>
      <c r="AMC27" s="177"/>
      <c r="AMD27" s="177"/>
      <c r="AME27" s="177"/>
      <c r="AMF27" s="177"/>
      <c r="AMG27" s="177"/>
      <c r="AMH27" s="177"/>
      <c r="AMI27" s="177"/>
      <c r="AMJ27" s="177"/>
      <c r="AMK27" s="177"/>
    </row>
    <row r="28" spans="1:1025" s="298" customFormat="1" ht="54.95" customHeight="1" x14ac:dyDescent="0.8">
      <c r="A28" s="314" t="s">
        <v>140</v>
      </c>
      <c r="B28" s="395">
        <v>3790</v>
      </c>
      <c r="C28" s="314">
        <v>0</v>
      </c>
      <c r="D28" s="393">
        <v>32370</v>
      </c>
      <c r="E28" s="314">
        <v>12140</v>
      </c>
      <c r="F28" s="393">
        <v>48300</v>
      </c>
      <c r="G28" s="314">
        <v>2956.2</v>
      </c>
      <c r="H28" s="393">
        <v>0</v>
      </c>
      <c r="I28" s="314">
        <v>32370</v>
      </c>
      <c r="J28" s="393">
        <v>8498</v>
      </c>
      <c r="K28" s="314">
        <v>43824.2</v>
      </c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  <c r="BN28" s="177"/>
      <c r="BO28" s="177"/>
      <c r="BP28" s="177"/>
      <c r="BQ28" s="177"/>
      <c r="BR28" s="177"/>
      <c r="BS28" s="177"/>
      <c r="BT28" s="177"/>
      <c r="BU28" s="177"/>
      <c r="BV28" s="177"/>
      <c r="BW28" s="177"/>
      <c r="BX28" s="177"/>
      <c r="BY28" s="177"/>
      <c r="BZ28" s="177"/>
      <c r="CA28" s="177"/>
      <c r="CB28" s="177"/>
      <c r="CC28" s="177"/>
      <c r="CD28" s="177"/>
      <c r="CE28" s="177"/>
      <c r="CF28" s="177"/>
      <c r="CG28" s="177"/>
      <c r="CH28" s="177"/>
      <c r="CI28" s="177"/>
      <c r="CJ28" s="177"/>
      <c r="CK28" s="177"/>
      <c r="CL28" s="177"/>
      <c r="CM28" s="177"/>
      <c r="CN28" s="177"/>
      <c r="CO28" s="177"/>
      <c r="CP28" s="177"/>
      <c r="CQ28" s="177"/>
      <c r="CR28" s="177"/>
      <c r="CS28" s="177"/>
      <c r="CT28" s="177"/>
      <c r="CU28" s="177"/>
      <c r="CV28" s="177"/>
      <c r="CW28" s="177"/>
      <c r="CX28" s="177"/>
      <c r="CY28" s="177"/>
      <c r="CZ28" s="177"/>
      <c r="DA28" s="177"/>
      <c r="DB28" s="177"/>
      <c r="DC28" s="177"/>
      <c r="DD28" s="177"/>
      <c r="DE28" s="177"/>
      <c r="DF28" s="177"/>
      <c r="DG28" s="177"/>
      <c r="DH28" s="177"/>
      <c r="DI28" s="177"/>
      <c r="DJ28" s="177"/>
      <c r="DK28" s="177"/>
      <c r="DL28" s="177"/>
      <c r="DM28" s="177"/>
      <c r="DN28" s="177"/>
      <c r="DO28" s="177"/>
      <c r="DP28" s="177"/>
      <c r="DQ28" s="177"/>
      <c r="DR28" s="177"/>
      <c r="DS28" s="177"/>
      <c r="DT28" s="177"/>
      <c r="DU28" s="177"/>
      <c r="DV28" s="177"/>
      <c r="DW28" s="177"/>
      <c r="DX28" s="177"/>
      <c r="DY28" s="177"/>
      <c r="DZ28" s="177"/>
      <c r="EA28" s="177"/>
      <c r="EB28" s="177"/>
      <c r="EC28" s="177"/>
      <c r="ED28" s="177"/>
      <c r="EE28" s="177"/>
      <c r="EF28" s="177"/>
      <c r="EG28" s="177"/>
      <c r="EH28" s="177"/>
      <c r="EI28" s="177"/>
      <c r="EJ28" s="177"/>
      <c r="EK28" s="177"/>
      <c r="EL28" s="177"/>
      <c r="EM28" s="177"/>
      <c r="EN28" s="177"/>
      <c r="EO28" s="177"/>
      <c r="EP28" s="177"/>
      <c r="EQ28" s="177"/>
      <c r="ER28" s="177"/>
      <c r="ES28" s="177"/>
      <c r="ET28" s="177"/>
      <c r="EU28" s="177"/>
      <c r="EV28" s="177"/>
      <c r="EW28" s="177"/>
      <c r="EX28" s="177"/>
      <c r="EY28" s="177"/>
      <c r="EZ28" s="177"/>
      <c r="FA28" s="177"/>
      <c r="FB28" s="177"/>
      <c r="FC28" s="177"/>
      <c r="FD28" s="177"/>
      <c r="FE28" s="177"/>
      <c r="FF28" s="177"/>
      <c r="FG28" s="177"/>
      <c r="FH28" s="177"/>
      <c r="FI28" s="177"/>
      <c r="FJ28" s="177"/>
      <c r="FK28" s="177"/>
      <c r="FL28" s="177"/>
      <c r="FM28" s="177"/>
      <c r="FN28" s="177"/>
      <c r="FO28" s="177"/>
      <c r="FP28" s="177"/>
      <c r="FQ28" s="177"/>
      <c r="FR28" s="177"/>
      <c r="FS28" s="177"/>
      <c r="FT28" s="177"/>
      <c r="FU28" s="177"/>
      <c r="FV28" s="177"/>
      <c r="FW28" s="177"/>
      <c r="FX28" s="177"/>
      <c r="FY28" s="177"/>
      <c r="FZ28" s="177"/>
      <c r="GA28" s="177"/>
      <c r="GB28" s="177"/>
      <c r="GC28" s="177"/>
      <c r="GD28" s="177"/>
      <c r="GE28" s="177"/>
      <c r="GF28" s="177"/>
      <c r="GG28" s="177"/>
      <c r="GH28" s="177"/>
      <c r="GI28" s="177"/>
      <c r="GJ28" s="177"/>
      <c r="GK28" s="177"/>
      <c r="GL28" s="177"/>
      <c r="GM28" s="177"/>
      <c r="GN28" s="177"/>
      <c r="GO28" s="177"/>
      <c r="GP28" s="177"/>
      <c r="GQ28" s="177"/>
      <c r="GR28" s="177"/>
      <c r="GS28" s="177"/>
      <c r="GT28" s="177"/>
      <c r="GU28" s="177"/>
      <c r="GV28" s="177"/>
      <c r="GW28" s="177"/>
      <c r="GX28" s="177"/>
      <c r="GY28" s="177"/>
      <c r="GZ28" s="177"/>
      <c r="HA28" s="177"/>
      <c r="HB28" s="177"/>
      <c r="HC28" s="177"/>
      <c r="HD28" s="177"/>
      <c r="HE28" s="177"/>
      <c r="HF28" s="177"/>
      <c r="HG28" s="177"/>
      <c r="HH28" s="177"/>
      <c r="HI28" s="177"/>
      <c r="HJ28" s="177"/>
      <c r="HK28" s="177"/>
      <c r="HL28" s="177"/>
      <c r="HM28" s="177"/>
      <c r="HN28" s="177"/>
      <c r="HO28" s="177"/>
      <c r="HP28" s="177"/>
      <c r="HQ28" s="177"/>
      <c r="HR28" s="177"/>
      <c r="HS28" s="177"/>
      <c r="HT28" s="177"/>
      <c r="HU28" s="177"/>
      <c r="HV28" s="177"/>
      <c r="HW28" s="177"/>
      <c r="HX28" s="177"/>
      <c r="HY28" s="177"/>
      <c r="HZ28" s="177"/>
      <c r="IA28" s="177"/>
      <c r="IB28" s="177"/>
      <c r="IC28" s="177"/>
      <c r="ID28" s="177"/>
      <c r="IE28" s="177"/>
      <c r="IF28" s="177"/>
      <c r="IG28" s="177"/>
      <c r="IH28" s="177"/>
      <c r="II28" s="177"/>
      <c r="IJ28" s="177"/>
      <c r="IK28" s="177"/>
      <c r="IL28" s="177"/>
      <c r="IM28" s="177"/>
      <c r="IN28" s="177"/>
      <c r="IO28" s="177"/>
      <c r="IP28" s="177"/>
      <c r="IQ28" s="177"/>
      <c r="IR28" s="177"/>
      <c r="IS28" s="177"/>
      <c r="IT28" s="177"/>
      <c r="IU28" s="177"/>
      <c r="IV28" s="177"/>
      <c r="IW28" s="177"/>
      <c r="IX28" s="177"/>
      <c r="IY28" s="177"/>
      <c r="IZ28" s="177"/>
      <c r="JA28" s="177"/>
      <c r="JB28" s="177"/>
      <c r="JC28" s="177"/>
      <c r="JD28" s="177"/>
      <c r="JE28" s="177"/>
      <c r="JF28" s="177"/>
      <c r="JG28" s="177"/>
      <c r="JH28" s="177"/>
      <c r="JI28" s="177"/>
      <c r="JJ28" s="177"/>
      <c r="JK28" s="177"/>
      <c r="JL28" s="177"/>
      <c r="JM28" s="177"/>
      <c r="JN28" s="177"/>
      <c r="JO28" s="177"/>
      <c r="JP28" s="177"/>
      <c r="JQ28" s="177"/>
      <c r="JR28" s="177"/>
      <c r="JS28" s="177"/>
      <c r="JT28" s="177"/>
      <c r="JU28" s="177"/>
      <c r="JV28" s="177"/>
      <c r="JW28" s="177"/>
      <c r="JX28" s="177"/>
      <c r="JY28" s="177"/>
      <c r="JZ28" s="177"/>
      <c r="KA28" s="177"/>
      <c r="KB28" s="177"/>
      <c r="KC28" s="177"/>
      <c r="KD28" s="177"/>
      <c r="KE28" s="177"/>
      <c r="KF28" s="177"/>
      <c r="KG28" s="177"/>
      <c r="KH28" s="177"/>
      <c r="KI28" s="177"/>
      <c r="KJ28" s="177"/>
      <c r="KK28" s="177"/>
      <c r="KL28" s="177"/>
      <c r="KM28" s="177"/>
      <c r="KN28" s="177"/>
      <c r="KO28" s="177"/>
      <c r="KP28" s="177"/>
      <c r="KQ28" s="177"/>
      <c r="KR28" s="177"/>
      <c r="KS28" s="177"/>
      <c r="KT28" s="177"/>
      <c r="KU28" s="177"/>
      <c r="KV28" s="177"/>
      <c r="KW28" s="177"/>
      <c r="KX28" s="177"/>
      <c r="KY28" s="177"/>
      <c r="KZ28" s="177"/>
      <c r="LA28" s="177"/>
      <c r="LB28" s="177"/>
      <c r="LC28" s="177"/>
      <c r="LD28" s="177"/>
      <c r="LE28" s="177"/>
      <c r="LF28" s="177"/>
      <c r="LG28" s="177"/>
      <c r="LH28" s="177"/>
      <c r="LI28" s="177"/>
      <c r="LJ28" s="177"/>
      <c r="LK28" s="177"/>
      <c r="LL28" s="177"/>
      <c r="LM28" s="177"/>
      <c r="LN28" s="177"/>
      <c r="LO28" s="177"/>
      <c r="LP28" s="177"/>
      <c r="LQ28" s="177"/>
      <c r="LR28" s="177"/>
      <c r="LS28" s="177"/>
      <c r="LT28" s="177"/>
      <c r="LU28" s="177"/>
      <c r="LV28" s="177"/>
      <c r="LW28" s="177"/>
      <c r="LX28" s="177"/>
      <c r="LY28" s="177"/>
      <c r="LZ28" s="177"/>
      <c r="MA28" s="177"/>
      <c r="MB28" s="177"/>
      <c r="MC28" s="177"/>
      <c r="MD28" s="177"/>
      <c r="ME28" s="177"/>
      <c r="MF28" s="177"/>
      <c r="MG28" s="177"/>
      <c r="MH28" s="177"/>
      <c r="MI28" s="177"/>
      <c r="MJ28" s="177"/>
      <c r="MK28" s="177"/>
      <c r="ML28" s="177"/>
      <c r="MM28" s="177"/>
      <c r="MN28" s="177"/>
      <c r="MO28" s="177"/>
      <c r="MP28" s="177"/>
      <c r="MQ28" s="177"/>
      <c r="MR28" s="177"/>
      <c r="MS28" s="177"/>
      <c r="MT28" s="177"/>
      <c r="MU28" s="177"/>
      <c r="MV28" s="177"/>
      <c r="MW28" s="177"/>
      <c r="MX28" s="177"/>
      <c r="MY28" s="177"/>
      <c r="MZ28" s="177"/>
      <c r="NA28" s="177"/>
      <c r="NB28" s="177"/>
      <c r="NC28" s="177"/>
      <c r="ND28" s="177"/>
      <c r="NE28" s="177"/>
      <c r="NF28" s="177"/>
      <c r="NG28" s="177"/>
      <c r="NH28" s="177"/>
      <c r="NI28" s="177"/>
      <c r="NJ28" s="177"/>
      <c r="NK28" s="177"/>
      <c r="NL28" s="177"/>
      <c r="NM28" s="177"/>
      <c r="NN28" s="177"/>
      <c r="NO28" s="177"/>
      <c r="NP28" s="177"/>
      <c r="NQ28" s="177"/>
      <c r="NR28" s="177"/>
      <c r="NS28" s="177"/>
      <c r="NT28" s="177"/>
      <c r="NU28" s="177"/>
      <c r="NV28" s="177"/>
      <c r="NW28" s="177"/>
      <c r="NX28" s="177"/>
      <c r="NY28" s="177"/>
      <c r="NZ28" s="177"/>
      <c r="OA28" s="177"/>
      <c r="OB28" s="177"/>
      <c r="OC28" s="177"/>
      <c r="OD28" s="177"/>
      <c r="OE28" s="177"/>
      <c r="OF28" s="177"/>
      <c r="OG28" s="177"/>
      <c r="OH28" s="177"/>
      <c r="OI28" s="177"/>
      <c r="OJ28" s="177"/>
      <c r="OK28" s="177"/>
      <c r="OL28" s="177"/>
      <c r="OM28" s="177"/>
      <c r="ON28" s="177"/>
      <c r="OO28" s="177"/>
      <c r="OP28" s="177"/>
      <c r="OQ28" s="177"/>
      <c r="OR28" s="177"/>
      <c r="OS28" s="177"/>
      <c r="OT28" s="177"/>
      <c r="OU28" s="177"/>
      <c r="OV28" s="177"/>
      <c r="OW28" s="177"/>
      <c r="OX28" s="177"/>
      <c r="OY28" s="177"/>
      <c r="OZ28" s="177"/>
      <c r="PA28" s="177"/>
      <c r="PB28" s="177"/>
      <c r="PC28" s="177"/>
      <c r="PD28" s="177"/>
      <c r="PE28" s="177"/>
      <c r="PF28" s="177"/>
      <c r="PG28" s="177"/>
      <c r="PH28" s="177"/>
      <c r="PI28" s="177"/>
      <c r="PJ28" s="177"/>
      <c r="PK28" s="177"/>
      <c r="PL28" s="177"/>
      <c r="PM28" s="177"/>
      <c r="PN28" s="177"/>
      <c r="PO28" s="177"/>
      <c r="PP28" s="177"/>
      <c r="PQ28" s="177"/>
      <c r="PR28" s="177"/>
      <c r="PS28" s="177"/>
      <c r="PT28" s="177"/>
      <c r="PU28" s="177"/>
      <c r="PV28" s="177"/>
      <c r="PW28" s="177"/>
      <c r="PX28" s="177"/>
      <c r="PY28" s="177"/>
      <c r="PZ28" s="177"/>
      <c r="QA28" s="177"/>
      <c r="QB28" s="177"/>
      <c r="QC28" s="177"/>
      <c r="QD28" s="177"/>
      <c r="QE28" s="177"/>
      <c r="QF28" s="177"/>
      <c r="QG28" s="177"/>
      <c r="QH28" s="177"/>
      <c r="QI28" s="177"/>
      <c r="QJ28" s="177"/>
      <c r="QK28" s="177"/>
      <c r="QL28" s="177"/>
      <c r="QM28" s="177"/>
      <c r="QN28" s="177"/>
      <c r="QO28" s="177"/>
      <c r="QP28" s="177"/>
      <c r="QQ28" s="177"/>
      <c r="QR28" s="177"/>
      <c r="QS28" s="177"/>
      <c r="QT28" s="177"/>
      <c r="QU28" s="177"/>
      <c r="QV28" s="177"/>
      <c r="QW28" s="177"/>
      <c r="QX28" s="177"/>
      <c r="QY28" s="177"/>
      <c r="QZ28" s="177"/>
      <c r="RA28" s="177"/>
      <c r="RB28" s="177"/>
      <c r="RC28" s="177"/>
      <c r="RD28" s="177"/>
      <c r="RE28" s="177"/>
      <c r="RF28" s="177"/>
      <c r="RG28" s="177"/>
      <c r="RH28" s="177"/>
      <c r="RI28" s="177"/>
      <c r="RJ28" s="177"/>
      <c r="RK28" s="177"/>
      <c r="RL28" s="177"/>
      <c r="RM28" s="177"/>
      <c r="RN28" s="177"/>
      <c r="RO28" s="177"/>
      <c r="RP28" s="177"/>
      <c r="RQ28" s="177"/>
      <c r="RR28" s="177"/>
      <c r="RS28" s="177"/>
      <c r="RT28" s="177"/>
      <c r="RU28" s="177"/>
      <c r="RV28" s="177"/>
      <c r="RW28" s="177"/>
      <c r="RX28" s="177"/>
      <c r="RY28" s="177"/>
      <c r="RZ28" s="177"/>
      <c r="SA28" s="177"/>
      <c r="SB28" s="177"/>
      <c r="SC28" s="177"/>
      <c r="SD28" s="177"/>
      <c r="SE28" s="177"/>
      <c r="SF28" s="177"/>
      <c r="SG28" s="177"/>
      <c r="SH28" s="177"/>
      <c r="SI28" s="177"/>
      <c r="SJ28" s="177"/>
      <c r="SK28" s="177"/>
      <c r="SL28" s="177"/>
      <c r="SM28" s="177"/>
      <c r="SN28" s="177"/>
      <c r="SO28" s="177"/>
      <c r="SP28" s="177"/>
      <c r="SQ28" s="177"/>
      <c r="SR28" s="177"/>
      <c r="SS28" s="177"/>
      <c r="ST28" s="177"/>
      <c r="SU28" s="177"/>
      <c r="SV28" s="177"/>
      <c r="SW28" s="177"/>
      <c r="SX28" s="177"/>
      <c r="SY28" s="177"/>
      <c r="SZ28" s="177"/>
      <c r="TA28" s="177"/>
      <c r="TB28" s="177"/>
      <c r="TC28" s="177"/>
      <c r="TD28" s="177"/>
      <c r="TE28" s="177"/>
      <c r="TF28" s="177"/>
      <c r="TG28" s="177"/>
      <c r="TH28" s="177"/>
      <c r="TI28" s="177"/>
      <c r="TJ28" s="177"/>
      <c r="TK28" s="177"/>
      <c r="TL28" s="177"/>
      <c r="TM28" s="177"/>
      <c r="TN28" s="177"/>
      <c r="TO28" s="177"/>
      <c r="TP28" s="177"/>
      <c r="TQ28" s="177"/>
      <c r="TR28" s="177"/>
      <c r="TS28" s="177"/>
      <c r="TT28" s="177"/>
      <c r="TU28" s="177"/>
      <c r="TV28" s="177"/>
      <c r="TW28" s="177"/>
      <c r="TX28" s="177"/>
      <c r="TY28" s="177"/>
      <c r="TZ28" s="177"/>
      <c r="UA28" s="177"/>
      <c r="UB28" s="177"/>
      <c r="UC28" s="177"/>
      <c r="UD28" s="177"/>
      <c r="UE28" s="177"/>
      <c r="UF28" s="177"/>
      <c r="UG28" s="177"/>
      <c r="UH28" s="177"/>
      <c r="UI28" s="177"/>
      <c r="UJ28" s="177"/>
      <c r="UK28" s="177"/>
      <c r="UL28" s="177"/>
      <c r="UM28" s="177"/>
      <c r="UN28" s="177"/>
      <c r="UO28" s="177"/>
      <c r="UP28" s="177"/>
      <c r="UQ28" s="177"/>
      <c r="UR28" s="177"/>
      <c r="US28" s="177"/>
      <c r="UT28" s="177"/>
      <c r="UU28" s="177"/>
      <c r="UV28" s="177"/>
      <c r="UW28" s="177"/>
      <c r="UX28" s="177"/>
      <c r="UY28" s="177"/>
      <c r="UZ28" s="177"/>
      <c r="VA28" s="177"/>
      <c r="VB28" s="177"/>
      <c r="VC28" s="177"/>
      <c r="VD28" s="177"/>
      <c r="VE28" s="177"/>
      <c r="VF28" s="177"/>
      <c r="VG28" s="177"/>
      <c r="VH28" s="177"/>
      <c r="VI28" s="177"/>
      <c r="VJ28" s="177"/>
      <c r="VK28" s="177"/>
      <c r="VL28" s="177"/>
      <c r="VM28" s="177"/>
      <c r="VN28" s="177"/>
      <c r="VO28" s="177"/>
      <c r="VP28" s="177"/>
      <c r="VQ28" s="177"/>
      <c r="VR28" s="177"/>
      <c r="VS28" s="177"/>
      <c r="VT28" s="177"/>
      <c r="VU28" s="177"/>
      <c r="VV28" s="177"/>
      <c r="VW28" s="177"/>
      <c r="VX28" s="177"/>
      <c r="VY28" s="177"/>
      <c r="VZ28" s="177"/>
      <c r="WA28" s="177"/>
      <c r="WB28" s="177"/>
      <c r="WC28" s="177"/>
      <c r="WD28" s="177"/>
      <c r="WE28" s="177"/>
      <c r="WF28" s="177"/>
      <c r="WG28" s="177"/>
      <c r="WH28" s="177"/>
      <c r="WI28" s="177"/>
      <c r="WJ28" s="177"/>
      <c r="WK28" s="177"/>
      <c r="WL28" s="177"/>
      <c r="WM28" s="177"/>
      <c r="WN28" s="177"/>
      <c r="WO28" s="177"/>
      <c r="WP28" s="177"/>
      <c r="WQ28" s="177"/>
      <c r="WR28" s="177"/>
      <c r="WS28" s="177"/>
      <c r="WT28" s="177"/>
      <c r="WU28" s="177"/>
      <c r="WV28" s="177"/>
      <c r="WW28" s="177"/>
      <c r="WX28" s="177"/>
      <c r="WY28" s="177"/>
      <c r="WZ28" s="177"/>
      <c r="XA28" s="177"/>
      <c r="XB28" s="177"/>
      <c r="XC28" s="177"/>
      <c r="XD28" s="177"/>
      <c r="XE28" s="177"/>
      <c r="XF28" s="177"/>
      <c r="XG28" s="177"/>
      <c r="XH28" s="177"/>
      <c r="XI28" s="177"/>
      <c r="XJ28" s="177"/>
      <c r="XK28" s="177"/>
      <c r="XL28" s="177"/>
      <c r="XM28" s="177"/>
      <c r="XN28" s="177"/>
      <c r="XO28" s="177"/>
      <c r="XP28" s="177"/>
      <c r="XQ28" s="177"/>
      <c r="XR28" s="177"/>
      <c r="XS28" s="177"/>
      <c r="XT28" s="177"/>
      <c r="XU28" s="177"/>
      <c r="XV28" s="177"/>
      <c r="XW28" s="177"/>
      <c r="XX28" s="177"/>
      <c r="XY28" s="177"/>
      <c r="XZ28" s="177"/>
      <c r="YA28" s="177"/>
      <c r="YB28" s="177"/>
      <c r="YC28" s="177"/>
      <c r="YD28" s="177"/>
      <c r="YE28" s="177"/>
      <c r="YF28" s="177"/>
      <c r="YG28" s="177"/>
      <c r="YH28" s="177"/>
      <c r="YI28" s="177"/>
      <c r="YJ28" s="177"/>
      <c r="YK28" s="177"/>
      <c r="YL28" s="177"/>
      <c r="YM28" s="177"/>
      <c r="YN28" s="177"/>
      <c r="YO28" s="177"/>
      <c r="YP28" s="177"/>
      <c r="YQ28" s="177"/>
      <c r="YR28" s="177"/>
      <c r="YS28" s="177"/>
      <c r="YT28" s="177"/>
      <c r="YU28" s="177"/>
      <c r="YV28" s="177"/>
      <c r="YW28" s="177"/>
      <c r="YX28" s="177"/>
      <c r="YY28" s="177"/>
      <c r="YZ28" s="177"/>
      <c r="ZA28" s="177"/>
      <c r="ZB28" s="177"/>
      <c r="ZC28" s="177"/>
      <c r="ZD28" s="177"/>
      <c r="ZE28" s="177"/>
      <c r="ZF28" s="177"/>
      <c r="ZG28" s="177"/>
      <c r="ZH28" s="177"/>
      <c r="ZI28" s="177"/>
      <c r="ZJ28" s="177"/>
      <c r="ZK28" s="177"/>
      <c r="ZL28" s="177"/>
      <c r="ZM28" s="177"/>
      <c r="ZN28" s="177"/>
      <c r="ZO28" s="177"/>
      <c r="ZP28" s="177"/>
      <c r="ZQ28" s="177"/>
      <c r="ZR28" s="177"/>
      <c r="ZS28" s="177"/>
      <c r="ZT28" s="177"/>
      <c r="ZU28" s="177"/>
      <c r="ZV28" s="177"/>
      <c r="ZW28" s="177"/>
      <c r="ZX28" s="177"/>
      <c r="ZY28" s="177"/>
      <c r="ZZ28" s="177"/>
      <c r="AAA28" s="177"/>
      <c r="AAB28" s="177"/>
      <c r="AAC28" s="177"/>
      <c r="AAD28" s="177"/>
      <c r="AAE28" s="177"/>
      <c r="AAF28" s="177"/>
      <c r="AAG28" s="177"/>
      <c r="AAH28" s="177"/>
      <c r="AAI28" s="177"/>
      <c r="AAJ28" s="177"/>
      <c r="AAK28" s="177"/>
      <c r="AAL28" s="177"/>
      <c r="AAM28" s="177"/>
      <c r="AAN28" s="177"/>
      <c r="AAO28" s="177"/>
      <c r="AAP28" s="177"/>
      <c r="AAQ28" s="177"/>
      <c r="AAR28" s="177"/>
      <c r="AAS28" s="177"/>
      <c r="AAT28" s="177"/>
      <c r="AAU28" s="177"/>
      <c r="AAV28" s="177"/>
      <c r="AAW28" s="177"/>
      <c r="AAX28" s="177"/>
      <c r="AAY28" s="177"/>
      <c r="AAZ28" s="177"/>
      <c r="ABA28" s="177"/>
      <c r="ABB28" s="177"/>
      <c r="ABC28" s="177"/>
      <c r="ABD28" s="177"/>
      <c r="ABE28" s="177"/>
      <c r="ABF28" s="177"/>
      <c r="ABG28" s="177"/>
      <c r="ABH28" s="177"/>
      <c r="ABI28" s="177"/>
      <c r="ABJ28" s="177"/>
      <c r="ABK28" s="177"/>
      <c r="ABL28" s="177"/>
      <c r="ABM28" s="177"/>
      <c r="ABN28" s="177"/>
      <c r="ABO28" s="177"/>
      <c r="ABP28" s="177"/>
      <c r="ABQ28" s="177"/>
      <c r="ABR28" s="177"/>
      <c r="ABS28" s="177"/>
      <c r="ABT28" s="177"/>
      <c r="ABU28" s="177"/>
      <c r="ABV28" s="177"/>
      <c r="ABW28" s="177"/>
      <c r="ABX28" s="177"/>
      <c r="ABY28" s="177"/>
      <c r="ABZ28" s="177"/>
      <c r="ACA28" s="177"/>
      <c r="ACB28" s="177"/>
      <c r="ACC28" s="177"/>
      <c r="ACD28" s="177"/>
      <c r="ACE28" s="177"/>
      <c r="ACF28" s="177"/>
      <c r="ACG28" s="177"/>
      <c r="ACH28" s="177"/>
      <c r="ACI28" s="177"/>
      <c r="ACJ28" s="177"/>
      <c r="ACK28" s="177"/>
      <c r="ACL28" s="177"/>
      <c r="ACM28" s="177"/>
      <c r="ACN28" s="177"/>
      <c r="ACO28" s="177"/>
      <c r="ACP28" s="177"/>
      <c r="ACQ28" s="177"/>
      <c r="ACR28" s="177"/>
      <c r="ACS28" s="177"/>
      <c r="ACT28" s="177"/>
      <c r="ACU28" s="177"/>
      <c r="ACV28" s="177"/>
      <c r="ACW28" s="177"/>
      <c r="ACX28" s="177"/>
      <c r="ACY28" s="177"/>
      <c r="ACZ28" s="177"/>
      <c r="ADA28" s="177"/>
      <c r="ADB28" s="177"/>
      <c r="ADC28" s="177"/>
      <c r="ADD28" s="177"/>
      <c r="ADE28" s="177"/>
      <c r="ADF28" s="177"/>
      <c r="ADG28" s="177"/>
      <c r="ADH28" s="177"/>
      <c r="ADI28" s="177"/>
      <c r="ADJ28" s="177"/>
      <c r="ADK28" s="177"/>
      <c r="ADL28" s="177"/>
      <c r="ADM28" s="177"/>
      <c r="ADN28" s="177"/>
      <c r="ADO28" s="177"/>
      <c r="ADP28" s="177"/>
      <c r="ADQ28" s="177"/>
      <c r="ADR28" s="177"/>
      <c r="ADS28" s="177"/>
      <c r="ADT28" s="177"/>
      <c r="ADU28" s="177"/>
      <c r="ADV28" s="177"/>
      <c r="ADW28" s="177"/>
      <c r="ADX28" s="177"/>
      <c r="ADY28" s="177"/>
      <c r="ADZ28" s="177"/>
      <c r="AEA28" s="177"/>
      <c r="AEB28" s="177"/>
      <c r="AEC28" s="177"/>
      <c r="AED28" s="177"/>
      <c r="AEE28" s="177"/>
      <c r="AEF28" s="177"/>
      <c r="AEG28" s="177"/>
      <c r="AEH28" s="177"/>
      <c r="AEI28" s="177"/>
      <c r="AEJ28" s="177"/>
      <c r="AEK28" s="177"/>
      <c r="AEL28" s="177"/>
      <c r="AEM28" s="177"/>
      <c r="AEN28" s="177"/>
      <c r="AEO28" s="177"/>
      <c r="AEP28" s="177"/>
      <c r="AEQ28" s="177"/>
      <c r="AER28" s="177"/>
      <c r="AES28" s="177"/>
      <c r="AET28" s="177"/>
      <c r="AEU28" s="177"/>
      <c r="AEV28" s="177"/>
      <c r="AEW28" s="177"/>
      <c r="AEX28" s="177"/>
      <c r="AEY28" s="177"/>
      <c r="AEZ28" s="177"/>
      <c r="AFA28" s="177"/>
      <c r="AFB28" s="177"/>
      <c r="AFC28" s="177"/>
      <c r="AFD28" s="177"/>
      <c r="AFE28" s="177"/>
      <c r="AFF28" s="177"/>
      <c r="AFG28" s="177"/>
      <c r="AFH28" s="177"/>
      <c r="AFI28" s="177"/>
      <c r="AFJ28" s="177"/>
      <c r="AFK28" s="177"/>
      <c r="AFL28" s="177"/>
      <c r="AFM28" s="177"/>
      <c r="AFN28" s="177"/>
      <c r="AFO28" s="177"/>
      <c r="AFP28" s="177"/>
      <c r="AFQ28" s="177"/>
      <c r="AFR28" s="177"/>
      <c r="AFS28" s="177"/>
      <c r="AFT28" s="177"/>
      <c r="AFU28" s="177"/>
      <c r="AFV28" s="177"/>
      <c r="AFW28" s="177"/>
      <c r="AFX28" s="177"/>
      <c r="AFY28" s="177"/>
      <c r="AFZ28" s="177"/>
      <c r="AGA28" s="177"/>
      <c r="AGB28" s="177"/>
      <c r="AGC28" s="177"/>
      <c r="AGD28" s="177"/>
      <c r="AGE28" s="177"/>
      <c r="AGF28" s="177"/>
      <c r="AGG28" s="177"/>
      <c r="AGH28" s="177"/>
      <c r="AGI28" s="177"/>
      <c r="AGJ28" s="177"/>
      <c r="AGK28" s="177"/>
      <c r="AGL28" s="177"/>
      <c r="AGM28" s="177"/>
      <c r="AGN28" s="177"/>
      <c r="AGO28" s="177"/>
      <c r="AGP28" s="177"/>
      <c r="AGQ28" s="177"/>
      <c r="AGR28" s="177"/>
      <c r="AGS28" s="177"/>
      <c r="AGT28" s="177"/>
      <c r="AGU28" s="177"/>
      <c r="AGV28" s="177"/>
      <c r="AGW28" s="177"/>
      <c r="AGX28" s="177"/>
      <c r="AGY28" s="177"/>
      <c r="AGZ28" s="177"/>
      <c r="AHA28" s="177"/>
      <c r="AHB28" s="177"/>
      <c r="AHC28" s="177"/>
      <c r="AHD28" s="177"/>
      <c r="AHE28" s="177"/>
      <c r="AHF28" s="177"/>
      <c r="AHG28" s="177"/>
      <c r="AHH28" s="177"/>
      <c r="AHI28" s="177"/>
      <c r="AHJ28" s="177"/>
      <c r="AHK28" s="177"/>
      <c r="AHL28" s="177"/>
      <c r="AHM28" s="177"/>
      <c r="AHN28" s="177"/>
      <c r="AHO28" s="177"/>
      <c r="AHP28" s="177"/>
      <c r="AHQ28" s="177"/>
      <c r="AHR28" s="177"/>
      <c r="AHS28" s="177"/>
      <c r="AHT28" s="177"/>
      <c r="AHU28" s="177"/>
      <c r="AHV28" s="177"/>
      <c r="AHW28" s="177"/>
      <c r="AHX28" s="177"/>
      <c r="AHY28" s="177"/>
      <c r="AHZ28" s="177"/>
      <c r="AIA28" s="177"/>
      <c r="AIB28" s="177"/>
      <c r="AIC28" s="177"/>
      <c r="AID28" s="177"/>
      <c r="AIE28" s="177"/>
      <c r="AIF28" s="177"/>
      <c r="AIG28" s="177"/>
      <c r="AIH28" s="177"/>
      <c r="AII28" s="177"/>
      <c r="AIJ28" s="177"/>
      <c r="AIK28" s="177"/>
      <c r="AIL28" s="177"/>
      <c r="AIM28" s="177"/>
      <c r="AIN28" s="177"/>
      <c r="AIO28" s="177"/>
      <c r="AIP28" s="177"/>
      <c r="AIQ28" s="177"/>
      <c r="AIR28" s="177"/>
      <c r="AIS28" s="177"/>
      <c r="AIT28" s="177"/>
      <c r="AIU28" s="177"/>
      <c r="AIV28" s="177"/>
      <c r="AIW28" s="177"/>
      <c r="AIX28" s="177"/>
      <c r="AIY28" s="177"/>
      <c r="AIZ28" s="177"/>
      <c r="AJA28" s="177"/>
      <c r="AJB28" s="177"/>
      <c r="AJC28" s="177"/>
      <c r="AJD28" s="177"/>
      <c r="AJE28" s="177"/>
      <c r="AJF28" s="177"/>
      <c r="AJG28" s="177"/>
      <c r="AJH28" s="177"/>
      <c r="AJI28" s="177"/>
      <c r="AJJ28" s="177"/>
      <c r="AJK28" s="177"/>
      <c r="AJL28" s="177"/>
      <c r="AJM28" s="177"/>
      <c r="AJN28" s="177"/>
      <c r="AJO28" s="177"/>
      <c r="AJP28" s="177"/>
      <c r="AJQ28" s="177"/>
      <c r="AJR28" s="177"/>
      <c r="AJS28" s="177"/>
      <c r="AJT28" s="177"/>
      <c r="AJU28" s="177"/>
      <c r="AJV28" s="177"/>
      <c r="AJW28" s="177"/>
      <c r="AJX28" s="177"/>
      <c r="AJY28" s="177"/>
      <c r="AJZ28" s="177"/>
      <c r="AKA28" s="177"/>
      <c r="AKB28" s="177"/>
      <c r="AKC28" s="177"/>
      <c r="AKD28" s="177"/>
      <c r="AKE28" s="177"/>
      <c r="AKF28" s="177"/>
      <c r="AKG28" s="177"/>
      <c r="AKH28" s="177"/>
      <c r="AKI28" s="177"/>
      <c r="AKJ28" s="177"/>
      <c r="AKK28" s="177"/>
      <c r="AKL28" s="177"/>
      <c r="AKM28" s="177"/>
      <c r="AKN28" s="177"/>
      <c r="AKO28" s="177"/>
      <c r="AKP28" s="177"/>
      <c r="AKQ28" s="177"/>
      <c r="AKR28" s="177"/>
      <c r="AKS28" s="177"/>
      <c r="AKT28" s="177"/>
      <c r="AKU28" s="177"/>
      <c r="AKV28" s="177"/>
      <c r="AKW28" s="177"/>
      <c r="AKX28" s="177"/>
      <c r="AKY28" s="177"/>
      <c r="AKZ28" s="177"/>
      <c r="ALA28" s="177"/>
      <c r="ALB28" s="177"/>
      <c r="ALC28" s="177"/>
      <c r="ALD28" s="177"/>
      <c r="ALE28" s="177"/>
      <c r="ALF28" s="177"/>
      <c r="ALG28" s="177"/>
      <c r="ALH28" s="177"/>
      <c r="ALI28" s="177"/>
      <c r="ALJ28" s="177"/>
      <c r="ALK28" s="177"/>
      <c r="ALL28" s="177"/>
      <c r="ALM28" s="177"/>
      <c r="ALN28" s="177"/>
      <c r="ALO28" s="177"/>
      <c r="ALP28" s="177"/>
      <c r="ALQ28" s="177"/>
      <c r="ALR28" s="177"/>
      <c r="ALS28" s="177"/>
      <c r="ALT28" s="177"/>
      <c r="ALU28" s="177"/>
      <c r="ALV28" s="177"/>
      <c r="ALW28" s="177"/>
      <c r="ALX28" s="177"/>
      <c r="ALY28" s="177"/>
      <c r="ALZ28" s="177"/>
      <c r="AMA28" s="177"/>
      <c r="AMB28" s="177"/>
      <c r="AMC28" s="177"/>
      <c r="AMD28" s="177"/>
      <c r="AME28" s="177"/>
      <c r="AMF28" s="177"/>
      <c r="AMG28" s="177"/>
      <c r="AMH28" s="177"/>
      <c r="AMI28" s="177"/>
      <c r="AMJ28" s="177"/>
      <c r="AMK28" s="177"/>
    </row>
    <row r="29" spans="1:1025" s="298" customFormat="1" ht="54.95" customHeight="1" x14ac:dyDescent="0.8">
      <c r="A29" s="314" t="s">
        <v>141</v>
      </c>
      <c r="B29" s="395">
        <v>4501</v>
      </c>
      <c r="C29" s="314">
        <v>0</v>
      </c>
      <c r="D29" s="393">
        <v>24545</v>
      </c>
      <c r="E29" s="314">
        <v>6725</v>
      </c>
      <c r="F29" s="393">
        <v>35771</v>
      </c>
      <c r="G29" s="314">
        <v>3510.78</v>
      </c>
      <c r="H29" s="393">
        <v>0</v>
      </c>
      <c r="I29" s="314">
        <v>24545</v>
      </c>
      <c r="J29" s="393">
        <v>4707.5</v>
      </c>
      <c r="K29" s="314">
        <v>32763.279999999999</v>
      </c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  <c r="BN29" s="177"/>
      <c r="BO29" s="177"/>
      <c r="BP29" s="177"/>
      <c r="BQ29" s="177"/>
      <c r="BR29" s="177"/>
      <c r="BS29" s="177"/>
      <c r="BT29" s="177"/>
      <c r="BU29" s="177"/>
      <c r="BV29" s="177"/>
      <c r="BW29" s="177"/>
      <c r="BX29" s="177"/>
      <c r="BY29" s="177"/>
      <c r="BZ29" s="177"/>
      <c r="CA29" s="177"/>
      <c r="CB29" s="177"/>
      <c r="CC29" s="177"/>
      <c r="CD29" s="177"/>
      <c r="CE29" s="177"/>
      <c r="CF29" s="177"/>
      <c r="CG29" s="177"/>
      <c r="CH29" s="177"/>
      <c r="CI29" s="177"/>
      <c r="CJ29" s="177"/>
      <c r="CK29" s="177"/>
      <c r="CL29" s="177"/>
      <c r="CM29" s="177"/>
      <c r="CN29" s="177"/>
      <c r="CO29" s="177"/>
      <c r="CP29" s="177"/>
      <c r="CQ29" s="177"/>
      <c r="CR29" s="177"/>
      <c r="CS29" s="177"/>
      <c r="CT29" s="177"/>
      <c r="CU29" s="177"/>
      <c r="CV29" s="177"/>
      <c r="CW29" s="177"/>
      <c r="CX29" s="177"/>
      <c r="CY29" s="177"/>
      <c r="CZ29" s="177"/>
      <c r="DA29" s="177"/>
      <c r="DB29" s="177"/>
      <c r="DC29" s="177"/>
      <c r="DD29" s="177"/>
      <c r="DE29" s="177"/>
      <c r="DF29" s="177"/>
      <c r="DG29" s="177"/>
      <c r="DH29" s="177"/>
      <c r="DI29" s="177"/>
      <c r="DJ29" s="177"/>
      <c r="DK29" s="177"/>
      <c r="DL29" s="177"/>
      <c r="DM29" s="177"/>
      <c r="DN29" s="177"/>
      <c r="DO29" s="177"/>
      <c r="DP29" s="177"/>
      <c r="DQ29" s="177"/>
      <c r="DR29" s="177"/>
      <c r="DS29" s="177"/>
      <c r="DT29" s="177"/>
      <c r="DU29" s="177"/>
      <c r="DV29" s="177"/>
      <c r="DW29" s="177"/>
      <c r="DX29" s="177"/>
      <c r="DY29" s="177"/>
      <c r="DZ29" s="177"/>
      <c r="EA29" s="177"/>
      <c r="EB29" s="177"/>
      <c r="EC29" s="177"/>
      <c r="ED29" s="177"/>
      <c r="EE29" s="177"/>
      <c r="EF29" s="177"/>
      <c r="EG29" s="177"/>
      <c r="EH29" s="177"/>
      <c r="EI29" s="177"/>
      <c r="EJ29" s="177"/>
      <c r="EK29" s="177"/>
      <c r="EL29" s="177"/>
      <c r="EM29" s="177"/>
      <c r="EN29" s="177"/>
      <c r="EO29" s="177"/>
      <c r="EP29" s="177"/>
      <c r="EQ29" s="177"/>
      <c r="ER29" s="177"/>
      <c r="ES29" s="177"/>
      <c r="ET29" s="177"/>
      <c r="EU29" s="177"/>
      <c r="EV29" s="177"/>
      <c r="EW29" s="177"/>
      <c r="EX29" s="177"/>
      <c r="EY29" s="177"/>
      <c r="EZ29" s="177"/>
      <c r="FA29" s="177"/>
      <c r="FB29" s="177"/>
      <c r="FC29" s="177"/>
      <c r="FD29" s="177"/>
      <c r="FE29" s="177"/>
      <c r="FF29" s="177"/>
      <c r="FG29" s="177"/>
      <c r="FH29" s="177"/>
      <c r="FI29" s="177"/>
      <c r="FJ29" s="177"/>
      <c r="FK29" s="177"/>
      <c r="FL29" s="177"/>
      <c r="FM29" s="177"/>
      <c r="FN29" s="177"/>
      <c r="FO29" s="177"/>
      <c r="FP29" s="177"/>
      <c r="FQ29" s="177"/>
      <c r="FR29" s="177"/>
      <c r="FS29" s="177"/>
      <c r="FT29" s="177"/>
      <c r="FU29" s="177"/>
      <c r="FV29" s="177"/>
      <c r="FW29" s="177"/>
      <c r="FX29" s="177"/>
      <c r="FY29" s="177"/>
      <c r="FZ29" s="177"/>
      <c r="GA29" s="177"/>
      <c r="GB29" s="177"/>
      <c r="GC29" s="177"/>
      <c r="GD29" s="177"/>
      <c r="GE29" s="177"/>
      <c r="GF29" s="177"/>
      <c r="GG29" s="177"/>
      <c r="GH29" s="177"/>
      <c r="GI29" s="177"/>
      <c r="GJ29" s="177"/>
      <c r="GK29" s="177"/>
      <c r="GL29" s="177"/>
      <c r="GM29" s="177"/>
      <c r="GN29" s="177"/>
      <c r="GO29" s="177"/>
      <c r="GP29" s="177"/>
      <c r="GQ29" s="177"/>
      <c r="GR29" s="177"/>
      <c r="GS29" s="177"/>
      <c r="GT29" s="177"/>
      <c r="GU29" s="177"/>
      <c r="GV29" s="177"/>
      <c r="GW29" s="177"/>
      <c r="GX29" s="177"/>
      <c r="GY29" s="177"/>
      <c r="GZ29" s="177"/>
      <c r="HA29" s="177"/>
      <c r="HB29" s="177"/>
      <c r="HC29" s="177"/>
      <c r="HD29" s="177"/>
      <c r="HE29" s="177"/>
      <c r="HF29" s="177"/>
      <c r="HG29" s="177"/>
      <c r="HH29" s="177"/>
      <c r="HI29" s="177"/>
      <c r="HJ29" s="177"/>
      <c r="HK29" s="177"/>
      <c r="HL29" s="177"/>
      <c r="HM29" s="177"/>
      <c r="HN29" s="177"/>
      <c r="HO29" s="177"/>
      <c r="HP29" s="177"/>
      <c r="HQ29" s="177"/>
      <c r="HR29" s="177"/>
      <c r="HS29" s="177"/>
      <c r="HT29" s="177"/>
      <c r="HU29" s="177"/>
      <c r="HV29" s="177"/>
      <c r="HW29" s="177"/>
      <c r="HX29" s="177"/>
      <c r="HY29" s="177"/>
      <c r="HZ29" s="177"/>
      <c r="IA29" s="177"/>
      <c r="IB29" s="177"/>
      <c r="IC29" s="177"/>
      <c r="ID29" s="177"/>
      <c r="IE29" s="177"/>
      <c r="IF29" s="177"/>
      <c r="IG29" s="177"/>
      <c r="IH29" s="177"/>
      <c r="II29" s="177"/>
      <c r="IJ29" s="177"/>
      <c r="IK29" s="177"/>
      <c r="IL29" s="177"/>
      <c r="IM29" s="177"/>
      <c r="IN29" s="177"/>
      <c r="IO29" s="177"/>
      <c r="IP29" s="177"/>
      <c r="IQ29" s="177"/>
      <c r="IR29" s="177"/>
      <c r="IS29" s="177"/>
      <c r="IT29" s="177"/>
      <c r="IU29" s="177"/>
      <c r="IV29" s="177"/>
      <c r="IW29" s="177"/>
      <c r="IX29" s="177"/>
      <c r="IY29" s="177"/>
      <c r="IZ29" s="177"/>
      <c r="JA29" s="177"/>
      <c r="JB29" s="177"/>
      <c r="JC29" s="177"/>
      <c r="JD29" s="177"/>
      <c r="JE29" s="177"/>
      <c r="JF29" s="177"/>
      <c r="JG29" s="177"/>
      <c r="JH29" s="177"/>
      <c r="JI29" s="177"/>
      <c r="JJ29" s="177"/>
      <c r="JK29" s="177"/>
      <c r="JL29" s="177"/>
      <c r="JM29" s="177"/>
      <c r="JN29" s="177"/>
      <c r="JO29" s="177"/>
      <c r="JP29" s="177"/>
      <c r="JQ29" s="177"/>
      <c r="JR29" s="177"/>
      <c r="JS29" s="177"/>
      <c r="JT29" s="177"/>
      <c r="JU29" s="177"/>
      <c r="JV29" s="177"/>
      <c r="JW29" s="177"/>
      <c r="JX29" s="177"/>
      <c r="JY29" s="177"/>
      <c r="JZ29" s="177"/>
      <c r="KA29" s="177"/>
      <c r="KB29" s="177"/>
      <c r="KC29" s="177"/>
      <c r="KD29" s="177"/>
      <c r="KE29" s="177"/>
      <c r="KF29" s="177"/>
      <c r="KG29" s="177"/>
      <c r="KH29" s="177"/>
      <c r="KI29" s="177"/>
      <c r="KJ29" s="177"/>
      <c r="KK29" s="177"/>
      <c r="KL29" s="177"/>
      <c r="KM29" s="177"/>
      <c r="KN29" s="177"/>
      <c r="KO29" s="177"/>
      <c r="KP29" s="177"/>
      <c r="KQ29" s="177"/>
      <c r="KR29" s="177"/>
      <c r="KS29" s="177"/>
      <c r="KT29" s="177"/>
      <c r="KU29" s="177"/>
      <c r="KV29" s="177"/>
      <c r="KW29" s="177"/>
      <c r="KX29" s="177"/>
      <c r="KY29" s="177"/>
      <c r="KZ29" s="177"/>
      <c r="LA29" s="177"/>
      <c r="LB29" s="177"/>
      <c r="LC29" s="177"/>
      <c r="LD29" s="177"/>
      <c r="LE29" s="177"/>
      <c r="LF29" s="177"/>
      <c r="LG29" s="177"/>
      <c r="LH29" s="177"/>
      <c r="LI29" s="177"/>
      <c r="LJ29" s="177"/>
      <c r="LK29" s="177"/>
      <c r="LL29" s="177"/>
      <c r="LM29" s="177"/>
      <c r="LN29" s="177"/>
      <c r="LO29" s="177"/>
      <c r="LP29" s="177"/>
      <c r="LQ29" s="177"/>
      <c r="LR29" s="177"/>
      <c r="LS29" s="177"/>
      <c r="LT29" s="177"/>
      <c r="LU29" s="177"/>
      <c r="LV29" s="177"/>
      <c r="LW29" s="177"/>
      <c r="LX29" s="177"/>
      <c r="LY29" s="177"/>
      <c r="LZ29" s="177"/>
      <c r="MA29" s="177"/>
      <c r="MB29" s="177"/>
      <c r="MC29" s="177"/>
      <c r="MD29" s="177"/>
      <c r="ME29" s="177"/>
      <c r="MF29" s="177"/>
      <c r="MG29" s="177"/>
      <c r="MH29" s="177"/>
      <c r="MI29" s="177"/>
      <c r="MJ29" s="177"/>
      <c r="MK29" s="177"/>
      <c r="ML29" s="177"/>
      <c r="MM29" s="177"/>
      <c r="MN29" s="177"/>
      <c r="MO29" s="177"/>
      <c r="MP29" s="177"/>
      <c r="MQ29" s="177"/>
      <c r="MR29" s="177"/>
      <c r="MS29" s="177"/>
      <c r="MT29" s="177"/>
      <c r="MU29" s="177"/>
      <c r="MV29" s="177"/>
      <c r="MW29" s="177"/>
      <c r="MX29" s="177"/>
      <c r="MY29" s="177"/>
      <c r="MZ29" s="177"/>
      <c r="NA29" s="177"/>
      <c r="NB29" s="177"/>
      <c r="NC29" s="177"/>
      <c r="ND29" s="177"/>
      <c r="NE29" s="177"/>
      <c r="NF29" s="177"/>
      <c r="NG29" s="177"/>
      <c r="NH29" s="177"/>
      <c r="NI29" s="177"/>
      <c r="NJ29" s="177"/>
      <c r="NK29" s="177"/>
      <c r="NL29" s="177"/>
      <c r="NM29" s="177"/>
      <c r="NN29" s="177"/>
      <c r="NO29" s="177"/>
      <c r="NP29" s="177"/>
      <c r="NQ29" s="177"/>
      <c r="NR29" s="177"/>
      <c r="NS29" s="177"/>
      <c r="NT29" s="177"/>
      <c r="NU29" s="177"/>
      <c r="NV29" s="177"/>
      <c r="NW29" s="177"/>
      <c r="NX29" s="177"/>
      <c r="NY29" s="177"/>
      <c r="NZ29" s="177"/>
      <c r="OA29" s="177"/>
      <c r="OB29" s="177"/>
      <c r="OC29" s="177"/>
      <c r="OD29" s="177"/>
      <c r="OE29" s="177"/>
      <c r="OF29" s="177"/>
      <c r="OG29" s="177"/>
      <c r="OH29" s="177"/>
      <c r="OI29" s="177"/>
      <c r="OJ29" s="177"/>
      <c r="OK29" s="177"/>
      <c r="OL29" s="177"/>
      <c r="OM29" s="177"/>
      <c r="ON29" s="177"/>
      <c r="OO29" s="177"/>
      <c r="OP29" s="177"/>
      <c r="OQ29" s="177"/>
      <c r="OR29" s="177"/>
      <c r="OS29" s="177"/>
      <c r="OT29" s="177"/>
      <c r="OU29" s="177"/>
      <c r="OV29" s="177"/>
      <c r="OW29" s="177"/>
      <c r="OX29" s="177"/>
      <c r="OY29" s="177"/>
      <c r="OZ29" s="177"/>
      <c r="PA29" s="177"/>
      <c r="PB29" s="177"/>
      <c r="PC29" s="177"/>
      <c r="PD29" s="177"/>
      <c r="PE29" s="177"/>
      <c r="PF29" s="177"/>
      <c r="PG29" s="177"/>
      <c r="PH29" s="177"/>
      <c r="PI29" s="177"/>
      <c r="PJ29" s="177"/>
      <c r="PK29" s="177"/>
      <c r="PL29" s="177"/>
      <c r="PM29" s="177"/>
      <c r="PN29" s="177"/>
      <c r="PO29" s="177"/>
      <c r="PP29" s="177"/>
      <c r="PQ29" s="177"/>
      <c r="PR29" s="177"/>
      <c r="PS29" s="177"/>
      <c r="PT29" s="177"/>
      <c r="PU29" s="177"/>
      <c r="PV29" s="177"/>
      <c r="PW29" s="177"/>
      <c r="PX29" s="177"/>
      <c r="PY29" s="177"/>
      <c r="PZ29" s="177"/>
      <c r="QA29" s="177"/>
      <c r="QB29" s="177"/>
      <c r="QC29" s="177"/>
      <c r="QD29" s="177"/>
      <c r="QE29" s="177"/>
      <c r="QF29" s="177"/>
      <c r="QG29" s="177"/>
      <c r="QH29" s="177"/>
      <c r="QI29" s="177"/>
      <c r="QJ29" s="177"/>
      <c r="QK29" s="177"/>
      <c r="QL29" s="177"/>
      <c r="QM29" s="177"/>
      <c r="QN29" s="177"/>
      <c r="QO29" s="177"/>
      <c r="QP29" s="177"/>
      <c r="QQ29" s="177"/>
      <c r="QR29" s="177"/>
      <c r="QS29" s="177"/>
      <c r="QT29" s="177"/>
      <c r="QU29" s="177"/>
      <c r="QV29" s="177"/>
      <c r="QW29" s="177"/>
      <c r="QX29" s="177"/>
      <c r="QY29" s="177"/>
      <c r="QZ29" s="177"/>
      <c r="RA29" s="177"/>
      <c r="RB29" s="177"/>
      <c r="RC29" s="177"/>
      <c r="RD29" s="177"/>
      <c r="RE29" s="177"/>
      <c r="RF29" s="177"/>
      <c r="RG29" s="177"/>
      <c r="RH29" s="177"/>
      <c r="RI29" s="177"/>
      <c r="RJ29" s="177"/>
      <c r="RK29" s="177"/>
      <c r="RL29" s="177"/>
      <c r="RM29" s="177"/>
      <c r="RN29" s="177"/>
      <c r="RO29" s="177"/>
      <c r="RP29" s="177"/>
      <c r="RQ29" s="177"/>
      <c r="RR29" s="177"/>
      <c r="RS29" s="177"/>
      <c r="RT29" s="177"/>
      <c r="RU29" s="177"/>
      <c r="RV29" s="177"/>
      <c r="RW29" s="177"/>
      <c r="RX29" s="177"/>
      <c r="RY29" s="177"/>
      <c r="RZ29" s="177"/>
      <c r="SA29" s="177"/>
      <c r="SB29" s="177"/>
      <c r="SC29" s="177"/>
      <c r="SD29" s="177"/>
      <c r="SE29" s="177"/>
      <c r="SF29" s="177"/>
      <c r="SG29" s="177"/>
      <c r="SH29" s="177"/>
      <c r="SI29" s="177"/>
      <c r="SJ29" s="177"/>
      <c r="SK29" s="177"/>
      <c r="SL29" s="177"/>
      <c r="SM29" s="177"/>
      <c r="SN29" s="177"/>
      <c r="SO29" s="177"/>
      <c r="SP29" s="177"/>
      <c r="SQ29" s="177"/>
      <c r="SR29" s="177"/>
      <c r="SS29" s="177"/>
      <c r="ST29" s="177"/>
      <c r="SU29" s="177"/>
      <c r="SV29" s="177"/>
      <c r="SW29" s="177"/>
      <c r="SX29" s="177"/>
      <c r="SY29" s="177"/>
      <c r="SZ29" s="177"/>
      <c r="TA29" s="177"/>
      <c r="TB29" s="177"/>
      <c r="TC29" s="177"/>
      <c r="TD29" s="177"/>
      <c r="TE29" s="177"/>
      <c r="TF29" s="177"/>
      <c r="TG29" s="177"/>
      <c r="TH29" s="177"/>
      <c r="TI29" s="177"/>
      <c r="TJ29" s="177"/>
      <c r="TK29" s="177"/>
      <c r="TL29" s="177"/>
      <c r="TM29" s="177"/>
      <c r="TN29" s="177"/>
      <c r="TO29" s="177"/>
      <c r="TP29" s="177"/>
      <c r="TQ29" s="177"/>
      <c r="TR29" s="177"/>
      <c r="TS29" s="177"/>
      <c r="TT29" s="177"/>
      <c r="TU29" s="177"/>
      <c r="TV29" s="177"/>
      <c r="TW29" s="177"/>
      <c r="TX29" s="177"/>
      <c r="TY29" s="177"/>
      <c r="TZ29" s="177"/>
      <c r="UA29" s="177"/>
      <c r="UB29" s="177"/>
      <c r="UC29" s="177"/>
      <c r="UD29" s="177"/>
      <c r="UE29" s="177"/>
      <c r="UF29" s="177"/>
      <c r="UG29" s="177"/>
      <c r="UH29" s="177"/>
      <c r="UI29" s="177"/>
      <c r="UJ29" s="177"/>
      <c r="UK29" s="177"/>
      <c r="UL29" s="177"/>
      <c r="UM29" s="177"/>
      <c r="UN29" s="177"/>
      <c r="UO29" s="177"/>
      <c r="UP29" s="177"/>
      <c r="UQ29" s="177"/>
      <c r="UR29" s="177"/>
      <c r="US29" s="177"/>
      <c r="UT29" s="177"/>
      <c r="UU29" s="177"/>
      <c r="UV29" s="177"/>
      <c r="UW29" s="177"/>
      <c r="UX29" s="177"/>
      <c r="UY29" s="177"/>
      <c r="UZ29" s="177"/>
      <c r="VA29" s="177"/>
      <c r="VB29" s="177"/>
      <c r="VC29" s="177"/>
      <c r="VD29" s="177"/>
      <c r="VE29" s="177"/>
      <c r="VF29" s="177"/>
      <c r="VG29" s="177"/>
      <c r="VH29" s="177"/>
      <c r="VI29" s="177"/>
      <c r="VJ29" s="177"/>
      <c r="VK29" s="177"/>
      <c r="VL29" s="177"/>
      <c r="VM29" s="177"/>
      <c r="VN29" s="177"/>
      <c r="VO29" s="177"/>
      <c r="VP29" s="177"/>
      <c r="VQ29" s="177"/>
      <c r="VR29" s="177"/>
      <c r="VS29" s="177"/>
      <c r="VT29" s="177"/>
      <c r="VU29" s="177"/>
      <c r="VV29" s="177"/>
      <c r="VW29" s="177"/>
      <c r="VX29" s="177"/>
      <c r="VY29" s="177"/>
      <c r="VZ29" s="177"/>
      <c r="WA29" s="177"/>
      <c r="WB29" s="177"/>
      <c r="WC29" s="177"/>
      <c r="WD29" s="177"/>
      <c r="WE29" s="177"/>
      <c r="WF29" s="177"/>
      <c r="WG29" s="177"/>
      <c r="WH29" s="177"/>
      <c r="WI29" s="177"/>
      <c r="WJ29" s="177"/>
      <c r="WK29" s="177"/>
      <c r="WL29" s="177"/>
      <c r="WM29" s="177"/>
      <c r="WN29" s="177"/>
      <c r="WO29" s="177"/>
      <c r="WP29" s="177"/>
      <c r="WQ29" s="177"/>
      <c r="WR29" s="177"/>
      <c r="WS29" s="177"/>
      <c r="WT29" s="177"/>
      <c r="WU29" s="177"/>
      <c r="WV29" s="177"/>
      <c r="WW29" s="177"/>
      <c r="WX29" s="177"/>
      <c r="WY29" s="177"/>
      <c r="WZ29" s="177"/>
      <c r="XA29" s="177"/>
      <c r="XB29" s="177"/>
      <c r="XC29" s="177"/>
      <c r="XD29" s="177"/>
      <c r="XE29" s="177"/>
      <c r="XF29" s="177"/>
      <c r="XG29" s="177"/>
      <c r="XH29" s="177"/>
      <c r="XI29" s="177"/>
      <c r="XJ29" s="177"/>
      <c r="XK29" s="177"/>
      <c r="XL29" s="177"/>
      <c r="XM29" s="177"/>
      <c r="XN29" s="177"/>
      <c r="XO29" s="177"/>
      <c r="XP29" s="177"/>
      <c r="XQ29" s="177"/>
      <c r="XR29" s="177"/>
      <c r="XS29" s="177"/>
      <c r="XT29" s="177"/>
      <c r="XU29" s="177"/>
      <c r="XV29" s="177"/>
      <c r="XW29" s="177"/>
      <c r="XX29" s="177"/>
      <c r="XY29" s="177"/>
      <c r="XZ29" s="177"/>
      <c r="YA29" s="177"/>
      <c r="YB29" s="177"/>
      <c r="YC29" s="177"/>
      <c r="YD29" s="177"/>
      <c r="YE29" s="177"/>
      <c r="YF29" s="177"/>
      <c r="YG29" s="177"/>
      <c r="YH29" s="177"/>
      <c r="YI29" s="177"/>
      <c r="YJ29" s="177"/>
      <c r="YK29" s="177"/>
      <c r="YL29" s="177"/>
      <c r="YM29" s="177"/>
      <c r="YN29" s="177"/>
      <c r="YO29" s="177"/>
      <c r="YP29" s="177"/>
      <c r="YQ29" s="177"/>
      <c r="YR29" s="177"/>
      <c r="YS29" s="177"/>
      <c r="YT29" s="177"/>
      <c r="YU29" s="177"/>
      <c r="YV29" s="177"/>
      <c r="YW29" s="177"/>
      <c r="YX29" s="177"/>
      <c r="YY29" s="177"/>
      <c r="YZ29" s="177"/>
      <c r="ZA29" s="177"/>
      <c r="ZB29" s="177"/>
      <c r="ZC29" s="177"/>
      <c r="ZD29" s="177"/>
      <c r="ZE29" s="177"/>
      <c r="ZF29" s="177"/>
      <c r="ZG29" s="177"/>
      <c r="ZH29" s="177"/>
      <c r="ZI29" s="177"/>
      <c r="ZJ29" s="177"/>
      <c r="ZK29" s="177"/>
      <c r="ZL29" s="177"/>
      <c r="ZM29" s="177"/>
      <c r="ZN29" s="177"/>
      <c r="ZO29" s="177"/>
      <c r="ZP29" s="177"/>
      <c r="ZQ29" s="177"/>
      <c r="ZR29" s="177"/>
      <c r="ZS29" s="177"/>
      <c r="ZT29" s="177"/>
      <c r="ZU29" s="177"/>
      <c r="ZV29" s="177"/>
      <c r="ZW29" s="177"/>
      <c r="ZX29" s="177"/>
      <c r="ZY29" s="177"/>
      <c r="ZZ29" s="177"/>
      <c r="AAA29" s="177"/>
      <c r="AAB29" s="177"/>
      <c r="AAC29" s="177"/>
      <c r="AAD29" s="177"/>
      <c r="AAE29" s="177"/>
      <c r="AAF29" s="177"/>
      <c r="AAG29" s="177"/>
      <c r="AAH29" s="177"/>
      <c r="AAI29" s="177"/>
      <c r="AAJ29" s="177"/>
      <c r="AAK29" s="177"/>
      <c r="AAL29" s="177"/>
      <c r="AAM29" s="177"/>
      <c r="AAN29" s="177"/>
      <c r="AAO29" s="177"/>
      <c r="AAP29" s="177"/>
      <c r="AAQ29" s="177"/>
      <c r="AAR29" s="177"/>
      <c r="AAS29" s="177"/>
      <c r="AAT29" s="177"/>
      <c r="AAU29" s="177"/>
      <c r="AAV29" s="177"/>
      <c r="AAW29" s="177"/>
      <c r="AAX29" s="177"/>
      <c r="AAY29" s="177"/>
      <c r="AAZ29" s="177"/>
      <c r="ABA29" s="177"/>
      <c r="ABB29" s="177"/>
      <c r="ABC29" s="177"/>
      <c r="ABD29" s="177"/>
      <c r="ABE29" s="177"/>
      <c r="ABF29" s="177"/>
      <c r="ABG29" s="177"/>
      <c r="ABH29" s="177"/>
      <c r="ABI29" s="177"/>
      <c r="ABJ29" s="177"/>
      <c r="ABK29" s="177"/>
      <c r="ABL29" s="177"/>
      <c r="ABM29" s="177"/>
      <c r="ABN29" s="177"/>
      <c r="ABO29" s="177"/>
      <c r="ABP29" s="177"/>
      <c r="ABQ29" s="177"/>
      <c r="ABR29" s="177"/>
      <c r="ABS29" s="177"/>
      <c r="ABT29" s="177"/>
      <c r="ABU29" s="177"/>
      <c r="ABV29" s="177"/>
      <c r="ABW29" s="177"/>
      <c r="ABX29" s="177"/>
      <c r="ABY29" s="177"/>
      <c r="ABZ29" s="177"/>
      <c r="ACA29" s="177"/>
      <c r="ACB29" s="177"/>
      <c r="ACC29" s="177"/>
      <c r="ACD29" s="177"/>
      <c r="ACE29" s="177"/>
      <c r="ACF29" s="177"/>
      <c r="ACG29" s="177"/>
      <c r="ACH29" s="177"/>
      <c r="ACI29" s="177"/>
      <c r="ACJ29" s="177"/>
      <c r="ACK29" s="177"/>
      <c r="ACL29" s="177"/>
      <c r="ACM29" s="177"/>
      <c r="ACN29" s="177"/>
      <c r="ACO29" s="177"/>
      <c r="ACP29" s="177"/>
      <c r="ACQ29" s="177"/>
      <c r="ACR29" s="177"/>
      <c r="ACS29" s="177"/>
      <c r="ACT29" s="177"/>
      <c r="ACU29" s="177"/>
      <c r="ACV29" s="177"/>
      <c r="ACW29" s="177"/>
      <c r="ACX29" s="177"/>
      <c r="ACY29" s="177"/>
      <c r="ACZ29" s="177"/>
      <c r="ADA29" s="177"/>
      <c r="ADB29" s="177"/>
      <c r="ADC29" s="177"/>
      <c r="ADD29" s="177"/>
      <c r="ADE29" s="177"/>
      <c r="ADF29" s="177"/>
      <c r="ADG29" s="177"/>
      <c r="ADH29" s="177"/>
      <c r="ADI29" s="177"/>
      <c r="ADJ29" s="177"/>
      <c r="ADK29" s="177"/>
      <c r="ADL29" s="177"/>
      <c r="ADM29" s="177"/>
      <c r="ADN29" s="177"/>
      <c r="ADO29" s="177"/>
      <c r="ADP29" s="177"/>
      <c r="ADQ29" s="177"/>
      <c r="ADR29" s="177"/>
      <c r="ADS29" s="177"/>
      <c r="ADT29" s="177"/>
      <c r="ADU29" s="177"/>
      <c r="ADV29" s="177"/>
      <c r="ADW29" s="177"/>
      <c r="ADX29" s="177"/>
      <c r="ADY29" s="177"/>
      <c r="ADZ29" s="177"/>
      <c r="AEA29" s="177"/>
      <c r="AEB29" s="177"/>
      <c r="AEC29" s="177"/>
      <c r="AED29" s="177"/>
      <c r="AEE29" s="177"/>
      <c r="AEF29" s="177"/>
      <c r="AEG29" s="177"/>
      <c r="AEH29" s="177"/>
      <c r="AEI29" s="177"/>
      <c r="AEJ29" s="177"/>
      <c r="AEK29" s="177"/>
      <c r="AEL29" s="177"/>
      <c r="AEM29" s="177"/>
      <c r="AEN29" s="177"/>
      <c r="AEO29" s="177"/>
      <c r="AEP29" s="177"/>
      <c r="AEQ29" s="177"/>
      <c r="AER29" s="177"/>
      <c r="AES29" s="177"/>
      <c r="AET29" s="177"/>
      <c r="AEU29" s="177"/>
      <c r="AEV29" s="177"/>
      <c r="AEW29" s="177"/>
      <c r="AEX29" s="177"/>
      <c r="AEY29" s="177"/>
      <c r="AEZ29" s="177"/>
      <c r="AFA29" s="177"/>
      <c r="AFB29" s="177"/>
      <c r="AFC29" s="177"/>
      <c r="AFD29" s="177"/>
      <c r="AFE29" s="177"/>
      <c r="AFF29" s="177"/>
      <c r="AFG29" s="177"/>
      <c r="AFH29" s="177"/>
      <c r="AFI29" s="177"/>
      <c r="AFJ29" s="177"/>
      <c r="AFK29" s="177"/>
      <c r="AFL29" s="177"/>
      <c r="AFM29" s="177"/>
      <c r="AFN29" s="177"/>
      <c r="AFO29" s="177"/>
      <c r="AFP29" s="177"/>
      <c r="AFQ29" s="177"/>
      <c r="AFR29" s="177"/>
      <c r="AFS29" s="177"/>
      <c r="AFT29" s="177"/>
      <c r="AFU29" s="177"/>
      <c r="AFV29" s="177"/>
      <c r="AFW29" s="177"/>
      <c r="AFX29" s="177"/>
      <c r="AFY29" s="177"/>
      <c r="AFZ29" s="177"/>
      <c r="AGA29" s="177"/>
      <c r="AGB29" s="177"/>
      <c r="AGC29" s="177"/>
      <c r="AGD29" s="177"/>
      <c r="AGE29" s="177"/>
      <c r="AGF29" s="177"/>
      <c r="AGG29" s="177"/>
      <c r="AGH29" s="177"/>
      <c r="AGI29" s="177"/>
      <c r="AGJ29" s="177"/>
      <c r="AGK29" s="177"/>
      <c r="AGL29" s="177"/>
      <c r="AGM29" s="177"/>
      <c r="AGN29" s="177"/>
      <c r="AGO29" s="177"/>
      <c r="AGP29" s="177"/>
      <c r="AGQ29" s="177"/>
      <c r="AGR29" s="177"/>
      <c r="AGS29" s="177"/>
      <c r="AGT29" s="177"/>
      <c r="AGU29" s="177"/>
      <c r="AGV29" s="177"/>
      <c r="AGW29" s="177"/>
      <c r="AGX29" s="177"/>
      <c r="AGY29" s="177"/>
      <c r="AGZ29" s="177"/>
      <c r="AHA29" s="177"/>
      <c r="AHB29" s="177"/>
      <c r="AHC29" s="177"/>
      <c r="AHD29" s="177"/>
      <c r="AHE29" s="177"/>
      <c r="AHF29" s="177"/>
      <c r="AHG29" s="177"/>
      <c r="AHH29" s="177"/>
      <c r="AHI29" s="177"/>
      <c r="AHJ29" s="177"/>
      <c r="AHK29" s="177"/>
      <c r="AHL29" s="177"/>
      <c r="AHM29" s="177"/>
      <c r="AHN29" s="177"/>
      <c r="AHO29" s="177"/>
      <c r="AHP29" s="177"/>
      <c r="AHQ29" s="177"/>
      <c r="AHR29" s="177"/>
      <c r="AHS29" s="177"/>
      <c r="AHT29" s="177"/>
      <c r="AHU29" s="177"/>
      <c r="AHV29" s="177"/>
      <c r="AHW29" s="177"/>
      <c r="AHX29" s="177"/>
      <c r="AHY29" s="177"/>
      <c r="AHZ29" s="177"/>
      <c r="AIA29" s="177"/>
      <c r="AIB29" s="177"/>
      <c r="AIC29" s="177"/>
      <c r="AID29" s="177"/>
      <c r="AIE29" s="177"/>
      <c r="AIF29" s="177"/>
      <c r="AIG29" s="177"/>
      <c r="AIH29" s="177"/>
      <c r="AII29" s="177"/>
      <c r="AIJ29" s="177"/>
      <c r="AIK29" s="177"/>
      <c r="AIL29" s="177"/>
      <c r="AIM29" s="177"/>
      <c r="AIN29" s="177"/>
      <c r="AIO29" s="177"/>
      <c r="AIP29" s="177"/>
      <c r="AIQ29" s="177"/>
      <c r="AIR29" s="177"/>
      <c r="AIS29" s="177"/>
      <c r="AIT29" s="177"/>
      <c r="AIU29" s="177"/>
      <c r="AIV29" s="177"/>
      <c r="AIW29" s="177"/>
      <c r="AIX29" s="177"/>
      <c r="AIY29" s="177"/>
      <c r="AIZ29" s="177"/>
      <c r="AJA29" s="177"/>
      <c r="AJB29" s="177"/>
      <c r="AJC29" s="177"/>
      <c r="AJD29" s="177"/>
      <c r="AJE29" s="177"/>
      <c r="AJF29" s="177"/>
      <c r="AJG29" s="177"/>
      <c r="AJH29" s="177"/>
      <c r="AJI29" s="177"/>
      <c r="AJJ29" s="177"/>
      <c r="AJK29" s="177"/>
      <c r="AJL29" s="177"/>
      <c r="AJM29" s="177"/>
      <c r="AJN29" s="177"/>
      <c r="AJO29" s="177"/>
      <c r="AJP29" s="177"/>
      <c r="AJQ29" s="177"/>
      <c r="AJR29" s="177"/>
      <c r="AJS29" s="177"/>
      <c r="AJT29" s="177"/>
      <c r="AJU29" s="177"/>
      <c r="AJV29" s="177"/>
      <c r="AJW29" s="177"/>
      <c r="AJX29" s="177"/>
      <c r="AJY29" s="177"/>
      <c r="AJZ29" s="177"/>
      <c r="AKA29" s="177"/>
      <c r="AKB29" s="177"/>
      <c r="AKC29" s="177"/>
      <c r="AKD29" s="177"/>
      <c r="AKE29" s="177"/>
      <c r="AKF29" s="177"/>
      <c r="AKG29" s="177"/>
      <c r="AKH29" s="177"/>
      <c r="AKI29" s="177"/>
      <c r="AKJ29" s="177"/>
      <c r="AKK29" s="177"/>
      <c r="AKL29" s="177"/>
      <c r="AKM29" s="177"/>
      <c r="AKN29" s="177"/>
      <c r="AKO29" s="177"/>
      <c r="AKP29" s="177"/>
      <c r="AKQ29" s="177"/>
      <c r="AKR29" s="177"/>
      <c r="AKS29" s="177"/>
      <c r="AKT29" s="177"/>
      <c r="AKU29" s="177"/>
      <c r="AKV29" s="177"/>
      <c r="AKW29" s="177"/>
      <c r="AKX29" s="177"/>
      <c r="AKY29" s="177"/>
      <c r="AKZ29" s="177"/>
      <c r="ALA29" s="177"/>
      <c r="ALB29" s="177"/>
      <c r="ALC29" s="177"/>
      <c r="ALD29" s="177"/>
      <c r="ALE29" s="177"/>
      <c r="ALF29" s="177"/>
      <c r="ALG29" s="177"/>
      <c r="ALH29" s="177"/>
      <c r="ALI29" s="177"/>
      <c r="ALJ29" s="177"/>
      <c r="ALK29" s="177"/>
      <c r="ALL29" s="177"/>
      <c r="ALM29" s="177"/>
      <c r="ALN29" s="177"/>
      <c r="ALO29" s="177"/>
      <c r="ALP29" s="177"/>
      <c r="ALQ29" s="177"/>
      <c r="ALR29" s="177"/>
      <c r="ALS29" s="177"/>
      <c r="ALT29" s="177"/>
      <c r="ALU29" s="177"/>
      <c r="ALV29" s="177"/>
      <c r="ALW29" s="177"/>
      <c r="ALX29" s="177"/>
      <c r="ALY29" s="177"/>
      <c r="ALZ29" s="177"/>
      <c r="AMA29" s="177"/>
      <c r="AMB29" s="177"/>
      <c r="AMC29" s="177"/>
      <c r="AMD29" s="177"/>
      <c r="AME29" s="177"/>
      <c r="AMF29" s="177"/>
      <c r="AMG29" s="177"/>
      <c r="AMH29" s="177"/>
      <c r="AMI29" s="177"/>
      <c r="AMJ29" s="177"/>
      <c r="AMK29" s="177"/>
    </row>
    <row r="30" spans="1:1025" s="315" customFormat="1" ht="54.95" customHeight="1" x14ac:dyDescent="0.75">
      <c r="A30" s="314" t="s">
        <v>142</v>
      </c>
      <c r="B30" s="395">
        <v>18100</v>
      </c>
      <c r="C30" s="314">
        <v>0</v>
      </c>
      <c r="D30" s="393">
        <v>7203</v>
      </c>
      <c r="E30" s="314">
        <v>2729</v>
      </c>
      <c r="F30" s="393">
        <v>28032</v>
      </c>
      <c r="G30" s="314">
        <v>14118</v>
      </c>
      <c r="H30" s="393">
        <v>0</v>
      </c>
      <c r="I30" s="314">
        <v>7203</v>
      </c>
      <c r="J30" s="393">
        <v>1910.3</v>
      </c>
      <c r="K30" s="314">
        <v>23231.3</v>
      </c>
    </row>
    <row r="31" spans="1:1025" s="315" customFormat="1" ht="54.95" customHeight="1" x14ac:dyDescent="0.75">
      <c r="A31" s="314" t="s">
        <v>143</v>
      </c>
      <c r="B31" s="395">
        <v>0</v>
      </c>
      <c r="C31" s="314">
        <v>0</v>
      </c>
      <c r="D31" s="393">
        <v>4904</v>
      </c>
      <c r="E31" s="314">
        <v>4410</v>
      </c>
      <c r="F31" s="393">
        <v>9314</v>
      </c>
      <c r="G31" s="314">
        <v>0</v>
      </c>
      <c r="H31" s="393">
        <v>0</v>
      </c>
      <c r="I31" s="314">
        <v>4904</v>
      </c>
      <c r="J31" s="393">
        <v>3087</v>
      </c>
      <c r="K31" s="314">
        <v>7991</v>
      </c>
    </row>
    <row r="32" spans="1:1025" s="315" customFormat="1" ht="54.95" customHeight="1" x14ac:dyDescent="0.75">
      <c r="A32" s="314" t="s">
        <v>144</v>
      </c>
      <c r="B32" s="395">
        <v>2015</v>
      </c>
      <c r="C32" s="314">
        <v>0</v>
      </c>
      <c r="D32" s="393">
        <v>6911</v>
      </c>
      <c r="E32" s="314">
        <v>0</v>
      </c>
      <c r="F32" s="393">
        <v>8926</v>
      </c>
      <c r="G32" s="314">
        <v>1571.7</v>
      </c>
      <c r="H32" s="393">
        <v>0</v>
      </c>
      <c r="I32" s="314">
        <v>6911</v>
      </c>
      <c r="J32" s="393">
        <v>0</v>
      </c>
      <c r="K32" s="314">
        <v>8482.7000000000007</v>
      </c>
    </row>
    <row r="33" spans="1:29" s="315" customFormat="1" ht="54.95" customHeight="1" x14ac:dyDescent="0.75">
      <c r="A33" s="314" t="s">
        <v>145</v>
      </c>
      <c r="B33" s="395">
        <v>0</v>
      </c>
      <c r="C33" s="314">
        <v>0</v>
      </c>
      <c r="D33" s="393">
        <v>1927</v>
      </c>
      <c r="E33" s="314">
        <v>0</v>
      </c>
      <c r="F33" s="393">
        <v>1927</v>
      </c>
      <c r="G33" s="314">
        <v>0</v>
      </c>
      <c r="H33" s="393">
        <v>0</v>
      </c>
      <c r="I33" s="314">
        <v>1927</v>
      </c>
      <c r="J33" s="393">
        <v>0</v>
      </c>
      <c r="K33" s="314">
        <v>1927</v>
      </c>
    </row>
    <row r="34" spans="1:29" s="315" customFormat="1" ht="54.95" customHeight="1" x14ac:dyDescent="0.75">
      <c r="A34" s="314" t="s">
        <v>146</v>
      </c>
      <c r="B34" s="395">
        <v>4965</v>
      </c>
      <c r="C34" s="314">
        <v>0</v>
      </c>
      <c r="D34" s="393">
        <v>6360</v>
      </c>
      <c r="E34" s="314">
        <v>0</v>
      </c>
      <c r="F34" s="393">
        <v>11325</v>
      </c>
      <c r="G34" s="314">
        <v>3872.7</v>
      </c>
      <c r="H34" s="393">
        <v>0</v>
      </c>
      <c r="I34" s="314">
        <v>6360</v>
      </c>
      <c r="J34" s="393">
        <v>0</v>
      </c>
      <c r="K34" s="314">
        <v>10232.700000000001</v>
      </c>
    </row>
    <row r="35" spans="1:29" s="389" customFormat="1" ht="54.95" customHeight="1" thickBot="1" x14ac:dyDescent="0.8">
      <c r="A35" s="314" t="s">
        <v>147</v>
      </c>
      <c r="B35" s="314">
        <v>0</v>
      </c>
      <c r="C35" s="314">
        <v>0</v>
      </c>
      <c r="D35" s="314">
        <v>7359</v>
      </c>
      <c r="E35" s="314">
        <v>7015</v>
      </c>
      <c r="F35" s="314">
        <v>14374</v>
      </c>
      <c r="G35" s="314">
        <v>0</v>
      </c>
      <c r="H35" s="314">
        <v>0</v>
      </c>
      <c r="I35" s="314">
        <f t="shared" ref="I35:I44" si="0">D35*1</f>
        <v>7359</v>
      </c>
      <c r="J35" s="314">
        <v>4910.5</v>
      </c>
      <c r="K35" s="314">
        <v>12269.5</v>
      </c>
      <c r="L35" s="315"/>
      <c r="M35" s="396"/>
      <c r="N35" s="396"/>
      <c r="O35" s="396"/>
      <c r="P35" s="396"/>
      <c r="Q35" s="396"/>
      <c r="R35" s="396"/>
      <c r="S35" s="396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</row>
    <row r="36" spans="1:29" s="315" customFormat="1" ht="54.95" customHeight="1" thickTop="1" x14ac:dyDescent="0.75">
      <c r="A36" s="314">
        <v>2001</v>
      </c>
      <c r="B36" s="318">
        <v>0</v>
      </c>
      <c r="C36" s="318">
        <v>0</v>
      </c>
      <c r="D36" s="318">
        <v>5744</v>
      </c>
      <c r="E36" s="318">
        <v>0</v>
      </c>
      <c r="F36" s="318">
        <v>5744</v>
      </c>
      <c r="G36" s="314">
        <v>0</v>
      </c>
      <c r="H36" s="314">
        <v>0</v>
      </c>
      <c r="I36" s="314">
        <f t="shared" si="0"/>
        <v>5744</v>
      </c>
      <c r="J36" s="314">
        <v>0</v>
      </c>
      <c r="K36" s="314">
        <v>5744</v>
      </c>
      <c r="M36" s="396"/>
      <c r="N36" s="396"/>
      <c r="O36" s="396"/>
      <c r="P36" s="396"/>
      <c r="Q36" s="396"/>
      <c r="R36" s="396"/>
      <c r="S36" s="396"/>
    </row>
    <row r="37" spans="1:29" s="315" customFormat="1" ht="54.95" customHeight="1" x14ac:dyDescent="0.75">
      <c r="A37" s="314">
        <v>2002</v>
      </c>
      <c r="B37" s="318">
        <v>0</v>
      </c>
      <c r="C37" s="318">
        <v>0</v>
      </c>
      <c r="D37" s="318">
        <v>16689</v>
      </c>
      <c r="E37" s="318">
        <v>0</v>
      </c>
      <c r="F37" s="318">
        <f t="shared" ref="F37:F44" si="1">E37+D37+C37+B37</f>
        <v>16689</v>
      </c>
      <c r="G37" s="314">
        <v>0</v>
      </c>
      <c r="H37" s="314">
        <v>0</v>
      </c>
      <c r="I37" s="314">
        <f t="shared" si="0"/>
        <v>16689</v>
      </c>
      <c r="J37" s="314">
        <v>0</v>
      </c>
      <c r="K37" s="314">
        <f t="shared" ref="K37:K44" si="2">J37+I37+H37+G37</f>
        <v>16689</v>
      </c>
      <c r="M37" s="396"/>
      <c r="N37" s="396"/>
      <c r="O37" s="396"/>
      <c r="P37" s="396"/>
      <c r="Q37" s="396"/>
      <c r="R37" s="396"/>
      <c r="S37" s="396"/>
    </row>
    <row r="38" spans="1:29" s="315" customFormat="1" ht="54.95" customHeight="1" x14ac:dyDescent="0.75">
      <c r="A38" s="314">
        <v>2003</v>
      </c>
      <c r="B38" s="318">
        <v>0</v>
      </c>
      <c r="C38" s="318">
        <v>0</v>
      </c>
      <c r="D38" s="318">
        <v>12082</v>
      </c>
      <c r="E38" s="318">
        <v>0</v>
      </c>
      <c r="F38" s="318">
        <f t="shared" si="1"/>
        <v>12082</v>
      </c>
      <c r="G38" s="314">
        <v>0</v>
      </c>
      <c r="H38" s="314">
        <v>0</v>
      </c>
      <c r="I38" s="314">
        <f t="shared" si="0"/>
        <v>12082</v>
      </c>
      <c r="J38" s="314">
        <v>0</v>
      </c>
      <c r="K38" s="314">
        <f t="shared" si="2"/>
        <v>12082</v>
      </c>
      <c r="M38" s="396"/>
      <c r="N38" s="396"/>
      <c r="O38" s="396"/>
      <c r="P38" s="396"/>
      <c r="Q38" s="396"/>
      <c r="R38" s="396"/>
      <c r="S38" s="396"/>
    </row>
    <row r="39" spans="1:29" s="315" customFormat="1" ht="54.95" customHeight="1" x14ac:dyDescent="0.75">
      <c r="A39" s="314">
        <v>2004</v>
      </c>
      <c r="B39" s="318">
        <v>0</v>
      </c>
      <c r="C39" s="318">
        <v>2881</v>
      </c>
      <c r="D39" s="318">
        <v>7372</v>
      </c>
      <c r="E39" s="318">
        <v>0</v>
      </c>
      <c r="F39" s="318">
        <f t="shared" si="1"/>
        <v>10253</v>
      </c>
      <c r="G39" s="314">
        <v>0</v>
      </c>
      <c r="H39" s="314">
        <v>2247.1799999999998</v>
      </c>
      <c r="I39" s="314">
        <f t="shared" si="0"/>
        <v>7372</v>
      </c>
      <c r="J39" s="314">
        <v>0</v>
      </c>
      <c r="K39" s="314">
        <f t="shared" si="2"/>
        <v>9619.18</v>
      </c>
      <c r="M39" s="396"/>
      <c r="N39" s="396"/>
      <c r="O39" s="396"/>
      <c r="P39" s="396"/>
      <c r="Q39" s="396"/>
      <c r="R39" s="396"/>
      <c r="S39" s="396"/>
    </row>
    <row r="40" spans="1:29" s="315" customFormat="1" ht="54.95" customHeight="1" x14ac:dyDescent="0.75">
      <c r="A40" s="314">
        <v>2005</v>
      </c>
      <c r="B40" s="318">
        <v>0</v>
      </c>
      <c r="C40" s="318">
        <v>0</v>
      </c>
      <c r="D40" s="318">
        <v>9137</v>
      </c>
      <c r="E40" s="318">
        <v>0</v>
      </c>
      <c r="F40" s="318">
        <f t="shared" si="1"/>
        <v>9137</v>
      </c>
      <c r="G40" s="314">
        <v>0</v>
      </c>
      <c r="H40" s="314"/>
      <c r="I40" s="314">
        <f t="shared" si="0"/>
        <v>9137</v>
      </c>
      <c r="J40" s="314">
        <v>0</v>
      </c>
      <c r="K40" s="314">
        <f t="shared" si="2"/>
        <v>9137</v>
      </c>
      <c r="M40" s="396"/>
      <c r="N40" s="396"/>
      <c r="O40" s="396"/>
      <c r="P40" s="396"/>
      <c r="Q40" s="396"/>
      <c r="R40" s="396"/>
      <c r="S40" s="396"/>
    </row>
    <row r="41" spans="1:29" s="315" customFormat="1" ht="54.95" customHeight="1" x14ac:dyDescent="0.75">
      <c r="A41" s="314">
        <v>2006</v>
      </c>
      <c r="B41" s="397">
        <v>375</v>
      </c>
      <c r="C41" s="318">
        <v>0</v>
      </c>
      <c r="D41" s="318">
        <v>17885</v>
      </c>
      <c r="E41" s="397">
        <v>726</v>
      </c>
      <c r="F41" s="318">
        <f t="shared" si="1"/>
        <v>18986</v>
      </c>
      <c r="G41" s="314">
        <f t="shared" ref="G41:H44" si="3">B41*0.78</f>
        <v>292.5</v>
      </c>
      <c r="H41" s="314">
        <f t="shared" si="3"/>
        <v>0</v>
      </c>
      <c r="I41" s="314">
        <f t="shared" si="0"/>
        <v>17885</v>
      </c>
      <c r="J41" s="314">
        <f>E41*0.7</f>
        <v>508.2</v>
      </c>
      <c r="K41" s="314">
        <f t="shared" si="2"/>
        <v>18685.7</v>
      </c>
      <c r="M41" s="396"/>
      <c r="N41" s="396"/>
      <c r="O41" s="396"/>
      <c r="P41" s="396"/>
      <c r="Q41" s="396"/>
      <c r="R41" s="396"/>
      <c r="S41" s="396"/>
    </row>
    <row r="42" spans="1:29" s="315" customFormat="1" ht="54.95" customHeight="1" x14ac:dyDescent="0.75">
      <c r="A42" s="314">
        <v>2007</v>
      </c>
      <c r="B42" s="318">
        <v>0</v>
      </c>
      <c r="C42" s="318">
        <v>0</v>
      </c>
      <c r="D42" s="397">
        <f>SUM(D37:D41)</f>
        <v>63165</v>
      </c>
      <c r="E42" s="318">
        <v>0</v>
      </c>
      <c r="F42" s="318">
        <f t="shared" si="1"/>
        <v>63165</v>
      </c>
      <c r="G42" s="314">
        <f t="shared" si="3"/>
        <v>0</v>
      </c>
      <c r="H42" s="314">
        <f t="shared" si="3"/>
        <v>0</v>
      </c>
      <c r="I42" s="314">
        <f t="shared" si="0"/>
        <v>63165</v>
      </c>
      <c r="J42" s="314">
        <f>E42*0.7</f>
        <v>0</v>
      </c>
      <c r="K42" s="314">
        <f t="shared" si="2"/>
        <v>63165</v>
      </c>
      <c r="M42" s="396"/>
      <c r="N42" s="396"/>
      <c r="O42" s="396"/>
      <c r="P42" s="396"/>
      <c r="Q42" s="396"/>
      <c r="R42" s="396"/>
      <c r="S42" s="396"/>
    </row>
    <row r="43" spans="1:29" s="315" customFormat="1" ht="54.95" customHeight="1" x14ac:dyDescent="0.75">
      <c r="A43" s="314">
        <v>2008</v>
      </c>
      <c r="B43" s="397">
        <v>4033</v>
      </c>
      <c r="C43" s="397">
        <v>430</v>
      </c>
      <c r="D43" s="397">
        <v>10724</v>
      </c>
      <c r="E43" s="318">
        <v>0</v>
      </c>
      <c r="F43" s="318">
        <f t="shared" si="1"/>
        <v>15187</v>
      </c>
      <c r="G43" s="314">
        <f t="shared" si="3"/>
        <v>3145.7400000000002</v>
      </c>
      <c r="H43" s="314">
        <f t="shared" si="3"/>
        <v>335.40000000000003</v>
      </c>
      <c r="I43" s="314">
        <f t="shared" si="0"/>
        <v>10724</v>
      </c>
      <c r="J43" s="314">
        <f>E43*0.7</f>
        <v>0</v>
      </c>
      <c r="K43" s="314">
        <f t="shared" si="2"/>
        <v>14205.14</v>
      </c>
      <c r="M43" s="396"/>
      <c r="N43" s="396"/>
      <c r="O43" s="396"/>
      <c r="P43" s="396"/>
      <c r="Q43" s="396"/>
      <c r="R43" s="396"/>
      <c r="S43" s="396"/>
    </row>
    <row r="44" spans="1:29" s="315" customFormat="1" ht="54.95" customHeight="1" thickBot="1" x14ac:dyDescent="0.8">
      <c r="A44" s="323">
        <v>2009</v>
      </c>
      <c r="B44" s="397">
        <v>4033</v>
      </c>
      <c r="C44" s="397">
        <v>10695</v>
      </c>
      <c r="D44" s="318">
        <v>0</v>
      </c>
      <c r="E44" s="397">
        <v>0</v>
      </c>
      <c r="F44" s="318">
        <f t="shared" si="1"/>
        <v>14728</v>
      </c>
      <c r="G44" s="314">
        <f t="shared" si="3"/>
        <v>3145.7400000000002</v>
      </c>
      <c r="H44" s="314">
        <f t="shared" si="3"/>
        <v>8342.1</v>
      </c>
      <c r="I44" s="314">
        <f t="shared" si="0"/>
        <v>0</v>
      </c>
      <c r="J44" s="314">
        <f>E44*0.7</f>
        <v>0</v>
      </c>
      <c r="K44" s="314">
        <f t="shared" si="2"/>
        <v>11487.84</v>
      </c>
      <c r="M44" s="396"/>
      <c r="N44" s="396"/>
      <c r="O44" s="396"/>
      <c r="P44" s="396"/>
      <c r="Q44" s="396"/>
      <c r="R44" s="396"/>
      <c r="S44" s="396"/>
    </row>
    <row r="45" spans="1:29" s="25" customFormat="1" ht="42.6" customHeight="1" thickTop="1" x14ac:dyDescent="0.45">
      <c r="A45" s="492" t="s">
        <v>353</v>
      </c>
      <c r="B45" s="32"/>
      <c r="C45" s="32"/>
      <c r="D45" s="32"/>
      <c r="E45" s="32"/>
      <c r="F45" s="100"/>
      <c r="G45" s="101"/>
      <c r="H45" s="102"/>
      <c r="I45" s="103"/>
      <c r="J45" s="104"/>
      <c r="K45" s="101"/>
      <c r="M45" s="26"/>
      <c r="N45" s="26"/>
      <c r="O45" s="26"/>
      <c r="P45" s="26"/>
      <c r="Q45" s="26"/>
      <c r="R45" s="26"/>
      <c r="S45" s="26"/>
    </row>
    <row r="46" spans="1:29" ht="42.6" customHeight="1" x14ac:dyDescent="0.45">
      <c r="D46" s="25"/>
      <c r="F46" s="25"/>
      <c r="M46" s="33"/>
      <c r="N46" s="33"/>
      <c r="O46" s="33"/>
      <c r="P46" s="33"/>
      <c r="Q46" s="33"/>
      <c r="R46" s="33"/>
      <c r="S46" s="33"/>
    </row>
    <row r="47" spans="1:29" ht="42.6" customHeight="1" x14ac:dyDescent="0.45">
      <c r="B47" s="13"/>
      <c r="M47" s="33"/>
      <c r="N47" s="33"/>
      <c r="O47" s="33"/>
      <c r="P47" s="33"/>
      <c r="Q47" s="33"/>
      <c r="R47" s="33"/>
      <c r="S47" s="33"/>
    </row>
    <row r="48" spans="1:29" x14ac:dyDescent="0.45">
      <c r="B48" s="13"/>
      <c r="M48" s="33"/>
      <c r="N48" s="33"/>
      <c r="O48" s="33"/>
      <c r="P48" s="33"/>
      <c r="Q48" s="33"/>
      <c r="R48" s="33"/>
      <c r="S48" s="33"/>
    </row>
    <row r="49" spans="1:19" x14ac:dyDescent="0.45">
      <c r="B49" s="13"/>
      <c r="M49" s="33"/>
      <c r="N49" s="33"/>
      <c r="O49" s="33"/>
      <c r="P49" s="33"/>
      <c r="Q49" s="33"/>
      <c r="R49" s="33"/>
      <c r="S49" s="33"/>
    </row>
    <row r="50" spans="1:19" x14ac:dyDescent="0.45">
      <c r="B50" s="13"/>
      <c r="M50" s="33"/>
      <c r="N50" s="33"/>
      <c r="O50" s="33"/>
      <c r="P50" s="33"/>
      <c r="Q50" s="33"/>
      <c r="R50" s="33"/>
      <c r="S50" s="33"/>
    </row>
    <row r="51" spans="1:19" x14ac:dyDescent="0.45">
      <c r="B51" s="13"/>
      <c r="M51" s="33"/>
      <c r="N51" s="33"/>
      <c r="O51" s="33"/>
      <c r="P51" s="33"/>
      <c r="Q51" s="33"/>
      <c r="R51" s="33"/>
      <c r="S51" s="33"/>
    </row>
    <row r="52" spans="1:19" x14ac:dyDescent="0.45">
      <c r="B52" s="13"/>
      <c r="M52" s="33"/>
      <c r="N52" s="33"/>
      <c r="O52" s="33"/>
      <c r="P52" s="33"/>
      <c r="Q52" s="33"/>
      <c r="R52" s="33"/>
      <c r="S52" s="33"/>
    </row>
    <row r="53" spans="1:19" x14ac:dyDescent="0.45">
      <c r="B53" s="13"/>
      <c r="M53" s="33"/>
      <c r="N53" s="33"/>
      <c r="O53" s="33"/>
      <c r="P53" s="33"/>
      <c r="Q53" s="33"/>
      <c r="R53" s="33"/>
      <c r="S53" s="33"/>
    </row>
    <row r="54" spans="1:19" x14ac:dyDescent="0.45">
      <c r="B54" s="13"/>
      <c r="M54" s="33"/>
      <c r="N54" s="33"/>
      <c r="O54" s="33"/>
      <c r="P54" s="33"/>
      <c r="Q54" s="33"/>
      <c r="R54" s="33"/>
      <c r="S54" s="33"/>
    </row>
    <row r="55" spans="1:19" x14ac:dyDescent="0.45">
      <c r="B55" s="13"/>
      <c r="M55" s="33"/>
      <c r="N55" s="33"/>
      <c r="O55" s="33"/>
      <c r="P55" s="33"/>
      <c r="Q55" s="33"/>
      <c r="R55" s="33"/>
      <c r="S55" s="33"/>
    </row>
    <row r="56" spans="1:19" x14ac:dyDescent="0.45">
      <c r="B56" s="13"/>
      <c r="M56" s="33"/>
      <c r="N56" s="33"/>
      <c r="O56" s="33"/>
      <c r="P56" s="33"/>
      <c r="Q56" s="33"/>
      <c r="R56" s="33"/>
      <c r="S56" s="33"/>
    </row>
    <row r="57" spans="1:19" x14ac:dyDescent="0.45">
      <c r="B57" s="13"/>
    </row>
    <row r="58" spans="1:19" x14ac:dyDescent="0.45">
      <c r="B58" s="13"/>
    </row>
    <row r="59" spans="1:19" x14ac:dyDescent="0.45">
      <c r="B59" s="13"/>
    </row>
    <row r="60" spans="1:19" x14ac:dyDescent="0.45">
      <c r="B60" s="13"/>
    </row>
    <row r="61" spans="1:19" x14ac:dyDescent="0.45">
      <c r="B61" s="13"/>
    </row>
    <row r="62" spans="1:19" ht="0.75" customHeight="1" x14ac:dyDescent="0.45">
      <c r="A62" s="34"/>
    </row>
    <row r="63" spans="1:19" ht="12.75" hidden="1" customHeight="1" x14ac:dyDescent="0.45">
      <c r="A63" s="13"/>
    </row>
    <row r="70" spans="2:6" x14ac:dyDescent="0.45">
      <c r="B70" s="30"/>
    </row>
    <row r="72" spans="2:6" x14ac:dyDescent="0.45">
      <c r="D72" s="30"/>
      <c r="F72" s="30"/>
    </row>
    <row r="75" spans="2:6" x14ac:dyDescent="0.45">
      <c r="C75" s="30"/>
    </row>
    <row r="80" spans="2:6" x14ac:dyDescent="0.45">
      <c r="B80" s="30"/>
    </row>
    <row r="81" spans="2:6" x14ac:dyDescent="0.45">
      <c r="B81" s="30"/>
    </row>
    <row r="82" spans="2:6" x14ac:dyDescent="0.45">
      <c r="C82" s="30"/>
    </row>
    <row r="86" spans="2:6" x14ac:dyDescent="0.45">
      <c r="B86" s="30"/>
      <c r="C86" s="30"/>
      <c r="D86" s="30"/>
      <c r="F86" s="30"/>
    </row>
    <row r="105" spans="1:19" x14ac:dyDescent="0.45">
      <c r="A105" s="17" t="s">
        <v>83</v>
      </c>
      <c r="B105" s="17" t="s">
        <v>83</v>
      </c>
      <c r="C105" s="17" t="s">
        <v>83</v>
      </c>
      <c r="D105" s="17" t="s">
        <v>83</v>
      </c>
      <c r="F105" s="17" t="s">
        <v>83</v>
      </c>
    </row>
    <row r="106" spans="1:19" x14ac:dyDescent="0.45">
      <c r="A106" s="13" t="s">
        <v>3</v>
      </c>
      <c r="B106" s="13" t="s">
        <v>84</v>
      </c>
      <c r="C106" s="13" t="s">
        <v>85</v>
      </c>
      <c r="D106" s="13" t="s">
        <v>22</v>
      </c>
      <c r="F106" s="13" t="s">
        <v>86</v>
      </c>
    </row>
    <row r="107" spans="1:19" x14ac:dyDescent="0.45">
      <c r="B107" s="13" t="s">
        <v>88</v>
      </c>
      <c r="D107" s="13" t="s">
        <v>23</v>
      </c>
    </row>
    <row r="108" spans="1:19" x14ac:dyDescent="0.45">
      <c r="A108" s="17" t="s">
        <v>83</v>
      </c>
      <c r="B108" s="17" t="s">
        <v>83</v>
      </c>
      <c r="C108" s="17" t="s">
        <v>83</v>
      </c>
      <c r="D108" s="17" t="s">
        <v>83</v>
      </c>
      <c r="F108" s="17" t="s">
        <v>83</v>
      </c>
    </row>
    <row r="109" spans="1:19" x14ac:dyDescent="0.45">
      <c r="B109" s="18"/>
      <c r="C109" s="18"/>
      <c r="D109" s="18"/>
      <c r="F109" s="18"/>
      <c r="L109" s="778" t="s">
        <v>90</v>
      </c>
      <c r="M109" s="778"/>
      <c r="N109" s="778"/>
      <c r="O109" s="778"/>
      <c r="P109" s="778"/>
    </row>
    <row r="110" spans="1:19" x14ac:dyDescent="0.45">
      <c r="B110" s="18"/>
      <c r="C110" s="18"/>
      <c r="D110" s="18"/>
      <c r="F110" s="18"/>
    </row>
    <row r="111" spans="1:19" x14ac:dyDescent="0.45">
      <c r="A111" s="14" t="s">
        <v>91</v>
      </c>
      <c r="B111" s="18" t="e">
        <f>#N/A</f>
        <v>#N/A</v>
      </c>
      <c r="C111" s="18" t="e">
        <f>#N/A</f>
        <v>#N/A</v>
      </c>
      <c r="D111" s="18" t="e">
        <f>#REF!*D69/1000</f>
        <v>#REF!</v>
      </c>
      <c r="F111" s="18" t="e">
        <f>#REF!*F69/1000</f>
        <v>#REF!</v>
      </c>
    </row>
    <row r="112" spans="1:19" x14ac:dyDescent="0.45">
      <c r="A112" s="14" t="s">
        <v>92</v>
      </c>
      <c r="B112" s="18" t="e">
        <f>#N/A</f>
        <v>#N/A</v>
      </c>
      <c r="C112" s="18" t="e">
        <f>#N/A</f>
        <v>#N/A</v>
      </c>
      <c r="D112" s="18" t="e">
        <f>#REF!*D70/1000</f>
        <v>#REF!</v>
      </c>
      <c r="F112" s="18" t="e">
        <f>#REF!*F70/1000</f>
        <v>#REF!</v>
      </c>
      <c r="L112" s="778" t="s">
        <v>83</v>
      </c>
      <c r="M112" s="778"/>
      <c r="N112" s="778"/>
      <c r="O112" s="778"/>
      <c r="R112" s="17"/>
      <c r="S112" s="17"/>
    </row>
    <row r="113" spans="1:38" x14ac:dyDescent="0.45">
      <c r="A113" s="14" t="s">
        <v>93</v>
      </c>
      <c r="B113" s="18" t="e">
        <f>#N/A</f>
        <v>#N/A</v>
      </c>
      <c r="C113" s="18" t="e">
        <f>#N/A</f>
        <v>#N/A</v>
      </c>
      <c r="D113" s="18" t="e">
        <f>#REF!*D71/1000</f>
        <v>#REF!</v>
      </c>
      <c r="F113" s="18" t="e">
        <f>#REF!*F71/1000</f>
        <v>#REF!</v>
      </c>
      <c r="L113" s="17" t="s">
        <v>90</v>
      </c>
      <c r="M113" s="13"/>
      <c r="N113" s="17"/>
      <c r="O113" s="13"/>
      <c r="R113" s="17"/>
      <c r="S113" s="13"/>
    </row>
    <row r="114" spans="1:38" x14ac:dyDescent="0.45">
      <c r="A114" s="14" t="s">
        <v>94</v>
      </c>
      <c r="B114" s="18" t="e">
        <f>#N/A</f>
        <v>#N/A</v>
      </c>
      <c r="C114" s="18" t="e">
        <f>#N/A</f>
        <v>#N/A</v>
      </c>
      <c r="D114" s="18">
        <f t="shared" ref="D114:D129" si="4">B9*D72/1000</f>
        <v>0</v>
      </c>
      <c r="F114" s="18">
        <f t="shared" ref="F114:F129" si="5">C9*F72/1000</f>
        <v>0</v>
      </c>
      <c r="L114" s="17" t="s">
        <v>90</v>
      </c>
      <c r="N114" s="17"/>
      <c r="O114" s="13"/>
      <c r="R114" s="17"/>
    </row>
    <row r="115" spans="1:38" x14ac:dyDescent="0.45">
      <c r="A115" s="14" t="s">
        <v>95</v>
      </c>
      <c r="B115" s="18" t="e">
        <f>#N/A</f>
        <v>#N/A</v>
      </c>
      <c r="C115" s="18" t="e">
        <f>#N/A</f>
        <v>#N/A</v>
      </c>
      <c r="D115" s="18">
        <f t="shared" si="4"/>
        <v>0</v>
      </c>
      <c r="F115" s="18">
        <f t="shared" si="5"/>
        <v>0</v>
      </c>
      <c r="L115" s="778" t="s">
        <v>90</v>
      </c>
      <c r="M115" s="778"/>
      <c r="N115" s="778"/>
      <c r="O115" s="778"/>
      <c r="R115" s="17"/>
      <c r="S115" s="17"/>
    </row>
    <row r="116" spans="1:38" x14ac:dyDescent="0.45">
      <c r="A116" s="14" t="s">
        <v>96</v>
      </c>
      <c r="B116" s="18" t="e">
        <f>#N/A</f>
        <v>#N/A</v>
      </c>
      <c r="C116" s="18" t="e">
        <f>#N/A</f>
        <v>#N/A</v>
      </c>
      <c r="D116" s="18">
        <f t="shared" si="4"/>
        <v>0</v>
      </c>
      <c r="F116" s="18">
        <f t="shared" si="5"/>
        <v>0</v>
      </c>
      <c r="T116" s="17"/>
      <c r="AE116" s="17" t="s">
        <v>90</v>
      </c>
      <c r="AG116" s="17" t="s">
        <v>90</v>
      </c>
      <c r="AH116" s="17" t="s">
        <v>90</v>
      </c>
      <c r="AI116" s="17" t="s">
        <v>90</v>
      </c>
      <c r="AJ116" s="17" t="s">
        <v>90</v>
      </c>
      <c r="AK116" s="17" t="s">
        <v>90</v>
      </c>
      <c r="AL116" s="17" t="s">
        <v>90</v>
      </c>
    </row>
    <row r="117" spans="1:38" x14ac:dyDescent="0.45">
      <c r="A117" s="14" t="s">
        <v>97</v>
      </c>
      <c r="B117" s="18" t="e">
        <f>#N/A</f>
        <v>#N/A</v>
      </c>
      <c r="C117" s="18" t="e">
        <f>#N/A</f>
        <v>#N/A</v>
      </c>
      <c r="D117" s="18">
        <f t="shared" si="4"/>
        <v>0</v>
      </c>
      <c r="F117" s="18">
        <f t="shared" si="5"/>
        <v>0</v>
      </c>
      <c r="L117" s="19" t="s">
        <v>90</v>
      </c>
      <c r="N117" s="19"/>
      <c r="R117" s="19"/>
    </row>
    <row r="118" spans="1:38" x14ac:dyDescent="0.45">
      <c r="A118" s="14" t="s">
        <v>98</v>
      </c>
      <c r="B118" s="18" t="e">
        <f>#N/A</f>
        <v>#N/A</v>
      </c>
      <c r="C118" s="18" t="e">
        <f>#N/A</f>
        <v>#N/A</v>
      </c>
      <c r="D118" s="18">
        <f t="shared" si="4"/>
        <v>0</v>
      </c>
      <c r="F118" s="18">
        <f t="shared" si="5"/>
        <v>0</v>
      </c>
      <c r="L118" s="19" t="s">
        <v>90</v>
      </c>
      <c r="M118" s="18"/>
      <c r="N118" s="19"/>
      <c r="O118" s="18"/>
      <c r="R118" s="19"/>
      <c r="S118" s="18"/>
    </row>
    <row r="119" spans="1:38" x14ac:dyDescent="0.45">
      <c r="A119" s="14" t="s">
        <v>99</v>
      </c>
      <c r="B119" s="18" t="e">
        <f>#N/A</f>
        <v>#N/A</v>
      </c>
      <c r="C119" s="18" t="e">
        <f>#N/A</f>
        <v>#N/A</v>
      </c>
      <c r="D119" s="18">
        <f t="shared" si="4"/>
        <v>0</v>
      </c>
      <c r="F119" s="18">
        <f t="shared" si="5"/>
        <v>0</v>
      </c>
      <c r="L119" s="19" t="s">
        <v>90</v>
      </c>
      <c r="M119" s="18"/>
      <c r="N119" s="19"/>
      <c r="O119" s="18"/>
      <c r="R119" s="19"/>
      <c r="S119" s="18"/>
    </row>
    <row r="120" spans="1:38" x14ac:dyDescent="0.45">
      <c r="A120" s="14" t="s">
        <v>100</v>
      </c>
      <c r="B120" s="18" t="e">
        <f>#N/A</f>
        <v>#N/A</v>
      </c>
      <c r="C120" s="18" t="e">
        <f>#N/A</f>
        <v>#N/A</v>
      </c>
      <c r="D120" s="18">
        <f t="shared" si="4"/>
        <v>0</v>
      </c>
      <c r="F120" s="18">
        <f t="shared" si="5"/>
        <v>0</v>
      </c>
      <c r="L120" s="19" t="s">
        <v>90</v>
      </c>
      <c r="M120" s="18"/>
      <c r="N120" s="19"/>
      <c r="O120" s="18"/>
      <c r="R120" s="19"/>
      <c r="S120" s="18"/>
    </row>
    <row r="121" spans="1:38" x14ac:dyDescent="0.45">
      <c r="A121" s="14" t="s">
        <v>101</v>
      </c>
      <c r="B121" s="18" t="e">
        <f>#N/A</f>
        <v>#N/A</v>
      </c>
      <c r="C121" s="18" t="e">
        <f>#N/A</f>
        <v>#N/A</v>
      </c>
      <c r="D121" s="18">
        <f t="shared" si="4"/>
        <v>0</v>
      </c>
      <c r="F121" s="18">
        <f t="shared" si="5"/>
        <v>0</v>
      </c>
      <c r="L121" s="19" t="s">
        <v>90</v>
      </c>
      <c r="M121" s="18"/>
      <c r="N121" s="19"/>
      <c r="O121" s="18"/>
      <c r="R121" s="19"/>
      <c r="S121" s="18"/>
    </row>
    <row r="122" spans="1:38" x14ac:dyDescent="0.45">
      <c r="A122" s="14" t="s">
        <v>102</v>
      </c>
      <c r="B122" s="18" t="e">
        <f>#N/A</f>
        <v>#N/A</v>
      </c>
      <c r="C122" s="18" t="e">
        <f>#N/A</f>
        <v>#N/A</v>
      </c>
      <c r="D122" s="18">
        <f t="shared" si="4"/>
        <v>0</v>
      </c>
      <c r="F122" s="18">
        <f t="shared" si="5"/>
        <v>0</v>
      </c>
      <c r="L122" s="19" t="s">
        <v>90</v>
      </c>
      <c r="M122" s="18"/>
      <c r="N122" s="19"/>
      <c r="O122" s="18"/>
      <c r="R122" s="19"/>
      <c r="S122" s="18"/>
    </row>
    <row r="123" spans="1:38" x14ac:dyDescent="0.45">
      <c r="A123" s="14" t="s">
        <v>103</v>
      </c>
      <c r="B123" s="18" t="e">
        <f>#N/A</f>
        <v>#N/A</v>
      </c>
      <c r="C123" s="18" t="e">
        <f>#N/A</f>
        <v>#N/A</v>
      </c>
      <c r="D123" s="18">
        <f t="shared" si="4"/>
        <v>0</v>
      </c>
      <c r="F123" s="18">
        <f t="shared" si="5"/>
        <v>0</v>
      </c>
      <c r="L123" s="19" t="s">
        <v>90</v>
      </c>
      <c r="M123" s="18"/>
      <c r="N123" s="19"/>
      <c r="O123" s="18"/>
      <c r="R123" s="19"/>
      <c r="S123" s="18"/>
    </row>
    <row r="124" spans="1:38" x14ac:dyDescent="0.45">
      <c r="A124" s="14" t="s">
        <v>104</v>
      </c>
      <c r="B124" s="18" t="e">
        <f>#N/A</f>
        <v>#N/A</v>
      </c>
      <c r="C124" s="18" t="e">
        <f>#N/A</f>
        <v>#N/A</v>
      </c>
      <c r="D124" s="18">
        <f t="shared" si="4"/>
        <v>0</v>
      </c>
      <c r="F124" s="18">
        <f t="shared" si="5"/>
        <v>0</v>
      </c>
      <c r="L124" s="19" t="s">
        <v>90</v>
      </c>
      <c r="M124" s="18"/>
      <c r="N124" s="19"/>
      <c r="O124" s="18"/>
      <c r="R124" s="19"/>
      <c r="S124" s="18"/>
    </row>
    <row r="125" spans="1:38" x14ac:dyDescent="0.45">
      <c r="A125" s="14" t="s">
        <v>105</v>
      </c>
      <c r="B125" s="18" t="e">
        <f>#N/A</f>
        <v>#N/A</v>
      </c>
      <c r="C125" s="18" t="e">
        <f>#N/A</f>
        <v>#N/A</v>
      </c>
      <c r="D125" s="18">
        <f t="shared" si="4"/>
        <v>0</v>
      </c>
      <c r="F125" s="18">
        <f t="shared" si="5"/>
        <v>0</v>
      </c>
      <c r="L125" s="19" t="s">
        <v>90</v>
      </c>
      <c r="M125" s="18"/>
      <c r="N125" s="19"/>
      <c r="O125" s="18"/>
      <c r="R125" s="19"/>
      <c r="S125" s="18"/>
    </row>
    <row r="126" spans="1:38" x14ac:dyDescent="0.45">
      <c r="A126" s="14" t="s">
        <v>106</v>
      </c>
      <c r="B126" s="18" t="e">
        <f>#N/A</f>
        <v>#N/A</v>
      </c>
      <c r="C126" s="18" t="e">
        <f>#N/A</f>
        <v>#N/A</v>
      </c>
      <c r="D126" s="18">
        <f t="shared" si="4"/>
        <v>0</v>
      </c>
      <c r="F126" s="18">
        <f t="shared" si="5"/>
        <v>0</v>
      </c>
      <c r="L126" s="19" t="s">
        <v>90</v>
      </c>
      <c r="M126" s="18"/>
      <c r="N126" s="19"/>
      <c r="O126" s="18"/>
      <c r="R126" s="19"/>
      <c r="S126" s="18"/>
    </row>
    <row r="127" spans="1:38" x14ac:dyDescent="0.45">
      <c r="A127" s="14" t="s">
        <v>107</v>
      </c>
      <c r="B127" s="18" t="e">
        <f>#N/A</f>
        <v>#N/A</v>
      </c>
      <c r="C127" s="18" t="e">
        <f>#N/A</f>
        <v>#N/A</v>
      </c>
      <c r="D127" s="18">
        <f t="shared" si="4"/>
        <v>0</v>
      </c>
      <c r="F127" s="18">
        <f t="shared" si="5"/>
        <v>0</v>
      </c>
      <c r="L127" s="19" t="s">
        <v>90</v>
      </c>
      <c r="M127" s="18"/>
      <c r="N127" s="19"/>
      <c r="O127" s="18"/>
      <c r="R127" s="19"/>
      <c r="S127" s="18"/>
    </row>
    <row r="128" spans="1:38" x14ac:dyDescent="0.45">
      <c r="A128" s="14" t="s">
        <v>108</v>
      </c>
      <c r="B128" s="18" t="e">
        <f>#N/A</f>
        <v>#N/A</v>
      </c>
      <c r="C128" s="18" t="e">
        <f>#N/A</f>
        <v>#N/A</v>
      </c>
      <c r="D128" s="18">
        <f t="shared" si="4"/>
        <v>0</v>
      </c>
      <c r="F128" s="18">
        <f t="shared" si="5"/>
        <v>0</v>
      </c>
      <c r="L128" s="19" t="s">
        <v>90</v>
      </c>
      <c r="M128" s="18"/>
      <c r="N128" s="19"/>
      <c r="O128" s="18"/>
      <c r="R128" s="19"/>
      <c r="S128" s="18"/>
    </row>
    <row r="129" spans="1:19" x14ac:dyDescent="0.45">
      <c r="A129" s="14" t="s">
        <v>109</v>
      </c>
      <c r="B129" s="18" t="e">
        <f>#N/A</f>
        <v>#N/A</v>
      </c>
      <c r="C129" s="18" t="e">
        <f>#N/A</f>
        <v>#N/A</v>
      </c>
      <c r="D129" s="18">
        <f t="shared" si="4"/>
        <v>0</v>
      </c>
      <c r="F129" s="18">
        <f t="shared" si="5"/>
        <v>0</v>
      </c>
      <c r="L129" s="19" t="s">
        <v>90</v>
      </c>
      <c r="M129" s="18"/>
      <c r="N129" s="19"/>
      <c r="O129" s="18"/>
      <c r="R129" s="19"/>
      <c r="S129" s="18"/>
    </row>
    <row r="130" spans="1:19" x14ac:dyDescent="0.45">
      <c r="B130" s="18"/>
      <c r="C130" s="18"/>
      <c r="D130" s="18"/>
      <c r="F130" s="18"/>
      <c r="L130" s="19" t="s">
        <v>90</v>
      </c>
      <c r="M130" s="18"/>
      <c r="N130" s="19"/>
      <c r="O130" s="18"/>
      <c r="R130" s="19"/>
      <c r="S130" s="18"/>
    </row>
    <row r="131" spans="1:19" x14ac:dyDescent="0.45">
      <c r="A131" s="17" t="s">
        <v>83</v>
      </c>
      <c r="B131" s="19" t="s">
        <v>83</v>
      </c>
      <c r="C131" s="19" t="s">
        <v>83</v>
      </c>
      <c r="D131" s="19" t="s">
        <v>83</v>
      </c>
      <c r="F131" s="19" t="s">
        <v>83</v>
      </c>
      <c r="L131" s="19" t="s">
        <v>90</v>
      </c>
      <c r="M131" s="18"/>
      <c r="N131" s="19"/>
      <c r="O131" s="18"/>
      <c r="R131" s="19"/>
      <c r="S131" s="18"/>
    </row>
    <row r="132" spans="1:19" x14ac:dyDescent="0.45">
      <c r="B132" s="18"/>
      <c r="C132" s="18"/>
      <c r="D132" s="18"/>
      <c r="F132" s="18"/>
      <c r="L132" s="19" t="s">
        <v>90</v>
      </c>
      <c r="M132" s="18"/>
      <c r="N132" s="19"/>
      <c r="O132" s="18"/>
      <c r="R132" s="19"/>
      <c r="S132" s="18"/>
    </row>
    <row r="133" spans="1:19" x14ac:dyDescent="0.45">
      <c r="L133" s="19" t="s">
        <v>90</v>
      </c>
      <c r="M133" s="18"/>
      <c r="N133" s="19"/>
      <c r="O133" s="18"/>
      <c r="R133" s="19"/>
      <c r="S133" s="18"/>
    </row>
    <row r="134" spans="1:19" x14ac:dyDescent="0.45">
      <c r="L134" s="19" t="s">
        <v>90</v>
      </c>
      <c r="M134" s="18"/>
      <c r="N134" s="19"/>
      <c r="O134" s="18"/>
      <c r="R134" s="19"/>
      <c r="S134" s="18"/>
    </row>
    <row r="135" spans="1:19" x14ac:dyDescent="0.45">
      <c r="L135" s="19" t="s">
        <v>90</v>
      </c>
      <c r="M135" s="18"/>
      <c r="N135" s="19"/>
      <c r="O135" s="18"/>
      <c r="R135" s="19"/>
      <c r="S135" s="18"/>
    </row>
    <row r="136" spans="1:19" x14ac:dyDescent="0.45">
      <c r="L136" s="19" t="s">
        <v>90</v>
      </c>
      <c r="M136" s="18"/>
      <c r="N136" s="19"/>
      <c r="O136" s="18"/>
      <c r="R136" s="19"/>
      <c r="S136" s="18"/>
    </row>
    <row r="137" spans="1:19" x14ac:dyDescent="0.45">
      <c r="L137" s="19" t="s">
        <v>90</v>
      </c>
      <c r="N137" s="19"/>
      <c r="R137" s="19"/>
    </row>
    <row r="138" spans="1:19" x14ac:dyDescent="0.45">
      <c r="L138" s="779" t="s">
        <v>83</v>
      </c>
      <c r="M138" s="779"/>
      <c r="N138" s="779"/>
      <c r="O138" s="779"/>
      <c r="R138" s="19"/>
      <c r="S138" s="19"/>
    </row>
  </sheetData>
  <mergeCells count="7">
    <mergeCell ref="B3:F5"/>
    <mergeCell ref="L109:P109"/>
    <mergeCell ref="L112:O112"/>
    <mergeCell ref="L115:O115"/>
    <mergeCell ref="L138:O138"/>
    <mergeCell ref="G3:K3"/>
    <mergeCell ref="G4:K4"/>
  </mergeCells>
  <printOptions horizontalCentered="1" verticalCentered="1"/>
  <pageMargins left="0.78740157480314965" right="0.39370078740157483" top="0.6692913385826772" bottom="0.59055118110236227" header="0.31496062992125984" footer="0.35433070866141736"/>
  <pageSetup paperSize="9" scale="36" firstPageNumber="0" orientation="portrait" r:id="rId1"/>
  <headerFooter scaleWithDoc="0">
    <oddHeader>&amp;CBADIS EDITION 2014-2018</oddHeader>
    <oddFooter>&amp;C&amp;7 79&amp;R&amp;7SECTION G - AGRICULTURE ET SECURITE ALIMENTAIRE</oddFooter>
  </headerFooter>
  <rowBreaks count="1" manualBreakCount="1">
    <brk id="46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W85"/>
  <sheetViews>
    <sheetView view="pageBreakPreview" topLeftCell="A32" zoomScale="50" zoomScaleNormal="50" zoomScaleSheetLayoutView="50" zoomScalePageLayoutView="40" workbookViewId="0">
      <selection activeCell="G9" sqref="G9"/>
    </sheetView>
  </sheetViews>
  <sheetFormatPr baseColWidth="10" defaultRowHeight="25.15" x14ac:dyDescent="0.7"/>
  <cols>
    <col min="1" max="1" width="0.25" style="4"/>
    <col min="2" max="2" width="15.625" style="177" customWidth="1"/>
    <col min="3" max="19" width="12.625" style="177" customWidth="1"/>
    <col min="20" max="20" width="20.25" style="177" customWidth="1"/>
    <col min="21" max="23" width="8.375" style="4"/>
  </cols>
  <sheetData>
    <row r="1" spans="1:23" ht="32.25" customHeight="1" x14ac:dyDescent="0.75">
      <c r="B1" s="595" t="s">
        <v>161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2"/>
      <c r="S1" s="151"/>
      <c r="T1" s="151"/>
    </row>
    <row r="2" spans="1:23" ht="26.25" customHeight="1" thickBot="1" x14ac:dyDescent="0.8">
      <c r="B2" s="151"/>
      <c r="C2" s="151"/>
      <c r="E2" s="151"/>
      <c r="F2" s="595" t="s">
        <v>415</v>
      </c>
      <c r="G2" s="151"/>
      <c r="H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</row>
    <row r="3" spans="1:23" ht="26.25" hidden="1" customHeight="1" x14ac:dyDescent="0.75"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3"/>
      <c r="S3" s="153"/>
      <c r="T3" s="153"/>
      <c r="U3" s="35"/>
      <c r="V3" s="35"/>
      <c r="W3" s="35"/>
    </row>
    <row r="4" spans="1:23" ht="26.25" thickTop="1" thickBot="1" x14ac:dyDescent="0.8">
      <c r="A4" s="6" t="s">
        <v>90</v>
      </c>
      <c r="B4" s="154" t="s">
        <v>10</v>
      </c>
      <c r="C4" s="785" t="s">
        <v>11</v>
      </c>
      <c r="D4" s="785"/>
      <c r="E4" s="785"/>
      <c r="F4" s="785"/>
      <c r="G4" s="785"/>
      <c r="H4" s="785"/>
      <c r="I4" s="785" t="s">
        <v>12</v>
      </c>
      <c r="J4" s="785"/>
      <c r="K4" s="785"/>
      <c r="L4" s="785"/>
      <c r="M4" s="785"/>
      <c r="N4" s="785"/>
      <c r="O4" s="786" t="s">
        <v>13</v>
      </c>
      <c r="P4" s="786"/>
      <c r="Q4" s="786"/>
      <c r="R4" s="786"/>
      <c r="S4" s="786"/>
      <c r="T4" s="786"/>
      <c r="U4" s="7"/>
      <c r="V4" s="7"/>
      <c r="W4" s="7"/>
    </row>
    <row r="5" spans="1:23" ht="26.25" thickTop="1" thickBot="1" x14ac:dyDescent="0.8">
      <c r="A5" s="10" t="s">
        <v>90</v>
      </c>
      <c r="B5" s="155" t="s">
        <v>19</v>
      </c>
      <c r="C5" s="785"/>
      <c r="D5" s="785"/>
      <c r="E5" s="785"/>
      <c r="F5" s="785"/>
      <c r="G5" s="785"/>
      <c r="H5" s="785"/>
      <c r="I5" s="785"/>
      <c r="J5" s="785"/>
      <c r="K5" s="785"/>
      <c r="L5" s="785"/>
      <c r="M5" s="785"/>
      <c r="N5" s="785"/>
      <c r="O5" s="786"/>
      <c r="P5" s="786"/>
      <c r="Q5" s="786"/>
      <c r="R5" s="786"/>
      <c r="S5" s="786"/>
      <c r="T5" s="786"/>
      <c r="U5" s="7"/>
      <c r="V5" s="7"/>
      <c r="W5" s="7"/>
    </row>
    <row r="6" spans="1:23" ht="26.25" thickTop="1" thickBot="1" x14ac:dyDescent="0.8">
      <c r="A6" s="10" t="s">
        <v>90</v>
      </c>
      <c r="B6" s="156"/>
      <c r="C6" s="785"/>
      <c r="D6" s="785"/>
      <c r="E6" s="785"/>
      <c r="F6" s="785"/>
      <c r="G6" s="785"/>
      <c r="H6" s="785"/>
      <c r="I6" s="785"/>
      <c r="J6" s="785"/>
      <c r="K6" s="785"/>
      <c r="L6" s="785"/>
      <c r="M6" s="785"/>
      <c r="N6" s="785"/>
      <c r="O6" s="786"/>
      <c r="P6" s="786"/>
      <c r="Q6" s="786"/>
      <c r="R6" s="786"/>
      <c r="S6" s="786"/>
      <c r="T6" s="786"/>
      <c r="U6" s="7"/>
      <c r="V6" s="7"/>
      <c r="W6" s="7"/>
    </row>
    <row r="7" spans="1:23" ht="25.9" thickTop="1" x14ac:dyDescent="0.75">
      <c r="A7" s="36" t="s">
        <v>90</v>
      </c>
      <c r="B7" s="156"/>
      <c r="C7" s="155" t="s">
        <v>22</v>
      </c>
      <c r="D7" s="155" t="s">
        <v>23</v>
      </c>
      <c r="E7" s="157" t="s">
        <v>24</v>
      </c>
      <c r="F7" s="155" t="s">
        <v>25</v>
      </c>
      <c r="G7" s="593" t="s">
        <v>26</v>
      </c>
      <c r="H7" s="155" t="s">
        <v>27</v>
      </c>
      <c r="I7" s="155" t="s">
        <v>22</v>
      </c>
      <c r="J7" s="157" t="s">
        <v>23</v>
      </c>
      <c r="K7" s="155" t="s">
        <v>24</v>
      </c>
      <c r="L7" s="157" t="s">
        <v>25</v>
      </c>
      <c r="M7" s="155" t="s">
        <v>26</v>
      </c>
      <c r="N7" s="154" t="s">
        <v>27</v>
      </c>
      <c r="O7" s="154" t="s">
        <v>22</v>
      </c>
      <c r="P7" s="154" t="s">
        <v>23</v>
      </c>
      <c r="Q7" s="154" t="s">
        <v>24</v>
      </c>
      <c r="R7" s="154" t="s">
        <v>25</v>
      </c>
      <c r="S7" s="154" t="s">
        <v>26</v>
      </c>
      <c r="T7" s="159" t="s">
        <v>27</v>
      </c>
      <c r="U7" s="8"/>
      <c r="V7" s="8"/>
      <c r="W7" s="8"/>
    </row>
    <row r="8" spans="1:23" ht="22.5" customHeight="1" thickBot="1" x14ac:dyDescent="0.8">
      <c r="A8" s="36" t="s">
        <v>90</v>
      </c>
      <c r="B8" s="156"/>
      <c r="C8" s="155"/>
      <c r="D8" s="155"/>
      <c r="E8" s="160"/>
      <c r="F8" s="155" t="s">
        <v>29</v>
      </c>
      <c r="G8" s="157"/>
      <c r="H8" s="161"/>
      <c r="I8" s="155"/>
      <c r="J8" s="157"/>
      <c r="K8" s="161"/>
      <c r="L8" s="157" t="s">
        <v>29</v>
      </c>
      <c r="M8" s="155"/>
      <c r="N8" s="161"/>
      <c r="O8" s="162" t="s">
        <v>23</v>
      </c>
      <c r="P8" s="162"/>
      <c r="Q8" s="163"/>
      <c r="R8" s="162" t="s">
        <v>29</v>
      </c>
      <c r="S8" s="162"/>
      <c r="T8" s="164"/>
      <c r="U8" s="9"/>
      <c r="V8" s="9"/>
      <c r="W8" s="9"/>
    </row>
    <row r="9" spans="1:23" ht="33.75" customHeight="1" thickTop="1" thickBot="1" x14ac:dyDescent="0.8">
      <c r="A9" s="36"/>
      <c r="B9" s="162" t="s">
        <v>31</v>
      </c>
      <c r="C9" s="163"/>
      <c r="D9" s="163"/>
      <c r="E9" s="165"/>
      <c r="F9" s="163"/>
      <c r="G9" s="165"/>
      <c r="H9" s="163"/>
      <c r="I9" s="166" t="s">
        <v>32</v>
      </c>
      <c r="J9" s="167" t="s">
        <v>33</v>
      </c>
      <c r="K9" s="166" t="s">
        <v>34</v>
      </c>
      <c r="L9" s="167" t="s">
        <v>35</v>
      </c>
      <c r="M9" s="166" t="s">
        <v>36</v>
      </c>
      <c r="N9" s="167" t="s">
        <v>37</v>
      </c>
      <c r="O9" s="591" t="s">
        <v>38</v>
      </c>
      <c r="P9" s="167" t="s">
        <v>39</v>
      </c>
      <c r="Q9" s="591" t="s">
        <v>40</v>
      </c>
      <c r="R9" s="591" t="s">
        <v>41</v>
      </c>
      <c r="S9" s="167" t="s">
        <v>42</v>
      </c>
      <c r="T9" s="591" t="s">
        <v>43</v>
      </c>
      <c r="U9" s="7"/>
      <c r="V9" s="7"/>
      <c r="W9" s="7"/>
    </row>
    <row r="10" spans="1:23" ht="39" customHeight="1" thickTop="1" x14ac:dyDescent="0.75">
      <c r="A10" s="36" t="s">
        <v>90</v>
      </c>
      <c r="B10" s="170" t="s">
        <v>20</v>
      </c>
      <c r="C10" s="171">
        <v>144.40020297628101</v>
      </c>
      <c r="D10" s="171">
        <v>0</v>
      </c>
      <c r="E10" s="172">
        <v>11.113011116119599</v>
      </c>
      <c r="F10" s="171">
        <v>32.053034846489403</v>
      </c>
      <c r="G10" s="172">
        <v>0</v>
      </c>
      <c r="H10" s="171">
        <v>187.56624893889</v>
      </c>
      <c r="I10" s="171">
        <v>122.740172529839</v>
      </c>
      <c r="J10" s="172">
        <v>0</v>
      </c>
      <c r="K10" s="171">
        <v>9.4460594487016891</v>
      </c>
      <c r="L10" s="172">
        <v>19.071555733661199</v>
      </c>
      <c r="M10" s="171">
        <v>0</v>
      </c>
      <c r="N10" s="172">
        <v>151.257787712202</v>
      </c>
      <c r="O10" s="171">
        <v>95.737334573274197</v>
      </c>
      <c r="P10" s="173">
        <v>0</v>
      </c>
      <c r="Q10" s="171">
        <v>7.3679263699873196</v>
      </c>
      <c r="R10" s="171">
        <v>19.071555733661199</v>
      </c>
      <c r="S10" s="172">
        <v>0</v>
      </c>
      <c r="T10" s="171">
        <v>122.176816676923</v>
      </c>
      <c r="U10" s="11"/>
      <c r="V10" s="11"/>
      <c r="W10" s="11"/>
    </row>
    <row r="11" spans="1:23" ht="39" customHeight="1" x14ac:dyDescent="0.75">
      <c r="A11" s="36" t="s">
        <v>90</v>
      </c>
      <c r="B11" s="170" t="s">
        <v>21</v>
      </c>
      <c r="C11" s="171">
        <v>85.265076994386703</v>
      </c>
      <c r="D11" s="171">
        <v>0</v>
      </c>
      <c r="E11" s="172">
        <v>7.3419985930872604</v>
      </c>
      <c r="F11" s="171">
        <v>20.765591606577001</v>
      </c>
      <c r="G11" s="172">
        <v>0</v>
      </c>
      <c r="H11" s="171">
        <v>113.372667194051</v>
      </c>
      <c r="I11" s="171">
        <v>72.475315445228702</v>
      </c>
      <c r="J11" s="172">
        <v>0</v>
      </c>
      <c r="K11" s="171">
        <v>6.24069880412417</v>
      </c>
      <c r="L11" s="172">
        <v>12.3555270059133</v>
      </c>
      <c r="M11" s="171">
        <v>0</v>
      </c>
      <c r="N11" s="172">
        <v>91.071541255266098</v>
      </c>
      <c r="O11" s="171">
        <v>56.530746047278399</v>
      </c>
      <c r="P11" s="173">
        <v>0</v>
      </c>
      <c r="Q11" s="171">
        <v>4.8677450672168501</v>
      </c>
      <c r="R11" s="171">
        <v>12.3555270059133</v>
      </c>
      <c r="S11" s="172">
        <v>0</v>
      </c>
      <c r="T11" s="171">
        <v>73.754018120408503</v>
      </c>
      <c r="U11" s="12"/>
      <c r="V11" s="12"/>
      <c r="W11" s="12"/>
    </row>
    <row r="12" spans="1:23" ht="39" customHeight="1" x14ac:dyDescent="0.75">
      <c r="A12" s="36" t="s">
        <v>90</v>
      </c>
      <c r="B12" s="170" t="s">
        <v>28</v>
      </c>
      <c r="C12" s="171">
        <v>126.28665298259</v>
      </c>
      <c r="D12" s="171">
        <v>0</v>
      </c>
      <c r="E12" s="172">
        <v>8.1433204239372294</v>
      </c>
      <c r="F12" s="171">
        <v>23.3798320038028</v>
      </c>
      <c r="G12" s="172">
        <v>0</v>
      </c>
      <c r="H12" s="171">
        <v>157.80980541033</v>
      </c>
      <c r="I12" s="171">
        <v>107.343655035202</v>
      </c>
      <c r="J12" s="172">
        <v>0</v>
      </c>
      <c r="K12" s="171">
        <v>6.92182236034665</v>
      </c>
      <c r="L12" s="172">
        <v>13.9110000422626</v>
      </c>
      <c r="M12" s="171">
        <v>0</v>
      </c>
      <c r="N12" s="172">
        <v>128.176477437811</v>
      </c>
      <c r="O12" s="171">
        <v>83.728050927457502</v>
      </c>
      <c r="P12" s="173">
        <v>0</v>
      </c>
      <c r="Q12" s="171">
        <v>5.3990214410703903</v>
      </c>
      <c r="R12" s="171">
        <v>13.9110000422626</v>
      </c>
      <c r="S12" s="172">
        <v>0</v>
      </c>
      <c r="T12" s="171">
        <v>103.038072410791</v>
      </c>
      <c r="U12" s="12"/>
      <c r="V12" s="12"/>
      <c r="W12" s="12"/>
    </row>
    <row r="13" spans="1:23" ht="39" customHeight="1" x14ac:dyDescent="0.75">
      <c r="A13" s="36" t="s">
        <v>90</v>
      </c>
      <c r="B13" s="170" t="s">
        <v>30</v>
      </c>
      <c r="C13" s="171">
        <v>68.009166472957105</v>
      </c>
      <c r="D13" s="171">
        <v>0</v>
      </c>
      <c r="E13" s="172">
        <v>4.27005065293028</v>
      </c>
      <c r="F13" s="171">
        <v>8.0264697800182301</v>
      </c>
      <c r="G13" s="172">
        <v>0</v>
      </c>
      <c r="H13" s="171">
        <v>80.305686905905603</v>
      </c>
      <c r="I13" s="171">
        <v>57.807791502013501</v>
      </c>
      <c r="J13" s="172">
        <v>0</v>
      </c>
      <c r="K13" s="171">
        <v>3.6295430549907399</v>
      </c>
      <c r="L13" s="172">
        <v>4.7757495191108497</v>
      </c>
      <c r="M13" s="171">
        <v>0</v>
      </c>
      <c r="N13" s="172">
        <v>66.213084076115095</v>
      </c>
      <c r="O13" s="171">
        <v>45.090077371570601</v>
      </c>
      <c r="P13" s="173">
        <v>0</v>
      </c>
      <c r="Q13" s="171">
        <v>2.83104358289278</v>
      </c>
      <c r="R13" s="171">
        <v>4.7757495191108497</v>
      </c>
      <c r="S13" s="172">
        <v>0</v>
      </c>
      <c r="T13" s="171">
        <v>52.696870473574201</v>
      </c>
      <c r="U13" s="12"/>
      <c r="V13" s="12"/>
      <c r="W13" s="12"/>
    </row>
    <row r="14" spans="1:23" ht="39" customHeight="1" x14ac:dyDescent="0.75">
      <c r="A14" s="36" t="s">
        <v>90</v>
      </c>
      <c r="B14" s="170" t="s">
        <v>44</v>
      </c>
      <c r="C14" s="171">
        <v>105.16503843380499</v>
      </c>
      <c r="D14" s="171">
        <v>0</v>
      </c>
      <c r="E14" s="172">
        <v>6.9839169776821803</v>
      </c>
      <c r="F14" s="171">
        <v>13.5182627228646</v>
      </c>
      <c r="G14" s="172">
        <v>0</v>
      </c>
      <c r="H14" s="171">
        <v>125.667218134352</v>
      </c>
      <c r="I14" s="171">
        <v>89.390282668734599</v>
      </c>
      <c r="J14" s="172">
        <v>0</v>
      </c>
      <c r="K14" s="171">
        <v>5.9363294310298498</v>
      </c>
      <c r="L14" s="172">
        <v>8.0433663201044308</v>
      </c>
      <c r="M14" s="171">
        <v>0</v>
      </c>
      <c r="N14" s="172">
        <v>103.369978419869</v>
      </c>
      <c r="O14" s="171">
        <v>69.724420481612995</v>
      </c>
      <c r="P14" s="173">
        <v>0</v>
      </c>
      <c r="Q14" s="171">
        <v>4.6303369562032897</v>
      </c>
      <c r="R14" s="171">
        <v>8.0433663201044308</v>
      </c>
      <c r="S14" s="172">
        <v>0</v>
      </c>
      <c r="T14" s="171">
        <v>82.3981237579207</v>
      </c>
      <c r="U14" s="12"/>
      <c r="V14" s="12"/>
      <c r="W14" s="12"/>
    </row>
    <row r="15" spans="1:23" ht="39" customHeight="1" x14ac:dyDescent="0.75">
      <c r="A15" s="36" t="s">
        <v>90</v>
      </c>
      <c r="B15" s="170" t="s">
        <v>45</v>
      </c>
      <c r="C15" s="171">
        <v>160.940478194061</v>
      </c>
      <c r="D15" s="171">
        <v>0</v>
      </c>
      <c r="E15" s="172">
        <v>8.6991211479373796</v>
      </c>
      <c r="F15" s="171">
        <v>24.2454040695755</v>
      </c>
      <c r="G15" s="172">
        <v>0</v>
      </c>
      <c r="H15" s="171">
        <v>193.88500341157399</v>
      </c>
      <c r="I15" s="171">
        <v>136.799406464952</v>
      </c>
      <c r="J15" s="172">
        <v>0</v>
      </c>
      <c r="K15" s="171">
        <v>7.3942529757467801</v>
      </c>
      <c r="L15" s="172">
        <v>14.4260154213974</v>
      </c>
      <c r="M15" s="171">
        <v>0</v>
      </c>
      <c r="N15" s="172">
        <v>158.61967486209599</v>
      </c>
      <c r="O15" s="171">
        <v>106.703537042663</v>
      </c>
      <c r="P15" s="173">
        <v>0</v>
      </c>
      <c r="Q15" s="171">
        <v>5.7675173210824902</v>
      </c>
      <c r="R15" s="171">
        <v>14.4260154213974</v>
      </c>
      <c r="S15" s="172">
        <v>0</v>
      </c>
      <c r="T15" s="171">
        <v>126.897069785143</v>
      </c>
      <c r="U15" s="12"/>
      <c r="V15" s="12"/>
      <c r="W15" s="12"/>
    </row>
    <row r="16" spans="1:23" ht="39" customHeight="1" x14ac:dyDescent="0.75">
      <c r="A16" s="36" t="s">
        <v>90</v>
      </c>
      <c r="B16" s="170" t="s">
        <v>46</v>
      </c>
      <c r="C16" s="171">
        <v>120.933262526332</v>
      </c>
      <c r="D16" s="171">
        <v>0</v>
      </c>
      <c r="E16" s="172">
        <v>8.6829495076362502</v>
      </c>
      <c r="F16" s="171">
        <v>25.607206274587899</v>
      </c>
      <c r="G16" s="172">
        <v>0</v>
      </c>
      <c r="H16" s="171">
        <v>155.22341830855601</v>
      </c>
      <c r="I16" s="171">
        <v>102.793273147382</v>
      </c>
      <c r="J16" s="172">
        <v>0</v>
      </c>
      <c r="K16" s="171">
        <v>7.3805070814908103</v>
      </c>
      <c r="L16" s="172">
        <v>15.2362877333798</v>
      </c>
      <c r="M16" s="171">
        <v>0</v>
      </c>
      <c r="N16" s="172">
        <v>125.410067962253</v>
      </c>
      <c r="O16" s="171">
        <v>80.178753054958193</v>
      </c>
      <c r="P16" s="173">
        <v>0</v>
      </c>
      <c r="Q16" s="171">
        <v>5.7567955235628299</v>
      </c>
      <c r="R16" s="171">
        <v>15.2362877333798</v>
      </c>
      <c r="S16" s="172">
        <v>0</v>
      </c>
      <c r="T16" s="171">
        <v>101.171836311901</v>
      </c>
      <c r="U16" s="12"/>
      <c r="V16" s="12"/>
      <c r="W16" s="12"/>
    </row>
    <row r="17" spans="1:23" ht="39" customHeight="1" x14ac:dyDescent="0.75">
      <c r="A17" s="36" t="s">
        <v>90</v>
      </c>
      <c r="B17" s="170" t="s">
        <v>47</v>
      </c>
      <c r="C17" s="171">
        <v>96.987619550801099</v>
      </c>
      <c r="D17" s="171">
        <v>0</v>
      </c>
      <c r="E17" s="172">
        <v>8.2800115122695708</v>
      </c>
      <c r="F17" s="171">
        <v>24.170475335848899</v>
      </c>
      <c r="G17" s="172">
        <v>0</v>
      </c>
      <c r="H17" s="171">
        <v>129.43810639892001</v>
      </c>
      <c r="I17" s="171">
        <v>82.439476618180905</v>
      </c>
      <c r="J17" s="172">
        <v>0</v>
      </c>
      <c r="K17" s="171">
        <v>7.0380097854291304</v>
      </c>
      <c r="L17" s="172">
        <v>14.3814328248301</v>
      </c>
      <c r="M17" s="171">
        <v>0</v>
      </c>
      <c r="N17" s="172">
        <v>103.85891922844</v>
      </c>
      <c r="O17" s="171">
        <v>64.302791762181101</v>
      </c>
      <c r="P17" s="173">
        <v>0</v>
      </c>
      <c r="Q17" s="171">
        <v>5.4896476326347203</v>
      </c>
      <c r="R17" s="171">
        <v>14.3814328248301</v>
      </c>
      <c r="S17" s="172">
        <v>0</v>
      </c>
      <c r="T17" s="171">
        <v>84.173872219645901</v>
      </c>
      <c r="U17" s="12"/>
      <c r="V17" s="12"/>
      <c r="W17" s="12"/>
    </row>
    <row r="18" spans="1:23" ht="39" customHeight="1" x14ac:dyDescent="0.75">
      <c r="A18" s="36" t="s">
        <v>90</v>
      </c>
      <c r="B18" s="170" t="s">
        <v>48</v>
      </c>
      <c r="C18" s="171">
        <v>76.392799914210798</v>
      </c>
      <c r="D18" s="171">
        <v>0</v>
      </c>
      <c r="E18" s="172">
        <v>6.1683696694521801</v>
      </c>
      <c r="F18" s="171">
        <v>11.7226412197599</v>
      </c>
      <c r="G18" s="172">
        <v>0</v>
      </c>
      <c r="H18" s="171">
        <v>94.283810803422895</v>
      </c>
      <c r="I18" s="171">
        <v>64.933879927079204</v>
      </c>
      <c r="J18" s="172">
        <v>0</v>
      </c>
      <c r="K18" s="171">
        <v>5.2431142190343598</v>
      </c>
      <c r="L18" s="172">
        <v>6.9749715257571703</v>
      </c>
      <c r="M18" s="171">
        <v>0</v>
      </c>
      <c r="N18" s="172">
        <v>77.151965671870698</v>
      </c>
      <c r="O18" s="171">
        <v>50.648426343121798</v>
      </c>
      <c r="P18" s="173">
        <v>0</v>
      </c>
      <c r="Q18" s="171">
        <v>4.0896290908467998</v>
      </c>
      <c r="R18" s="171">
        <v>6.9749715257571703</v>
      </c>
      <c r="S18" s="172">
        <v>0</v>
      </c>
      <c r="T18" s="171">
        <v>61.713026959725703</v>
      </c>
      <c r="U18" s="12"/>
      <c r="V18" s="12"/>
      <c r="W18" s="12"/>
    </row>
    <row r="19" spans="1:23" ht="39" customHeight="1" x14ac:dyDescent="0.75">
      <c r="A19" s="36" t="s">
        <v>90</v>
      </c>
      <c r="B19" s="170" t="s">
        <v>49</v>
      </c>
      <c r="C19" s="171">
        <v>136.533855159241</v>
      </c>
      <c r="D19" s="171">
        <v>0</v>
      </c>
      <c r="E19" s="172">
        <v>9.8131382114744508</v>
      </c>
      <c r="F19" s="171">
        <v>26.585601238775901</v>
      </c>
      <c r="G19" s="172">
        <v>0</v>
      </c>
      <c r="H19" s="171">
        <v>172.93259460949201</v>
      </c>
      <c r="I19" s="171">
        <v>116.05377688535501</v>
      </c>
      <c r="J19" s="172">
        <v>0</v>
      </c>
      <c r="K19" s="171">
        <v>8.3411674797532793</v>
      </c>
      <c r="L19" s="172">
        <v>15.8184327370716</v>
      </c>
      <c r="M19" s="171">
        <v>0</v>
      </c>
      <c r="N19" s="172">
        <v>140.21337710218</v>
      </c>
      <c r="O19" s="171">
        <v>90.521945970576894</v>
      </c>
      <c r="P19" s="173">
        <v>0</v>
      </c>
      <c r="Q19" s="171">
        <v>6.5061106342075599</v>
      </c>
      <c r="R19" s="171">
        <v>15.8184327370716</v>
      </c>
      <c r="S19" s="172">
        <v>0</v>
      </c>
      <c r="T19" s="171">
        <v>112.846489341856</v>
      </c>
      <c r="U19" s="12"/>
      <c r="V19" s="12"/>
      <c r="W19" s="12"/>
    </row>
    <row r="20" spans="1:23" ht="39" customHeight="1" x14ac:dyDescent="0.75">
      <c r="A20" s="36" t="s">
        <v>90</v>
      </c>
      <c r="B20" s="170" t="s">
        <v>50</v>
      </c>
      <c r="C20" s="171">
        <v>92.109481052292296</v>
      </c>
      <c r="D20" s="171">
        <v>0</v>
      </c>
      <c r="E20" s="172">
        <v>8.1907059955738308</v>
      </c>
      <c r="F20" s="171">
        <v>17.085777674261301</v>
      </c>
      <c r="G20" s="172">
        <v>0</v>
      </c>
      <c r="H20" s="171">
        <v>117.385964722127</v>
      </c>
      <c r="I20" s="171">
        <v>78.293058894448507</v>
      </c>
      <c r="J20" s="172">
        <v>0</v>
      </c>
      <c r="K20" s="171">
        <v>6.9621000962377604</v>
      </c>
      <c r="L20" s="172">
        <v>10.1660377161855</v>
      </c>
      <c r="M20" s="171">
        <v>0</v>
      </c>
      <c r="N20" s="172">
        <v>95.421196706871697</v>
      </c>
      <c r="O20" s="171">
        <v>61.068585937669802</v>
      </c>
      <c r="P20" s="173">
        <v>0</v>
      </c>
      <c r="Q20" s="171">
        <v>5.4304380750654504</v>
      </c>
      <c r="R20" s="171">
        <v>10.1660377161855</v>
      </c>
      <c r="S20" s="172">
        <v>0</v>
      </c>
      <c r="T20" s="171">
        <v>76.665061728920804</v>
      </c>
      <c r="U20" s="12"/>
      <c r="V20" s="12"/>
      <c r="W20" s="12"/>
    </row>
    <row r="21" spans="1:23" ht="39" customHeight="1" x14ac:dyDescent="0.75">
      <c r="A21" s="36" t="s">
        <v>90</v>
      </c>
      <c r="B21" s="170" t="s">
        <v>51</v>
      </c>
      <c r="C21" s="171">
        <v>93.980468999281698</v>
      </c>
      <c r="D21" s="171">
        <v>0</v>
      </c>
      <c r="E21" s="172">
        <v>9.8304378870939004</v>
      </c>
      <c r="F21" s="171">
        <v>11.1482320951279</v>
      </c>
      <c r="G21" s="172">
        <v>0</v>
      </c>
      <c r="H21" s="171">
        <v>114.959138981504</v>
      </c>
      <c r="I21" s="171">
        <v>79.883398649389505</v>
      </c>
      <c r="J21" s="172">
        <v>0</v>
      </c>
      <c r="K21" s="171">
        <v>8.3558722040298203</v>
      </c>
      <c r="L21" s="172">
        <v>6.6331980966010997</v>
      </c>
      <c r="M21" s="171">
        <v>0</v>
      </c>
      <c r="N21" s="172">
        <v>94.872468950020405</v>
      </c>
      <c r="O21" s="171">
        <v>62.309050946523797</v>
      </c>
      <c r="P21" s="173">
        <v>0</v>
      </c>
      <c r="Q21" s="171">
        <v>6.51758031914326</v>
      </c>
      <c r="R21" s="171">
        <v>6.6331980966010997</v>
      </c>
      <c r="S21" s="172">
        <v>0</v>
      </c>
      <c r="T21" s="171">
        <v>75.459829362268195</v>
      </c>
      <c r="U21" s="12"/>
      <c r="V21" s="12"/>
      <c r="W21" s="12"/>
    </row>
    <row r="22" spans="1:23" ht="39" customHeight="1" x14ac:dyDescent="0.75">
      <c r="A22" s="36" t="s">
        <v>90</v>
      </c>
      <c r="B22" s="170" t="s">
        <v>52</v>
      </c>
      <c r="C22" s="171">
        <v>123.647902307395</v>
      </c>
      <c r="D22" s="171">
        <v>0</v>
      </c>
      <c r="E22" s="172">
        <v>15.9325140353912</v>
      </c>
      <c r="F22" s="171">
        <v>21.3439401312292</v>
      </c>
      <c r="G22" s="172">
        <v>0</v>
      </c>
      <c r="H22" s="171">
        <v>160.92435647401601</v>
      </c>
      <c r="I22" s="171">
        <v>105.100716961286</v>
      </c>
      <c r="J22" s="172">
        <v>0</v>
      </c>
      <c r="K22" s="171">
        <v>13.5426369300825</v>
      </c>
      <c r="L22" s="172">
        <v>12.6996443780814</v>
      </c>
      <c r="M22" s="171">
        <v>0</v>
      </c>
      <c r="N22" s="172">
        <v>131.34299826944999</v>
      </c>
      <c r="O22" s="171">
        <v>81.978559229803096</v>
      </c>
      <c r="P22" s="173">
        <v>0</v>
      </c>
      <c r="Q22" s="171">
        <v>10.5632568054644</v>
      </c>
      <c r="R22" s="171">
        <v>12.6996443780814</v>
      </c>
      <c r="S22" s="172">
        <v>0</v>
      </c>
      <c r="T22" s="171">
        <v>105.241460413349</v>
      </c>
      <c r="U22" s="12"/>
      <c r="V22" s="12"/>
      <c r="W22" s="12"/>
    </row>
    <row r="23" spans="1:23" ht="39" customHeight="1" x14ac:dyDescent="0.75">
      <c r="A23" s="36" t="s">
        <v>90</v>
      </c>
      <c r="B23" s="170" t="s">
        <v>53</v>
      </c>
      <c r="C23" s="171">
        <v>95.329768769753699</v>
      </c>
      <c r="D23" s="171">
        <v>0</v>
      </c>
      <c r="E23" s="172">
        <v>13.4700783327867</v>
      </c>
      <c r="F23" s="171">
        <v>17.655449830121</v>
      </c>
      <c r="G23" s="172">
        <v>0</v>
      </c>
      <c r="H23" s="171">
        <v>126.455296932661</v>
      </c>
      <c r="I23" s="171">
        <v>81.030303454290703</v>
      </c>
      <c r="J23" s="172">
        <v>0</v>
      </c>
      <c r="K23" s="171">
        <v>11.4495665828687</v>
      </c>
      <c r="L23" s="172">
        <v>10.504992648922</v>
      </c>
      <c r="M23" s="171">
        <v>0</v>
      </c>
      <c r="N23" s="172">
        <v>102.984862686081</v>
      </c>
      <c r="O23" s="171">
        <v>63.203636694346699</v>
      </c>
      <c r="P23" s="173">
        <v>0</v>
      </c>
      <c r="Q23" s="171">
        <v>8.9306619346376106</v>
      </c>
      <c r="R23" s="171">
        <v>10.504992648922</v>
      </c>
      <c r="S23" s="172">
        <v>0</v>
      </c>
      <c r="T23" s="171">
        <v>82.639291277906295</v>
      </c>
      <c r="U23" s="12"/>
      <c r="V23" s="12"/>
      <c r="W23" s="12"/>
    </row>
    <row r="24" spans="1:23" ht="39" customHeight="1" x14ac:dyDescent="0.75">
      <c r="A24" s="36" t="s">
        <v>90</v>
      </c>
      <c r="B24" s="170" t="s">
        <v>54</v>
      </c>
      <c r="C24" s="171">
        <v>56.164198929083</v>
      </c>
      <c r="D24" s="171">
        <v>0</v>
      </c>
      <c r="E24" s="172">
        <v>9.6624760191687695</v>
      </c>
      <c r="F24" s="171">
        <v>16.1950744071077</v>
      </c>
      <c r="G24" s="172">
        <v>0</v>
      </c>
      <c r="H24" s="171">
        <v>82.021749355359503</v>
      </c>
      <c r="I24" s="171">
        <v>47.739569089720497</v>
      </c>
      <c r="J24" s="172">
        <v>0</v>
      </c>
      <c r="K24" s="171">
        <v>8.2131046162934496</v>
      </c>
      <c r="L24" s="172">
        <v>9.6360692722291006</v>
      </c>
      <c r="M24" s="171">
        <v>0</v>
      </c>
      <c r="N24" s="172">
        <v>65.588742978243104</v>
      </c>
      <c r="O24" s="171">
        <v>37.236863889981997</v>
      </c>
      <c r="P24" s="173">
        <v>0</v>
      </c>
      <c r="Q24" s="171">
        <v>6.4062216007088901</v>
      </c>
      <c r="R24" s="171">
        <v>9.6360692722291006</v>
      </c>
      <c r="S24" s="172">
        <v>0</v>
      </c>
      <c r="T24" s="171">
        <v>53.279154762920001</v>
      </c>
      <c r="U24" s="12"/>
      <c r="V24" s="12"/>
      <c r="W24" s="12"/>
    </row>
    <row r="25" spans="1:23" ht="39" customHeight="1" x14ac:dyDescent="0.75">
      <c r="A25" s="36" t="s">
        <v>90</v>
      </c>
      <c r="B25" s="170" t="s">
        <v>55</v>
      </c>
      <c r="C25" s="171">
        <v>73.305371014071895</v>
      </c>
      <c r="D25" s="171">
        <v>0</v>
      </c>
      <c r="E25" s="172">
        <v>15.318598453103499</v>
      </c>
      <c r="F25" s="171">
        <v>21.119514724808599</v>
      </c>
      <c r="G25" s="172">
        <v>0</v>
      </c>
      <c r="H25" s="171">
        <v>109.743484191984</v>
      </c>
      <c r="I25" s="171">
        <v>62.309565361961099</v>
      </c>
      <c r="J25" s="172">
        <v>0</v>
      </c>
      <c r="K25" s="171">
        <v>13.020808685138</v>
      </c>
      <c r="L25" s="172">
        <v>12.566111261261099</v>
      </c>
      <c r="M25" s="171">
        <v>0</v>
      </c>
      <c r="N25" s="172">
        <v>87.896485308360198</v>
      </c>
      <c r="O25" s="171">
        <v>48.601460982329598</v>
      </c>
      <c r="P25" s="173">
        <v>0</v>
      </c>
      <c r="Q25" s="171">
        <v>10.1562307744076</v>
      </c>
      <c r="R25" s="171">
        <v>12.566111261261099</v>
      </c>
      <c r="S25" s="172">
        <v>0</v>
      </c>
      <c r="T25" s="171">
        <v>71.323803017998301</v>
      </c>
      <c r="U25" s="12"/>
      <c r="V25" s="12"/>
      <c r="W25" s="12"/>
    </row>
    <row r="26" spans="1:23" ht="39" customHeight="1" x14ac:dyDescent="0.75">
      <c r="A26" s="36" t="s">
        <v>90</v>
      </c>
      <c r="B26" s="170" t="s">
        <v>56</v>
      </c>
      <c r="C26" s="171">
        <v>143.879638476178</v>
      </c>
      <c r="D26" s="171">
        <v>0</v>
      </c>
      <c r="E26" s="172">
        <v>22.263562243814299</v>
      </c>
      <c r="F26" s="171">
        <v>22.274320223038401</v>
      </c>
      <c r="G26" s="172">
        <v>0</v>
      </c>
      <c r="H26" s="171">
        <v>188.41752094303101</v>
      </c>
      <c r="I26" s="171">
        <v>122.297692704751</v>
      </c>
      <c r="J26" s="172">
        <v>0</v>
      </c>
      <c r="K26" s="171">
        <v>18.924027907242099</v>
      </c>
      <c r="L26" s="172">
        <v>13.2532205327078</v>
      </c>
      <c r="M26" s="171">
        <v>0</v>
      </c>
      <c r="N26" s="172">
        <v>154.47494114470101</v>
      </c>
      <c r="O26" s="171">
        <v>95.392200309705999</v>
      </c>
      <c r="P26" s="173">
        <v>0</v>
      </c>
      <c r="Q26" s="171">
        <v>14.7607417676489</v>
      </c>
      <c r="R26" s="171">
        <v>13.2532205327078</v>
      </c>
      <c r="S26" s="172">
        <v>0</v>
      </c>
      <c r="T26" s="171">
        <v>123.40616261006301</v>
      </c>
      <c r="U26" s="12"/>
      <c r="V26" s="12"/>
      <c r="W26" s="12"/>
    </row>
    <row r="27" spans="1:23" ht="39" customHeight="1" x14ac:dyDescent="0.75">
      <c r="A27" s="36" t="s">
        <v>90</v>
      </c>
      <c r="B27" s="170" t="s">
        <v>57</v>
      </c>
      <c r="C27" s="171">
        <v>74.131996711396596</v>
      </c>
      <c r="D27" s="171">
        <v>19.441229094137601</v>
      </c>
      <c r="E27" s="172">
        <v>15.9295347193873</v>
      </c>
      <c r="F27" s="171">
        <v>21.084045879802702</v>
      </c>
      <c r="G27" s="172">
        <v>0</v>
      </c>
      <c r="H27" s="171">
        <v>130.586806404724</v>
      </c>
      <c r="I27" s="171">
        <v>63.012197204687098</v>
      </c>
      <c r="J27" s="172">
        <v>16.525044730017001</v>
      </c>
      <c r="K27" s="171">
        <v>13.5401045114792</v>
      </c>
      <c r="L27" s="172">
        <v>12.5450072984826</v>
      </c>
      <c r="M27" s="171">
        <v>0</v>
      </c>
      <c r="N27" s="172">
        <v>105.622353744666</v>
      </c>
      <c r="O27" s="171">
        <v>49.149513819656001</v>
      </c>
      <c r="P27" s="173">
        <v>12.8895348894133</v>
      </c>
      <c r="Q27" s="171">
        <v>10.5612815189538</v>
      </c>
      <c r="R27" s="171">
        <v>12.5450072984826</v>
      </c>
      <c r="S27" s="172">
        <v>0</v>
      </c>
      <c r="T27" s="171">
        <v>85.1453375265056</v>
      </c>
      <c r="U27" s="12"/>
      <c r="V27" s="12"/>
      <c r="W27" s="12"/>
    </row>
    <row r="28" spans="1:23" ht="39" customHeight="1" x14ac:dyDescent="0.75">
      <c r="A28" s="36" t="s">
        <v>90</v>
      </c>
      <c r="B28" s="170" t="s">
        <v>58</v>
      </c>
      <c r="C28" s="171">
        <v>99.833014421692198</v>
      </c>
      <c r="D28" s="171">
        <v>16.0846040974902</v>
      </c>
      <c r="E28" s="172">
        <v>16.437439431019399</v>
      </c>
      <c r="F28" s="171">
        <v>19.644349506327099</v>
      </c>
      <c r="G28" s="172">
        <v>0.45930798850153198</v>
      </c>
      <c r="H28" s="171">
        <v>152.45871544503001</v>
      </c>
      <c r="I28" s="171">
        <v>84.858062258438295</v>
      </c>
      <c r="J28" s="172">
        <v>13.671913482866699</v>
      </c>
      <c r="K28" s="171">
        <v>13.9718235163665</v>
      </c>
      <c r="L28" s="172">
        <v>11.6883879562646</v>
      </c>
      <c r="M28" s="171">
        <v>0.39041179022630201</v>
      </c>
      <c r="N28" s="172">
        <v>124.580599004162</v>
      </c>
      <c r="O28" s="171">
        <v>66.189288561581904</v>
      </c>
      <c r="P28" s="173">
        <v>10.664092516636</v>
      </c>
      <c r="Q28" s="171">
        <v>10.8980223427659</v>
      </c>
      <c r="R28" s="171">
        <v>11.6883879562646</v>
      </c>
      <c r="S28" s="172">
        <v>0.30452119637651598</v>
      </c>
      <c r="T28" s="171">
        <v>99.744312573624896</v>
      </c>
      <c r="U28" s="12"/>
      <c r="V28" s="12"/>
      <c r="W28" s="12"/>
    </row>
    <row r="29" spans="1:23" ht="39" customHeight="1" x14ac:dyDescent="0.75">
      <c r="A29" s="36" t="s">
        <v>90</v>
      </c>
      <c r="B29" s="170" t="s">
        <v>59</v>
      </c>
      <c r="C29" s="171">
        <v>68.231407695324904</v>
      </c>
      <c r="D29" s="171">
        <v>15.425058476461199</v>
      </c>
      <c r="E29" s="172">
        <v>17.363010776788698</v>
      </c>
      <c r="F29" s="171">
        <v>20.612125428947099</v>
      </c>
      <c r="G29" s="172">
        <v>0.41785996566452599</v>
      </c>
      <c r="H29" s="171">
        <v>122.04946234318599</v>
      </c>
      <c r="I29" s="171">
        <v>57.996696541026203</v>
      </c>
      <c r="J29" s="172">
        <v>13.111299704992</v>
      </c>
      <c r="K29" s="171">
        <v>14.7585591602704</v>
      </c>
      <c r="L29" s="172">
        <v>12.264214630223499</v>
      </c>
      <c r="M29" s="171">
        <v>0.35518097081484701</v>
      </c>
      <c r="N29" s="172">
        <v>98.485951007326904</v>
      </c>
      <c r="O29" s="171">
        <v>45.237423302000401</v>
      </c>
      <c r="P29" s="173">
        <v>10.2268137698938</v>
      </c>
      <c r="Q29" s="171">
        <v>11.511676145010901</v>
      </c>
      <c r="R29" s="171">
        <v>12.264214630223499</v>
      </c>
      <c r="S29" s="172">
        <v>0.27704115723557998</v>
      </c>
      <c r="T29" s="171">
        <v>79.517169004364106</v>
      </c>
      <c r="U29" s="12"/>
      <c r="V29" s="12"/>
      <c r="W29" s="12"/>
    </row>
    <row r="30" spans="1:23" ht="39" customHeight="1" x14ac:dyDescent="0.75">
      <c r="A30" s="36"/>
      <c r="B30" s="170" t="s">
        <v>60</v>
      </c>
      <c r="C30" s="171">
        <v>87.537261530316499</v>
      </c>
      <c r="D30" s="171">
        <v>17.3829594711836</v>
      </c>
      <c r="E30" s="172">
        <v>18.004875581153801</v>
      </c>
      <c r="F30" s="171">
        <v>23.0498086433049</v>
      </c>
      <c r="G30" s="172">
        <v>0.19209658210580599</v>
      </c>
      <c r="H30" s="171">
        <v>146.16700180806501</v>
      </c>
      <c r="I30" s="171">
        <v>74.406672300769003</v>
      </c>
      <c r="J30" s="172">
        <v>14.7755155505061</v>
      </c>
      <c r="K30" s="171">
        <v>15.3041442439807</v>
      </c>
      <c r="L30" s="172">
        <v>13.7146361427664</v>
      </c>
      <c r="M30" s="171">
        <v>0.163282094789935</v>
      </c>
      <c r="N30" s="172">
        <v>118.36425033281201</v>
      </c>
      <c r="O30" s="171">
        <v>58.037204394599797</v>
      </c>
      <c r="P30" s="173">
        <v>11.5249021293947</v>
      </c>
      <c r="Q30" s="171">
        <v>11.937232510305</v>
      </c>
      <c r="R30" s="171">
        <v>13.7146361427664</v>
      </c>
      <c r="S30" s="172">
        <v>0.127360033936149</v>
      </c>
      <c r="T30" s="171">
        <v>95.341335211002104</v>
      </c>
      <c r="U30" s="12"/>
      <c r="V30" s="12"/>
      <c r="W30" s="12"/>
    </row>
    <row r="31" spans="1:23" ht="39" customHeight="1" x14ac:dyDescent="0.75">
      <c r="A31" s="36"/>
      <c r="B31" s="170" t="s">
        <v>61</v>
      </c>
      <c r="C31" s="171">
        <v>67.314922667335196</v>
      </c>
      <c r="D31" s="171">
        <v>20.9789314577292</v>
      </c>
      <c r="E31" s="172">
        <v>17.753608935478201</v>
      </c>
      <c r="F31" s="171">
        <v>20.8135781717661</v>
      </c>
      <c r="G31" s="172">
        <v>9.20111026730559E-2</v>
      </c>
      <c r="H31" s="171">
        <v>126.953052334982</v>
      </c>
      <c r="I31" s="171">
        <v>57.217684267234901</v>
      </c>
      <c r="J31" s="172">
        <v>17.832091739069799</v>
      </c>
      <c r="K31" s="171">
        <v>15.0905675951565</v>
      </c>
      <c r="L31" s="172">
        <v>12.3840790122008</v>
      </c>
      <c r="M31" s="171">
        <v>7.8209437272097504E-2</v>
      </c>
      <c r="N31" s="172">
        <v>102.60263205093401</v>
      </c>
      <c r="O31" s="171">
        <v>44.629793728443197</v>
      </c>
      <c r="P31" s="173">
        <v>13.909031556474501</v>
      </c>
      <c r="Q31" s="171">
        <v>11.7706427242221</v>
      </c>
      <c r="R31" s="171">
        <v>12.3840790122008</v>
      </c>
      <c r="S31" s="172">
        <v>6.1003361072236001E-2</v>
      </c>
      <c r="T31" s="171">
        <v>82.754550382412802</v>
      </c>
      <c r="U31" s="12"/>
      <c r="V31" s="12"/>
      <c r="W31" s="12"/>
    </row>
    <row r="32" spans="1:23" ht="39" customHeight="1" x14ac:dyDescent="0.75">
      <c r="A32" s="36"/>
      <c r="B32" s="170" t="s">
        <v>62</v>
      </c>
      <c r="C32" s="171">
        <v>76.911394416229001</v>
      </c>
      <c r="D32" s="171">
        <v>10.1371708031827</v>
      </c>
      <c r="E32" s="172">
        <v>13.322211586814101</v>
      </c>
      <c r="F32" s="171">
        <v>22.040996253030599</v>
      </c>
      <c r="G32" s="172">
        <v>0.32113913268549898</v>
      </c>
      <c r="H32" s="171">
        <v>122.73291219194201</v>
      </c>
      <c r="I32" s="171">
        <v>65.374685253794695</v>
      </c>
      <c r="J32" s="172">
        <v>8.6165951827053195</v>
      </c>
      <c r="K32" s="171">
        <v>11.323879848792</v>
      </c>
      <c r="L32" s="172">
        <v>13.1143927705532</v>
      </c>
      <c r="M32" s="171">
        <v>0.272968262782674</v>
      </c>
      <c r="N32" s="172">
        <v>98.702521318627902</v>
      </c>
      <c r="O32" s="171">
        <v>50.992254497959898</v>
      </c>
      <c r="P32" s="173">
        <v>6.72094424251015</v>
      </c>
      <c r="Q32" s="171">
        <v>8.8326262820577703</v>
      </c>
      <c r="R32" s="171">
        <v>13.1143927705532</v>
      </c>
      <c r="S32" s="172">
        <v>0.212915244970486</v>
      </c>
      <c r="T32" s="171">
        <v>79.873133038051506</v>
      </c>
      <c r="U32" s="12"/>
      <c r="V32" s="12"/>
      <c r="W32" s="12"/>
    </row>
    <row r="33" spans="1:23" ht="39" customHeight="1" x14ac:dyDescent="0.75">
      <c r="A33" s="36"/>
      <c r="B33" s="170" t="s">
        <v>63</v>
      </c>
      <c r="C33" s="171">
        <v>56.3581356966748</v>
      </c>
      <c r="D33" s="171">
        <v>14.7526440366532</v>
      </c>
      <c r="E33" s="172">
        <v>14.477783015231701</v>
      </c>
      <c r="F33" s="171">
        <v>22.411725381614499</v>
      </c>
      <c r="G33" s="172">
        <v>0.231136003760857</v>
      </c>
      <c r="H33" s="171">
        <v>108.23142413393499</v>
      </c>
      <c r="I33" s="171">
        <v>47.9044153421735</v>
      </c>
      <c r="J33" s="172">
        <v>12.539747431155201</v>
      </c>
      <c r="K33" s="171">
        <v>12.306115562946999</v>
      </c>
      <c r="L33" s="172">
        <v>13.3349766020606</v>
      </c>
      <c r="M33" s="171">
        <v>0.19646560319672801</v>
      </c>
      <c r="N33" s="172">
        <v>86.281720541533105</v>
      </c>
      <c r="O33" s="171">
        <v>37.365443966895398</v>
      </c>
      <c r="P33" s="173">
        <v>9.7810029963010692</v>
      </c>
      <c r="Q33" s="171">
        <v>9.5987701390986295</v>
      </c>
      <c r="R33" s="171">
        <v>13.3349766020606</v>
      </c>
      <c r="S33" s="172">
        <v>0.15324317049344799</v>
      </c>
      <c r="T33" s="171">
        <v>70.233436874849204</v>
      </c>
      <c r="U33" s="12"/>
      <c r="V33" s="12"/>
      <c r="W33" s="12"/>
    </row>
    <row r="34" spans="1:23" ht="39" customHeight="1" x14ac:dyDescent="0.75">
      <c r="A34" s="36"/>
      <c r="B34" s="170" t="s">
        <v>64</v>
      </c>
      <c r="C34" s="171">
        <v>80.412443182754998</v>
      </c>
      <c r="D34" s="171">
        <v>12.19003825836</v>
      </c>
      <c r="E34" s="172">
        <v>17.018658179136299</v>
      </c>
      <c r="F34" s="171">
        <v>23.792924996438</v>
      </c>
      <c r="G34" s="172">
        <v>0.22430369268105499</v>
      </c>
      <c r="H34" s="171">
        <v>133.63836830937001</v>
      </c>
      <c r="I34" s="171">
        <v>68.350576705341695</v>
      </c>
      <c r="J34" s="172">
        <v>10.361532519606</v>
      </c>
      <c r="K34" s="171">
        <v>14.465859452265899</v>
      </c>
      <c r="L34" s="172">
        <v>14.1567903728806</v>
      </c>
      <c r="M34" s="171">
        <v>0.19065813877889701</v>
      </c>
      <c r="N34" s="172">
        <v>107.52541718887301</v>
      </c>
      <c r="O34" s="171">
        <v>53.313449830166498</v>
      </c>
      <c r="P34" s="173">
        <v>8.0819953652926504</v>
      </c>
      <c r="Q34" s="171">
        <v>11.283370372767401</v>
      </c>
      <c r="R34" s="171">
        <v>14.1567903728806</v>
      </c>
      <c r="S34" s="172">
        <v>0.14871334824754001</v>
      </c>
      <c r="T34" s="171">
        <v>86.984319289354701</v>
      </c>
      <c r="U34" s="12"/>
      <c r="V34" s="12"/>
      <c r="W34" s="12"/>
    </row>
    <row r="35" spans="1:23" ht="39" customHeight="1" x14ac:dyDescent="0.75">
      <c r="A35" s="36"/>
      <c r="B35" s="170" t="s">
        <v>65</v>
      </c>
      <c r="C35" s="171">
        <v>65.622530548714806</v>
      </c>
      <c r="D35" s="171">
        <v>14.746862224445801</v>
      </c>
      <c r="E35" s="172">
        <v>12.9667008346476</v>
      </c>
      <c r="F35" s="171">
        <v>19.435495117045701</v>
      </c>
      <c r="G35" s="172">
        <v>0.247514195526151</v>
      </c>
      <c r="H35" s="171">
        <v>113.01910292038001</v>
      </c>
      <c r="I35" s="171">
        <v>55.779150966407599</v>
      </c>
      <c r="J35" s="172">
        <v>12.534832890778899</v>
      </c>
      <c r="K35" s="171">
        <v>11.0216957094504</v>
      </c>
      <c r="L35" s="172">
        <v>11.5641195946422</v>
      </c>
      <c r="M35" s="171">
        <v>0.210387066197228</v>
      </c>
      <c r="N35" s="172">
        <v>91.110186227476305</v>
      </c>
      <c r="O35" s="171">
        <v>43.507737753797898</v>
      </c>
      <c r="P35" s="173">
        <v>9.7771696548075493</v>
      </c>
      <c r="Q35" s="171">
        <v>8.5969226533713403</v>
      </c>
      <c r="R35" s="171">
        <v>11.5641195946422</v>
      </c>
      <c r="S35" s="172">
        <v>0.164101911633838</v>
      </c>
      <c r="T35" s="171">
        <v>73.6100515682528</v>
      </c>
      <c r="U35" s="12"/>
      <c r="V35" s="12"/>
      <c r="W35" s="12"/>
    </row>
    <row r="36" spans="1:23" ht="39" customHeight="1" x14ac:dyDescent="0.75">
      <c r="A36" s="36" t="s">
        <v>90</v>
      </c>
      <c r="B36" s="170" t="s">
        <v>66</v>
      </c>
      <c r="C36" s="171">
        <v>77.788694452312399</v>
      </c>
      <c r="D36" s="171">
        <v>14.8539361390872</v>
      </c>
      <c r="E36" s="172">
        <v>12.4252158538423</v>
      </c>
      <c r="F36" s="171">
        <v>18.099851563298401</v>
      </c>
      <c r="G36" s="172">
        <v>0.41752197035839</v>
      </c>
      <c r="H36" s="171">
        <v>123.585219978899</v>
      </c>
      <c r="I36" s="171">
        <v>66.1203902844656</v>
      </c>
      <c r="J36" s="172">
        <v>12.625845718224101</v>
      </c>
      <c r="K36" s="171">
        <v>10.561433475766</v>
      </c>
      <c r="L36" s="172">
        <v>10.7694116801625</v>
      </c>
      <c r="M36" s="171">
        <v>0.35489367480463102</v>
      </c>
      <c r="N36" s="172">
        <v>100.431974833423</v>
      </c>
      <c r="O36" s="171">
        <v>51.5739044218831</v>
      </c>
      <c r="P36" s="173">
        <v>9.8481596602148098</v>
      </c>
      <c r="Q36" s="171">
        <v>8.2379181110974802</v>
      </c>
      <c r="R36" s="171">
        <v>10.7694116801625</v>
      </c>
      <c r="S36" s="172">
        <v>0.27681706634761299</v>
      </c>
      <c r="T36" s="171">
        <v>80.706210939705599</v>
      </c>
      <c r="U36" s="12"/>
      <c r="V36" s="12"/>
      <c r="W36" s="12"/>
    </row>
    <row r="37" spans="1:23" ht="39" customHeight="1" x14ac:dyDescent="0.75">
      <c r="A37" s="36" t="s">
        <v>90</v>
      </c>
      <c r="B37" s="170" t="s">
        <v>67</v>
      </c>
      <c r="C37" s="171">
        <v>68.318363010411801</v>
      </c>
      <c r="D37" s="171">
        <v>15.1107028341671</v>
      </c>
      <c r="E37" s="172">
        <v>10.0694091001629</v>
      </c>
      <c r="F37" s="171">
        <v>16.9023928280596</v>
      </c>
      <c r="G37" s="172">
        <v>0.488167643380642</v>
      </c>
      <c r="H37" s="171">
        <v>110.889035416182</v>
      </c>
      <c r="I37" s="171">
        <v>58.070608558849997</v>
      </c>
      <c r="J37" s="172">
        <v>12.844097409042</v>
      </c>
      <c r="K37" s="171">
        <v>8.5589977351384405</v>
      </c>
      <c r="L37" s="172">
        <v>10.056923732695401</v>
      </c>
      <c r="M37" s="171">
        <v>0.41494249687354601</v>
      </c>
      <c r="N37" s="172">
        <v>89.945569932599497</v>
      </c>
      <c r="O37" s="171">
        <v>45.295074675903003</v>
      </c>
      <c r="P37" s="173">
        <v>10.0183959790528</v>
      </c>
      <c r="Q37" s="171">
        <v>6.6760182334079801</v>
      </c>
      <c r="R37" s="171">
        <v>10.056923732695401</v>
      </c>
      <c r="S37" s="172">
        <v>0.32365514756136599</v>
      </c>
      <c r="T37" s="171">
        <v>72.370067768620601</v>
      </c>
      <c r="U37" s="12"/>
      <c r="V37" s="12"/>
      <c r="W37" s="12"/>
    </row>
    <row r="38" spans="1:23" ht="39" customHeight="1" x14ac:dyDescent="0.75">
      <c r="A38" s="10" t="s">
        <v>90</v>
      </c>
      <c r="B38" s="170" t="s">
        <v>68</v>
      </c>
      <c r="C38" s="171">
        <v>47.188032272077201</v>
      </c>
      <c r="D38" s="171">
        <v>13.088983222441099</v>
      </c>
      <c r="E38" s="172">
        <v>6.6697971853214701</v>
      </c>
      <c r="F38" s="171">
        <v>19.2192749072628</v>
      </c>
      <c r="G38" s="172">
        <v>0.27174436202368102</v>
      </c>
      <c r="H38" s="171">
        <v>86.437831949126306</v>
      </c>
      <c r="I38" s="171">
        <v>40.1098274312656</v>
      </c>
      <c r="J38" s="172">
        <v>11.125635739074999</v>
      </c>
      <c r="K38" s="171">
        <v>5.6693276075232504</v>
      </c>
      <c r="L38" s="172">
        <v>11.435468569821399</v>
      </c>
      <c r="M38" s="171">
        <v>0.23098270772012899</v>
      </c>
      <c r="N38" s="172">
        <v>68.571242055405307</v>
      </c>
      <c r="O38" s="171">
        <v>31.285665396387198</v>
      </c>
      <c r="P38" s="173">
        <v>8.6779958764784695</v>
      </c>
      <c r="Q38" s="171">
        <v>4.4220755338681297</v>
      </c>
      <c r="R38" s="171">
        <v>11.435468569821399</v>
      </c>
      <c r="S38" s="172">
        <v>0.180166512021701</v>
      </c>
      <c r="T38" s="171">
        <v>56.001371888576898</v>
      </c>
      <c r="U38" s="12"/>
      <c r="V38" s="12"/>
      <c r="W38" s="12"/>
    </row>
    <row r="39" spans="1:23" ht="39" customHeight="1" x14ac:dyDescent="0.75">
      <c r="A39" s="10" t="s">
        <v>90</v>
      </c>
      <c r="B39" s="170" t="s">
        <v>69</v>
      </c>
      <c r="C39" s="171">
        <v>45.994038805172401</v>
      </c>
      <c r="D39" s="171">
        <v>12.8544310451699</v>
      </c>
      <c r="E39" s="172">
        <v>4.7665263193653296</v>
      </c>
      <c r="F39" s="171">
        <v>13.278526002879801</v>
      </c>
      <c r="G39" s="172">
        <v>0.15964030727480299</v>
      </c>
      <c r="H39" s="171">
        <v>77.053162479862195</v>
      </c>
      <c r="I39" s="171">
        <v>39.0949329843965</v>
      </c>
      <c r="J39" s="172">
        <v>10.926266388394399</v>
      </c>
      <c r="K39" s="171">
        <v>4.0515473714605301</v>
      </c>
      <c r="L39" s="172">
        <v>7.9007229717134599</v>
      </c>
      <c r="M39" s="171">
        <v>0.13569426118358299</v>
      </c>
      <c r="N39" s="172">
        <v>62.109163977148498</v>
      </c>
      <c r="O39" s="171">
        <v>30.494047727829301</v>
      </c>
      <c r="P39" s="173">
        <v>8.5224877829476604</v>
      </c>
      <c r="Q39" s="171">
        <v>3.16020694973921</v>
      </c>
      <c r="R39" s="171">
        <v>7.9007229717134599</v>
      </c>
      <c r="S39" s="172">
        <v>0.105841523723195</v>
      </c>
      <c r="T39" s="171">
        <v>50.183306955952801</v>
      </c>
      <c r="U39" s="12"/>
      <c r="V39" s="12"/>
      <c r="W39" s="12"/>
    </row>
    <row r="40" spans="1:23" ht="39" customHeight="1" x14ac:dyDescent="0.75">
      <c r="A40" s="10" t="s">
        <v>90</v>
      </c>
      <c r="B40" s="170" t="s">
        <v>70</v>
      </c>
      <c r="C40" s="171">
        <v>70.4405991646058</v>
      </c>
      <c r="D40" s="171">
        <v>15.386731412186901</v>
      </c>
      <c r="E40" s="172">
        <v>6.9013003021536496</v>
      </c>
      <c r="F40" s="171">
        <v>25.023214090791399</v>
      </c>
      <c r="G40" s="172">
        <v>0.31860022111043201</v>
      </c>
      <c r="H40" s="171">
        <v>118.07044519084801</v>
      </c>
      <c r="I40" s="171">
        <v>59.874509289914897</v>
      </c>
      <c r="J40" s="172">
        <v>13.0787217003588</v>
      </c>
      <c r="K40" s="171">
        <v>5.8661052568305996</v>
      </c>
      <c r="L40" s="172">
        <v>14.8888123840209</v>
      </c>
      <c r="M40" s="171">
        <v>0.27081018794386702</v>
      </c>
      <c r="N40" s="172">
        <v>93.978958819069106</v>
      </c>
      <c r="O40" s="171">
        <v>46.702117246133703</v>
      </c>
      <c r="P40" s="173">
        <v>10.201402926279901</v>
      </c>
      <c r="Q40" s="171">
        <v>4.5755621003278701</v>
      </c>
      <c r="R40" s="171">
        <v>14.8888123840209</v>
      </c>
      <c r="S40" s="172">
        <v>0.211231946596216</v>
      </c>
      <c r="T40" s="171">
        <v>76.579126603358503</v>
      </c>
      <c r="U40" s="12"/>
      <c r="V40" s="12"/>
      <c r="W40" s="12"/>
    </row>
    <row r="41" spans="1:23" ht="39" customHeight="1" thickBot="1" x14ac:dyDescent="0.8">
      <c r="A41" s="37" t="s">
        <v>90</v>
      </c>
      <c r="B41" s="170" t="s">
        <v>71</v>
      </c>
      <c r="C41" s="171">
        <v>61.229702813744098</v>
      </c>
      <c r="D41" s="171">
        <v>14.664214979941899</v>
      </c>
      <c r="E41" s="172">
        <v>8.0174236376944297</v>
      </c>
      <c r="F41" s="171">
        <v>20.636299415216602</v>
      </c>
      <c r="G41" s="172">
        <v>0.108540693834144</v>
      </c>
      <c r="H41" s="171">
        <v>104.65618154043101</v>
      </c>
      <c r="I41" s="171">
        <v>52.045247391682501</v>
      </c>
      <c r="J41" s="172">
        <v>12.4645827329506</v>
      </c>
      <c r="K41" s="171">
        <v>6.8148100920402603</v>
      </c>
      <c r="L41" s="172">
        <v>12.278598152053901</v>
      </c>
      <c r="M41" s="171">
        <v>9.2259589759022306E-2</v>
      </c>
      <c r="N41" s="172">
        <v>83.6954979584862</v>
      </c>
      <c r="O41" s="171">
        <v>40.5952929655123</v>
      </c>
      <c r="P41" s="173">
        <v>9.7223745317014796</v>
      </c>
      <c r="Q41" s="171">
        <v>5.3155518717914099</v>
      </c>
      <c r="R41" s="171">
        <v>12.278598152053901</v>
      </c>
      <c r="S41" s="172">
        <v>7.1962480012037394E-2</v>
      </c>
      <c r="T41" s="171">
        <v>67.983780001071096</v>
      </c>
      <c r="U41" s="12"/>
      <c r="V41" s="12"/>
      <c r="W41" s="12"/>
    </row>
    <row r="42" spans="1:23" ht="39" customHeight="1" thickTop="1" x14ac:dyDescent="0.75">
      <c r="A42" s="15" t="s">
        <v>90</v>
      </c>
      <c r="B42" s="170" t="s">
        <v>72</v>
      </c>
      <c r="C42" s="171">
        <v>47.700545633239599</v>
      </c>
      <c r="D42" s="171">
        <v>14.235635551008</v>
      </c>
      <c r="E42" s="172">
        <v>10.8006442802875</v>
      </c>
      <c r="F42" s="171">
        <v>24.748719932284398</v>
      </c>
      <c r="G42" s="172">
        <v>8.2087494107254397E-2</v>
      </c>
      <c r="H42" s="171">
        <v>97.567632890926703</v>
      </c>
      <c r="I42" s="171">
        <v>40.545463788253599</v>
      </c>
      <c r="J42" s="172">
        <v>12.1002902183568</v>
      </c>
      <c r="K42" s="171">
        <v>9.18054763824437</v>
      </c>
      <c r="L42" s="172">
        <v>14.7254883597092</v>
      </c>
      <c r="M42" s="171">
        <v>6.9774369991166194E-2</v>
      </c>
      <c r="N42" s="172">
        <v>76.621564374555206</v>
      </c>
      <c r="O42" s="171">
        <v>31.625461754837801</v>
      </c>
      <c r="P42" s="173">
        <v>9.4382263703183007</v>
      </c>
      <c r="Q42" s="171">
        <v>7.1608271578306102</v>
      </c>
      <c r="R42" s="171">
        <v>14.7254883597092</v>
      </c>
      <c r="S42" s="172">
        <v>5.4424008593109599E-2</v>
      </c>
      <c r="T42" s="171">
        <v>63.004427651289099</v>
      </c>
      <c r="U42" s="12"/>
      <c r="V42" s="12"/>
      <c r="W42" s="12"/>
    </row>
    <row r="43" spans="1:23" ht="39" customHeight="1" x14ac:dyDescent="0.75">
      <c r="B43" s="170" t="s">
        <v>290</v>
      </c>
      <c r="C43" s="171">
        <v>40.958513336892501</v>
      </c>
      <c r="D43" s="171">
        <v>11.545380818764</v>
      </c>
      <c r="E43" s="172">
        <v>7.9357504378175303</v>
      </c>
      <c r="F43" s="171">
        <v>11.9153580590072</v>
      </c>
      <c r="G43" s="172">
        <v>8.6889474317693005E-2</v>
      </c>
      <c r="H43" s="171">
        <v>61.412888019511399</v>
      </c>
      <c r="I43" s="171">
        <v>34.8147363363586</v>
      </c>
      <c r="J43" s="172">
        <v>9.8135736959494402</v>
      </c>
      <c r="K43" s="171">
        <v>6.7453878721449003</v>
      </c>
      <c r="L43" s="172">
        <v>10.1280543501561</v>
      </c>
      <c r="M43" s="171">
        <v>7.3856053170039002E-2</v>
      </c>
      <c r="N43" s="172">
        <v>61.575608307779099</v>
      </c>
      <c r="O43" s="171">
        <v>27.155494342359699</v>
      </c>
      <c r="P43" s="173">
        <v>7.6545874828405598</v>
      </c>
      <c r="Q43" s="171">
        <v>5.2614025402730302</v>
      </c>
      <c r="R43" s="171">
        <v>10.1280543501561</v>
      </c>
      <c r="S43" s="172">
        <v>5.7607721472630498E-2</v>
      </c>
      <c r="T43" s="171">
        <v>50.257146437102001</v>
      </c>
      <c r="U43" s="12"/>
      <c r="V43" s="12"/>
      <c r="W43" s="12"/>
    </row>
    <row r="44" spans="1:23" ht="39" customHeight="1" x14ac:dyDescent="0.75">
      <c r="B44" s="170" t="s">
        <v>291</v>
      </c>
      <c r="C44" s="171">
        <v>59.485787406224603</v>
      </c>
      <c r="D44" s="171">
        <v>17.964938985897099</v>
      </c>
      <c r="E44" s="172">
        <v>39.070866349463401</v>
      </c>
      <c r="F44" s="171">
        <v>15.3596057791758</v>
      </c>
      <c r="G44" s="172">
        <v>9.1428876371794393E-2</v>
      </c>
      <c r="H44" s="171">
        <v>131.97262739713301</v>
      </c>
      <c r="I44" s="171">
        <v>50.562919295290897</v>
      </c>
      <c r="J44" s="172">
        <v>15.2701981380125</v>
      </c>
      <c r="K44" s="171">
        <v>33.2102363970439</v>
      </c>
      <c r="L44" s="172">
        <v>13.0556649122995</v>
      </c>
      <c r="M44" s="171">
        <v>7.7714544916025197E-2</v>
      </c>
      <c r="N44" s="172">
        <v>112.176733287563</v>
      </c>
      <c r="O44" s="171">
        <v>39.439077050326901</v>
      </c>
      <c r="P44" s="173">
        <v>11.9107545476498</v>
      </c>
      <c r="Q44" s="171">
        <v>25.903984389694202</v>
      </c>
      <c r="R44" s="171">
        <v>13.0556649122995</v>
      </c>
      <c r="S44" s="172">
        <v>6.0617345034499698E-2</v>
      </c>
      <c r="T44" s="171">
        <v>90.370098245004897</v>
      </c>
      <c r="U44" s="12"/>
      <c r="V44" s="12"/>
      <c r="W44" s="12"/>
    </row>
    <row r="45" spans="1:23" ht="39" customHeight="1" x14ac:dyDescent="0.75">
      <c r="B45" s="170" t="s">
        <v>292</v>
      </c>
      <c r="C45" s="171">
        <v>29.927568257213</v>
      </c>
      <c r="D45" s="171">
        <v>11.692881197573399</v>
      </c>
      <c r="E45" s="172">
        <v>37.027275871018901</v>
      </c>
      <c r="F45" s="171">
        <v>15.0570396358418</v>
      </c>
      <c r="G45" s="172">
        <v>9.6137455855344195E-2</v>
      </c>
      <c r="H45" s="171">
        <v>93.800902417502499</v>
      </c>
      <c r="I45" s="171">
        <v>25.438433018631098</v>
      </c>
      <c r="J45" s="172">
        <v>9.9389490179374</v>
      </c>
      <c r="K45" s="171">
        <v>31.473184490366101</v>
      </c>
      <c r="L45" s="172">
        <v>12.798483690465501</v>
      </c>
      <c r="M45" s="171">
        <v>8.17168374770426E-2</v>
      </c>
      <c r="N45" s="172">
        <v>79.730767054877106</v>
      </c>
      <c r="O45" s="171">
        <v>19.841977754532198</v>
      </c>
      <c r="P45" s="173">
        <v>7.75238023399117</v>
      </c>
      <c r="Q45" s="171">
        <v>24.549083902485599</v>
      </c>
      <c r="R45" s="171">
        <v>12.798483690465501</v>
      </c>
      <c r="S45" s="172">
        <v>6.3739133232093195E-2</v>
      </c>
      <c r="T45" s="171">
        <v>65.005664714706498</v>
      </c>
      <c r="U45" s="12"/>
      <c r="V45" s="12"/>
      <c r="W45" s="12"/>
    </row>
    <row r="46" spans="1:23" ht="39" customHeight="1" x14ac:dyDescent="0.75">
      <c r="B46" s="170" t="s">
        <v>293</v>
      </c>
      <c r="C46" s="171">
        <v>54.935812882717201</v>
      </c>
      <c r="D46" s="171">
        <v>12.998385893828001</v>
      </c>
      <c r="E46" s="172">
        <v>36.105459241360499</v>
      </c>
      <c r="F46" s="171">
        <v>17.6354549993695</v>
      </c>
      <c r="G46" s="172">
        <v>0.113107017484348</v>
      </c>
      <c r="H46" s="171">
        <v>121.78822003476</v>
      </c>
      <c r="I46" s="171">
        <v>46.695440950309703</v>
      </c>
      <c r="J46" s="172">
        <v>11.0486280097538</v>
      </c>
      <c r="K46" s="171">
        <v>30.689640355156499</v>
      </c>
      <c r="L46" s="171">
        <v>14.990136749464</v>
      </c>
      <c r="M46" s="171">
        <v>9.6140964861696002E-2</v>
      </c>
      <c r="N46" s="171">
        <v>103.519987029546</v>
      </c>
      <c r="O46" s="171">
        <v>36.422443941241497</v>
      </c>
      <c r="P46" s="173">
        <v>8.6179298476079893</v>
      </c>
      <c r="Q46" s="171">
        <v>23.937919477022</v>
      </c>
      <c r="R46" s="171">
        <v>14.990136749464</v>
      </c>
      <c r="S46" s="171">
        <v>7.4989952592122905E-2</v>
      </c>
      <c r="T46" s="171">
        <v>84.043419967927704</v>
      </c>
      <c r="U46" s="12"/>
      <c r="V46" s="12"/>
      <c r="W46" s="12"/>
    </row>
    <row r="47" spans="1:23" ht="39" customHeight="1" x14ac:dyDescent="0.75">
      <c r="B47" s="170" t="s">
        <v>294</v>
      </c>
      <c r="C47" s="171">
        <f>494344.705882353/11519226*1000</f>
        <v>42.914750164842069</v>
      </c>
      <c r="D47" s="171">
        <f>121003.529411765/11519226*1000</f>
        <v>10.504484364814529</v>
      </c>
      <c r="E47" s="172">
        <f>181584.705882353/11519226*1000</f>
        <v>15.76362039275495</v>
      </c>
      <c r="F47" s="171">
        <f>148663.529411765/11519226*1000</f>
        <v>12.905687362307587</v>
      </c>
      <c r="G47" s="172">
        <f>889.411764705882/11519226*1000</f>
        <v>7.7211069971704863E-2</v>
      </c>
      <c r="H47" s="171">
        <f>946485.882352941/11519226*1000</f>
        <v>82.16575335469075</v>
      </c>
      <c r="I47" s="171">
        <f>420193/11519226*1000</f>
        <v>36.477537640115749</v>
      </c>
      <c r="J47" s="172">
        <f>102853/11519226*1000</f>
        <v>8.9288117100923277</v>
      </c>
      <c r="K47" s="171">
        <v>13.399077333841701</v>
      </c>
      <c r="L47" s="172">
        <v>10.969834257961429</v>
      </c>
      <c r="M47" s="171">
        <v>6.5629409475949169E-2</v>
      </c>
      <c r="N47" s="172">
        <v>69.840890351487161</v>
      </c>
      <c r="O47" s="171">
        <v>28.452479359290283</v>
      </c>
      <c r="P47" s="173">
        <v>6.9644731338720147</v>
      </c>
      <c r="Q47" s="171">
        <v>10.451280320396528</v>
      </c>
      <c r="R47" s="171">
        <v>10.969834257961429</v>
      </c>
      <c r="S47" s="172">
        <v>5.1190939391240343E-2</v>
      </c>
      <c r="T47" s="171">
        <v>56.88925801091149</v>
      </c>
      <c r="U47" s="12"/>
      <c r="V47" s="12"/>
      <c r="W47" s="12"/>
    </row>
    <row r="48" spans="1:23" ht="39" customHeight="1" x14ac:dyDescent="0.75">
      <c r="B48" s="170" t="s">
        <v>295</v>
      </c>
      <c r="C48" s="171">
        <v>26.9249757026036</v>
      </c>
      <c r="D48" s="171">
        <v>8.5045482462719999</v>
      </c>
      <c r="E48" s="172">
        <v>13.3657662255892</v>
      </c>
      <c r="F48" s="171">
        <v>11.4318304839401</v>
      </c>
      <c r="G48" s="172">
        <v>9.0213904619441704E-2</v>
      </c>
      <c r="H48" s="171">
        <v>60.317334563024403</v>
      </c>
      <c r="I48" s="171">
        <v>22.886229347213099</v>
      </c>
      <c r="J48" s="172">
        <v>7.2288660093311998</v>
      </c>
      <c r="K48" s="171">
        <v>11.3609012917508</v>
      </c>
      <c r="L48" s="172">
        <v>9.7170559113490604</v>
      </c>
      <c r="M48" s="171">
        <v>7.6681818926525494E-2</v>
      </c>
      <c r="N48" s="172">
        <v>51.269734378570703</v>
      </c>
      <c r="O48" s="171">
        <v>17.851258890826202</v>
      </c>
      <c r="P48" s="173">
        <v>5.6385154872783296</v>
      </c>
      <c r="Q48" s="171">
        <v>8.8615030075656591</v>
      </c>
      <c r="R48" s="171">
        <v>9.7170559113490604</v>
      </c>
      <c r="S48" s="172">
        <v>5.98118187626899E-2</v>
      </c>
      <c r="T48" s="171">
        <v>42.128145115781997</v>
      </c>
      <c r="U48" s="12"/>
      <c r="V48" s="12"/>
      <c r="W48" s="12"/>
    </row>
    <row r="49" spans="2:23" ht="39" customHeight="1" x14ac:dyDescent="0.75">
      <c r="B49" s="170" t="s">
        <v>296</v>
      </c>
      <c r="C49" s="171">
        <v>56.305911830279797</v>
      </c>
      <c r="D49" s="171">
        <v>22.414705170937602</v>
      </c>
      <c r="E49" s="172">
        <v>32.644586655333498</v>
      </c>
      <c r="F49" s="171">
        <v>23.4776717665865</v>
      </c>
      <c r="G49" s="172">
        <v>0.36353708886381397</v>
      </c>
      <c r="H49" s="171">
        <v>135.20641251200101</v>
      </c>
      <c r="I49" s="171">
        <v>47.8600250557378</v>
      </c>
      <c r="J49" s="172">
        <v>19.052499395297001</v>
      </c>
      <c r="K49" s="171">
        <v>27.747898657033499</v>
      </c>
      <c r="L49" s="172">
        <v>19.956021001598501</v>
      </c>
      <c r="M49" s="171">
        <v>0.30900652553424202</v>
      </c>
      <c r="N49" s="172">
        <v>114.925450635201</v>
      </c>
      <c r="O49" s="171">
        <v>37.330819543475499</v>
      </c>
      <c r="P49" s="173">
        <v>14.8609495283317</v>
      </c>
      <c r="Q49" s="171">
        <v>21.643360952486098</v>
      </c>
      <c r="R49" s="171">
        <v>19.956021001598501</v>
      </c>
      <c r="S49" s="172">
        <v>0.24102508991670901</v>
      </c>
      <c r="T49" s="171">
        <v>94.032176115808497</v>
      </c>
      <c r="U49" s="12"/>
      <c r="V49" s="12"/>
      <c r="W49" s="12"/>
    </row>
    <row r="50" spans="2:23" ht="39" customHeight="1" x14ac:dyDescent="0.75">
      <c r="B50" s="170" t="s">
        <v>383</v>
      </c>
      <c r="C50" s="171">
        <v>64.978367592679817</v>
      </c>
      <c r="D50" s="171">
        <v>17.541223492467047</v>
      </c>
      <c r="E50" s="172">
        <v>23.283071109287079</v>
      </c>
      <c r="F50" s="171">
        <v>31.383170329814039</v>
      </c>
      <c r="G50" s="172">
        <v>0.24741173518806245</v>
      </c>
      <c r="H50" s="171">
        <v>141.7939364636641</v>
      </c>
      <c r="I50" s="171">
        <v>55.448034147546146</v>
      </c>
      <c r="J50" s="172">
        <v>11.085516207964952</v>
      </c>
      <c r="K50" s="171">
        <v>12.715765247410818</v>
      </c>
      <c r="L50" s="172">
        <v>28.827298610480025</v>
      </c>
      <c r="M50" s="171">
        <v>9.3675233363943469E-2</v>
      </c>
      <c r="N50" s="172">
        <v>108.17028944676588</v>
      </c>
      <c r="O50" s="171">
        <v>43.249466635085994</v>
      </c>
      <c r="P50" s="173">
        <v>8.6467026422126647</v>
      </c>
      <c r="Q50" s="171">
        <v>9.9182968929804378</v>
      </c>
      <c r="R50" s="171">
        <v>28.827298610480025</v>
      </c>
      <c r="S50" s="172">
        <v>7.3066682023875895E-2</v>
      </c>
      <c r="T50" s="171">
        <v>90.714831462782996</v>
      </c>
      <c r="U50" s="12"/>
      <c r="V50" s="12"/>
      <c r="W50" s="12"/>
    </row>
    <row r="51" spans="2:23" ht="39" customHeight="1" x14ac:dyDescent="0.75">
      <c r="B51" s="170" t="s">
        <v>384</v>
      </c>
      <c r="C51" s="171">
        <v>65.232981350054303</v>
      </c>
      <c r="D51" s="171">
        <v>13.041773828251484</v>
      </c>
      <c r="E51" s="172">
        <v>14.959726467356077</v>
      </c>
      <c r="F51" s="171">
        <v>48.449264542340067</v>
      </c>
      <c r="G51" s="172">
        <v>0.11022308084279314</v>
      </c>
      <c r="H51" s="171">
        <v>88.170860930658108</v>
      </c>
      <c r="I51" s="171">
        <v>32.776718716751162</v>
      </c>
      <c r="J51" s="172">
        <v>5.9221973407270383</v>
      </c>
      <c r="K51" s="171">
        <v>8.4601553008479691</v>
      </c>
      <c r="L51" s="172">
        <v>19.367511305154512</v>
      </c>
      <c r="M51" s="171">
        <v>0.11828713965534349</v>
      </c>
      <c r="N51" s="172">
        <v>66.644869803136032</v>
      </c>
      <c r="O51" s="171">
        <v>25.565840599065911</v>
      </c>
      <c r="P51" s="173">
        <v>4.6193139257670897</v>
      </c>
      <c r="Q51" s="171">
        <v>6.5989211346614161</v>
      </c>
      <c r="R51" s="171">
        <v>19.367511305154512</v>
      </c>
      <c r="S51" s="172">
        <v>9.2263968931167922E-2</v>
      </c>
      <c r="T51" s="171">
        <v>56.243850933580099</v>
      </c>
      <c r="U51" s="12"/>
      <c r="V51" s="12"/>
      <c r="W51" s="12"/>
    </row>
    <row r="52" spans="2:23" ht="39" customHeight="1" x14ac:dyDescent="0.75">
      <c r="B52" s="170" t="s">
        <v>385</v>
      </c>
      <c r="C52" s="171">
        <v>38.560864630658394</v>
      </c>
      <c r="D52" s="171">
        <v>6.9672522979384066</v>
      </c>
      <c r="E52" s="172">
        <v>9.9531904339816055</v>
      </c>
      <c r="F52" s="171">
        <v>32.550401709343973</v>
      </c>
      <c r="G52" s="172">
        <v>0.1391872154730216</v>
      </c>
      <c r="H52" s="171">
        <v>121.28227670841</v>
      </c>
      <c r="I52" s="171">
        <v>45.175051732326089</v>
      </c>
      <c r="J52" s="172">
        <v>9.5019684311495869</v>
      </c>
      <c r="K52" s="171">
        <v>16.291582070340564</v>
      </c>
      <c r="L52" s="172">
        <v>22.413490372561778</v>
      </c>
      <c r="M52" s="171">
        <v>0.10206100752971135</v>
      </c>
      <c r="N52" s="172">
        <v>93.484153613907736</v>
      </c>
      <c r="O52" s="171">
        <v>35.236540351214352</v>
      </c>
      <c r="P52" s="173">
        <v>7.4115353762966762</v>
      </c>
      <c r="Q52" s="171">
        <v>12.70743401486564</v>
      </c>
      <c r="R52" s="171">
        <v>22.413490372561778</v>
      </c>
      <c r="S52" s="172">
        <v>7.960758587317486E-2</v>
      </c>
      <c r="T52" s="171">
        <v>77.848607700811613</v>
      </c>
      <c r="U52" s="12"/>
      <c r="V52" s="12"/>
      <c r="W52" s="12"/>
    </row>
    <row r="53" spans="2:23" ht="39" customHeight="1" x14ac:dyDescent="0.75">
      <c r="B53" s="170" t="s">
        <v>386</v>
      </c>
      <c r="C53" s="171">
        <v>53.147131270578939</v>
      </c>
      <c r="D53" s="171">
        <v>11.178790631503601</v>
      </c>
      <c r="E53" s="172">
        <v>19.166579511083903</v>
      </c>
      <c r="F53" s="171">
        <v>37.669731718591223</v>
      </c>
      <c r="G53" s="172">
        <v>0.12010827102389299</v>
      </c>
      <c r="H53" s="171">
        <v>105.66652948379644</v>
      </c>
      <c r="I53" s="171">
        <v>39.007826161096858</v>
      </c>
      <c r="J53" s="172">
        <v>6.6473281864758746</v>
      </c>
      <c r="K53" s="171">
        <v>15.219430163585558</v>
      </c>
      <c r="L53" s="172">
        <v>20.210220249491016</v>
      </c>
      <c r="M53" s="171">
        <v>7.0222336510088634E-2</v>
      </c>
      <c r="N53" s="172">
        <v>81.15502709715939</v>
      </c>
      <c r="O53" s="171">
        <v>30.426104405655551</v>
      </c>
      <c r="P53" s="173">
        <v>5.1849159854511822</v>
      </c>
      <c r="Q53" s="171">
        <v>11.871155527596736</v>
      </c>
      <c r="R53" s="171">
        <v>20.210220249491016</v>
      </c>
      <c r="S53" s="172">
        <v>5.4773422477869135E-2</v>
      </c>
      <c r="T53" s="171">
        <v>67.747169590672357</v>
      </c>
      <c r="U53" s="12"/>
      <c r="V53" s="12"/>
      <c r="W53" s="12"/>
    </row>
    <row r="54" spans="2:23" ht="39" customHeight="1" x14ac:dyDescent="0.75">
      <c r="B54" s="170" t="s">
        <v>409</v>
      </c>
      <c r="C54" s="171">
        <v>37.006707975199944</v>
      </c>
      <c r="D54" s="171">
        <v>6.6082727601145441</v>
      </c>
      <c r="E54" s="172">
        <v>16.221292242081098</v>
      </c>
      <c r="F54" s="171">
        <v>21.937876129082714</v>
      </c>
      <c r="G54" s="172">
        <v>0.10686897878161299</v>
      </c>
      <c r="H54" s="171">
        <v>81.88101808525991</v>
      </c>
      <c r="I54" s="171">
        <v>31.455701778919952</v>
      </c>
      <c r="J54" s="172">
        <v>5.6170318460973627</v>
      </c>
      <c r="K54" s="171">
        <v>13.788098405768935</v>
      </c>
      <c r="L54" s="172">
        <v>13.053036296804216</v>
      </c>
      <c r="M54" s="171">
        <v>9.083863196437103E-2</v>
      </c>
      <c r="N54" s="172">
        <v>64.004706959554838</v>
      </c>
      <c r="O54" s="171">
        <v>24.535447387557564</v>
      </c>
      <c r="P54" s="173">
        <v>4.381284839955943</v>
      </c>
      <c r="Q54" s="171">
        <v>10.75471675649977</v>
      </c>
      <c r="R54" s="171">
        <v>13.053036296804216</v>
      </c>
      <c r="S54" s="172">
        <v>7.0854132932209407E-2</v>
      </c>
      <c r="T54" s="171">
        <v>52.795339413749701</v>
      </c>
      <c r="U54" s="12"/>
      <c r="V54" s="12"/>
      <c r="W54" s="12"/>
    </row>
    <row r="55" spans="2:23" ht="39" customHeight="1" x14ac:dyDescent="0.75">
      <c r="B55" s="170" t="s">
        <v>410</v>
      </c>
      <c r="C55" s="171">
        <v>28.488182377779552</v>
      </c>
      <c r="D55" s="171">
        <v>7.1272658792825672</v>
      </c>
      <c r="E55" s="171">
        <v>12.44949454493581</v>
      </c>
      <c r="F55" s="171">
        <v>27.275180075948988</v>
      </c>
      <c r="G55" s="171">
        <v>0.15177722140834773</v>
      </c>
      <c r="H55" s="171">
        <v>75.491900099355277</v>
      </c>
      <c r="I55" s="171">
        <v>24.214955021112615</v>
      </c>
      <c r="J55" s="171">
        <v>6.0581759973901814</v>
      </c>
      <c r="K55" s="171">
        <v>10.582070363195438</v>
      </c>
      <c r="L55" s="171">
        <v>16.22873214518965</v>
      </c>
      <c r="M55" s="171">
        <v>0.12901063819709555</v>
      </c>
      <c r="N55" s="171">
        <v>57.212944165084977</v>
      </c>
      <c r="O55" s="171">
        <v>18.887664916467845</v>
      </c>
      <c r="P55" s="171">
        <v>4.7253772779643421</v>
      </c>
      <c r="Q55" s="171">
        <v>8.2540148832924416</v>
      </c>
      <c r="R55" s="171">
        <v>16.22873214518965</v>
      </c>
      <c r="S55" s="171">
        <v>0.10062829779373454</v>
      </c>
      <c r="T55" s="171">
        <v>48.196417520708017</v>
      </c>
      <c r="U55" s="12"/>
      <c r="V55" s="12"/>
      <c r="W55" s="12"/>
    </row>
    <row r="56" spans="2:23" ht="39" customHeight="1" x14ac:dyDescent="0.75">
      <c r="B56" s="170" t="s">
        <v>411</v>
      </c>
      <c r="C56" s="171">
        <v>50.667544244432968</v>
      </c>
      <c r="D56" s="171">
        <v>12.736596299546619</v>
      </c>
      <c r="E56" s="171">
        <v>20.560719250602766</v>
      </c>
      <c r="F56" s="171">
        <v>42.897011725793199</v>
      </c>
      <c r="G56" s="171">
        <v>0.2180821201950327</v>
      </c>
      <c r="H56" s="171">
        <v>127.07995364057062</v>
      </c>
      <c r="I56" s="171">
        <v>43.067412607768027</v>
      </c>
      <c r="J56" s="171">
        <v>10.826106854614626</v>
      </c>
      <c r="K56" s="171">
        <v>17.476611363012353</v>
      </c>
      <c r="L56" s="171">
        <v>25.523721976846957</v>
      </c>
      <c r="M56" s="171">
        <v>0.18536980216577781</v>
      </c>
      <c r="N56" s="171">
        <v>97.079222604407747</v>
      </c>
      <c r="O56" s="171">
        <v>33.592581834059054</v>
      </c>
      <c r="P56" s="171">
        <v>8.4443633465994079</v>
      </c>
      <c r="Q56" s="171">
        <v>13.631756863149635</v>
      </c>
      <c r="R56" s="171">
        <v>25.523721976846957</v>
      </c>
      <c r="S56" s="171">
        <v>0.14458844568930673</v>
      </c>
      <c r="T56" s="171">
        <v>81.337012466344376</v>
      </c>
    </row>
    <row r="57" spans="2:23" ht="39" customHeight="1" x14ac:dyDescent="0.75">
      <c r="B57" s="170" t="s">
        <v>412</v>
      </c>
      <c r="C57" s="171">
        <v>42.686175767970276</v>
      </c>
      <c r="D57" s="171">
        <v>11.669124877293749</v>
      </c>
      <c r="E57" s="171">
        <v>22.681023682986229</v>
      </c>
      <c r="F57" s="171">
        <v>42.221912456749202</v>
      </c>
      <c r="G57" s="171">
        <v>0.24626722243442886</v>
      </c>
      <c r="H57" s="171">
        <v>119.50450400743391</v>
      </c>
      <c r="I57" s="171">
        <v>36.283249402774729</v>
      </c>
      <c r="J57" s="171">
        <v>9.9187561456996853</v>
      </c>
      <c r="K57" s="171">
        <v>19.278870130538294</v>
      </c>
      <c r="L57" s="171">
        <v>25.122037911765776</v>
      </c>
      <c r="M57" s="171">
        <v>0.20932713906926453</v>
      </c>
      <c r="N57" s="171">
        <v>90.812240729847758</v>
      </c>
      <c r="O57" s="171">
        <v>28.300934534164291</v>
      </c>
      <c r="P57" s="171">
        <v>7.7366297936457542</v>
      </c>
      <c r="Q57" s="171">
        <v>15.037518701819868</v>
      </c>
      <c r="R57" s="171">
        <v>25.122037911765776</v>
      </c>
      <c r="S57" s="171">
        <v>0.16327516847402632</v>
      </c>
      <c r="T57" s="171">
        <v>76.360396109869711</v>
      </c>
    </row>
    <row r="58" spans="2:23" ht="39" customHeight="1" thickBot="1" x14ac:dyDescent="0.8">
      <c r="B58" s="175" t="s">
        <v>413</v>
      </c>
      <c r="C58" s="176">
        <v>55.670922941650346</v>
      </c>
      <c r="D58" s="176">
        <v>13.702788170136259</v>
      </c>
      <c r="E58" s="176">
        <v>26.094540326242818</v>
      </c>
      <c r="F58" s="176">
        <v>43.804680550131884</v>
      </c>
      <c r="G58" s="171">
        <v>0.2452756716255875</v>
      </c>
      <c r="H58" s="176">
        <v>139.51820765978692</v>
      </c>
      <c r="I58" s="176">
        <v>47.320284500402792</v>
      </c>
      <c r="J58" s="176">
        <v>11.64736994461582</v>
      </c>
      <c r="K58" s="176">
        <v>22.180359277306398</v>
      </c>
      <c r="L58" s="176">
        <v>26.06378492732847</v>
      </c>
      <c r="M58" s="176">
        <v>0.20848432088174934</v>
      </c>
      <c r="N58" s="176">
        <v>107.42028297053524</v>
      </c>
      <c r="O58" s="176">
        <v>36.909821910314186</v>
      </c>
      <c r="P58" s="176">
        <v>9.0849485568003399</v>
      </c>
      <c r="Q58" s="176">
        <v>17.300680236298991</v>
      </c>
      <c r="R58" s="176">
        <v>26.06378492732847</v>
      </c>
      <c r="S58" s="176">
        <v>0.16261777028776453</v>
      </c>
      <c r="T58" s="176">
        <v>89.521853401029745</v>
      </c>
    </row>
    <row r="59" spans="2:23" ht="18" customHeight="1" thickTop="1" x14ac:dyDescent="0.7">
      <c r="G59" s="178"/>
      <c r="J59" s="178"/>
    </row>
    <row r="60" spans="2:23" x14ac:dyDescent="0.7">
      <c r="B60" s="492" t="s">
        <v>389</v>
      </c>
      <c r="K60" s="179"/>
      <c r="L60" s="179"/>
      <c r="M60" s="179"/>
      <c r="N60" s="179"/>
      <c r="O60" s="179"/>
      <c r="P60" s="179"/>
      <c r="Q60" s="179"/>
      <c r="R60" s="179"/>
      <c r="S60" s="179"/>
      <c r="T60" s="179"/>
    </row>
    <row r="61" spans="2:23" x14ac:dyDescent="0.7">
      <c r="B61" s="492" t="s">
        <v>162</v>
      </c>
    </row>
    <row r="63" spans="2:23" x14ac:dyDescent="0.7">
      <c r="B63" s="180"/>
    </row>
    <row r="64" spans="2:23" x14ac:dyDescent="0.7">
      <c r="B64" s="180"/>
    </row>
    <row r="65" spans="2:6" x14ac:dyDescent="0.7">
      <c r="B65" s="180"/>
    </row>
    <row r="68" spans="2:6" x14ac:dyDescent="0.7">
      <c r="B68" s="181"/>
    </row>
    <row r="69" spans="2:6" x14ac:dyDescent="0.7">
      <c r="B69" s="182"/>
    </row>
    <row r="70" spans="2:6" x14ac:dyDescent="0.7">
      <c r="B70" s="181"/>
    </row>
    <row r="71" spans="2:6" x14ac:dyDescent="0.7">
      <c r="D71" s="183"/>
      <c r="E71" s="183"/>
      <c r="F71" s="183"/>
    </row>
    <row r="73" spans="2:6" x14ac:dyDescent="0.7">
      <c r="C73" s="179"/>
      <c r="D73" s="179"/>
      <c r="E73" s="179"/>
    </row>
    <row r="74" spans="2:6" x14ac:dyDescent="0.7">
      <c r="C74" s="183"/>
    </row>
    <row r="79" spans="2:6" x14ac:dyDescent="0.7">
      <c r="B79" s="183"/>
    </row>
    <row r="80" spans="2:6" x14ac:dyDescent="0.7">
      <c r="B80" s="183"/>
    </row>
    <row r="81" spans="2:7" x14ac:dyDescent="0.7">
      <c r="C81" s="183"/>
    </row>
    <row r="85" spans="2:7" x14ac:dyDescent="0.7">
      <c r="B85" s="183"/>
      <c r="C85" s="183"/>
      <c r="D85" s="183"/>
      <c r="E85" s="183"/>
      <c r="F85" s="183"/>
      <c r="G85" s="183"/>
    </row>
  </sheetData>
  <mergeCells count="3">
    <mergeCell ref="C4:H6"/>
    <mergeCell ref="I4:N6"/>
    <mergeCell ref="O4:T6"/>
  </mergeCells>
  <printOptions horizontalCentered="1" verticalCentered="1"/>
  <pageMargins left="0.78740157480314965" right="0.39370078740157483" top="0.6692913385826772" bottom="0.59055118110236227" header="0.31496062992125984" footer="0.35433070866141736"/>
  <pageSetup paperSize="9" scale="32" firstPageNumber="0" orientation="portrait" r:id="rId1"/>
  <headerFooter scaleWithDoc="0">
    <oddHeader>&amp;CBADIS EDITION 2014-2018</oddHeader>
    <oddFooter>&amp;C&amp;7 80&amp;R&amp;8SECTION G - AGRICULTURE ET SECURITE ALIMENTAIRE</oddFooter>
  </headerFooter>
  <colBreaks count="1" manualBreakCount="1">
    <brk id="20" max="5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pageSetUpPr fitToPage="1"/>
  </sheetPr>
  <dimension ref="A1:P107"/>
  <sheetViews>
    <sheetView view="pageBreakPreview" topLeftCell="A46" zoomScale="60" zoomScaleNormal="60" zoomScalePageLayoutView="30" workbookViewId="0">
      <selection activeCell="G9" sqref="G9"/>
    </sheetView>
  </sheetViews>
  <sheetFormatPr baseColWidth="10" defaultRowHeight="15.4" x14ac:dyDescent="0.45"/>
  <cols>
    <col min="1" max="11" width="15.625" style="2" customWidth="1"/>
    <col min="12" max="16" width="9.75" style="2"/>
  </cols>
  <sheetData>
    <row r="1" spans="1:16" ht="22.5" customHeight="1" x14ac:dyDescent="0.75">
      <c r="A1" s="502" t="s">
        <v>417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</row>
    <row r="2" spans="1:16" ht="21" customHeight="1" x14ac:dyDescent="0.75">
      <c r="A2" s="151"/>
      <c r="B2" s="151"/>
      <c r="C2" s="151"/>
      <c r="D2" s="502" t="s">
        <v>163</v>
      </c>
      <c r="E2" s="151"/>
      <c r="F2" s="151"/>
      <c r="G2" s="151"/>
      <c r="H2" s="151"/>
      <c r="I2" s="151"/>
      <c r="J2" s="151"/>
      <c r="K2" s="151"/>
    </row>
    <row r="3" spans="1:16" ht="25.9" thickBot="1" x14ac:dyDescent="0.8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</row>
    <row r="4" spans="1:16" ht="26.25" hidden="1" customHeight="1" x14ac:dyDescent="0.7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7"/>
      <c r="M4" s="17"/>
      <c r="N4" s="17"/>
      <c r="O4" s="17"/>
      <c r="P4" s="17"/>
    </row>
    <row r="5" spans="1:16" ht="39.950000000000003" customHeight="1" thickTop="1" x14ac:dyDescent="0.75">
      <c r="A5" s="199" t="s">
        <v>3</v>
      </c>
      <c r="B5" s="787" t="s">
        <v>164</v>
      </c>
      <c r="C5" s="787"/>
      <c r="D5" s="787"/>
      <c r="E5" s="787"/>
      <c r="F5" s="787"/>
      <c r="G5" s="200" t="s">
        <v>165</v>
      </c>
      <c r="H5" s="201"/>
      <c r="I5" s="201"/>
      <c r="J5" s="201"/>
      <c r="K5" s="202"/>
      <c r="L5" s="25"/>
      <c r="M5" s="25"/>
      <c r="N5" s="25"/>
      <c r="O5" s="25"/>
      <c r="P5" s="25"/>
    </row>
    <row r="6" spans="1:16" ht="39.950000000000003" customHeight="1" thickBot="1" x14ac:dyDescent="0.8">
      <c r="A6" s="203" t="s">
        <v>14</v>
      </c>
      <c r="B6" s="204"/>
      <c r="C6" s="204"/>
      <c r="D6" s="204"/>
      <c r="E6" s="204"/>
      <c r="F6" s="205"/>
      <c r="G6" s="204"/>
      <c r="H6" s="204"/>
      <c r="I6" s="204"/>
      <c r="J6" s="204"/>
      <c r="K6" s="205"/>
      <c r="L6" s="16"/>
      <c r="M6" s="16"/>
      <c r="N6" s="16"/>
      <c r="O6" s="16"/>
      <c r="P6" s="16"/>
    </row>
    <row r="7" spans="1:16" ht="39.950000000000003" customHeight="1" thickTop="1" x14ac:dyDescent="0.75">
      <c r="A7" s="206"/>
      <c r="B7" s="199" t="s">
        <v>22</v>
      </c>
      <c r="C7" s="199" t="s">
        <v>24</v>
      </c>
      <c r="D7" s="199" t="s">
        <v>25</v>
      </c>
      <c r="E7" s="199" t="s">
        <v>113</v>
      </c>
      <c r="F7" s="199" t="s">
        <v>27</v>
      </c>
      <c r="G7" s="592" t="s">
        <v>22</v>
      </c>
      <c r="H7" s="199" t="s">
        <v>24</v>
      </c>
      <c r="I7" s="199" t="s">
        <v>25</v>
      </c>
      <c r="J7" s="199" t="s">
        <v>113</v>
      </c>
      <c r="K7" s="199" t="s">
        <v>27</v>
      </c>
      <c r="L7" s="38"/>
      <c r="M7" s="38"/>
      <c r="N7" s="38"/>
      <c r="O7" s="38"/>
      <c r="P7" s="38"/>
    </row>
    <row r="8" spans="1:16" ht="39.950000000000003" customHeight="1" thickBot="1" x14ac:dyDescent="0.8">
      <c r="A8" s="207" t="s">
        <v>114</v>
      </c>
      <c r="B8" s="166" t="s">
        <v>23</v>
      </c>
      <c r="C8" s="504"/>
      <c r="D8" s="505"/>
      <c r="E8" s="504"/>
      <c r="F8" s="505"/>
      <c r="G8" s="167" t="s">
        <v>23</v>
      </c>
      <c r="H8" s="505"/>
      <c r="I8" s="504"/>
      <c r="J8" s="505"/>
      <c r="K8" s="506"/>
      <c r="L8" s="25"/>
      <c r="M8" s="25"/>
      <c r="N8" s="25"/>
      <c r="O8" s="25"/>
      <c r="P8" s="25"/>
    </row>
    <row r="9" spans="1:16" ht="36" customHeight="1" thickTop="1" x14ac:dyDescent="0.85">
      <c r="A9" s="215" t="s">
        <v>116</v>
      </c>
      <c r="B9" s="216">
        <v>4.18654855527213E-2</v>
      </c>
      <c r="C9" s="217">
        <v>1.14083448131166</v>
      </c>
      <c r="D9" s="216">
        <v>27.1299722872273</v>
      </c>
      <c r="E9" s="217">
        <v>25.5793566130871</v>
      </c>
      <c r="F9" s="216">
        <v>53.892028867178801</v>
      </c>
      <c r="G9" s="217">
        <v>3.2655078731122597E-2</v>
      </c>
      <c r="H9" s="216">
        <v>0.88985089542309104</v>
      </c>
      <c r="I9" s="217">
        <v>27.1299722872273</v>
      </c>
      <c r="J9" s="216">
        <v>17.905549629161001</v>
      </c>
      <c r="K9" s="218">
        <v>45.958027890542503</v>
      </c>
      <c r="L9" s="16"/>
      <c r="M9" s="16"/>
      <c r="N9" s="16"/>
      <c r="O9" s="16"/>
      <c r="P9" s="16"/>
    </row>
    <row r="10" spans="1:16" ht="36" customHeight="1" x14ac:dyDescent="0.85">
      <c r="A10" s="215" t="s">
        <v>117</v>
      </c>
      <c r="B10" s="216">
        <v>6.7180119552892696</v>
      </c>
      <c r="C10" s="217">
        <v>7.2916090638164803</v>
      </c>
      <c r="D10" s="216">
        <v>41.623527020099502</v>
      </c>
      <c r="E10" s="217">
        <v>24.8606842761242</v>
      </c>
      <c r="F10" s="216">
        <v>80.493832315329499</v>
      </c>
      <c r="G10" s="217">
        <v>5.2400493251256401</v>
      </c>
      <c r="H10" s="216">
        <v>5.6874550697768598</v>
      </c>
      <c r="I10" s="217">
        <v>41.623527020099502</v>
      </c>
      <c r="J10" s="216">
        <v>17.402478993286898</v>
      </c>
      <c r="K10" s="218">
        <v>69.953510408288906</v>
      </c>
      <c r="L10" s="40"/>
      <c r="M10" s="40"/>
      <c r="N10" s="40"/>
      <c r="O10" s="40"/>
      <c r="P10" s="40"/>
    </row>
    <row r="11" spans="1:16" ht="36" customHeight="1" x14ac:dyDescent="0.85">
      <c r="A11" s="215" t="s">
        <v>118</v>
      </c>
      <c r="B11" s="216">
        <v>0</v>
      </c>
      <c r="C11" s="217">
        <v>2.24470815898382</v>
      </c>
      <c r="D11" s="216">
        <v>36.795671949073302</v>
      </c>
      <c r="E11" s="217">
        <v>20.670372883971901</v>
      </c>
      <c r="F11" s="216">
        <v>59.7107529920291</v>
      </c>
      <c r="G11" s="217">
        <v>0</v>
      </c>
      <c r="H11" s="216">
        <v>1.75087236400738</v>
      </c>
      <c r="I11" s="217">
        <v>36.795671949073302</v>
      </c>
      <c r="J11" s="216">
        <v>14.469261018780401</v>
      </c>
      <c r="K11" s="218">
        <v>53.015805331861102</v>
      </c>
      <c r="L11" s="40"/>
      <c r="M11" s="40"/>
      <c r="N11" s="40"/>
      <c r="O11" s="40"/>
      <c r="P11" s="40"/>
    </row>
    <row r="12" spans="1:16" ht="36" customHeight="1" x14ac:dyDescent="0.85">
      <c r="A12" s="215" t="s">
        <v>120</v>
      </c>
      <c r="B12" s="216">
        <v>0</v>
      </c>
      <c r="C12" s="217">
        <v>10.871198230837299</v>
      </c>
      <c r="D12" s="216">
        <v>40.559776533484403</v>
      </c>
      <c r="E12" s="217">
        <v>22.273987131777101</v>
      </c>
      <c r="F12" s="216">
        <v>73.704961896098794</v>
      </c>
      <c r="G12" s="217">
        <v>0</v>
      </c>
      <c r="H12" s="216">
        <v>8.4795346200530908</v>
      </c>
      <c r="I12" s="217">
        <v>40.559776533484403</v>
      </c>
      <c r="J12" s="216">
        <v>15.591790992244</v>
      </c>
      <c r="K12" s="218">
        <v>64.631102145781497</v>
      </c>
      <c r="L12" s="40"/>
      <c r="M12" s="40"/>
      <c r="N12" s="40"/>
      <c r="O12" s="40"/>
      <c r="P12" s="40"/>
    </row>
    <row r="13" spans="1:16" ht="36" customHeight="1" x14ac:dyDescent="0.85">
      <c r="A13" s="215" t="s">
        <v>121</v>
      </c>
      <c r="B13" s="216">
        <v>1.48414162035689</v>
      </c>
      <c r="C13" s="217">
        <v>5.5449179982778203</v>
      </c>
      <c r="D13" s="216">
        <v>42.710297741381503</v>
      </c>
      <c r="E13" s="217">
        <v>17.871538678464201</v>
      </c>
      <c r="F13" s="216">
        <v>67.610896038480405</v>
      </c>
      <c r="G13" s="217">
        <v>1.1576304638783701</v>
      </c>
      <c r="H13" s="216">
        <v>4.3250360386566999</v>
      </c>
      <c r="I13" s="217">
        <v>42.710297741381503</v>
      </c>
      <c r="J13" s="216">
        <v>12.510077074924901</v>
      </c>
      <c r="K13" s="218">
        <v>60.7030413188415</v>
      </c>
      <c r="L13" s="40"/>
      <c r="M13" s="40"/>
      <c r="N13" s="40"/>
      <c r="O13" s="40"/>
      <c r="P13" s="40"/>
    </row>
    <row r="14" spans="1:16" ht="36" customHeight="1" x14ac:dyDescent="0.85">
      <c r="A14" s="215" t="s">
        <v>122</v>
      </c>
      <c r="B14" s="216">
        <v>0.50275800147590999</v>
      </c>
      <c r="C14" s="217">
        <v>1.9305907256674999</v>
      </c>
      <c r="D14" s="216">
        <v>20.532636780276199</v>
      </c>
      <c r="E14" s="217">
        <v>20.492416140158099</v>
      </c>
      <c r="F14" s="216">
        <v>43.458401647577702</v>
      </c>
      <c r="G14" s="217">
        <v>0.39215124115120997</v>
      </c>
      <c r="H14" s="216">
        <v>1.50586076602065</v>
      </c>
      <c r="I14" s="217">
        <v>20.532636780276199</v>
      </c>
      <c r="J14" s="216">
        <v>14.3446912981107</v>
      </c>
      <c r="K14" s="218">
        <v>36.775340085558703</v>
      </c>
      <c r="L14" s="40"/>
      <c r="M14" s="40"/>
      <c r="N14" s="40"/>
      <c r="O14" s="40"/>
      <c r="P14" s="40"/>
    </row>
    <row r="15" spans="1:16" ht="36" customHeight="1" x14ac:dyDescent="0.85">
      <c r="A15" s="215" t="s">
        <v>123</v>
      </c>
      <c r="B15" s="216">
        <v>9.4567553838590808</v>
      </c>
      <c r="C15" s="217">
        <v>2.9625934916238998</v>
      </c>
      <c r="D15" s="216">
        <v>47.970470774969797</v>
      </c>
      <c r="E15" s="217">
        <v>23.524169512960601</v>
      </c>
      <c r="F15" s="216">
        <v>83.913989163413405</v>
      </c>
      <c r="G15" s="217">
        <v>7.3762691994100802</v>
      </c>
      <c r="H15" s="216">
        <v>2.31082292346664</v>
      </c>
      <c r="I15" s="217">
        <v>47.970470774969797</v>
      </c>
      <c r="J15" s="216">
        <v>16.466918659072501</v>
      </c>
      <c r="K15" s="218">
        <v>74.124481556918994</v>
      </c>
      <c r="L15" s="40"/>
      <c r="M15" s="40"/>
      <c r="N15" s="40"/>
      <c r="O15" s="40"/>
      <c r="P15" s="40"/>
    </row>
    <row r="16" spans="1:16" ht="36" customHeight="1" x14ac:dyDescent="0.85">
      <c r="A16" s="215" t="s">
        <v>124</v>
      </c>
      <c r="B16" s="216">
        <v>9.4258334115706397</v>
      </c>
      <c r="C16" s="217">
        <v>2.6384685817378299</v>
      </c>
      <c r="D16" s="216">
        <v>47.415957121085597</v>
      </c>
      <c r="E16" s="217">
        <v>18.354564046871801</v>
      </c>
      <c r="F16" s="216">
        <v>77.834823161265902</v>
      </c>
      <c r="G16" s="217">
        <v>7.3521500610250996</v>
      </c>
      <c r="H16" s="216">
        <v>2.0580054937555001</v>
      </c>
      <c r="I16" s="217">
        <v>47.415957121085597</v>
      </c>
      <c r="J16" s="216">
        <v>12.8481948328103</v>
      </c>
      <c r="K16" s="218">
        <v>69.674307508676407</v>
      </c>
      <c r="L16" s="40"/>
      <c r="M16" s="40"/>
      <c r="N16" s="40"/>
      <c r="O16" s="40"/>
      <c r="P16" s="40"/>
    </row>
    <row r="17" spans="1:16" ht="36" customHeight="1" x14ac:dyDescent="0.85">
      <c r="A17" s="215" t="s">
        <v>125</v>
      </c>
      <c r="B17" s="216">
        <v>11.2348654685706</v>
      </c>
      <c r="C17" s="217">
        <v>2.2357941230986298</v>
      </c>
      <c r="D17" s="216">
        <v>44.529566285047601</v>
      </c>
      <c r="E17" s="217">
        <v>26.5314235941037</v>
      </c>
      <c r="F17" s="216">
        <v>84.531649470820597</v>
      </c>
      <c r="G17" s="217">
        <v>8.7631950654850694</v>
      </c>
      <c r="H17" s="216">
        <v>1.74391941601693</v>
      </c>
      <c r="I17" s="217">
        <v>44.529566285047601</v>
      </c>
      <c r="J17" s="216">
        <v>18.571996515872598</v>
      </c>
      <c r="K17" s="218">
        <v>73.608677282422207</v>
      </c>
      <c r="L17" s="40"/>
      <c r="M17" s="40"/>
      <c r="N17" s="40"/>
      <c r="O17" s="40"/>
      <c r="P17" s="40"/>
    </row>
    <row r="18" spans="1:16" ht="36" customHeight="1" x14ac:dyDescent="0.85">
      <c r="A18" s="215" t="s">
        <v>126</v>
      </c>
      <c r="B18" s="216">
        <v>3.6131115010424302</v>
      </c>
      <c r="C18" s="217">
        <v>1.70669588491452</v>
      </c>
      <c r="D18" s="216">
        <v>63.892157649087103</v>
      </c>
      <c r="E18" s="217">
        <v>22.314140878297199</v>
      </c>
      <c r="F18" s="216">
        <v>91.526105913341297</v>
      </c>
      <c r="G18" s="217">
        <v>2.8182269708130998</v>
      </c>
      <c r="H18" s="216">
        <v>1.33122279023332</v>
      </c>
      <c r="I18" s="217">
        <v>63.892157649087103</v>
      </c>
      <c r="J18" s="216">
        <v>15.6198986148081</v>
      </c>
      <c r="K18" s="218">
        <v>83.661506024941602</v>
      </c>
      <c r="L18" s="40"/>
      <c r="M18" s="40"/>
      <c r="N18" s="40"/>
      <c r="O18" s="40"/>
      <c r="P18" s="40"/>
    </row>
    <row r="19" spans="1:16" ht="36" customHeight="1" x14ac:dyDescent="0.85">
      <c r="A19" s="215" t="s">
        <v>127</v>
      </c>
      <c r="B19" s="216">
        <v>5.1133303798000496</v>
      </c>
      <c r="C19" s="217">
        <v>4.1048188516041897</v>
      </c>
      <c r="D19" s="216">
        <v>53.5218837332012</v>
      </c>
      <c r="E19" s="217">
        <v>17.197775533445199</v>
      </c>
      <c r="F19" s="216">
        <v>79.9378084980506</v>
      </c>
      <c r="G19" s="217">
        <v>3.9883976962440402</v>
      </c>
      <c r="H19" s="216">
        <v>3.2017587042512701</v>
      </c>
      <c r="I19" s="217">
        <v>53.5218837332012</v>
      </c>
      <c r="J19" s="216">
        <v>12.038442873411601</v>
      </c>
      <c r="K19" s="218">
        <v>72.750483007108201</v>
      </c>
      <c r="L19" s="40"/>
      <c r="M19" s="40"/>
      <c r="N19" s="40"/>
      <c r="O19" s="40"/>
      <c r="P19" s="40"/>
    </row>
    <row r="20" spans="1:16" ht="36" customHeight="1" x14ac:dyDescent="0.85">
      <c r="A20" s="215" t="s">
        <v>128</v>
      </c>
      <c r="B20" s="216">
        <v>3.7414803499068299</v>
      </c>
      <c r="C20" s="217">
        <v>0.77588302187007896</v>
      </c>
      <c r="D20" s="216">
        <v>58.587789073656197</v>
      </c>
      <c r="E20" s="217">
        <v>21.000567125283499</v>
      </c>
      <c r="F20" s="216">
        <v>84.105719570716602</v>
      </c>
      <c r="G20" s="217">
        <v>2.91835467292732</v>
      </c>
      <c r="H20" s="216">
        <v>0.60518875705866204</v>
      </c>
      <c r="I20" s="217">
        <v>58.587789073656197</v>
      </c>
      <c r="J20" s="216">
        <v>14.700396987698401</v>
      </c>
      <c r="K20" s="218">
        <v>76.8117294913406</v>
      </c>
      <c r="L20" s="40"/>
      <c r="M20" s="40"/>
      <c r="N20" s="40"/>
      <c r="O20" s="40"/>
      <c r="P20" s="40"/>
    </row>
    <row r="21" spans="1:16" ht="36" customHeight="1" x14ac:dyDescent="0.85">
      <c r="A21" s="215" t="s">
        <v>129</v>
      </c>
      <c r="B21" s="216">
        <v>1.3080371396311099</v>
      </c>
      <c r="C21" s="217">
        <v>0.96695616423597397</v>
      </c>
      <c r="D21" s="216">
        <v>55.342488510172899</v>
      </c>
      <c r="E21" s="217">
        <v>16.661889658145</v>
      </c>
      <c r="F21" s="216">
        <v>74.279371472185005</v>
      </c>
      <c r="G21" s="217">
        <v>1.0202689689122699</v>
      </c>
      <c r="H21" s="216">
        <v>0.75422580810406004</v>
      </c>
      <c r="I21" s="217">
        <v>55.342488510172899</v>
      </c>
      <c r="J21" s="216">
        <v>11.663322760701501</v>
      </c>
      <c r="K21" s="218">
        <v>68.780306047890804</v>
      </c>
      <c r="L21" s="40"/>
      <c r="M21" s="40"/>
      <c r="N21" s="40"/>
      <c r="O21" s="40"/>
      <c r="P21" s="40"/>
    </row>
    <row r="22" spans="1:16" ht="36" customHeight="1" x14ac:dyDescent="0.85">
      <c r="A22" s="215" t="s">
        <v>130</v>
      </c>
      <c r="B22" s="216">
        <v>7.9864590221998704</v>
      </c>
      <c r="C22" s="217">
        <v>2.3440176181768702</v>
      </c>
      <c r="D22" s="216">
        <v>64.5261418807588</v>
      </c>
      <c r="E22" s="217">
        <v>20.547485537711001</v>
      </c>
      <c r="F22" s="216">
        <v>95.404104058846499</v>
      </c>
      <c r="G22" s="217">
        <v>6.2294380373158997</v>
      </c>
      <c r="H22" s="216">
        <v>1.82833374217796</v>
      </c>
      <c r="I22" s="217">
        <v>64.5261418807588</v>
      </c>
      <c r="J22" s="216">
        <v>14.383239876397701</v>
      </c>
      <c r="K22" s="218">
        <v>86.967153536650301</v>
      </c>
      <c r="L22" s="40"/>
      <c r="M22" s="40"/>
      <c r="N22" s="40"/>
      <c r="O22" s="40"/>
      <c r="P22" s="40"/>
    </row>
    <row r="23" spans="1:16" ht="36" customHeight="1" x14ac:dyDescent="0.85">
      <c r="A23" s="215" t="s">
        <v>131</v>
      </c>
      <c r="B23" s="216">
        <v>22.902228572400102</v>
      </c>
      <c r="C23" s="217">
        <v>2.7936902245719102</v>
      </c>
      <c r="D23" s="216">
        <v>62.779767156349003</v>
      </c>
      <c r="E23" s="217">
        <v>19.1653946550163</v>
      </c>
      <c r="F23" s="216">
        <v>107.64108060833701</v>
      </c>
      <c r="G23" s="217">
        <v>17.863738286472099</v>
      </c>
      <c r="H23" s="216">
        <v>2.1790783751660898</v>
      </c>
      <c r="I23" s="217">
        <v>62.779767156349003</v>
      </c>
      <c r="J23" s="216">
        <v>13.4157762585114</v>
      </c>
      <c r="K23" s="218">
        <v>96.238360076498495</v>
      </c>
      <c r="L23" s="40"/>
      <c r="M23" s="40"/>
      <c r="N23" s="40"/>
      <c r="O23" s="40"/>
      <c r="P23" s="40"/>
    </row>
    <row r="24" spans="1:16" ht="36" customHeight="1" x14ac:dyDescent="0.85">
      <c r="A24" s="215" t="s">
        <v>132</v>
      </c>
      <c r="B24" s="216">
        <v>9.2374942559772499</v>
      </c>
      <c r="C24" s="217">
        <v>4.1958219575415896</v>
      </c>
      <c r="D24" s="216">
        <v>53.234461932459901</v>
      </c>
      <c r="E24" s="217">
        <v>20.874622392656299</v>
      </c>
      <c r="F24" s="216">
        <v>87.542400538635107</v>
      </c>
      <c r="G24" s="217">
        <v>7.2052455196622498</v>
      </c>
      <c r="H24" s="216">
        <v>3.27274112688244</v>
      </c>
      <c r="I24" s="217">
        <v>53.234461932459901</v>
      </c>
      <c r="J24" s="216">
        <v>14.6122356748594</v>
      </c>
      <c r="K24" s="218">
        <v>78.324684253864007</v>
      </c>
      <c r="L24" s="40"/>
      <c r="M24" s="40"/>
      <c r="N24" s="40"/>
      <c r="O24" s="40"/>
      <c r="P24" s="40"/>
    </row>
    <row r="25" spans="1:16" ht="36" customHeight="1" x14ac:dyDescent="0.85">
      <c r="A25" s="215" t="s">
        <v>133</v>
      </c>
      <c r="B25" s="216">
        <v>0.90973108818830895</v>
      </c>
      <c r="C25" s="217">
        <v>0.68381352448265098</v>
      </c>
      <c r="D25" s="216">
        <v>49.883840537049203</v>
      </c>
      <c r="E25" s="217">
        <v>16.667897838951799</v>
      </c>
      <c r="F25" s="216">
        <v>68.145282988671894</v>
      </c>
      <c r="G25" s="217">
        <v>0.70959024878688104</v>
      </c>
      <c r="H25" s="216">
        <v>0.53337454909646798</v>
      </c>
      <c r="I25" s="217">
        <v>49.883840537049203</v>
      </c>
      <c r="J25" s="216">
        <v>11.667528487266299</v>
      </c>
      <c r="K25" s="218">
        <v>62.794333822198801</v>
      </c>
      <c r="L25" s="40"/>
      <c r="M25" s="40"/>
      <c r="N25" s="40"/>
      <c r="O25" s="40"/>
      <c r="P25" s="40"/>
    </row>
    <row r="26" spans="1:16" ht="36" customHeight="1" x14ac:dyDescent="0.85">
      <c r="A26" s="215" t="s">
        <v>134</v>
      </c>
      <c r="B26" s="216">
        <v>0.98205774235648902</v>
      </c>
      <c r="C26" s="217">
        <v>0.88386673368605395</v>
      </c>
      <c r="D26" s="216">
        <v>34.7404218345564</v>
      </c>
      <c r="E26" s="217">
        <v>16.358031421886</v>
      </c>
      <c r="F26" s="216">
        <v>52.964377732484898</v>
      </c>
      <c r="G26" s="217">
        <v>0.76600503903806105</v>
      </c>
      <c r="H26" s="216">
        <v>0.68941605227512204</v>
      </c>
      <c r="I26" s="217">
        <v>34.7404218345564</v>
      </c>
      <c r="J26" s="216">
        <v>11.4506219953202</v>
      </c>
      <c r="K26" s="218">
        <v>47.646464921189803</v>
      </c>
      <c r="L26" s="40"/>
      <c r="M26" s="40"/>
      <c r="N26" s="40"/>
      <c r="O26" s="40"/>
      <c r="P26" s="40"/>
    </row>
    <row r="27" spans="1:16" ht="36" customHeight="1" x14ac:dyDescent="0.85">
      <c r="A27" s="215" t="s">
        <v>135</v>
      </c>
      <c r="B27" s="216">
        <v>0.89431243619416401</v>
      </c>
      <c r="C27" s="217">
        <v>0.97011633728859004</v>
      </c>
      <c r="D27" s="216">
        <v>43.332345278668299</v>
      </c>
      <c r="E27" s="217">
        <v>16.408940636142301</v>
      </c>
      <c r="F27" s="216">
        <v>61.605714688293297</v>
      </c>
      <c r="G27" s="217">
        <v>0.69756370023144798</v>
      </c>
      <c r="H27" s="216">
        <v>0.75669074308509998</v>
      </c>
      <c r="I27" s="217">
        <v>43.332345278668299</v>
      </c>
      <c r="J27" s="216">
        <v>11.486258445299599</v>
      </c>
      <c r="K27" s="218">
        <v>56.272858167284497</v>
      </c>
      <c r="L27" s="40"/>
      <c r="M27" s="40"/>
      <c r="N27" s="40"/>
      <c r="O27" s="40"/>
      <c r="P27" s="40"/>
    </row>
    <row r="28" spans="1:16" ht="36" customHeight="1" x14ac:dyDescent="0.85">
      <c r="A28" s="215" t="s">
        <v>136</v>
      </c>
      <c r="B28" s="216">
        <v>1.8616449885384201</v>
      </c>
      <c r="C28" s="217">
        <v>0</v>
      </c>
      <c r="D28" s="216">
        <v>52.013288172169602</v>
      </c>
      <c r="E28" s="217">
        <v>18.168179625722502</v>
      </c>
      <c r="F28" s="216">
        <v>72.043112786430498</v>
      </c>
      <c r="G28" s="217">
        <v>1.45208309105997</v>
      </c>
      <c r="H28" s="216">
        <v>0</v>
      </c>
      <c r="I28" s="217">
        <v>52.013288172169602</v>
      </c>
      <c r="J28" s="216">
        <v>12.717725738005701</v>
      </c>
      <c r="K28" s="218">
        <v>66.183097001235296</v>
      </c>
      <c r="L28" s="40"/>
      <c r="M28" s="40"/>
      <c r="N28" s="40"/>
      <c r="O28" s="40"/>
      <c r="P28" s="40"/>
    </row>
    <row r="29" spans="1:16" ht="36" customHeight="1" x14ac:dyDescent="0.85">
      <c r="A29" s="215" t="s">
        <v>137</v>
      </c>
      <c r="B29" s="216">
        <v>1.8405373662106199</v>
      </c>
      <c r="C29" s="217">
        <v>0</v>
      </c>
      <c r="D29" s="216">
        <v>45.611839945456602</v>
      </c>
      <c r="E29" s="217">
        <v>19.908440356614602</v>
      </c>
      <c r="F29" s="216">
        <v>67.360817668281797</v>
      </c>
      <c r="G29" s="217">
        <v>1.4356191456442899</v>
      </c>
      <c r="H29" s="216">
        <v>0</v>
      </c>
      <c r="I29" s="217">
        <v>45.611839945456602</v>
      </c>
      <c r="J29" s="216">
        <v>13.9359082496302</v>
      </c>
      <c r="K29" s="218">
        <v>60.9833673407311</v>
      </c>
      <c r="L29" s="40"/>
      <c r="M29" s="40"/>
      <c r="N29" s="40"/>
      <c r="O29" s="40"/>
      <c r="P29" s="40"/>
    </row>
    <row r="30" spans="1:16" ht="36" customHeight="1" x14ac:dyDescent="0.85">
      <c r="A30" s="215" t="s">
        <v>138</v>
      </c>
      <c r="B30" s="216">
        <v>5.2639685188679399</v>
      </c>
      <c r="C30" s="217">
        <v>2.6148488584289198</v>
      </c>
      <c r="D30" s="216">
        <v>52.194431461396299</v>
      </c>
      <c r="E30" s="217">
        <v>19.108439084982901</v>
      </c>
      <c r="F30" s="216">
        <v>79.181687923676094</v>
      </c>
      <c r="G30" s="217">
        <v>4.1058954447170004</v>
      </c>
      <c r="H30" s="216">
        <v>2.0395821095745599</v>
      </c>
      <c r="I30" s="217">
        <v>52.194431461396299</v>
      </c>
      <c r="J30" s="216">
        <v>13.375907359488</v>
      </c>
      <c r="K30" s="218">
        <v>71.715816375175905</v>
      </c>
      <c r="L30" s="40"/>
      <c r="M30" s="40"/>
      <c r="N30" s="40"/>
      <c r="O30" s="40"/>
      <c r="P30" s="40"/>
    </row>
    <row r="31" spans="1:16" ht="36" customHeight="1" x14ac:dyDescent="0.85">
      <c r="A31" s="215" t="s">
        <v>139</v>
      </c>
      <c r="B31" s="216">
        <v>0.791684547392426</v>
      </c>
      <c r="C31" s="217">
        <v>1.1171072659221499</v>
      </c>
      <c r="D31" s="216">
        <v>47.623998776711701</v>
      </c>
      <c r="E31" s="217">
        <v>16.893943347110898</v>
      </c>
      <c r="F31" s="216">
        <v>66.4267339371372</v>
      </c>
      <c r="G31" s="217">
        <v>0.61751394696609196</v>
      </c>
      <c r="H31" s="216">
        <v>0.87134366741928004</v>
      </c>
      <c r="I31" s="217">
        <v>47.623998776711701</v>
      </c>
      <c r="J31" s="216">
        <v>11.825760342977601</v>
      </c>
      <c r="K31" s="218">
        <v>60.938616734074699</v>
      </c>
      <c r="L31" s="40"/>
      <c r="M31" s="40"/>
      <c r="N31" s="40"/>
      <c r="O31" s="40"/>
      <c r="P31" s="40"/>
    </row>
    <row r="32" spans="1:16" ht="36" customHeight="1" x14ac:dyDescent="0.85">
      <c r="A32" s="215">
        <v>1993</v>
      </c>
      <c r="B32" s="216">
        <v>0.88461018388518298</v>
      </c>
      <c r="C32" s="217">
        <v>1.80081358862341</v>
      </c>
      <c r="D32" s="216">
        <v>46.468825705255497</v>
      </c>
      <c r="E32" s="217">
        <v>20.0978378863377</v>
      </c>
      <c r="F32" s="216">
        <v>69.252087364101797</v>
      </c>
      <c r="G32" s="217">
        <v>0.68999594343044302</v>
      </c>
      <c r="H32" s="216">
        <v>1.4046345991262601</v>
      </c>
      <c r="I32" s="217">
        <v>46.468825705255497</v>
      </c>
      <c r="J32" s="216">
        <v>14.0684865204364</v>
      </c>
      <c r="K32" s="218">
        <v>62.631942768248599</v>
      </c>
      <c r="L32" s="40"/>
      <c r="M32" s="40"/>
      <c r="N32" s="40"/>
      <c r="O32" s="40"/>
      <c r="P32" s="40"/>
    </row>
    <row r="33" spans="1:16" ht="36" customHeight="1" x14ac:dyDescent="0.85">
      <c r="A33" s="215" t="s">
        <v>141</v>
      </c>
      <c r="B33" s="216">
        <v>0.36912291719317902</v>
      </c>
      <c r="C33" s="217">
        <v>0.78192537958755204</v>
      </c>
      <c r="D33" s="216">
        <v>39.844973296417798</v>
      </c>
      <c r="E33" s="217">
        <v>18.185455720383999</v>
      </c>
      <c r="F33" s="216">
        <v>59.181477313582498</v>
      </c>
      <c r="G33" s="217">
        <v>0.28791587541067998</v>
      </c>
      <c r="H33" s="216">
        <v>0.60990179607829098</v>
      </c>
      <c r="I33" s="217">
        <v>39.844973296417798</v>
      </c>
      <c r="J33" s="216">
        <v>12.7298190042688</v>
      </c>
      <c r="K33" s="218">
        <v>53.472609972175498</v>
      </c>
      <c r="L33" s="40"/>
      <c r="M33" s="40"/>
      <c r="N33" s="40"/>
      <c r="O33" s="40"/>
      <c r="P33" s="40"/>
    </row>
    <row r="34" spans="1:16" ht="36" customHeight="1" x14ac:dyDescent="0.85">
      <c r="A34" s="215" t="s">
        <v>142</v>
      </c>
      <c r="B34" s="216">
        <v>0.35941073890535002</v>
      </c>
      <c r="C34" s="217">
        <v>1.5574465352565201</v>
      </c>
      <c r="D34" s="216">
        <v>48.5077505727809</v>
      </c>
      <c r="E34" s="217">
        <v>22.953167822291999</v>
      </c>
      <c r="F34" s="216">
        <v>73.377775669234794</v>
      </c>
      <c r="G34" s="217">
        <v>0.28034037634617298</v>
      </c>
      <c r="H34" s="216">
        <v>1.21480829750008</v>
      </c>
      <c r="I34" s="217">
        <v>48.5077505727809</v>
      </c>
      <c r="J34" s="216">
        <v>16.067217475604401</v>
      </c>
      <c r="K34" s="218">
        <v>66.070116722231603</v>
      </c>
      <c r="L34" s="40"/>
      <c r="M34" s="40"/>
      <c r="N34" s="40"/>
      <c r="O34" s="40"/>
      <c r="P34" s="40"/>
    </row>
    <row r="35" spans="1:16" ht="36" customHeight="1" x14ac:dyDescent="0.85">
      <c r="A35" s="215">
        <v>1996</v>
      </c>
      <c r="B35" s="216">
        <v>0</v>
      </c>
      <c r="C35" s="217">
        <v>0.82617786925904402</v>
      </c>
      <c r="D35" s="216">
        <v>34.067296282176301</v>
      </c>
      <c r="E35" s="217">
        <v>22.1061492738454</v>
      </c>
      <c r="F35" s="216">
        <v>56.999623425280703</v>
      </c>
      <c r="G35" s="217">
        <v>0</v>
      </c>
      <c r="H35" s="216">
        <v>0.64441873802205396</v>
      </c>
      <c r="I35" s="217">
        <v>34.067296282176301</v>
      </c>
      <c r="J35" s="216">
        <v>15.4743044916918</v>
      </c>
      <c r="K35" s="218">
        <v>50.186019511890102</v>
      </c>
      <c r="L35" s="40"/>
      <c r="M35" s="40"/>
      <c r="N35" s="40"/>
      <c r="O35" s="40"/>
      <c r="P35" s="40"/>
    </row>
    <row r="36" spans="1:16" ht="36" customHeight="1" x14ac:dyDescent="0.85">
      <c r="A36" s="215">
        <v>1997</v>
      </c>
      <c r="B36" s="216">
        <v>0</v>
      </c>
      <c r="C36" s="217">
        <v>2.84016548394602</v>
      </c>
      <c r="D36" s="216">
        <v>57.9393758724988</v>
      </c>
      <c r="E36" s="217">
        <v>22.721323871568199</v>
      </c>
      <c r="F36" s="216">
        <v>83.500865228012998</v>
      </c>
      <c r="G36" s="217">
        <v>0</v>
      </c>
      <c r="H36" s="216">
        <v>2.2153290774779002</v>
      </c>
      <c r="I36" s="217">
        <v>57.9393758724988</v>
      </c>
      <c r="J36" s="216">
        <v>15.904926710097699</v>
      </c>
      <c r="K36" s="218">
        <v>76.059631660074501</v>
      </c>
      <c r="L36" s="40"/>
      <c r="M36" s="40"/>
      <c r="N36" s="40"/>
      <c r="O36" s="40"/>
      <c r="P36" s="40"/>
    </row>
    <row r="37" spans="1:16" ht="36" customHeight="1" x14ac:dyDescent="0.85">
      <c r="A37" s="215">
        <v>1998</v>
      </c>
      <c r="B37" s="216">
        <v>4.7577392373853E-2</v>
      </c>
      <c r="C37" s="217">
        <v>8.1657189176342406</v>
      </c>
      <c r="D37" s="216">
        <v>52.6090888752328</v>
      </c>
      <c r="E37" s="217">
        <v>24.615547008344599</v>
      </c>
      <c r="F37" s="216">
        <v>85.437932193585596</v>
      </c>
      <c r="G37" s="217">
        <v>3.7110366051605302E-2</v>
      </c>
      <c r="H37" s="216">
        <v>6.3692607557547101</v>
      </c>
      <c r="I37" s="217">
        <v>52.6090888752328</v>
      </c>
      <c r="J37" s="216">
        <v>17.230882905841199</v>
      </c>
      <c r="K37" s="218">
        <v>76.2463429028804</v>
      </c>
      <c r="L37" s="40"/>
      <c r="M37" s="40"/>
      <c r="N37" s="40"/>
      <c r="O37" s="40"/>
      <c r="P37" s="40"/>
    </row>
    <row r="38" spans="1:16" ht="36" customHeight="1" x14ac:dyDescent="0.85">
      <c r="A38" s="215">
        <v>1999</v>
      </c>
      <c r="B38" s="216">
        <v>0</v>
      </c>
      <c r="C38" s="217">
        <v>2.6278837113350599</v>
      </c>
      <c r="D38" s="216">
        <v>63.753458604569602</v>
      </c>
      <c r="E38" s="217">
        <v>26.337963153082001</v>
      </c>
      <c r="F38" s="216">
        <v>92.719305468986704</v>
      </c>
      <c r="G38" s="217">
        <v>0</v>
      </c>
      <c r="H38" s="216">
        <v>2.0497492948413498</v>
      </c>
      <c r="I38" s="217">
        <v>63.753458604569602</v>
      </c>
      <c r="J38" s="216">
        <v>18.436574207157399</v>
      </c>
      <c r="K38" s="218">
        <v>84.239782106568299</v>
      </c>
      <c r="L38" s="40"/>
      <c r="M38" s="40"/>
      <c r="N38" s="40"/>
      <c r="O38" s="40"/>
      <c r="P38" s="40"/>
    </row>
    <row r="39" spans="1:16" ht="36" customHeight="1" x14ac:dyDescent="0.85">
      <c r="A39" s="215">
        <v>2000</v>
      </c>
      <c r="B39" s="216">
        <v>0</v>
      </c>
      <c r="C39" s="217">
        <v>2.4741869119905799</v>
      </c>
      <c r="D39" s="216">
        <v>49.481964180276997</v>
      </c>
      <c r="E39" s="217">
        <v>24.106338380776201</v>
      </c>
      <c r="F39" s="216">
        <v>76.062489473043797</v>
      </c>
      <c r="G39" s="217">
        <v>0</v>
      </c>
      <c r="H39" s="216">
        <v>1.92986579135265</v>
      </c>
      <c r="I39" s="217">
        <v>49.481964180276997</v>
      </c>
      <c r="J39" s="216">
        <v>16.874436866543299</v>
      </c>
      <c r="K39" s="218">
        <v>68.286266838173006</v>
      </c>
      <c r="L39" s="40"/>
      <c r="M39" s="40"/>
      <c r="N39" s="40"/>
      <c r="O39" s="40"/>
      <c r="P39" s="40"/>
    </row>
    <row r="40" spans="1:16" ht="36" customHeight="1" x14ac:dyDescent="0.85">
      <c r="A40" s="215">
        <v>2001</v>
      </c>
      <c r="B40" s="216">
        <v>0</v>
      </c>
      <c r="C40" s="217">
        <v>4.1670853406305897</v>
      </c>
      <c r="D40" s="216">
        <v>61.478713935594797</v>
      </c>
      <c r="E40" s="217">
        <v>23.372973469247199</v>
      </c>
      <c r="F40" s="216">
        <v>89.018772745472603</v>
      </c>
      <c r="G40" s="217">
        <v>0</v>
      </c>
      <c r="H40" s="216">
        <v>3.2503265656918598</v>
      </c>
      <c r="I40" s="217">
        <v>61.478713935594797</v>
      </c>
      <c r="J40" s="216">
        <v>16.361081428473099</v>
      </c>
      <c r="K40" s="218">
        <v>81.090121929759704</v>
      </c>
      <c r="L40" s="40"/>
      <c r="M40" s="40"/>
      <c r="N40" s="40"/>
      <c r="O40" s="40"/>
      <c r="P40" s="40"/>
    </row>
    <row r="41" spans="1:16" ht="36" customHeight="1" x14ac:dyDescent="0.85">
      <c r="A41" s="215">
        <v>2002</v>
      </c>
      <c r="B41" s="216">
        <v>0</v>
      </c>
      <c r="C41" s="217">
        <v>2.0293570854698202</v>
      </c>
      <c r="D41" s="216">
        <v>55.8073198504202</v>
      </c>
      <c r="E41" s="217">
        <v>25.1132939326891</v>
      </c>
      <c r="F41" s="216">
        <v>82.949970868579001</v>
      </c>
      <c r="G41" s="217">
        <v>0</v>
      </c>
      <c r="H41" s="216">
        <v>1.5828985266664599</v>
      </c>
      <c r="I41" s="217">
        <v>55.8073198504202</v>
      </c>
      <c r="J41" s="216">
        <v>17.579305752882298</v>
      </c>
      <c r="K41" s="218">
        <v>74.969524129969003</v>
      </c>
      <c r="L41" s="40"/>
      <c r="M41" s="40"/>
      <c r="N41" s="40"/>
      <c r="O41" s="40"/>
      <c r="P41" s="40"/>
    </row>
    <row r="42" spans="1:16" ht="36" customHeight="1" x14ac:dyDescent="0.85">
      <c r="A42" s="215">
        <v>2003</v>
      </c>
      <c r="B42" s="216">
        <v>0</v>
      </c>
      <c r="C42" s="217">
        <v>9.1282329672686409</v>
      </c>
      <c r="D42" s="216">
        <v>64.179725348296003</v>
      </c>
      <c r="E42" s="217">
        <v>25.3495104419919</v>
      </c>
      <c r="F42" s="216">
        <v>98.657468757556501</v>
      </c>
      <c r="G42" s="217">
        <v>0</v>
      </c>
      <c r="H42" s="216">
        <v>7.1200217144695399</v>
      </c>
      <c r="I42" s="217">
        <v>64.179725348296003</v>
      </c>
      <c r="J42" s="216">
        <v>17.744657309394398</v>
      </c>
      <c r="K42" s="218">
        <v>89.044404372159903</v>
      </c>
      <c r="L42" s="40"/>
      <c r="M42" s="40"/>
      <c r="N42" s="40"/>
      <c r="O42" s="40"/>
      <c r="P42" s="40"/>
    </row>
    <row r="43" spans="1:16" ht="36" customHeight="1" x14ac:dyDescent="0.85">
      <c r="A43" s="215">
        <v>2004</v>
      </c>
      <c r="B43" s="216">
        <v>0</v>
      </c>
      <c r="C43" s="217">
        <v>3.72755306242163</v>
      </c>
      <c r="D43" s="216">
        <v>52.062119005863401</v>
      </c>
      <c r="E43" s="217">
        <v>23.858838581210701</v>
      </c>
      <c r="F43" s="216">
        <v>79.648510649495805</v>
      </c>
      <c r="G43" s="217">
        <v>0</v>
      </c>
      <c r="H43" s="216">
        <v>2.9074913886888698</v>
      </c>
      <c r="I43" s="217">
        <v>52.062119005863401</v>
      </c>
      <c r="J43" s="216">
        <v>16.701187006847501</v>
      </c>
      <c r="K43" s="218">
        <v>71.670797401399795</v>
      </c>
      <c r="L43" s="40"/>
      <c r="M43" s="40"/>
      <c r="N43" s="40"/>
      <c r="O43" s="40"/>
      <c r="P43" s="40"/>
    </row>
    <row r="44" spans="1:16" ht="36" customHeight="1" x14ac:dyDescent="0.85">
      <c r="A44" s="219">
        <v>2005</v>
      </c>
      <c r="B44" s="216">
        <v>0</v>
      </c>
      <c r="C44" s="217">
        <v>1.16169173820588</v>
      </c>
      <c r="D44" s="216">
        <v>59.390762151866902</v>
      </c>
      <c r="E44" s="217">
        <v>25.932616517672098</v>
      </c>
      <c r="F44" s="216">
        <v>86.4850704077448</v>
      </c>
      <c r="G44" s="217">
        <v>0</v>
      </c>
      <c r="H44" s="216">
        <v>0.90611955580058301</v>
      </c>
      <c r="I44" s="217">
        <v>59.390762151866902</v>
      </c>
      <c r="J44" s="216">
        <v>18.152831562370501</v>
      </c>
      <c r="K44" s="218">
        <v>78.449713270037904</v>
      </c>
      <c r="L44" s="40"/>
      <c r="M44" s="40"/>
      <c r="N44" s="40"/>
      <c r="O44" s="40"/>
      <c r="P44" s="40"/>
    </row>
    <row r="45" spans="1:16" s="43" customFormat="1" ht="36" customHeight="1" x14ac:dyDescent="0.85">
      <c r="A45" s="219">
        <v>2006</v>
      </c>
      <c r="B45" s="216">
        <v>0</v>
      </c>
      <c r="C45" s="217">
        <v>0.91473840088597702</v>
      </c>
      <c r="D45" s="216">
        <v>36.109282577162801</v>
      </c>
      <c r="E45" s="217">
        <v>26.498616472838101</v>
      </c>
      <c r="F45" s="216">
        <v>63.522637450886897</v>
      </c>
      <c r="G45" s="217">
        <v>0</v>
      </c>
      <c r="H45" s="216">
        <v>0.71349595269106303</v>
      </c>
      <c r="I45" s="217">
        <v>36.109282577162801</v>
      </c>
      <c r="J45" s="216">
        <v>18.5490315309866</v>
      </c>
      <c r="K45" s="218">
        <v>55.371810060840502</v>
      </c>
      <c r="L45" s="42"/>
      <c r="M45" s="42"/>
      <c r="N45" s="42"/>
      <c r="O45" s="42"/>
    </row>
    <row r="46" spans="1:16" s="43" customFormat="1" ht="36" customHeight="1" x14ac:dyDescent="0.85">
      <c r="A46" s="219">
        <v>2007</v>
      </c>
      <c r="B46" s="216">
        <v>0</v>
      </c>
      <c r="C46" s="217">
        <v>1.10250463008539</v>
      </c>
      <c r="D46" s="216">
        <v>83.042732211348195</v>
      </c>
      <c r="E46" s="217">
        <v>28.3005993631864</v>
      </c>
      <c r="F46" s="216">
        <v>112.44583620461999</v>
      </c>
      <c r="G46" s="217">
        <v>0</v>
      </c>
      <c r="H46" s="216">
        <v>0.85995361146660398</v>
      </c>
      <c r="I46" s="217">
        <v>83.042732211348195</v>
      </c>
      <c r="J46" s="216">
        <v>19.810419554230499</v>
      </c>
      <c r="K46" s="218">
        <v>103.713105377045</v>
      </c>
      <c r="L46" s="42"/>
      <c r="M46" s="42"/>
      <c r="N46" s="42"/>
      <c r="O46" s="42"/>
    </row>
    <row r="47" spans="1:16" s="43" customFormat="1" ht="36" customHeight="1" x14ac:dyDescent="0.85">
      <c r="A47" s="219">
        <v>2008</v>
      </c>
      <c r="B47" s="216">
        <v>1.3529105057301101</v>
      </c>
      <c r="C47" s="217">
        <v>7.6431842952932403</v>
      </c>
      <c r="D47" s="216">
        <v>53.101230641852197</v>
      </c>
      <c r="E47" s="217">
        <v>26.66821381526</v>
      </c>
      <c r="F47" s="216">
        <v>88.765539258135504</v>
      </c>
      <c r="G47" s="217">
        <v>1.05527019446948</v>
      </c>
      <c r="H47" s="216">
        <v>5.9616837503287297</v>
      </c>
      <c r="I47" s="217">
        <v>53.101230641852197</v>
      </c>
      <c r="J47" s="216">
        <v>18.667749670681999</v>
      </c>
      <c r="K47" s="218">
        <v>78.7859342573324</v>
      </c>
      <c r="L47" s="42"/>
      <c r="M47" s="42"/>
      <c r="N47" s="42"/>
      <c r="O47" s="42"/>
    </row>
    <row r="48" spans="1:16" s="43" customFormat="1" ht="36" customHeight="1" x14ac:dyDescent="0.85">
      <c r="A48" s="219">
        <v>2009</v>
      </c>
      <c r="B48" s="216">
        <v>0</v>
      </c>
      <c r="C48" s="217">
        <v>0.96234869278983703</v>
      </c>
      <c r="D48" s="216">
        <v>52.108967482752803</v>
      </c>
      <c r="E48" s="217">
        <v>24.243661134948699</v>
      </c>
      <c r="F48" s="216">
        <v>77.314977310491301</v>
      </c>
      <c r="G48" s="217">
        <v>0</v>
      </c>
      <c r="H48" s="216">
        <v>0.75063198037607304</v>
      </c>
      <c r="I48" s="217">
        <v>52.108967482752803</v>
      </c>
      <c r="J48" s="216">
        <v>16.970562794464101</v>
      </c>
      <c r="K48" s="218">
        <v>69.830162257593003</v>
      </c>
      <c r="L48" s="42"/>
      <c r="M48" s="42"/>
      <c r="N48" s="42"/>
      <c r="O48" s="42"/>
    </row>
    <row r="49" spans="1:15" s="43" customFormat="1" ht="36" customHeight="1" x14ac:dyDescent="0.85">
      <c r="A49" s="219">
        <v>2010</v>
      </c>
      <c r="B49" s="216">
        <v>4.9296000021816652E-2</v>
      </c>
      <c r="C49" s="217">
        <v>0.82989125443561751</v>
      </c>
      <c r="D49" s="216">
        <v>5.2186072348015964</v>
      </c>
      <c r="E49" s="217">
        <v>3.3047771080476718</v>
      </c>
      <c r="F49" s="216">
        <v>9.4025715973067037</v>
      </c>
      <c r="G49" s="217">
        <v>3.8450880017016985E-2</v>
      </c>
      <c r="H49" s="216">
        <v>0.64731517845978159</v>
      </c>
      <c r="I49" s="217">
        <v>5.2186072348015964</v>
      </c>
      <c r="J49" s="216">
        <v>2.3133439756333702</v>
      </c>
      <c r="K49" s="218">
        <v>8.2177172689117661</v>
      </c>
      <c r="L49" s="42"/>
      <c r="M49" s="42"/>
      <c r="N49" s="42"/>
      <c r="O49" s="42"/>
    </row>
    <row r="50" spans="1:15" s="43" customFormat="1" ht="36" customHeight="1" x14ac:dyDescent="0.85">
      <c r="A50" s="219">
        <v>2011</v>
      </c>
      <c r="B50" s="216">
        <v>2.8987461816782404E-3</v>
      </c>
      <c r="C50" s="217">
        <v>0.69719319966226656</v>
      </c>
      <c r="D50" s="216">
        <v>6.2841418408723095</v>
      </c>
      <c r="E50" s="217">
        <v>3.313869094232698</v>
      </c>
      <c r="F50" s="216">
        <v>10.298102880948951</v>
      </c>
      <c r="G50" s="217">
        <v>2.2610220217090275E-3</v>
      </c>
      <c r="H50" s="216">
        <v>0.54381069573656793</v>
      </c>
      <c r="I50" s="217">
        <v>6.2841418408723095</v>
      </c>
      <c r="J50" s="216">
        <v>2.3197083659628888</v>
      </c>
      <c r="K50" s="218">
        <v>9.1499219245934746</v>
      </c>
      <c r="L50" s="42"/>
      <c r="M50" s="42"/>
      <c r="N50" s="42"/>
      <c r="O50" s="42"/>
    </row>
    <row r="51" spans="1:15" s="43" customFormat="1" ht="36" customHeight="1" x14ac:dyDescent="0.85">
      <c r="A51" s="219">
        <v>2012</v>
      </c>
      <c r="B51" s="216">
        <v>6.011165010269276E-2</v>
      </c>
      <c r="C51" s="217">
        <v>1.1528122716423295</v>
      </c>
      <c r="D51" s="216">
        <v>6.9812559804001406</v>
      </c>
      <c r="E51" s="217">
        <v>3.7383497262350067</v>
      </c>
      <c r="F51" s="216">
        <v>11.932529628380168</v>
      </c>
      <c r="G51" s="217">
        <v>4.6887087080100351E-2</v>
      </c>
      <c r="H51" s="216">
        <v>0.8991935718810169</v>
      </c>
      <c r="I51" s="217">
        <v>6.9812559804001406</v>
      </c>
      <c r="J51" s="216">
        <v>2.6168448083645046</v>
      </c>
      <c r="K51" s="218">
        <v>10.544181447725762</v>
      </c>
      <c r="L51" s="42"/>
      <c r="M51" s="42"/>
      <c r="N51" s="42"/>
      <c r="O51" s="42"/>
    </row>
    <row r="52" spans="1:15" s="43" customFormat="1" ht="36" customHeight="1" x14ac:dyDescent="0.85">
      <c r="A52" s="219">
        <v>2013</v>
      </c>
      <c r="B52" s="216">
        <v>2.9988048456126286E-2</v>
      </c>
      <c r="C52" s="217">
        <v>0.97067745525758753</v>
      </c>
      <c r="D52" s="216">
        <v>6.6703675812244168</v>
      </c>
      <c r="E52" s="217">
        <v>3.8121476987263403</v>
      </c>
      <c r="F52" s="216">
        <v>11.483180783664473</v>
      </c>
      <c r="G52" s="217">
        <v>2.3390677795778504E-2</v>
      </c>
      <c r="H52" s="216">
        <v>0.75712841510091822</v>
      </c>
      <c r="I52" s="217">
        <v>6.6703675812244168</v>
      </c>
      <c r="J52" s="216">
        <v>2.6685033891084382</v>
      </c>
      <c r="K52" s="218">
        <v>10.119390063229552</v>
      </c>
      <c r="L52" s="42"/>
      <c r="M52" s="42"/>
      <c r="N52" s="42"/>
      <c r="O52" s="42"/>
    </row>
    <row r="53" spans="1:15" s="43" customFormat="1" ht="36" customHeight="1" x14ac:dyDescent="0.85">
      <c r="A53" s="219">
        <v>2014</v>
      </c>
      <c r="B53" s="216">
        <v>0.86857497049279353</v>
      </c>
      <c r="C53" s="217">
        <v>14.414423859271897</v>
      </c>
      <c r="D53" s="216">
        <v>68.886410916241033</v>
      </c>
      <c r="E53" s="217">
        <v>39.150930626810833</v>
      </c>
      <c r="F53" s="216">
        <v>123.32034037281656</v>
      </c>
      <c r="G53" s="217">
        <v>0.67748847698437908</v>
      </c>
      <c r="H53" s="216">
        <v>11.24325061023208</v>
      </c>
      <c r="I53" s="217">
        <v>68.886410916241033</v>
      </c>
      <c r="J53" s="216">
        <v>27.405651438767578</v>
      </c>
      <c r="K53" s="218">
        <v>108.21280144222509</v>
      </c>
      <c r="L53" s="42"/>
      <c r="M53" s="42"/>
      <c r="N53" s="42"/>
      <c r="O53" s="42"/>
    </row>
    <row r="54" spans="1:15" s="43" customFormat="1" ht="36" customHeight="1" x14ac:dyDescent="0.85">
      <c r="A54" s="219">
        <v>2015</v>
      </c>
      <c r="B54" s="216">
        <v>0.58342634534938986</v>
      </c>
      <c r="C54" s="217">
        <v>14.235783928303755</v>
      </c>
      <c r="D54" s="216">
        <v>68.926570751449788</v>
      </c>
      <c r="E54" s="217">
        <v>40.703460604233548</v>
      </c>
      <c r="F54" s="216">
        <v>124.44924162933648</v>
      </c>
      <c r="G54" s="217">
        <v>0.45507254937252417</v>
      </c>
      <c r="H54" s="216">
        <v>11.10391146407693</v>
      </c>
      <c r="I54" s="217">
        <v>68.926570751449788</v>
      </c>
      <c r="J54" s="216">
        <v>28.492422422963479</v>
      </c>
      <c r="K54" s="218">
        <v>108.97797718786272</v>
      </c>
      <c r="L54" s="42"/>
      <c r="M54" s="42"/>
      <c r="N54" s="42"/>
      <c r="O54" s="42"/>
    </row>
    <row r="55" spans="1:15" ht="36" customHeight="1" x14ac:dyDescent="0.85">
      <c r="A55" s="219">
        <v>2016</v>
      </c>
      <c r="B55" s="216">
        <v>0.70061383609960592</v>
      </c>
      <c r="C55" s="217">
        <v>12.77598283067044</v>
      </c>
      <c r="D55" s="216">
        <v>65.304452826945408</v>
      </c>
      <c r="E55" s="217">
        <v>39.424308806849027</v>
      </c>
      <c r="F55" s="216">
        <v>118.20535830056448</v>
      </c>
      <c r="G55" s="217">
        <v>0.54647879215769268</v>
      </c>
      <c r="H55" s="216">
        <v>9.9652666079229437</v>
      </c>
      <c r="I55" s="217">
        <v>65.304452826945408</v>
      </c>
      <c r="J55" s="216">
        <v>27.597016164794319</v>
      </c>
      <c r="K55" s="218">
        <v>103.41321439182036</v>
      </c>
      <c r="L55" s="44"/>
      <c r="M55" s="44"/>
      <c r="N55" s="44"/>
      <c r="O55" s="44"/>
    </row>
    <row r="56" spans="1:15" ht="36" customHeight="1" x14ac:dyDescent="0.85">
      <c r="A56" s="219">
        <v>2017</v>
      </c>
      <c r="B56" s="216">
        <v>0.63986425072138764</v>
      </c>
      <c r="C56" s="217">
        <v>19.168266928135747</v>
      </c>
      <c r="D56" s="216">
        <v>64.193420698422116</v>
      </c>
      <c r="E56" s="217">
        <v>42.368360318689362</v>
      </c>
      <c r="F56" s="216">
        <v>126.36991219596862</v>
      </c>
      <c r="G56" s="217">
        <v>0.49909411556268241</v>
      </c>
      <c r="H56" s="216">
        <v>14.951248203945882</v>
      </c>
      <c r="I56" s="217">
        <v>64.193420698422116</v>
      </c>
      <c r="J56" s="216">
        <v>29.65785222308255</v>
      </c>
      <c r="K56" s="218">
        <v>109.30161524101324</v>
      </c>
      <c r="L56" s="44"/>
      <c r="M56" s="44"/>
      <c r="N56" s="44"/>
      <c r="O56" s="44"/>
    </row>
    <row r="57" spans="1:15" ht="36" customHeight="1" thickBot="1" x14ac:dyDescent="0.9">
      <c r="A57" s="220">
        <v>2018</v>
      </c>
      <c r="B57" s="221">
        <v>0.64599783073432449</v>
      </c>
      <c r="C57" s="222">
        <v>23.689342638228688</v>
      </c>
      <c r="D57" s="221">
        <v>63.415761062577722</v>
      </c>
      <c r="E57" s="222">
        <v>38.439255505781837</v>
      </c>
      <c r="F57" s="221">
        <v>126.19035703732257</v>
      </c>
      <c r="G57" s="222">
        <v>0.50387830797277311</v>
      </c>
      <c r="H57" s="221">
        <v>18.477687257818378</v>
      </c>
      <c r="I57" s="222">
        <v>63.415761062577722</v>
      </c>
      <c r="J57" s="221">
        <v>26.907478854047284</v>
      </c>
      <c r="K57" s="223">
        <v>109.30480548241614</v>
      </c>
      <c r="L57" s="44"/>
      <c r="M57" s="44"/>
      <c r="N57" s="44"/>
      <c r="O57" s="44"/>
    </row>
    <row r="58" spans="1:15" ht="25.9" thickTop="1" x14ac:dyDescent="0.75">
      <c r="A58" s="492" t="s">
        <v>390</v>
      </c>
      <c r="B58" s="214"/>
      <c r="C58" s="214"/>
      <c r="D58" s="214"/>
      <c r="E58" s="214"/>
      <c r="F58" s="214"/>
      <c r="G58" s="214"/>
      <c r="H58" s="214"/>
      <c r="I58" s="214"/>
      <c r="J58" s="214"/>
      <c r="K58" s="214"/>
    </row>
    <row r="59" spans="1:15" ht="15" customHeight="1" x14ac:dyDescent="0.45">
      <c r="A59" s="20"/>
    </row>
    <row r="60" spans="1:15" hidden="1" x14ac:dyDescent="0.45">
      <c r="A60" s="1"/>
      <c r="B60" s="13"/>
      <c r="C60" s="1"/>
      <c r="D60" s="1"/>
      <c r="E60" s="1"/>
      <c r="F60" s="1"/>
      <c r="G60" s="1"/>
      <c r="H60" s="1"/>
      <c r="I60" s="1"/>
      <c r="J60" s="1"/>
      <c r="K60" s="1"/>
    </row>
    <row r="61" spans="1:15" hidden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91" spans="2:6" x14ac:dyDescent="0.45">
      <c r="B91" s="30"/>
    </row>
    <row r="93" spans="2:6" x14ac:dyDescent="0.45">
      <c r="D93" s="30"/>
      <c r="F93" s="30"/>
    </row>
    <row r="96" spans="2:6" x14ac:dyDescent="0.45">
      <c r="C96" s="30"/>
    </row>
    <row r="101" spans="2:6" x14ac:dyDescent="0.45">
      <c r="B101" s="30"/>
    </row>
    <row r="102" spans="2:6" x14ac:dyDescent="0.45">
      <c r="B102" s="30"/>
    </row>
    <row r="103" spans="2:6" x14ac:dyDescent="0.45">
      <c r="C103" s="30"/>
    </row>
    <row r="107" spans="2:6" x14ac:dyDescent="0.45">
      <c r="B107" s="30"/>
      <c r="C107" s="30"/>
      <c r="D107" s="30"/>
      <c r="F107" s="30"/>
    </row>
  </sheetData>
  <mergeCells count="1">
    <mergeCell ref="B5:F5"/>
  </mergeCells>
  <printOptions horizontalCentered="1" verticalCentered="1"/>
  <pageMargins left="0.78740157480314965" right="0.39370078740157483" top="0.6692913385826772" bottom="0.59055118110236227" header="0.31496062992125984" footer="0.35433070866141736"/>
  <pageSetup paperSize="9" scale="42" firstPageNumber="0" orientation="portrait" r:id="rId1"/>
  <headerFooter scaleWithDoc="0">
    <oddHeader>&amp;CBADIS EDITION 2014-2018</oddHeader>
    <oddFooter>&amp;C&amp;7 81&amp;R&amp;7SECTION G - AGRICULTURE ET SECURITE ALIMENTAIRE</oddFooter>
  </headerFooter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tabColor rgb="FFFFFF00"/>
  </sheetPr>
  <dimension ref="A1:ALD47"/>
  <sheetViews>
    <sheetView view="pageBreakPreview" topLeftCell="A56" zoomScale="60" zoomScaleNormal="60" zoomScalePageLayoutView="60" workbookViewId="0">
      <selection activeCell="N1" sqref="N1:AT1048576"/>
    </sheetView>
  </sheetViews>
  <sheetFormatPr baseColWidth="10" defaultRowHeight="15.4" x14ac:dyDescent="0.45"/>
  <cols>
    <col min="1" max="11" width="15.625" style="2" customWidth="1"/>
    <col min="12" max="13" width="9.75" style="2"/>
    <col min="14" max="992" width="9.625" style="2"/>
  </cols>
  <sheetData>
    <row r="1" spans="1:13" ht="26.25" customHeight="1" x14ac:dyDescent="0.7">
      <c r="A1" s="491" t="s">
        <v>166</v>
      </c>
      <c r="B1" s="140"/>
      <c r="C1" s="140"/>
      <c r="D1" s="140"/>
      <c r="E1" s="140"/>
      <c r="F1" s="74"/>
      <c r="G1" s="74"/>
      <c r="H1" s="74"/>
      <c r="I1" s="74"/>
      <c r="J1" s="74"/>
      <c r="K1" s="74"/>
    </row>
    <row r="2" spans="1:13" ht="28.5" customHeight="1" x14ac:dyDescent="0.7">
      <c r="A2" s="140"/>
      <c r="B2" s="140"/>
      <c r="C2" s="140"/>
      <c r="D2" s="491" t="s">
        <v>163</v>
      </c>
      <c r="E2" s="140"/>
      <c r="F2" s="74"/>
      <c r="G2" s="74"/>
      <c r="H2" s="74"/>
      <c r="I2" s="74"/>
      <c r="J2" s="74"/>
      <c r="K2" s="74"/>
    </row>
    <row r="3" spans="1:13" ht="0.75" customHeight="1" thickBot="1" x14ac:dyDescent="0.6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</row>
    <row r="4" spans="1:13" ht="18.399999999999999" hidden="1" thickBot="1" x14ac:dyDescent="0.6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17"/>
      <c r="M4" s="17"/>
    </row>
    <row r="5" spans="1:13" ht="39.950000000000003" customHeight="1" thickTop="1" x14ac:dyDescent="0.7">
      <c r="A5" s="507" t="s">
        <v>3</v>
      </c>
      <c r="B5" s="788" t="s">
        <v>167</v>
      </c>
      <c r="C5" s="789"/>
      <c r="D5" s="789"/>
      <c r="E5" s="789"/>
      <c r="F5" s="790"/>
      <c r="G5" s="788" t="s">
        <v>168</v>
      </c>
      <c r="H5" s="789"/>
      <c r="I5" s="789"/>
      <c r="J5" s="789"/>
      <c r="K5" s="790"/>
      <c r="L5" s="25"/>
      <c r="M5" s="25"/>
    </row>
    <row r="6" spans="1:13" ht="39.950000000000003" customHeight="1" x14ac:dyDescent="0.7">
      <c r="A6" s="508" t="s">
        <v>14</v>
      </c>
      <c r="B6" s="142"/>
      <c r="C6" s="142"/>
      <c r="D6" s="142"/>
      <c r="E6" s="142"/>
      <c r="F6" s="145"/>
      <c r="G6" s="791" t="s">
        <v>354</v>
      </c>
      <c r="H6" s="792"/>
      <c r="I6" s="792"/>
      <c r="J6" s="792"/>
      <c r="K6" s="793"/>
      <c r="L6" s="25"/>
      <c r="M6" s="25"/>
    </row>
    <row r="7" spans="1:13" ht="39.950000000000003" customHeight="1" thickBot="1" x14ac:dyDescent="0.75">
      <c r="A7" s="509"/>
      <c r="B7" s="194"/>
      <c r="C7" s="194"/>
      <c r="D7" s="194"/>
      <c r="E7" s="194"/>
      <c r="F7" s="232"/>
      <c r="G7" s="233"/>
      <c r="H7" s="194"/>
      <c r="I7" s="194"/>
      <c r="J7" s="194"/>
      <c r="K7" s="195"/>
      <c r="L7" s="16"/>
      <c r="M7" s="16"/>
    </row>
    <row r="8" spans="1:13" ht="39.950000000000003" customHeight="1" thickTop="1" x14ac:dyDescent="0.7">
      <c r="A8" s="510"/>
      <c r="B8" s="141" t="s">
        <v>22</v>
      </c>
      <c r="C8" s="196" t="s">
        <v>24</v>
      </c>
      <c r="D8" s="141" t="s">
        <v>25</v>
      </c>
      <c r="E8" s="196" t="s">
        <v>113</v>
      </c>
      <c r="F8" s="141" t="s">
        <v>27</v>
      </c>
      <c r="G8" s="196" t="s">
        <v>22</v>
      </c>
      <c r="H8" s="141" t="s">
        <v>24</v>
      </c>
      <c r="I8" s="196" t="s">
        <v>25</v>
      </c>
      <c r="J8" s="141" t="s">
        <v>113</v>
      </c>
      <c r="K8" s="234" t="s">
        <v>27</v>
      </c>
      <c r="L8" s="38"/>
      <c r="M8" s="38"/>
    </row>
    <row r="9" spans="1:13" ht="39.950000000000003" customHeight="1" thickBot="1" x14ac:dyDescent="0.75">
      <c r="A9" s="379" t="s">
        <v>114</v>
      </c>
      <c r="B9" s="143" t="s">
        <v>23</v>
      </c>
      <c r="C9" s="146"/>
      <c r="D9" s="144"/>
      <c r="E9" s="146"/>
      <c r="F9" s="144"/>
      <c r="G9" s="197" t="s">
        <v>23</v>
      </c>
      <c r="H9" s="144"/>
      <c r="I9" s="146"/>
      <c r="J9" s="144"/>
      <c r="K9" s="198"/>
      <c r="L9" s="25"/>
      <c r="M9" s="25"/>
    </row>
    <row r="10" spans="1:13" ht="39.950000000000003" customHeight="1" thickTop="1" x14ac:dyDescent="0.55000000000000004">
      <c r="A10" s="96"/>
      <c r="B10" s="191"/>
      <c r="C10" s="192"/>
      <c r="D10" s="191"/>
      <c r="E10" s="192"/>
      <c r="F10" s="191"/>
      <c r="G10" s="192"/>
      <c r="H10" s="191"/>
      <c r="I10" s="192"/>
      <c r="J10" s="191"/>
      <c r="K10" s="193"/>
      <c r="L10" s="16"/>
      <c r="M10" s="16"/>
    </row>
    <row r="11" spans="1:13" ht="39.950000000000003" customHeight="1" x14ac:dyDescent="0.85">
      <c r="A11" s="215" t="s">
        <v>121</v>
      </c>
      <c r="B11" s="225">
        <v>1.0413727036170799</v>
      </c>
      <c r="C11" s="226">
        <v>0.90429573451467604</v>
      </c>
      <c r="D11" s="225">
        <v>0</v>
      </c>
      <c r="E11" s="226">
        <v>1.29388290985836</v>
      </c>
      <c r="F11" s="225">
        <v>3.2395513479901199</v>
      </c>
      <c r="G11" s="226">
        <v>0.81227070882132502</v>
      </c>
      <c r="H11" s="225">
        <v>0.70535067292144704</v>
      </c>
      <c r="I11" s="226">
        <v>0</v>
      </c>
      <c r="J11" s="225">
        <v>0.90571803690085095</v>
      </c>
      <c r="K11" s="227">
        <v>2.4233394186436201</v>
      </c>
      <c r="L11" s="44"/>
      <c r="M11" s="44"/>
    </row>
    <row r="12" spans="1:13" ht="39.950000000000003" customHeight="1" x14ac:dyDescent="0.85">
      <c r="A12" s="215" t="s">
        <v>122</v>
      </c>
      <c r="B12" s="225">
        <v>3.3330844465846998</v>
      </c>
      <c r="C12" s="226">
        <v>2.7671800401234101</v>
      </c>
      <c r="D12" s="225">
        <v>0.15585498045753199</v>
      </c>
      <c r="E12" s="226">
        <v>1.13200991612316</v>
      </c>
      <c r="F12" s="225">
        <v>7.3881293832888</v>
      </c>
      <c r="G12" s="226">
        <v>2.5998058683360599</v>
      </c>
      <c r="H12" s="225">
        <v>2.1584004312962599</v>
      </c>
      <c r="I12" s="226">
        <v>0.15585498045753199</v>
      </c>
      <c r="J12" s="225">
        <v>0.79240694128621203</v>
      </c>
      <c r="K12" s="227">
        <v>5.7064682213760696</v>
      </c>
      <c r="L12" s="44"/>
      <c r="M12" s="44"/>
    </row>
    <row r="13" spans="1:13" ht="39.950000000000003" customHeight="1" x14ac:dyDescent="0.85">
      <c r="A13" s="215" t="s">
        <v>123</v>
      </c>
      <c r="B13" s="225">
        <v>5.6087192149041396</v>
      </c>
      <c r="C13" s="226">
        <v>1.4116463690221199</v>
      </c>
      <c r="D13" s="225">
        <v>0.19011609889957401</v>
      </c>
      <c r="E13" s="226">
        <v>1.8593707629218399</v>
      </c>
      <c r="F13" s="225">
        <v>9.0698524457476601</v>
      </c>
      <c r="G13" s="226">
        <v>4.3748009876252301</v>
      </c>
      <c r="H13" s="225">
        <v>1.10108416783725</v>
      </c>
      <c r="I13" s="226">
        <v>0.19011609889957401</v>
      </c>
      <c r="J13" s="225">
        <v>1.3015595340452799</v>
      </c>
      <c r="K13" s="227">
        <v>6.9675607884073401</v>
      </c>
      <c r="L13" s="44"/>
      <c r="M13" s="44"/>
    </row>
    <row r="14" spans="1:13" ht="39.950000000000003" customHeight="1" x14ac:dyDescent="0.85">
      <c r="A14" s="215" t="s">
        <v>124</v>
      </c>
      <c r="B14" s="225">
        <v>14.1093063375308</v>
      </c>
      <c r="C14" s="226">
        <v>3.5296209048885498</v>
      </c>
      <c r="D14" s="225">
        <v>1.6805897705416999</v>
      </c>
      <c r="E14" s="226">
        <v>0.21891641493404401</v>
      </c>
      <c r="F14" s="225">
        <v>19.5384334278951</v>
      </c>
      <c r="G14" s="226">
        <v>11.005258943274001</v>
      </c>
      <c r="H14" s="225">
        <v>2.75310430581307</v>
      </c>
      <c r="I14" s="226">
        <v>1.6805897705416999</v>
      </c>
      <c r="J14" s="225">
        <v>0.15324149045383101</v>
      </c>
      <c r="K14" s="227">
        <v>15.592194510082599</v>
      </c>
      <c r="L14" s="44"/>
      <c r="M14" s="44"/>
    </row>
    <row r="15" spans="1:13" ht="39.950000000000003" customHeight="1" x14ac:dyDescent="0.85">
      <c r="A15" s="215" t="s">
        <v>125</v>
      </c>
      <c r="B15" s="225">
        <v>5.1674791670116997</v>
      </c>
      <c r="C15" s="226">
        <v>0.823890134361844</v>
      </c>
      <c r="D15" s="225">
        <v>0.93325773021675196</v>
      </c>
      <c r="E15" s="226">
        <v>0.16246770627849999</v>
      </c>
      <c r="F15" s="225">
        <v>7.0870947378688003</v>
      </c>
      <c r="G15" s="226">
        <v>4.0306337502691303</v>
      </c>
      <c r="H15" s="225">
        <v>0.64263430480223804</v>
      </c>
      <c r="I15" s="226">
        <v>0.93325773021675196</v>
      </c>
      <c r="J15" s="225">
        <v>0.11372739439495</v>
      </c>
      <c r="K15" s="227">
        <v>5.7202531796830698</v>
      </c>
      <c r="L15" s="44"/>
      <c r="M15" s="44"/>
    </row>
    <row r="16" spans="1:13" ht="39.950000000000003" customHeight="1" x14ac:dyDescent="0.85">
      <c r="A16" s="215" t="s">
        <v>126</v>
      </c>
      <c r="B16" s="225">
        <v>9.5867286616352594</v>
      </c>
      <c r="C16" s="226">
        <v>1.75462862040573</v>
      </c>
      <c r="D16" s="225">
        <v>5.5447644286600504</v>
      </c>
      <c r="E16" s="226">
        <v>3.0469968447484499</v>
      </c>
      <c r="F16" s="225">
        <v>19.9331185554495</v>
      </c>
      <c r="G16" s="226">
        <v>7.4776483560755</v>
      </c>
      <c r="H16" s="225">
        <v>1.36861032391647</v>
      </c>
      <c r="I16" s="226">
        <v>5.5447644286600504</v>
      </c>
      <c r="J16" s="225">
        <v>2.1328977913239102</v>
      </c>
      <c r="K16" s="227">
        <v>16.523920899975899</v>
      </c>
      <c r="L16" s="44"/>
      <c r="M16" s="44"/>
    </row>
    <row r="17" spans="1:13" ht="39.950000000000003" customHeight="1" x14ac:dyDescent="0.85">
      <c r="A17" s="215" t="s">
        <v>127</v>
      </c>
      <c r="B17" s="225">
        <v>9.2760059453902208</v>
      </c>
      <c r="C17" s="226">
        <v>6.00418222970639</v>
      </c>
      <c r="D17" s="225">
        <v>3.9489418943514698</v>
      </c>
      <c r="E17" s="226">
        <v>7.3853122277935599</v>
      </c>
      <c r="F17" s="225">
        <v>26.614442297241599</v>
      </c>
      <c r="G17" s="226">
        <v>7.2352846374043702</v>
      </c>
      <c r="H17" s="225">
        <v>4.6832621391709903</v>
      </c>
      <c r="I17" s="226">
        <v>3.9489418943514698</v>
      </c>
      <c r="J17" s="225">
        <v>5.1697185594554904</v>
      </c>
      <c r="K17" s="227">
        <v>21.0372072303823</v>
      </c>
      <c r="L17" s="44"/>
      <c r="M17" s="44"/>
    </row>
    <row r="18" spans="1:13" ht="39.950000000000003" customHeight="1" x14ac:dyDescent="0.85">
      <c r="A18" s="215" t="s">
        <v>128</v>
      </c>
      <c r="B18" s="225">
        <v>1.4277971786902499</v>
      </c>
      <c r="C18" s="226">
        <v>1.0769256343556699</v>
      </c>
      <c r="D18" s="225">
        <v>5.3727312987763396</v>
      </c>
      <c r="E18" s="226">
        <v>5.6201517735282502</v>
      </c>
      <c r="F18" s="225">
        <v>13.497605885350501</v>
      </c>
      <c r="G18" s="226">
        <v>1.1136817993784001</v>
      </c>
      <c r="H18" s="225">
        <v>0.84000199479742299</v>
      </c>
      <c r="I18" s="226">
        <v>5.3727312987763396</v>
      </c>
      <c r="J18" s="225">
        <v>3.9341062414697698</v>
      </c>
      <c r="K18" s="227">
        <v>11.260521334421901</v>
      </c>
      <c r="L18" s="44"/>
      <c r="M18" s="44"/>
    </row>
    <row r="19" spans="1:13" ht="39.950000000000003" customHeight="1" x14ac:dyDescent="0.85">
      <c r="A19" s="215" t="s">
        <v>129</v>
      </c>
      <c r="B19" s="225">
        <v>5.2686089386528998</v>
      </c>
      <c r="C19" s="226">
        <v>1.9705407287853201</v>
      </c>
      <c r="D19" s="225">
        <v>3.4121539154307801</v>
      </c>
      <c r="E19" s="226">
        <v>4.1164945306309901</v>
      </c>
      <c r="F19" s="225">
        <v>14.7677981135</v>
      </c>
      <c r="G19" s="226">
        <v>4.1095149721492596</v>
      </c>
      <c r="H19" s="225">
        <v>1.53702176845255</v>
      </c>
      <c r="I19" s="226">
        <v>3.4121539154307801</v>
      </c>
      <c r="J19" s="225">
        <v>2.8815461714417001</v>
      </c>
      <c r="K19" s="227">
        <v>11.940236827474299</v>
      </c>
      <c r="L19" s="44"/>
      <c r="M19" s="44"/>
    </row>
    <row r="20" spans="1:13" ht="39.950000000000003" customHeight="1" x14ac:dyDescent="0.85">
      <c r="A20" s="215" t="s">
        <v>130</v>
      </c>
      <c r="B20" s="225">
        <v>13.238394557310301</v>
      </c>
      <c r="C20" s="226">
        <v>4.0191813686356301</v>
      </c>
      <c r="D20" s="225">
        <v>5.0053519549921104</v>
      </c>
      <c r="E20" s="226">
        <v>10.478983484445401</v>
      </c>
      <c r="F20" s="225">
        <v>32.741911365383501</v>
      </c>
      <c r="G20" s="226">
        <v>10.325947754702099</v>
      </c>
      <c r="H20" s="225">
        <v>3.1349614675357902</v>
      </c>
      <c r="I20" s="226">
        <v>5.0053519549921104</v>
      </c>
      <c r="J20" s="225">
        <v>7.3352884391117597</v>
      </c>
      <c r="K20" s="227">
        <v>25.801549616341699</v>
      </c>
      <c r="L20" s="44"/>
      <c r="M20" s="44"/>
    </row>
    <row r="21" spans="1:13" ht="39.950000000000003" customHeight="1" x14ac:dyDescent="0.85">
      <c r="A21" s="215" t="s">
        <v>131</v>
      </c>
      <c r="B21" s="225">
        <v>23.210812551743501</v>
      </c>
      <c r="C21" s="226">
        <v>1.6900318041387701</v>
      </c>
      <c r="D21" s="225">
        <v>1.67982013160621</v>
      </c>
      <c r="E21" s="226">
        <v>5.0260575746196396</v>
      </c>
      <c r="F21" s="225">
        <v>31.606722062108101</v>
      </c>
      <c r="G21" s="226">
        <v>18.104433790359899</v>
      </c>
      <c r="H21" s="225">
        <v>1.3182248072282401</v>
      </c>
      <c r="I21" s="226">
        <v>1.67982013160621</v>
      </c>
      <c r="J21" s="225">
        <v>3.5182403022337501</v>
      </c>
      <c r="K21" s="227">
        <v>24.620719031428099</v>
      </c>
      <c r="L21" s="44"/>
      <c r="M21" s="44"/>
    </row>
    <row r="22" spans="1:13" ht="39.950000000000003" customHeight="1" x14ac:dyDescent="0.85">
      <c r="A22" s="215" t="s">
        <v>132</v>
      </c>
      <c r="B22" s="225">
        <v>1.55487195017291</v>
      </c>
      <c r="C22" s="226">
        <v>1.55487195017291</v>
      </c>
      <c r="D22" s="225">
        <v>5.7049806723794196</v>
      </c>
      <c r="E22" s="226">
        <v>1.32164115764697</v>
      </c>
      <c r="F22" s="225">
        <v>10.1363657303722</v>
      </c>
      <c r="G22" s="226">
        <v>1.21280012113487</v>
      </c>
      <c r="H22" s="225">
        <v>1.21280012113487</v>
      </c>
      <c r="I22" s="226">
        <v>5.7049806723794196</v>
      </c>
      <c r="J22" s="225">
        <v>0.92514881035287999</v>
      </c>
      <c r="K22" s="227">
        <v>9.0557297250020294</v>
      </c>
      <c r="L22" s="44"/>
      <c r="M22" s="44"/>
    </row>
    <row r="23" spans="1:13" ht="39.950000000000003" customHeight="1" x14ac:dyDescent="0.85">
      <c r="A23" s="215" t="s">
        <v>133</v>
      </c>
      <c r="B23" s="225">
        <v>2.8788958486971801</v>
      </c>
      <c r="C23" s="226">
        <v>1.5152083414195701</v>
      </c>
      <c r="D23" s="225">
        <v>7.8790833753817502</v>
      </c>
      <c r="E23" s="226">
        <v>3.48497918526501</v>
      </c>
      <c r="F23" s="225">
        <v>15.7581667507635</v>
      </c>
      <c r="G23" s="226">
        <v>2.2455387619837999</v>
      </c>
      <c r="H23" s="225">
        <v>1.1818625063072601</v>
      </c>
      <c r="I23" s="226">
        <v>7.8790833753817502</v>
      </c>
      <c r="J23" s="225">
        <v>2.4394854296855</v>
      </c>
      <c r="K23" s="227">
        <v>13.745970073358301</v>
      </c>
      <c r="L23" s="44"/>
      <c r="M23" s="44"/>
    </row>
    <row r="24" spans="1:13" ht="39.950000000000003" customHeight="1" x14ac:dyDescent="0.85">
      <c r="A24" s="215" t="s">
        <v>134</v>
      </c>
      <c r="B24" s="225">
        <v>1.76182724128667</v>
      </c>
      <c r="C24" s="226">
        <v>1.39268811094669</v>
      </c>
      <c r="D24" s="225">
        <v>11.024413955429599</v>
      </c>
      <c r="E24" s="226">
        <v>2.8422236479657301</v>
      </c>
      <c r="F24" s="225">
        <v>17.0211529556287</v>
      </c>
      <c r="G24" s="226">
        <v>1.3742252482035999</v>
      </c>
      <c r="H24" s="225">
        <v>1.08629672653841</v>
      </c>
      <c r="I24" s="226">
        <v>11.024413955429599</v>
      </c>
      <c r="J24" s="225">
        <v>1.98955655357601</v>
      </c>
      <c r="K24" s="227">
        <v>15.474492483747699</v>
      </c>
      <c r="L24" s="44"/>
      <c r="M24" s="44"/>
    </row>
    <row r="25" spans="1:13" ht="39.950000000000003" customHeight="1" x14ac:dyDescent="0.85">
      <c r="A25" s="215" t="s">
        <v>135</v>
      </c>
      <c r="B25" s="225">
        <v>8.39050813640594E-2</v>
      </c>
      <c r="C25" s="226">
        <v>1.7912288231892799</v>
      </c>
      <c r="D25" s="225">
        <v>5.46048482959963</v>
      </c>
      <c r="E25" s="226">
        <v>2.2900300655052801</v>
      </c>
      <c r="F25" s="225">
        <v>9.6256487996582507</v>
      </c>
      <c r="G25" s="226">
        <v>6.5445963463966306E-2</v>
      </c>
      <c r="H25" s="225">
        <v>1.3971584820876399</v>
      </c>
      <c r="I25" s="226">
        <v>5.46048482959963</v>
      </c>
      <c r="J25" s="225">
        <v>1.60302104585369</v>
      </c>
      <c r="K25" s="227">
        <v>8.5261103210049303</v>
      </c>
      <c r="L25" s="44"/>
      <c r="M25" s="44"/>
    </row>
    <row r="26" spans="1:13" ht="39.950000000000003" customHeight="1" x14ac:dyDescent="0.85">
      <c r="A26" s="215" t="s">
        <v>136</v>
      </c>
      <c r="B26" s="225">
        <v>0.14543441527340101</v>
      </c>
      <c r="C26" s="226">
        <v>1.0942074303048199</v>
      </c>
      <c r="D26" s="225">
        <v>5.0751401759685999</v>
      </c>
      <c r="E26" s="226">
        <v>2.6186642053100302</v>
      </c>
      <c r="F26" s="225">
        <v>8.9334462268568497</v>
      </c>
      <c r="G26" s="226">
        <v>0.113438843913253</v>
      </c>
      <c r="H26" s="225">
        <v>0.85348179563775595</v>
      </c>
      <c r="I26" s="226">
        <v>5.0751401759685999</v>
      </c>
      <c r="J26" s="225">
        <v>1.8330649437170199</v>
      </c>
      <c r="K26" s="227">
        <v>7.8751257592366297</v>
      </c>
      <c r="L26" s="44"/>
      <c r="M26" s="44"/>
    </row>
    <row r="27" spans="1:13" ht="39.950000000000003" customHeight="1" x14ac:dyDescent="0.85">
      <c r="A27" s="215" t="s">
        <v>137</v>
      </c>
      <c r="B27" s="225">
        <v>0</v>
      </c>
      <c r="C27" s="226">
        <v>2.1544412674976399</v>
      </c>
      <c r="D27" s="225">
        <v>1.64460433310698</v>
      </c>
      <c r="E27" s="226">
        <v>1.91822549891675</v>
      </c>
      <c r="F27" s="225">
        <v>5.7172710995213798</v>
      </c>
      <c r="G27" s="226">
        <v>0</v>
      </c>
      <c r="H27" s="225">
        <v>1.6804641886481599</v>
      </c>
      <c r="I27" s="226">
        <v>1.64460433310698</v>
      </c>
      <c r="J27" s="225">
        <v>1.34275784924173</v>
      </c>
      <c r="K27" s="227">
        <v>4.6678263709968704</v>
      </c>
      <c r="L27" s="44"/>
      <c r="M27" s="44"/>
    </row>
    <row r="28" spans="1:13" ht="39.950000000000003" customHeight="1" x14ac:dyDescent="0.85">
      <c r="A28" s="215" t="s">
        <v>138</v>
      </c>
      <c r="B28" s="225">
        <v>1.21441320586017</v>
      </c>
      <c r="C28" s="226">
        <v>0</v>
      </c>
      <c r="D28" s="225">
        <v>4.7243033992768497</v>
      </c>
      <c r="E28" s="226">
        <v>2.67938997972422</v>
      </c>
      <c r="F28" s="225">
        <v>8.6181065848612395</v>
      </c>
      <c r="G28" s="226">
        <v>0.94724230057093595</v>
      </c>
      <c r="H28" s="225">
        <v>0</v>
      </c>
      <c r="I28" s="226">
        <v>4.7243033992768497</v>
      </c>
      <c r="J28" s="225">
        <v>1.8755729858069501</v>
      </c>
      <c r="K28" s="227">
        <v>7.5471186856547403</v>
      </c>
      <c r="L28" s="44"/>
      <c r="M28" s="44"/>
    </row>
    <row r="29" spans="1:13" ht="39.950000000000003" customHeight="1" x14ac:dyDescent="0.85">
      <c r="A29" s="215" t="s">
        <v>139</v>
      </c>
      <c r="B29" s="225">
        <v>0.49196334392806901</v>
      </c>
      <c r="C29" s="226">
        <v>0</v>
      </c>
      <c r="D29" s="225">
        <v>4.2018082962932999</v>
      </c>
      <c r="E29" s="226">
        <v>1.5758403681495401</v>
      </c>
      <c r="F29" s="225">
        <v>6.2696120083709097</v>
      </c>
      <c r="G29" s="226">
        <v>0.38373140826389401</v>
      </c>
      <c r="H29" s="225">
        <v>0</v>
      </c>
      <c r="I29" s="226">
        <v>4.2018082962932999</v>
      </c>
      <c r="J29" s="225">
        <v>1.1030882577046801</v>
      </c>
      <c r="K29" s="227">
        <v>5.6886279622618696</v>
      </c>
      <c r="L29" s="44"/>
      <c r="M29" s="44"/>
    </row>
    <row r="30" spans="1:13" ht="39.950000000000003" customHeight="1" x14ac:dyDescent="0.85">
      <c r="A30" s="215">
        <v>1993</v>
      </c>
      <c r="B30" s="225">
        <v>0.56880434823817205</v>
      </c>
      <c r="C30" s="226">
        <v>0</v>
      </c>
      <c r="D30" s="225">
        <v>3.10182242335169</v>
      </c>
      <c r="E30" s="226">
        <v>0.84985764094683602</v>
      </c>
      <c r="F30" s="225">
        <v>4.5204844125366996</v>
      </c>
      <c r="G30" s="226">
        <v>0.44366739162577501</v>
      </c>
      <c r="H30" s="225">
        <v>0</v>
      </c>
      <c r="I30" s="226">
        <v>3.10182242335169</v>
      </c>
      <c r="J30" s="225">
        <v>0.59490034866278496</v>
      </c>
      <c r="K30" s="227">
        <v>4.1403901636402498</v>
      </c>
      <c r="L30" s="44"/>
      <c r="M30" s="44"/>
    </row>
    <row r="31" spans="1:13" ht="39.950000000000003" customHeight="1" x14ac:dyDescent="0.85">
      <c r="A31" s="215" t="s">
        <v>141</v>
      </c>
      <c r="B31" s="225">
        <v>2.22704160039885</v>
      </c>
      <c r="C31" s="226">
        <v>0</v>
      </c>
      <c r="D31" s="225">
        <v>0.88626412418082401</v>
      </c>
      <c r="E31" s="226">
        <v>0.33577881367339601</v>
      </c>
      <c r="F31" s="225">
        <v>3.4490845382530702</v>
      </c>
      <c r="G31" s="226">
        <v>1.7370924483111001</v>
      </c>
      <c r="H31" s="225">
        <v>0</v>
      </c>
      <c r="I31" s="226">
        <v>0.88626412418082401</v>
      </c>
      <c r="J31" s="225">
        <v>0.235045169571377</v>
      </c>
      <c r="K31" s="227">
        <v>2.8584017420632999</v>
      </c>
      <c r="L31" s="44"/>
      <c r="M31" s="44"/>
    </row>
    <row r="32" spans="1:13" ht="39.950000000000003" customHeight="1" x14ac:dyDescent="0.85">
      <c r="A32" s="215" t="s">
        <v>142</v>
      </c>
      <c r="B32" s="225">
        <v>0</v>
      </c>
      <c r="C32" s="226">
        <v>0</v>
      </c>
      <c r="D32" s="225">
        <v>0.58751675453061203</v>
      </c>
      <c r="E32" s="226">
        <v>0.52833378619086402</v>
      </c>
      <c r="F32" s="225">
        <v>1.11585054072148</v>
      </c>
      <c r="G32" s="226">
        <v>0</v>
      </c>
      <c r="H32" s="225">
        <v>0</v>
      </c>
      <c r="I32" s="226">
        <v>0.58751675453061203</v>
      </c>
      <c r="J32" s="225">
        <v>0.36983365033360499</v>
      </c>
      <c r="K32" s="227">
        <v>0.95735040486421696</v>
      </c>
      <c r="L32" s="44"/>
      <c r="M32" s="44"/>
    </row>
    <row r="33" spans="1:13" ht="39.950000000000003" customHeight="1" x14ac:dyDescent="0.85">
      <c r="A33" s="215">
        <v>1996</v>
      </c>
      <c r="B33" s="225">
        <v>0.23506755246497801</v>
      </c>
      <c r="C33" s="226">
        <v>0</v>
      </c>
      <c r="D33" s="225">
        <v>0.80622920847913804</v>
      </c>
      <c r="E33" s="226">
        <v>0</v>
      </c>
      <c r="F33" s="225">
        <v>1.0412967609441199</v>
      </c>
      <c r="G33" s="226">
        <v>0.183352690922683</v>
      </c>
      <c r="H33" s="225">
        <v>0</v>
      </c>
      <c r="I33" s="226">
        <v>0.80622920847913804</v>
      </c>
      <c r="J33" s="225">
        <v>0</v>
      </c>
      <c r="K33" s="227">
        <v>0.98958189940181995</v>
      </c>
      <c r="L33" s="44"/>
      <c r="M33" s="44"/>
    </row>
    <row r="34" spans="1:13" ht="39.950000000000003" customHeight="1" x14ac:dyDescent="0.85">
      <c r="A34" s="215">
        <v>1997</v>
      </c>
      <c r="B34" s="225">
        <v>0</v>
      </c>
      <c r="C34" s="226">
        <v>0</v>
      </c>
      <c r="D34" s="225">
        <v>0.21891995550255899</v>
      </c>
      <c r="E34" s="226">
        <v>0</v>
      </c>
      <c r="F34" s="225">
        <v>0.21891995550255899</v>
      </c>
      <c r="G34" s="226">
        <v>0</v>
      </c>
      <c r="H34" s="225">
        <v>0</v>
      </c>
      <c r="I34" s="226">
        <v>0.21891995550255899</v>
      </c>
      <c r="J34" s="225">
        <v>0</v>
      </c>
      <c r="K34" s="227">
        <v>0.21891995550255899</v>
      </c>
      <c r="L34" s="44"/>
      <c r="M34" s="44"/>
    </row>
    <row r="35" spans="1:13" ht="39.950000000000003" customHeight="1" x14ac:dyDescent="0.85">
      <c r="A35" s="215">
        <v>1998</v>
      </c>
      <c r="B35" s="225">
        <v>0.54935291427018595</v>
      </c>
      <c r="C35" s="226">
        <v>0</v>
      </c>
      <c r="D35" s="225">
        <v>0.70370282673884899</v>
      </c>
      <c r="E35" s="226">
        <v>0</v>
      </c>
      <c r="F35" s="225">
        <v>1.2530557410090299</v>
      </c>
      <c r="G35" s="226">
        <v>0.42849527313074498</v>
      </c>
      <c r="H35" s="225">
        <v>0</v>
      </c>
      <c r="I35" s="226">
        <v>0.70370282673884899</v>
      </c>
      <c r="J35" s="225">
        <v>0</v>
      </c>
      <c r="K35" s="227">
        <v>1.13219809986959</v>
      </c>
      <c r="L35" s="44"/>
      <c r="M35" s="44"/>
    </row>
    <row r="36" spans="1:13" ht="39.950000000000003" customHeight="1" x14ac:dyDescent="0.85">
      <c r="A36" s="215">
        <v>1999</v>
      </c>
      <c r="B36" s="225">
        <v>0</v>
      </c>
      <c r="C36" s="226">
        <v>0</v>
      </c>
      <c r="D36" s="225">
        <v>0.79110641160624795</v>
      </c>
      <c r="E36" s="226">
        <v>0.75412576130151299</v>
      </c>
      <c r="F36" s="225">
        <v>1.54523217290776</v>
      </c>
      <c r="G36" s="226">
        <v>0</v>
      </c>
      <c r="H36" s="225">
        <v>0</v>
      </c>
      <c r="I36" s="226">
        <v>0.79110641160624795</v>
      </c>
      <c r="J36" s="225">
        <v>0.52788803291105901</v>
      </c>
      <c r="K36" s="227">
        <v>1.3189944445173101</v>
      </c>
      <c r="L36" s="44"/>
      <c r="M36" s="44"/>
    </row>
    <row r="37" spans="1:13" ht="39.950000000000003" customHeight="1" x14ac:dyDescent="0.85">
      <c r="A37" s="215">
        <v>2000</v>
      </c>
      <c r="B37" s="225">
        <v>0</v>
      </c>
      <c r="C37" s="226">
        <v>0</v>
      </c>
      <c r="D37" s="225">
        <v>0.59942340977999398</v>
      </c>
      <c r="E37" s="226">
        <v>0</v>
      </c>
      <c r="F37" s="225">
        <v>0.59942340977999398</v>
      </c>
      <c r="G37" s="226">
        <v>0</v>
      </c>
      <c r="H37" s="225">
        <v>0</v>
      </c>
      <c r="I37" s="226">
        <v>0.59942340977999398</v>
      </c>
      <c r="J37" s="225">
        <v>0</v>
      </c>
      <c r="K37" s="227">
        <v>0.59942340977999398</v>
      </c>
      <c r="L37" s="44"/>
      <c r="M37" s="44"/>
    </row>
    <row r="38" spans="1:13" ht="39.950000000000003" customHeight="1" x14ac:dyDescent="0.85">
      <c r="A38" s="215">
        <v>2001</v>
      </c>
      <c r="B38" s="225">
        <v>0</v>
      </c>
      <c r="C38" s="226">
        <v>0</v>
      </c>
      <c r="D38" s="225">
        <v>1.15640724182693</v>
      </c>
      <c r="E38" s="226">
        <v>0</v>
      </c>
      <c r="F38" s="225">
        <v>1.15640724182693</v>
      </c>
      <c r="G38" s="226">
        <v>0</v>
      </c>
      <c r="H38" s="225">
        <v>0</v>
      </c>
      <c r="I38" s="226">
        <v>1.15640724182693</v>
      </c>
      <c r="J38" s="225">
        <v>0</v>
      </c>
      <c r="K38" s="227">
        <v>1.15640724182693</v>
      </c>
      <c r="L38" s="44"/>
      <c r="M38" s="44"/>
    </row>
    <row r="39" spans="1:13" ht="39.950000000000003" customHeight="1" x14ac:dyDescent="0.85">
      <c r="A39" s="215">
        <v>2002</v>
      </c>
      <c r="B39" s="225">
        <v>0</v>
      </c>
      <c r="C39" s="226">
        <v>0</v>
      </c>
      <c r="D39" s="225">
        <v>1.6933970199702899</v>
      </c>
      <c r="E39" s="226">
        <v>0</v>
      </c>
      <c r="F39" s="225">
        <v>1.6933970199702899</v>
      </c>
      <c r="G39" s="226">
        <v>0</v>
      </c>
      <c r="H39" s="225">
        <v>0</v>
      </c>
      <c r="I39" s="226">
        <v>1.6933970199702899</v>
      </c>
      <c r="J39" s="225">
        <v>0</v>
      </c>
      <c r="K39" s="227">
        <v>1.6933970199702899</v>
      </c>
      <c r="L39" s="44"/>
      <c r="M39" s="44"/>
    </row>
    <row r="40" spans="1:13" ht="39.950000000000003" customHeight="1" x14ac:dyDescent="0.85">
      <c r="A40" s="215">
        <v>2003</v>
      </c>
      <c r="B40" s="225">
        <v>0</v>
      </c>
      <c r="C40" s="226">
        <v>0</v>
      </c>
      <c r="D40" s="225">
        <v>1.19295298716633</v>
      </c>
      <c r="E40" s="226">
        <v>0</v>
      </c>
      <c r="F40" s="225">
        <v>1.19295298716633</v>
      </c>
      <c r="G40" s="226">
        <v>0</v>
      </c>
      <c r="H40" s="225">
        <v>0</v>
      </c>
      <c r="I40" s="226">
        <v>1.19295298716633</v>
      </c>
      <c r="J40" s="225">
        <v>0</v>
      </c>
      <c r="K40" s="227">
        <v>1.19295298716633</v>
      </c>
      <c r="L40" s="44"/>
      <c r="M40" s="44"/>
    </row>
    <row r="41" spans="1:13" ht="39.950000000000003" customHeight="1" x14ac:dyDescent="0.85">
      <c r="A41" s="215">
        <v>2004</v>
      </c>
      <c r="B41" s="225">
        <v>0</v>
      </c>
      <c r="C41" s="226">
        <v>0.27271084519253203</v>
      </c>
      <c r="D41" s="225">
        <v>0.69782171147495498</v>
      </c>
      <c r="E41" s="226">
        <v>0</v>
      </c>
      <c r="F41" s="225">
        <v>0.97053255666748695</v>
      </c>
      <c r="G41" s="226">
        <v>0</v>
      </c>
      <c r="H41" s="225">
        <v>0.21271445925017499</v>
      </c>
      <c r="I41" s="226">
        <v>0.69782171147495498</v>
      </c>
      <c r="J41" s="225">
        <v>0</v>
      </c>
      <c r="K41" s="227">
        <v>0.91053617072513005</v>
      </c>
      <c r="L41" s="44"/>
      <c r="M41" s="44"/>
    </row>
    <row r="42" spans="1:13" s="43" customFormat="1" ht="39.950000000000003" customHeight="1" x14ac:dyDescent="0.85">
      <c r="A42" s="219">
        <v>2005</v>
      </c>
      <c r="B42" s="225">
        <v>0</v>
      </c>
      <c r="C42" s="226">
        <v>0</v>
      </c>
      <c r="D42" s="225">
        <v>0.84462301360603798</v>
      </c>
      <c r="E42" s="226">
        <v>0</v>
      </c>
      <c r="F42" s="225">
        <v>0.84462301360603798</v>
      </c>
      <c r="G42" s="226">
        <v>0</v>
      </c>
      <c r="H42" s="225">
        <v>0</v>
      </c>
      <c r="I42" s="226">
        <v>0.84462301360603798</v>
      </c>
      <c r="J42" s="225">
        <v>0</v>
      </c>
      <c r="K42" s="227">
        <v>0.84462301360603798</v>
      </c>
      <c r="L42" s="42"/>
      <c r="M42" s="42"/>
    </row>
    <row r="43" spans="1:13" s="43" customFormat="1" ht="39.950000000000003" customHeight="1" x14ac:dyDescent="0.85">
      <c r="A43" s="219">
        <v>2006</v>
      </c>
      <c r="B43" s="225">
        <v>3.3852452416090202E-2</v>
      </c>
      <c r="C43" s="226">
        <v>0</v>
      </c>
      <c r="D43" s="225">
        <v>1.6145362972313899</v>
      </c>
      <c r="E43" s="226">
        <v>6.5538347877550501E-2</v>
      </c>
      <c r="F43" s="225">
        <v>1.71392709752503</v>
      </c>
      <c r="G43" s="226">
        <v>2.64049128845503E-2</v>
      </c>
      <c r="H43" s="225">
        <v>0</v>
      </c>
      <c r="I43" s="226">
        <v>1.6145362972313899</v>
      </c>
      <c r="J43" s="225">
        <v>4.5876843514285399E-2</v>
      </c>
      <c r="K43" s="227">
        <v>1.68681805363023</v>
      </c>
      <c r="L43" s="42"/>
      <c r="M43" s="42"/>
    </row>
    <row r="44" spans="1:13" s="43" customFormat="1" ht="39.950000000000003" customHeight="1" x14ac:dyDescent="0.85">
      <c r="A44" s="228">
        <v>2007</v>
      </c>
      <c r="B44" s="225">
        <v>0</v>
      </c>
      <c r="C44" s="225">
        <v>0</v>
      </c>
      <c r="D44" s="225">
        <v>5.4834413353813902</v>
      </c>
      <c r="E44" s="225">
        <v>0</v>
      </c>
      <c r="F44" s="225">
        <v>5.4834413353813902</v>
      </c>
      <c r="G44" s="225">
        <v>0</v>
      </c>
      <c r="H44" s="225">
        <v>0</v>
      </c>
      <c r="I44" s="225">
        <v>5.4834413353813902</v>
      </c>
      <c r="J44" s="225">
        <v>0</v>
      </c>
      <c r="K44" s="225">
        <v>5.4834413353813902</v>
      </c>
      <c r="L44" s="42"/>
      <c r="M44" s="42"/>
    </row>
    <row r="45" spans="1:13" s="43" customFormat="1" ht="39.950000000000003" customHeight="1" x14ac:dyDescent="0.85">
      <c r="A45" s="219">
        <v>2008</v>
      </c>
      <c r="B45" s="225">
        <v>0.34059226402057002</v>
      </c>
      <c r="C45" s="226">
        <v>3.6314077244940499E-2</v>
      </c>
      <c r="D45" s="225">
        <v>0.90565619622033</v>
      </c>
      <c r="E45" s="226">
        <v>0</v>
      </c>
      <c r="F45" s="225">
        <v>1.28256253748584</v>
      </c>
      <c r="G45" s="226">
        <v>0.26566196593604402</v>
      </c>
      <c r="H45" s="225">
        <v>2.8324980251053601E-2</v>
      </c>
      <c r="I45" s="226">
        <v>0.90565619622033</v>
      </c>
      <c r="J45" s="225">
        <v>0</v>
      </c>
      <c r="K45" s="227">
        <v>1.1996431424074301</v>
      </c>
      <c r="L45" s="42"/>
      <c r="M45" s="42"/>
    </row>
    <row r="46" spans="1:13" s="43" customFormat="1" ht="39.950000000000003" customHeight="1" thickBot="1" x14ac:dyDescent="0.9">
      <c r="A46" s="220">
        <v>2009</v>
      </c>
      <c r="B46" s="229">
        <v>0.33135424554097298</v>
      </c>
      <c r="C46" s="230">
        <v>0.87870906423523498</v>
      </c>
      <c r="D46" s="229">
        <v>0</v>
      </c>
      <c r="E46" s="230">
        <v>0</v>
      </c>
      <c r="F46" s="229">
        <v>1.2100633097762099</v>
      </c>
      <c r="G46" s="230">
        <v>0.25845631152195903</v>
      </c>
      <c r="H46" s="229">
        <v>0.68539307010348305</v>
      </c>
      <c r="I46" s="230">
        <v>0</v>
      </c>
      <c r="J46" s="229">
        <v>0</v>
      </c>
      <c r="K46" s="231">
        <v>0.94384938162544196</v>
      </c>
      <c r="L46" s="42"/>
      <c r="M46" s="42"/>
    </row>
    <row r="47" spans="1:13" ht="39.950000000000003" customHeight="1" thickTop="1" x14ac:dyDescent="0.55000000000000004">
      <c r="A47" s="492" t="s">
        <v>171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</row>
  </sheetData>
  <mergeCells count="3">
    <mergeCell ref="G5:K5"/>
    <mergeCell ref="G6:K6"/>
    <mergeCell ref="B5:F5"/>
  </mergeCells>
  <printOptions horizontalCentered="1" verticalCentered="1"/>
  <pageMargins left="0.78740157480314965" right="0.39370078740157483" top="0.6692913385826772" bottom="0.59055118110236227" header="0.31496062992125984" footer="0.35433070866141736"/>
  <pageSetup paperSize="9" scale="45" firstPageNumber="0" orientation="portrait" r:id="rId1"/>
  <headerFooter scaleWithDoc="0">
    <oddHeader>&amp;CBADIS EDITION 2014-2018</oddHeader>
    <oddFooter>&amp;C&amp;8 82&amp;R&amp;8SECTION G - AGRICULTURE ET SECURITE ALIMENTAIRE</oddFooter>
  </headerFooter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rgb="FFFFFF00"/>
  </sheetPr>
  <dimension ref="A1:AMH51"/>
  <sheetViews>
    <sheetView view="pageBreakPreview" topLeftCell="A20" zoomScale="60" zoomScaleNormal="60" zoomScalePageLayoutView="60" workbookViewId="0">
      <selection activeCell="L41" sqref="L1:S1048576"/>
    </sheetView>
  </sheetViews>
  <sheetFormatPr baseColWidth="10" defaultRowHeight="15.4" x14ac:dyDescent="0.45"/>
  <cols>
    <col min="1" max="11" width="15.625" style="2" customWidth="1"/>
    <col min="12" max="12" width="10.5" style="2"/>
    <col min="13" max="13" width="10.375" style="41"/>
    <col min="14" max="14" width="11.5" style="41" bestFit="1" customWidth="1"/>
    <col min="15" max="16" width="9.5" style="2" bestFit="1" customWidth="1"/>
    <col min="17" max="17" width="8.5" style="2" bestFit="1" customWidth="1"/>
    <col min="18" max="18" width="13.75" style="2" bestFit="1" customWidth="1"/>
    <col min="19" max="1022" width="8.375" style="2"/>
    <col min="1023" max="1025" width="10.625"/>
  </cols>
  <sheetData>
    <row r="1" spans="1:18" ht="29.25" customHeight="1" x14ac:dyDescent="0.75">
      <c r="A1" s="150" t="s">
        <v>172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</row>
    <row r="2" spans="1:18" ht="27.75" customHeight="1" x14ac:dyDescent="0.75">
      <c r="A2" s="151"/>
      <c r="B2" s="151"/>
      <c r="C2" s="150" t="s">
        <v>382</v>
      </c>
      <c r="D2" s="151"/>
      <c r="E2" s="151"/>
      <c r="F2" s="151"/>
      <c r="G2" s="152"/>
      <c r="H2" s="151"/>
      <c r="I2" s="151"/>
      <c r="J2" s="151"/>
      <c r="K2" s="151"/>
    </row>
    <row r="3" spans="1:18" ht="25.9" thickBot="1" x14ac:dyDescent="0.8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</row>
    <row r="4" spans="1:18" ht="25.5" hidden="1" x14ac:dyDescent="0.7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7"/>
      <c r="M4" s="45"/>
      <c r="N4" s="45"/>
      <c r="O4" s="17"/>
      <c r="P4" s="17"/>
      <c r="Q4" s="16"/>
    </row>
    <row r="5" spans="1:18" ht="25.9" thickTop="1" x14ac:dyDescent="0.75">
      <c r="A5" s="154" t="s">
        <v>3</v>
      </c>
      <c r="B5" s="794" t="s">
        <v>173</v>
      </c>
      <c r="C5" s="795"/>
      <c r="D5" s="795"/>
      <c r="E5" s="795"/>
      <c r="F5" s="787"/>
      <c r="G5" s="794" t="s">
        <v>174</v>
      </c>
      <c r="H5" s="795"/>
      <c r="I5" s="795"/>
      <c r="J5" s="795"/>
      <c r="K5" s="787"/>
      <c r="L5" s="25"/>
      <c r="M5" s="31"/>
      <c r="N5" s="31"/>
      <c r="O5" s="25"/>
      <c r="P5" s="25"/>
      <c r="Q5" s="13"/>
    </row>
    <row r="6" spans="1:18" ht="25.5" x14ac:dyDescent="0.75">
      <c r="A6" s="155" t="s">
        <v>14</v>
      </c>
      <c r="B6" s="238"/>
      <c r="C6" s="511" t="s">
        <v>355</v>
      </c>
      <c r="D6" s="511"/>
      <c r="E6" s="160"/>
      <c r="F6" s="164"/>
      <c r="G6" s="796" t="s">
        <v>176</v>
      </c>
      <c r="H6" s="797"/>
      <c r="I6" s="797"/>
      <c r="J6" s="797"/>
      <c r="K6" s="798"/>
      <c r="L6" s="25"/>
      <c r="M6" s="31"/>
      <c r="N6" s="31"/>
      <c r="O6" s="25"/>
      <c r="P6" s="25"/>
      <c r="Q6" s="13"/>
    </row>
    <row r="7" spans="1:18" ht="25.9" thickBot="1" x14ac:dyDescent="0.8">
      <c r="A7" s="161"/>
      <c r="B7" s="239"/>
      <c r="C7" s="240"/>
      <c r="D7" s="240"/>
      <c r="E7" s="240"/>
      <c r="F7" s="241"/>
      <c r="G7" s="239"/>
      <c r="H7" s="240"/>
      <c r="I7" s="240"/>
      <c r="J7" s="240"/>
      <c r="K7" s="241"/>
      <c r="L7" s="16"/>
      <c r="M7" s="46"/>
      <c r="N7" s="46"/>
      <c r="O7" s="16"/>
      <c r="P7" s="16"/>
      <c r="Q7" s="13"/>
    </row>
    <row r="8" spans="1:18" ht="25.9" thickTop="1" x14ac:dyDescent="0.75">
      <c r="A8" s="161"/>
      <c r="B8" s="199" t="s">
        <v>22</v>
      </c>
      <c r="C8" s="199" t="s">
        <v>24</v>
      </c>
      <c r="D8" s="158" t="s">
        <v>25</v>
      </c>
      <c r="E8" s="199" t="s">
        <v>113</v>
      </c>
      <c r="F8" s="158" t="s">
        <v>27</v>
      </c>
      <c r="G8" s="199" t="s">
        <v>22</v>
      </c>
      <c r="H8" s="158" t="s">
        <v>24</v>
      </c>
      <c r="I8" s="199" t="s">
        <v>25</v>
      </c>
      <c r="J8" s="503" t="s">
        <v>113</v>
      </c>
      <c r="K8" s="199" t="s">
        <v>27</v>
      </c>
      <c r="L8" s="47"/>
      <c r="M8" s="48"/>
      <c r="N8" s="48"/>
      <c r="O8" s="47"/>
      <c r="P8" s="47"/>
      <c r="Q8" s="13"/>
    </row>
    <row r="9" spans="1:18" ht="25.9" thickBot="1" x14ac:dyDescent="0.8">
      <c r="A9" s="162" t="s">
        <v>114</v>
      </c>
      <c r="B9" s="166" t="s">
        <v>23</v>
      </c>
      <c r="C9" s="505"/>
      <c r="D9" s="504"/>
      <c r="E9" s="505"/>
      <c r="F9" s="504"/>
      <c r="G9" s="166" t="s">
        <v>23</v>
      </c>
      <c r="H9" s="504"/>
      <c r="I9" s="505"/>
      <c r="J9" s="504"/>
      <c r="K9" s="505"/>
      <c r="L9" s="25"/>
      <c r="M9" s="31"/>
      <c r="N9" s="31"/>
      <c r="O9" s="25"/>
      <c r="P9" s="25"/>
      <c r="Q9" s="13"/>
    </row>
    <row r="10" spans="1:18" ht="2.25" customHeight="1" thickTop="1" x14ac:dyDescent="0.75">
      <c r="A10" s="209"/>
      <c r="B10" s="209"/>
      <c r="C10" s="209"/>
      <c r="D10" s="210"/>
      <c r="E10" s="209"/>
      <c r="F10" s="210"/>
      <c r="G10" s="209"/>
      <c r="H10" s="210"/>
      <c r="I10" s="209"/>
      <c r="J10" s="210"/>
      <c r="K10" s="209"/>
      <c r="L10" s="16"/>
      <c r="M10" s="46"/>
      <c r="N10" s="46"/>
      <c r="O10" s="16"/>
      <c r="P10" s="16"/>
      <c r="Q10" s="13"/>
    </row>
    <row r="11" spans="1:18" ht="50.1" customHeight="1" x14ac:dyDescent="0.75">
      <c r="A11" s="168">
        <v>1974</v>
      </c>
      <c r="B11" s="211">
        <v>91.915796992708593</v>
      </c>
      <c r="C11" s="211">
        <v>12.3855431638223</v>
      </c>
      <c r="D11" s="212">
        <v>50.753664061485999</v>
      </c>
      <c r="E11" s="211">
        <v>19.165421588322499</v>
      </c>
      <c r="F11" s="212">
        <v>174.22042580633899</v>
      </c>
      <c r="G11" s="211">
        <v>71.694321654312702</v>
      </c>
      <c r="H11" s="212">
        <v>9.6607236677814292</v>
      </c>
      <c r="I11" s="211">
        <v>50.753664061485999</v>
      </c>
      <c r="J11" s="212">
        <v>13.415795111825799</v>
      </c>
      <c r="K11" s="211">
        <v>145.52450449540601</v>
      </c>
      <c r="L11" s="40"/>
      <c r="M11" s="23"/>
      <c r="N11" s="23"/>
      <c r="O11" s="40"/>
      <c r="P11" s="40"/>
      <c r="Q11" s="13"/>
      <c r="R11" s="49"/>
    </row>
    <row r="12" spans="1:18" ht="50.1" customHeight="1" x14ac:dyDescent="0.75">
      <c r="A12" s="168">
        <v>1975</v>
      </c>
      <c r="B12" s="211">
        <v>140.63524891301299</v>
      </c>
      <c r="C12" s="211">
        <v>12.0920237415377</v>
      </c>
      <c r="D12" s="212">
        <v>35.114507182131099</v>
      </c>
      <c r="E12" s="211">
        <v>21.624426056281301</v>
      </c>
      <c r="F12" s="212">
        <v>209.46620589296299</v>
      </c>
      <c r="G12" s="211">
        <v>109.69549415215</v>
      </c>
      <c r="H12" s="212">
        <v>9.4317785183993905</v>
      </c>
      <c r="I12" s="211">
        <v>35.114507182131099</v>
      </c>
      <c r="J12" s="212">
        <v>15.1370982393969</v>
      </c>
      <c r="K12" s="211">
        <v>169.378878092077</v>
      </c>
      <c r="L12" s="40"/>
      <c r="M12" s="23"/>
      <c r="N12" s="23"/>
      <c r="O12" s="40"/>
      <c r="P12" s="40"/>
      <c r="Q12" s="13"/>
      <c r="R12" s="49"/>
    </row>
    <row r="13" spans="1:18" ht="50.1" customHeight="1" x14ac:dyDescent="0.75">
      <c r="A13" s="168">
        <v>1976</v>
      </c>
      <c r="B13" s="211">
        <v>117.85874774614599</v>
      </c>
      <c r="C13" s="211">
        <v>11.7547469421368</v>
      </c>
      <c r="D13" s="212">
        <v>63.396874607249202</v>
      </c>
      <c r="E13" s="211">
        <v>25.383540275882499</v>
      </c>
      <c r="F13" s="212">
        <v>218.39390957141401</v>
      </c>
      <c r="G13" s="211">
        <v>91.929823241993503</v>
      </c>
      <c r="H13" s="212">
        <v>9.1687026148667297</v>
      </c>
      <c r="I13" s="211">
        <v>63.396874607249202</v>
      </c>
      <c r="J13" s="212">
        <v>17.768478193117701</v>
      </c>
      <c r="K13" s="211">
        <v>182.263878657227</v>
      </c>
      <c r="L13" s="40"/>
      <c r="M13" s="23"/>
      <c r="N13" s="23"/>
      <c r="O13" s="40"/>
      <c r="P13" s="40"/>
      <c r="Q13" s="13"/>
      <c r="R13" s="49"/>
    </row>
    <row r="14" spans="1:18" ht="50.1" customHeight="1" x14ac:dyDescent="0.75">
      <c r="A14" s="168">
        <v>1977</v>
      </c>
      <c r="B14" s="211">
        <v>105.974616367282</v>
      </c>
      <c r="C14" s="211">
        <v>13.2060992720555</v>
      </c>
      <c r="D14" s="212">
        <v>63.477979716457298</v>
      </c>
      <c r="E14" s="211">
        <v>18.5734804618059</v>
      </c>
      <c r="F14" s="212">
        <v>201.23217581760099</v>
      </c>
      <c r="G14" s="211">
        <v>82.660200766480202</v>
      </c>
      <c r="H14" s="212">
        <v>10.3007574322033</v>
      </c>
      <c r="I14" s="211">
        <v>63.477979716457298</v>
      </c>
      <c r="J14" s="212">
        <v>13.0014363232641</v>
      </c>
      <c r="K14" s="211">
        <v>169.44037423840501</v>
      </c>
      <c r="L14" s="40"/>
      <c r="M14" s="23"/>
      <c r="N14" s="23"/>
      <c r="O14" s="40"/>
      <c r="P14" s="40"/>
      <c r="Q14" s="13"/>
      <c r="R14" s="49"/>
    </row>
    <row r="15" spans="1:18" ht="50.1" customHeight="1" x14ac:dyDescent="0.75">
      <c r="A15" s="168">
        <v>1978</v>
      </c>
      <c r="B15" s="211">
        <v>81.336224562661499</v>
      </c>
      <c r="C15" s="211">
        <v>8.3027984764948304</v>
      </c>
      <c r="D15" s="212">
        <v>52.437795541021501</v>
      </c>
      <c r="E15" s="211">
        <v>26.693891300382202</v>
      </c>
      <c r="F15" s="212">
        <v>168.77070988055999</v>
      </c>
      <c r="G15" s="211">
        <v>63.442255158875902</v>
      </c>
      <c r="H15" s="212">
        <v>6.4761828116659697</v>
      </c>
      <c r="I15" s="211">
        <v>52.437795541021501</v>
      </c>
      <c r="J15" s="212">
        <v>18.685723910267502</v>
      </c>
      <c r="K15" s="211">
        <v>141.041957421831</v>
      </c>
      <c r="L15" s="40"/>
      <c r="M15" s="23"/>
      <c r="N15" s="23"/>
      <c r="O15" s="40"/>
      <c r="P15" s="40"/>
      <c r="Q15" s="13"/>
      <c r="R15" s="49"/>
    </row>
    <row r="16" spans="1:18" ht="50.1" customHeight="1" x14ac:dyDescent="0.75">
      <c r="A16" s="168">
        <v>1979</v>
      </c>
      <c r="B16" s="211">
        <v>129.25361704803299</v>
      </c>
      <c r="C16" s="211">
        <v>11.8024919850735</v>
      </c>
      <c r="D16" s="212">
        <v>85.255354814818702</v>
      </c>
      <c r="E16" s="211">
        <v>25.361137723045701</v>
      </c>
      <c r="F16" s="212">
        <v>251.67260157097101</v>
      </c>
      <c r="G16" s="211">
        <v>100.817821297466</v>
      </c>
      <c r="H16" s="212">
        <v>9.2059437483573507</v>
      </c>
      <c r="I16" s="211">
        <v>85.255354814818702</v>
      </c>
      <c r="J16" s="212">
        <v>17.752796406131999</v>
      </c>
      <c r="K16" s="211">
        <v>213.031916266774</v>
      </c>
      <c r="L16" s="40"/>
      <c r="M16" s="23"/>
      <c r="N16" s="23"/>
      <c r="O16" s="40"/>
      <c r="P16" s="40"/>
      <c r="Q16" s="13"/>
      <c r="R16" s="49"/>
    </row>
    <row r="17" spans="1:18" ht="50.1" customHeight="1" x14ac:dyDescent="0.75">
      <c r="A17" s="168">
        <v>1980</v>
      </c>
      <c r="B17" s="211">
        <v>92.682395219638806</v>
      </c>
      <c r="C17" s="211">
        <v>17.0711011775483</v>
      </c>
      <c r="D17" s="212">
        <v>67.636863343738199</v>
      </c>
      <c r="E17" s="211">
        <v>24.583087761238701</v>
      </c>
      <c r="F17" s="212">
        <v>201.97344750216399</v>
      </c>
      <c r="G17" s="211">
        <v>72.292268271318207</v>
      </c>
      <c r="H17" s="212">
        <v>13.3154589184877</v>
      </c>
      <c r="I17" s="211">
        <v>67.636863343738199</v>
      </c>
      <c r="J17" s="212">
        <v>17.208161432867101</v>
      </c>
      <c r="K17" s="211">
        <v>170.452751966411</v>
      </c>
      <c r="L17" s="40"/>
      <c r="M17" s="23"/>
      <c r="N17" s="23"/>
      <c r="O17" s="40"/>
      <c r="P17" s="40"/>
      <c r="Q17" s="13"/>
      <c r="R17" s="49"/>
    </row>
    <row r="18" spans="1:18" ht="50.1" customHeight="1" x14ac:dyDescent="0.75">
      <c r="A18" s="168">
        <v>1981</v>
      </c>
      <c r="B18" s="211">
        <v>85.052676177986598</v>
      </c>
      <c r="C18" s="211">
        <v>10.208680860255599</v>
      </c>
      <c r="D18" s="212">
        <v>70.593718469033703</v>
      </c>
      <c r="E18" s="211">
        <v>26.620718898811699</v>
      </c>
      <c r="F18" s="212">
        <v>192.475794406087</v>
      </c>
      <c r="G18" s="211">
        <v>66.341087418829503</v>
      </c>
      <c r="H18" s="212">
        <v>7.9627710709993398</v>
      </c>
      <c r="I18" s="211">
        <v>70.593718469033703</v>
      </c>
      <c r="J18" s="212">
        <v>18.6345032291682</v>
      </c>
      <c r="K18" s="211">
        <v>163.53208018803099</v>
      </c>
      <c r="L18" s="40"/>
      <c r="M18" s="23"/>
      <c r="N18" s="23"/>
      <c r="O18" s="40"/>
      <c r="P18" s="40"/>
      <c r="Q18" s="13"/>
      <c r="R18" s="49"/>
    </row>
    <row r="19" spans="1:18" ht="50.1" customHeight="1" x14ac:dyDescent="0.75">
      <c r="A19" s="168">
        <v>1982</v>
      </c>
      <c r="B19" s="211">
        <v>111.67736303957</v>
      </c>
      <c r="C19" s="211">
        <v>16.480133823103799</v>
      </c>
      <c r="D19" s="212">
        <v>71.454286803685093</v>
      </c>
      <c r="E19" s="211">
        <v>20.778384188775998</v>
      </c>
      <c r="F19" s="212">
        <v>220.39016785513499</v>
      </c>
      <c r="G19" s="211">
        <v>87.1083431708646</v>
      </c>
      <c r="H19" s="212">
        <v>12.854504382021</v>
      </c>
      <c r="I19" s="211">
        <v>71.454286803685093</v>
      </c>
      <c r="J19" s="212">
        <v>14.544868932143199</v>
      </c>
      <c r="K19" s="211">
        <v>185.96200328871399</v>
      </c>
      <c r="L19" s="40"/>
      <c r="M19" s="23"/>
      <c r="N19" s="23"/>
      <c r="O19" s="40"/>
      <c r="P19" s="40"/>
      <c r="Q19" s="13"/>
      <c r="R19" s="49"/>
    </row>
    <row r="20" spans="1:18" ht="50.1" customHeight="1" x14ac:dyDescent="0.75">
      <c r="A20" s="168">
        <v>1983</v>
      </c>
      <c r="B20" s="211">
        <v>102.255157033801</v>
      </c>
      <c r="C20" s="211">
        <v>17.812765569681201</v>
      </c>
      <c r="D20" s="212">
        <v>80.036486484672906</v>
      </c>
      <c r="E20" s="211">
        <v>31.026469022156402</v>
      </c>
      <c r="F20" s="212">
        <v>231.13087811031099</v>
      </c>
      <c r="G20" s="211">
        <v>79.759022486364699</v>
      </c>
      <c r="H20" s="212">
        <v>13.893957144351401</v>
      </c>
      <c r="I20" s="211">
        <v>80.036486484672906</v>
      </c>
      <c r="J20" s="212">
        <v>21.718528315509399</v>
      </c>
      <c r="K20" s="211">
        <v>195.40799443089799</v>
      </c>
      <c r="L20" s="40"/>
      <c r="M20" s="23"/>
      <c r="N20" s="23"/>
      <c r="O20" s="40"/>
      <c r="P20" s="40"/>
      <c r="Q20" s="13"/>
      <c r="R20" s="49"/>
    </row>
    <row r="21" spans="1:18" ht="50.1" customHeight="1" x14ac:dyDescent="0.75">
      <c r="A21" s="168">
        <v>1984</v>
      </c>
      <c r="B21" s="211">
        <v>93.852610213864097</v>
      </c>
      <c r="C21" s="211">
        <v>12.6968266450041</v>
      </c>
      <c r="D21" s="212">
        <v>74.095656560184295</v>
      </c>
      <c r="E21" s="211">
        <v>24.1914522296359</v>
      </c>
      <c r="F21" s="212">
        <v>204.836545648688</v>
      </c>
      <c r="G21" s="211">
        <v>73.205035966813995</v>
      </c>
      <c r="H21" s="212">
        <v>9.9035247831032205</v>
      </c>
      <c r="I21" s="211">
        <v>74.095656560184295</v>
      </c>
      <c r="J21" s="212">
        <v>16.9340165607451</v>
      </c>
      <c r="K21" s="211">
        <v>174.13823387084699</v>
      </c>
      <c r="L21" s="40"/>
      <c r="M21" s="23"/>
      <c r="N21" s="23"/>
      <c r="O21" s="40"/>
      <c r="P21" s="40"/>
      <c r="Q21" s="13"/>
      <c r="R21" s="49"/>
    </row>
    <row r="22" spans="1:18" ht="50.1" customHeight="1" x14ac:dyDescent="0.75">
      <c r="A22" s="168">
        <v>1985</v>
      </c>
      <c r="B22" s="211">
        <v>73.101931568111198</v>
      </c>
      <c r="C22" s="211">
        <v>18.771502592852499</v>
      </c>
      <c r="D22" s="212">
        <v>71.505553866100399</v>
      </c>
      <c r="E22" s="211">
        <v>22.1962635503033</v>
      </c>
      <c r="F22" s="212">
        <v>185.575251577367</v>
      </c>
      <c r="G22" s="211">
        <v>57.019506623126702</v>
      </c>
      <c r="H22" s="212">
        <v>14.641772022424901</v>
      </c>
      <c r="I22" s="211">
        <v>71.505553866100399</v>
      </c>
      <c r="J22" s="212">
        <v>15.5373844852123</v>
      </c>
      <c r="K22" s="211">
        <v>158.70421699686401</v>
      </c>
      <c r="L22" s="40"/>
      <c r="M22" s="23"/>
      <c r="N22" s="23"/>
      <c r="O22" s="40"/>
      <c r="P22" s="40"/>
      <c r="Q22" s="13"/>
      <c r="R22" s="49"/>
    </row>
    <row r="23" spans="1:18" ht="50.1" customHeight="1" x14ac:dyDescent="0.75">
      <c r="A23" s="168">
        <v>1986</v>
      </c>
      <c r="B23" s="211">
        <v>126.086319641637</v>
      </c>
      <c r="C23" s="211">
        <v>21.123049773144398</v>
      </c>
      <c r="D23" s="212">
        <v>71.016144445138707</v>
      </c>
      <c r="E23" s="211">
        <v>20.152877024216799</v>
      </c>
      <c r="F23" s="212">
        <v>238.37839088413699</v>
      </c>
      <c r="G23" s="211">
        <v>98.347329320476604</v>
      </c>
      <c r="H23" s="212">
        <v>16.4759788230526</v>
      </c>
      <c r="I23" s="211">
        <v>71.016144445138707</v>
      </c>
      <c r="J23" s="212">
        <v>14.1070139169518</v>
      </c>
      <c r="K23" s="211">
        <v>199.94646650562001</v>
      </c>
      <c r="L23" s="40"/>
      <c r="M23" s="23"/>
      <c r="N23" s="23"/>
      <c r="O23" s="40"/>
      <c r="P23" s="40"/>
      <c r="Q23" s="13"/>
      <c r="R23" s="49"/>
    </row>
    <row r="24" spans="1:18" ht="50.1" customHeight="1" x14ac:dyDescent="0.75">
      <c r="A24" s="168">
        <v>1987</v>
      </c>
      <c r="B24" s="211">
        <v>85.197311282467894</v>
      </c>
      <c r="C24" s="211">
        <v>15.816659356112</v>
      </c>
      <c r="D24" s="212">
        <v>58.309843088468703</v>
      </c>
      <c r="E24" s="211">
        <v>19.2002550698517</v>
      </c>
      <c r="F24" s="212">
        <v>175.60788443278</v>
      </c>
      <c r="G24" s="211">
        <v>64.179278996310899</v>
      </c>
      <c r="H24" s="212">
        <v>12.336994297767299</v>
      </c>
      <c r="I24" s="211">
        <v>58.309843088468703</v>
      </c>
      <c r="J24" s="212">
        <v>13.440178548896199</v>
      </c>
      <c r="K24" s="211">
        <v>148.26629493144301</v>
      </c>
      <c r="L24" s="40"/>
      <c r="M24" s="23"/>
      <c r="N24" s="23"/>
      <c r="O24" s="40"/>
      <c r="P24" s="40"/>
      <c r="Q24" s="13"/>
      <c r="R24" s="49"/>
    </row>
    <row r="25" spans="1:18" ht="50.1" customHeight="1" x14ac:dyDescent="0.75">
      <c r="A25" s="168">
        <v>1988</v>
      </c>
      <c r="B25" s="211">
        <v>101.920883873487</v>
      </c>
      <c r="C25" s="211">
        <v>16.7331686768444</v>
      </c>
      <c r="D25" s="212">
        <v>60.481218064532499</v>
      </c>
      <c r="E25" s="211">
        <v>19.089382491873899</v>
      </c>
      <c r="F25" s="212">
        <v>195.81196249211399</v>
      </c>
      <c r="G25" s="211">
        <v>77.616390741913307</v>
      </c>
      <c r="H25" s="212">
        <v>13.051871567938599</v>
      </c>
      <c r="I25" s="211">
        <v>60.481218064532499</v>
      </c>
      <c r="J25" s="212">
        <v>13.393800687529801</v>
      </c>
      <c r="K25" s="211">
        <v>164.543281061914</v>
      </c>
      <c r="L25" s="40"/>
      <c r="M25" s="23"/>
      <c r="N25" s="23"/>
      <c r="O25" s="40"/>
      <c r="P25" s="40"/>
      <c r="Q25" s="13"/>
      <c r="R25" s="49"/>
    </row>
    <row r="26" spans="1:18" ht="50.1" customHeight="1" x14ac:dyDescent="0.75">
      <c r="A26" s="168">
        <v>1989</v>
      </c>
      <c r="B26" s="211">
        <v>75.4288344212992</v>
      </c>
      <c r="C26" s="211">
        <v>15.8527665905752</v>
      </c>
      <c r="D26" s="212">
        <v>69.3526429783617</v>
      </c>
      <c r="E26" s="211">
        <v>21.142024801847398</v>
      </c>
      <c r="F26" s="212">
        <v>179.46251002061399</v>
      </c>
      <c r="G26" s="211">
        <v>57.029759006867401</v>
      </c>
      <c r="H26" s="212">
        <v>12.3651579406487</v>
      </c>
      <c r="I26" s="211">
        <v>69.3526429783617</v>
      </c>
      <c r="J26" s="212">
        <v>14.8278318389583</v>
      </c>
      <c r="K26" s="211">
        <v>153.57539176483601</v>
      </c>
      <c r="L26" s="40"/>
      <c r="M26" s="23"/>
      <c r="N26" s="23"/>
      <c r="O26" s="40"/>
      <c r="P26" s="40"/>
      <c r="Q26" s="13"/>
      <c r="R26" s="49"/>
    </row>
    <row r="27" spans="1:18" ht="50.1" customHeight="1" x14ac:dyDescent="0.75">
      <c r="A27" s="168">
        <v>1990</v>
      </c>
      <c r="B27" s="211">
        <v>93.630169138163197</v>
      </c>
      <c r="C27" s="211">
        <v>17.4585855114784</v>
      </c>
      <c r="D27" s="212">
        <v>60.971080421330001</v>
      </c>
      <c r="E27" s="211">
        <v>21.989947950321199</v>
      </c>
      <c r="F27" s="212">
        <v>191.44233910061499</v>
      </c>
      <c r="G27" s="211">
        <v>70.997725669638797</v>
      </c>
      <c r="H27" s="212">
        <v>13.6176966989531</v>
      </c>
      <c r="I27" s="211">
        <v>60.971080421330001</v>
      </c>
      <c r="J27" s="212">
        <v>15.406026132808099</v>
      </c>
      <c r="K27" s="211">
        <v>160.99252892273</v>
      </c>
      <c r="L27" s="40"/>
      <c r="M27" s="23"/>
      <c r="N27" s="23"/>
      <c r="O27" s="40"/>
      <c r="P27" s="40"/>
      <c r="Q27" s="13"/>
      <c r="R27" s="49"/>
    </row>
    <row r="28" spans="1:18" ht="50.1" customHeight="1" x14ac:dyDescent="0.75">
      <c r="A28" s="168">
        <v>1991</v>
      </c>
      <c r="B28" s="211">
        <v>84.674997449692299</v>
      </c>
      <c r="C28" s="211">
        <v>17.7054164535854</v>
      </c>
      <c r="D28" s="212">
        <v>69.302813872873998</v>
      </c>
      <c r="E28" s="211">
        <v>21.866038501979201</v>
      </c>
      <c r="F28" s="212">
        <v>190.402426559471</v>
      </c>
      <c r="G28" s="211">
        <v>63.591963030205598</v>
      </c>
      <c r="H28" s="212">
        <v>13.8102248337966</v>
      </c>
      <c r="I28" s="211">
        <v>69.302813872873998</v>
      </c>
      <c r="J28" s="212">
        <v>15.3124837063672</v>
      </c>
      <c r="K28" s="211">
        <v>162.017485443243</v>
      </c>
      <c r="L28" s="40"/>
      <c r="M28" s="23"/>
      <c r="N28" s="23"/>
      <c r="O28" s="40"/>
      <c r="P28" s="40"/>
      <c r="Q28" s="13"/>
      <c r="R28" s="49"/>
    </row>
    <row r="29" spans="1:18" ht="50.1" customHeight="1" x14ac:dyDescent="0.75">
      <c r="A29" s="168">
        <v>1992</v>
      </c>
      <c r="B29" s="211">
        <v>76.795503948297906</v>
      </c>
      <c r="C29" s="211">
        <v>12.440987114714201</v>
      </c>
      <c r="D29" s="212">
        <v>64.940199843558304</v>
      </c>
      <c r="E29" s="211">
        <v>18.742751978043099</v>
      </c>
      <c r="F29" s="212">
        <v>171.39886726413599</v>
      </c>
      <c r="G29" s="211">
        <v>58.714444095700003</v>
      </c>
      <c r="H29" s="212">
        <v>9.7039699494770506</v>
      </c>
      <c r="I29" s="211">
        <v>64.940199843558304</v>
      </c>
      <c r="J29" s="212">
        <v>13.1417638456528</v>
      </c>
      <c r="K29" s="211">
        <v>146.500377734388</v>
      </c>
      <c r="L29" s="40"/>
      <c r="M29" s="23"/>
      <c r="N29" s="23"/>
      <c r="O29" s="40"/>
      <c r="P29" s="40"/>
      <c r="Q29" s="13"/>
      <c r="R29" s="49"/>
    </row>
    <row r="30" spans="1:18" ht="50.1" customHeight="1" x14ac:dyDescent="0.75">
      <c r="A30" s="168">
        <v>1993</v>
      </c>
      <c r="B30" s="211">
        <v>64.110473910950105</v>
      </c>
      <c r="C30" s="211">
        <v>14.1069291515704</v>
      </c>
      <c r="D30" s="212">
        <v>62.905624730667803</v>
      </c>
      <c r="E30" s="211">
        <v>21.144161130481301</v>
      </c>
      <c r="F30" s="212">
        <v>160.054292318172</v>
      </c>
      <c r="G30" s="211">
        <v>48.280110298252701</v>
      </c>
      <c r="H30" s="212">
        <v>11.0034047382249</v>
      </c>
      <c r="I30" s="211">
        <v>62.905624730667803</v>
      </c>
      <c r="J30" s="212">
        <v>14.816630039592599</v>
      </c>
      <c r="K30" s="211">
        <v>137.00576980673799</v>
      </c>
      <c r="L30" s="40"/>
      <c r="M30" s="23"/>
      <c r="N30" s="23"/>
      <c r="O30" s="40"/>
      <c r="P30" s="40"/>
      <c r="Q30" s="13"/>
      <c r="R30" s="49"/>
    </row>
    <row r="31" spans="1:18" ht="50.1" customHeight="1" x14ac:dyDescent="0.75">
      <c r="A31" s="168">
        <v>1994</v>
      </c>
      <c r="B31" s="211">
        <v>83.136779481293701</v>
      </c>
      <c r="C31" s="211">
        <v>15.2477848318534</v>
      </c>
      <c r="D31" s="212">
        <v>54.888027793479203</v>
      </c>
      <c r="E31" s="211">
        <v>18.711892672836299</v>
      </c>
      <c r="F31" s="212">
        <v>170.15597904070901</v>
      </c>
      <c r="G31" s="211">
        <v>63.420453519181002</v>
      </c>
      <c r="H31" s="212">
        <v>11.8932721688457</v>
      </c>
      <c r="I31" s="211">
        <v>54.888027793479203</v>
      </c>
      <c r="J31" s="212">
        <v>13.1135775220877</v>
      </c>
      <c r="K31" s="211">
        <v>143.315331003594</v>
      </c>
      <c r="L31" s="40"/>
      <c r="M31" s="23"/>
      <c r="N31" s="23"/>
      <c r="O31" s="40"/>
      <c r="P31" s="40"/>
      <c r="Q31" s="13"/>
      <c r="R31" s="49"/>
    </row>
    <row r="32" spans="1:18" ht="50.1" customHeight="1" x14ac:dyDescent="0.75">
      <c r="A32" s="168">
        <v>1995</v>
      </c>
      <c r="B32" s="211">
        <v>70.885423929758701</v>
      </c>
      <c r="C32" s="211">
        <v>12.579142244707</v>
      </c>
      <c r="D32" s="212">
        <v>60.659386921953697</v>
      </c>
      <c r="E32" s="211">
        <v>23.691888674680101</v>
      </c>
      <c r="F32" s="212">
        <v>165.60381243743299</v>
      </c>
      <c r="G32" s="211">
        <v>53.565247784951602</v>
      </c>
      <c r="H32" s="212">
        <v>9.8117309508714303</v>
      </c>
      <c r="I32" s="211">
        <v>60.659386921953697</v>
      </c>
      <c r="J32" s="212">
        <v>16.601153037571802</v>
      </c>
      <c r="K32" s="211">
        <v>140.637518695349</v>
      </c>
      <c r="L32" s="40"/>
      <c r="M32" s="23"/>
      <c r="N32" s="23"/>
      <c r="O32" s="40"/>
      <c r="P32" s="40"/>
      <c r="Q32" s="13"/>
      <c r="R32" s="49"/>
    </row>
    <row r="33" spans="1:83" ht="50.1" customHeight="1" x14ac:dyDescent="0.75">
      <c r="A33" s="168">
        <v>1996</v>
      </c>
      <c r="B33" s="211">
        <v>81.209393976017694</v>
      </c>
      <c r="C33" s="211">
        <v>11.387611345025</v>
      </c>
      <c r="D33" s="212">
        <v>45.642937170817902</v>
      </c>
      <c r="E33" s="211">
        <v>22.46104294865</v>
      </c>
      <c r="F33" s="212">
        <v>158.47289501964801</v>
      </c>
      <c r="G33" s="211">
        <v>61.6054167730206</v>
      </c>
      <c r="H33" s="212">
        <v>8.8823368491195307</v>
      </c>
      <c r="I33" s="211">
        <v>45.642937170817902</v>
      </c>
      <c r="J33" s="212">
        <v>15.751121558039401</v>
      </c>
      <c r="K33" s="211">
        <v>131.881812350997</v>
      </c>
      <c r="L33" s="40"/>
      <c r="M33" s="23"/>
      <c r="N33" s="23"/>
      <c r="O33" s="40"/>
      <c r="P33" s="40"/>
      <c r="Q33" s="13"/>
      <c r="R33" s="49"/>
    </row>
    <row r="34" spans="1:83" ht="50.1" customHeight="1" x14ac:dyDescent="0.75">
      <c r="A34" s="168">
        <v>1997</v>
      </c>
      <c r="B34" s="211">
        <v>73.181311393017097</v>
      </c>
      <c r="C34" s="211">
        <v>11.3991632190845</v>
      </c>
      <c r="D34" s="212">
        <v>68.215219560696795</v>
      </c>
      <c r="E34" s="211">
        <v>23.136266368441699</v>
      </c>
      <c r="F34" s="212">
        <v>173.66535511611499</v>
      </c>
      <c r="G34" s="211">
        <v>55.3134706549558</v>
      </c>
      <c r="H34" s="212">
        <v>8.8913473108858803</v>
      </c>
      <c r="I34" s="211">
        <v>68.215219560696795</v>
      </c>
      <c r="J34" s="212">
        <v>16.228581857659101</v>
      </c>
      <c r="K34" s="211">
        <v>148.64861938419801</v>
      </c>
      <c r="L34" s="40"/>
      <c r="M34" s="23"/>
      <c r="N34" s="23"/>
      <c r="O34" s="40"/>
      <c r="P34" s="40"/>
      <c r="Q34" s="13"/>
      <c r="R34" s="49"/>
    </row>
    <row r="35" spans="1:83" ht="50.1" customHeight="1" x14ac:dyDescent="0.75">
      <c r="A35" s="168">
        <v>1998</v>
      </c>
      <c r="B35" s="211">
        <v>53.795740960350798</v>
      </c>
      <c r="C35" s="211">
        <v>13.8350465251575</v>
      </c>
      <c r="D35" s="212">
        <v>64.748260271793001</v>
      </c>
      <c r="E35" s="211">
        <v>24.846529716064801</v>
      </c>
      <c r="F35" s="212">
        <v>155.26222999000001</v>
      </c>
      <c r="G35" s="211">
        <v>40.429266912048</v>
      </c>
      <c r="H35" s="212">
        <v>10.7913362896228</v>
      </c>
      <c r="I35" s="211">
        <v>64.748260271793001</v>
      </c>
      <c r="J35" s="212">
        <v>17.411049417862898</v>
      </c>
      <c r="K35" s="211">
        <v>133.379912891327</v>
      </c>
      <c r="L35" s="40"/>
      <c r="M35" s="23"/>
      <c r="N35" s="23"/>
      <c r="O35" s="40"/>
      <c r="P35" s="40"/>
      <c r="Q35" s="13"/>
      <c r="R35" s="49"/>
    </row>
    <row r="36" spans="1:83" ht="50.1" customHeight="1" x14ac:dyDescent="0.75">
      <c r="A36" s="168">
        <v>1999</v>
      </c>
      <c r="B36" s="211">
        <v>51.949364029566503</v>
      </c>
      <c r="C36" s="211">
        <v>6.6794310827955901</v>
      </c>
      <c r="D36" s="212">
        <v>72.445287987889301</v>
      </c>
      <c r="E36" s="211">
        <v>27.227783175567101</v>
      </c>
      <c r="F36" s="212">
        <v>156.373701619043</v>
      </c>
      <c r="G36" s="211">
        <v>39.016535510776897</v>
      </c>
      <c r="H36" s="212">
        <v>5.2099562445805603</v>
      </c>
      <c r="I36" s="211">
        <v>72.445287987889301</v>
      </c>
      <c r="J36" s="212">
        <v>19.070303763791699</v>
      </c>
      <c r="K36" s="211">
        <v>135.74208350703799</v>
      </c>
      <c r="L36" s="40"/>
      <c r="M36" s="23"/>
      <c r="N36" s="23"/>
      <c r="O36" s="40"/>
      <c r="P36" s="40"/>
      <c r="Q36" s="13"/>
      <c r="R36" s="49"/>
    </row>
    <row r="37" spans="1:83" ht="50.1" customHeight="1" x14ac:dyDescent="0.75">
      <c r="A37" s="168">
        <v>2000</v>
      </c>
      <c r="B37" s="211">
        <v>75.261240702101802</v>
      </c>
      <c r="C37" s="211">
        <v>8.3402921688211809</v>
      </c>
      <c r="D37" s="212">
        <v>64.9701999740779</v>
      </c>
      <c r="E37" s="211">
        <v>24.377148568720099</v>
      </c>
      <c r="F37" s="212">
        <v>170.64087170189299</v>
      </c>
      <c r="G37" s="211">
        <v>56.903520172413501</v>
      </c>
      <c r="H37" s="212">
        <v>6.5054278916805197</v>
      </c>
      <c r="I37" s="211">
        <v>64.9701999740779</v>
      </c>
      <c r="J37" s="212">
        <v>17.085668813139598</v>
      </c>
      <c r="K37" s="211">
        <v>145.46481685131101</v>
      </c>
      <c r="L37" s="23"/>
      <c r="M37" s="23"/>
      <c r="N37" s="23"/>
      <c r="O37" s="40"/>
      <c r="P37" s="40"/>
      <c r="Q37" s="13"/>
      <c r="R37" s="49"/>
    </row>
    <row r="38" spans="1:83" ht="50.1" customHeight="1" x14ac:dyDescent="0.75">
      <c r="A38" s="168">
        <v>2001</v>
      </c>
      <c r="B38" s="211">
        <v>66.709462371624397</v>
      </c>
      <c r="C38" s="211">
        <v>10.9818954326709</v>
      </c>
      <c r="D38" s="212">
        <v>74.913719329475597</v>
      </c>
      <c r="E38" s="211">
        <v>23.465233059006302</v>
      </c>
      <c r="F38" s="212">
        <v>173.87067794578601</v>
      </c>
      <c r="G38" s="211">
        <v>50.317667497213797</v>
      </c>
      <c r="H38" s="212">
        <v>8.5658784374832706</v>
      </c>
      <c r="I38" s="211">
        <v>74.913719329475597</v>
      </c>
      <c r="J38" s="212">
        <v>16.4330439084851</v>
      </c>
      <c r="K38" s="211">
        <v>150.230309172658</v>
      </c>
      <c r="L38" s="23"/>
      <c r="M38" s="23"/>
      <c r="N38" s="23"/>
      <c r="O38" s="40"/>
      <c r="P38" s="40"/>
      <c r="Q38" s="13"/>
      <c r="R38" s="49"/>
    </row>
    <row r="39" spans="1:83" ht="50.1" customHeight="1" x14ac:dyDescent="0.75">
      <c r="A39" s="168">
        <v>2002</v>
      </c>
      <c r="B39" s="211">
        <v>52.112411941822799</v>
      </c>
      <c r="C39" s="211">
        <v>11.0963397488319</v>
      </c>
      <c r="D39" s="212">
        <v>70.956843282207402</v>
      </c>
      <c r="E39" s="211">
        <v>24.858876909086401</v>
      </c>
      <c r="F39" s="212">
        <v>159.02447188194901</v>
      </c>
      <c r="G39" s="211">
        <v>40.647681314621799</v>
      </c>
      <c r="H39" s="212">
        <v>8.6551450040889097</v>
      </c>
      <c r="I39" s="211">
        <v>70.956843282207402</v>
      </c>
      <c r="J39" s="212">
        <v>17.401213836360501</v>
      </c>
      <c r="K39" s="211">
        <v>137.66088343727901</v>
      </c>
      <c r="L39" s="23"/>
      <c r="M39" s="23"/>
      <c r="N39" s="23"/>
      <c r="O39" s="40"/>
      <c r="P39" s="40"/>
      <c r="Q39" s="13"/>
      <c r="R39" s="49"/>
    </row>
    <row r="40" spans="1:83" ht="50.1" customHeight="1" x14ac:dyDescent="0.75">
      <c r="A40" s="168">
        <v>2003</v>
      </c>
      <c r="B40" s="211">
        <v>37.737505713229801</v>
      </c>
      <c r="C40" s="211">
        <v>14.7064631649353</v>
      </c>
      <c r="D40" s="212">
        <v>70.9997986731385</v>
      </c>
      <c r="E40" s="211">
        <v>25.3495104419919</v>
      </c>
      <c r="F40" s="212">
        <v>148.79327799329499</v>
      </c>
      <c r="G40" s="211">
        <v>29.4352544563192</v>
      </c>
      <c r="H40" s="212">
        <v>11.4710412686495</v>
      </c>
      <c r="I40" s="211">
        <v>70.9997986731385</v>
      </c>
      <c r="J40" s="212">
        <v>17.744657309394398</v>
      </c>
      <c r="K40" s="211">
        <v>129.650751707502</v>
      </c>
      <c r="L40" s="23"/>
      <c r="M40" s="23"/>
      <c r="N40" s="23"/>
      <c r="O40" s="40"/>
      <c r="P40" s="40"/>
      <c r="Q40" s="13"/>
      <c r="R40" s="49"/>
    </row>
    <row r="41" spans="1:83" ht="50.1" customHeight="1" x14ac:dyDescent="0.75">
      <c r="A41" s="168">
        <v>2004</v>
      </c>
      <c r="B41" s="211">
        <v>55.958149818307902</v>
      </c>
      <c r="C41" s="211">
        <v>31.418736285772901</v>
      </c>
      <c r="D41" s="212">
        <v>60.528061340156597</v>
      </c>
      <c r="E41" s="211">
        <v>23.858838581210701</v>
      </c>
      <c r="F41" s="212">
        <v>171.76378602544801</v>
      </c>
      <c r="G41" s="211">
        <v>43.647356858280197</v>
      </c>
      <c r="H41" s="212">
        <v>24.5066143029029</v>
      </c>
      <c r="I41" s="211">
        <v>60.528061340156597</v>
      </c>
      <c r="J41" s="212">
        <v>16.701187006847501</v>
      </c>
      <c r="K41" s="211">
        <v>145.38321950818701</v>
      </c>
      <c r="L41" s="23"/>
      <c r="M41" s="23"/>
      <c r="N41" s="23"/>
      <c r="O41" s="40"/>
      <c r="P41" s="40"/>
      <c r="Q41" s="13"/>
      <c r="R41" s="49"/>
    </row>
    <row r="42" spans="1:83" ht="50.1" customHeight="1" x14ac:dyDescent="0.75">
      <c r="A42" s="168">
        <v>2005</v>
      </c>
      <c r="B42" s="211">
        <v>35.377382036568498</v>
      </c>
      <c r="C42" s="211">
        <v>32.634876228571997</v>
      </c>
      <c r="D42" s="212">
        <v>79.501516198606694</v>
      </c>
      <c r="E42" s="211">
        <v>26.014333355149098</v>
      </c>
      <c r="F42" s="212">
        <v>81.481509624283703</v>
      </c>
      <c r="G42" s="211">
        <v>30.070774731083201</v>
      </c>
      <c r="H42" s="212">
        <v>27.6583263726118</v>
      </c>
      <c r="I42" s="211">
        <v>67.850482961299903</v>
      </c>
      <c r="J42" s="212">
        <v>18.207009825617799</v>
      </c>
      <c r="K42" s="211">
        <v>131.28553795007599</v>
      </c>
      <c r="L42" s="23"/>
      <c r="M42" s="23"/>
      <c r="N42" s="23"/>
      <c r="O42" s="40"/>
      <c r="P42" s="40"/>
      <c r="Q42" s="13"/>
      <c r="R42" s="49"/>
    </row>
    <row r="43" spans="1:83" ht="50.1" customHeight="1" x14ac:dyDescent="0.75">
      <c r="A43" s="168">
        <v>2006</v>
      </c>
      <c r="B43" s="211">
        <v>63.100158844734104</v>
      </c>
      <c r="C43" s="211">
        <v>32.8452742518066</v>
      </c>
      <c r="D43" s="211">
        <v>77.638117103125595</v>
      </c>
      <c r="E43" s="211">
        <v>26.455736699777699</v>
      </c>
      <c r="F43" s="211">
        <v>200.03928689944399</v>
      </c>
      <c r="G43" s="211">
        <v>44.162695247404599</v>
      </c>
      <c r="H43" s="211">
        <v>10.3878100839505</v>
      </c>
      <c r="I43" s="211">
        <v>72.1773820661804</v>
      </c>
      <c r="J43" s="211">
        <v>18.515465154361799</v>
      </c>
      <c r="K43" s="211">
        <v>154.441974910548</v>
      </c>
      <c r="L43" s="23"/>
      <c r="M43" s="23"/>
      <c r="N43" s="23"/>
      <c r="O43" s="40"/>
      <c r="P43" s="40"/>
      <c r="Q43" s="13"/>
      <c r="R43" s="49"/>
    </row>
    <row r="44" spans="1:83" ht="50.1" customHeight="1" x14ac:dyDescent="0.75">
      <c r="A44" s="168">
        <v>2007</v>
      </c>
      <c r="B44" s="211">
        <v>45.406349350208103</v>
      </c>
      <c r="C44" s="211">
        <v>14.5015819639271</v>
      </c>
      <c r="D44" s="212">
        <v>99.496007804691104</v>
      </c>
      <c r="E44" s="211">
        <v>28.3005993631864</v>
      </c>
      <c r="F44" s="212">
        <v>187.70453848201271</v>
      </c>
      <c r="G44" s="211">
        <v>35.416952493162299</v>
      </c>
      <c r="H44" s="212">
        <v>11.3112339318631</v>
      </c>
      <c r="I44" s="211">
        <v>99.496007804691104</v>
      </c>
      <c r="J44" s="212">
        <v>19.810419554230499</v>
      </c>
      <c r="K44" s="211">
        <v>166.03461378394701</v>
      </c>
      <c r="L44" s="23"/>
      <c r="M44" s="23"/>
      <c r="N44" s="23"/>
      <c r="O44" s="40"/>
      <c r="P44" s="40"/>
      <c r="Q44" s="13"/>
      <c r="R44" s="49"/>
    </row>
    <row r="45" spans="1:83" ht="50.1" customHeight="1" x14ac:dyDescent="0.75">
      <c r="A45" s="168">
        <v>2008</v>
      </c>
      <c r="B45" s="211">
        <v>31.808598126294999</v>
      </c>
      <c r="C45" s="211">
        <v>19.040399664289001</v>
      </c>
      <c r="D45" s="212">
        <v>63.723942749421497</v>
      </c>
      <c r="E45" s="211">
        <v>26.66821381526</v>
      </c>
      <c r="F45" s="212">
        <v>141.24115435526551</v>
      </c>
      <c r="G45" s="211">
        <v>24.8107065385101</v>
      </c>
      <c r="H45" s="212">
        <v>14.851511738145399</v>
      </c>
      <c r="I45" s="211">
        <v>63.723942749421497</v>
      </c>
      <c r="J45" s="212">
        <v>18.667749670681999</v>
      </c>
      <c r="K45" s="211">
        <v>122.053910696759</v>
      </c>
      <c r="L45" s="23"/>
      <c r="M45" s="23"/>
      <c r="N45" s="23"/>
      <c r="O45" s="40"/>
      <c r="P45" s="40"/>
      <c r="Q45" s="13"/>
      <c r="R45" s="49"/>
    </row>
    <row r="46" spans="1:83" ht="50.1" customHeight="1" x14ac:dyDescent="0.75">
      <c r="A46" s="321">
        <v>2009</v>
      </c>
      <c r="B46" s="213">
        <v>67.243878696575806</v>
      </c>
      <c r="C46" s="213">
        <v>29.5889564140586</v>
      </c>
      <c r="D46" s="213">
        <v>72.064988484351304</v>
      </c>
      <c r="E46" s="213">
        <v>24.243661134948699</v>
      </c>
      <c r="F46" s="242">
        <v>193.1414847299344</v>
      </c>
      <c r="G46" s="213">
        <v>52.450225383329098</v>
      </c>
      <c r="H46" s="213">
        <v>23.079386002965698</v>
      </c>
      <c r="I46" s="213">
        <v>72.064988484351304</v>
      </c>
      <c r="J46" s="213">
        <v>16.970562794464101</v>
      </c>
      <c r="K46" s="213">
        <v>164.56516266511019</v>
      </c>
      <c r="L46" s="23"/>
      <c r="M46" s="23"/>
      <c r="N46" s="23"/>
      <c r="O46" s="40"/>
      <c r="P46" s="40"/>
      <c r="Q46" s="13"/>
      <c r="R46" s="49"/>
    </row>
    <row r="47" spans="1:83" ht="25.9" thickTop="1" x14ac:dyDescent="0.75">
      <c r="A47" s="243"/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40"/>
      <c r="M47" s="23"/>
      <c r="N47" s="23"/>
      <c r="O47" s="40"/>
      <c r="P47" s="40"/>
    </row>
    <row r="48" spans="1:83" ht="25.5" x14ac:dyDescent="0.75">
      <c r="A48" s="492" t="s">
        <v>177</v>
      </c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7"/>
      <c r="M48" s="45"/>
      <c r="N48" s="45"/>
      <c r="O48" s="17"/>
      <c r="P48" s="17"/>
      <c r="CE48" s="24">
        <v>40000</v>
      </c>
    </row>
    <row r="49" spans="1:17" ht="21.75" customHeight="1" x14ac:dyDescent="0.75">
      <c r="A49" s="492" t="s">
        <v>357</v>
      </c>
      <c r="B49" s="151"/>
      <c r="C49" s="151"/>
      <c r="D49" s="151"/>
      <c r="E49" s="151"/>
      <c r="F49" s="151"/>
      <c r="G49" s="151"/>
      <c r="H49" s="151"/>
      <c r="I49" s="151"/>
      <c r="J49" s="151"/>
      <c r="K49" s="151"/>
    </row>
    <row r="50" spans="1:17" ht="8.25" customHeight="1" x14ac:dyDescent="0.45"/>
    <row r="51" spans="1:17" x14ac:dyDescent="0.45">
      <c r="Q51" s="13"/>
    </row>
  </sheetData>
  <mergeCells count="3">
    <mergeCell ref="G5:K5"/>
    <mergeCell ref="G6:K6"/>
    <mergeCell ref="B5:F5"/>
  </mergeCells>
  <printOptions horizontalCentered="1" verticalCentered="1"/>
  <pageMargins left="0.78740157480314965" right="0.39370078740157483" top="0.47244094488188981" bottom="0.59055118110236227" header="0.31496062992125984" footer="0.35433070866141736"/>
  <pageSetup paperSize="9" scale="40" firstPageNumber="0" orientation="portrait" r:id="rId1"/>
  <headerFooter scaleWithDoc="0">
    <oddHeader>&amp;CBADIS EDITION 2014-2018</oddHeader>
    <oddFooter>&amp;C&amp;8 83&amp;R&amp;8SECTION G - AGRICULTURE ET SECURITE ALIMENTAIRE</oddFooter>
  </headerFooter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tabColor rgb="FFFFFF00"/>
  </sheetPr>
  <dimension ref="A1:ALG57"/>
  <sheetViews>
    <sheetView view="pageBreakPreview" topLeftCell="B19" zoomScale="60" zoomScaleNormal="60" zoomScalePageLayoutView="60" workbookViewId="0">
      <selection activeCell="H38" sqref="H38"/>
    </sheetView>
  </sheetViews>
  <sheetFormatPr baseColWidth="10" defaultRowHeight="15.4" x14ac:dyDescent="0.45"/>
  <cols>
    <col min="1" max="1" width="8.375" style="2" bestFit="1" customWidth="1"/>
    <col min="2" max="2" width="13.625" style="50" customWidth="1"/>
    <col min="3" max="3" width="22.875" style="50" bestFit="1" customWidth="1"/>
    <col min="4" max="4" width="14.25" style="50" bestFit="1" customWidth="1"/>
    <col min="5" max="5" width="13.25" style="50" bestFit="1" customWidth="1"/>
    <col min="6" max="6" width="11.125" style="2" bestFit="1" customWidth="1"/>
    <col min="7" max="7" width="13.625" style="2" bestFit="1" customWidth="1"/>
    <col min="8" max="8" width="17.75" style="2" bestFit="1" customWidth="1"/>
    <col min="9" max="9" width="22.875" style="2" bestFit="1" customWidth="1"/>
    <col min="10" max="10" width="14.25" style="2" bestFit="1" customWidth="1"/>
    <col min="11" max="11" width="16.5" style="2" bestFit="1" customWidth="1"/>
    <col min="12" max="12" width="11.875" style="2" bestFit="1" customWidth="1"/>
    <col min="13" max="13" width="13.625" style="2" bestFit="1" customWidth="1"/>
    <col min="14" max="14" width="0" style="2" hidden="1"/>
    <col min="15" max="995" width="9.625" style="2"/>
  </cols>
  <sheetData>
    <row r="1" spans="1:13" ht="24.75" customHeight="1" x14ac:dyDescent="0.5">
      <c r="A1" s="492" t="s">
        <v>178</v>
      </c>
      <c r="B1" s="51"/>
      <c r="C1" s="51"/>
      <c r="D1" s="51"/>
      <c r="E1" s="51"/>
      <c r="F1" s="52"/>
      <c r="G1" s="52"/>
    </row>
    <row r="2" spans="1:13" ht="27" customHeight="1" x14ac:dyDescent="0.5">
      <c r="A2" s="52"/>
      <c r="B2" s="51"/>
      <c r="C2" s="51"/>
      <c r="D2" s="51"/>
      <c r="E2" s="51"/>
      <c r="F2" s="492" t="s">
        <v>110</v>
      </c>
      <c r="G2" s="53"/>
    </row>
    <row r="3" spans="1:13" ht="21.75" customHeight="1" thickBot="1" x14ac:dyDescent="0.5">
      <c r="E3" s="54"/>
      <c r="F3" s="13"/>
    </row>
    <row r="4" spans="1:13" ht="15.75" hidden="1" thickBot="1" x14ac:dyDescent="0.5">
      <c r="B4" s="55"/>
      <c r="C4" s="55"/>
    </row>
    <row r="5" spans="1:13" ht="15.75" hidden="1" thickBot="1" x14ac:dyDescent="0.5">
      <c r="A5" s="17"/>
      <c r="B5" s="56"/>
      <c r="C5" s="56"/>
      <c r="D5" s="56"/>
      <c r="E5" s="56"/>
      <c r="F5" s="17"/>
      <c r="G5" s="17"/>
      <c r="H5" s="17"/>
      <c r="I5" s="17"/>
      <c r="J5" s="17"/>
      <c r="K5" s="17"/>
      <c r="L5" s="17"/>
      <c r="M5" s="17"/>
    </row>
    <row r="6" spans="1:13" ht="18.399999999999999" thickTop="1" x14ac:dyDescent="0.55000000000000004">
      <c r="A6" s="75" t="s">
        <v>3</v>
      </c>
      <c r="B6" s="803" t="s">
        <v>179</v>
      </c>
      <c r="C6" s="804"/>
      <c r="D6" s="804"/>
      <c r="E6" s="804"/>
      <c r="F6" s="804"/>
      <c r="G6" s="805"/>
      <c r="H6" s="799" t="s">
        <v>174</v>
      </c>
      <c r="I6" s="799"/>
      <c r="J6" s="799"/>
      <c r="K6" s="799"/>
      <c r="L6" s="799"/>
      <c r="M6" s="799"/>
    </row>
    <row r="7" spans="1:13" ht="18" x14ac:dyDescent="0.55000000000000004">
      <c r="A7" s="76" t="s">
        <v>14</v>
      </c>
      <c r="B7" s="806"/>
      <c r="C7" s="807"/>
      <c r="D7" s="807"/>
      <c r="E7" s="807"/>
      <c r="F7" s="807"/>
      <c r="G7" s="808"/>
      <c r="H7" s="800" t="s">
        <v>354</v>
      </c>
      <c r="I7" s="801"/>
      <c r="J7" s="801"/>
      <c r="K7" s="801"/>
      <c r="L7" s="801"/>
      <c r="M7" s="802"/>
    </row>
    <row r="8" spans="1:13" ht="18.399999999999999" thickBot="1" x14ac:dyDescent="0.6">
      <c r="A8" s="81"/>
      <c r="B8" s="809"/>
      <c r="C8" s="810"/>
      <c r="D8" s="810"/>
      <c r="E8" s="810"/>
      <c r="F8" s="810"/>
      <c r="G8" s="811"/>
      <c r="H8" s="91"/>
      <c r="I8" s="188"/>
      <c r="J8" s="91"/>
      <c r="K8" s="188"/>
      <c r="L8" s="91"/>
      <c r="M8" s="189"/>
    </row>
    <row r="9" spans="1:13" ht="18.399999999999999" thickTop="1" x14ac:dyDescent="0.55000000000000004">
      <c r="A9" s="81"/>
      <c r="B9" s="93" t="s">
        <v>180</v>
      </c>
      <c r="C9" s="75" t="s">
        <v>181</v>
      </c>
      <c r="D9" s="78" t="s">
        <v>182</v>
      </c>
      <c r="E9" s="76" t="s">
        <v>183</v>
      </c>
      <c r="F9" s="78" t="s">
        <v>184</v>
      </c>
      <c r="G9" s="76" t="s">
        <v>27</v>
      </c>
      <c r="H9" s="78" t="s">
        <v>180</v>
      </c>
      <c r="I9" s="75" t="s">
        <v>181</v>
      </c>
      <c r="J9" s="78" t="s">
        <v>182</v>
      </c>
      <c r="K9" s="75" t="s">
        <v>183</v>
      </c>
      <c r="L9" s="78" t="s">
        <v>184</v>
      </c>
      <c r="M9" s="75" t="s">
        <v>27</v>
      </c>
    </row>
    <row r="10" spans="1:13" ht="18" x14ac:dyDescent="0.55000000000000004">
      <c r="A10" s="81"/>
      <c r="B10" s="79" t="s">
        <v>359</v>
      </c>
      <c r="C10" s="76" t="s">
        <v>186</v>
      </c>
      <c r="D10" s="82"/>
      <c r="E10" s="76" t="s">
        <v>187</v>
      </c>
      <c r="F10" s="77" t="s">
        <v>188</v>
      </c>
      <c r="G10" s="81"/>
      <c r="H10" s="78" t="s">
        <v>189</v>
      </c>
      <c r="I10" s="76" t="s">
        <v>186</v>
      </c>
      <c r="J10" s="82"/>
      <c r="K10" s="76" t="s">
        <v>187</v>
      </c>
      <c r="L10" s="77" t="s">
        <v>188</v>
      </c>
      <c r="M10" s="81"/>
    </row>
    <row r="11" spans="1:13" ht="18.399999999999999" thickBot="1" x14ac:dyDescent="0.6">
      <c r="A11" s="83" t="s">
        <v>114</v>
      </c>
      <c r="B11" s="95" t="s">
        <v>356</v>
      </c>
      <c r="C11" s="83" t="s">
        <v>191</v>
      </c>
      <c r="D11" s="190" t="s">
        <v>115</v>
      </c>
      <c r="E11" s="83" t="s">
        <v>34</v>
      </c>
      <c r="F11" s="86"/>
      <c r="G11" s="83" t="s">
        <v>36</v>
      </c>
      <c r="H11" s="190" t="s">
        <v>37</v>
      </c>
      <c r="I11" s="83" t="s">
        <v>192</v>
      </c>
      <c r="J11" s="190" t="s">
        <v>39</v>
      </c>
      <c r="K11" s="83" t="s">
        <v>40</v>
      </c>
      <c r="L11" s="86" t="s">
        <v>41</v>
      </c>
      <c r="M11" s="83" t="s">
        <v>42</v>
      </c>
    </row>
    <row r="12" spans="1:13" ht="30" customHeight="1" thickTop="1" x14ac:dyDescent="0.45">
      <c r="A12" s="39"/>
      <c r="B12" s="57"/>
      <c r="C12" s="58"/>
      <c r="D12" s="59"/>
      <c r="E12" s="58"/>
      <c r="F12" s="22"/>
      <c r="G12" s="21"/>
      <c r="H12" s="22"/>
      <c r="I12" s="21"/>
      <c r="J12" s="22"/>
      <c r="K12" s="21"/>
      <c r="L12" s="22"/>
      <c r="M12" s="21"/>
    </row>
    <row r="13" spans="1:13" ht="39.950000000000003" customHeight="1" x14ac:dyDescent="0.7">
      <c r="A13" s="236">
        <v>1970</v>
      </c>
      <c r="B13" s="244">
        <v>664782.28</v>
      </c>
      <c r="C13" s="147"/>
      <c r="D13" s="148">
        <v>236857</v>
      </c>
      <c r="E13" s="147"/>
      <c r="F13" s="148"/>
      <c r="G13" s="147">
        <v>901639.28</v>
      </c>
      <c r="H13" s="148">
        <v>536970.58499999996</v>
      </c>
      <c r="I13" s="147"/>
      <c r="J13" s="148">
        <v>201986.84</v>
      </c>
      <c r="K13" s="147"/>
      <c r="L13" s="148"/>
      <c r="M13" s="147">
        <v>738957.42500000005</v>
      </c>
    </row>
    <row r="14" spans="1:13" ht="39.950000000000003" customHeight="1" x14ac:dyDescent="0.7">
      <c r="A14" s="236">
        <v>1971</v>
      </c>
      <c r="B14" s="244">
        <v>410268.565</v>
      </c>
      <c r="C14" s="147"/>
      <c r="D14" s="148">
        <v>362617</v>
      </c>
      <c r="E14" s="147"/>
      <c r="F14" s="148"/>
      <c r="G14" s="147">
        <v>772885.56499999994</v>
      </c>
      <c r="H14" s="148">
        <v>332254.783</v>
      </c>
      <c r="I14" s="147"/>
      <c r="J14" s="148">
        <v>315133.86</v>
      </c>
      <c r="K14" s="147"/>
      <c r="L14" s="148"/>
      <c r="M14" s="147">
        <v>647388.64300000004</v>
      </c>
    </row>
    <row r="15" spans="1:13" ht="39.950000000000003" customHeight="1" x14ac:dyDescent="0.7">
      <c r="A15" s="236">
        <v>1972</v>
      </c>
      <c r="B15" s="244">
        <v>591858.31499999994</v>
      </c>
      <c r="C15" s="147"/>
      <c r="D15" s="148">
        <v>275716</v>
      </c>
      <c r="E15" s="147"/>
      <c r="F15" s="148"/>
      <c r="G15" s="147">
        <v>867574.31499999994</v>
      </c>
      <c r="H15" s="148">
        <v>475781.05699999997</v>
      </c>
      <c r="I15" s="147"/>
      <c r="J15" s="148">
        <v>244801.9</v>
      </c>
      <c r="K15" s="147"/>
      <c r="L15" s="148"/>
      <c r="M15" s="147">
        <v>720582.95700000005</v>
      </c>
    </row>
    <row r="16" spans="1:13" ht="39.950000000000003" customHeight="1" x14ac:dyDescent="0.7">
      <c r="A16" s="236">
        <v>1973</v>
      </c>
      <c r="B16" s="244">
        <v>313384.20500000002</v>
      </c>
      <c r="C16" s="147"/>
      <c r="D16" s="148">
        <v>348843</v>
      </c>
      <c r="E16" s="147"/>
      <c r="F16" s="148"/>
      <c r="G16" s="147">
        <v>662227.20499999996</v>
      </c>
      <c r="H16" s="148">
        <v>249412.44</v>
      </c>
      <c r="I16" s="147"/>
      <c r="J16" s="148">
        <v>305896.74</v>
      </c>
      <c r="K16" s="147"/>
      <c r="L16" s="148"/>
      <c r="M16" s="147">
        <v>555309.18000000005</v>
      </c>
    </row>
    <row r="17" spans="1:14" ht="39.950000000000003" customHeight="1" x14ac:dyDescent="0.7">
      <c r="A17" s="236">
        <v>1974</v>
      </c>
      <c r="B17" s="244">
        <v>501477.64500000002</v>
      </c>
      <c r="C17" s="147"/>
      <c r="D17" s="148">
        <v>328000</v>
      </c>
      <c r="E17" s="147">
        <v>15716</v>
      </c>
      <c r="F17" s="148"/>
      <c r="G17" s="147">
        <v>845193.64500000002</v>
      </c>
      <c r="H17" s="148">
        <v>399737.11599999998</v>
      </c>
      <c r="I17" s="147"/>
      <c r="J17" s="148">
        <v>294488</v>
      </c>
      <c r="K17" s="147">
        <v>11756.32</v>
      </c>
      <c r="L17" s="148"/>
      <c r="M17" s="147">
        <v>705981.43599999999</v>
      </c>
      <c r="N17" s="18"/>
    </row>
    <row r="18" spans="1:14" ht="39.950000000000003" customHeight="1" x14ac:dyDescent="0.7">
      <c r="A18" s="236">
        <v>1975</v>
      </c>
      <c r="B18" s="244">
        <v>788747.64</v>
      </c>
      <c r="C18" s="147"/>
      <c r="D18" s="148">
        <v>216100</v>
      </c>
      <c r="E18" s="147">
        <v>36738</v>
      </c>
      <c r="F18" s="148"/>
      <c r="G18" s="147">
        <v>1041585.64</v>
      </c>
      <c r="H18" s="148">
        <v>631004.72499999998</v>
      </c>
      <c r="I18" s="147"/>
      <c r="J18" s="148">
        <v>182868</v>
      </c>
      <c r="K18" s="147">
        <v>28375.82</v>
      </c>
      <c r="L18" s="148"/>
      <c r="M18" s="147">
        <v>842248.54500000004</v>
      </c>
      <c r="N18" s="18"/>
    </row>
    <row r="19" spans="1:14" ht="39.950000000000003" customHeight="1" x14ac:dyDescent="0.7">
      <c r="A19" s="236">
        <v>1976</v>
      </c>
      <c r="B19" s="244">
        <v>639200.76500000001</v>
      </c>
      <c r="C19" s="147"/>
      <c r="D19" s="148">
        <v>427700</v>
      </c>
      <c r="E19" s="147">
        <v>46228</v>
      </c>
      <c r="F19" s="148"/>
      <c r="G19" s="147">
        <v>1113128.7649999999</v>
      </c>
      <c r="H19" s="148">
        <v>515661.272</v>
      </c>
      <c r="I19" s="147"/>
      <c r="J19" s="148">
        <v>377804</v>
      </c>
      <c r="K19" s="147">
        <v>35512.86</v>
      </c>
      <c r="L19" s="148"/>
      <c r="M19" s="147">
        <v>928978.13199999998</v>
      </c>
      <c r="N19" s="18"/>
    </row>
    <row r="20" spans="1:14" ht="39.950000000000003" customHeight="1" x14ac:dyDescent="0.7">
      <c r="A20" s="236">
        <v>1977</v>
      </c>
      <c r="B20" s="244">
        <v>543214.005</v>
      </c>
      <c r="C20" s="147"/>
      <c r="D20" s="148">
        <v>407100</v>
      </c>
      <c r="E20" s="147">
        <v>102192</v>
      </c>
      <c r="F20" s="148"/>
      <c r="G20" s="147">
        <v>1052506.0049999999</v>
      </c>
      <c r="H20" s="148">
        <v>440255.17099999997</v>
      </c>
      <c r="I20" s="147"/>
      <c r="J20" s="148">
        <v>364418</v>
      </c>
      <c r="K20" s="147">
        <v>81551.960000000006</v>
      </c>
      <c r="L20" s="148"/>
      <c r="M20" s="147">
        <v>886225.13100000005</v>
      </c>
      <c r="N20" s="18"/>
    </row>
    <row r="21" spans="1:14" ht="39.950000000000003" customHeight="1" x14ac:dyDescent="0.7">
      <c r="A21" s="236">
        <v>1978</v>
      </c>
      <c r="B21" s="244">
        <v>414091.61</v>
      </c>
      <c r="C21" s="147"/>
      <c r="D21" s="148">
        <v>453700</v>
      </c>
      <c r="E21" s="147">
        <v>38038</v>
      </c>
      <c r="F21" s="148"/>
      <c r="G21" s="147">
        <v>905829.61</v>
      </c>
      <c r="H21" s="148">
        <v>331227.42200000002</v>
      </c>
      <c r="I21" s="147"/>
      <c r="J21" s="148">
        <v>395074</v>
      </c>
      <c r="K21" s="147">
        <v>30701.86</v>
      </c>
      <c r="L21" s="148"/>
      <c r="M21" s="147">
        <v>757003.28200000001</v>
      </c>
      <c r="N21" s="18"/>
    </row>
    <row r="22" spans="1:14" ht="39.950000000000003" customHeight="1" x14ac:dyDescent="0.7">
      <c r="A22" s="236">
        <v>1979</v>
      </c>
      <c r="B22" s="244">
        <v>772255.77</v>
      </c>
      <c r="C22" s="147"/>
      <c r="D22" s="148">
        <v>504100</v>
      </c>
      <c r="E22" s="147">
        <v>109786</v>
      </c>
      <c r="F22" s="148"/>
      <c r="G22" s="147">
        <v>1386141.77</v>
      </c>
      <c r="H22" s="148">
        <v>621526.66399999999</v>
      </c>
      <c r="I22" s="147"/>
      <c r="J22" s="148">
        <v>460784</v>
      </c>
      <c r="K22" s="147">
        <v>91009.1</v>
      </c>
      <c r="L22" s="148"/>
      <c r="M22" s="147">
        <v>1173319.764</v>
      </c>
      <c r="N22" s="18"/>
    </row>
    <row r="23" spans="1:14" ht="39.950000000000003" customHeight="1" x14ac:dyDescent="0.7">
      <c r="A23" s="236">
        <v>1980</v>
      </c>
      <c r="B23" s="244">
        <v>539310.46499999997</v>
      </c>
      <c r="C23" s="147"/>
      <c r="D23" s="148">
        <v>451800</v>
      </c>
      <c r="E23" s="147">
        <v>150422</v>
      </c>
      <c r="F23" s="148"/>
      <c r="G23" s="147">
        <v>1141532.4650000001</v>
      </c>
      <c r="H23" s="148">
        <v>433302.783</v>
      </c>
      <c r="I23" s="147"/>
      <c r="J23" s="148">
        <v>411178</v>
      </c>
      <c r="K23" s="147">
        <v>118900.06</v>
      </c>
      <c r="L23" s="148"/>
      <c r="M23" s="147">
        <v>963380.84299999999</v>
      </c>
      <c r="N23" s="18"/>
    </row>
    <row r="24" spans="1:14" ht="39.950000000000003" customHeight="1" x14ac:dyDescent="0.7">
      <c r="A24" s="236">
        <v>1981</v>
      </c>
      <c r="B24" s="244">
        <v>550245.46</v>
      </c>
      <c r="C24" s="147"/>
      <c r="D24" s="148">
        <v>487800</v>
      </c>
      <c r="E24" s="147">
        <v>78284</v>
      </c>
      <c r="F24" s="148"/>
      <c r="G24" s="147">
        <v>1116329.46</v>
      </c>
      <c r="H24" s="148">
        <v>437655.19099999999</v>
      </c>
      <c r="I24" s="147"/>
      <c r="J24" s="148">
        <v>445496</v>
      </c>
      <c r="K24" s="147">
        <v>65309.26</v>
      </c>
      <c r="L24" s="148"/>
      <c r="M24" s="147">
        <v>948460.451</v>
      </c>
      <c r="N24" s="18"/>
    </row>
    <row r="25" spans="1:14" ht="39.950000000000003" customHeight="1" x14ac:dyDescent="0.7">
      <c r="A25" s="236">
        <v>1982</v>
      </c>
      <c r="B25" s="244">
        <v>781709.64</v>
      </c>
      <c r="C25" s="147"/>
      <c r="D25" s="148">
        <v>442086</v>
      </c>
      <c r="E25" s="147">
        <v>87893</v>
      </c>
      <c r="F25" s="148"/>
      <c r="G25" s="147">
        <v>1311688.6399999999</v>
      </c>
      <c r="H25" s="148">
        <v>626362.00800000003</v>
      </c>
      <c r="I25" s="147"/>
      <c r="J25" s="148">
        <v>409357.4</v>
      </c>
      <c r="K25" s="147">
        <v>71064.3</v>
      </c>
      <c r="L25" s="148"/>
      <c r="M25" s="147">
        <v>1106783.7080000001</v>
      </c>
      <c r="N25" s="18"/>
    </row>
    <row r="26" spans="1:14" ht="39.950000000000003" customHeight="1" x14ac:dyDescent="0.7">
      <c r="A26" s="236">
        <v>1983</v>
      </c>
      <c r="B26" s="244">
        <v>628976.19999999995</v>
      </c>
      <c r="C26" s="147"/>
      <c r="D26" s="148">
        <v>582677</v>
      </c>
      <c r="E26" s="147">
        <v>199970</v>
      </c>
      <c r="F26" s="148"/>
      <c r="G26" s="147">
        <v>1411623.2</v>
      </c>
      <c r="H26" s="148">
        <v>504716.38299999997</v>
      </c>
      <c r="I26" s="147"/>
      <c r="J26" s="148">
        <v>531148.64</v>
      </c>
      <c r="K26" s="147">
        <v>157582</v>
      </c>
      <c r="L26" s="148"/>
      <c r="M26" s="147">
        <v>1193447.023</v>
      </c>
      <c r="N26" s="18"/>
    </row>
    <row r="27" spans="1:14" ht="39.950000000000003" customHeight="1" x14ac:dyDescent="0.7">
      <c r="A27" s="236">
        <v>1984</v>
      </c>
      <c r="B27" s="244">
        <v>411066.8</v>
      </c>
      <c r="C27" s="147"/>
      <c r="D27" s="148">
        <v>674623</v>
      </c>
      <c r="E27" s="147">
        <v>198090</v>
      </c>
      <c r="F27" s="148"/>
      <c r="G27" s="147">
        <v>1283779.8</v>
      </c>
      <c r="H27" s="148">
        <v>333918.45400000003</v>
      </c>
      <c r="I27" s="147"/>
      <c r="J27" s="148">
        <v>603158.30000000005</v>
      </c>
      <c r="K27" s="147">
        <v>154306.35999999999</v>
      </c>
      <c r="L27" s="148"/>
      <c r="M27" s="147">
        <v>1091383.1140000001</v>
      </c>
      <c r="N27" s="18"/>
    </row>
    <row r="28" spans="1:14" ht="39.950000000000003" customHeight="1" x14ac:dyDescent="0.7">
      <c r="A28" s="236">
        <v>1985</v>
      </c>
      <c r="B28" s="244">
        <v>565297.26</v>
      </c>
      <c r="C28" s="147"/>
      <c r="D28" s="148">
        <v>563020</v>
      </c>
      <c r="E28" s="147">
        <v>65191</v>
      </c>
      <c r="F28" s="148"/>
      <c r="G28" s="147">
        <v>1193508.26</v>
      </c>
      <c r="H28" s="148">
        <v>458711.74800000002</v>
      </c>
      <c r="I28" s="147"/>
      <c r="J28" s="148">
        <v>503737.2</v>
      </c>
      <c r="K28" s="147">
        <v>58241</v>
      </c>
      <c r="L28" s="148"/>
      <c r="M28" s="147">
        <v>1020689.948</v>
      </c>
      <c r="N28" s="18"/>
    </row>
    <row r="29" spans="1:14" ht="39.950000000000003" customHeight="1" x14ac:dyDescent="0.7">
      <c r="A29" s="236">
        <v>1986</v>
      </c>
      <c r="B29" s="244">
        <v>1019496.375</v>
      </c>
      <c r="C29" s="147">
        <v>20777</v>
      </c>
      <c r="D29" s="148">
        <v>449742</v>
      </c>
      <c r="E29" s="147">
        <v>104000</v>
      </c>
      <c r="F29" s="148">
        <v>0</v>
      </c>
      <c r="G29" s="147">
        <v>1594015.375</v>
      </c>
      <c r="H29" s="148">
        <v>814450.12699999998</v>
      </c>
      <c r="I29" s="147">
        <v>16206</v>
      </c>
      <c r="J29" s="148">
        <v>414427.06</v>
      </c>
      <c r="K29" s="147">
        <v>90720</v>
      </c>
      <c r="L29" s="148">
        <v>0</v>
      </c>
      <c r="M29" s="147">
        <v>1335803.1869999999</v>
      </c>
      <c r="N29" s="18"/>
    </row>
    <row r="30" spans="1:14" ht="39.950000000000003" customHeight="1" x14ac:dyDescent="0.7">
      <c r="A30" s="236">
        <v>1987</v>
      </c>
      <c r="B30" s="244">
        <v>715328.89</v>
      </c>
      <c r="C30" s="147">
        <v>20777</v>
      </c>
      <c r="D30" s="148">
        <v>358702</v>
      </c>
      <c r="E30" s="147">
        <v>115276</v>
      </c>
      <c r="F30" s="148">
        <v>-53700</v>
      </c>
      <c r="G30" s="147">
        <v>1156383.8899999999</v>
      </c>
      <c r="H30" s="148">
        <v>576648.00699999998</v>
      </c>
      <c r="I30" s="147">
        <v>16206</v>
      </c>
      <c r="J30" s="148">
        <v>322686.36</v>
      </c>
      <c r="K30" s="147">
        <v>104801.22</v>
      </c>
      <c r="L30" s="148">
        <v>-48596</v>
      </c>
      <c r="M30" s="147">
        <v>971745.58700000006</v>
      </c>
      <c r="N30" s="18"/>
    </row>
    <row r="31" spans="1:14" ht="39.950000000000003" customHeight="1" x14ac:dyDescent="0.7">
      <c r="A31" s="236">
        <v>1988</v>
      </c>
      <c r="B31" s="244">
        <v>861172.48499999999</v>
      </c>
      <c r="C31" s="147">
        <v>7198</v>
      </c>
      <c r="D31" s="148">
        <v>425854</v>
      </c>
      <c r="E31" s="147">
        <v>66538</v>
      </c>
      <c r="F31" s="148">
        <v>-9776</v>
      </c>
      <c r="G31" s="147">
        <v>1350986.4850000001</v>
      </c>
      <c r="H31" s="148">
        <v>689489.84199999995</v>
      </c>
      <c r="I31" s="147">
        <v>6241</v>
      </c>
      <c r="J31" s="148">
        <v>388990.24</v>
      </c>
      <c r="K31" s="147">
        <v>58937.36</v>
      </c>
      <c r="L31" s="148">
        <v>-14199</v>
      </c>
      <c r="M31" s="147">
        <v>1129459.442</v>
      </c>
      <c r="N31" s="18"/>
    </row>
    <row r="32" spans="1:14" ht="39.950000000000003" customHeight="1" x14ac:dyDescent="0.7">
      <c r="A32" s="236">
        <v>1989</v>
      </c>
      <c r="B32" s="244">
        <v>699531.72499999998</v>
      </c>
      <c r="C32" s="147">
        <v>27200</v>
      </c>
      <c r="D32" s="148">
        <v>511712</v>
      </c>
      <c r="E32" s="147">
        <v>63453</v>
      </c>
      <c r="F32" s="148">
        <v>82210</v>
      </c>
      <c r="G32" s="147">
        <v>1384106.7250000001</v>
      </c>
      <c r="H32" s="148">
        <v>564799.16</v>
      </c>
      <c r="I32" s="147">
        <v>22525</v>
      </c>
      <c r="J32" s="148">
        <v>470089.14</v>
      </c>
      <c r="K32" s="147">
        <v>55935.9</v>
      </c>
      <c r="L32" s="148">
        <v>83693</v>
      </c>
      <c r="M32" s="147">
        <v>1197042.2</v>
      </c>
      <c r="N32" s="18"/>
    </row>
    <row r="33" spans="1:14" ht="39.950000000000003" customHeight="1" x14ac:dyDescent="0.7">
      <c r="A33" s="236">
        <v>1990</v>
      </c>
      <c r="B33" s="244">
        <v>863871.06499999994</v>
      </c>
      <c r="C33" s="147">
        <v>30434</v>
      </c>
      <c r="D33" s="148">
        <v>491627</v>
      </c>
      <c r="E33" s="147">
        <v>41727</v>
      </c>
      <c r="F33" s="148">
        <v>10052</v>
      </c>
      <c r="G33" s="147">
        <v>1437711.0649999999</v>
      </c>
      <c r="H33" s="148">
        <v>695840.34499999997</v>
      </c>
      <c r="I33" s="147">
        <v>26896</v>
      </c>
      <c r="J33" s="148">
        <v>445081.74</v>
      </c>
      <c r="K33" s="147">
        <v>34067.72</v>
      </c>
      <c r="L33" s="148">
        <v>11830</v>
      </c>
      <c r="M33" s="147">
        <v>1213715.8049999999</v>
      </c>
      <c r="N33" s="18"/>
    </row>
    <row r="34" spans="1:14" ht="39.950000000000003" customHeight="1" x14ac:dyDescent="0.7">
      <c r="A34" s="236">
        <v>1991</v>
      </c>
      <c r="B34" s="244">
        <v>769426.88500000001</v>
      </c>
      <c r="C34" s="147">
        <v>15461</v>
      </c>
      <c r="D34" s="148">
        <v>593791</v>
      </c>
      <c r="E34" s="147">
        <v>64628</v>
      </c>
      <c r="F34" s="148">
        <v>31150</v>
      </c>
      <c r="G34" s="147">
        <v>1474456.885</v>
      </c>
      <c r="H34" s="148">
        <v>620584.23499999999</v>
      </c>
      <c r="I34" s="147">
        <v>15332</v>
      </c>
      <c r="J34" s="148">
        <v>537803.72</v>
      </c>
      <c r="K34" s="147">
        <v>56596.56</v>
      </c>
      <c r="L34" s="148">
        <v>26044</v>
      </c>
      <c r="M34" s="147">
        <v>1256360.5149999999</v>
      </c>
      <c r="N34" s="18"/>
    </row>
    <row r="35" spans="1:14" ht="39.950000000000003" customHeight="1" x14ac:dyDescent="0.7">
      <c r="A35" s="236">
        <v>1992</v>
      </c>
      <c r="B35" s="244">
        <v>760387.05</v>
      </c>
      <c r="C35" s="147">
        <v>23628</v>
      </c>
      <c r="D35" s="148">
        <v>511740</v>
      </c>
      <c r="E35" s="147">
        <v>48300</v>
      </c>
      <c r="F35" s="148">
        <v>-47063</v>
      </c>
      <c r="G35" s="147">
        <v>1296992.05</v>
      </c>
      <c r="H35" s="148">
        <v>615328.71900000004</v>
      </c>
      <c r="I35" s="147">
        <v>22389.84</v>
      </c>
      <c r="J35" s="148">
        <v>469460.5</v>
      </c>
      <c r="K35" s="147">
        <v>43824.2</v>
      </c>
      <c r="L35" s="148">
        <v>-48109</v>
      </c>
      <c r="M35" s="147">
        <v>1102894.2590000001</v>
      </c>
      <c r="N35" s="18"/>
    </row>
    <row r="36" spans="1:14" ht="39.950000000000003" customHeight="1" x14ac:dyDescent="0.7">
      <c r="A36" s="245" t="s">
        <v>140</v>
      </c>
      <c r="B36" s="244">
        <v>682755.02</v>
      </c>
      <c r="C36" s="147">
        <v>43064</v>
      </c>
      <c r="D36" s="148">
        <v>547998</v>
      </c>
      <c r="E36" s="147">
        <v>35771</v>
      </c>
      <c r="F36" s="148">
        <v>8974</v>
      </c>
      <c r="G36" s="147">
        <v>1318562.02</v>
      </c>
      <c r="H36" s="148">
        <v>555763.50699999998</v>
      </c>
      <c r="I36" s="147">
        <v>43051.62</v>
      </c>
      <c r="J36" s="148">
        <v>495612.2</v>
      </c>
      <c r="K36" s="147">
        <v>32763.279999999999</v>
      </c>
      <c r="L36" s="148">
        <v>2478</v>
      </c>
      <c r="M36" s="147">
        <v>1129668.6070000001</v>
      </c>
      <c r="N36" s="18"/>
    </row>
    <row r="37" spans="1:14" ht="39.950000000000003" customHeight="1" x14ac:dyDescent="0.7">
      <c r="A37" s="245" t="s">
        <v>141</v>
      </c>
      <c r="B37" s="244">
        <v>873899.28</v>
      </c>
      <c r="C37" s="147">
        <v>23494</v>
      </c>
      <c r="D37" s="148">
        <v>480990</v>
      </c>
      <c r="E37" s="147">
        <v>28032</v>
      </c>
      <c r="F37" s="148">
        <v>13546</v>
      </c>
      <c r="G37" s="147">
        <v>1419961.28</v>
      </c>
      <c r="H37" s="148">
        <v>706954.09499999997</v>
      </c>
      <c r="I37" s="147">
        <v>22068.62</v>
      </c>
      <c r="J37" s="148">
        <v>434591.9</v>
      </c>
      <c r="K37" s="147">
        <v>23231.3</v>
      </c>
      <c r="L37" s="148">
        <v>26657</v>
      </c>
      <c r="M37" s="147">
        <v>1213502.915</v>
      </c>
      <c r="N37" s="18"/>
    </row>
    <row r="38" spans="1:14" ht="39.950000000000003" customHeight="1" x14ac:dyDescent="0.7">
      <c r="A38" s="245" t="s">
        <v>142</v>
      </c>
      <c r="B38" s="244">
        <v>760496.36</v>
      </c>
      <c r="C38" s="147">
        <v>28795</v>
      </c>
      <c r="D38" s="148">
        <v>612484</v>
      </c>
      <c r="E38" s="147">
        <v>9314</v>
      </c>
      <c r="F38" s="148">
        <v>18355</v>
      </c>
      <c r="G38" s="147">
        <v>1429444.36</v>
      </c>
      <c r="H38" s="148">
        <v>614422.80599999998</v>
      </c>
      <c r="I38" s="147">
        <v>25113.74</v>
      </c>
      <c r="J38" s="148">
        <v>551487</v>
      </c>
      <c r="K38" s="147">
        <v>7991</v>
      </c>
      <c r="L38" s="148">
        <v>17007</v>
      </c>
      <c r="M38" s="147">
        <v>1216021.5460000001</v>
      </c>
      <c r="N38" s="18"/>
    </row>
    <row r="39" spans="1:14" ht="39.950000000000003" customHeight="1" x14ac:dyDescent="0.7">
      <c r="A39" s="236">
        <v>1996</v>
      </c>
      <c r="B39" s="244">
        <v>860903.29</v>
      </c>
      <c r="C39" s="147">
        <v>27420</v>
      </c>
      <c r="D39" s="148">
        <v>488601</v>
      </c>
      <c r="E39" s="147">
        <v>8926</v>
      </c>
      <c r="F39" s="148">
        <v>-38554</v>
      </c>
      <c r="G39" s="147">
        <v>1347296.29</v>
      </c>
      <c r="H39" s="148">
        <v>691813.96299999999</v>
      </c>
      <c r="I39" s="147">
        <v>23010.76</v>
      </c>
      <c r="J39" s="148">
        <v>430194.76</v>
      </c>
      <c r="K39" s="147">
        <v>8482.7000000000007</v>
      </c>
      <c r="L39" s="148">
        <v>-32678</v>
      </c>
      <c r="M39" s="147">
        <v>1120824.183</v>
      </c>
      <c r="N39" s="18"/>
    </row>
    <row r="40" spans="1:14" ht="39.950000000000003" customHeight="1" x14ac:dyDescent="0.7">
      <c r="A40" s="236">
        <v>1997</v>
      </c>
      <c r="B40" s="244">
        <v>791728.25</v>
      </c>
      <c r="C40" s="147">
        <v>21710</v>
      </c>
      <c r="D40" s="148">
        <v>735000</v>
      </c>
      <c r="E40" s="147">
        <v>1927</v>
      </c>
      <c r="F40" s="148">
        <v>-46311</v>
      </c>
      <c r="G40" s="147">
        <v>1504054.25</v>
      </c>
      <c r="H40" s="148">
        <v>637023.33700000006</v>
      </c>
      <c r="I40" s="147">
        <v>18253.8</v>
      </c>
      <c r="J40" s="148">
        <v>669500</v>
      </c>
      <c r="K40" s="147">
        <v>1927</v>
      </c>
      <c r="L40" s="148">
        <v>-51991</v>
      </c>
      <c r="M40" s="147">
        <v>1274713.1370000001</v>
      </c>
    </row>
    <row r="41" spans="1:14" ht="39.950000000000003" customHeight="1" x14ac:dyDescent="0.7">
      <c r="A41" s="236">
        <v>1998</v>
      </c>
      <c r="B41" s="244">
        <v>619740.43999999994</v>
      </c>
      <c r="C41" s="147">
        <v>25088</v>
      </c>
      <c r="D41" s="148">
        <v>772180</v>
      </c>
      <c r="E41" s="147">
        <v>11325</v>
      </c>
      <c r="F41" s="148">
        <v>-23121</v>
      </c>
      <c r="G41" s="147">
        <v>1405212.44</v>
      </c>
      <c r="H41" s="148">
        <v>506135.13500000001</v>
      </c>
      <c r="I41" s="147">
        <v>22868.639999999999</v>
      </c>
      <c r="J41" s="148">
        <v>689107.28</v>
      </c>
      <c r="K41" s="147">
        <v>10232.700000000001</v>
      </c>
      <c r="L41" s="148">
        <v>-27026</v>
      </c>
      <c r="M41" s="147">
        <v>1201317.7549999999</v>
      </c>
    </row>
    <row r="42" spans="1:14" ht="39.950000000000003" customHeight="1" x14ac:dyDescent="0.7">
      <c r="A42" s="236">
        <v>1999</v>
      </c>
      <c r="B42" s="147">
        <v>577749.505</v>
      </c>
      <c r="C42" s="147">
        <v>26137</v>
      </c>
      <c r="D42" s="147">
        <v>862490</v>
      </c>
      <c r="E42" s="147">
        <v>14374</v>
      </c>
      <c r="F42" s="147">
        <v>64446</v>
      </c>
      <c r="G42" s="147">
        <v>1545196.5049999999</v>
      </c>
      <c r="H42" s="148">
        <v>466813.25099999999</v>
      </c>
      <c r="I42" s="147">
        <v>23659.360000000001</v>
      </c>
      <c r="J42" s="148">
        <v>783612.1</v>
      </c>
      <c r="K42" s="147">
        <v>12269.5</v>
      </c>
      <c r="L42" s="148">
        <v>67813</v>
      </c>
      <c r="M42" s="147">
        <v>1354167.2109999999</v>
      </c>
    </row>
    <row r="43" spans="1:14" ht="39.950000000000003" customHeight="1" x14ac:dyDescent="0.7">
      <c r="A43" s="236">
        <v>2000</v>
      </c>
      <c r="B43" s="147">
        <v>900557.32</v>
      </c>
      <c r="C43" s="147">
        <v>31275</v>
      </c>
      <c r="D43" s="147">
        <v>728872</v>
      </c>
      <c r="E43" s="147">
        <v>5744</v>
      </c>
      <c r="F43" s="147">
        <v>35691</v>
      </c>
      <c r="G43" s="147">
        <f t="shared" ref="G43:G52" si="0">F43+E43+D43+C43+B43</f>
        <v>1702139.3199999998</v>
      </c>
      <c r="H43" s="147">
        <v>733822.69700000004</v>
      </c>
      <c r="I43" s="147">
        <v>28504.1</v>
      </c>
      <c r="J43" s="147">
        <v>654356.02</v>
      </c>
      <c r="K43" s="147">
        <v>5744</v>
      </c>
      <c r="L43" s="147">
        <v>31695</v>
      </c>
      <c r="M43" s="147">
        <v>1454121.817</v>
      </c>
    </row>
    <row r="44" spans="1:14" ht="39.950000000000003" customHeight="1" x14ac:dyDescent="0.7">
      <c r="A44" s="236">
        <v>2001</v>
      </c>
      <c r="B44" s="147">
        <v>820448.13500000001</v>
      </c>
      <c r="C44" s="147">
        <v>24132</v>
      </c>
      <c r="D44" s="147">
        <v>872631</v>
      </c>
      <c r="E44" s="147">
        <v>11336</v>
      </c>
      <c r="F44" s="147">
        <v>-48841</v>
      </c>
      <c r="G44" s="147">
        <f t="shared" si="0"/>
        <v>1679706.135</v>
      </c>
      <c r="H44" s="147">
        <v>666429.69900000002</v>
      </c>
      <c r="I44" s="147">
        <v>21243.62</v>
      </c>
      <c r="J44" s="147">
        <v>794908.22</v>
      </c>
      <c r="K44" s="147">
        <v>11336</v>
      </c>
      <c r="L44" s="147">
        <v>-48760</v>
      </c>
      <c r="M44" s="147">
        <v>1445157.5390000001</v>
      </c>
    </row>
    <row r="45" spans="1:14" ht="39.950000000000003" customHeight="1" x14ac:dyDescent="0.7">
      <c r="A45" s="236">
        <v>2002</v>
      </c>
      <c r="B45" s="147">
        <v>755131.41500000004</v>
      </c>
      <c r="C45" s="147">
        <v>18857</v>
      </c>
      <c r="D45" s="147">
        <v>817500</v>
      </c>
      <c r="E45" s="147">
        <v>16689</v>
      </c>
      <c r="F45" s="147">
        <v>-53952</v>
      </c>
      <c r="G45" s="147">
        <f t="shared" si="0"/>
        <v>1554225.415</v>
      </c>
      <c r="H45" s="147">
        <v>620929.93000000005</v>
      </c>
      <c r="I45" s="147">
        <v>17622.36</v>
      </c>
      <c r="J45" s="147">
        <v>738850</v>
      </c>
      <c r="K45" s="147">
        <v>16689</v>
      </c>
      <c r="L45" s="147">
        <v>59059.24</v>
      </c>
      <c r="M45" s="147">
        <f t="shared" ref="M45:M52" si="1">L45+K45+J45+I45+H45</f>
        <v>1453150.53</v>
      </c>
    </row>
    <row r="46" spans="1:14" ht="39.950000000000003" customHeight="1" x14ac:dyDescent="0.7">
      <c r="A46" s="236">
        <v>2003</v>
      </c>
      <c r="B46" s="147">
        <v>623626</v>
      </c>
      <c r="C46" s="147">
        <v>21324</v>
      </c>
      <c r="D46" s="147">
        <v>999184</v>
      </c>
      <c r="E46" s="147">
        <v>12082</v>
      </c>
      <c r="F46" s="147">
        <v>76277</v>
      </c>
      <c r="G46" s="147">
        <f t="shared" si="0"/>
        <v>1732493</v>
      </c>
      <c r="H46" s="147">
        <v>508994.78</v>
      </c>
      <c r="I46" s="147">
        <v>18176.68</v>
      </c>
      <c r="J46" s="147">
        <v>901824.72</v>
      </c>
      <c r="K46" s="147">
        <v>12082</v>
      </c>
      <c r="L46" s="147">
        <v>-79529.2</v>
      </c>
      <c r="M46" s="147">
        <f t="shared" si="1"/>
        <v>1361548.98</v>
      </c>
    </row>
    <row r="47" spans="1:14" ht="39.950000000000003" customHeight="1" x14ac:dyDescent="0.7">
      <c r="A47" s="236">
        <v>2004</v>
      </c>
      <c r="B47" s="147">
        <v>1185069</v>
      </c>
      <c r="C47" s="147">
        <v>45465</v>
      </c>
      <c r="D47" s="147">
        <v>841431</v>
      </c>
      <c r="E47" s="147">
        <v>10253</v>
      </c>
      <c r="F47" s="147">
        <v>18652</v>
      </c>
      <c r="G47" s="147">
        <f t="shared" si="0"/>
        <v>2100870</v>
      </c>
      <c r="H47" s="147">
        <v>954697.1</v>
      </c>
      <c r="I47" s="147">
        <v>37133.599999999999</v>
      </c>
      <c r="J47" s="147">
        <v>757152.02</v>
      </c>
      <c r="K47" s="147">
        <v>9619.18</v>
      </c>
      <c r="L47" s="147">
        <v>-21528.86</v>
      </c>
      <c r="M47" s="147">
        <f t="shared" si="1"/>
        <v>1737073.04</v>
      </c>
    </row>
    <row r="48" spans="1:14" ht="39.950000000000003" customHeight="1" x14ac:dyDescent="0.7">
      <c r="A48" s="236">
        <v>2005</v>
      </c>
      <c r="B48" s="147">
        <v>862515</v>
      </c>
      <c r="C48" s="147">
        <v>20460</v>
      </c>
      <c r="D48" s="147">
        <v>935582</v>
      </c>
      <c r="E48" s="147">
        <v>9137</v>
      </c>
      <c r="F48" s="147">
        <v>37912</v>
      </c>
      <c r="G48" s="147">
        <f t="shared" si="0"/>
        <v>1865606</v>
      </c>
      <c r="H48" s="147">
        <v>703221.14</v>
      </c>
      <c r="I48" s="147">
        <v>19313.8</v>
      </c>
      <c r="J48" s="147">
        <v>848656.76</v>
      </c>
      <c r="K48" s="147">
        <v>9137</v>
      </c>
      <c r="L48" s="147">
        <v>-30727.16</v>
      </c>
      <c r="M48" s="147">
        <f t="shared" si="1"/>
        <v>1549601.54</v>
      </c>
    </row>
    <row r="49" spans="1:13" ht="39.950000000000003" customHeight="1" x14ac:dyDescent="0.7">
      <c r="A49" s="236">
        <v>2006</v>
      </c>
      <c r="B49" s="147">
        <v>1146741</v>
      </c>
      <c r="C49" s="147">
        <v>31041</v>
      </c>
      <c r="D49" s="147">
        <v>703671</v>
      </c>
      <c r="E49" s="147">
        <v>18986</v>
      </c>
      <c r="F49" s="147">
        <v>-54189</v>
      </c>
      <c r="G49" s="147">
        <f t="shared" si="0"/>
        <v>1846250</v>
      </c>
      <c r="H49" s="147">
        <v>930989.64</v>
      </c>
      <c r="I49" s="147">
        <v>28045.48</v>
      </c>
      <c r="J49" s="147">
        <v>613380.34</v>
      </c>
      <c r="K49" s="147">
        <v>17997.099999999999</v>
      </c>
      <c r="L49" s="147">
        <v>54546.559999999998</v>
      </c>
      <c r="M49" s="147">
        <f t="shared" si="1"/>
        <v>1644959.12</v>
      </c>
    </row>
    <row r="50" spans="1:13" ht="39.950000000000003" customHeight="1" x14ac:dyDescent="0.7">
      <c r="A50" s="236">
        <v>2007</v>
      </c>
      <c r="B50" s="147">
        <v>804513</v>
      </c>
      <c r="C50" s="147">
        <v>16771</v>
      </c>
      <c r="D50" s="147">
        <v>1295289</v>
      </c>
      <c r="E50" s="147">
        <v>10982</v>
      </c>
      <c r="F50" s="147">
        <v>-2260</v>
      </c>
      <c r="G50" s="147">
        <f t="shared" si="0"/>
        <v>2125295</v>
      </c>
      <c r="H50" s="147">
        <v>655320.22</v>
      </c>
      <c r="I50" s="147">
        <v>15484.66</v>
      </c>
      <c r="J50" s="147">
        <v>1194694.7</v>
      </c>
      <c r="K50" s="147">
        <v>10982</v>
      </c>
      <c r="L50" s="147">
        <v>4839.34</v>
      </c>
      <c r="M50" s="147">
        <f t="shared" si="1"/>
        <v>1881320.92</v>
      </c>
    </row>
    <row r="51" spans="1:13" ht="39.950000000000003" customHeight="1" x14ac:dyDescent="0.7">
      <c r="A51" s="236">
        <v>2008</v>
      </c>
      <c r="B51" s="147">
        <v>607092</v>
      </c>
      <c r="C51" s="147">
        <v>105272</v>
      </c>
      <c r="D51" s="147">
        <v>1051085</v>
      </c>
      <c r="E51" s="147">
        <v>15187</v>
      </c>
      <c r="F51" s="147">
        <v>27491</v>
      </c>
      <c r="G51" s="147">
        <f t="shared" si="0"/>
        <v>1806127</v>
      </c>
      <c r="H51" s="147">
        <v>498845.18</v>
      </c>
      <c r="I51" s="147">
        <v>95220.64</v>
      </c>
      <c r="J51" s="147">
        <v>932915.12</v>
      </c>
      <c r="K51" s="147">
        <v>14170.74</v>
      </c>
      <c r="L51" s="147">
        <v>-29405.62</v>
      </c>
      <c r="M51" s="147">
        <f t="shared" si="1"/>
        <v>1511746.06</v>
      </c>
    </row>
    <row r="52" spans="1:13" ht="39.950000000000003" customHeight="1" thickBot="1" x14ac:dyDescent="0.75">
      <c r="A52" s="237">
        <v>2009</v>
      </c>
      <c r="B52" s="149">
        <v>1398788</v>
      </c>
      <c r="C52" s="149">
        <v>100161</v>
      </c>
      <c r="D52" s="149">
        <v>941021</v>
      </c>
      <c r="E52" s="149">
        <v>14728</v>
      </c>
      <c r="F52" s="149">
        <v>822</v>
      </c>
      <c r="G52" s="149">
        <f t="shared" si="0"/>
        <v>2455520</v>
      </c>
      <c r="H52" s="149">
        <v>1144490.44</v>
      </c>
      <c r="I52" s="149">
        <v>96004.32</v>
      </c>
      <c r="J52" s="149">
        <v>849921.34</v>
      </c>
      <c r="K52" s="149">
        <v>10632.24</v>
      </c>
      <c r="L52" s="149">
        <v>-989.15999999998905</v>
      </c>
      <c r="M52" s="149">
        <f t="shared" si="1"/>
        <v>2100059.1799999997</v>
      </c>
    </row>
    <row r="53" spans="1:13" ht="18" thickTop="1" x14ac:dyDescent="0.5">
      <c r="A53" s="13"/>
      <c r="F53" s="25"/>
      <c r="G53" s="41"/>
      <c r="H53" s="25"/>
      <c r="K53" s="64"/>
      <c r="L53" s="25"/>
    </row>
    <row r="54" spans="1:13" ht="26.25" customHeight="1" x14ac:dyDescent="0.45">
      <c r="A54" s="492" t="s">
        <v>193</v>
      </c>
      <c r="G54" s="41"/>
      <c r="H54" s="41"/>
    </row>
    <row r="55" spans="1:13" x14ac:dyDescent="0.45">
      <c r="M55" s="41"/>
    </row>
    <row r="56" spans="1:13" x14ac:dyDescent="0.45">
      <c r="G56" s="41"/>
      <c r="I56" s="23"/>
      <c r="J56" s="29"/>
      <c r="K56" s="41"/>
    </row>
    <row r="57" spans="1:13" x14ac:dyDescent="0.45">
      <c r="I57" s="41"/>
    </row>
  </sheetData>
  <mergeCells count="3">
    <mergeCell ref="H6:M6"/>
    <mergeCell ref="H7:M7"/>
    <mergeCell ref="B6:G8"/>
  </mergeCells>
  <pageMargins left="0.78740157480314965" right="0.39370078740157483" top="0.6692913385826772" bottom="0.59055118110236227" header="0.31496062992125984" footer="0.35433070866141736"/>
  <pageSetup paperSize="9" scale="43" firstPageNumber="0" orientation="portrait" r:id="rId1"/>
  <headerFooter scaleWithDoc="0">
    <oddHeader>&amp;CBADIS EDITION 2014-2018</oddHeader>
    <oddFooter>&amp;C&amp;8 84&amp;R&amp;8SECTION G - AGRICULTURE ET SECURITE ALIMENTAIRE</oddFooter>
  </headerFooter>
  <colBreaks count="1" manualBreakCount="1">
    <brk id="13" max="5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tabColor rgb="FFFFFF00"/>
    <pageSetUpPr fitToPage="1"/>
  </sheetPr>
  <dimension ref="A1:AMK116"/>
  <sheetViews>
    <sheetView topLeftCell="A35" zoomScale="60" zoomScaleNormal="60" zoomScalePageLayoutView="60" workbookViewId="0">
      <selection activeCell="J19" sqref="J19"/>
    </sheetView>
  </sheetViews>
  <sheetFormatPr baseColWidth="10" defaultRowHeight="15.4" x14ac:dyDescent="0.45"/>
  <cols>
    <col min="1" max="1" width="8.625" style="2" bestFit="1" customWidth="1"/>
    <col min="2" max="2" width="14.25" style="2" bestFit="1" customWidth="1"/>
    <col min="3" max="3" width="20.5" style="2" bestFit="1" customWidth="1"/>
    <col min="4" max="4" width="16" style="2" customWidth="1"/>
    <col min="5" max="5" width="12" style="2" bestFit="1" customWidth="1"/>
    <col min="6" max="6" width="13.375" style="2" customWidth="1"/>
    <col min="7" max="7" width="11.75" style="2" bestFit="1" customWidth="1"/>
    <col min="8" max="8" width="16.375" style="2" bestFit="1" customWidth="1"/>
    <col min="9" max="9" width="22.125" style="2" bestFit="1" customWidth="1"/>
    <col min="10" max="10" width="12.5" style="2" bestFit="1" customWidth="1"/>
    <col min="11" max="11" width="13" style="2" bestFit="1" customWidth="1"/>
    <col min="12" max="12" width="14" style="2" customWidth="1"/>
    <col min="13" max="13" width="11.5" style="2" bestFit="1" customWidth="1"/>
    <col min="14" max="14" width="0" style="2" hidden="1"/>
    <col min="15" max="15" width="13.75" style="2"/>
    <col min="16" max="16" width="10.75" style="2"/>
    <col min="17" max="17" width="11.25" style="2"/>
    <col min="18" max="18" width="9.75" style="2"/>
    <col min="19" max="19" width="11.125" style="2"/>
    <col min="20" max="20" width="9.625" style="2"/>
    <col min="21" max="21" width="1.625" style="2"/>
    <col min="22" max="22" width="9.625" style="2"/>
    <col min="23" max="23" width="7.5" style="2" bestFit="1" customWidth="1"/>
    <col min="24" max="24" width="9.625" style="2"/>
    <col min="25" max="25" width="1.625" style="2"/>
    <col min="26" max="26" width="9.625" style="2"/>
    <col min="27" max="27" width="14.5" style="2" bestFit="1" customWidth="1"/>
    <col min="28" max="28" width="9.625" style="2"/>
    <col min="29" max="29" width="1.625" style="2"/>
    <col min="30" max="30" width="9.625" style="2"/>
    <col min="31" max="31" width="1.625" style="2"/>
    <col min="32" max="32" width="9.625" style="2"/>
    <col min="33" max="33" width="1.625" style="2"/>
    <col min="34" max="34" width="9.875" style="2" bestFit="1" customWidth="1"/>
    <col min="35" max="35" width="16.625" style="2" bestFit="1" customWidth="1"/>
    <col min="36" max="1025" width="9.625" style="2"/>
  </cols>
  <sheetData>
    <row r="1" spans="1:1025" ht="30" customHeight="1" x14ac:dyDescent="0.5">
      <c r="A1" s="492" t="s">
        <v>194</v>
      </c>
      <c r="B1" s="52"/>
      <c r="C1" s="52"/>
      <c r="D1" s="52"/>
      <c r="E1" s="52"/>
      <c r="F1" s="52"/>
      <c r="G1" s="52"/>
    </row>
    <row r="2" spans="1:1025" ht="17.25" customHeight="1" x14ac:dyDescent="0.5">
      <c r="A2" s="52"/>
      <c r="B2" s="52"/>
      <c r="C2" s="52"/>
      <c r="D2" s="52"/>
      <c r="E2" s="52"/>
      <c r="F2" s="52"/>
      <c r="G2" s="52"/>
      <c r="P2" s="13"/>
      <c r="Y2" s="13"/>
    </row>
    <row r="3" spans="1:1025" ht="0.75" hidden="1" customHeight="1" x14ac:dyDescent="0.45">
      <c r="T3" s="13"/>
      <c r="AH3" s="18"/>
      <c r="AI3" s="18"/>
    </row>
    <row r="4" spans="1:1025" hidden="1" x14ac:dyDescent="0.45">
      <c r="A4" s="17"/>
      <c r="B4" s="17"/>
      <c r="C4" s="17"/>
      <c r="D4" s="17"/>
      <c r="E4" s="17"/>
      <c r="F4" s="17"/>
      <c r="G4" s="17"/>
      <c r="H4" s="17"/>
      <c r="I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8"/>
      <c r="AI4" s="18"/>
    </row>
    <row r="5" spans="1:1025" ht="21" x14ac:dyDescent="0.65">
      <c r="A5" s="75" t="s">
        <v>3</v>
      </c>
      <c r="B5" s="812" t="s">
        <v>179</v>
      </c>
      <c r="C5" s="812"/>
      <c r="D5" s="812"/>
      <c r="E5" s="812"/>
      <c r="F5" s="812"/>
      <c r="G5" s="812"/>
      <c r="H5" s="812" t="s">
        <v>174</v>
      </c>
      <c r="I5" s="812"/>
      <c r="J5" s="812"/>
      <c r="K5" s="812"/>
      <c r="L5" s="812"/>
      <c r="M5" s="812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3"/>
      <c r="AH5" s="18"/>
      <c r="AI5" s="18"/>
    </row>
    <row r="6" spans="1:1025" ht="21" x14ac:dyDescent="0.65">
      <c r="A6" s="76" t="s">
        <v>14</v>
      </c>
      <c r="B6" s="78"/>
      <c r="C6" s="78"/>
      <c r="D6" s="82"/>
      <c r="E6" s="82"/>
      <c r="F6" s="82"/>
      <c r="G6" s="94"/>
      <c r="H6" s="782" t="s">
        <v>354</v>
      </c>
      <c r="I6" s="783"/>
      <c r="J6" s="783"/>
      <c r="K6" s="783"/>
      <c r="L6" s="783"/>
      <c r="M6" s="784"/>
      <c r="N6" s="13"/>
      <c r="O6" s="13"/>
      <c r="P6" s="13"/>
      <c r="W6" s="13"/>
      <c r="X6" s="13"/>
      <c r="Y6" s="13"/>
      <c r="Z6" s="13"/>
      <c r="AE6" s="13"/>
      <c r="AG6" s="13"/>
      <c r="AH6" s="18"/>
      <c r="AI6" s="18"/>
    </row>
    <row r="7" spans="1:1025" ht="7.5" customHeight="1" x14ac:dyDescent="0.55000000000000004">
      <c r="A7" s="81"/>
      <c r="B7" s="188"/>
      <c r="C7" s="188"/>
      <c r="D7" s="188"/>
      <c r="E7" s="188"/>
      <c r="F7" s="188"/>
      <c r="G7" s="189"/>
      <c r="H7" s="188"/>
      <c r="I7" s="188"/>
      <c r="J7" s="188"/>
      <c r="K7" s="188"/>
      <c r="L7" s="188"/>
      <c r="M7" s="189"/>
      <c r="N7" s="13"/>
      <c r="O7" s="13"/>
      <c r="P7" s="13"/>
      <c r="T7" s="17"/>
      <c r="U7" s="17"/>
      <c r="V7" s="17"/>
      <c r="W7" s="13"/>
      <c r="X7" s="13"/>
      <c r="Y7" s="13"/>
      <c r="Z7" s="13"/>
      <c r="AA7" s="17"/>
      <c r="AB7" s="17"/>
      <c r="AC7" s="17"/>
      <c r="AD7" s="17"/>
      <c r="AE7" s="13"/>
      <c r="AF7" s="17"/>
      <c r="AG7" s="13"/>
      <c r="AH7" s="18"/>
      <c r="AI7" s="18"/>
    </row>
    <row r="8" spans="1:1025" ht="33.75" customHeight="1" x14ac:dyDescent="0.55000000000000004">
      <c r="A8" s="81"/>
      <c r="B8" s="106" t="s">
        <v>180</v>
      </c>
      <c r="C8" s="273" t="s">
        <v>181</v>
      </c>
      <c r="D8" s="275" t="s">
        <v>182</v>
      </c>
      <c r="E8" s="186" t="s">
        <v>362</v>
      </c>
      <c r="F8" s="107" t="s">
        <v>184</v>
      </c>
      <c r="G8" s="186" t="s">
        <v>27</v>
      </c>
      <c r="H8" s="107" t="s">
        <v>180</v>
      </c>
      <c r="I8" s="186" t="s">
        <v>181</v>
      </c>
      <c r="J8" s="107" t="s">
        <v>365</v>
      </c>
      <c r="K8" s="186" t="s">
        <v>362</v>
      </c>
      <c r="L8" s="107" t="s">
        <v>184</v>
      </c>
      <c r="M8" s="107" t="s">
        <v>27</v>
      </c>
      <c r="O8" s="13"/>
      <c r="P8" s="17"/>
      <c r="Q8" s="17"/>
      <c r="R8" s="17"/>
      <c r="S8" s="17"/>
      <c r="T8" s="17"/>
      <c r="U8" s="17"/>
      <c r="V8" s="17"/>
      <c r="W8" s="13"/>
      <c r="X8" s="17"/>
      <c r="Y8" s="17"/>
      <c r="Z8" s="17"/>
      <c r="AA8" s="17"/>
      <c r="AB8" s="17"/>
      <c r="AC8" s="17"/>
      <c r="AD8" s="17"/>
      <c r="AE8" s="13"/>
      <c r="AF8" s="13"/>
      <c r="AG8" s="13"/>
      <c r="AH8" s="18"/>
      <c r="AI8" s="18"/>
    </row>
    <row r="9" spans="1:1025" ht="33" customHeight="1" x14ac:dyDescent="0.55000000000000004">
      <c r="A9" s="81"/>
      <c r="B9" s="137" t="s">
        <v>358</v>
      </c>
      <c r="C9" s="309" t="s">
        <v>186</v>
      </c>
      <c r="D9" s="276"/>
      <c r="E9" s="136" t="s">
        <v>363</v>
      </c>
      <c r="F9" s="132" t="s">
        <v>188</v>
      </c>
      <c r="G9" s="224"/>
      <c r="H9" s="132" t="s">
        <v>361</v>
      </c>
      <c r="I9" s="136" t="s">
        <v>186</v>
      </c>
      <c r="J9" s="135" t="s">
        <v>364</v>
      </c>
      <c r="K9" s="136" t="s">
        <v>363</v>
      </c>
      <c r="L9" s="132" t="s">
        <v>188</v>
      </c>
      <c r="M9" s="277"/>
      <c r="O9" s="17"/>
      <c r="P9" s="13"/>
      <c r="Q9" s="17"/>
      <c r="R9" s="13"/>
      <c r="S9" s="17"/>
      <c r="T9" s="13"/>
      <c r="U9" s="13"/>
      <c r="V9" s="13"/>
      <c r="W9" s="17"/>
      <c r="X9" s="13"/>
      <c r="Y9" s="17"/>
      <c r="Z9" s="13"/>
      <c r="AA9" s="17"/>
      <c r="AB9" s="13"/>
      <c r="AC9" s="13"/>
      <c r="AD9" s="13"/>
      <c r="AE9" s="13"/>
      <c r="AG9" s="13"/>
      <c r="AH9" s="18"/>
      <c r="AI9" s="18"/>
    </row>
    <row r="10" spans="1:1025" ht="18" x14ac:dyDescent="0.55000000000000004">
      <c r="A10" s="83" t="s">
        <v>114</v>
      </c>
      <c r="B10" s="278" t="s">
        <v>356</v>
      </c>
      <c r="C10" s="274" t="s">
        <v>191</v>
      </c>
      <c r="D10" s="279" t="s">
        <v>115</v>
      </c>
      <c r="E10" s="187" t="s">
        <v>34</v>
      </c>
      <c r="F10" s="108" t="s">
        <v>35</v>
      </c>
      <c r="G10" s="187" t="s">
        <v>36</v>
      </c>
      <c r="H10" s="108" t="s">
        <v>360</v>
      </c>
      <c r="I10" s="187" t="s">
        <v>192</v>
      </c>
      <c r="J10" s="108" t="s">
        <v>39</v>
      </c>
      <c r="K10" s="187" t="s">
        <v>40</v>
      </c>
      <c r="L10" s="108" t="s">
        <v>41</v>
      </c>
      <c r="M10" s="109" t="s">
        <v>42</v>
      </c>
      <c r="O10" s="17"/>
      <c r="P10" s="13"/>
      <c r="Q10" s="17"/>
      <c r="S10" s="17"/>
      <c r="T10" s="13"/>
      <c r="U10" s="13"/>
      <c r="V10" s="13"/>
      <c r="W10" s="17"/>
      <c r="X10" s="13"/>
      <c r="Y10" s="17"/>
      <c r="Z10" s="13"/>
      <c r="AA10" s="17"/>
      <c r="AB10" s="13"/>
      <c r="AC10" s="13"/>
      <c r="AD10" s="13"/>
      <c r="AE10" s="13"/>
      <c r="AF10" s="13"/>
      <c r="AG10" s="13"/>
      <c r="AH10" s="18"/>
      <c r="AI10" s="18"/>
    </row>
    <row r="11" spans="1:1025" s="298" customFormat="1" ht="25.9" x14ac:dyDescent="0.8">
      <c r="A11" s="208"/>
      <c r="B11" s="294"/>
      <c r="C11" s="169"/>
      <c r="D11" s="168"/>
      <c r="E11" s="169"/>
      <c r="F11" s="168"/>
      <c r="G11" s="169"/>
      <c r="H11" s="168"/>
      <c r="I11" s="169"/>
      <c r="J11" s="168"/>
      <c r="K11" s="169"/>
      <c r="L11" s="168"/>
      <c r="M11" s="295"/>
      <c r="N11" s="185"/>
      <c r="O11" s="185"/>
      <c r="P11" s="185"/>
      <c r="Q11" s="184"/>
      <c r="R11" s="185"/>
      <c r="S11" s="184"/>
      <c r="T11" s="185"/>
      <c r="U11" s="185"/>
      <c r="V11" s="185"/>
      <c r="W11" s="296"/>
      <c r="X11" s="185"/>
      <c r="Y11" s="184"/>
      <c r="Z11" s="185"/>
      <c r="AA11" s="184"/>
      <c r="AB11" s="185"/>
      <c r="AC11" s="185"/>
      <c r="AD11" s="185"/>
      <c r="AE11" s="185"/>
      <c r="AF11" s="184"/>
      <c r="AG11" s="185"/>
      <c r="AH11" s="297"/>
      <c r="AI11" s="29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/>
      <c r="CG11" s="177"/>
      <c r="CH11" s="177"/>
      <c r="CI11" s="177"/>
      <c r="CJ11" s="177"/>
      <c r="CK11" s="177"/>
      <c r="CL11" s="177"/>
      <c r="CM11" s="177"/>
      <c r="CN11" s="177"/>
      <c r="CO11" s="177"/>
      <c r="CP11" s="177"/>
      <c r="CQ11" s="177"/>
      <c r="CR11" s="177"/>
      <c r="CS11" s="177"/>
      <c r="CT11" s="177"/>
      <c r="CU11" s="177"/>
      <c r="CV11" s="177"/>
      <c r="CW11" s="177"/>
      <c r="CX11" s="177"/>
      <c r="CY11" s="177"/>
      <c r="CZ11" s="177"/>
      <c r="DA11" s="177"/>
      <c r="DB11" s="177"/>
      <c r="DC11" s="177"/>
      <c r="DD11" s="177"/>
      <c r="DE11" s="177"/>
      <c r="DF11" s="177"/>
      <c r="DG11" s="177"/>
      <c r="DH11" s="177"/>
      <c r="DI11" s="177"/>
      <c r="DJ11" s="177"/>
      <c r="DK11" s="177"/>
      <c r="DL11" s="177"/>
      <c r="DM11" s="177"/>
      <c r="DN11" s="177"/>
      <c r="DO11" s="177"/>
      <c r="DP11" s="177"/>
      <c r="DQ11" s="177"/>
      <c r="DR11" s="177"/>
      <c r="DS11" s="177"/>
      <c r="DT11" s="177"/>
      <c r="DU11" s="177"/>
      <c r="DV11" s="177"/>
      <c r="DW11" s="177"/>
      <c r="DX11" s="177"/>
      <c r="DY11" s="177"/>
      <c r="DZ11" s="177"/>
      <c r="EA11" s="177"/>
      <c r="EB11" s="177"/>
      <c r="EC11" s="177"/>
      <c r="ED11" s="177"/>
      <c r="EE11" s="177"/>
      <c r="EF11" s="177"/>
      <c r="EG11" s="177"/>
      <c r="EH11" s="177"/>
      <c r="EI11" s="177"/>
      <c r="EJ11" s="177"/>
      <c r="EK11" s="177"/>
      <c r="EL11" s="177"/>
      <c r="EM11" s="177"/>
      <c r="EN11" s="177"/>
      <c r="EO11" s="177"/>
      <c r="EP11" s="177"/>
      <c r="EQ11" s="177"/>
      <c r="ER11" s="177"/>
      <c r="ES11" s="177"/>
      <c r="ET11" s="177"/>
      <c r="EU11" s="177"/>
      <c r="EV11" s="177"/>
      <c r="EW11" s="177"/>
      <c r="EX11" s="177"/>
      <c r="EY11" s="177"/>
      <c r="EZ11" s="177"/>
      <c r="FA11" s="177"/>
      <c r="FB11" s="177"/>
      <c r="FC11" s="177"/>
      <c r="FD11" s="177"/>
      <c r="FE11" s="177"/>
      <c r="FF11" s="177"/>
      <c r="FG11" s="177"/>
      <c r="FH11" s="177"/>
      <c r="FI11" s="177"/>
      <c r="FJ11" s="177"/>
      <c r="FK11" s="177"/>
      <c r="FL11" s="177"/>
      <c r="FM11" s="177"/>
      <c r="FN11" s="177"/>
      <c r="FO11" s="177"/>
      <c r="FP11" s="177"/>
      <c r="FQ11" s="177"/>
      <c r="FR11" s="177"/>
      <c r="FS11" s="177"/>
      <c r="FT11" s="177"/>
      <c r="FU11" s="177"/>
      <c r="FV11" s="177"/>
      <c r="FW11" s="177"/>
      <c r="FX11" s="177"/>
      <c r="FY11" s="177"/>
      <c r="FZ11" s="177"/>
      <c r="GA11" s="177"/>
      <c r="GB11" s="177"/>
      <c r="GC11" s="177"/>
      <c r="GD11" s="177"/>
      <c r="GE11" s="177"/>
      <c r="GF11" s="177"/>
      <c r="GG11" s="177"/>
      <c r="GH11" s="177"/>
      <c r="GI11" s="177"/>
      <c r="GJ11" s="177"/>
      <c r="GK11" s="177"/>
      <c r="GL11" s="177"/>
      <c r="GM11" s="177"/>
      <c r="GN11" s="177"/>
      <c r="GO11" s="177"/>
      <c r="GP11" s="177"/>
      <c r="GQ11" s="177"/>
      <c r="GR11" s="177"/>
      <c r="GS11" s="177"/>
      <c r="GT11" s="177"/>
      <c r="GU11" s="177"/>
      <c r="GV11" s="177"/>
      <c r="GW11" s="177"/>
      <c r="GX11" s="177"/>
      <c r="GY11" s="177"/>
      <c r="GZ11" s="177"/>
      <c r="HA11" s="177"/>
      <c r="HB11" s="177"/>
      <c r="HC11" s="177"/>
      <c r="HD11" s="177"/>
      <c r="HE11" s="177"/>
      <c r="HF11" s="177"/>
      <c r="HG11" s="177"/>
      <c r="HH11" s="177"/>
      <c r="HI11" s="177"/>
      <c r="HJ11" s="177"/>
      <c r="HK11" s="177"/>
      <c r="HL11" s="177"/>
      <c r="HM11" s="177"/>
      <c r="HN11" s="177"/>
      <c r="HO11" s="177"/>
      <c r="HP11" s="177"/>
      <c r="HQ11" s="177"/>
      <c r="HR11" s="177"/>
      <c r="HS11" s="177"/>
      <c r="HT11" s="177"/>
      <c r="HU11" s="177"/>
      <c r="HV11" s="177"/>
      <c r="HW11" s="177"/>
      <c r="HX11" s="177"/>
      <c r="HY11" s="177"/>
      <c r="HZ11" s="177"/>
      <c r="IA11" s="177"/>
      <c r="IB11" s="177"/>
      <c r="IC11" s="177"/>
      <c r="ID11" s="177"/>
      <c r="IE11" s="177"/>
      <c r="IF11" s="177"/>
      <c r="IG11" s="177"/>
      <c r="IH11" s="177"/>
      <c r="II11" s="177"/>
      <c r="IJ11" s="177"/>
      <c r="IK11" s="177"/>
      <c r="IL11" s="177"/>
      <c r="IM11" s="177"/>
      <c r="IN11" s="177"/>
      <c r="IO11" s="177"/>
      <c r="IP11" s="177"/>
      <c r="IQ11" s="177"/>
      <c r="IR11" s="177"/>
      <c r="IS11" s="177"/>
      <c r="IT11" s="177"/>
      <c r="IU11" s="177"/>
      <c r="IV11" s="177"/>
      <c r="IW11" s="177"/>
      <c r="IX11" s="177"/>
      <c r="IY11" s="177"/>
      <c r="IZ11" s="177"/>
      <c r="JA11" s="177"/>
      <c r="JB11" s="177"/>
      <c r="JC11" s="177"/>
      <c r="JD11" s="177"/>
      <c r="JE11" s="177"/>
      <c r="JF11" s="177"/>
      <c r="JG11" s="177"/>
      <c r="JH11" s="177"/>
      <c r="JI11" s="177"/>
      <c r="JJ11" s="177"/>
      <c r="JK11" s="177"/>
      <c r="JL11" s="177"/>
      <c r="JM11" s="177"/>
      <c r="JN11" s="177"/>
      <c r="JO11" s="177"/>
      <c r="JP11" s="177"/>
      <c r="JQ11" s="177"/>
      <c r="JR11" s="177"/>
      <c r="JS11" s="177"/>
      <c r="JT11" s="177"/>
      <c r="JU11" s="177"/>
      <c r="JV11" s="177"/>
      <c r="JW11" s="177"/>
      <c r="JX11" s="177"/>
      <c r="JY11" s="177"/>
      <c r="JZ11" s="177"/>
      <c r="KA11" s="177"/>
      <c r="KB11" s="177"/>
      <c r="KC11" s="177"/>
      <c r="KD11" s="177"/>
      <c r="KE11" s="177"/>
      <c r="KF11" s="177"/>
      <c r="KG11" s="177"/>
      <c r="KH11" s="177"/>
      <c r="KI11" s="177"/>
      <c r="KJ11" s="177"/>
      <c r="KK11" s="177"/>
      <c r="KL11" s="177"/>
      <c r="KM11" s="177"/>
      <c r="KN11" s="177"/>
      <c r="KO11" s="177"/>
      <c r="KP11" s="177"/>
      <c r="KQ11" s="177"/>
      <c r="KR11" s="177"/>
      <c r="KS11" s="177"/>
      <c r="KT11" s="177"/>
      <c r="KU11" s="177"/>
      <c r="KV11" s="177"/>
      <c r="KW11" s="177"/>
      <c r="KX11" s="177"/>
      <c r="KY11" s="177"/>
      <c r="KZ11" s="177"/>
      <c r="LA11" s="177"/>
      <c r="LB11" s="177"/>
      <c r="LC11" s="177"/>
      <c r="LD11" s="177"/>
      <c r="LE11" s="177"/>
      <c r="LF11" s="177"/>
      <c r="LG11" s="177"/>
      <c r="LH11" s="177"/>
      <c r="LI11" s="177"/>
      <c r="LJ11" s="177"/>
      <c r="LK11" s="177"/>
      <c r="LL11" s="177"/>
      <c r="LM11" s="177"/>
      <c r="LN11" s="177"/>
      <c r="LO11" s="177"/>
      <c r="LP11" s="177"/>
      <c r="LQ11" s="177"/>
      <c r="LR11" s="177"/>
      <c r="LS11" s="177"/>
      <c r="LT11" s="177"/>
      <c r="LU11" s="177"/>
      <c r="LV11" s="177"/>
      <c r="LW11" s="177"/>
      <c r="LX11" s="177"/>
      <c r="LY11" s="177"/>
      <c r="LZ11" s="177"/>
      <c r="MA11" s="177"/>
      <c r="MB11" s="177"/>
      <c r="MC11" s="177"/>
      <c r="MD11" s="177"/>
      <c r="ME11" s="177"/>
      <c r="MF11" s="177"/>
      <c r="MG11" s="177"/>
      <c r="MH11" s="177"/>
      <c r="MI11" s="177"/>
      <c r="MJ11" s="177"/>
      <c r="MK11" s="177"/>
      <c r="ML11" s="177"/>
      <c r="MM11" s="177"/>
      <c r="MN11" s="177"/>
      <c r="MO11" s="177"/>
      <c r="MP11" s="177"/>
      <c r="MQ11" s="177"/>
      <c r="MR11" s="177"/>
      <c r="MS11" s="177"/>
      <c r="MT11" s="177"/>
      <c r="MU11" s="177"/>
      <c r="MV11" s="177"/>
      <c r="MW11" s="177"/>
      <c r="MX11" s="177"/>
      <c r="MY11" s="177"/>
      <c r="MZ11" s="177"/>
      <c r="NA11" s="177"/>
      <c r="NB11" s="177"/>
      <c r="NC11" s="177"/>
      <c r="ND11" s="177"/>
      <c r="NE11" s="177"/>
      <c r="NF11" s="177"/>
      <c r="NG11" s="177"/>
      <c r="NH11" s="177"/>
      <c r="NI11" s="177"/>
      <c r="NJ11" s="177"/>
      <c r="NK11" s="177"/>
      <c r="NL11" s="177"/>
      <c r="NM11" s="177"/>
      <c r="NN11" s="177"/>
      <c r="NO11" s="177"/>
      <c r="NP11" s="177"/>
      <c r="NQ11" s="177"/>
      <c r="NR11" s="177"/>
      <c r="NS11" s="177"/>
      <c r="NT11" s="177"/>
      <c r="NU11" s="177"/>
      <c r="NV11" s="177"/>
      <c r="NW11" s="177"/>
      <c r="NX11" s="177"/>
      <c r="NY11" s="177"/>
      <c r="NZ11" s="177"/>
      <c r="OA11" s="177"/>
      <c r="OB11" s="177"/>
      <c r="OC11" s="177"/>
      <c r="OD11" s="177"/>
      <c r="OE11" s="177"/>
      <c r="OF11" s="177"/>
      <c r="OG11" s="177"/>
      <c r="OH11" s="177"/>
      <c r="OI11" s="177"/>
      <c r="OJ11" s="177"/>
      <c r="OK11" s="177"/>
      <c r="OL11" s="177"/>
      <c r="OM11" s="177"/>
      <c r="ON11" s="177"/>
      <c r="OO11" s="177"/>
      <c r="OP11" s="177"/>
      <c r="OQ11" s="177"/>
      <c r="OR11" s="177"/>
      <c r="OS11" s="177"/>
      <c r="OT11" s="177"/>
      <c r="OU11" s="177"/>
      <c r="OV11" s="177"/>
      <c r="OW11" s="177"/>
      <c r="OX11" s="177"/>
      <c r="OY11" s="177"/>
      <c r="OZ11" s="177"/>
      <c r="PA11" s="177"/>
      <c r="PB11" s="177"/>
      <c r="PC11" s="177"/>
      <c r="PD11" s="177"/>
      <c r="PE11" s="177"/>
      <c r="PF11" s="177"/>
      <c r="PG11" s="177"/>
      <c r="PH11" s="177"/>
      <c r="PI11" s="177"/>
      <c r="PJ11" s="177"/>
      <c r="PK11" s="177"/>
      <c r="PL11" s="177"/>
      <c r="PM11" s="177"/>
      <c r="PN11" s="177"/>
      <c r="PO11" s="177"/>
      <c r="PP11" s="177"/>
      <c r="PQ11" s="177"/>
      <c r="PR11" s="177"/>
      <c r="PS11" s="177"/>
      <c r="PT11" s="177"/>
      <c r="PU11" s="177"/>
      <c r="PV11" s="177"/>
      <c r="PW11" s="177"/>
      <c r="PX11" s="177"/>
      <c r="PY11" s="177"/>
      <c r="PZ11" s="177"/>
      <c r="QA11" s="177"/>
      <c r="QB11" s="177"/>
      <c r="QC11" s="177"/>
      <c r="QD11" s="177"/>
      <c r="QE11" s="177"/>
      <c r="QF11" s="177"/>
      <c r="QG11" s="177"/>
      <c r="QH11" s="177"/>
      <c r="QI11" s="177"/>
      <c r="QJ11" s="177"/>
      <c r="QK11" s="177"/>
      <c r="QL11" s="177"/>
      <c r="QM11" s="177"/>
      <c r="QN11" s="177"/>
      <c r="QO11" s="177"/>
      <c r="QP11" s="177"/>
      <c r="QQ11" s="177"/>
      <c r="QR11" s="177"/>
      <c r="QS11" s="177"/>
      <c r="QT11" s="177"/>
      <c r="QU11" s="177"/>
      <c r="QV11" s="177"/>
      <c r="QW11" s="177"/>
      <c r="QX11" s="177"/>
      <c r="QY11" s="177"/>
      <c r="QZ11" s="177"/>
      <c r="RA11" s="177"/>
      <c r="RB11" s="177"/>
      <c r="RC11" s="177"/>
      <c r="RD11" s="177"/>
      <c r="RE11" s="177"/>
      <c r="RF11" s="177"/>
      <c r="RG11" s="177"/>
      <c r="RH11" s="177"/>
      <c r="RI11" s="177"/>
      <c r="RJ11" s="177"/>
      <c r="RK11" s="177"/>
      <c r="RL11" s="177"/>
      <c r="RM11" s="177"/>
      <c r="RN11" s="177"/>
      <c r="RO11" s="177"/>
      <c r="RP11" s="177"/>
      <c r="RQ11" s="177"/>
      <c r="RR11" s="177"/>
      <c r="RS11" s="177"/>
      <c r="RT11" s="177"/>
      <c r="RU11" s="177"/>
      <c r="RV11" s="177"/>
      <c r="RW11" s="177"/>
      <c r="RX11" s="177"/>
      <c r="RY11" s="177"/>
      <c r="RZ11" s="177"/>
      <c r="SA11" s="177"/>
      <c r="SB11" s="177"/>
      <c r="SC11" s="177"/>
      <c r="SD11" s="177"/>
      <c r="SE11" s="177"/>
      <c r="SF11" s="177"/>
      <c r="SG11" s="177"/>
      <c r="SH11" s="177"/>
      <c r="SI11" s="177"/>
      <c r="SJ11" s="177"/>
      <c r="SK11" s="177"/>
      <c r="SL11" s="177"/>
      <c r="SM11" s="177"/>
      <c r="SN11" s="177"/>
      <c r="SO11" s="177"/>
      <c r="SP11" s="177"/>
      <c r="SQ11" s="177"/>
      <c r="SR11" s="177"/>
      <c r="SS11" s="177"/>
      <c r="ST11" s="177"/>
      <c r="SU11" s="177"/>
      <c r="SV11" s="177"/>
      <c r="SW11" s="177"/>
      <c r="SX11" s="177"/>
      <c r="SY11" s="177"/>
      <c r="SZ11" s="177"/>
      <c r="TA11" s="177"/>
      <c r="TB11" s="177"/>
      <c r="TC11" s="177"/>
      <c r="TD11" s="177"/>
      <c r="TE11" s="177"/>
      <c r="TF11" s="177"/>
      <c r="TG11" s="177"/>
      <c r="TH11" s="177"/>
      <c r="TI11" s="177"/>
      <c r="TJ11" s="177"/>
      <c r="TK11" s="177"/>
      <c r="TL11" s="177"/>
      <c r="TM11" s="177"/>
      <c r="TN11" s="177"/>
      <c r="TO11" s="177"/>
      <c r="TP11" s="177"/>
      <c r="TQ11" s="177"/>
      <c r="TR11" s="177"/>
      <c r="TS11" s="177"/>
      <c r="TT11" s="177"/>
      <c r="TU11" s="177"/>
      <c r="TV11" s="177"/>
      <c r="TW11" s="177"/>
      <c r="TX11" s="177"/>
      <c r="TY11" s="177"/>
      <c r="TZ11" s="177"/>
      <c r="UA11" s="177"/>
      <c r="UB11" s="177"/>
      <c r="UC11" s="177"/>
      <c r="UD11" s="177"/>
      <c r="UE11" s="177"/>
      <c r="UF11" s="177"/>
      <c r="UG11" s="177"/>
      <c r="UH11" s="177"/>
      <c r="UI11" s="177"/>
      <c r="UJ11" s="177"/>
      <c r="UK11" s="177"/>
      <c r="UL11" s="177"/>
      <c r="UM11" s="177"/>
      <c r="UN11" s="177"/>
      <c r="UO11" s="177"/>
      <c r="UP11" s="177"/>
      <c r="UQ11" s="177"/>
      <c r="UR11" s="177"/>
      <c r="US11" s="177"/>
      <c r="UT11" s="177"/>
      <c r="UU11" s="177"/>
      <c r="UV11" s="177"/>
      <c r="UW11" s="177"/>
      <c r="UX11" s="177"/>
      <c r="UY11" s="177"/>
      <c r="UZ11" s="177"/>
      <c r="VA11" s="177"/>
      <c r="VB11" s="177"/>
      <c r="VC11" s="177"/>
      <c r="VD11" s="177"/>
      <c r="VE11" s="177"/>
      <c r="VF11" s="177"/>
      <c r="VG11" s="177"/>
      <c r="VH11" s="177"/>
      <c r="VI11" s="177"/>
      <c r="VJ11" s="177"/>
      <c r="VK11" s="177"/>
      <c r="VL11" s="177"/>
      <c r="VM11" s="177"/>
      <c r="VN11" s="177"/>
      <c r="VO11" s="177"/>
      <c r="VP11" s="177"/>
      <c r="VQ11" s="177"/>
      <c r="VR11" s="177"/>
      <c r="VS11" s="177"/>
      <c r="VT11" s="177"/>
      <c r="VU11" s="177"/>
      <c r="VV11" s="177"/>
      <c r="VW11" s="177"/>
      <c r="VX11" s="177"/>
      <c r="VY11" s="177"/>
      <c r="VZ11" s="177"/>
      <c r="WA11" s="177"/>
      <c r="WB11" s="177"/>
      <c r="WC11" s="177"/>
      <c r="WD11" s="177"/>
      <c r="WE11" s="177"/>
      <c r="WF11" s="177"/>
      <c r="WG11" s="177"/>
      <c r="WH11" s="177"/>
      <c r="WI11" s="177"/>
      <c r="WJ11" s="177"/>
      <c r="WK11" s="177"/>
      <c r="WL11" s="177"/>
      <c r="WM11" s="177"/>
      <c r="WN11" s="177"/>
      <c r="WO11" s="177"/>
      <c r="WP11" s="177"/>
      <c r="WQ11" s="177"/>
      <c r="WR11" s="177"/>
      <c r="WS11" s="177"/>
      <c r="WT11" s="177"/>
      <c r="WU11" s="177"/>
      <c r="WV11" s="177"/>
      <c r="WW11" s="177"/>
      <c r="WX11" s="177"/>
      <c r="WY11" s="177"/>
      <c r="WZ11" s="177"/>
      <c r="XA11" s="177"/>
      <c r="XB11" s="177"/>
      <c r="XC11" s="177"/>
      <c r="XD11" s="177"/>
      <c r="XE11" s="177"/>
      <c r="XF11" s="177"/>
      <c r="XG11" s="177"/>
      <c r="XH11" s="177"/>
      <c r="XI11" s="177"/>
      <c r="XJ11" s="177"/>
      <c r="XK11" s="177"/>
      <c r="XL11" s="177"/>
      <c r="XM11" s="177"/>
      <c r="XN11" s="177"/>
      <c r="XO11" s="177"/>
      <c r="XP11" s="177"/>
      <c r="XQ11" s="177"/>
      <c r="XR11" s="177"/>
      <c r="XS11" s="177"/>
      <c r="XT11" s="177"/>
      <c r="XU11" s="177"/>
      <c r="XV11" s="177"/>
      <c r="XW11" s="177"/>
      <c r="XX11" s="177"/>
      <c r="XY11" s="177"/>
      <c r="XZ11" s="177"/>
      <c r="YA11" s="177"/>
      <c r="YB11" s="177"/>
      <c r="YC11" s="177"/>
      <c r="YD11" s="177"/>
      <c r="YE11" s="177"/>
      <c r="YF11" s="177"/>
      <c r="YG11" s="177"/>
      <c r="YH11" s="177"/>
      <c r="YI11" s="177"/>
      <c r="YJ11" s="177"/>
      <c r="YK11" s="177"/>
      <c r="YL11" s="177"/>
      <c r="YM11" s="177"/>
      <c r="YN11" s="177"/>
      <c r="YO11" s="177"/>
      <c r="YP11" s="177"/>
      <c r="YQ11" s="177"/>
      <c r="YR11" s="177"/>
      <c r="YS11" s="177"/>
      <c r="YT11" s="177"/>
      <c r="YU11" s="177"/>
      <c r="YV11" s="177"/>
      <c r="YW11" s="177"/>
      <c r="YX11" s="177"/>
      <c r="YY11" s="177"/>
      <c r="YZ11" s="177"/>
      <c r="ZA11" s="177"/>
      <c r="ZB11" s="177"/>
      <c r="ZC11" s="177"/>
      <c r="ZD11" s="177"/>
      <c r="ZE11" s="177"/>
      <c r="ZF11" s="177"/>
      <c r="ZG11" s="177"/>
      <c r="ZH11" s="177"/>
      <c r="ZI11" s="177"/>
      <c r="ZJ11" s="177"/>
      <c r="ZK11" s="177"/>
      <c r="ZL11" s="177"/>
      <c r="ZM11" s="177"/>
      <c r="ZN11" s="177"/>
      <c r="ZO11" s="177"/>
      <c r="ZP11" s="177"/>
      <c r="ZQ11" s="177"/>
      <c r="ZR11" s="177"/>
      <c r="ZS11" s="177"/>
      <c r="ZT11" s="177"/>
      <c r="ZU11" s="177"/>
      <c r="ZV11" s="177"/>
      <c r="ZW11" s="177"/>
      <c r="ZX11" s="177"/>
      <c r="ZY11" s="177"/>
      <c r="ZZ11" s="177"/>
      <c r="AAA11" s="177"/>
      <c r="AAB11" s="177"/>
      <c r="AAC11" s="177"/>
      <c r="AAD11" s="177"/>
      <c r="AAE11" s="177"/>
      <c r="AAF11" s="177"/>
      <c r="AAG11" s="177"/>
      <c r="AAH11" s="177"/>
      <c r="AAI11" s="177"/>
      <c r="AAJ11" s="177"/>
      <c r="AAK11" s="177"/>
      <c r="AAL11" s="177"/>
      <c r="AAM11" s="177"/>
      <c r="AAN11" s="177"/>
      <c r="AAO11" s="177"/>
      <c r="AAP11" s="177"/>
      <c r="AAQ11" s="177"/>
      <c r="AAR11" s="177"/>
      <c r="AAS11" s="177"/>
      <c r="AAT11" s="177"/>
      <c r="AAU11" s="177"/>
      <c r="AAV11" s="177"/>
      <c r="AAW11" s="177"/>
      <c r="AAX11" s="177"/>
      <c r="AAY11" s="177"/>
      <c r="AAZ11" s="177"/>
      <c r="ABA11" s="177"/>
      <c r="ABB11" s="177"/>
      <c r="ABC11" s="177"/>
      <c r="ABD11" s="177"/>
      <c r="ABE11" s="177"/>
      <c r="ABF11" s="177"/>
      <c r="ABG11" s="177"/>
      <c r="ABH11" s="177"/>
      <c r="ABI11" s="177"/>
      <c r="ABJ11" s="177"/>
      <c r="ABK11" s="177"/>
      <c r="ABL11" s="177"/>
      <c r="ABM11" s="177"/>
      <c r="ABN11" s="177"/>
      <c r="ABO11" s="177"/>
      <c r="ABP11" s="177"/>
      <c r="ABQ11" s="177"/>
      <c r="ABR11" s="177"/>
      <c r="ABS11" s="177"/>
      <c r="ABT11" s="177"/>
      <c r="ABU11" s="177"/>
      <c r="ABV11" s="177"/>
      <c r="ABW11" s="177"/>
      <c r="ABX11" s="177"/>
      <c r="ABY11" s="177"/>
      <c r="ABZ11" s="177"/>
      <c r="ACA11" s="177"/>
      <c r="ACB11" s="177"/>
      <c r="ACC11" s="177"/>
      <c r="ACD11" s="177"/>
      <c r="ACE11" s="177"/>
      <c r="ACF11" s="177"/>
      <c r="ACG11" s="177"/>
      <c r="ACH11" s="177"/>
      <c r="ACI11" s="177"/>
      <c r="ACJ11" s="177"/>
      <c r="ACK11" s="177"/>
      <c r="ACL11" s="177"/>
      <c r="ACM11" s="177"/>
      <c r="ACN11" s="177"/>
      <c r="ACO11" s="177"/>
      <c r="ACP11" s="177"/>
      <c r="ACQ11" s="177"/>
      <c r="ACR11" s="177"/>
      <c r="ACS11" s="177"/>
      <c r="ACT11" s="177"/>
      <c r="ACU11" s="177"/>
      <c r="ACV11" s="177"/>
      <c r="ACW11" s="177"/>
      <c r="ACX11" s="177"/>
      <c r="ACY11" s="177"/>
      <c r="ACZ11" s="177"/>
      <c r="ADA11" s="177"/>
      <c r="ADB11" s="177"/>
      <c r="ADC11" s="177"/>
      <c r="ADD11" s="177"/>
      <c r="ADE11" s="177"/>
      <c r="ADF11" s="177"/>
      <c r="ADG11" s="177"/>
      <c r="ADH11" s="177"/>
      <c r="ADI11" s="177"/>
      <c r="ADJ11" s="177"/>
      <c r="ADK11" s="177"/>
      <c r="ADL11" s="177"/>
      <c r="ADM11" s="177"/>
      <c r="ADN11" s="177"/>
      <c r="ADO11" s="177"/>
      <c r="ADP11" s="177"/>
      <c r="ADQ11" s="177"/>
      <c r="ADR11" s="177"/>
      <c r="ADS11" s="177"/>
      <c r="ADT11" s="177"/>
      <c r="ADU11" s="177"/>
      <c r="ADV11" s="177"/>
      <c r="ADW11" s="177"/>
      <c r="ADX11" s="177"/>
      <c r="ADY11" s="177"/>
      <c r="ADZ11" s="177"/>
      <c r="AEA11" s="177"/>
      <c r="AEB11" s="177"/>
      <c r="AEC11" s="177"/>
      <c r="AED11" s="177"/>
      <c r="AEE11" s="177"/>
      <c r="AEF11" s="177"/>
      <c r="AEG11" s="177"/>
      <c r="AEH11" s="177"/>
      <c r="AEI11" s="177"/>
      <c r="AEJ11" s="177"/>
      <c r="AEK11" s="177"/>
      <c r="AEL11" s="177"/>
      <c r="AEM11" s="177"/>
      <c r="AEN11" s="177"/>
      <c r="AEO11" s="177"/>
      <c r="AEP11" s="177"/>
      <c r="AEQ11" s="177"/>
      <c r="AER11" s="177"/>
      <c r="AES11" s="177"/>
      <c r="AET11" s="177"/>
      <c r="AEU11" s="177"/>
      <c r="AEV11" s="177"/>
      <c r="AEW11" s="177"/>
      <c r="AEX11" s="177"/>
      <c r="AEY11" s="177"/>
      <c r="AEZ11" s="177"/>
      <c r="AFA11" s="177"/>
      <c r="AFB11" s="177"/>
      <c r="AFC11" s="177"/>
      <c r="AFD11" s="177"/>
      <c r="AFE11" s="177"/>
      <c r="AFF11" s="177"/>
      <c r="AFG11" s="177"/>
      <c r="AFH11" s="177"/>
      <c r="AFI11" s="177"/>
      <c r="AFJ11" s="177"/>
      <c r="AFK11" s="177"/>
      <c r="AFL11" s="177"/>
      <c r="AFM11" s="177"/>
      <c r="AFN11" s="177"/>
      <c r="AFO11" s="177"/>
      <c r="AFP11" s="177"/>
      <c r="AFQ11" s="177"/>
      <c r="AFR11" s="177"/>
      <c r="AFS11" s="177"/>
      <c r="AFT11" s="177"/>
      <c r="AFU11" s="177"/>
      <c r="AFV11" s="177"/>
      <c r="AFW11" s="177"/>
      <c r="AFX11" s="177"/>
      <c r="AFY11" s="177"/>
      <c r="AFZ11" s="177"/>
      <c r="AGA11" s="177"/>
      <c r="AGB11" s="177"/>
      <c r="AGC11" s="177"/>
      <c r="AGD11" s="177"/>
      <c r="AGE11" s="177"/>
      <c r="AGF11" s="177"/>
      <c r="AGG11" s="177"/>
      <c r="AGH11" s="177"/>
      <c r="AGI11" s="177"/>
      <c r="AGJ11" s="177"/>
      <c r="AGK11" s="177"/>
      <c r="AGL11" s="177"/>
      <c r="AGM11" s="177"/>
      <c r="AGN11" s="177"/>
      <c r="AGO11" s="177"/>
      <c r="AGP11" s="177"/>
      <c r="AGQ11" s="177"/>
      <c r="AGR11" s="177"/>
      <c r="AGS11" s="177"/>
      <c r="AGT11" s="177"/>
      <c r="AGU11" s="177"/>
      <c r="AGV11" s="177"/>
      <c r="AGW11" s="177"/>
      <c r="AGX11" s="177"/>
      <c r="AGY11" s="177"/>
      <c r="AGZ11" s="177"/>
      <c r="AHA11" s="177"/>
      <c r="AHB11" s="177"/>
      <c r="AHC11" s="177"/>
      <c r="AHD11" s="177"/>
      <c r="AHE11" s="177"/>
      <c r="AHF11" s="177"/>
      <c r="AHG11" s="177"/>
      <c r="AHH11" s="177"/>
      <c r="AHI11" s="177"/>
      <c r="AHJ11" s="177"/>
      <c r="AHK11" s="177"/>
      <c r="AHL11" s="177"/>
      <c r="AHM11" s="177"/>
      <c r="AHN11" s="177"/>
      <c r="AHO11" s="177"/>
      <c r="AHP11" s="177"/>
      <c r="AHQ11" s="177"/>
      <c r="AHR11" s="177"/>
      <c r="AHS11" s="177"/>
      <c r="AHT11" s="177"/>
      <c r="AHU11" s="177"/>
      <c r="AHV11" s="177"/>
      <c r="AHW11" s="177"/>
      <c r="AHX11" s="177"/>
      <c r="AHY11" s="177"/>
      <c r="AHZ11" s="177"/>
      <c r="AIA11" s="177"/>
      <c r="AIB11" s="177"/>
      <c r="AIC11" s="177"/>
      <c r="AID11" s="177"/>
      <c r="AIE11" s="177"/>
      <c r="AIF11" s="177"/>
      <c r="AIG11" s="177"/>
      <c r="AIH11" s="177"/>
      <c r="AII11" s="177"/>
      <c r="AIJ11" s="177"/>
      <c r="AIK11" s="177"/>
      <c r="AIL11" s="177"/>
      <c r="AIM11" s="177"/>
      <c r="AIN11" s="177"/>
      <c r="AIO11" s="177"/>
      <c r="AIP11" s="177"/>
      <c r="AIQ11" s="177"/>
      <c r="AIR11" s="177"/>
      <c r="AIS11" s="177"/>
      <c r="AIT11" s="177"/>
      <c r="AIU11" s="177"/>
      <c r="AIV11" s="177"/>
      <c r="AIW11" s="177"/>
      <c r="AIX11" s="177"/>
      <c r="AIY11" s="177"/>
      <c r="AIZ11" s="177"/>
      <c r="AJA11" s="177"/>
      <c r="AJB11" s="177"/>
      <c r="AJC11" s="177"/>
      <c r="AJD11" s="177"/>
      <c r="AJE11" s="177"/>
      <c r="AJF11" s="177"/>
      <c r="AJG11" s="177"/>
      <c r="AJH11" s="177"/>
      <c r="AJI11" s="177"/>
      <c r="AJJ11" s="177"/>
      <c r="AJK11" s="177"/>
      <c r="AJL11" s="177"/>
      <c r="AJM11" s="177"/>
      <c r="AJN11" s="177"/>
      <c r="AJO11" s="177"/>
      <c r="AJP11" s="177"/>
      <c r="AJQ11" s="177"/>
      <c r="AJR11" s="177"/>
      <c r="AJS11" s="177"/>
      <c r="AJT11" s="177"/>
      <c r="AJU11" s="177"/>
      <c r="AJV11" s="177"/>
      <c r="AJW11" s="177"/>
      <c r="AJX11" s="177"/>
      <c r="AJY11" s="177"/>
      <c r="AJZ11" s="177"/>
      <c r="AKA11" s="177"/>
      <c r="AKB11" s="177"/>
      <c r="AKC11" s="177"/>
      <c r="AKD11" s="177"/>
      <c r="AKE11" s="177"/>
      <c r="AKF11" s="177"/>
      <c r="AKG11" s="177"/>
      <c r="AKH11" s="177"/>
      <c r="AKI11" s="177"/>
      <c r="AKJ11" s="177"/>
      <c r="AKK11" s="177"/>
      <c r="AKL11" s="177"/>
      <c r="AKM11" s="177"/>
      <c r="AKN11" s="177"/>
      <c r="AKO11" s="177"/>
      <c r="AKP11" s="177"/>
      <c r="AKQ11" s="177"/>
      <c r="AKR11" s="177"/>
      <c r="AKS11" s="177"/>
      <c r="AKT11" s="177"/>
      <c r="AKU11" s="177"/>
      <c r="AKV11" s="177"/>
      <c r="AKW11" s="177"/>
      <c r="AKX11" s="177"/>
      <c r="AKY11" s="177"/>
      <c r="AKZ11" s="177"/>
      <c r="ALA11" s="177"/>
      <c r="ALB11" s="177"/>
      <c r="ALC11" s="177"/>
      <c r="ALD11" s="177"/>
      <c r="ALE11" s="177"/>
      <c r="ALF11" s="177"/>
      <c r="ALG11" s="177"/>
      <c r="ALH11" s="177"/>
      <c r="ALI11" s="177"/>
      <c r="ALJ11" s="177"/>
      <c r="ALK11" s="177"/>
      <c r="ALL11" s="177"/>
      <c r="ALM11" s="177"/>
      <c r="ALN11" s="177"/>
      <c r="ALO11" s="177"/>
      <c r="ALP11" s="177"/>
      <c r="ALQ11" s="177"/>
      <c r="ALR11" s="177"/>
      <c r="ALS11" s="177"/>
      <c r="ALT11" s="177"/>
      <c r="ALU11" s="177"/>
      <c r="ALV11" s="177"/>
      <c r="ALW11" s="177"/>
      <c r="ALX11" s="177"/>
      <c r="ALY11" s="177"/>
      <c r="ALZ11" s="177"/>
      <c r="AMA11" s="177"/>
      <c r="AMB11" s="177"/>
      <c r="AMC11" s="177"/>
      <c r="AMD11" s="177"/>
      <c r="AME11" s="177"/>
      <c r="AMF11" s="177"/>
      <c r="AMG11" s="177"/>
      <c r="AMH11" s="177"/>
      <c r="AMI11" s="177"/>
      <c r="AMJ11" s="177"/>
      <c r="AMK11" s="177"/>
    </row>
    <row r="12" spans="1:1025" s="298" customFormat="1" ht="35.1" customHeight="1" x14ac:dyDescent="0.8">
      <c r="A12" s="299">
        <v>1970</v>
      </c>
      <c r="B12" s="171">
        <v>151.25778771220175</v>
      </c>
      <c r="C12" s="172">
        <v>0</v>
      </c>
      <c r="D12" s="171">
        <v>53.892028867178851</v>
      </c>
      <c r="E12" s="172">
        <v>0</v>
      </c>
      <c r="F12" s="171">
        <v>0</v>
      </c>
      <c r="G12" s="172">
        <v>205.1498165793806</v>
      </c>
      <c r="H12" s="171">
        <v>122.17681667692284</v>
      </c>
      <c r="I12" s="172">
        <v>0</v>
      </c>
      <c r="J12" s="171">
        <v>45.958027890542546</v>
      </c>
      <c r="K12" s="172">
        <v>0</v>
      </c>
      <c r="L12" s="171">
        <v>0</v>
      </c>
      <c r="M12" s="300">
        <v>168.13484456746539</v>
      </c>
      <c r="N12" s="184"/>
      <c r="O12" s="184"/>
      <c r="P12" s="184"/>
      <c r="Q12" s="184"/>
      <c r="R12" s="184"/>
      <c r="S12" s="184"/>
      <c r="T12" s="184"/>
      <c r="U12" s="185"/>
      <c r="V12" s="184"/>
      <c r="W12" s="184"/>
      <c r="X12" s="184"/>
      <c r="Y12" s="185"/>
      <c r="Z12" s="184"/>
      <c r="AA12" s="185"/>
      <c r="AB12" s="184"/>
      <c r="AC12" s="185"/>
      <c r="AD12" s="184"/>
      <c r="AE12" s="185"/>
      <c r="AF12" s="301"/>
      <c r="AG12" s="185"/>
      <c r="AH12" s="297"/>
      <c r="AI12" s="29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7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77"/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77"/>
      <c r="CS12" s="177"/>
      <c r="CT12" s="177"/>
      <c r="CU12" s="177"/>
      <c r="CV12" s="177"/>
      <c r="CW12" s="177"/>
      <c r="CX12" s="177"/>
      <c r="CY12" s="177"/>
      <c r="CZ12" s="177"/>
      <c r="DA12" s="177"/>
      <c r="DB12" s="177"/>
      <c r="DC12" s="177"/>
      <c r="DD12" s="177"/>
      <c r="DE12" s="177"/>
      <c r="DF12" s="177"/>
      <c r="DG12" s="177"/>
      <c r="DH12" s="177"/>
      <c r="DI12" s="177"/>
      <c r="DJ12" s="177"/>
      <c r="DK12" s="177"/>
      <c r="DL12" s="177"/>
      <c r="DM12" s="177"/>
      <c r="DN12" s="177"/>
      <c r="DO12" s="177"/>
      <c r="DP12" s="177"/>
      <c r="DQ12" s="177"/>
      <c r="DR12" s="177"/>
      <c r="DS12" s="177"/>
      <c r="DT12" s="177"/>
      <c r="DU12" s="177"/>
      <c r="DV12" s="177"/>
      <c r="DW12" s="177"/>
      <c r="DX12" s="177"/>
      <c r="DY12" s="177"/>
      <c r="DZ12" s="177"/>
      <c r="EA12" s="177"/>
      <c r="EB12" s="177"/>
      <c r="EC12" s="177"/>
      <c r="ED12" s="177"/>
      <c r="EE12" s="177"/>
      <c r="EF12" s="177"/>
      <c r="EG12" s="177"/>
      <c r="EH12" s="177"/>
      <c r="EI12" s="177"/>
      <c r="EJ12" s="177"/>
      <c r="EK12" s="177"/>
      <c r="EL12" s="177"/>
      <c r="EM12" s="177"/>
      <c r="EN12" s="177"/>
      <c r="EO12" s="177"/>
      <c r="EP12" s="177"/>
      <c r="EQ12" s="177"/>
      <c r="ER12" s="177"/>
      <c r="ES12" s="177"/>
      <c r="ET12" s="177"/>
      <c r="EU12" s="177"/>
      <c r="EV12" s="177"/>
      <c r="EW12" s="177"/>
      <c r="EX12" s="177"/>
      <c r="EY12" s="177"/>
      <c r="EZ12" s="177"/>
      <c r="FA12" s="177"/>
      <c r="FB12" s="177"/>
      <c r="FC12" s="177"/>
      <c r="FD12" s="177"/>
      <c r="FE12" s="177"/>
      <c r="FF12" s="177"/>
      <c r="FG12" s="177"/>
      <c r="FH12" s="177"/>
      <c r="FI12" s="177"/>
      <c r="FJ12" s="177"/>
      <c r="FK12" s="177"/>
      <c r="FL12" s="177"/>
      <c r="FM12" s="177"/>
      <c r="FN12" s="177"/>
      <c r="FO12" s="177"/>
      <c r="FP12" s="177"/>
      <c r="FQ12" s="177"/>
      <c r="FR12" s="177"/>
      <c r="FS12" s="177"/>
      <c r="FT12" s="177"/>
      <c r="FU12" s="177"/>
      <c r="FV12" s="177"/>
      <c r="FW12" s="177"/>
      <c r="FX12" s="177"/>
      <c r="FY12" s="177"/>
      <c r="FZ12" s="177"/>
      <c r="GA12" s="177"/>
      <c r="GB12" s="177"/>
      <c r="GC12" s="177"/>
      <c r="GD12" s="177"/>
      <c r="GE12" s="177"/>
      <c r="GF12" s="177"/>
      <c r="GG12" s="177"/>
      <c r="GH12" s="177"/>
      <c r="GI12" s="177"/>
      <c r="GJ12" s="177"/>
      <c r="GK12" s="177"/>
      <c r="GL12" s="177"/>
      <c r="GM12" s="177"/>
      <c r="GN12" s="177"/>
      <c r="GO12" s="177"/>
      <c r="GP12" s="177"/>
      <c r="GQ12" s="177"/>
      <c r="GR12" s="177"/>
      <c r="GS12" s="177"/>
      <c r="GT12" s="177"/>
      <c r="GU12" s="177"/>
      <c r="GV12" s="177"/>
      <c r="GW12" s="177"/>
      <c r="GX12" s="177"/>
      <c r="GY12" s="177"/>
      <c r="GZ12" s="177"/>
      <c r="HA12" s="177"/>
      <c r="HB12" s="177"/>
      <c r="HC12" s="177"/>
      <c r="HD12" s="177"/>
      <c r="HE12" s="177"/>
      <c r="HF12" s="177"/>
      <c r="HG12" s="177"/>
      <c r="HH12" s="177"/>
      <c r="HI12" s="177"/>
      <c r="HJ12" s="177"/>
      <c r="HK12" s="177"/>
      <c r="HL12" s="177"/>
      <c r="HM12" s="177"/>
      <c r="HN12" s="177"/>
      <c r="HO12" s="177"/>
      <c r="HP12" s="177"/>
      <c r="HQ12" s="177"/>
      <c r="HR12" s="177"/>
      <c r="HS12" s="177"/>
      <c r="HT12" s="177"/>
      <c r="HU12" s="177"/>
      <c r="HV12" s="177"/>
      <c r="HW12" s="177"/>
      <c r="HX12" s="177"/>
      <c r="HY12" s="177"/>
      <c r="HZ12" s="177"/>
      <c r="IA12" s="177"/>
      <c r="IB12" s="177"/>
      <c r="IC12" s="177"/>
      <c r="ID12" s="177"/>
      <c r="IE12" s="177"/>
      <c r="IF12" s="177"/>
      <c r="IG12" s="177"/>
      <c r="IH12" s="177"/>
      <c r="II12" s="177"/>
      <c r="IJ12" s="177"/>
      <c r="IK12" s="177"/>
      <c r="IL12" s="177"/>
      <c r="IM12" s="177"/>
      <c r="IN12" s="177"/>
      <c r="IO12" s="177"/>
      <c r="IP12" s="177"/>
      <c r="IQ12" s="177"/>
      <c r="IR12" s="177"/>
      <c r="IS12" s="177"/>
      <c r="IT12" s="177"/>
      <c r="IU12" s="177"/>
      <c r="IV12" s="177"/>
      <c r="IW12" s="177"/>
      <c r="IX12" s="177"/>
      <c r="IY12" s="177"/>
      <c r="IZ12" s="177"/>
      <c r="JA12" s="177"/>
      <c r="JB12" s="177"/>
      <c r="JC12" s="177"/>
      <c r="JD12" s="177"/>
      <c r="JE12" s="177"/>
      <c r="JF12" s="177"/>
      <c r="JG12" s="177"/>
      <c r="JH12" s="177"/>
      <c r="JI12" s="177"/>
      <c r="JJ12" s="177"/>
      <c r="JK12" s="177"/>
      <c r="JL12" s="177"/>
      <c r="JM12" s="177"/>
      <c r="JN12" s="177"/>
      <c r="JO12" s="177"/>
      <c r="JP12" s="177"/>
      <c r="JQ12" s="177"/>
      <c r="JR12" s="177"/>
      <c r="JS12" s="177"/>
      <c r="JT12" s="177"/>
      <c r="JU12" s="177"/>
      <c r="JV12" s="177"/>
      <c r="JW12" s="177"/>
      <c r="JX12" s="177"/>
      <c r="JY12" s="177"/>
      <c r="JZ12" s="177"/>
      <c r="KA12" s="177"/>
      <c r="KB12" s="177"/>
      <c r="KC12" s="177"/>
      <c r="KD12" s="177"/>
      <c r="KE12" s="177"/>
      <c r="KF12" s="177"/>
      <c r="KG12" s="177"/>
      <c r="KH12" s="177"/>
      <c r="KI12" s="177"/>
      <c r="KJ12" s="177"/>
      <c r="KK12" s="177"/>
      <c r="KL12" s="177"/>
      <c r="KM12" s="177"/>
      <c r="KN12" s="177"/>
      <c r="KO12" s="177"/>
      <c r="KP12" s="177"/>
      <c r="KQ12" s="177"/>
      <c r="KR12" s="177"/>
      <c r="KS12" s="177"/>
      <c r="KT12" s="177"/>
      <c r="KU12" s="177"/>
      <c r="KV12" s="177"/>
      <c r="KW12" s="177"/>
      <c r="KX12" s="177"/>
      <c r="KY12" s="177"/>
      <c r="KZ12" s="177"/>
      <c r="LA12" s="177"/>
      <c r="LB12" s="177"/>
      <c r="LC12" s="177"/>
      <c r="LD12" s="177"/>
      <c r="LE12" s="177"/>
      <c r="LF12" s="177"/>
      <c r="LG12" s="177"/>
      <c r="LH12" s="177"/>
      <c r="LI12" s="177"/>
      <c r="LJ12" s="177"/>
      <c r="LK12" s="177"/>
      <c r="LL12" s="177"/>
      <c r="LM12" s="177"/>
      <c r="LN12" s="177"/>
      <c r="LO12" s="177"/>
      <c r="LP12" s="177"/>
      <c r="LQ12" s="177"/>
      <c r="LR12" s="177"/>
      <c r="LS12" s="177"/>
      <c r="LT12" s="177"/>
      <c r="LU12" s="177"/>
      <c r="LV12" s="177"/>
      <c r="LW12" s="177"/>
      <c r="LX12" s="177"/>
      <c r="LY12" s="177"/>
      <c r="LZ12" s="177"/>
      <c r="MA12" s="177"/>
      <c r="MB12" s="177"/>
      <c r="MC12" s="177"/>
      <c r="MD12" s="177"/>
      <c r="ME12" s="177"/>
      <c r="MF12" s="177"/>
      <c r="MG12" s="177"/>
      <c r="MH12" s="177"/>
      <c r="MI12" s="177"/>
      <c r="MJ12" s="177"/>
      <c r="MK12" s="177"/>
      <c r="ML12" s="177"/>
      <c r="MM12" s="177"/>
      <c r="MN12" s="177"/>
      <c r="MO12" s="177"/>
      <c r="MP12" s="177"/>
      <c r="MQ12" s="177"/>
      <c r="MR12" s="177"/>
      <c r="MS12" s="177"/>
      <c r="MT12" s="177"/>
      <c r="MU12" s="177"/>
      <c r="MV12" s="177"/>
      <c r="MW12" s="177"/>
      <c r="MX12" s="177"/>
      <c r="MY12" s="177"/>
      <c r="MZ12" s="177"/>
      <c r="NA12" s="177"/>
      <c r="NB12" s="177"/>
      <c r="NC12" s="177"/>
      <c r="ND12" s="177"/>
      <c r="NE12" s="177"/>
      <c r="NF12" s="177"/>
      <c r="NG12" s="177"/>
      <c r="NH12" s="177"/>
      <c r="NI12" s="177"/>
      <c r="NJ12" s="177"/>
      <c r="NK12" s="177"/>
      <c r="NL12" s="177"/>
      <c r="NM12" s="177"/>
      <c r="NN12" s="177"/>
      <c r="NO12" s="177"/>
      <c r="NP12" s="177"/>
      <c r="NQ12" s="177"/>
      <c r="NR12" s="177"/>
      <c r="NS12" s="177"/>
      <c r="NT12" s="177"/>
      <c r="NU12" s="177"/>
      <c r="NV12" s="177"/>
      <c r="NW12" s="177"/>
      <c r="NX12" s="177"/>
      <c r="NY12" s="177"/>
      <c r="NZ12" s="177"/>
      <c r="OA12" s="177"/>
      <c r="OB12" s="177"/>
      <c r="OC12" s="177"/>
      <c r="OD12" s="177"/>
      <c r="OE12" s="177"/>
      <c r="OF12" s="177"/>
      <c r="OG12" s="177"/>
      <c r="OH12" s="177"/>
      <c r="OI12" s="177"/>
      <c r="OJ12" s="177"/>
      <c r="OK12" s="177"/>
      <c r="OL12" s="177"/>
      <c r="OM12" s="177"/>
      <c r="ON12" s="177"/>
      <c r="OO12" s="177"/>
      <c r="OP12" s="177"/>
      <c r="OQ12" s="177"/>
      <c r="OR12" s="177"/>
      <c r="OS12" s="177"/>
      <c r="OT12" s="177"/>
      <c r="OU12" s="177"/>
      <c r="OV12" s="177"/>
      <c r="OW12" s="177"/>
      <c r="OX12" s="177"/>
      <c r="OY12" s="177"/>
      <c r="OZ12" s="177"/>
      <c r="PA12" s="177"/>
      <c r="PB12" s="177"/>
      <c r="PC12" s="177"/>
      <c r="PD12" s="177"/>
      <c r="PE12" s="177"/>
      <c r="PF12" s="177"/>
      <c r="PG12" s="177"/>
      <c r="PH12" s="177"/>
      <c r="PI12" s="177"/>
      <c r="PJ12" s="177"/>
      <c r="PK12" s="177"/>
      <c r="PL12" s="177"/>
      <c r="PM12" s="177"/>
      <c r="PN12" s="177"/>
      <c r="PO12" s="177"/>
      <c r="PP12" s="177"/>
      <c r="PQ12" s="177"/>
      <c r="PR12" s="177"/>
      <c r="PS12" s="177"/>
      <c r="PT12" s="177"/>
      <c r="PU12" s="177"/>
      <c r="PV12" s="177"/>
      <c r="PW12" s="177"/>
      <c r="PX12" s="177"/>
      <c r="PY12" s="177"/>
      <c r="PZ12" s="177"/>
      <c r="QA12" s="177"/>
      <c r="QB12" s="177"/>
      <c r="QC12" s="177"/>
      <c r="QD12" s="177"/>
      <c r="QE12" s="177"/>
      <c r="QF12" s="177"/>
      <c r="QG12" s="177"/>
      <c r="QH12" s="177"/>
      <c r="QI12" s="177"/>
      <c r="QJ12" s="177"/>
      <c r="QK12" s="177"/>
      <c r="QL12" s="177"/>
      <c r="QM12" s="177"/>
      <c r="QN12" s="177"/>
      <c r="QO12" s="177"/>
      <c r="QP12" s="177"/>
      <c r="QQ12" s="177"/>
      <c r="QR12" s="177"/>
      <c r="QS12" s="177"/>
      <c r="QT12" s="177"/>
      <c r="QU12" s="177"/>
      <c r="QV12" s="177"/>
      <c r="QW12" s="177"/>
      <c r="QX12" s="177"/>
      <c r="QY12" s="177"/>
      <c r="QZ12" s="177"/>
      <c r="RA12" s="177"/>
      <c r="RB12" s="177"/>
      <c r="RC12" s="177"/>
      <c r="RD12" s="177"/>
      <c r="RE12" s="177"/>
      <c r="RF12" s="177"/>
      <c r="RG12" s="177"/>
      <c r="RH12" s="177"/>
      <c r="RI12" s="177"/>
      <c r="RJ12" s="177"/>
      <c r="RK12" s="177"/>
      <c r="RL12" s="177"/>
      <c r="RM12" s="177"/>
      <c r="RN12" s="177"/>
      <c r="RO12" s="177"/>
      <c r="RP12" s="177"/>
      <c r="RQ12" s="177"/>
      <c r="RR12" s="177"/>
      <c r="RS12" s="177"/>
      <c r="RT12" s="177"/>
      <c r="RU12" s="177"/>
      <c r="RV12" s="177"/>
      <c r="RW12" s="177"/>
      <c r="RX12" s="177"/>
      <c r="RY12" s="177"/>
      <c r="RZ12" s="177"/>
      <c r="SA12" s="177"/>
      <c r="SB12" s="177"/>
      <c r="SC12" s="177"/>
      <c r="SD12" s="177"/>
      <c r="SE12" s="177"/>
      <c r="SF12" s="177"/>
      <c r="SG12" s="177"/>
      <c r="SH12" s="177"/>
      <c r="SI12" s="177"/>
      <c r="SJ12" s="177"/>
      <c r="SK12" s="177"/>
      <c r="SL12" s="177"/>
      <c r="SM12" s="177"/>
      <c r="SN12" s="177"/>
      <c r="SO12" s="177"/>
      <c r="SP12" s="177"/>
      <c r="SQ12" s="177"/>
      <c r="SR12" s="177"/>
      <c r="SS12" s="177"/>
      <c r="ST12" s="177"/>
      <c r="SU12" s="177"/>
      <c r="SV12" s="177"/>
      <c r="SW12" s="177"/>
      <c r="SX12" s="177"/>
      <c r="SY12" s="177"/>
      <c r="SZ12" s="177"/>
      <c r="TA12" s="177"/>
      <c r="TB12" s="177"/>
      <c r="TC12" s="177"/>
      <c r="TD12" s="177"/>
      <c r="TE12" s="177"/>
      <c r="TF12" s="177"/>
      <c r="TG12" s="177"/>
      <c r="TH12" s="177"/>
      <c r="TI12" s="177"/>
      <c r="TJ12" s="177"/>
      <c r="TK12" s="177"/>
      <c r="TL12" s="177"/>
      <c r="TM12" s="177"/>
      <c r="TN12" s="177"/>
      <c r="TO12" s="177"/>
      <c r="TP12" s="177"/>
      <c r="TQ12" s="177"/>
      <c r="TR12" s="177"/>
      <c r="TS12" s="177"/>
      <c r="TT12" s="177"/>
      <c r="TU12" s="177"/>
      <c r="TV12" s="177"/>
      <c r="TW12" s="177"/>
      <c r="TX12" s="177"/>
      <c r="TY12" s="177"/>
      <c r="TZ12" s="177"/>
      <c r="UA12" s="177"/>
      <c r="UB12" s="177"/>
      <c r="UC12" s="177"/>
      <c r="UD12" s="177"/>
      <c r="UE12" s="177"/>
      <c r="UF12" s="177"/>
      <c r="UG12" s="177"/>
      <c r="UH12" s="177"/>
      <c r="UI12" s="177"/>
      <c r="UJ12" s="177"/>
      <c r="UK12" s="177"/>
      <c r="UL12" s="177"/>
      <c r="UM12" s="177"/>
      <c r="UN12" s="177"/>
      <c r="UO12" s="177"/>
      <c r="UP12" s="177"/>
      <c r="UQ12" s="177"/>
      <c r="UR12" s="177"/>
      <c r="US12" s="177"/>
      <c r="UT12" s="177"/>
      <c r="UU12" s="177"/>
      <c r="UV12" s="177"/>
      <c r="UW12" s="177"/>
      <c r="UX12" s="177"/>
      <c r="UY12" s="177"/>
      <c r="UZ12" s="177"/>
      <c r="VA12" s="177"/>
      <c r="VB12" s="177"/>
      <c r="VC12" s="177"/>
      <c r="VD12" s="177"/>
      <c r="VE12" s="177"/>
      <c r="VF12" s="177"/>
      <c r="VG12" s="177"/>
      <c r="VH12" s="177"/>
      <c r="VI12" s="177"/>
      <c r="VJ12" s="177"/>
      <c r="VK12" s="177"/>
      <c r="VL12" s="177"/>
      <c r="VM12" s="177"/>
      <c r="VN12" s="177"/>
      <c r="VO12" s="177"/>
      <c r="VP12" s="177"/>
      <c r="VQ12" s="177"/>
      <c r="VR12" s="177"/>
      <c r="VS12" s="177"/>
      <c r="VT12" s="177"/>
      <c r="VU12" s="177"/>
      <c r="VV12" s="177"/>
      <c r="VW12" s="177"/>
      <c r="VX12" s="177"/>
      <c r="VY12" s="177"/>
      <c r="VZ12" s="177"/>
      <c r="WA12" s="177"/>
      <c r="WB12" s="177"/>
      <c r="WC12" s="177"/>
      <c r="WD12" s="177"/>
      <c r="WE12" s="177"/>
      <c r="WF12" s="177"/>
      <c r="WG12" s="177"/>
      <c r="WH12" s="177"/>
      <c r="WI12" s="177"/>
      <c r="WJ12" s="177"/>
      <c r="WK12" s="177"/>
      <c r="WL12" s="177"/>
      <c r="WM12" s="177"/>
      <c r="WN12" s="177"/>
      <c r="WO12" s="177"/>
      <c r="WP12" s="177"/>
      <c r="WQ12" s="177"/>
      <c r="WR12" s="177"/>
      <c r="WS12" s="177"/>
      <c r="WT12" s="177"/>
      <c r="WU12" s="177"/>
      <c r="WV12" s="177"/>
      <c r="WW12" s="177"/>
      <c r="WX12" s="177"/>
      <c r="WY12" s="177"/>
      <c r="WZ12" s="177"/>
      <c r="XA12" s="177"/>
      <c r="XB12" s="177"/>
      <c r="XC12" s="177"/>
      <c r="XD12" s="177"/>
      <c r="XE12" s="177"/>
      <c r="XF12" s="177"/>
      <c r="XG12" s="177"/>
      <c r="XH12" s="177"/>
      <c r="XI12" s="177"/>
      <c r="XJ12" s="177"/>
      <c r="XK12" s="177"/>
      <c r="XL12" s="177"/>
      <c r="XM12" s="177"/>
      <c r="XN12" s="177"/>
      <c r="XO12" s="177"/>
      <c r="XP12" s="177"/>
      <c r="XQ12" s="177"/>
      <c r="XR12" s="177"/>
      <c r="XS12" s="177"/>
      <c r="XT12" s="177"/>
      <c r="XU12" s="177"/>
      <c r="XV12" s="177"/>
      <c r="XW12" s="177"/>
      <c r="XX12" s="177"/>
      <c r="XY12" s="177"/>
      <c r="XZ12" s="177"/>
      <c r="YA12" s="177"/>
      <c r="YB12" s="177"/>
      <c r="YC12" s="177"/>
      <c r="YD12" s="177"/>
      <c r="YE12" s="177"/>
      <c r="YF12" s="177"/>
      <c r="YG12" s="177"/>
      <c r="YH12" s="177"/>
      <c r="YI12" s="177"/>
      <c r="YJ12" s="177"/>
      <c r="YK12" s="177"/>
      <c r="YL12" s="177"/>
      <c r="YM12" s="177"/>
      <c r="YN12" s="177"/>
      <c r="YO12" s="177"/>
      <c r="YP12" s="177"/>
      <c r="YQ12" s="177"/>
      <c r="YR12" s="177"/>
      <c r="YS12" s="177"/>
      <c r="YT12" s="177"/>
      <c r="YU12" s="177"/>
      <c r="YV12" s="177"/>
      <c r="YW12" s="177"/>
      <c r="YX12" s="177"/>
      <c r="YY12" s="177"/>
      <c r="YZ12" s="177"/>
      <c r="ZA12" s="177"/>
      <c r="ZB12" s="177"/>
      <c r="ZC12" s="177"/>
      <c r="ZD12" s="177"/>
      <c r="ZE12" s="177"/>
      <c r="ZF12" s="177"/>
      <c r="ZG12" s="177"/>
      <c r="ZH12" s="177"/>
      <c r="ZI12" s="177"/>
      <c r="ZJ12" s="177"/>
      <c r="ZK12" s="177"/>
      <c r="ZL12" s="177"/>
      <c r="ZM12" s="177"/>
      <c r="ZN12" s="177"/>
      <c r="ZO12" s="177"/>
      <c r="ZP12" s="177"/>
      <c r="ZQ12" s="177"/>
      <c r="ZR12" s="177"/>
      <c r="ZS12" s="177"/>
      <c r="ZT12" s="177"/>
      <c r="ZU12" s="177"/>
      <c r="ZV12" s="177"/>
      <c r="ZW12" s="177"/>
      <c r="ZX12" s="177"/>
      <c r="ZY12" s="177"/>
      <c r="ZZ12" s="177"/>
      <c r="AAA12" s="177"/>
      <c r="AAB12" s="177"/>
      <c r="AAC12" s="177"/>
      <c r="AAD12" s="177"/>
      <c r="AAE12" s="177"/>
      <c r="AAF12" s="177"/>
      <c r="AAG12" s="177"/>
      <c r="AAH12" s="177"/>
      <c r="AAI12" s="177"/>
      <c r="AAJ12" s="177"/>
      <c r="AAK12" s="177"/>
      <c r="AAL12" s="177"/>
      <c r="AAM12" s="177"/>
      <c r="AAN12" s="177"/>
      <c r="AAO12" s="177"/>
      <c r="AAP12" s="177"/>
      <c r="AAQ12" s="177"/>
      <c r="AAR12" s="177"/>
      <c r="AAS12" s="177"/>
      <c r="AAT12" s="177"/>
      <c r="AAU12" s="177"/>
      <c r="AAV12" s="177"/>
      <c r="AAW12" s="177"/>
      <c r="AAX12" s="177"/>
      <c r="AAY12" s="177"/>
      <c r="AAZ12" s="177"/>
      <c r="ABA12" s="177"/>
      <c r="ABB12" s="177"/>
      <c r="ABC12" s="177"/>
      <c r="ABD12" s="177"/>
      <c r="ABE12" s="177"/>
      <c r="ABF12" s="177"/>
      <c r="ABG12" s="177"/>
      <c r="ABH12" s="177"/>
      <c r="ABI12" s="177"/>
      <c r="ABJ12" s="177"/>
      <c r="ABK12" s="177"/>
      <c r="ABL12" s="177"/>
      <c r="ABM12" s="177"/>
      <c r="ABN12" s="177"/>
      <c r="ABO12" s="177"/>
      <c r="ABP12" s="177"/>
      <c r="ABQ12" s="177"/>
      <c r="ABR12" s="177"/>
      <c r="ABS12" s="177"/>
      <c r="ABT12" s="177"/>
      <c r="ABU12" s="177"/>
      <c r="ABV12" s="177"/>
      <c r="ABW12" s="177"/>
      <c r="ABX12" s="177"/>
      <c r="ABY12" s="177"/>
      <c r="ABZ12" s="177"/>
      <c r="ACA12" s="177"/>
      <c r="ACB12" s="177"/>
      <c r="ACC12" s="177"/>
      <c r="ACD12" s="177"/>
      <c r="ACE12" s="177"/>
      <c r="ACF12" s="177"/>
      <c r="ACG12" s="177"/>
      <c r="ACH12" s="177"/>
      <c r="ACI12" s="177"/>
      <c r="ACJ12" s="177"/>
      <c r="ACK12" s="177"/>
      <c r="ACL12" s="177"/>
      <c r="ACM12" s="177"/>
      <c r="ACN12" s="177"/>
      <c r="ACO12" s="177"/>
      <c r="ACP12" s="177"/>
      <c r="ACQ12" s="177"/>
      <c r="ACR12" s="177"/>
      <c r="ACS12" s="177"/>
      <c r="ACT12" s="177"/>
      <c r="ACU12" s="177"/>
      <c r="ACV12" s="177"/>
      <c r="ACW12" s="177"/>
      <c r="ACX12" s="177"/>
      <c r="ACY12" s="177"/>
      <c r="ACZ12" s="177"/>
      <c r="ADA12" s="177"/>
      <c r="ADB12" s="177"/>
      <c r="ADC12" s="177"/>
      <c r="ADD12" s="177"/>
      <c r="ADE12" s="177"/>
      <c r="ADF12" s="177"/>
      <c r="ADG12" s="177"/>
      <c r="ADH12" s="177"/>
      <c r="ADI12" s="177"/>
      <c r="ADJ12" s="177"/>
      <c r="ADK12" s="177"/>
      <c r="ADL12" s="177"/>
      <c r="ADM12" s="177"/>
      <c r="ADN12" s="177"/>
      <c r="ADO12" s="177"/>
      <c r="ADP12" s="177"/>
      <c r="ADQ12" s="177"/>
      <c r="ADR12" s="177"/>
      <c r="ADS12" s="177"/>
      <c r="ADT12" s="177"/>
      <c r="ADU12" s="177"/>
      <c r="ADV12" s="177"/>
      <c r="ADW12" s="177"/>
      <c r="ADX12" s="177"/>
      <c r="ADY12" s="177"/>
      <c r="ADZ12" s="177"/>
      <c r="AEA12" s="177"/>
      <c r="AEB12" s="177"/>
      <c r="AEC12" s="177"/>
      <c r="AED12" s="177"/>
      <c r="AEE12" s="177"/>
      <c r="AEF12" s="177"/>
      <c r="AEG12" s="177"/>
      <c r="AEH12" s="177"/>
      <c r="AEI12" s="177"/>
      <c r="AEJ12" s="177"/>
      <c r="AEK12" s="177"/>
      <c r="AEL12" s="177"/>
      <c r="AEM12" s="177"/>
      <c r="AEN12" s="177"/>
      <c r="AEO12" s="177"/>
      <c r="AEP12" s="177"/>
      <c r="AEQ12" s="177"/>
      <c r="AER12" s="177"/>
      <c r="AES12" s="177"/>
      <c r="AET12" s="177"/>
      <c r="AEU12" s="177"/>
      <c r="AEV12" s="177"/>
      <c r="AEW12" s="177"/>
      <c r="AEX12" s="177"/>
      <c r="AEY12" s="177"/>
      <c r="AEZ12" s="177"/>
      <c r="AFA12" s="177"/>
      <c r="AFB12" s="177"/>
      <c r="AFC12" s="177"/>
      <c r="AFD12" s="177"/>
      <c r="AFE12" s="177"/>
      <c r="AFF12" s="177"/>
      <c r="AFG12" s="177"/>
      <c r="AFH12" s="177"/>
      <c r="AFI12" s="177"/>
      <c r="AFJ12" s="177"/>
      <c r="AFK12" s="177"/>
      <c r="AFL12" s="177"/>
      <c r="AFM12" s="177"/>
      <c r="AFN12" s="177"/>
      <c r="AFO12" s="177"/>
      <c r="AFP12" s="177"/>
      <c r="AFQ12" s="177"/>
      <c r="AFR12" s="177"/>
      <c r="AFS12" s="177"/>
      <c r="AFT12" s="177"/>
      <c r="AFU12" s="177"/>
      <c r="AFV12" s="177"/>
      <c r="AFW12" s="177"/>
      <c r="AFX12" s="177"/>
      <c r="AFY12" s="177"/>
      <c r="AFZ12" s="177"/>
      <c r="AGA12" s="177"/>
      <c r="AGB12" s="177"/>
      <c r="AGC12" s="177"/>
      <c r="AGD12" s="177"/>
      <c r="AGE12" s="177"/>
      <c r="AGF12" s="177"/>
      <c r="AGG12" s="177"/>
      <c r="AGH12" s="177"/>
      <c r="AGI12" s="177"/>
      <c r="AGJ12" s="177"/>
      <c r="AGK12" s="177"/>
      <c r="AGL12" s="177"/>
      <c r="AGM12" s="177"/>
      <c r="AGN12" s="177"/>
      <c r="AGO12" s="177"/>
      <c r="AGP12" s="177"/>
      <c r="AGQ12" s="177"/>
      <c r="AGR12" s="177"/>
      <c r="AGS12" s="177"/>
      <c r="AGT12" s="177"/>
      <c r="AGU12" s="177"/>
      <c r="AGV12" s="177"/>
      <c r="AGW12" s="177"/>
      <c r="AGX12" s="177"/>
      <c r="AGY12" s="177"/>
      <c r="AGZ12" s="177"/>
      <c r="AHA12" s="177"/>
      <c r="AHB12" s="177"/>
      <c r="AHC12" s="177"/>
      <c r="AHD12" s="177"/>
      <c r="AHE12" s="177"/>
      <c r="AHF12" s="177"/>
      <c r="AHG12" s="177"/>
      <c r="AHH12" s="177"/>
      <c r="AHI12" s="177"/>
      <c r="AHJ12" s="177"/>
      <c r="AHK12" s="177"/>
      <c r="AHL12" s="177"/>
      <c r="AHM12" s="177"/>
      <c r="AHN12" s="177"/>
      <c r="AHO12" s="177"/>
      <c r="AHP12" s="177"/>
      <c r="AHQ12" s="177"/>
      <c r="AHR12" s="177"/>
      <c r="AHS12" s="177"/>
      <c r="AHT12" s="177"/>
      <c r="AHU12" s="177"/>
      <c r="AHV12" s="177"/>
      <c r="AHW12" s="177"/>
      <c r="AHX12" s="177"/>
      <c r="AHY12" s="177"/>
      <c r="AHZ12" s="177"/>
      <c r="AIA12" s="177"/>
      <c r="AIB12" s="177"/>
      <c r="AIC12" s="177"/>
      <c r="AID12" s="177"/>
      <c r="AIE12" s="177"/>
      <c r="AIF12" s="177"/>
      <c r="AIG12" s="177"/>
      <c r="AIH12" s="177"/>
      <c r="AII12" s="177"/>
      <c r="AIJ12" s="177"/>
      <c r="AIK12" s="177"/>
      <c r="AIL12" s="177"/>
      <c r="AIM12" s="177"/>
      <c r="AIN12" s="177"/>
      <c r="AIO12" s="177"/>
      <c r="AIP12" s="177"/>
      <c r="AIQ12" s="177"/>
      <c r="AIR12" s="177"/>
      <c r="AIS12" s="177"/>
      <c r="AIT12" s="177"/>
      <c r="AIU12" s="177"/>
      <c r="AIV12" s="177"/>
      <c r="AIW12" s="177"/>
      <c r="AIX12" s="177"/>
      <c r="AIY12" s="177"/>
      <c r="AIZ12" s="177"/>
      <c r="AJA12" s="177"/>
      <c r="AJB12" s="177"/>
      <c r="AJC12" s="177"/>
      <c r="AJD12" s="177"/>
      <c r="AJE12" s="177"/>
      <c r="AJF12" s="177"/>
      <c r="AJG12" s="177"/>
      <c r="AJH12" s="177"/>
      <c r="AJI12" s="177"/>
      <c r="AJJ12" s="177"/>
      <c r="AJK12" s="177"/>
      <c r="AJL12" s="177"/>
      <c r="AJM12" s="177"/>
      <c r="AJN12" s="177"/>
      <c r="AJO12" s="177"/>
      <c r="AJP12" s="177"/>
      <c r="AJQ12" s="177"/>
      <c r="AJR12" s="177"/>
      <c r="AJS12" s="177"/>
      <c r="AJT12" s="177"/>
      <c r="AJU12" s="177"/>
      <c r="AJV12" s="177"/>
      <c r="AJW12" s="177"/>
      <c r="AJX12" s="177"/>
      <c r="AJY12" s="177"/>
      <c r="AJZ12" s="177"/>
      <c r="AKA12" s="177"/>
      <c r="AKB12" s="177"/>
      <c r="AKC12" s="177"/>
      <c r="AKD12" s="177"/>
      <c r="AKE12" s="177"/>
      <c r="AKF12" s="177"/>
      <c r="AKG12" s="177"/>
      <c r="AKH12" s="177"/>
      <c r="AKI12" s="177"/>
      <c r="AKJ12" s="177"/>
      <c r="AKK12" s="177"/>
      <c r="AKL12" s="177"/>
      <c r="AKM12" s="177"/>
      <c r="AKN12" s="177"/>
      <c r="AKO12" s="177"/>
      <c r="AKP12" s="177"/>
      <c r="AKQ12" s="177"/>
      <c r="AKR12" s="177"/>
      <c r="AKS12" s="177"/>
      <c r="AKT12" s="177"/>
      <c r="AKU12" s="177"/>
      <c r="AKV12" s="177"/>
      <c r="AKW12" s="177"/>
      <c r="AKX12" s="177"/>
      <c r="AKY12" s="177"/>
      <c r="AKZ12" s="177"/>
      <c r="ALA12" s="177"/>
      <c r="ALB12" s="177"/>
      <c r="ALC12" s="177"/>
      <c r="ALD12" s="177"/>
      <c r="ALE12" s="177"/>
      <c r="ALF12" s="177"/>
      <c r="ALG12" s="177"/>
      <c r="ALH12" s="177"/>
      <c r="ALI12" s="177"/>
      <c r="ALJ12" s="177"/>
      <c r="ALK12" s="177"/>
      <c r="ALL12" s="177"/>
      <c r="ALM12" s="177"/>
      <c r="ALN12" s="177"/>
      <c r="ALO12" s="177"/>
      <c r="ALP12" s="177"/>
      <c r="ALQ12" s="177"/>
      <c r="ALR12" s="177"/>
      <c r="ALS12" s="177"/>
      <c r="ALT12" s="177"/>
      <c r="ALU12" s="177"/>
      <c r="ALV12" s="177"/>
      <c r="ALW12" s="177"/>
      <c r="ALX12" s="177"/>
      <c r="ALY12" s="177"/>
      <c r="ALZ12" s="177"/>
      <c r="AMA12" s="177"/>
      <c r="AMB12" s="177"/>
      <c r="AMC12" s="177"/>
      <c r="AMD12" s="177"/>
      <c r="AME12" s="177"/>
      <c r="AMF12" s="177"/>
      <c r="AMG12" s="177"/>
      <c r="AMH12" s="177"/>
      <c r="AMI12" s="177"/>
      <c r="AMJ12" s="177"/>
      <c r="AMK12" s="177"/>
    </row>
    <row r="13" spans="1:1025" s="298" customFormat="1" ht="35.1" customHeight="1" x14ac:dyDescent="0.8">
      <c r="A13" s="299">
        <v>1971</v>
      </c>
      <c r="B13" s="171">
        <v>91.071541255266069</v>
      </c>
      <c r="C13" s="172">
        <v>0</v>
      </c>
      <c r="D13" s="171">
        <v>80.493832315329399</v>
      </c>
      <c r="E13" s="172">
        <v>0</v>
      </c>
      <c r="F13" s="171">
        <v>0</v>
      </c>
      <c r="G13" s="172">
        <v>171.56537357059545</v>
      </c>
      <c r="H13" s="171">
        <v>73.75401812040846</v>
      </c>
      <c r="I13" s="172">
        <v>0</v>
      </c>
      <c r="J13" s="171">
        <v>69.953510408288878</v>
      </c>
      <c r="K13" s="172">
        <v>0</v>
      </c>
      <c r="L13" s="171">
        <v>0</v>
      </c>
      <c r="M13" s="300">
        <v>143.70752852869734</v>
      </c>
      <c r="N13" s="302"/>
      <c r="O13" s="184"/>
      <c r="P13" s="297"/>
      <c r="Q13" s="184"/>
      <c r="R13" s="302"/>
      <c r="S13" s="184"/>
      <c r="T13" s="301"/>
      <c r="U13" s="185"/>
      <c r="V13" s="301"/>
      <c r="W13" s="296"/>
      <c r="X13" s="297"/>
      <c r="Y13" s="184"/>
      <c r="Z13" s="297"/>
      <c r="AA13" s="184"/>
      <c r="AB13" s="301"/>
      <c r="AC13" s="185"/>
      <c r="AD13" s="301"/>
      <c r="AE13" s="185"/>
      <c r="AF13" s="301"/>
      <c r="AG13" s="185"/>
      <c r="AH13" s="297"/>
      <c r="AI13" s="29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7"/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7"/>
      <c r="DL13" s="177"/>
      <c r="DM13" s="177"/>
      <c r="DN13" s="177"/>
      <c r="DO13" s="177"/>
      <c r="DP13" s="177"/>
      <c r="DQ13" s="177"/>
      <c r="DR13" s="177"/>
      <c r="DS13" s="177"/>
      <c r="DT13" s="177"/>
      <c r="DU13" s="177"/>
      <c r="DV13" s="177"/>
      <c r="DW13" s="177"/>
      <c r="DX13" s="177"/>
      <c r="DY13" s="177"/>
      <c r="DZ13" s="177"/>
      <c r="EA13" s="177"/>
      <c r="EB13" s="177"/>
      <c r="EC13" s="177"/>
      <c r="ED13" s="177"/>
      <c r="EE13" s="177"/>
      <c r="EF13" s="177"/>
      <c r="EG13" s="177"/>
      <c r="EH13" s="177"/>
      <c r="EI13" s="177"/>
      <c r="EJ13" s="177"/>
      <c r="EK13" s="177"/>
      <c r="EL13" s="177"/>
      <c r="EM13" s="177"/>
      <c r="EN13" s="177"/>
      <c r="EO13" s="177"/>
      <c r="EP13" s="177"/>
      <c r="EQ13" s="177"/>
      <c r="ER13" s="177"/>
      <c r="ES13" s="177"/>
      <c r="ET13" s="177"/>
      <c r="EU13" s="177"/>
      <c r="EV13" s="177"/>
      <c r="EW13" s="177"/>
      <c r="EX13" s="177"/>
      <c r="EY13" s="177"/>
      <c r="EZ13" s="177"/>
      <c r="FA13" s="177"/>
      <c r="FB13" s="177"/>
      <c r="FC13" s="177"/>
      <c r="FD13" s="177"/>
      <c r="FE13" s="177"/>
      <c r="FF13" s="177"/>
      <c r="FG13" s="177"/>
      <c r="FH13" s="177"/>
      <c r="FI13" s="177"/>
      <c r="FJ13" s="177"/>
      <c r="FK13" s="177"/>
      <c r="FL13" s="177"/>
      <c r="FM13" s="177"/>
      <c r="FN13" s="177"/>
      <c r="FO13" s="177"/>
      <c r="FP13" s="177"/>
      <c r="FQ13" s="177"/>
      <c r="FR13" s="177"/>
      <c r="FS13" s="177"/>
      <c r="FT13" s="177"/>
      <c r="FU13" s="177"/>
      <c r="FV13" s="177"/>
      <c r="FW13" s="177"/>
      <c r="FX13" s="177"/>
      <c r="FY13" s="177"/>
      <c r="FZ13" s="177"/>
      <c r="GA13" s="177"/>
      <c r="GB13" s="177"/>
      <c r="GC13" s="177"/>
      <c r="GD13" s="177"/>
      <c r="GE13" s="177"/>
      <c r="GF13" s="177"/>
      <c r="GG13" s="177"/>
      <c r="GH13" s="177"/>
      <c r="GI13" s="177"/>
      <c r="GJ13" s="177"/>
      <c r="GK13" s="177"/>
      <c r="GL13" s="177"/>
      <c r="GM13" s="177"/>
      <c r="GN13" s="177"/>
      <c r="GO13" s="177"/>
      <c r="GP13" s="177"/>
      <c r="GQ13" s="177"/>
      <c r="GR13" s="177"/>
      <c r="GS13" s="177"/>
      <c r="GT13" s="177"/>
      <c r="GU13" s="177"/>
      <c r="GV13" s="177"/>
      <c r="GW13" s="177"/>
      <c r="GX13" s="177"/>
      <c r="GY13" s="177"/>
      <c r="GZ13" s="177"/>
      <c r="HA13" s="177"/>
      <c r="HB13" s="177"/>
      <c r="HC13" s="177"/>
      <c r="HD13" s="177"/>
      <c r="HE13" s="177"/>
      <c r="HF13" s="177"/>
      <c r="HG13" s="177"/>
      <c r="HH13" s="177"/>
      <c r="HI13" s="177"/>
      <c r="HJ13" s="177"/>
      <c r="HK13" s="177"/>
      <c r="HL13" s="177"/>
      <c r="HM13" s="177"/>
      <c r="HN13" s="177"/>
      <c r="HO13" s="177"/>
      <c r="HP13" s="177"/>
      <c r="HQ13" s="177"/>
      <c r="HR13" s="177"/>
      <c r="HS13" s="177"/>
      <c r="HT13" s="177"/>
      <c r="HU13" s="177"/>
      <c r="HV13" s="177"/>
      <c r="HW13" s="177"/>
      <c r="HX13" s="177"/>
      <c r="HY13" s="177"/>
      <c r="HZ13" s="177"/>
      <c r="IA13" s="177"/>
      <c r="IB13" s="177"/>
      <c r="IC13" s="177"/>
      <c r="ID13" s="177"/>
      <c r="IE13" s="177"/>
      <c r="IF13" s="177"/>
      <c r="IG13" s="177"/>
      <c r="IH13" s="177"/>
      <c r="II13" s="177"/>
      <c r="IJ13" s="177"/>
      <c r="IK13" s="177"/>
      <c r="IL13" s="177"/>
      <c r="IM13" s="177"/>
      <c r="IN13" s="177"/>
      <c r="IO13" s="177"/>
      <c r="IP13" s="177"/>
      <c r="IQ13" s="177"/>
      <c r="IR13" s="177"/>
      <c r="IS13" s="177"/>
      <c r="IT13" s="177"/>
      <c r="IU13" s="177"/>
      <c r="IV13" s="177"/>
      <c r="IW13" s="177"/>
      <c r="IX13" s="177"/>
      <c r="IY13" s="177"/>
      <c r="IZ13" s="177"/>
      <c r="JA13" s="177"/>
      <c r="JB13" s="177"/>
      <c r="JC13" s="177"/>
      <c r="JD13" s="177"/>
      <c r="JE13" s="177"/>
      <c r="JF13" s="177"/>
      <c r="JG13" s="177"/>
      <c r="JH13" s="177"/>
      <c r="JI13" s="177"/>
      <c r="JJ13" s="177"/>
      <c r="JK13" s="177"/>
      <c r="JL13" s="177"/>
      <c r="JM13" s="177"/>
      <c r="JN13" s="177"/>
      <c r="JO13" s="177"/>
      <c r="JP13" s="177"/>
      <c r="JQ13" s="177"/>
      <c r="JR13" s="177"/>
      <c r="JS13" s="177"/>
      <c r="JT13" s="177"/>
      <c r="JU13" s="177"/>
      <c r="JV13" s="177"/>
      <c r="JW13" s="177"/>
      <c r="JX13" s="177"/>
      <c r="JY13" s="177"/>
      <c r="JZ13" s="177"/>
      <c r="KA13" s="177"/>
      <c r="KB13" s="177"/>
      <c r="KC13" s="177"/>
      <c r="KD13" s="177"/>
      <c r="KE13" s="177"/>
      <c r="KF13" s="177"/>
      <c r="KG13" s="177"/>
      <c r="KH13" s="177"/>
      <c r="KI13" s="177"/>
      <c r="KJ13" s="177"/>
      <c r="KK13" s="177"/>
      <c r="KL13" s="177"/>
      <c r="KM13" s="177"/>
      <c r="KN13" s="177"/>
      <c r="KO13" s="177"/>
      <c r="KP13" s="177"/>
      <c r="KQ13" s="177"/>
      <c r="KR13" s="177"/>
      <c r="KS13" s="177"/>
      <c r="KT13" s="177"/>
      <c r="KU13" s="177"/>
      <c r="KV13" s="177"/>
      <c r="KW13" s="177"/>
      <c r="KX13" s="177"/>
      <c r="KY13" s="177"/>
      <c r="KZ13" s="177"/>
      <c r="LA13" s="177"/>
      <c r="LB13" s="177"/>
      <c r="LC13" s="177"/>
      <c r="LD13" s="177"/>
      <c r="LE13" s="177"/>
      <c r="LF13" s="177"/>
      <c r="LG13" s="177"/>
      <c r="LH13" s="177"/>
      <c r="LI13" s="177"/>
      <c r="LJ13" s="177"/>
      <c r="LK13" s="177"/>
      <c r="LL13" s="177"/>
      <c r="LM13" s="177"/>
      <c r="LN13" s="177"/>
      <c r="LO13" s="177"/>
      <c r="LP13" s="177"/>
      <c r="LQ13" s="177"/>
      <c r="LR13" s="177"/>
      <c r="LS13" s="177"/>
      <c r="LT13" s="177"/>
      <c r="LU13" s="177"/>
      <c r="LV13" s="177"/>
      <c r="LW13" s="177"/>
      <c r="LX13" s="177"/>
      <c r="LY13" s="177"/>
      <c r="LZ13" s="177"/>
      <c r="MA13" s="177"/>
      <c r="MB13" s="177"/>
      <c r="MC13" s="177"/>
      <c r="MD13" s="177"/>
      <c r="ME13" s="177"/>
      <c r="MF13" s="177"/>
      <c r="MG13" s="177"/>
      <c r="MH13" s="177"/>
      <c r="MI13" s="177"/>
      <c r="MJ13" s="177"/>
      <c r="MK13" s="177"/>
      <c r="ML13" s="177"/>
      <c r="MM13" s="177"/>
      <c r="MN13" s="177"/>
      <c r="MO13" s="177"/>
      <c r="MP13" s="177"/>
      <c r="MQ13" s="177"/>
      <c r="MR13" s="177"/>
      <c r="MS13" s="177"/>
      <c r="MT13" s="177"/>
      <c r="MU13" s="177"/>
      <c r="MV13" s="177"/>
      <c r="MW13" s="177"/>
      <c r="MX13" s="177"/>
      <c r="MY13" s="177"/>
      <c r="MZ13" s="177"/>
      <c r="NA13" s="177"/>
      <c r="NB13" s="177"/>
      <c r="NC13" s="177"/>
      <c r="ND13" s="177"/>
      <c r="NE13" s="177"/>
      <c r="NF13" s="177"/>
      <c r="NG13" s="177"/>
      <c r="NH13" s="177"/>
      <c r="NI13" s="177"/>
      <c r="NJ13" s="177"/>
      <c r="NK13" s="177"/>
      <c r="NL13" s="177"/>
      <c r="NM13" s="177"/>
      <c r="NN13" s="177"/>
      <c r="NO13" s="177"/>
      <c r="NP13" s="177"/>
      <c r="NQ13" s="177"/>
      <c r="NR13" s="177"/>
      <c r="NS13" s="177"/>
      <c r="NT13" s="177"/>
      <c r="NU13" s="177"/>
      <c r="NV13" s="177"/>
      <c r="NW13" s="177"/>
      <c r="NX13" s="177"/>
      <c r="NY13" s="177"/>
      <c r="NZ13" s="177"/>
      <c r="OA13" s="177"/>
      <c r="OB13" s="177"/>
      <c r="OC13" s="177"/>
      <c r="OD13" s="177"/>
      <c r="OE13" s="177"/>
      <c r="OF13" s="177"/>
      <c r="OG13" s="177"/>
      <c r="OH13" s="177"/>
      <c r="OI13" s="177"/>
      <c r="OJ13" s="177"/>
      <c r="OK13" s="177"/>
      <c r="OL13" s="177"/>
      <c r="OM13" s="177"/>
      <c r="ON13" s="177"/>
      <c r="OO13" s="177"/>
      <c r="OP13" s="177"/>
      <c r="OQ13" s="177"/>
      <c r="OR13" s="177"/>
      <c r="OS13" s="177"/>
      <c r="OT13" s="177"/>
      <c r="OU13" s="177"/>
      <c r="OV13" s="177"/>
      <c r="OW13" s="177"/>
      <c r="OX13" s="177"/>
      <c r="OY13" s="177"/>
      <c r="OZ13" s="177"/>
      <c r="PA13" s="177"/>
      <c r="PB13" s="177"/>
      <c r="PC13" s="177"/>
      <c r="PD13" s="177"/>
      <c r="PE13" s="177"/>
      <c r="PF13" s="177"/>
      <c r="PG13" s="177"/>
      <c r="PH13" s="177"/>
      <c r="PI13" s="177"/>
      <c r="PJ13" s="177"/>
      <c r="PK13" s="177"/>
      <c r="PL13" s="177"/>
      <c r="PM13" s="177"/>
      <c r="PN13" s="177"/>
      <c r="PO13" s="177"/>
      <c r="PP13" s="177"/>
      <c r="PQ13" s="177"/>
      <c r="PR13" s="177"/>
      <c r="PS13" s="177"/>
      <c r="PT13" s="177"/>
      <c r="PU13" s="177"/>
      <c r="PV13" s="177"/>
      <c r="PW13" s="177"/>
      <c r="PX13" s="177"/>
      <c r="PY13" s="177"/>
      <c r="PZ13" s="177"/>
      <c r="QA13" s="177"/>
      <c r="QB13" s="177"/>
      <c r="QC13" s="177"/>
      <c r="QD13" s="177"/>
      <c r="QE13" s="177"/>
      <c r="QF13" s="177"/>
      <c r="QG13" s="177"/>
      <c r="QH13" s="177"/>
      <c r="QI13" s="177"/>
      <c r="QJ13" s="177"/>
      <c r="QK13" s="177"/>
      <c r="QL13" s="177"/>
      <c r="QM13" s="177"/>
      <c r="QN13" s="177"/>
      <c r="QO13" s="177"/>
      <c r="QP13" s="177"/>
      <c r="QQ13" s="177"/>
      <c r="QR13" s="177"/>
      <c r="QS13" s="177"/>
      <c r="QT13" s="177"/>
      <c r="QU13" s="177"/>
      <c r="QV13" s="177"/>
      <c r="QW13" s="177"/>
      <c r="QX13" s="177"/>
      <c r="QY13" s="177"/>
      <c r="QZ13" s="177"/>
      <c r="RA13" s="177"/>
      <c r="RB13" s="177"/>
      <c r="RC13" s="177"/>
      <c r="RD13" s="177"/>
      <c r="RE13" s="177"/>
      <c r="RF13" s="177"/>
      <c r="RG13" s="177"/>
      <c r="RH13" s="177"/>
      <c r="RI13" s="177"/>
      <c r="RJ13" s="177"/>
      <c r="RK13" s="177"/>
      <c r="RL13" s="177"/>
      <c r="RM13" s="177"/>
      <c r="RN13" s="177"/>
      <c r="RO13" s="177"/>
      <c r="RP13" s="177"/>
      <c r="RQ13" s="177"/>
      <c r="RR13" s="177"/>
      <c r="RS13" s="177"/>
      <c r="RT13" s="177"/>
      <c r="RU13" s="177"/>
      <c r="RV13" s="177"/>
      <c r="RW13" s="177"/>
      <c r="RX13" s="177"/>
      <c r="RY13" s="177"/>
      <c r="RZ13" s="177"/>
      <c r="SA13" s="177"/>
      <c r="SB13" s="177"/>
      <c r="SC13" s="177"/>
      <c r="SD13" s="177"/>
      <c r="SE13" s="177"/>
      <c r="SF13" s="177"/>
      <c r="SG13" s="177"/>
      <c r="SH13" s="177"/>
      <c r="SI13" s="177"/>
      <c r="SJ13" s="177"/>
      <c r="SK13" s="177"/>
      <c r="SL13" s="177"/>
      <c r="SM13" s="177"/>
      <c r="SN13" s="177"/>
      <c r="SO13" s="177"/>
      <c r="SP13" s="177"/>
      <c r="SQ13" s="177"/>
      <c r="SR13" s="177"/>
      <c r="SS13" s="177"/>
      <c r="ST13" s="177"/>
      <c r="SU13" s="177"/>
      <c r="SV13" s="177"/>
      <c r="SW13" s="177"/>
      <c r="SX13" s="177"/>
      <c r="SY13" s="177"/>
      <c r="SZ13" s="177"/>
      <c r="TA13" s="177"/>
      <c r="TB13" s="177"/>
      <c r="TC13" s="177"/>
      <c r="TD13" s="177"/>
      <c r="TE13" s="177"/>
      <c r="TF13" s="177"/>
      <c r="TG13" s="177"/>
      <c r="TH13" s="177"/>
      <c r="TI13" s="177"/>
      <c r="TJ13" s="177"/>
      <c r="TK13" s="177"/>
      <c r="TL13" s="177"/>
      <c r="TM13" s="177"/>
      <c r="TN13" s="177"/>
      <c r="TO13" s="177"/>
      <c r="TP13" s="177"/>
      <c r="TQ13" s="177"/>
      <c r="TR13" s="177"/>
      <c r="TS13" s="177"/>
      <c r="TT13" s="177"/>
      <c r="TU13" s="177"/>
      <c r="TV13" s="177"/>
      <c r="TW13" s="177"/>
      <c r="TX13" s="177"/>
      <c r="TY13" s="177"/>
      <c r="TZ13" s="177"/>
      <c r="UA13" s="177"/>
      <c r="UB13" s="177"/>
      <c r="UC13" s="177"/>
      <c r="UD13" s="177"/>
      <c r="UE13" s="177"/>
      <c r="UF13" s="177"/>
      <c r="UG13" s="177"/>
      <c r="UH13" s="177"/>
      <c r="UI13" s="177"/>
      <c r="UJ13" s="177"/>
      <c r="UK13" s="177"/>
      <c r="UL13" s="177"/>
      <c r="UM13" s="177"/>
      <c r="UN13" s="177"/>
      <c r="UO13" s="177"/>
      <c r="UP13" s="177"/>
      <c r="UQ13" s="177"/>
      <c r="UR13" s="177"/>
      <c r="US13" s="177"/>
      <c r="UT13" s="177"/>
      <c r="UU13" s="177"/>
      <c r="UV13" s="177"/>
      <c r="UW13" s="177"/>
      <c r="UX13" s="177"/>
      <c r="UY13" s="177"/>
      <c r="UZ13" s="177"/>
      <c r="VA13" s="177"/>
      <c r="VB13" s="177"/>
      <c r="VC13" s="177"/>
      <c r="VD13" s="177"/>
      <c r="VE13" s="177"/>
      <c r="VF13" s="177"/>
      <c r="VG13" s="177"/>
      <c r="VH13" s="177"/>
      <c r="VI13" s="177"/>
      <c r="VJ13" s="177"/>
      <c r="VK13" s="177"/>
      <c r="VL13" s="177"/>
      <c r="VM13" s="177"/>
      <c r="VN13" s="177"/>
      <c r="VO13" s="177"/>
      <c r="VP13" s="177"/>
      <c r="VQ13" s="177"/>
      <c r="VR13" s="177"/>
      <c r="VS13" s="177"/>
      <c r="VT13" s="177"/>
      <c r="VU13" s="177"/>
      <c r="VV13" s="177"/>
      <c r="VW13" s="177"/>
      <c r="VX13" s="177"/>
      <c r="VY13" s="177"/>
      <c r="VZ13" s="177"/>
      <c r="WA13" s="177"/>
      <c r="WB13" s="177"/>
      <c r="WC13" s="177"/>
      <c r="WD13" s="177"/>
      <c r="WE13" s="177"/>
      <c r="WF13" s="177"/>
      <c r="WG13" s="177"/>
      <c r="WH13" s="177"/>
      <c r="WI13" s="177"/>
      <c r="WJ13" s="177"/>
      <c r="WK13" s="177"/>
      <c r="WL13" s="177"/>
      <c r="WM13" s="177"/>
      <c r="WN13" s="177"/>
      <c r="WO13" s="177"/>
      <c r="WP13" s="177"/>
      <c r="WQ13" s="177"/>
      <c r="WR13" s="177"/>
      <c r="WS13" s="177"/>
      <c r="WT13" s="177"/>
      <c r="WU13" s="177"/>
      <c r="WV13" s="177"/>
      <c r="WW13" s="177"/>
      <c r="WX13" s="177"/>
      <c r="WY13" s="177"/>
      <c r="WZ13" s="177"/>
      <c r="XA13" s="177"/>
      <c r="XB13" s="177"/>
      <c r="XC13" s="177"/>
      <c r="XD13" s="177"/>
      <c r="XE13" s="177"/>
      <c r="XF13" s="177"/>
      <c r="XG13" s="177"/>
      <c r="XH13" s="177"/>
      <c r="XI13" s="177"/>
      <c r="XJ13" s="177"/>
      <c r="XK13" s="177"/>
      <c r="XL13" s="177"/>
      <c r="XM13" s="177"/>
      <c r="XN13" s="177"/>
      <c r="XO13" s="177"/>
      <c r="XP13" s="177"/>
      <c r="XQ13" s="177"/>
      <c r="XR13" s="177"/>
      <c r="XS13" s="177"/>
      <c r="XT13" s="177"/>
      <c r="XU13" s="177"/>
      <c r="XV13" s="177"/>
      <c r="XW13" s="177"/>
      <c r="XX13" s="177"/>
      <c r="XY13" s="177"/>
      <c r="XZ13" s="177"/>
      <c r="YA13" s="177"/>
      <c r="YB13" s="177"/>
      <c r="YC13" s="177"/>
      <c r="YD13" s="177"/>
      <c r="YE13" s="177"/>
      <c r="YF13" s="177"/>
      <c r="YG13" s="177"/>
      <c r="YH13" s="177"/>
      <c r="YI13" s="177"/>
      <c r="YJ13" s="177"/>
      <c r="YK13" s="177"/>
      <c r="YL13" s="177"/>
      <c r="YM13" s="177"/>
      <c r="YN13" s="177"/>
      <c r="YO13" s="177"/>
      <c r="YP13" s="177"/>
      <c r="YQ13" s="177"/>
      <c r="YR13" s="177"/>
      <c r="YS13" s="177"/>
      <c r="YT13" s="177"/>
      <c r="YU13" s="177"/>
      <c r="YV13" s="177"/>
      <c r="YW13" s="177"/>
      <c r="YX13" s="177"/>
      <c r="YY13" s="177"/>
      <c r="YZ13" s="177"/>
      <c r="ZA13" s="177"/>
      <c r="ZB13" s="177"/>
      <c r="ZC13" s="177"/>
      <c r="ZD13" s="177"/>
      <c r="ZE13" s="177"/>
      <c r="ZF13" s="177"/>
      <c r="ZG13" s="177"/>
      <c r="ZH13" s="177"/>
      <c r="ZI13" s="177"/>
      <c r="ZJ13" s="177"/>
      <c r="ZK13" s="177"/>
      <c r="ZL13" s="177"/>
      <c r="ZM13" s="177"/>
      <c r="ZN13" s="177"/>
      <c r="ZO13" s="177"/>
      <c r="ZP13" s="177"/>
      <c r="ZQ13" s="177"/>
      <c r="ZR13" s="177"/>
      <c r="ZS13" s="177"/>
      <c r="ZT13" s="177"/>
      <c r="ZU13" s="177"/>
      <c r="ZV13" s="177"/>
      <c r="ZW13" s="177"/>
      <c r="ZX13" s="177"/>
      <c r="ZY13" s="177"/>
      <c r="ZZ13" s="177"/>
      <c r="AAA13" s="177"/>
      <c r="AAB13" s="177"/>
      <c r="AAC13" s="177"/>
      <c r="AAD13" s="177"/>
      <c r="AAE13" s="177"/>
      <c r="AAF13" s="177"/>
      <c r="AAG13" s="177"/>
      <c r="AAH13" s="177"/>
      <c r="AAI13" s="177"/>
      <c r="AAJ13" s="177"/>
      <c r="AAK13" s="177"/>
      <c r="AAL13" s="177"/>
      <c r="AAM13" s="177"/>
      <c r="AAN13" s="177"/>
      <c r="AAO13" s="177"/>
      <c r="AAP13" s="177"/>
      <c r="AAQ13" s="177"/>
      <c r="AAR13" s="177"/>
      <c r="AAS13" s="177"/>
      <c r="AAT13" s="177"/>
      <c r="AAU13" s="177"/>
      <c r="AAV13" s="177"/>
      <c r="AAW13" s="177"/>
      <c r="AAX13" s="177"/>
      <c r="AAY13" s="177"/>
      <c r="AAZ13" s="177"/>
      <c r="ABA13" s="177"/>
      <c r="ABB13" s="177"/>
      <c r="ABC13" s="177"/>
      <c r="ABD13" s="177"/>
      <c r="ABE13" s="177"/>
      <c r="ABF13" s="177"/>
      <c r="ABG13" s="177"/>
      <c r="ABH13" s="177"/>
      <c r="ABI13" s="177"/>
      <c r="ABJ13" s="177"/>
      <c r="ABK13" s="177"/>
      <c r="ABL13" s="177"/>
      <c r="ABM13" s="177"/>
      <c r="ABN13" s="177"/>
      <c r="ABO13" s="177"/>
      <c r="ABP13" s="177"/>
      <c r="ABQ13" s="177"/>
      <c r="ABR13" s="177"/>
      <c r="ABS13" s="177"/>
      <c r="ABT13" s="177"/>
      <c r="ABU13" s="177"/>
      <c r="ABV13" s="177"/>
      <c r="ABW13" s="177"/>
      <c r="ABX13" s="177"/>
      <c r="ABY13" s="177"/>
      <c r="ABZ13" s="177"/>
      <c r="ACA13" s="177"/>
      <c r="ACB13" s="177"/>
      <c r="ACC13" s="177"/>
      <c r="ACD13" s="177"/>
      <c r="ACE13" s="177"/>
      <c r="ACF13" s="177"/>
      <c r="ACG13" s="177"/>
      <c r="ACH13" s="177"/>
      <c r="ACI13" s="177"/>
      <c r="ACJ13" s="177"/>
      <c r="ACK13" s="177"/>
      <c r="ACL13" s="177"/>
      <c r="ACM13" s="177"/>
      <c r="ACN13" s="177"/>
      <c r="ACO13" s="177"/>
      <c r="ACP13" s="177"/>
      <c r="ACQ13" s="177"/>
      <c r="ACR13" s="177"/>
      <c r="ACS13" s="177"/>
      <c r="ACT13" s="177"/>
      <c r="ACU13" s="177"/>
      <c r="ACV13" s="177"/>
      <c r="ACW13" s="177"/>
      <c r="ACX13" s="177"/>
      <c r="ACY13" s="177"/>
      <c r="ACZ13" s="177"/>
      <c r="ADA13" s="177"/>
      <c r="ADB13" s="177"/>
      <c r="ADC13" s="177"/>
      <c r="ADD13" s="177"/>
      <c r="ADE13" s="177"/>
      <c r="ADF13" s="177"/>
      <c r="ADG13" s="177"/>
      <c r="ADH13" s="177"/>
      <c r="ADI13" s="177"/>
      <c r="ADJ13" s="177"/>
      <c r="ADK13" s="177"/>
      <c r="ADL13" s="177"/>
      <c r="ADM13" s="177"/>
      <c r="ADN13" s="177"/>
      <c r="ADO13" s="177"/>
      <c r="ADP13" s="177"/>
      <c r="ADQ13" s="177"/>
      <c r="ADR13" s="177"/>
      <c r="ADS13" s="177"/>
      <c r="ADT13" s="177"/>
      <c r="ADU13" s="177"/>
      <c r="ADV13" s="177"/>
      <c r="ADW13" s="177"/>
      <c r="ADX13" s="177"/>
      <c r="ADY13" s="177"/>
      <c r="ADZ13" s="177"/>
      <c r="AEA13" s="177"/>
      <c r="AEB13" s="177"/>
      <c r="AEC13" s="177"/>
      <c r="AED13" s="177"/>
      <c r="AEE13" s="177"/>
      <c r="AEF13" s="177"/>
      <c r="AEG13" s="177"/>
      <c r="AEH13" s="177"/>
      <c r="AEI13" s="177"/>
      <c r="AEJ13" s="177"/>
      <c r="AEK13" s="177"/>
      <c r="AEL13" s="177"/>
      <c r="AEM13" s="177"/>
      <c r="AEN13" s="177"/>
      <c r="AEO13" s="177"/>
      <c r="AEP13" s="177"/>
      <c r="AEQ13" s="177"/>
      <c r="AER13" s="177"/>
      <c r="AES13" s="177"/>
      <c r="AET13" s="177"/>
      <c r="AEU13" s="177"/>
      <c r="AEV13" s="177"/>
      <c r="AEW13" s="177"/>
      <c r="AEX13" s="177"/>
      <c r="AEY13" s="177"/>
      <c r="AEZ13" s="177"/>
      <c r="AFA13" s="177"/>
      <c r="AFB13" s="177"/>
      <c r="AFC13" s="177"/>
      <c r="AFD13" s="177"/>
      <c r="AFE13" s="177"/>
      <c r="AFF13" s="177"/>
      <c r="AFG13" s="177"/>
      <c r="AFH13" s="177"/>
      <c r="AFI13" s="177"/>
      <c r="AFJ13" s="177"/>
      <c r="AFK13" s="177"/>
      <c r="AFL13" s="177"/>
      <c r="AFM13" s="177"/>
      <c r="AFN13" s="177"/>
      <c r="AFO13" s="177"/>
      <c r="AFP13" s="177"/>
      <c r="AFQ13" s="177"/>
      <c r="AFR13" s="177"/>
      <c r="AFS13" s="177"/>
      <c r="AFT13" s="177"/>
      <c r="AFU13" s="177"/>
      <c r="AFV13" s="177"/>
      <c r="AFW13" s="177"/>
      <c r="AFX13" s="177"/>
      <c r="AFY13" s="177"/>
      <c r="AFZ13" s="177"/>
      <c r="AGA13" s="177"/>
      <c r="AGB13" s="177"/>
      <c r="AGC13" s="177"/>
      <c r="AGD13" s="177"/>
      <c r="AGE13" s="177"/>
      <c r="AGF13" s="177"/>
      <c r="AGG13" s="177"/>
      <c r="AGH13" s="177"/>
      <c r="AGI13" s="177"/>
      <c r="AGJ13" s="177"/>
      <c r="AGK13" s="177"/>
      <c r="AGL13" s="177"/>
      <c r="AGM13" s="177"/>
      <c r="AGN13" s="177"/>
      <c r="AGO13" s="177"/>
      <c r="AGP13" s="177"/>
      <c r="AGQ13" s="177"/>
      <c r="AGR13" s="177"/>
      <c r="AGS13" s="177"/>
      <c r="AGT13" s="177"/>
      <c r="AGU13" s="177"/>
      <c r="AGV13" s="177"/>
      <c r="AGW13" s="177"/>
      <c r="AGX13" s="177"/>
      <c r="AGY13" s="177"/>
      <c r="AGZ13" s="177"/>
      <c r="AHA13" s="177"/>
      <c r="AHB13" s="177"/>
      <c r="AHC13" s="177"/>
      <c r="AHD13" s="177"/>
      <c r="AHE13" s="177"/>
      <c r="AHF13" s="177"/>
      <c r="AHG13" s="177"/>
      <c r="AHH13" s="177"/>
      <c r="AHI13" s="177"/>
      <c r="AHJ13" s="177"/>
      <c r="AHK13" s="177"/>
      <c r="AHL13" s="177"/>
      <c r="AHM13" s="177"/>
      <c r="AHN13" s="177"/>
      <c r="AHO13" s="177"/>
      <c r="AHP13" s="177"/>
      <c r="AHQ13" s="177"/>
      <c r="AHR13" s="177"/>
      <c r="AHS13" s="177"/>
      <c r="AHT13" s="177"/>
      <c r="AHU13" s="177"/>
      <c r="AHV13" s="177"/>
      <c r="AHW13" s="177"/>
      <c r="AHX13" s="177"/>
      <c r="AHY13" s="177"/>
      <c r="AHZ13" s="177"/>
      <c r="AIA13" s="177"/>
      <c r="AIB13" s="177"/>
      <c r="AIC13" s="177"/>
      <c r="AID13" s="177"/>
      <c r="AIE13" s="177"/>
      <c r="AIF13" s="177"/>
      <c r="AIG13" s="177"/>
      <c r="AIH13" s="177"/>
      <c r="AII13" s="177"/>
      <c r="AIJ13" s="177"/>
      <c r="AIK13" s="177"/>
      <c r="AIL13" s="177"/>
      <c r="AIM13" s="177"/>
      <c r="AIN13" s="177"/>
      <c r="AIO13" s="177"/>
      <c r="AIP13" s="177"/>
      <c r="AIQ13" s="177"/>
      <c r="AIR13" s="177"/>
      <c r="AIS13" s="177"/>
      <c r="AIT13" s="177"/>
      <c r="AIU13" s="177"/>
      <c r="AIV13" s="177"/>
      <c r="AIW13" s="177"/>
      <c r="AIX13" s="177"/>
      <c r="AIY13" s="177"/>
      <c r="AIZ13" s="177"/>
      <c r="AJA13" s="177"/>
      <c r="AJB13" s="177"/>
      <c r="AJC13" s="177"/>
      <c r="AJD13" s="177"/>
      <c r="AJE13" s="177"/>
      <c r="AJF13" s="177"/>
      <c r="AJG13" s="177"/>
      <c r="AJH13" s="177"/>
      <c r="AJI13" s="177"/>
      <c r="AJJ13" s="177"/>
      <c r="AJK13" s="177"/>
      <c r="AJL13" s="177"/>
      <c r="AJM13" s="177"/>
      <c r="AJN13" s="177"/>
      <c r="AJO13" s="177"/>
      <c r="AJP13" s="177"/>
      <c r="AJQ13" s="177"/>
      <c r="AJR13" s="177"/>
      <c r="AJS13" s="177"/>
      <c r="AJT13" s="177"/>
      <c r="AJU13" s="177"/>
      <c r="AJV13" s="177"/>
      <c r="AJW13" s="177"/>
      <c r="AJX13" s="177"/>
      <c r="AJY13" s="177"/>
      <c r="AJZ13" s="177"/>
      <c r="AKA13" s="177"/>
      <c r="AKB13" s="177"/>
      <c r="AKC13" s="177"/>
      <c r="AKD13" s="177"/>
      <c r="AKE13" s="177"/>
      <c r="AKF13" s="177"/>
      <c r="AKG13" s="177"/>
      <c r="AKH13" s="177"/>
      <c r="AKI13" s="177"/>
      <c r="AKJ13" s="177"/>
      <c r="AKK13" s="177"/>
      <c r="AKL13" s="177"/>
      <c r="AKM13" s="177"/>
      <c r="AKN13" s="177"/>
      <c r="AKO13" s="177"/>
      <c r="AKP13" s="177"/>
      <c r="AKQ13" s="177"/>
      <c r="AKR13" s="177"/>
      <c r="AKS13" s="177"/>
      <c r="AKT13" s="177"/>
      <c r="AKU13" s="177"/>
      <c r="AKV13" s="177"/>
      <c r="AKW13" s="177"/>
      <c r="AKX13" s="177"/>
      <c r="AKY13" s="177"/>
      <c r="AKZ13" s="177"/>
      <c r="ALA13" s="177"/>
      <c r="ALB13" s="177"/>
      <c r="ALC13" s="177"/>
      <c r="ALD13" s="177"/>
      <c r="ALE13" s="177"/>
      <c r="ALF13" s="177"/>
      <c r="ALG13" s="177"/>
      <c r="ALH13" s="177"/>
      <c r="ALI13" s="177"/>
      <c r="ALJ13" s="177"/>
      <c r="ALK13" s="177"/>
      <c r="ALL13" s="177"/>
      <c r="ALM13" s="177"/>
      <c r="ALN13" s="177"/>
      <c r="ALO13" s="177"/>
      <c r="ALP13" s="177"/>
      <c r="ALQ13" s="177"/>
      <c r="ALR13" s="177"/>
      <c r="ALS13" s="177"/>
      <c r="ALT13" s="177"/>
      <c r="ALU13" s="177"/>
      <c r="ALV13" s="177"/>
      <c r="ALW13" s="177"/>
      <c r="ALX13" s="177"/>
      <c r="ALY13" s="177"/>
      <c r="ALZ13" s="177"/>
      <c r="AMA13" s="177"/>
      <c r="AMB13" s="177"/>
      <c r="AMC13" s="177"/>
      <c r="AMD13" s="177"/>
      <c r="AME13" s="177"/>
      <c r="AMF13" s="177"/>
      <c r="AMG13" s="177"/>
      <c r="AMH13" s="177"/>
      <c r="AMI13" s="177"/>
      <c r="AMJ13" s="177"/>
      <c r="AMK13" s="177"/>
    </row>
    <row r="14" spans="1:1025" s="298" customFormat="1" ht="35.1" customHeight="1" x14ac:dyDescent="0.8">
      <c r="A14" s="299">
        <v>1972</v>
      </c>
      <c r="B14" s="171">
        <v>128.17647743781114</v>
      </c>
      <c r="C14" s="172">
        <v>0</v>
      </c>
      <c r="D14" s="171">
        <v>59.710752992029072</v>
      </c>
      <c r="E14" s="172">
        <v>0</v>
      </c>
      <c r="F14" s="171">
        <v>0</v>
      </c>
      <c r="G14" s="172">
        <v>187.8872304298402</v>
      </c>
      <c r="H14" s="171">
        <v>103.03807241079046</v>
      </c>
      <c r="I14" s="172">
        <v>0</v>
      </c>
      <c r="J14" s="171">
        <v>53.015805331861053</v>
      </c>
      <c r="K14" s="172">
        <v>0</v>
      </c>
      <c r="L14" s="171">
        <v>0</v>
      </c>
      <c r="M14" s="300">
        <v>156.05387774265151</v>
      </c>
      <c r="N14" s="302"/>
      <c r="O14" s="184"/>
      <c r="P14" s="297"/>
      <c r="Q14" s="184"/>
      <c r="R14" s="302"/>
      <c r="S14" s="184"/>
      <c r="T14" s="301"/>
      <c r="U14" s="185"/>
      <c r="V14" s="301"/>
      <c r="W14" s="296"/>
      <c r="X14" s="297"/>
      <c r="Y14" s="184"/>
      <c r="Z14" s="297"/>
      <c r="AA14" s="184"/>
      <c r="AB14" s="301"/>
      <c r="AC14" s="185"/>
      <c r="AD14" s="301"/>
      <c r="AE14" s="185"/>
      <c r="AF14" s="301"/>
      <c r="AG14" s="185"/>
      <c r="AH14" s="297"/>
      <c r="AI14" s="29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7"/>
      <c r="DU14" s="177"/>
      <c r="DV14" s="177"/>
      <c r="DW14" s="177"/>
      <c r="DX14" s="177"/>
      <c r="DY14" s="177"/>
      <c r="DZ14" s="177"/>
      <c r="EA14" s="177"/>
      <c r="EB14" s="177"/>
      <c r="EC14" s="177"/>
      <c r="ED14" s="177"/>
      <c r="EE14" s="177"/>
      <c r="EF14" s="177"/>
      <c r="EG14" s="177"/>
      <c r="EH14" s="177"/>
      <c r="EI14" s="177"/>
      <c r="EJ14" s="177"/>
      <c r="EK14" s="177"/>
      <c r="EL14" s="177"/>
      <c r="EM14" s="177"/>
      <c r="EN14" s="177"/>
      <c r="EO14" s="177"/>
      <c r="EP14" s="177"/>
      <c r="EQ14" s="177"/>
      <c r="ER14" s="177"/>
      <c r="ES14" s="177"/>
      <c r="ET14" s="177"/>
      <c r="EU14" s="177"/>
      <c r="EV14" s="177"/>
      <c r="EW14" s="177"/>
      <c r="EX14" s="177"/>
      <c r="EY14" s="177"/>
      <c r="EZ14" s="177"/>
      <c r="FA14" s="177"/>
      <c r="FB14" s="177"/>
      <c r="FC14" s="177"/>
      <c r="FD14" s="177"/>
      <c r="FE14" s="177"/>
      <c r="FF14" s="177"/>
      <c r="FG14" s="177"/>
      <c r="FH14" s="177"/>
      <c r="FI14" s="177"/>
      <c r="FJ14" s="177"/>
      <c r="FK14" s="177"/>
      <c r="FL14" s="177"/>
      <c r="FM14" s="177"/>
      <c r="FN14" s="177"/>
      <c r="FO14" s="177"/>
      <c r="FP14" s="177"/>
      <c r="FQ14" s="177"/>
      <c r="FR14" s="177"/>
      <c r="FS14" s="177"/>
      <c r="FT14" s="177"/>
      <c r="FU14" s="177"/>
      <c r="FV14" s="177"/>
      <c r="FW14" s="177"/>
      <c r="FX14" s="177"/>
      <c r="FY14" s="177"/>
      <c r="FZ14" s="177"/>
      <c r="GA14" s="177"/>
      <c r="GB14" s="177"/>
      <c r="GC14" s="177"/>
      <c r="GD14" s="177"/>
      <c r="GE14" s="177"/>
      <c r="GF14" s="177"/>
      <c r="GG14" s="177"/>
      <c r="GH14" s="177"/>
      <c r="GI14" s="177"/>
      <c r="GJ14" s="177"/>
      <c r="GK14" s="177"/>
      <c r="GL14" s="177"/>
      <c r="GM14" s="177"/>
      <c r="GN14" s="177"/>
      <c r="GO14" s="177"/>
      <c r="GP14" s="177"/>
      <c r="GQ14" s="177"/>
      <c r="GR14" s="177"/>
      <c r="GS14" s="177"/>
      <c r="GT14" s="177"/>
      <c r="GU14" s="177"/>
      <c r="GV14" s="177"/>
      <c r="GW14" s="177"/>
      <c r="GX14" s="177"/>
      <c r="GY14" s="177"/>
      <c r="GZ14" s="177"/>
      <c r="HA14" s="177"/>
      <c r="HB14" s="177"/>
      <c r="HC14" s="177"/>
      <c r="HD14" s="177"/>
      <c r="HE14" s="177"/>
      <c r="HF14" s="177"/>
      <c r="HG14" s="177"/>
      <c r="HH14" s="177"/>
      <c r="HI14" s="177"/>
      <c r="HJ14" s="177"/>
      <c r="HK14" s="177"/>
      <c r="HL14" s="177"/>
      <c r="HM14" s="177"/>
      <c r="HN14" s="177"/>
      <c r="HO14" s="177"/>
      <c r="HP14" s="177"/>
      <c r="HQ14" s="177"/>
      <c r="HR14" s="177"/>
      <c r="HS14" s="177"/>
      <c r="HT14" s="177"/>
      <c r="HU14" s="177"/>
      <c r="HV14" s="177"/>
      <c r="HW14" s="177"/>
      <c r="HX14" s="177"/>
      <c r="HY14" s="177"/>
      <c r="HZ14" s="177"/>
      <c r="IA14" s="177"/>
      <c r="IB14" s="177"/>
      <c r="IC14" s="177"/>
      <c r="ID14" s="177"/>
      <c r="IE14" s="177"/>
      <c r="IF14" s="177"/>
      <c r="IG14" s="177"/>
      <c r="IH14" s="177"/>
      <c r="II14" s="177"/>
      <c r="IJ14" s="177"/>
      <c r="IK14" s="177"/>
      <c r="IL14" s="177"/>
      <c r="IM14" s="177"/>
      <c r="IN14" s="177"/>
      <c r="IO14" s="177"/>
      <c r="IP14" s="177"/>
      <c r="IQ14" s="177"/>
      <c r="IR14" s="177"/>
      <c r="IS14" s="177"/>
      <c r="IT14" s="177"/>
      <c r="IU14" s="177"/>
      <c r="IV14" s="177"/>
      <c r="IW14" s="177"/>
      <c r="IX14" s="177"/>
      <c r="IY14" s="177"/>
      <c r="IZ14" s="177"/>
      <c r="JA14" s="177"/>
      <c r="JB14" s="177"/>
      <c r="JC14" s="177"/>
      <c r="JD14" s="177"/>
      <c r="JE14" s="177"/>
      <c r="JF14" s="177"/>
      <c r="JG14" s="177"/>
      <c r="JH14" s="177"/>
      <c r="JI14" s="177"/>
      <c r="JJ14" s="177"/>
      <c r="JK14" s="177"/>
      <c r="JL14" s="177"/>
      <c r="JM14" s="177"/>
      <c r="JN14" s="177"/>
      <c r="JO14" s="177"/>
      <c r="JP14" s="177"/>
      <c r="JQ14" s="177"/>
      <c r="JR14" s="177"/>
      <c r="JS14" s="177"/>
      <c r="JT14" s="177"/>
      <c r="JU14" s="177"/>
      <c r="JV14" s="177"/>
      <c r="JW14" s="177"/>
      <c r="JX14" s="177"/>
      <c r="JY14" s="177"/>
      <c r="JZ14" s="177"/>
      <c r="KA14" s="177"/>
      <c r="KB14" s="177"/>
      <c r="KC14" s="177"/>
      <c r="KD14" s="177"/>
      <c r="KE14" s="177"/>
      <c r="KF14" s="177"/>
      <c r="KG14" s="177"/>
      <c r="KH14" s="177"/>
      <c r="KI14" s="177"/>
      <c r="KJ14" s="177"/>
      <c r="KK14" s="177"/>
      <c r="KL14" s="177"/>
      <c r="KM14" s="177"/>
      <c r="KN14" s="177"/>
      <c r="KO14" s="177"/>
      <c r="KP14" s="177"/>
      <c r="KQ14" s="177"/>
      <c r="KR14" s="177"/>
      <c r="KS14" s="177"/>
      <c r="KT14" s="177"/>
      <c r="KU14" s="177"/>
      <c r="KV14" s="177"/>
      <c r="KW14" s="177"/>
      <c r="KX14" s="177"/>
      <c r="KY14" s="177"/>
      <c r="KZ14" s="177"/>
      <c r="LA14" s="177"/>
      <c r="LB14" s="177"/>
      <c r="LC14" s="177"/>
      <c r="LD14" s="177"/>
      <c r="LE14" s="177"/>
      <c r="LF14" s="177"/>
      <c r="LG14" s="177"/>
      <c r="LH14" s="177"/>
      <c r="LI14" s="177"/>
      <c r="LJ14" s="177"/>
      <c r="LK14" s="177"/>
      <c r="LL14" s="177"/>
      <c r="LM14" s="177"/>
      <c r="LN14" s="177"/>
      <c r="LO14" s="177"/>
      <c r="LP14" s="177"/>
      <c r="LQ14" s="177"/>
      <c r="LR14" s="177"/>
      <c r="LS14" s="177"/>
      <c r="LT14" s="177"/>
      <c r="LU14" s="177"/>
      <c r="LV14" s="177"/>
      <c r="LW14" s="177"/>
      <c r="LX14" s="177"/>
      <c r="LY14" s="177"/>
      <c r="LZ14" s="177"/>
      <c r="MA14" s="177"/>
      <c r="MB14" s="177"/>
      <c r="MC14" s="177"/>
      <c r="MD14" s="177"/>
      <c r="ME14" s="177"/>
      <c r="MF14" s="177"/>
      <c r="MG14" s="177"/>
      <c r="MH14" s="177"/>
      <c r="MI14" s="177"/>
      <c r="MJ14" s="177"/>
      <c r="MK14" s="177"/>
      <c r="ML14" s="177"/>
      <c r="MM14" s="177"/>
      <c r="MN14" s="177"/>
      <c r="MO14" s="177"/>
      <c r="MP14" s="177"/>
      <c r="MQ14" s="177"/>
      <c r="MR14" s="177"/>
      <c r="MS14" s="177"/>
      <c r="MT14" s="177"/>
      <c r="MU14" s="177"/>
      <c r="MV14" s="177"/>
      <c r="MW14" s="177"/>
      <c r="MX14" s="177"/>
      <c r="MY14" s="177"/>
      <c r="MZ14" s="177"/>
      <c r="NA14" s="177"/>
      <c r="NB14" s="177"/>
      <c r="NC14" s="177"/>
      <c r="ND14" s="177"/>
      <c r="NE14" s="177"/>
      <c r="NF14" s="177"/>
      <c r="NG14" s="177"/>
      <c r="NH14" s="177"/>
      <c r="NI14" s="177"/>
      <c r="NJ14" s="177"/>
      <c r="NK14" s="177"/>
      <c r="NL14" s="177"/>
      <c r="NM14" s="177"/>
      <c r="NN14" s="177"/>
      <c r="NO14" s="177"/>
      <c r="NP14" s="177"/>
      <c r="NQ14" s="177"/>
      <c r="NR14" s="177"/>
      <c r="NS14" s="177"/>
      <c r="NT14" s="177"/>
      <c r="NU14" s="177"/>
      <c r="NV14" s="177"/>
      <c r="NW14" s="177"/>
      <c r="NX14" s="177"/>
      <c r="NY14" s="177"/>
      <c r="NZ14" s="177"/>
      <c r="OA14" s="177"/>
      <c r="OB14" s="177"/>
      <c r="OC14" s="177"/>
      <c r="OD14" s="177"/>
      <c r="OE14" s="177"/>
      <c r="OF14" s="177"/>
      <c r="OG14" s="177"/>
      <c r="OH14" s="177"/>
      <c r="OI14" s="177"/>
      <c r="OJ14" s="177"/>
      <c r="OK14" s="177"/>
      <c r="OL14" s="177"/>
      <c r="OM14" s="177"/>
      <c r="ON14" s="177"/>
      <c r="OO14" s="177"/>
      <c r="OP14" s="177"/>
      <c r="OQ14" s="177"/>
      <c r="OR14" s="177"/>
      <c r="OS14" s="177"/>
      <c r="OT14" s="177"/>
      <c r="OU14" s="177"/>
      <c r="OV14" s="177"/>
      <c r="OW14" s="177"/>
      <c r="OX14" s="177"/>
      <c r="OY14" s="177"/>
      <c r="OZ14" s="177"/>
      <c r="PA14" s="177"/>
      <c r="PB14" s="177"/>
      <c r="PC14" s="177"/>
      <c r="PD14" s="177"/>
      <c r="PE14" s="177"/>
      <c r="PF14" s="177"/>
      <c r="PG14" s="177"/>
      <c r="PH14" s="177"/>
      <c r="PI14" s="177"/>
      <c r="PJ14" s="177"/>
      <c r="PK14" s="177"/>
      <c r="PL14" s="177"/>
      <c r="PM14" s="177"/>
      <c r="PN14" s="177"/>
      <c r="PO14" s="177"/>
      <c r="PP14" s="177"/>
      <c r="PQ14" s="177"/>
      <c r="PR14" s="177"/>
      <c r="PS14" s="177"/>
      <c r="PT14" s="177"/>
      <c r="PU14" s="177"/>
      <c r="PV14" s="177"/>
      <c r="PW14" s="177"/>
      <c r="PX14" s="177"/>
      <c r="PY14" s="177"/>
      <c r="PZ14" s="177"/>
      <c r="QA14" s="177"/>
      <c r="QB14" s="177"/>
      <c r="QC14" s="177"/>
      <c r="QD14" s="177"/>
      <c r="QE14" s="177"/>
      <c r="QF14" s="177"/>
      <c r="QG14" s="177"/>
      <c r="QH14" s="177"/>
      <c r="QI14" s="177"/>
      <c r="QJ14" s="177"/>
      <c r="QK14" s="177"/>
      <c r="QL14" s="177"/>
      <c r="QM14" s="177"/>
      <c r="QN14" s="177"/>
      <c r="QO14" s="177"/>
      <c r="QP14" s="177"/>
      <c r="QQ14" s="177"/>
      <c r="QR14" s="177"/>
      <c r="QS14" s="177"/>
      <c r="QT14" s="177"/>
      <c r="QU14" s="177"/>
      <c r="QV14" s="177"/>
      <c r="QW14" s="177"/>
      <c r="QX14" s="177"/>
      <c r="QY14" s="177"/>
      <c r="QZ14" s="177"/>
      <c r="RA14" s="177"/>
      <c r="RB14" s="177"/>
      <c r="RC14" s="177"/>
      <c r="RD14" s="177"/>
      <c r="RE14" s="177"/>
      <c r="RF14" s="177"/>
      <c r="RG14" s="177"/>
      <c r="RH14" s="177"/>
      <c r="RI14" s="177"/>
      <c r="RJ14" s="177"/>
      <c r="RK14" s="177"/>
      <c r="RL14" s="177"/>
      <c r="RM14" s="177"/>
      <c r="RN14" s="177"/>
      <c r="RO14" s="177"/>
      <c r="RP14" s="177"/>
      <c r="RQ14" s="177"/>
      <c r="RR14" s="177"/>
      <c r="RS14" s="177"/>
      <c r="RT14" s="177"/>
      <c r="RU14" s="177"/>
      <c r="RV14" s="177"/>
      <c r="RW14" s="177"/>
      <c r="RX14" s="177"/>
      <c r="RY14" s="177"/>
      <c r="RZ14" s="177"/>
      <c r="SA14" s="177"/>
      <c r="SB14" s="177"/>
      <c r="SC14" s="177"/>
      <c r="SD14" s="177"/>
      <c r="SE14" s="177"/>
      <c r="SF14" s="177"/>
      <c r="SG14" s="177"/>
      <c r="SH14" s="177"/>
      <c r="SI14" s="177"/>
      <c r="SJ14" s="177"/>
      <c r="SK14" s="177"/>
      <c r="SL14" s="177"/>
      <c r="SM14" s="177"/>
      <c r="SN14" s="177"/>
      <c r="SO14" s="177"/>
      <c r="SP14" s="177"/>
      <c r="SQ14" s="177"/>
      <c r="SR14" s="177"/>
      <c r="SS14" s="177"/>
      <c r="ST14" s="177"/>
      <c r="SU14" s="177"/>
      <c r="SV14" s="177"/>
      <c r="SW14" s="177"/>
      <c r="SX14" s="177"/>
      <c r="SY14" s="177"/>
      <c r="SZ14" s="177"/>
      <c r="TA14" s="177"/>
      <c r="TB14" s="177"/>
      <c r="TC14" s="177"/>
      <c r="TD14" s="177"/>
      <c r="TE14" s="177"/>
      <c r="TF14" s="177"/>
      <c r="TG14" s="177"/>
      <c r="TH14" s="177"/>
      <c r="TI14" s="177"/>
      <c r="TJ14" s="177"/>
      <c r="TK14" s="177"/>
      <c r="TL14" s="177"/>
      <c r="TM14" s="177"/>
      <c r="TN14" s="177"/>
      <c r="TO14" s="177"/>
      <c r="TP14" s="177"/>
      <c r="TQ14" s="177"/>
      <c r="TR14" s="177"/>
      <c r="TS14" s="177"/>
      <c r="TT14" s="177"/>
      <c r="TU14" s="177"/>
      <c r="TV14" s="177"/>
      <c r="TW14" s="177"/>
      <c r="TX14" s="177"/>
      <c r="TY14" s="177"/>
      <c r="TZ14" s="177"/>
      <c r="UA14" s="177"/>
      <c r="UB14" s="177"/>
      <c r="UC14" s="177"/>
      <c r="UD14" s="177"/>
      <c r="UE14" s="177"/>
      <c r="UF14" s="177"/>
      <c r="UG14" s="177"/>
      <c r="UH14" s="177"/>
      <c r="UI14" s="177"/>
      <c r="UJ14" s="177"/>
      <c r="UK14" s="177"/>
      <c r="UL14" s="177"/>
      <c r="UM14" s="177"/>
      <c r="UN14" s="177"/>
      <c r="UO14" s="177"/>
      <c r="UP14" s="177"/>
      <c r="UQ14" s="177"/>
      <c r="UR14" s="177"/>
      <c r="US14" s="177"/>
      <c r="UT14" s="177"/>
      <c r="UU14" s="177"/>
      <c r="UV14" s="177"/>
      <c r="UW14" s="177"/>
      <c r="UX14" s="177"/>
      <c r="UY14" s="177"/>
      <c r="UZ14" s="177"/>
      <c r="VA14" s="177"/>
      <c r="VB14" s="177"/>
      <c r="VC14" s="177"/>
      <c r="VD14" s="177"/>
      <c r="VE14" s="177"/>
      <c r="VF14" s="177"/>
      <c r="VG14" s="177"/>
      <c r="VH14" s="177"/>
      <c r="VI14" s="177"/>
      <c r="VJ14" s="177"/>
      <c r="VK14" s="177"/>
      <c r="VL14" s="177"/>
      <c r="VM14" s="177"/>
      <c r="VN14" s="177"/>
      <c r="VO14" s="177"/>
      <c r="VP14" s="177"/>
      <c r="VQ14" s="177"/>
      <c r="VR14" s="177"/>
      <c r="VS14" s="177"/>
      <c r="VT14" s="177"/>
      <c r="VU14" s="177"/>
      <c r="VV14" s="177"/>
      <c r="VW14" s="177"/>
      <c r="VX14" s="177"/>
      <c r="VY14" s="177"/>
      <c r="VZ14" s="177"/>
      <c r="WA14" s="177"/>
      <c r="WB14" s="177"/>
      <c r="WC14" s="177"/>
      <c r="WD14" s="177"/>
      <c r="WE14" s="177"/>
      <c r="WF14" s="177"/>
      <c r="WG14" s="177"/>
      <c r="WH14" s="177"/>
      <c r="WI14" s="177"/>
      <c r="WJ14" s="177"/>
      <c r="WK14" s="177"/>
      <c r="WL14" s="177"/>
      <c r="WM14" s="177"/>
      <c r="WN14" s="177"/>
      <c r="WO14" s="177"/>
      <c r="WP14" s="177"/>
      <c r="WQ14" s="177"/>
      <c r="WR14" s="177"/>
      <c r="WS14" s="177"/>
      <c r="WT14" s="177"/>
      <c r="WU14" s="177"/>
      <c r="WV14" s="177"/>
      <c r="WW14" s="177"/>
      <c r="WX14" s="177"/>
      <c r="WY14" s="177"/>
      <c r="WZ14" s="177"/>
      <c r="XA14" s="177"/>
      <c r="XB14" s="177"/>
      <c r="XC14" s="177"/>
      <c r="XD14" s="177"/>
      <c r="XE14" s="177"/>
      <c r="XF14" s="177"/>
      <c r="XG14" s="177"/>
      <c r="XH14" s="177"/>
      <c r="XI14" s="177"/>
      <c r="XJ14" s="177"/>
      <c r="XK14" s="177"/>
      <c r="XL14" s="177"/>
      <c r="XM14" s="177"/>
      <c r="XN14" s="177"/>
      <c r="XO14" s="177"/>
      <c r="XP14" s="177"/>
      <c r="XQ14" s="177"/>
      <c r="XR14" s="177"/>
      <c r="XS14" s="177"/>
      <c r="XT14" s="177"/>
      <c r="XU14" s="177"/>
      <c r="XV14" s="177"/>
      <c r="XW14" s="177"/>
      <c r="XX14" s="177"/>
      <c r="XY14" s="177"/>
      <c r="XZ14" s="177"/>
      <c r="YA14" s="177"/>
      <c r="YB14" s="177"/>
      <c r="YC14" s="177"/>
      <c r="YD14" s="177"/>
      <c r="YE14" s="177"/>
      <c r="YF14" s="177"/>
      <c r="YG14" s="177"/>
      <c r="YH14" s="177"/>
      <c r="YI14" s="177"/>
      <c r="YJ14" s="177"/>
      <c r="YK14" s="177"/>
      <c r="YL14" s="177"/>
      <c r="YM14" s="177"/>
      <c r="YN14" s="177"/>
      <c r="YO14" s="177"/>
      <c r="YP14" s="177"/>
      <c r="YQ14" s="177"/>
      <c r="YR14" s="177"/>
      <c r="YS14" s="177"/>
      <c r="YT14" s="177"/>
      <c r="YU14" s="177"/>
      <c r="YV14" s="177"/>
      <c r="YW14" s="177"/>
      <c r="YX14" s="177"/>
      <c r="YY14" s="177"/>
      <c r="YZ14" s="177"/>
      <c r="ZA14" s="177"/>
      <c r="ZB14" s="177"/>
      <c r="ZC14" s="177"/>
      <c r="ZD14" s="177"/>
      <c r="ZE14" s="177"/>
      <c r="ZF14" s="177"/>
      <c r="ZG14" s="177"/>
      <c r="ZH14" s="177"/>
      <c r="ZI14" s="177"/>
      <c r="ZJ14" s="177"/>
      <c r="ZK14" s="177"/>
      <c r="ZL14" s="177"/>
      <c r="ZM14" s="177"/>
      <c r="ZN14" s="177"/>
      <c r="ZO14" s="177"/>
      <c r="ZP14" s="177"/>
      <c r="ZQ14" s="177"/>
      <c r="ZR14" s="177"/>
      <c r="ZS14" s="177"/>
      <c r="ZT14" s="177"/>
      <c r="ZU14" s="177"/>
      <c r="ZV14" s="177"/>
      <c r="ZW14" s="177"/>
      <c r="ZX14" s="177"/>
      <c r="ZY14" s="177"/>
      <c r="ZZ14" s="177"/>
      <c r="AAA14" s="177"/>
      <c r="AAB14" s="177"/>
      <c r="AAC14" s="177"/>
      <c r="AAD14" s="177"/>
      <c r="AAE14" s="177"/>
      <c r="AAF14" s="177"/>
      <c r="AAG14" s="177"/>
      <c r="AAH14" s="177"/>
      <c r="AAI14" s="177"/>
      <c r="AAJ14" s="177"/>
      <c r="AAK14" s="177"/>
      <c r="AAL14" s="177"/>
      <c r="AAM14" s="177"/>
      <c r="AAN14" s="177"/>
      <c r="AAO14" s="177"/>
      <c r="AAP14" s="177"/>
      <c r="AAQ14" s="177"/>
      <c r="AAR14" s="177"/>
      <c r="AAS14" s="177"/>
      <c r="AAT14" s="177"/>
      <c r="AAU14" s="177"/>
      <c r="AAV14" s="177"/>
      <c r="AAW14" s="177"/>
      <c r="AAX14" s="177"/>
      <c r="AAY14" s="177"/>
      <c r="AAZ14" s="177"/>
      <c r="ABA14" s="177"/>
      <c r="ABB14" s="177"/>
      <c r="ABC14" s="177"/>
      <c r="ABD14" s="177"/>
      <c r="ABE14" s="177"/>
      <c r="ABF14" s="177"/>
      <c r="ABG14" s="177"/>
      <c r="ABH14" s="177"/>
      <c r="ABI14" s="177"/>
      <c r="ABJ14" s="177"/>
      <c r="ABK14" s="177"/>
      <c r="ABL14" s="177"/>
      <c r="ABM14" s="177"/>
      <c r="ABN14" s="177"/>
      <c r="ABO14" s="177"/>
      <c r="ABP14" s="177"/>
      <c r="ABQ14" s="177"/>
      <c r="ABR14" s="177"/>
      <c r="ABS14" s="177"/>
      <c r="ABT14" s="177"/>
      <c r="ABU14" s="177"/>
      <c r="ABV14" s="177"/>
      <c r="ABW14" s="177"/>
      <c r="ABX14" s="177"/>
      <c r="ABY14" s="177"/>
      <c r="ABZ14" s="177"/>
      <c r="ACA14" s="177"/>
      <c r="ACB14" s="177"/>
      <c r="ACC14" s="177"/>
      <c r="ACD14" s="177"/>
      <c r="ACE14" s="177"/>
      <c r="ACF14" s="177"/>
      <c r="ACG14" s="177"/>
      <c r="ACH14" s="177"/>
      <c r="ACI14" s="177"/>
      <c r="ACJ14" s="177"/>
      <c r="ACK14" s="177"/>
      <c r="ACL14" s="177"/>
      <c r="ACM14" s="177"/>
      <c r="ACN14" s="177"/>
      <c r="ACO14" s="177"/>
      <c r="ACP14" s="177"/>
      <c r="ACQ14" s="177"/>
      <c r="ACR14" s="177"/>
      <c r="ACS14" s="177"/>
      <c r="ACT14" s="177"/>
      <c r="ACU14" s="177"/>
      <c r="ACV14" s="177"/>
      <c r="ACW14" s="177"/>
      <c r="ACX14" s="177"/>
      <c r="ACY14" s="177"/>
      <c r="ACZ14" s="177"/>
      <c r="ADA14" s="177"/>
      <c r="ADB14" s="177"/>
      <c r="ADC14" s="177"/>
      <c r="ADD14" s="177"/>
      <c r="ADE14" s="177"/>
      <c r="ADF14" s="177"/>
      <c r="ADG14" s="177"/>
      <c r="ADH14" s="177"/>
      <c r="ADI14" s="177"/>
      <c r="ADJ14" s="177"/>
      <c r="ADK14" s="177"/>
      <c r="ADL14" s="177"/>
      <c r="ADM14" s="177"/>
      <c r="ADN14" s="177"/>
      <c r="ADO14" s="177"/>
      <c r="ADP14" s="177"/>
      <c r="ADQ14" s="177"/>
      <c r="ADR14" s="177"/>
      <c r="ADS14" s="177"/>
      <c r="ADT14" s="177"/>
      <c r="ADU14" s="177"/>
      <c r="ADV14" s="177"/>
      <c r="ADW14" s="177"/>
      <c r="ADX14" s="177"/>
      <c r="ADY14" s="177"/>
      <c r="ADZ14" s="177"/>
      <c r="AEA14" s="177"/>
      <c r="AEB14" s="177"/>
      <c r="AEC14" s="177"/>
      <c r="AED14" s="177"/>
      <c r="AEE14" s="177"/>
      <c r="AEF14" s="177"/>
      <c r="AEG14" s="177"/>
      <c r="AEH14" s="177"/>
      <c r="AEI14" s="177"/>
      <c r="AEJ14" s="177"/>
      <c r="AEK14" s="177"/>
      <c r="AEL14" s="177"/>
      <c r="AEM14" s="177"/>
      <c r="AEN14" s="177"/>
      <c r="AEO14" s="177"/>
      <c r="AEP14" s="177"/>
      <c r="AEQ14" s="177"/>
      <c r="AER14" s="177"/>
      <c r="AES14" s="177"/>
      <c r="AET14" s="177"/>
      <c r="AEU14" s="177"/>
      <c r="AEV14" s="177"/>
      <c r="AEW14" s="177"/>
      <c r="AEX14" s="177"/>
      <c r="AEY14" s="177"/>
      <c r="AEZ14" s="177"/>
      <c r="AFA14" s="177"/>
      <c r="AFB14" s="177"/>
      <c r="AFC14" s="177"/>
      <c r="AFD14" s="177"/>
      <c r="AFE14" s="177"/>
      <c r="AFF14" s="177"/>
      <c r="AFG14" s="177"/>
      <c r="AFH14" s="177"/>
      <c r="AFI14" s="177"/>
      <c r="AFJ14" s="177"/>
      <c r="AFK14" s="177"/>
      <c r="AFL14" s="177"/>
      <c r="AFM14" s="177"/>
      <c r="AFN14" s="177"/>
      <c r="AFO14" s="177"/>
      <c r="AFP14" s="177"/>
      <c r="AFQ14" s="177"/>
      <c r="AFR14" s="177"/>
      <c r="AFS14" s="177"/>
      <c r="AFT14" s="177"/>
      <c r="AFU14" s="177"/>
      <c r="AFV14" s="177"/>
      <c r="AFW14" s="177"/>
      <c r="AFX14" s="177"/>
      <c r="AFY14" s="177"/>
      <c r="AFZ14" s="177"/>
      <c r="AGA14" s="177"/>
      <c r="AGB14" s="177"/>
      <c r="AGC14" s="177"/>
      <c r="AGD14" s="177"/>
      <c r="AGE14" s="177"/>
      <c r="AGF14" s="177"/>
      <c r="AGG14" s="177"/>
      <c r="AGH14" s="177"/>
      <c r="AGI14" s="177"/>
      <c r="AGJ14" s="177"/>
      <c r="AGK14" s="177"/>
      <c r="AGL14" s="177"/>
      <c r="AGM14" s="177"/>
      <c r="AGN14" s="177"/>
      <c r="AGO14" s="177"/>
      <c r="AGP14" s="177"/>
      <c r="AGQ14" s="177"/>
      <c r="AGR14" s="177"/>
      <c r="AGS14" s="177"/>
      <c r="AGT14" s="177"/>
      <c r="AGU14" s="177"/>
      <c r="AGV14" s="177"/>
      <c r="AGW14" s="177"/>
      <c r="AGX14" s="177"/>
      <c r="AGY14" s="177"/>
      <c r="AGZ14" s="177"/>
      <c r="AHA14" s="177"/>
      <c r="AHB14" s="177"/>
      <c r="AHC14" s="177"/>
      <c r="AHD14" s="177"/>
      <c r="AHE14" s="177"/>
      <c r="AHF14" s="177"/>
      <c r="AHG14" s="177"/>
      <c r="AHH14" s="177"/>
      <c r="AHI14" s="177"/>
      <c r="AHJ14" s="177"/>
      <c r="AHK14" s="177"/>
      <c r="AHL14" s="177"/>
      <c r="AHM14" s="177"/>
      <c r="AHN14" s="177"/>
      <c r="AHO14" s="177"/>
      <c r="AHP14" s="177"/>
      <c r="AHQ14" s="177"/>
      <c r="AHR14" s="177"/>
      <c r="AHS14" s="177"/>
      <c r="AHT14" s="177"/>
      <c r="AHU14" s="177"/>
      <c r="AHV14" s="177"/>
      <c r="AHW14" s="177"/>
      <c r="AHX14" s="177"/>
      <c r="AHY14" s="177"/>
      <c r="AHZ14" s="177"/>
      <c r="AIA14" s="177"/>
      <c r="AIB14" s="177"/>
      <c r="AIC14" s="177"/>
      <c r="AID14" s="177"/>
      <c r="AIE14" s="177"/>
      <c r="AIF14" s="177"/>
      <c r="AIG14" s="177"/>
      <c r="AIH14" s="177"/>
      <c r="AII14" s="177"/>
      <c r="AIJ14" s="177"/>
      <c r="AIK14" s="177"/>
      <c r="AIL14" s="177"/>
      <c r="AIM14" s="177"/>
      <c r="AIN14" s="177"/>
      <c r="AIO14" s="177"/>
      <c r="AIP14" s="177"/>
      <c r="AIQ14" s="177"/>
      <c r="AIR14" s="177"/>
      <c r="AIS14" s="177"/>
      <c r="AIT14" s="177"/>
      <c r="AIU14" s="177"/>
      <c r="AIV14" s="177"/>
      <c r="AIW14" s="177"/>
      <c r="AIX14" s="177"/>
      <c r="AIY14" s="177"/>
      <c r="AIZ14" s="177"/>
      <c r="AJA14" s="177"/>
      <c r="AJB14" s="177"/>
      <c r="AJC14" s="177"/>
      <c r="AJD14" s="177"/>
      <c r="AJE14" s="177"/>
      <c r="AJF14" s="177"/>
      <c r="AJG14" s="177"/>
      <c r="AJH14" s="177"/>
      <c r="AJI14" s="177"/>
      <c r="AJJ14" s="177"/>
      <c r="AJK14" s="177"/>
      <c r="AJL14" s="177"/>
      <c r="AJM14" s="177"/>
      <c r="AJN14" s="177"/>
      <c r="AJO14" s="177"/>
      <c r="AJP14" s="177"/>
      <c r="AJQ14" s="177"/>
      <c r="AJR14" s="177"/>
      <c r="AJS14" s="177"/>
      <c r="AJT14" s="177"/>
      <c r="AJU14" s="177"/>
      <c r="AJV14" s="177"/>
      <c r="AJW14" s="177"/>
      <c r="AJX14" s="177"/>
      <c r="AJY14" s="177"/>
      <c r="AJZ14" s="177"/>
      <c r="AKA14" s="177"/>
      <c r="AKB14" s="177"/>
      <c r="AKC14" s="177"/>
      <c r="AKD14" s="177"/>
      <c r="AKE14" s="177"/>
      <c r="AKF14" s="177"/>
      <c r="AKG14" s="177"/>
      <c r="AKH14" s="177"/>
      <c r="AKI14" s="177"/>
      <c r="AKJ14" s="177"/>
      <c r="AKK14" s="177"/>
      <c r="AKL14" s="177"/>
      <c r="AKM14" s="177"/>
      <c r="AKN14" s="177"/>
      <c r="AKO14" s="177"/>
      <c r="AKP14" s="177"/>
      <c r="AKQ14" s="177"/>
      <c r="AKR14" s="177"/>
      <c r="AKS14" s="177"/>
      <c r="AKT14" s="177"/>
      <c r="AKU14" s="177"/>
      <c r="AKV14" s="177"/>
      <c r="AKW14" s="177"/>
      <c r="AKX14" s="177"/>
      <c r="AKY14" s="177"/>
      <c r="AKZ14" s="177"/>
      <c r="ALA14" s="177"/>
      <c r="ALB14" s="177"/>
      <c r="ALC14" s="177"/>
      <c r="ALD14" s="177"/>
      <c r="ALE14" s="177"/>
      <c r="ALF14" s="177"/>
      <c r="ALG14" s="177"/>
      <c r="ALH14" s="177"/>
      <c r="ALI14" s="177"/>
      <c r="ALJ14" s="177"/>
      <c r="ALK14" s="177"/>
      <c r="ALL14" s="177"/>
      <c r="ALM14" s="177"/>
      <c r="ALN14" s="177"/>
      <c r="ALO14" s="177"/>
      <c r="ALP14" s="177"/>
      <c r="ALQ14" s="177"/>
      <c r="ALR14" s="177"/>
      <c r="ALS14" s="177"/>
      <c r="ALT14" s="177"/>
      <c r="ALU14" s="177"/>
      <c r="ALV14" s="177"/>
      <c r="ALW14" s="177"/>
      <c r="ALX14" s="177"/>
      <c r="ALY14" s="177"/>
      <c r="ALZ14" s="177"/>
      <c r="AMA14" s="177"/>
      <c r="AMB14" s="177"/>
      <c r="AMC14" s="177"/>
      <c r="AMD14" s="177"/>
      <c r="AME14" s="177"/>
      <c r="AMF14" s="177"/>
      <c r="AMG14" s="177"/>
      <c r="AMH14" s="177"/>
      <c r="AMI14" s="177"/>
      <c r="AMJ14" s="177"/>
      <c r="AMK14" s="177"/>
    </row>
    <row r="15" spans="1:1025" s="298" customFormat="1" ht="35.1" customHeight="1" x14ac:dyDescent="0.8">
      <c r="A15" s="299">
        <v>1973</v>
      </c>
      <c r="B15" s="171">
        <v>66.213084076115095</v>
      </c>
      <c r="C15" s="172">
        <v>0</v>
      </c>
      <c r="D15" s="171">
        <v>73.704961896098808</v>
      </c>
      <c r="E15" s="172">
        <v>0</v>
      </c>
      <c r="F15" s="171">
        <v>0</v>
      </c>
      <c r="G15" s="172">
        <v>139.91804597221389</v>
      </c>
      <c r="H15" s="171">
        <v>52.696870473574158</v>
      </c>
      <c r="I15" s="172">
        <v>0</v>
      </c>
      <c r="J15" s="171">
        <v>64.631102145781469</v>
      </c>
      <c r="K15" s="172">
        <v>0</v>
      </c>
      <c r="L15" s="171">
        <v>0</v>
      </c>
      <c r="M15" s="300">
        <v>117.32797261935562</v>
      </c>
      <c r="N15" s="302"/>
      <c r="O15" s="184"/>
      <c r="P15" s="297"/>
      <c r="Q15" s="184"/>
      <c r="R15" s="302"/>
      <c r="S15" s="184"/>
      <c r="T15" s="301"/>
      <c r="U15" s="185"/>
      <c r="V15" s="301"/>
      <c r="W15" s="296"/>
      <c r="X15" s="297"/>
      <c r="Y15" s="184"/>
      <c r="Z15" s="301"/>
      <c r="AA15" s="184"/>
      <c r="AB15" s="301"/>
      <c r="AC15" s="185"/>
      <c r="AD15" s="301"/>
      <c r="AE15" s="185"/>
      <c r="AF15" s="301"/>
      <c r="AG15" s="185"/>
      <c r="AH15" s="297"/>
      <c r="AI15" s="29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7"/>
      <c r="DL15" s="177"/>
      <c r="DM15" s="177"/>
      <c r="DN15" s="177"/>
      <c r="DO15" s="177"/>
      <c r="DP15" s="177"/>
      <c r="DQ15" s="177"/>
      <c r="DR15" s="177"/>
      <c r="DS15" s="177"/>
      <c r="DT15" s="177"/>
      <c r="DU15" s="177"/>
      <c r="DV15" s="177"/>
      <c r="DW15" s="177"/>
      <c r="DX15" s="177"/>
      <c r="DY15" s="177"/>
      <c r="DZ15" s="177"/>
      <c r="EA15" s="177"/>
      <c r="EB15" s="177"/>
      <c r="EC15" s="177"/>
      <c r="ED15" s="177"/>
      <c r="EE15" s="177"/>
      <c r="EF15" s="177"/>
      <c r="EG15" s="177"/>
      <c r="EH15" s="177"/>
      <c r="EI15" s="177"/>
      <c r="EJ15" s="177"/>
      <c r="EK15" s="177"/>
      <c r="EL15" s="177"/>
      <c r="EM15" s="177"/>
      <c r="EN15" s="177"/>
      <c r="EO15" s="177"/>
      <c r="EP15" s="177"/>
      <c r="EQ15" s="177"/>
      <c r="ER15" s="177"/>
      <c r="ES15" s="177"/>
      <c r="ET15" s="177"/>
      <c r="EU15" s="177"/>
      <c r="EV15" s="177"/>
      <c r="EW15" s="177"/>
      <c r="EX15" s="177"/>
      <c r="EY15" s="177"/>
      <c r="EZ15" s="177"/>
      <c r="FA15" s="177"/>
      <c r="FB15" s="177"/>
      <c r="FC15" s="177"/>
      <c r="FD15" s="177"/>
      <c r="FE15" s="177"/>
      <c r="FF15" s="177"/>
      <c r="FG15" s="177"/>
      <c r="FH15" s="177"/>
      <c r="FI15" s="177"/>
      <c r="FJ15" s="177"/>
      <c r="FK15" s="177"/>
      <c r="FL15" s="177"/>
      <c r="FM15" s="177"/>
      <c r="FN15" s="177"/>
      <c r="FO15" s="177"/>
      <c r="FP15" s="177"/>
      <c r="FQ15" s="177"/>
      <c r="FR15" s="177"/>
      <c r="FS15" s="177"/>
      <c r="FT15" s="177"/>
      <c r="FU15" s="177"/>
      <c r="FV15" s="177"/>
      <c r="FW15" s="177"/>
      <c r="FX15" s="177"/>
      <c r="FY15" s="177"/>
      <c r="FZ15" s="177"/>
      <c r="GA15" s="177"/>
      <c r="GB15" s="177"/>
      <c r="GC15" s="177"/>
      <c r="GD15" s="177"/>
      <c r="GE15" s="177"/>
      <c r="GF15" s="177"/>
      <c r="GG15" s="177"/>
      <c r="GH15" s="177"/>
      <c r="GI15" s="177"/>
      <c r="GJ15" s="177"/>
      <c r="GK15" s="177"/>
      <c r="GL15" s="177"/>
      <c r="GM15" s="177"/>
      <c r="GN15" s="177"/>
      <c r="GO15" s="177"/>
      <c r="GP15" s="177"/>
      <c r="GQ15" s="177"/>
      <c r="GR15" s="177"/>
      <c r="GS15" s="177"/>
      <c r="GT15" s="177"/>
      <c r="GU15" s="177"/>
      <c r="GV15" s="177"/>
      <c r="GW15" s="177"/>
      <c r="GX15" s="177"/>
      <c r="GY15" s="177"/>
      <c r="GZ15" s="177"/>
      <c r="HA15" s="177"/>
      <c r="HB15" s="177"/>
      <c r="HC15" s="177"/>
      <c r="HD15" s="177"/>
      <c r="HE15" s="177"/>
      <c r="HF15" s="177"/>
      <c r="HG15" s="177"/>
      <c r="HH15" s="177"/>
      <c r="HI15" s="177"/>
      <c r="HJ15" s="177"/>
      <c r="HK15" s="177"/>
      <c r="HL15" s="177"/>
      <c r="HM15" s="177"/>
      <c r="HN15" s="177"/>
      <c r="HO15" s="177"/>
      <c r="HP15" s="177"/>
      <c r="HQ15" s="177"/>
      <c r="HR15" s="177"/>
      <c r="HS15" s="177"/>
      <c r="HT15" s="177"/>
      <c r="HU15" s="177"/>
      <c r="HV15" s="177"/>
      <c r="HW15" s="177"/>
      <c r="HX15" s="177"/>
      <c r="HY15" s="177"/>
      <c r="HZ15" s="177"/>
      <c r="IA15" s="177"/>
      <c r="IB15" s="177"/>
      <c r="IC15" s="177"/>
      <c r="ID15" s="177"/>
      <c r="IE15" s="177"/>
      <c r="IF15" s="177"/>
      <c r="IG15" s="177"/>
      <c r="IH15" s="177"/>
      <c r="II15" s="177"/>
      <c r="IJ15" s="177"/>
      <c r="IK15" s="177"/>
      <c r="IL15" s="177"/>
      <c r="IM15" s="177"/>
      <c r="IN15" s="177"/>
      <c r="IO15" s="177"/>
      <c r="IP15" s="177"/>
      <c r="IQ15" s="177"/>
      <c r="IR15" s="177"/>
      <c r="IS15" s="177"/>
      <c r="IT15" s="177"/>
      <c r="IU15" s="177"/>
      <c r="IV15" s="177"/>
      <c r="IW15" s="177"/>
      <c r="IX15" s="177"/>
      <c r="IY15" s="177"/>
      <c r="IZ15" s="177"/>
      <c r="JA15" s="177"/>
      <c r="JB15" s="177"/>
      <c r="JC15" s="177"/>
      <c r="JD15" s="177"/>
      <c r="JE15" s="177"/>
      <c r="JF15" s="177"/>
      <c r="JG15" s="177"/>
      <c r="JH15" s="177"/>
      <c r="JI15" s="177"/>
      <c r="JJ15" s="177"/>
      <c r="JK15" s="177"/>
      <c r="JL15" s="177"/>
      <c r="JM15" s="177"/>
      <c r="JN15" s="177"/>
      <c r="JO15" s="177"/>
      <c r="JP15" s="177"/>
      <c r="JQ15" s="177"/>
      <c r="JR15" s="177"/>
      <c r="JS15" s="177"/>
      <c r="JT15" s="177"/>
      <c r="JU15" s="177"/>
      <c r="JV15" s="177"/>
      <c r="JW15" s="177"/>
      <c r="JX15" s="177"/>
      <c r="JY15" s="177"/>
      <c r="JZ15" s="177"/>
      <c r="KA15" s="177"/>
      <c r="KB15" s="177"/>
      <c r="KC15" s="177"/>
      <c r="KD15" s="177"/>
      <c r="KE15" s="177"/>
      <c r="KF15" s="177"/>
      <c r="KG15" s="177"/>
      <c r="KH15" s="177"/>
      <c r="KI15" s="177"/>
      <c r="KJ15" s="177"/>
      <c r="KK15" s="177"/>
      <c r="KL15" s="177"/>
      <c r="KM15" s="177"/>
      <c r="KN15" s="177"/>
      <c r="KO15" s="177"/>
      <c r="KP15" s="177"/>
      <c r="KQ15" s="177"/>
      <c r="KR15" s="177"/>
      <c r="KS15" s="177"/>
      <c r="KT15" s="177"/>
      <c r="KU15" s="177"/>
      <c r="KV15" s="177"/>
      <c r="KW15" s="177"/>
      <c r="KX15" s="177"/>
      <c r="KY15" s="177"/>
      <c r="KZ15" s="177"/>
      <c r="LA15" s="177"/>
      <c r="LB15" s="177"/>
      <c r="LC15" s="177"/>
      <c r="LD15" s="177"/>
      <c r="LE15" s="177"/>
      <c r="LF15" s="177"/>
      <c r="LG15" s="177"/>
      <c r="LH15" s="177"/>
      <c r="LI15" s="177"/>
      <c r="LJ15" s="177"/>
      <c r="LK15" s="177"/>
      <c r="LL15" s="177"/>
      <c r="LM15" s="177"/>
      <c r="LN15" s="177"/>
      <c r="LO15" s="177"/>
      <c r="LP15" s="177"/>
      <c r="LQ15" s="177"/>
      <c r="LR15" s="177"/>
      <c r="LS15" s="177"/>
      <c r="LT15" s="177"/>
      <c r="LU15" s="177"/>
      <c r="LV15" s="177"/>
      <c r="LW15" s="177"/>
      <c r="LX15" s="177"/>
      <c r="LY15" s="177"/>
      <c r="LZ15" s="177"/>
      <c r="MA15" s="177"/>
      <c r="MB15" s="177"/>
      <c r="MC15" s="177"/>
      <c r="MD15" s="177"/>
      <c r="ME15" s="177"/>
      <c r="MF15" s="177"/>
      <c r="MG15" s="177"/>
      <c r="MH15" s="177"/>
      <c r="MI15" s="177"/>
      <c r="MJ15" s="177"/>
      <c r="MK15" s="177"/>
      <c r="ML15" s="177"/>
      <c r="MM15" s="177"/>
      <c r="MN15" s="177"/>
      <c r="MO15" s="177"/>
      <c r="MP15" s="177"/>
      <c r="MQ15" s="177"/>
      <c r="MR15" s="177"/>
      <c r="MS15" s="177"/>
      <c r="MT15" s="177"/>
      <c r="MU15" s="177"/>
      <c r="MV15" s="177"/>
      <c r="MW15" s="177"/>
      <c r="MX15" s="177"/>
      <c r="MY15" s="177"/>
      <c r="MZ15" s="177"/>
      <c r="NA15" s="177"/>
      <c r="NB15" s="177"/>
      <c r="NC15" s="177"/>
      <c r="ND15" s="177"/>
      <c r="NE15" s="177"/>
      <c r="NF15" s="177"/>
      <c r="NG15" s="177"/>
      <c r="NH15" s="177"/>
      <c r="NI15" s="177"/>
      <c r="NJ15" s="177"/>
      <c r="NK15" s="177"/>
      <c r="NL15" s="177"/>
      <c r="NM15" s="177"/>
      <c r="NN15" s="177"/>
      <c r="NO15" s="177"/>
      <c r="NP15" s="177"/>
      <c r="NQ15" s="177"/>
      <c r="NR15" s="177"/>
      <c r="NS15" s="177"/>
      <c r="NT15" s="177"/>
      <c r="NU15" s="177"/>
      <c r="NV15" s="177"/>
      <c r="NW15" s="177"/>
      <c r="NX15" s="177"/>
      <c r="NY15" s="177"/>
      <c r="NZ15" s="177"/>
      <c r="OA15" s="177"/>
      <c r="OB15" s="177"/>
      <c r="OC15" s="177"/>
      <c r="OD15" s="177"/>
      <c r="OE15" s="177"/>
      <c r="OF15" s="177"/>
      <c r="OG15" s="177"/>
      <c r="OH15" s="177"/>
      <c r="OI15" s="177"/>
      <c r="OJ15" s="177"/>
      <c r="OK15" s="177"/>
      <c r="OL15" s="177"/>
      <c r="OM15" s="177"/>
      <c r="ON15" s="177"/>
      <c r="OO15" s="177"/>
      <c r="OP15" s="177"/>
      <c r="OQ15" s="177"/>
      <c r="OR15" s="177"/>
      <c r="OS15" s="177"/>
      <c r="OT15" s="177"/>
      <c r="OU15" s="177"/>
      <c r="OV15" s="177"/>
      <c r="OW15" s="177"/>
      <c r="OX15" s="177"/>
      <c r="OY15" s="177"/>
      <c r="OZ15" s="177"/>
      <c r="PA15" s="177"/>
      <c r="PB15" s="177"/>
      <c r="PC15" s="177"/>
      <c r="PD15" s="177"/>
      <c r="PE15" s="177"/>
      <c r="PF15" s="177"/>
      <c r="PG15" s="177"/>
      <c r="PH15" s="177"/>
      <c r="PI15" s="177"/>
      <c r="PJ15" s="177"/>
      <c r="PK15" s="177"/>
      <c r="PL15" s="177"/>
      <c r="PM15" s="177"/>
      <c r="PN15" s="177"/>
      <c r="PO15" s="177"/>
      <c r="PP15" s="177"/>
      <c r="PQ15" s="177"/>
      <c r="PR15" s="177"/>
      <c r="PS15" s="177"/>
      <c r="PT15" s="177"/>
      <c r="PU15" s="177"/>
      <c r="PV15" s="177"/>
      <c r="PW15" s="177"/>
      <c r="PX15" s="177"/>
      <c r="PY15" s="177"/>
      <c r="PZ15" s="177"/>
      <c r="QA15" s="177"/>
      <c r="QB15" s="177"/>
      <c r="QC15" s="177"/>
      <c r="QD15" s="177"/>
      <c r="QE15" s="177"/>
      <c r="QF15" s="177"/>
      <c r="QG15" s="177"/>
      <c r="QH15" s="177"/>
      <c r="QI15" s="177"/>
      <c r="QJ15" s="177"/>
      <c r="QK15" s="177"/>
      <c r="QL15" s="177"/>
      <c r="QM15" s="177"/>
      <c r="QN15" s="177"/>
      <c r="QO15" s="177"/>
      <c r="QP15" s="177"/>
      <c r="QQ15" s="177"/>
      <c r="QR15" s="177"/>
      <c r="QS15" s="177"/>
      <c r="QT15" s="177"/>
      <c r="QU15" s="177"/>
      <c r="QV15" s="177"/>
      <c r="QW15" s="177"/>
      <c r="QX15" s="177"/>
      <c r="QY15" s="177"/>
      <c r="QZ15" s="177"/>
      <c r="RA15" s="177"/>
      <c r="RB15" s="177"/>
      <c r="RC15" s="177"/>
      <c r="RD15" s="177"/>
      <c r="RE15" s="177"/>
      <c r="RF15" s="177"/>
      <c r="RG15" s="177"/>
      <c r="RH15" s="177"/>
      <c r="RI15" s="177"/>
      <c r="RJ15" s="177"/>
      <c r="RK15" s="177"/>
      <c r="RL15" s="177"/>
      <c r="RM15" s="177"/>
      <c r="RN15" s="177"/>
      <c r="RO15" s="177"/>
      <c r="RP15" s="177"/>
      <c r="RQ15" s="177"/>
      <c r="RR15" s="177"/>
      <c r="RS15" s="177"/>
      <c r="RT15" s="177"/>
      <c r="RU15" s="177"/>
      <c r="RV15" s="177"/>
      <c r="RW15" s="177"/>
      <c r="RX15" s="177"/>
      <c r="RY15" s="177"/>
      <c r="RZ15" s="177"/>
      <c r="SA15" s="177"/>
      <c r="SB15" s="177"/>
      <c r="SC15" s="177"/>
      <c r="SD15" s="177"/>
      <c r="SE15" s="177"/>
      <c r="SF15" s="177"/>
      <c r="SG15" s="177"/>
      <c r="SH15" s="177"/>
      <c r="SI15" s="177"/>
      <c r="SJ15" s="177"/>
      <c r="SK15" s="177"/>
      <c r="SL15" s="177"/>
      <c r="SM15" s="177"/>
      <c r="SN15" s="177"/>
      <c r="SO15" s="177"/>
      <c r="SP15" s="177"/>
      <c r="SQ15" s="177"/>
      <c r="SR15" s="177"/>
      <c r="SS15" s="177"/>
      <c r="ST15" s="177"/>
      <c r="SU15" s="177"/>
      <c r="SV15" s="177"/>
      <c r="SW15" s="177"/>
      <c r="SX15" s="177"/>
      <c r="SY15" s="177"/>
      <c r="SZ15" s="177"/>
      <c r="TA15" s="177"/>
      <c r="TB15" s="177"/>
      <c r="TC15" s="177"/>
      <c r="TD15" s="177"/>
      <c r="TE15" s="177"/>
      <c r="TF15" s="177"/>
      <c r="TG15" s="177"/>
      <c r="TH15" s="177"/>
      <c r="TI15" s="177"/>
      <c r="TJ15" s="177"/>
      <c r="TK15" s="177"/>
      <c r="TL15" s="177"/>
      <c r="TM15" s="177"/>
      <c r="TN15" s="177"/>
      <c r="TO15" s="177"/>
      <c r="TP15" s="177"/>
      <c r="TQ15" s="177"/>
      <c r="TR15" s="177"/>
      <c r="TS15" s="177"/>
      <c r="TT15" s="177"/>
      <c r="TU15" s="177"/>
      <c r="TV15" s="177"/>
      <c r="TW15" s="177"/>
      <c r="TX15" s="177"/>
      <c r="TY15" s="177"/>
      <c r="TZ15" s="177"/>
      <c r="UA15" s="177"/>
      <c r="UB15" s="177"/>
      <c r="UC15" s="177"/>
      <c r="UD15" s="177"/>
      <c r="UE15" s="177"/>
      <c r="UF15" s="177"/>
      <c r="UG15" s="177"/>
      <c r="UH15" s="177"/>
      <c r="UI15" s="177"/>
      <c r="UJ15" s="177"/>
      <c r="UK15" s="177"/>
      <c r="UL15" s="177"/>
      <c r="UM15" s="177"/>
      <c r="UN15" s="177"/>
      <c r="UO15" s="177"/>
      <c r="UP15" s="177"/>
      <c r="UQ15" s="177"/>
      <c r="UR15" s="177"/>
      <c r="US15" s="177"/>
      <c r="UT15" s="177"/>
      <c r="UU15" s="177"/>
      <c r="UV15" s="177"/>
      <c r="UW15" s="177"/>
      <c r="UX15" s="177"/>
      <c r="UY15" s="177"/>
      <c r="UZ15" s="177"/>
      <c r="VA15" s="177"/>
      <c r="VB15" s="177"/>
      <c r="VC15" s="177"/>
      <c r="VD15" s="177"/>
      <c r="VE15" s="177"/>
      <c r="VF15" s="177"/>
      <c r="VG15" s="177"/>
      <c r="VH15" s="177"/>
      <c r="VI15" s="177"/>
      <c r="VJ15" s="177"/>
      <c r="VK15" s="177"/>
      <c r="VL15" s="177"/>
      <c r="VM15" s="177"/>
      <c r="VN15" s="177"/>
      <c r="VO15" s="177"/>
      <c r="VP15" s="177"/>
      <c r="VQ15" s="177"/>
      <c r="VR15" s="177"/>
      <c r="VS15" s="177"/>
      <c r="VT15" s="177"/>
      <c r="VU15" s="177"/>
      <c r="VV15" s="177"/>
      <c r="VW15" s="177"/>
      <c r="VX15" s="177"/>
      <c r="VY15" s="177"/>
      <c r="VZ15" s="177"/>
      <c r="WA15" s="177"/>
      <c r="WB15" s="177"/>
      <c r="WC15" s="177"/>
      <c r="WD15" s="177"/>
      <c r="WE15" s="177"/>
      <c r="WF15" s="177"/>
      <c r="WG15" s="177"/>
      <c r="WH15" s="177"/>
      <c r="WI15" s="177"/>
      <c r="WJ15" s="177"/>
      <c r="WK15" s="177"/>
      <c r="WL15" s="177"/>
      <c r="WM15" s="177"/>
      <c r="WN15" s="177"/>
      <c r="WO15" s="177"/>
      <c r="WP15" s="177"/>
      <c r="WQ15" s="177"/>
      <c r="WR15" s="177"/>
      <c r="WS15" s="177"/>
      <c r="WT15" s="177"/>
      <c r="WU15" s="177"/>
      <c r="WV15" s="177"/>
      <c r="WW15" s="177"/>
      <c r="WX15" s="177"/>
      <c r="WY15" s="177"/>
      <c r="WZ15" s="177"/>
      <c r="XA15" s="177"/>
      <c r="XB15" s="177"/>
      <c r="XC15" s="177"/>
      <c r="XD15" s="177"/>
      <c r="XE15" s="177"/>
      <c r="XF15" s="177"/>
      <c r="XG15" s="177"/>
      <c r="XH15" s="177"/>
      <c r="XI15" s="177"/>
      <c r="XJ15" s="177"/>
      <c r="XK15" s="177"/>
      <c r="XL15" s="177"/>
      <c r="XM15" s="177"/>
      <c r="XN15" s="177"/>
      <c r="XO15" s="177"/>
      <c r="XP15" s="177"/>
      <c r="XQ15" s="177"/>
      <c r="XR15" s="177"/>
      <c r="XS15" s="177"/>
      <c r="XT15" s="177"/>
      <c r="XU15" s="177"/>
      <c r="XV15" s="177"/>
      <c r="XW15" s="177"/>
      <c r="XX15" s="177"/>
      <c r="XY15" s="177"/>
      <c r="XZ15" s="177"/>
      <c r="YA15" s="177"/>
      <c r="YB15" s="177"/>
      <c r="YC15" s="177"/>
      <c r="YD15" s="177"/>
      <c r="YE15" s="177"/>
      <c r="YF15" s="177"/>
      <c r="YG15" s="177"/>
      <c r="YH15" s="177"/>
      <c r="YI15" s="177"/>
      <c r="YJ15" s="177"/>
      <c r="YK15" s="177"/>
      <c r="YL15" s="177"/>
      <c r="YM15" s="177"/>
      <c r="YN15" s="177"/>
      <c r="YO15" s="177"/>
      <c r="YP15" s="177"/>
      <c r="YQ15" s="177"/>
      <c r="YR15" s="177"/>
      <c r="YS15" s="177"/>
      <c r="YT15" s="177"/>
      <c r="YU15" s="177"/>
      <c r="YV15" s="177"/>
      <c r="YW15" s="177"/>
      <c r="YX15" s="177"/>
      <c r="YY15" s="177"/>
      <c r="YZ15" s="177"/>
      <c r="ZA15" s="177"/>
      <c r="ZB15" s="177"/>
      <c r="ZC15" s="177"/>
      <c r="ZD15" s="177"/>
      <c r="ZE15" s="177"/>
      <c r="ZF15" s="177"/>
      <c r="ZG15" s="177"/>
      <c r="ZH15" s="177"/>
      <c r="ZI15" s="177"/>
      <c r="ZJ15" s="177"/>
      <c r="ZK15" s="177"/>
      <c r="ZL15" s="177"/>
      <c r="ZM15" s="177"/>
      <c r="ZN15" s="177"/>
      <c r="ZO15" s="177"/>
      <c r="ZP15" s="177"/>
      <c r="ZQ15" s="177"/>
      <c r="ZR15" s="177"/>
      <c r="ZS15" s="177"/>
      <c r="ZT15" s="177"/>
      <c r="ZU15" s="177"/>
      <c r="ZV15" s="177"/>
      <c r="ZW15" s="177"/>
      <c r="ZX15" s="177"/>
      <c r="ZY15" s="177"/>
      <c r="ZZ15" s="177"/>
      <c r="AAA15" s="177"/>
      <c r="AAB15" s="177"/>
      <c r="AAC15" s="177"/>
      <c r="AAD15" s="177"/>
      <c r="AAE15" s="177"/>
      <c r="AAF15" s="177"/>
      <c r="AAG15" s="177"/>
      <c r="AAH15" s="177"/>
      <c r="AAI15" s="177"/>
      <c r="AAJ15" s="177"/>
      <c r="AAK15" s="177"/>
      <c r="AAL15" s="177"/>
      <c r="AAM15" s="177"/>
      <c r="AAN15" s="177"/>
      <c r="AAO15" s="177"/>
      <c r="AAP15" s="177"/>
      <c r="AAQ15" s="177"/>
      <c r="AAR15" s="177"/>
      <c r="AAS15" s="177"/>
      <c r="AAT15" s="177"/>
      <c r="AAU15" s="177"/>
      <c r="AAV15" s="177"/>
      <c r="AAW15" s="177"/>
      <c r="AAX15" s="177"/>
      <c r="AAY15" s="177"/>
      <c r="AAZ15" s="177"/>
      <c r="ABA15" s="177"/>
      <c r="ABB15" s="177"/>
      <c r="ABC15" s="177"/>
      <c r="ABD15" s="177"/>
      <c r="ABE15" s="177"/>
      <c r="ABF15" s="177"/>
      <c r="ABG15" s="177"/>
      <c r="ABH15" s="177"/>
      <c r="ABI15" s="177"/>
      <c r="ABJ15" s="177"/>
      <c r="ABK15" s="177"/>
      <c r="ABL15" s="177"/>
      <c r="ABM15" s="177"/>
      <c r="ABN15" s="177"/>
      <c r="ABO15" s="177"/>
      <c r="ABP15" s="177"/>
      <c r="ABQ15" s="177"/>
      <c r="ABR15" s="177"/>
      <c r="ABS15" s="177"/>
      <c r="ABT15" s="177"/>
      <c r="ABU15" s="177"/>
      <c r="ABV15" s="177"/>
      <c r="ABW15" s="177"/>
      <c r="ABX15" s="177"/>
      <c r="ABY15" s="177"/>
      <c r="ABZ15" s="177"/>
      <c r="ACA15" s="177"/>
      <c r="ACB15" s="177"/>
      <c r="ACC15" s="177"/>
      <c r="ACD15" s="177"/>
      <c r="ACE15" s="177"/>
      <c r="ACF15" s="177"/>
      <c r="ACG15" s="177"/>
      <c r="ACH15" s="177"/>
      <c r="ACI15" s="177"/>
      <c r="ACJ15" s="177"/>
      <c r="ACK15" s="177"/>
      <c r="ACL15" s="177"/>
      <c r="ACM15" s="177"/>
      <c r="ACN15" s="177"/>
      <c r="ACO15" s="177"/>
      <c r="ACP15" s="177"/>
      <c r="ACQ15" s="177"/>
      <c r="ACR15" s="177"/>
      <c r="ACS15" s="177"/>
      <c r="ACT15" s="177"/>
      <c r="ACU15" s="177"/>
      <c r="ACV15" s="177"/>
      <c r="ACW15" s="177"/>
      <c r="ACX15" s="177"/>
      <c r="ACY15" s="177"/>
      <c r="ACZ15" s="177"/>
      <c r="ADA15" s="177"/>
      <c r="ADB15" s="177"/>
      <c r="ADC15" s="177"/>
      <c r="ADD15" s="177"/>
      <c r="ADE15" s="177"/>
      <c r="ADF15" s="177"/>
      <c r="ADG15" s="177"/>
      <c r="ADH15" s="177"/>
      <c r="ADI15" s="177"/>
      <c r="ADJ15" s="177"/>
      <c r="ADK15" s="177"/>
      <c r="ADL15" s="177"/>
      <c r="ADM15" s="177"/>
      <c r="ADN15" s="177"/>
      <c r="ADO15" s="177"/>
      <c r="ADP15" s="177"/>
      <c r="ADQ15" s="177"/>
      <c r="ADR15" s="177"/>
      <c r="ADS15" s="177"/>
      <c r="ADT15" s="177"/>
      <c r="ADU15" s="177"/>
      <c r="ADV15" s="177"/>
      <c r="ADW15" s="177"/>
      <c r="ADX15" s="177"/>
      <c r="ADY15" s="177"/>
      <c r="ADZ15" s="177"/>
      <c r="AEA15" s="177"/>
      <c r="AEB15" s="177"/>
      <c r="AEC15" s="177"/>
      <c r="AED15" s="177"/>
      <c r="AEE15" s="177"/>
      <c r="AEF15" s="177"/>
      <c r="AEG15" s="177"/>
      <c r="AEH15" s="177"/>
      <c r="AEI15" s="177"/>
      <c r="AEJ15" s="177"/>
      <c r="AEK15" s="177"/>
      <c r="AEL15" s="177"/>
      <c r="AEM15" s="177"/>
      <c r="AEN15" s="177"/>
      <c r="AEO15" s="177"/>
      <c r="AEP15" s="177"/>
      <c r="AEQ15" s="177"/>
      <c r="AER15" s="177"/>
      <c r="AES15" s="177"/>
      <c r="AET15" s="177"/>
      <c r="AEU15" s="177"/>
      <c r="AEV15" s="177"/>
      <c r="AEW15" s="177"/>
      <c r="AEX15" s="177"/>
      <c r="AEY15" s="177"/>
      <c r="AEZ15" s="177"/>
      <c r="AFA15" s="177"/>
      <c r="AFB15" s="177"/>
      <c r="AFC15" s="177"/>
      <c r="AFD15" s="177"/>
      <c r="AFE15" s="177"/>
      <c r="AFF15" s="177"/>
      <c r="AFG15" s="177"/>
      <c r="AFH15" s="177"/>
      <c r="AFI15" s="177"/>
      <c r="AFJ15" s="177"/>
      <c r="AFK15" s="177"/>
      <c r="AFL15" s="177"/>
      <c r="AFM15" s="177"/>
      <c r="AFN15" s="177"/>
      <c r="AFO15" s="177"/>
      <c r="AFP15" s="177"/>
      <c r="AFQ15" s="177"/>
      <c r="AFR15" s="177"/>
      <c r="AFS15" s="177"/>
      <c r="AFT15" s="177"/>
      <c r="AFU15" s="177"/>
      <c r="AFV15" s="177"/>
      <c r="AFW15" s="177"/>
      <c r="AFX15" s="177"/>
      <c r="AFY15" s="177"/>
      <c r="AFZ15" s="177"/>
      <c r="AGA15" s="177"/>
      <c r="AGB15" s="177"/>
      <c r="AGC15" s="177"/>
      <c r="AGD15" s="177"/>
      <c r="AGE15" s="177"/>
      <c r="AGF15" s="177"/>
      <c r="AGG15" s="177"/>
      <c r="AGH15" s="177"/>
      <c r="AGI15" s="177"/>
      <c r="AGJ15" s="177"/>
      <c r="AGK15" s="177"/>
      <c r="AGL15" s="177"/>
      <c r="AGM15" s="177"/>
      <c r="AGN15" s="177"/>
      <c r="AGO15" s="177"/>
      <c r="AGP15" s="177"/>
      <c r="AGQ15" s="177"/>
      <c r="AGR15" s="177"/>
      <c r="AGS15" s="177"/>
      <c r="AGT15" s="177"/>
      <c r="AGU15" s="177"/>
      <c r="AGV15" s="177"/>
      <c r="AGW15" s="177"/>
      <c r="AGX15" s="177"/>
      <c r="AGY15" s="177"/>
      <c r="AGZ15" s="177"/>
      <c r="AHA15" s="177"/>
      <c r="AHB15" s="177"/>
      <c r="AHC15" s="177"/>
      <c r="AHD15" s="177"/>
      <c r="AHE15" s="177"/>
      <c r="AHF15" s="177"/>
      <c r="AHG15" s="177"/>
      <c r="AHH15" s="177"/>
      <c r="AHI15" s="177"/>
      <c r="AHJ15" s="177"/>
      <c r="AHK15" s="177"/>
      <c r="AHL15" s="177"/>
      <c r="AHM15" s="177"/>
      <c r="AHN15" s="177"/>
      <c r="AHO15" s="177"/>
      <c r="AHP15" s="177"/>
      <c r="AHQ15" s="177"/>
      <c r="AHR15" s="177"/>
      <c r="AHS15" s="177"/>
      <c r="AHT15" s="177"/>
      <c r="AHU15" s="177"/>
      <c r="AHV15" s="177"/>
      <c r="AHW15" s="177"/>
      <c r="AHX15" s="177"/>
      <c r="AHY15" s="177"/>
      <c r="AHZ15" s="177"/>
      <c r="AIA15" s="177"/>
      <c r="AIB15" s="177"/>
      <c r="AIC15" s="177"/>
      <c r="AID15" s="177"/>
      <c r="AIE15" s="177"/>
      <c r="AIF15" s="177"/>
      <c r="AIG15" s="177"/>
      <c r="AIH15" s="177"/>
      <c r="AII15" s="177"/>
      <c r="AIJ15" s="177"/>
      <c r="AIK15" s="177"/>
      <c r="AIL15" s="177"/>
      <c r="AIM15" s="177"/>
      <c r="AIN15" s="177"/>
      <c r="AIO15" s="177"/>
      <c r="AIP15" s="177"/>
      <c r="AIQ15" s="177"/>
      <c r="AIR15" s="177"/>
      <c r="AIS15" s="177"/>
      <c r="AIT15" s="177"/>
      <c r="AIU15" s="177"/>
      <c r="AIV15" s="177"/>
      <c r="AIW15" s="177"/>
      <c r="AIX15" s="177"/>
      <c r="AIY15" s="177"/>
      <c r="AIZ15" s="177"/>
      <c r="AJA15" s="177"/>
      <c r="AJB15" s="177"/>
      <c r="AJC15" s="177"/>
      <c r="AJD15" s="177"/>
      <c r="AJE15" s="177"/>
      <c r="AJF15" s="177"/>
      <c r="AJG15" s="177"/>
      <c r="AJH15" s="177"/>
      <c r="AJI15" s="177"/>
      <c r="AJJ15" s="177"/>
      <c r="AJK15" s="177"/>
      <c r="AJL15" s="177"/>
      <c r="AJM15" s="177"/>
      <c r="AJN15" s="177"/>
      <c r="AJO15" s="177"/>
      <c r="AJP15" s="177"/>
      <c r="AJQ15" s="177"/>
      <c r="AJR15" s="177"/>
      <c r="AJS15" s="177"/>
      <c r="AJT15" s="177"/>
      <c r="AJU15" s="177"/>
      <c r="AJV15" s="177"/>
      <c r="AJW15" s="177"/>
      <c r="AJX15" s="177"/>
      <c r="AJY15" s="177"/>
      <c r="AJZ15" s="177"/>
      <c r="AKA15" s="177"/>
      <c r="AKB15" s="177"/>
      <c r="AKC15" s="177"/>
      <c r="AKD15" s="177"/>
      <c r="AKE15" s="177"/>
      <c r="AKF15" s="177"/>
      <c r="AKG15" s="177"/>
      <c r="AKH15" s="177"/>
      <c r="AKI15" s="177"/>
      <c r="AKJ15" s="177"/>
      <c r="AKK15" s="177"/>
      <c r="AKL15" s="177"/>
      <c r="AKM15" s="177"/>
      <c r="AKN15" s="177"/>
      <c r="AKO15" s="177"/>
      <c r="AKP15" s="177"/>
      <c r="AKQ15" s="177"/>
      <c r="AKR15" s="177"/>
      <c r="AKS15" s="177"/>
      <c r="AKT15" s="177"/>
      <c r="AKU15" s="177"/>
      <c r="AKV15" s="177"/>
      <c r="AKW15" s="177"/>
      <c r="AKX15" s="177"/>
      <c r="AKY15" s="177"/>
      <c r="AKZ15" s="177"/>
      <c r="ALA15" s="177"/>
      <c r="ALB15" s="177"/>
      <c r="ALC15" s="177"/>
      <c r="ALD15" s="177"/>
      <c r="ALE15" s="177"/>
      <c r="ALF15" s="177"/>
      <c r="ALG15" s="177"/>
      <c r="ALH15" s="177"/>
      <c r="ALI15" s="177"/>
      <c r="ALJ15" s="177"/>
      <c r="ALK15" s="177"/>
      <c r="ALL15" s="177"/>
      <c r="ALM15" s="177"/>
      <c r="ALN15" s="177"/>
      <c r="ALO15" s="177"/>
      <c r="ALP15" s="177"/>
      <c r="ALQ15" s="177"/>
      <c r="ALR15" s="177"/>
      <c r="ALS15" s="177"/>
      <c r="ALT15" s="177"/>
      <c r="ALU15" s="177"/>
      <c r="ALV15" s="177"/>
      <c r="ALW15" s="177"/>
      <c r="ALX15" s="177"/>
      <c r="ALY15" s="177"/>
      <c r="ALZ15" s="177"/>
      <c r="AMA15" s="177"/>
      <c r="AMB15" s="177"/>
      <c r="AMC15" s="177"/>
      <c r="AMD15" s="177"/>
      <c r="AME15" s="177"/>
      <c r="AMF15" s="177"/>
      <c r="AMG15" s="177"/>
      <c r="AMH15" s="177"/>
      <c r="AMI15" s="177"/>
      <c r="AMJ15" s="177"/>
      <c r="AMK15" s="177"/>
    </row>
    <row r="16" spans="1:1025" s="298" customFormat="1" ht="35.1" customHeight="1" x14ac:dyDescent="0.8">
      <c r="A16" s="299">
        <v>1974</v>
      </c>
      <c r="B16" s="171">
        <v>103.36997841986884</v>
      </c>
      <c r="C16" s="172">
        <v>0</v>
      </c>
      <c r="D16" s="171">
        <v>67.610896038480405</v>
      </c>
      <c r="E16" s="172">
        <v>3.2395513479901159</v>
      </c>
      <c r="F16" s="171">
        <v>0</v>
      </c>
      <c r="G16" s="172">
        <v>174.22042580633936</v>
      </c>
      <c r="H16" s="171">
        <v>82.398123757920672</v>
      </c>
      <c r="I16" s="172">
        <v>0</v>
      </c>
      <c r="J16" s="171">
        <v>60.703041318841514</v>
      </c>
      <c r="K16" s="172">
        <v>2.4233394186436219</v>
      </c>
      <c r="L16" s="171">
        <v>0</v>
      </c>
      <c r="M16" s="300">
        <v>145.52450449540581</v>
      </c>
      <c r="N16" s="302"/>
      <c r="O16" s="184"/>
      <c r="P16" s="297"/>
      <c r="Q16" s="184"/>
      <c r="R16" s="302"/>
      <c r="S16" s="184"/>
      <c r="T16" s="301"/>
      <c r="U16" s="185"/>
      <c r="V16" s="301"/>
      <c r="W16" s="296"/>
      <c r="X16" s="297"/>
      <c r="Y16" s="184"/>
      <c r="Z16" s="301"/>
      <c r="AA16" s="184"/>
      <c r="AB16" s="301"/>
      <c r="AC16" s="185"/>
      <c r="AD16" s="301"/>
      <c r="AE16" s="185"/>
      <c r="AF16" s="297"/>
      <c r="AG16" s="185"/>
      <c r="AH16" s="297"/>
      <c r="AI16" s="29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  <c r="GK16" s="177"/>
      <c r="GL16" s="177"/>
      <c r="GM16" s="177"/>
      <c r="GN16" s="177"/>
      <c r="GO16" s="177"/>
      <c r="GP16" s="177"/>
      <c r="GQ16" s="177"/>
      <c r="GR16" s="177"/>
      <c r="GS16" s="177"/>
      <c r="GT16" s="177"/>
      <c r="GU16" s="177"/>
      <c r="GV16" s="177"/>
      <c r="GW16" s="177"/>
      <c r="GX16" s="177"/>
      <c r="GY16" s="177"/>
      <c r="GZ16" s="177"/>
      <c r="HA16" s="177"/>
      <c r="HB16" s="177"/>
      <c r="HC16" s="177"/>
      <c r="HD16" s="177"/>
      <c r="HE16" s="177"/>
      <c r="HF16" s="177"/>
      <c r="HG16" s="177"/>
      <c r="HH16" s="177"/>
      <c r="HI16" s="177"/>
      <c r="HJ16" s="177"/>
      <c r="HK16" s="177"/>
      <c r="HL16" s="177"/>
      <c r="HM16" s="177"/>
      <c r="HN16" s="177"/>
      <c r="HO16" s="177"/>
      <c r="HP16" s="177"/>
      <c r="HQ16" s="177"/>
      <c r="HR16" s="177"/>
      <c r="HS16" s="177"/>
      <c r="HT16" s="177"/>
      <c r="HU16" s="177"/>
      <c r="HV16" s="177"/>
      <c r="HW16" s="177"/>
      <c r="HX16" s="177"/>
      <c r="HY16" s="177"/>
      <c r="HZ16" s="177"/>
      <c r="IA16" s="177"/>
      <c r="IB16" s="177"/>
      <c r="IC16" s="177"/>
      <c r="ID16" s="177"/>
      <c r="IE16" s="177"/>
      <c r="IF16" s="177"/>
      <c r="IG16" s="177"/>
      <c r="IH16" s="177"/>
      <c r="II16" s="177"/>
      <c r="IJ16" s="177"/>
      <c r="IK16" s="177"/>
      <c r="IL16" s="177"/>
      <c r="IM16" s="177"/>
      <c r="IN16" s="177"/>
      <c r="IO16" s="177"/>
      <c r="IP16" s="177"/>
      <c r="IQ16" s="177"/>
      <c r="IR16" s="177"/>
      <c r="IS16" s="177"/>
      <c r="IT16" s="177"/>
      <c r="IU16" s="177"/>
      <c r="IV16" s="177"/>
      <c r="IW16" s="177"/>
      <c r="IX16" s="177"/>
      <c r="IY16" s="177"/>
      <c r="IZ16" s="177"/>
      <c r="JA16" s="177"/>
      <c r="JB16" s="177"/>
      <c r="JC16" s="177"/>
      <c r="JD16" s="177"/>
      <c r="JE16" s="177"/>
      <c r="JF16" s="177"/>
      <c r="JG16" s="177"/>
      <c r="JH16" s="177"/>
      <c r="JI16" s="177"/>
      <c r="JJ16" s="177"/>
      <c r="JK16" s="177"/>
      <c r="JL16" s="177"/>
      <c r="JM16" s="177"/>
      <c r="JN16" s="177"/>
      <c r="JO16" s="177"/>
      <c r="JP16" s="177"/>
      <c r="JQ16" s="177"/>
      <c r="JR16" s="177"/>
      <c r="JS16" s="177"/>
      <c r="JT16" s="177"/>
      <c r="JU16" s="177"/>
      <c r="JV16" s="177"/>
      <c r="JW16" s="177"/>
      <c r="JX16" s="177"/>
      <c r="JY16" s="177"/>
      <c r="JZ16" s="177"/>
      <c r="KA16" s="177"/>
      <c r="KB16" s="177"/>
      <c r="KC16" s="177"/>
      <c r="KD16" s="177"/>
      <c r="KE16" s="177"/>
      <c r="KF16" s="177"/>
      <c r="KG16" s="177"/>
      <c r="KH16" s="177"/>
      <c r="KI16" s="177"/>
      <c r="KJ16" s="177"/>
      <c r="KK16" s="177"/>
      <c r="KL16" s="177"/>
      <c r="KM16" s="177"/>
      <c r="KN16" s="177"/>
      <c r="KO16" s="177"/>
      <c r="KP16" s="177"/>
      <c r="KQ16" s="177"/>
      <c r="KR16" s="177"/>
      <c r="KS16" s="177"/>
      <c r="KT16" s="177"/>
      <c r="KU16" s="177"/>
      <c r="KV16" s="177"/>
      <c r="KW16" s="177"/>
      <c r="KX16" s="177"/>
      <c r="KY16" s="177"/>
      <c r="KZ16" s="177"/>
      <c r="LA16" s="177"/>
      <c r="LB16" s="177"/>
      <c r="LC16" s="177"/>
      <c r="LD16" s="177"/>
      <c r="LE16" s="177"/>
      <c r="LF16" s="177"/>
      <c r="LG16" s="177"/>
      <c r="LH16" s="177"/>
      <c r="LI16" s="177"/>
      <c r="LJ16" s="177"/>
      <c r="LK16" s="177"/>
      <c r="LL16" s="177"/>
      <c r="LM16" s="177"/>
      <c r="LN16" s="177"/>
      <c r="LO16" s="177"/>
      <c r="LP16" s="177"/>
      <c r="LQ16" s="177"/>
      <c r="LR16" s="177"/>
      <c r="LS16" s="177"/>
      <c r="LT16" s="177"/>
      <c r="LU16" s="177"/>
      <c r="LV16" s="177"/>
      <c r="LW16" s="177"/>
      <c r="LX16" s="177"/>
      <c r="LY16" s="177"/>
      <c r="LZ16" s="177"/>
      <c r="MA16" s="177"/>
      <c r="MB16" s="177"/>
      <c r="MC16" s="177"/>
      <c r="MD16" s="177"/>
      <c r="ME16" s="177"/>
      <c r="MF16" s="177"/>
      <c r="MG16" s="177"/>
      <c r="MH16" s="177"/>
      <c r="MI16" s="177"/>
      <c r="MJ16" s="177"/>
      <c r="MK16" s="177"/>
      <c r="ML16" s="177"/>
      <c r="MM16" s="177"/>
      <c r="MN16" s="177"/>
      <c r="MO16" s="177"/>
      <c r="MP16" s="177"/>
      <c r="MQ16" s="177"/>
      <c r="MR16" s="177"/>
      <c r="MS16" s="177"/>
      <c r="MT16" s="177"/>
      <c r="MU16" s="177"/>
      <c r="MV16" s="177"/>
      <c r="MW16" s="177"/>
      <c r="MX16" s="177"/>
      <c r="MY16" s="177"/>
      <c r="MZ16" s="177"/>
      <c r="NA16" s="177"/>
      <c r="NB16" s="177"/>
      <c r="NC16" s="177"/>
      <c r="ND16" s="177"/>
      <c r="NE16" s="177"/>
      <c r="NF16" s="177"/>
      <c r="NG16" s="177"/>
      <c r="NH16" s="177"/>
      <c r="NI16" s="177"/>
      <c r="NJ16" s="177"/>
      <c r="NK16" s="177"/>
      <c r="NL16" s="177"/>
      <c r="NM16" s="177"/>
      <c r="NN16" s="177"/>
      <c r="NO16" s="177"/>
      <c r="NP16" s="177"/>
      <c r="NQ16" s="177"/>
      <c r="NR16" s="177"/>
      <c r="NS16" s="177"/>
      <c r="NT16" s="177"/>
      <c r="NU16" s="177"/>
      <c r="NV16" s="177"/>
      <c r="NW16" s="177"/>
      <c r="NX16" s="177"/>
      <c r="NY16" s="177"/>
      <c r="NZ16" s="177"/>
      <c r="OA16" s="177"/>
      <c r="OB16" s="177"/>
      <c r="OC16" s="177"/>
      <c r="OD16" s="177"/>
      <c r="OE16" s="177"/>
      <c r="OF16" s="177"/>
      <c r="OG16" s="177"/>
      <c r="OH16" s="177"/>
      <c r="OI16" s="177"/>
      <c r="OJ16" s="177"/>
      <c r="OK16" s="177"/>
      <c r="OL16" s="177"/>
      <c r="OM16" s="177"/>
      <c r="ON16" s="177"/>
      <c r="OO16" s="177"/>
      <c r="OP16" s="177"/>
      <c r="OQ16" s="177"/>
      <c r="OR16" s="177"/>
      <c r="OS16" s="177"/>
      <c r="OT16" s="177"/>
      <c r="OU16" s="177"/>
      <c r="OV16" s="177"/>
      <c r="OW16" s="177"/>
      <c r="OX16" s="177"/>
      <c r="OY16" s="177"/>
      <c r="OZ16" s="177"/>
      <c r="PA16" s="177"/>
      <c r="PB16" s="177"/>
      <c r="PC16" s="177"/>
      <c r="PD16" s="177"/>
      <c r="PE16" s="177"/>
      <c r="PF16" s="177"/>
      <c r="PG16" s="177"/>
      <c r="PH16" s="177"/>
      <c r="PI16" s="177"/>
      <c r="PJ16" s="177"/>
      <c r="PK16" s="177"/>
      <c r="PL16" s="177"/>
      <c r="PM16" s="177"/>
      <c r="PN16" s="177"/>
      <c r="PO16" s="177"/>
      <c r="PP16" s="177"/>
      <c r="PQ16" s="177"/>
      <c r="PR16" s="177"/>
      <c r="PS16" s="177"/>
      <c r="PT16" s="177"/>
      <c r="PU16" s="177"/>
      <c r="PV16" s="177"/>
      <c r="PW16" s="177"/>
      <c r="PX16" s="177"/>
      <c r="PY16" s="177"/>
      <c r="PZ16" s="177"/>
      <c r="QA16" s="177"/>
      <c r="QB16" s="177"/>
      <c r="QC16" s="177"/>
      <c r="QD16" s="177"/>
      <c r="QE16" s="177"/>
      <c r="QF16" s="177"/>
      <c r="QG16" s="177"/>
      <c r="QH16" s="177"/>
      <c r="QI16" s="177"/>
      <c r="QJ16" s="177"/>
      <c r="QK16" s="177"/>
      <c r="QL16" s="177"/>
      <c r="QM16" s="177"/>
      <c r="QN16" s="177"/>
      <c r="QO16" s="177"/>
      <c r="QP16" s="177"/>
      <c r="QQ16" s="177"/>
      <c r="QR16" s="177"/>
      <c r="QS16" s="177"/>
      <c r="QT16" s="177"/>
      <c r="QU16" s="177"/>
      <c r="QV16" s="177"/>
      <c r="QW16" s="177"/>
      <c r="QX16" s="177"/>
      <c r="QY16" s="177"/>
      <c r="QZ16" s="177"/>
      <c r="RA16" s="177"/>
      <c r="RB16" s="177"/>
      <c r="RC16" s="177"/>
      <c r="RD16" s="177"/>
      <c r="RE16" s="177"/>
      <c r="RF16" s="177"/>
      <c r="RG16" s="177"/>
      <c r="RH16" s="177"/>
      <c r="RI16" s="177"/>
      <c r="RJ16" s="177"/>
      <c r="RK16" s="177"/>
      <c r="RL16" s="177"/>
      <c r="RM16" s="177"/>
      <c r="RN16" s="177"/>
      <c r="RO16" s="177"/>
      <c r="RP16" s="177"/>
      <c r="RQ16" s="177"/>
      <c r="RR16" s="177"/>
      <c r="RS16" s="177"/>
      <c r="RT16" s="177"/>
      <c r="RU16" s="177"/>
      <c r="RV16" s="177"/>
      <c r="RW16" s="177"/>
      <c r="RX16" s="177"/>
      <c r="RY16" s="177"/>
      <c r="RZ16" s="177"/>
      <c r="SA16" s="177"/>
      <c r="SB16" s="177"/>
      <c r="SC16" s="177"/>
      <c r="SD16" s="177"/>
      <c r="SE16" s="177"/>
      <c r="SF16" s="177"/>
      <c r="SG16" s="177"/>
      <c r="SH16" s="177"/>
      <c r="SI16" s="177"/>
      <c r="SJ16" s="177"/>
      <c r="SK16" s="177"/>
      <c r="SL16" s="177"/>
      <c r="SM16" s="177"/>
      <c r="SN16" s="177"/>
      <c r="SO16" s="177"/>
      <c r="SP16" s="177"/>
      <c r="SQ16" s="177"/>
      <c r="SR16" s="177"/>
      <c r="SS16" s="177"/>
      <c r="ST16" s="177"/>
      <c r="SU16" s="177"/>
      <c r="SV16" s="177"/>
      <c r="SW16" s="177"/>
      <c r="SX16" s="177"/>
      <c r="SY16" s="177"/>
      <c r="SZ16" s="177"/>
      <c r="TA16" s="177"/>
      <c r="TB16" s="177"/>
      <c r="TC16" s="177"/>
      <c r="TD16" s="177"/>
      <c r="TE16" s="177"/>
      <c r="TF16" s="177"/>
      <c r="TG16" s="177"/>
      <c r="TH16" s="177"/>
      <c r="TI16" s="177"/>
      <c r="TJ16" s="177"/>
      <c r="TK16" s="177"/>
      <c r="TL16" s="177"/>
      <c r="TM16" s="177"/>
      <c r="TN16" s="177"/>
      <c r="TO16" s="177"/>
      <c r="TP16" s="177"/>
      <c r="TQ16" s="177"/>
      <c r="TR16" s="177"/>
      <c r="TS16" s="177"/>
      <c r="TT16" s="177"/>
      <c r="TU16" s="177"/>
      <c r="TV16" s="177"/>
      <c r="TW16" s="177"/>
      <c r="TX16" s="177"/>
      <c r="TY16" s="177"/>
      <c r="TZ16" s="177"/>
      <c r="UA16" s="177"/>
      <c r="UB16" s="177"/>
      <c r="UC16" s="177"/>
      <c r="UD16" s="177"/>
      <c r="UE16" s="177"/>
      <c r="UF16" s="177"/>
      <c r="UG16" s="177"/>
      <c r="UH16" s="177"/>
      <c r="UI16" s="177"/>
      <c r="UJ16" s="177"/>
      <c r="UK16" s="177"/>
      <c r="UL16" s="177"/>
      <c r="UM16" s="177"/>
      <c r="UN16" s="177"/>
      <c r="UO16" s="177"/>
      <c r="UP16" s="177"/>
      <c r="UQ16" s="177"/>
      <c r="UR16" s="177"/>
      <c r="US16" s="177"/>
      <c r="UT16" s="177"/>
      <c r="UU16" s="177"/>
      <c r="UV16" s="177"/>
      <c r="UW16" s="177"/>
      <c r="UX16" s="177"/>
      <c r="UY16" s="177"/>
      <c r="UZ16" s="177"/>
      <c r="VA16" s="177"/>
      <c r="VB16" s="177"/>
      <c r="VC16" s="177"/>
      <c r="VD16" s="177"/>
      <c r="VE16" s="177"/>
      <c r="VF16" s="177"/>
      <c r="VG16" s="177"/>
      <c r="VH16" s="177"/>
      <c r="VI16" s="177"/>
      <c r="VJ16" s="177"/>
      <c r="VK16" s="177"/>
      <c r="VL16" s="177"/>
      <c r="VM16" s="177"/>
      <c r="VN16" s="177"/>
      <c r="VO16" s="177"/>
      <c r="VP16" s="177"/>
      <c r="VQ16" s="177"/>
      <c r="VR16" s="177"/>
      <c r="VS16" s="177"/>
      <c r="VT16" s="177"/>
      <c r="VU16" s="177"/>
      <c r="VV16" s="177"/>
      <c r="VW16" s="177"/>
      <c r="VX16" s="177"/>
      <c r="VY16" s="177"/>
      <c r="VZ16" s="177"/>
      <c r="WA16" s="177"/>
      <c r="WB16" s="177"/>
      <c r="WC16" s="177"/>
      <c r="WD16" s="177"/>
      <c r="WE16" s="177"/>
      <c r="WF16" s="177"/>
      <c r="WG16" s="177"/>
      <c r="WH16" s="177"/>
      <c r="WI16" s="177"/>
      <c r="WJ16" s="177"/>
      <c r="WK16" s="177"/>
      <c r="WL16" s="177"/>
      <c r="WM16" s="177"/>
      <c r="WN16" s="177"/>
      <c r="WO16" s="177"/>
      <c r="WP16" s="177"/>
      <c r="WQ16" s="177"/>
      <c r="WR16" s="177"/>
      <c r="WS16" s="177"/>
      <c r="WT16" s="177"/>
      <c r="WU16" s="177"/>
      <c r="WV16" s="177"/>
      <c r="WW16" s="177"/>
      <c r="WX16" s="177"/>
      <c r="WY16" s="177"/>
      <c r="WZ16" s="177"/>
      <c r="XA16" s="177"/>
      <c r="XB16" s="177"/>
      <c r="XC16" s="177"/>
      <c r="XD16" s="177"/>
      <c r="XE16" s="177"/>
      <c r="XF16" s="177"/>
      <c r="XG16" s="177"/>
      <c r="XH16" s="177"/>
      <c r="XI16" s="177"/>
      <c r="XJ16" s="177"/>
      <c r="XK16" s="177"/>
      <c r="XL16" s="177"/>
      <c r="XM16" s="177"/>
      <c r="XN16" s="177"/>
      <c r="XO16" s="177"/>
      <c r="XP16" s="177"/>
      <c r="XQ16" s="177"/>
      <c r="XR16" s="177"/>
      <c r="XS16" s="177"/>
      <c r="XT16" s="177"/>
      <c r="XU16" s="177"/>
      <c r="XV16" s="177"/>
      <c r="XW16" s="177"/>
      <c r="XX16" s="177"/>
      <c r="XY16" s="177"/>
      <c r="XZ16" s="177"/>
      <c r="YA16" s="177"/>
      <c r="YB16" s="177"/>
      <c r="YC16" s="177"/>
      <c r="YD16" s="177"/>
      <c r="YE16" s="177"/>
      <c r="YF16" s="177"/>
      <c r="YG16" s="177"/>
      <c r="YH16" s="177"/>
      <c r="YI16" s="177"/>
      <c r="YJ16" s="177"/>
      <c r="YK16" s="177"/>
      <c r="YL16" s="177"/>
      <c r="YM16" s="177"/>
      <c r="YN16" s="177"/>
      <c r="YO16" s="177"/>
      <c r="YP16" s="177"/>
      <c r="YQ16" s="177"/>
      <c r="YR16" s="177"/>
      <c r="YS16" s="177"/>
      <c r="YT16" s="177"/>
      <c r="YU16" s="177"/>
      <c r="YV16" s="177"/>
      <c r="YW16" s="177"/>
      <c r="YX16" s="177"/>
      <c r="YY16" s="177"/>
      <c r="YZ16" s="177"/>
      <c r="ZA16" s="177"/>
      <c r="ZB16" s="177"/>
      <c r="ZC16" s="177"/>
      <c r="ZD16" s="177"/>
      <c r="ZE16" s="177"/>
      <c r="ZF16" s="177"/>
      <c r="ZG16" s="177"/>
      <c r="ZH16" s="177"/>
      <c r="ZI16" s="177"/>
      <c r="ZJ16" s="177"/>
      <c r="ZK16" s="177"/>
      <c r="ZL16" s="177"/>
      <c r="ZM16" s="177"/>
      <c r="ZN16" s="177"/>
      <c r="ZO16" s="177"/>
      <c r="ZP16" s="177"/>
      <c r="ZQ16" s="177"/>
      <c r="ZR16" s="177"/>
      <c r="ZS16" s="177"/>
      <c r="ZT16" s="177"/>
      <c r="ZU16" s="177"/>
      <c r="ZV16" s="177"/>
      <c r="ZW16" s="177"/>
      <c r="ZX16" s="177"/>
      <c r="ZY16" s="177"/>
      <c r="ZZ16" s="177"/>
      <c r="AAA16" s="177"/>
      <c r="AAB16" s="177"/>
      <c r="AAC16" s="177"/>
      <c r="AAD16" s="177"/>
      <c r="AAE16" s="177"/>
      <c r="AAF16" s="177"/>
      <c r="AAG16" s="177"/>
      <c r="AAH16" s="177"/>
      <c r="AAI16" s="177"/>
      <c r="AAJ16" s="177"/>
      <c r="AAK16" s="177"/>
      <c r="AAL16" s="177"/>
      <c r="AAM16" s="177"/>
      <c r="AAN16" s="177"/>
      <c r="AAO16" s="177"/>
      <c r="AAP16" s="177"/>
      <c r="AAQ16" s="177"/>
      <c r="AAR16" s="177"/>
      <c r="AAS16" s="177"/>
      <c r="AAT16" s="177"/>
      <c r="AAU16" s="177"/>
      <c r="AAV16" s="177"/>
      <c r="AAW16" s="177"/>
      <c r="AAX16" s="177"/>
      <c r="AAY16" s="177"/>
      <c r="AAZ16" s="177"/>
      <c r="ABA16" s="177"/>
      <c r="ABB16" s="177"/>
      <c r="ABC16" s="177"/>
      <c r="ABD16" s="177"/>
      <c r="ABE16" s="177"/>
      <c r="ABF16" s="177"/>
      <c r="ABG16" s="177"/>
      <c r="ABH16" s="177"/>
      <c r="ABI16" s="177"/>
      <c r="ABJ16" s="177"/>
      <c r="ABK16" s="177"/>
      <c r="ABL16" s="177"/>
      <c r="ABM16" s="177"/>
      <c r="ABN16" s="177"/>
      <c r="ABO16" s="177"/>
      <c r="ABP16" s="177"/>
      <c r="ABQ16" s="177"/>
      <c r="ABR16" s="177"/>
      <c r="ABS16" s="177"/>
      <c r="ABT16" s="177"/>
      <c r="ABU16" s="177"/>
      <c r="ABV16" s="177"/>
      <c r="ABW16" s="177"/>
      <c r="ABX16" s="177"/>
      <c r="ABY16" s="177"/>
      <c r="ABZ16" s="177"/>
      <c r="ACA16" s="177"/>
      <c r="ACB16" s="177"/>
      <c r="ACC16" s="177"/>
      <c r="ACD16" s="177"/>
      <c r="ACE16" s="177"/>
      <c r="ACF16" s="177"/>
      <c r="ACG16" s="177"/>
      <c r="ACH16" s="177"/>
      <c r="ACI16" s="177"/>
      <c r="ACJ16" s="177"/>
      <c r="ACK16" s="177"/>
      <c r="ACL16" s="177"/>
      <c r="ACM16" s="177"/>
      <c r="ACN16" s="177"/>
      <c r="ACO16" s="177"/>
      <c r="ACP16" s="177"/>
      <c r="ACQ16" s="177"/>
      <c r="ACR16" s="177"/>
      <c r="ACS16" s="177"/>
      <c r="ACT16" s="177"/>
      <c r="ACU16" s="177"/>
      <c r="ACV16" s="177"/>
      <c r="ACW16" s="177"/>
      <c r="ACX16" s="177"/>
      <c r="ACY16" s="177"/>
      <c r="ACZ16" s="177"/>
      <c r="ADA16" s="177"/>
      <c r="ADB16" s="177"/>
      <c r="ADC16" s="177"/>
      <c r="ADD16" s="177"/>
      <c r="ADE16" s="177"/>
      <c r="ADF16" s="177"/>
      <c r="ADG16" s="177"/>
      <c r="ADH16" s="177"/>
      <c r="ADI16" s="177"/>
      <c r="ADJ16" s="177"/>
      <c r="ADK16" s="177"/>
      <c r="ADL16" s="177"/>
      <c r="ADM16" s="177"/>
      <c r="ADN16" s="177"/>
      <c r="ADO16" s="177"/>
      <c r="ADP16" s="177"/>
      <c r="ADQ16" s="177"/>
      <c r="ADR16" s="177"/>
      <c r="ADS16" s="177"/>
      <c r="ADT16" s="177"/>
      <c r="ADU16" s="177"/>
      <c r="ADV16" s="177"/>
      <c r="ADW16" s="177"/>
      <c r="ADX16" s="177"/>
      <c r="ADY16" s="177"/>
      <c r="ADZ16" s="177"/>
      <c r="AEA16" s="177"/>
      <c r="AEB16" s="177"/>
      <c r="AEC16" s="177"/>
      <c r="AED16" s="177"/>
      <c r="AEE16" s="177"/>
      <c r="AEF16" s="177"/>
      <c r="AEG16" s="177"/>
      <c r="AEH16" s="177"/>
      <c r="AEI16" s="177"/>
      <c r="AEJ16" s="177"/>
      <c r="AEK16" s="177"/>
      <c r="AEL16" s="177"/>
      <c r="AEM16" s="177"/>
      <c r="AEN16" s="177"/>
      <c r="AEO16" s="177"/>
      <c r="AEP16" s="177"/>
      <c r="AEQ16" s="177"/>
      <c r="AER16" s="177"/>
      <c r="AES16" s="177"/>
      <c r="AET16" s="177"/>
      <c r="AEU16" s="177"/>
      <c r="AEV16" s="177"/>
      <c r="AEW16" s="177"/>
      <c r="AEX16" s="177"/>
      <c r="AEY16" s="177"/>
      <c r="AEZ16" s="177"/>
      <c r="AFA16" s="177"/>
      <c r="AFB16" s="177"/>
      <c r="AFC16" s="177"/>
      <c r="AFD16" s="177"/>
      <c r="AFE16" s="177"/>
      <c r="AFF16" s="177"/>
      <c r="AFG16" s="177"/>
      <c r="AFH16" s="177"/>
      <c r="AFI16" s="177"/>
      <c r="AFJ16" s="177"/>
      <c r="AFK16" s="177"/>
      <c r="AFL16" s="177"/>
      <c r="AFM16" s="177"/>
      <c r="AFN16" s="177"/>
      <c r="AFO16" s="177"/>
      <c r="AFP16" s="177"/>
      <c r="AFQ16" s="177"/>
      <c r="AFR16" s="177"/>
      <c r="AFS16" s="177"/>
      <c r="AFT16" s="177"/>
      <c r="AFU16" s="177"/>
      <c r="AFV16" s="177"/>
      <c r="AFW16" s="177"/>
      <c r="AFX16" s="177"/>
      <c r="AFY16" s="177"/>
      <c r="AFZ16" s="177"/>
      <c r="AGA16" s="177"/>
      <c r="AGB16" s="177"/>
      <c r="AGC16" s="177"/>
      <c r="AGD16" s="177"/>
      <c r="AGE16" s="177"/>
      <c r="AGF16" s="177"/>
      <c r="AGG16" s="177"/>
      <c r="AGH16" s="177"/>
      <c r="AGI16" s="177"/>
      <c r="AGJ16" s="177"/>
      <c r="AGK16" s="177"/>
      <c r="AGL16" s="177"/>
      <c r="AGM16" s="177"/>
      <c r="AGN16" s="177"/>
      <c r="AGO16" s="177"/>
      <c r="AGP16" s="177"/>
      <c r="AGQ16" s="177"/>
      <c r="AGR16" s="177"/>
      <c r="AGS16" s="177"/>
      <c r="AGT16" s="177"/>
      <c r="AGU16" s="177"/>
      <c r="AGV16" s="177"/>
      <c r="AGW16" s="177"/>
      <c r="AGX16" s="177"/>
      <c r="AGY16" s="177"/>
      <c r="AGZ16" s="177"/>
      <c r="AHA16" s="177"/>
      <c r="AHB16" s="177"/>
      <c r="AHC16" s="177"/>
      <c r="AHD16" s="177"/>
      <c r="AHE16" s="177"/>
      <c r="AHF16" s="177"/>
      <c r="AHG16" s="177"/>
      <c r="AHH16" s="177"/>
      <c r="AHI16" s="177"/>
      <c r="AHJ16" s="177"/>
      <c r="AHK16" s="177"/>
      <c r="AHL16" s="177"/>
      <c r="AHM16" s="177"/>
      <c r="AHN16" s="177"/>
      <c r="AHO16" s="177"/>
      <c r="AHP16" s="177"/>
      <c r="AHQ16" s="177"/>
      <c r="AHR16" s="177"/>
      <c r="AHS16" s="177"/>
      <c r="AHT16" s="177"/>
      <c r="AHU16" s="177"/>
      <c r="AHV16" s="177"/>
      <c r="AHW16" s="177"/>
      <c r="AHX16" s="177"/>
      <c r="AHY16" s="177"/>
      <c r="AHZ16" s="177"/>
      <c r="AIA16" s="177"/>
      <c r="AIB16" s="177"/>
      <c r="AIC16" s="177"/>
      <c r="AID16" s="177"/>
      <c r="AIE16" s="177"/>
      <c r="AIF16" s="177"/>
      <c r="AIG16" s="177"/>
      <c r="AIH16" s="177"/>
      <c r="AII16" s="177"/>
      <c r="AIJ16" s="177"/>
      <c r="AIK16" s="177"/>
      <c r="AIL16" s="177"/>
      <c r="AIM16" s="177"/>
      <c r="AIN16" s="177"/>
      <c r="AIO16" s="177"/>
      <c r="AIP16" s="177"/>
      <c r="AIQ16" s="177"/>
      <c r="AIR16" s="177"/>
      <c r="AIS16" s="177"/>
      <c r="AIT16" s="177"/>
      <c r="AIU16" s="177"/>
      <c r="AIV16" s="177"/>
      <c r="AIW16" s="177"/>
      <c r="AIX16" s="177"/>
      <c r="AIY16" s="177"/>
      <c r="AIZ16" s="177"/>
      <c r="AJA16" s="177"/>
      <c r="AJB16" s="177"/>
      <c r="AJC16" s="177"/>
      <c r="AJD16" s="177"/>
      <c r="AJE16" s="177"/>
      <c r="AJF16" s="177"/>
      <c r="AJG16" s="177"/>
      <c r="AJH16" s="177"/>
      <c r="AJI16" s="177"/>
      <c r="AJJ16" s="177"/>
      <c r="AJK16" s="177"/>
      <c r="AJL16" s="177"/>
      <c r="AJM16" s="177"/>
      <c r="AJN16" s="177"/>
      <c r="AJO16" s="177"/>
      <c r="AJP16" s="177"/>
      <c r="AJQ16" s="177"/>
      <c r="AJR16" s="177"/>
      <c r="AJS16" s="177"/>
      <c r="AJT16" s="177"/>
      <c r="AJU16" s="177"/>
      <c r="AJV16" s="177"/>
      <c r="AJW16" s="177"/>
      <c r="AJX16" s="177"/>
      <c r="AJY16" s="177"/>
      <c r="AJZ16" s="177"/>
      <c r="AKA16" s="177"/>
      <c r="AKB16" s="177"/>
      <c r="AKC16" s="177"/>
      <c r="AKD16" s="177"/>
      <c r="AKE16" s="177"/>
      <c r="AKF16" s="177"/>
      <c r="AKG16" s="177"/>
      <c r="AKH16" s="177"/>
      <c r="AKI16" s="177"/>
      <c r="AKJ16" s="177"/>
      <c r="AKK16" s="177"/>
      <c r="AKL16" s="177"/>
      <c r="AKM16" s="177"/>
      <c r="AKN16" s="177"/>
      <c r="AKO16" s="177"/>
      <c r="AKP16" s="177"/>
      <c r="AKQ16" s="177"/>
      <c r="AKR16" s="177"/>
      <c r="AKS16" s="177"/>
      <c r="AKT16" s="177"/>
      <c r="AKU16" s="177"/>
      <c r="AKV16" s="177"/>
      <c r="AKW16" s="177"/>
      <c r="AKX16" s="177"/>
      <c r="AKY16" s="177"/>
      <c r="AKZ16" s="177"/>
      <c r="ALA16" s="177"/>
      <c r="ALB16" s="177"/>
      <c r="ALC16" s="177"/>
      <c r="ALD16" s="177"/>
      <c r="ALE16" s="177"/>
      <c r="ALF16" s="177"/>
      <c r="ALG16" s="177"/>
      <c r="ALH16" s="177"/>
      <c r="ALI16" s="177"/>
      <c r="ALJ16" s="177"/>
      <c r="ALK16" s="177"/>
      <c r="ALL16" s="177"/>
      <c r="ALM16" s="177"/>
      <c r="ALN16" s="177"/>
      <c r="ALO16" s="177"/>
      <c r="ALP16" s="177"/>
      <c r="ALQ16" s="177"/>
      <c r="ALR16" s="177"/>
      <c r="ALS16" s="177"/>
      <c r="ALT16" s="177"/>
      <c r="ALU16" s="177"/>
      <c r="ALV16" s="177"/>
      <c r="ALW16" s="177"/>
      <c r="ALX16" s="177"/>
      <c r="ALY16" s="177"/>
      <c r="ALZ16" s="177"/>
      <c r="AMA16" s="177"/>
      <c r="AMB16" s="177"/>
      <c r="AMC16" s="177"/>
      <c r="AMD16" s="177"/>
      <c r="AME16" s="177"/>
      <c r="AMF16" s="177"/>
      <c r="AMG16" s="177"/>
      <c r="AMH16" s="177"/>
      <c r="AMI16" s="177"/>
      <c r="AMJ16" s="177"/>
      <c r="AMK16" s="177"/>
    </row>
    <row r="17" spans="1:1025" s="298" customFormat="1" ht="35.1" customHeight="1" x14ac:dyDescent="0.8">
      <c r="A17" s="299">
        <v>1975</v>
      </c>
      <c r="B17" s="171">
        <v>158.61967486209645</v>
      </c>
      <c r="C17" s="172">
        <v>0</v>
      </c>
      <c r="D17" s="171">
        <v>43.458401647577723</v>
      </c>
      <c r="E17" s="172">
        <v>7.3881293832888035</v>
      </c>
      <c r="F17" s="171">
        <v>0</v>
      </c>
      <c r="G17" s="172">
        <v>209.46620589296296</v>
      </c>
      <c r="H17" s="171">
        <v>126.89706978514265</v>
      </c>
      <c r="I17" s="172">
        <v>0</v>
      </c>
      <c r="J17" s="171">
        <v>36.775340085558739</v>
      </c>
      <c r="K17" s="172">
        <v>5.7064682213760705</v>
      </c>
      <c r="L17" s="171">
        <v>0</v>
      </c>
      <c r="M17" s="300">
        <v>169.37887809207746</v>
      </c>
      <c r="N17" s="302"/>
      <c r="O17" s="184"/>
      <c r="P17" s="297"/>
      <c r="Q17" s="296"/>
      <c r="R17" s="302"/>
      <c r="S17" s="296"/>
      <c r="T17" s="302"/>
      <c r="U17" s="185"/>
      <c r="V17" s="297"/>
      <c r="W17" s="296"/>
      <c r="X17" s="297"/>
      <c r="Y17" s="296"/>
      <c r="Z17" s="297"/>
      <c r="AA17" s="296"/>
      <c r="AB17" s="297"/>
      <c r="AC17" s="185"/>
      <c r="AD17" s="297"/>
      <c r="AE17" s="185"/>
      <c r="AF17" s="297"/>
      <c r="AG17" s="185"/>
      <c r="AH17" s="297"/>
      <c r="AI17" s="29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/>
      <c r="CD17" s="177"/>
      <c r="CE17" s="177"/>
      <c r="CF17" s="177"/>
      <c r="CG17" s="177"/>
      <c r="CH17" s="177"/>
      <c r="CI17" s="177"/>
      <c r="CJ17" s="177"/>
      <c r="CK17" s="177"/>
      <c r="CL17" s="177"/>
      <c r="CM17" s="177"/>
      <c r="CN17" s="177"/>
      <c r="CO17" s="177"/>
      <c r="CP17" s="177"/>
      <c r="CQ17" s="177"/>
      <c r="CR17" s="177"/>
      <c r="CS17" s="177"/>
      <c r="CT17" s="177"/>
      <c r="CU17" s="177"/>
      <c r="CV17" s="177"/>
      <c r="CW17" s="177"/>
      <c r="CX17" s="177"/>
      <c r="CY17" s="177"/>
      <c r="CZ17" s="177"/>
      <c r="DA17" s="177"/>
      <c r="DB17" s="177"/>
      <c r="DC17" s="177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7"/>
      <c r="DQ17" s="177"/>
      <c r="DR17" s="177"/>
      <c r="DS17" s="177"/>
      <c r="DT17" s="177"/>
      <c r="DU17" s="177"/>
      <c r="DV17" s="177"/>
      <c r="DW17" s="177"/>
      <c r="DX17" s="177"/>
      <c r="DY17" s="177"/>
      <c r="DZ17" s="177"/>
      <c r="EA17" s="177"/>
      <c r="EB17" s="177"/>
      <c r="EC17" s="177"/>
      <c r="ED17" s="177"/>
      <c r="EE17" s="177"/>
      <c r="EF17" s="177"/>
      <c r="EG17" s="177"/>
      <c r="EH17" s="177"/>
      <c r="EI17" s="177"/>
      <c r="EJ17" s="177"/>
      <c r="EK17" s="177"/>
      <c r="EL17" s="177"/>
      <c r="EM17" s="177"/>
      <c r="EN17" s="177"/>
      <c r="EO17" s="177"/>
      <c r="EP17" s="177"/>
      <c r="EQ17" s="177"/>
      <c r="ER17" s="177"/>
      <c r="ES17" s="177"/>
      <c r="ET17" s="177"/>
      <c r="EU17" s="177"/>
      <c r="EV17" s="177"/>
      <c r="EW17" s="177"/>
      <c r="EX17" s="177"/>
      <c r="EY17" s="177"/>
      <c r="EZ17" s="177"/>
      <c r="FA17" s="177"/>
      <c r="FB17" s="177"/>
      <c r="FC17" s="177"/>
      <c r="FD17" s="177"/>
      <c r="FE17" s="177"/>
      <c r="FF17" s="177"/>
      <c r="FG17" s="177"/>
      <c r="FH17" s="177"/>
      <c r="FI17" s="177"/>
      <c r="FJ17" s="177"/>
      <c r="FK17" s="177"/>
      <c r="FL17" s="177"/>
      <c r="FM17" s="177"/>
      <c r="FN17" s="177"/>
      <c r="FO17" s="177"/>
      <c r="FP17" s="177"/>
      <c r="FQ17" s="177"/>
      <c r="FR17" s="177"/>
      <c r="FS17" s="177"/>
      <c r="FT17" s="177"/>
      <c r="FU17" s="177"/>
      <c r="FV17" s="177"/>
      <c r="FW17" s="177"/>
      <c r="FX17" s="177"/>
      <c r="FY17" s="177"/>
      <c r="FZ17" s="177"/>
      <c r="GA17" s="177"/>
      <c r="GB17" s="177"/>
      <c r="GC17" s="177"/>
      <c r="GD17" s="177"/>
      <c r="GE17" s="177"/>
      <c r="GF17" s="177"/>
      <c r="GG17" s="177"/>
      <c r="GH17" s="177"/>
      <c r="GI17" s="177"/>
      <c r="GJ17" s="177"/>
      <c r="GK17" s="177"/>
      <c r="GL17" s="177"/>
      <c r="GM17" s="177"/>
      <c r="GN17" s="177"/>
      <c r="GO17" s="177"/>
      <c r="GP17" s="177"/>
      <c r="GQ17" s="177"/>
      <c r="GR17" s="177"/>
      <c r="GS17" s="177"/>
      <c r="GT17" s="177"/>
      <c r="GU17" s="177"/>
      <c r="GV17" s="177"/>
      <c r="GW17" s="177"/>
      <c r="GX17" s="177"/>
      <c r="GY17" s="177"/>
      <c r="GZ17" s="177"/>
      <c r="HA17" s="177"/>
      <c r="HB17" s="177"/>
      <c r="HC17" s="177"/>
      <c r="HD17" s="177"/>
      <c r="HE17" s="177"/>
      <c r="HF17" s="177"/>
      <c r="HG17" s="177"/>
      <c r="HH17" s="177"/>
      <c r="HI17" s="177"/>
      <c r="HJ17" s="177"/>
      <c r="HK17" s="177"/>
      <c r="HL17" s="177"/>
      <c r="HM17" s="177"/>
      <c r="HN17" s="177"/>
      <c r="HO17" s="177"/>
      <c r="HP17" s="177"/>
      <c r="HQ17" s="177"/>
      <c r="HR17" s="177"/>
      <c r="HS17" s="177"/>
      <c r="HT17" s="177"/>
      <c r="HU17" s="177"/>
      <c r="HV17" s="177"/>
      <c r="HW17" s="177"/>
      <c r="HX17" s="177"/>
      <c r="HY17" s="177"/>
      <c r="HZ17" s="177"/>
      <c r="IA17" s="177"/>
      <c r="IB17" s="177"/>
      <c r="IC17" s="177"/>
      <c r="ID17" s="177"/>
      <c r="IE17" s="177"/>
      <c r="IF17" s="177"/>
      <c r="IG17" s="177"/>
      <c r="IH17" s="177"/>
      <c r="II17" s="177"/>
      <c r="IJ17" s="177"/>
      <c r="IK17" s="177"/>
      <c r="IL17" s="177"/>
      <c r="IM17" s="177"/>
      <c r="IN17" s="177"/>
      <c r="IO17" s="177"/>
      <c r="IP17" s="177"/>
      <c r="IQ17" s="177"/>
      <c r="IR17" s="177"/>
      <c r="IS17" s="177"/>
      <c r="IT17" s="177"/>
      <c r="IU17" s="177"/>
      <c r="IV17" s="177"/>
      <c r="IW17" s="177"/>
      <c r="IX17" s="177"/>
      <c r="IY17" s="177"/>
      <c r="IZ17" s="177"/>
      <c r="JA17" s="177"/>
      <c r="JB17" s="177"/>
      <c r="JC17" s="177"/>
      <c r="JD17" s="177"/>
      <c r="JE17" s="177"/>
      <c r="JF17" s="177"/>
      <c r="JG17" s="177"/>
      <c r="JH17" s="177"/>
      <c r="JI17" s="177"/>
      <c r="JJ17" s="177"/>
      <c r="JK17" s="177"/>
      <c r="JL17" s="177"/>
      <c r="JM17" s="177"/>
      <c r="JN17" s="177"/>
      <c r="JO17" s="177"/>
      <c r="JP17" s="177"/>
      <c r="JQ17" s="177"/>
      <c r="JR17" s="177"/>
      <c r="JS17" s="177"/>
      <c r="JT17" s="177"/>
      <c r="JU17" s="177"/>
      <c r="JV17" s="177"/>
      <c r="JW17" s="177"/>
      <c r="JX17" s="177"/>
      <c r="JY17" s="177"/>
      <c r="JZ17" s="177"/>
      <c r="KA17" s="177"/>
      <c r="KB17" s="177"/>
      <c r="KC17" s="177"/>
      <c r="KD17" s="177"/>
      <c r="KE17" s="177"/>
      <c r="KF17" s="177"/>
      <c r="KG17" s="177"/>
      <c r="KH17" s="177"/>
      <c r="KI17" s="177"/>
      <c r="KJ17" s="177"/>
      <c r="KK17" s="177"/>
      <c r="KL17" s="177"/>
      <c r="KM17" s="177"/>
      <c r="KN17" s="177"/>
      <c r="KO17" s="177"/>
      <c r="KP17" s="177"/>
      <c r="KQ17" s="177"/>
      <c r="KR17" s="177"/>
      <c r="KS17" s="177"/>
      <c r="KT17" s="177"/>
      <c r="KU17" s="177"/>
      <c r="KV17" s="177"/>
      <c r="KW17" s="177"/>
      <c r="KX17" s="177"/>
      <c r="KY17" s="177"/>
      <c r="KZ17" s="177"/>
      <c r="LA17" s="177"/>
      <c r="LB17" s="177"/>
      <c r="LC17" s="177"/>
      <c r="LD17" s="177"/>
      <c r="LE17" s="177"/>
      <c r="LF17" s="177"/>
      <c r="LG17" s="177"/>
      <c r="LH17" s="177"/>
      <c r="LI17" s="177"/>
      <c r="LJ17" s="177"/>
      <c r="LK17" s="177"/>
      <c r="LL17" s="177"/>
      <c r="LM17" s="177"/>
      <c r="LN17" s="177"/>
      <c r="LO17" s="177"/>
      <c r="LP17" s="177"/>
      <c r="LQ17" s="177"/>
      <c r="LR17" s="177"/>
      <c r="LS17" s="177"/>
      <c r="LT17" s="177"/>
      <c r="LU17" s="177"/>
      <c r="LV17" s="177"/>
      <c r="LW17" s="177"/>
      <c r="LX17" s="177"/>
      <c r="LY17" s="177"/>
      <c r="LZ17" s="177"/>
      <c r="MA17" s="177"/>
      <c r="MB17" s="177"/>
      <c r="MC17" s="177"/>
      <c r="MD17" s="177"/>
      <c r="ME17" s="177"/>
      <c r="MF17" s="177"/>
      <c r="MG17" s="177"/>
      <c r="MH17" s="177"/>
      <c r="MI17" s="177"/>
      <c r="MJ17" s="177"/>
      <c r="MK17" s="177"/>
      <c r="ML17" s="177"/>
      <c r="MM17" s="177"/>
      <c r="MN17" s="177"/>
      <c r="MO17" s="177"/>
      <c r="MP17" s="177"/>
      <c r="MQ17" s="177"/>
      <c r="MR17" s="177"/>
      <c r="MS17" s="177"/>
      <c r="MT17" s="177"/>
      <c r="MU17" s="177"/>
      <c r="MV17" s="177"/>
      <c r="MW17" s="177"/>
      <c r="MX17" s="177"/>
      <c r="MY17" s="177"/>
      <c r="MZ17" s="177"/>
      <c r="NA17" s="177"/>
      <c r="NB17" s="177"/>
      <c r="NC17" s="177"/>
      <c r="ND17" s="177"/>
      <c r="NE17" s="177"/>
      <c r="NF17" s="177"/>
      <c r="NG17" s="177"/>
      <c r="NH17" s="177"/>
      <c r="NI17" s="177"/>
      <c r="NJ17" s="177"/>
      <c r="NK17" s="177"/>
      <c r="NL17" s="177"/>
      <c r="NM17" s="177"/>
      <c r="NN17" s="177"/>
      <c r="NO17" s="177"/>
      <c r="NP17" s="177"/>
      <c r="NQ17" s="177"/>
      <c r="NR17" s="177"/>
      <c r="NS17" s="177"/>
      <c r="NT17" s="177"/>
      <c r="NU17" s="177"/>
      <c r="NV17" s="177"/>
      <c r="NW17" s="177"/>
      <c r="NX17" s="177"/>
      <c r="NY17" s="177"/>
      <c r="NZ17" s="177"/>
      <c r="OA17" s="177"/>
      <c r="OB17" s="177"/>
      <c r="OC17" s="177"/>
      <c r="OD17" s="177"/>
      <c r="OE17" s="177"/>
      <c r="OF17" s="177"/>
      <c r="OG17" s="177"/>
      <c r="OH17" s="177"/>
      <c r="OI17" s="177"/>
      <c r="OJ17" s="177"/>
      <c r="OK17" s="177"/>
      <c r="OL17" s="177"/>
      <c r="OM17" s="177"/>
      <c r="ON17" s="177"/>
      <c r="OO17" s="177"/>
      <c r="OP17" s="177"/>
      <c r="OQ17" s="177"/>
      <c r="OR17" s="177"/>
      <c r="OS17" s="177"/>
      <c r="OT17" s="177"/>
      <c r="OU17" s="177"/>
      <c r="OV17" s="177"/>
      <c r="OW17" s="177"/>
      <c r="OX17" s="177"/>
      <c r="OY17" s="177"/>
      <c r="OZ17" s="177"/>
      <c r="PA17" s="177"/>
      <c r="PB17" s="177"/>
      <c r="PC17" s="177"/>
      <c r="PD17" s="177"/>
      <c r="PE17" s="177"/>
      <c r="PF17" s="177"/>
      <c r="PG17" s="177"/>
      <c r="PH17" s="177"/>
      <c r="PI17" s="177"/>
      <c r="PJ17" s="177"/>
      <c r="PK17" s="177"/>
      <c r="PL17" s="177"/>
      <c r="PM17" s="177"/>
      <c r="PN17" s="177"/>
      <c r="PO17" s="177"/>
      <c r="PP17" s="177"/>
      <c r="PQ17" s="177"/>
      <c r="PR17" s="177"/>
      <c r="PS17" s="177"/>
      <c r="PT17" s="177"/>
      <c r="PU17" s="177"/>
      <c r="PV17" s="177"/>
      <c r="PW17" s="177"/>
      <c r="PX17" s="177"/>
      <c r="PY17" s="177"/>
      <c r="PZ17" s="177"/>
      <c r="QA17" s="177"/>
      <c r="QB17" s="177"/>
      <c r="QC17" s="177"/>
      <c r="QD17" s="177"/>
      <c r="QE17" s="177"/>
      <c r="QF17" s="177"/>
      <c r="QG17" s="177"/>
      <c r="QH17" s="177"/>
      <c r="QI17" s="177"/>
      <c r="QJ17" s="177"/>
      <c r="QK17" s="177"/>
      <c r="QL17" s="177"/>
      <c r="QM17" s="177"/>
      <c r="QN17" s="177"/>
      <c r="QO17" s="177"/>
      <c r="QP17" s="177"/>
      <c r="QQ17" s="177"/>
      <c r="QR17" s="177"/>
      <c r="QS17" s="177"/>
      <c r="QT17" s="177"/>
      <c r="QU17" s="177"/>
      <c r="QV17" s="177"/>
      <c r="QW17" s="177"/>
      <c r="QX17" s="177"/>
      <c r="QY17" s="177"/>
      <c r="QZ17" s="177"/>
      <c r="RA17" s="177"/>
      <c r="RB17" s="177"/>
      <c r="RC17" s="177"/>
      <c r="RD17" s="177"/>
      <c r="RE17" s="177"/>
      <c r="RF17" s="177"/>
      <c r="RG17" s="177"/>
      <c r="RH17" s="177"/>
      <c r="RI17" s="177"/>
      <c r="RJ17" s="177"/>
      <c r="RK17" s="177"/>
      <c r="RL17" s="177"/>
      <c r="RM17" s="177"/>
      <c r="RN17" s="177"/>
      <c r="RO17" s="177"/>
      <c r="RP17" s="177"/>
      <c r="RQ17" s="177"/>
      <c r="RR17" s="177"/>
      <c r="RS17" s="177"/>
      <c r="RT17" s="177"/>
      <c r="RU17" s="177"/>
      <c r="RV17" s="177"/>
      <c r="RW17" s="177"/>
      <c r="RX17" s="177"/>
      <c r="RY17" s="177"/>
      <c r="RZ17" s="177"/>
      <c r="SA17" s="177"/>
      <c r="SB17" s="177"/>
      <c r="SC17" s="177"/>
      <c r="SD17" s="177"/>
      <c r="SE17" s="177"/>
      <c r="SF17" s="177"/>
      <c r="SG17" s="177"/>
      <c r="SH17" s="177"/>
      <c r="SI17" s="177"/>
      <c r="SJ17" s="177"/>
      <c r="SK17" s="177"/>
      <c r="SL17" s="177"/>
      <c r="SM17" s="177"/>
      <c r="SN17" s="177"/>
      <c r="SO17" s="177"/>
      <c r="SP17" s="177"/>
      <c r="SQ17" s="177"/>
      <c r="SR17" s="177"/>
      <c r="SS17" s="177"/>
      <c r="ST17" s="177"/>
      <c r="SU17" s="177"/>
      <c r="SV17" s="177"/>
      <c r="SW17" s="177"/>
      <c r="SX17" s="177"/>
      <c r="SY17" s="177"/>
      <c r="SZ17" s="177"/>
      <c r="TA17" s="177"/>
      <c r="TB17" s="177"/>
      <c r="TC17" s="177"/>
      <c r="TD17" s="177"/>
      <c r="TE17" s="177"/>
      <c r="TF17" s="177"/>
      <c r="TG17" s="177"/>
      <c r="TH17" s="177"/>
      <c r="TI17" s="177"/>
      <c r="TJ17" s="177"/>
      <c r="TK17" s="177"/>
      <c r="TL17" s="177"/>
      <c r="TM17" s="177"/>
      <c r="TN17" s="177"/>
      <c r="TO17" s="177"/>
      <c r="TP17" s="177"/>
      <c r="TQ17" s="177"/>
      <c r="TR17" s="177"/>
      <c r="TS17" s="177"/>
      <c r="TT17" s="177"/>
      <c r="TU17" s="177"/>
      <c r="TV17" s="177"/>
      <c r="TW17" s="177"/>
      <c r="TX17" s="177"/>
      <c r="TY17" s="177"/>
      <c r="TZ17" s="177"/>
      <c r="UA17" s="177"/>
      <c r="UB17" s="177"/>
      <c r="UC17" s="177"/>
      <c r="UD17" s="177"/>
      <c r="UE17" s="177"/>
      <c r="UF17" s="177"/>
      <c r="UG17" s="177"/>
      <c r="UH17" s="177"/>
      <c r="UI17" s="177"/>
      <c r="UJ17" s="177"/>
      <c r="UK17" s="177"/>
      <c r="UL17" s="177"/>
      <c r="UM17" s="177"/>
      <c r="UN17" s="177"/>
      <c r="UO17" s="177"/>
      <c r="UP17" s="177"/>
      <c r="UQ17" s="177"/>
      <c r="UR17" s="177"/>
      <c r="US17" s="177"/>
      <c r="UT17" s="177"/>
      <c r="UU17" s="177"/>
      <c r="UV17" s="177"/>
      <c r="UW17" s="177"/>
      <c r="UX17" s="177"/>
      <c r="UY17" s="177"/>
      <c r="UZ17" s="177"/>
      <c r="VA17" s="177"/>
      <c r="VB17" s="177"/>
      <c r="VC17" s="177"/>
      <c r="VD17" s="177"/>
      <c r="VE17" s="177"/>
      <c r="VF17" s="177"/>
      <c r="VG17" s="177"/>
      <c r="VH17" s="177"/>
      <c r="VI17" s="177"/>
      <c r="VJ17" s="177"/>
      <c r="VK17" s="177"/>
      <c r="VL17" s="177"/>
      <c r="VM17" s="177"/>
      <c r="VN17" s="177"/>
      <c r="VO17" s="177"/>
      <c r="VP17" s="177"/>
      <c r="VQ17" s="177"/>
      <c r="VR17" s="177"/>
      <c r="VS17" s="177"/>
      <c r="VT17" s="177"/>
      <c r="VU17" s="177"/>
      <c r="VV17" s="177"/>
      <c r="VW17" s="177"/>
      <c r="VX17" s="177"/>
      <c r="VY17" s="177"/>
      <c r="VZ17" s="177"/>
      <c r="WA17" s="177"/>
      <c r="WB17" s="177"/>
      <c r="WC17" s="177"/>
      <c r="WD17" s="177"/>
      <c r="WE17" s="177"/>
      <c r="WF17" s="177"/>
      <c r="WG17" s="177"/>
      <c r="WH17" s="177"/>
      <c r="WI17" s="177"/>
      <c r="WJ17" s="177"/>
      <c r="WK17" s="177"/>
      <c r="WL17" s="177"/>
      <c r="WM17" s="177"/>
      <c r="WN17" s="177"/>
      <c r="WO17" s="177"/>
      <c r="WP17" s="177"/>
      <c r="WQ17" s="177"/>
      <c r="WR17" s="177"/>
      <c r="WS17" s="177"/>
      <c r="WT17" s="177"/>
      <c r="WU17" s="177"/>
      <c r="WV17" s="177"/>
      <c r="WW17" s="177"/>
      <c r="WX17" s="177"/>
      <c r="WY17" s="177"/>
      <c r="WZ17" s="177"/>
      <c r="XA17" s="177"/>
      <c r="XB17" s="177"/>
      <c r="XC17" s="177"/>
      <c r="XD17" s="177"/>
      <c r="XE17" s="177"/>
      <c r="XF17" s="177"/>
      <c r="XG17" s="177"/>
      <c r="XH17" s="177"/>
      <c r="XI17" s="177"/>
      <c r="XJ17" s="177"/>
      <c r="XK17" s="177"/>
      <c r="XL17" s="177"/>
      <c r="XM17" s="177"/>
      <c r="XN17" s="177"/>
      <c r="XO17" s="177"/>
      <c r="XP17" s="177"/>
      <c r="XQ17" s="177"/>
      <c r="XR17" s="177"/>
      <c r="XS17" s="177"/>
      <c r="XT17" s="177"/>
      <c r="XU17" s="177"/>
      <c r="XV17" s="177"/>
      <c r="XW17" s="177"/>
      <c r="XX17" s="177"/>
      <c r="XY17" s="177"/>
      <c r="XZ17" s="177"/>
      <c r="YA17" s="177"/>
      <c r="YB17" s="177"/>
      <c r="YC17" s="177"/>
      <c r="YD17" s="177"/>
      <c r="YE17" s="177"/>
      <c r="YF17" s="177"/>
      <c r="YG17" s="177"/>
      <c r="YH17" s="177"/>
      <c r="YI17" s="177"/>
      <c r="YJ17" s="177"/>
      <c r="YK17" s="177"/>
      <c r="YL17" s="177"/>
      <c r="YM17" s="177"/>
      <c r="YN17" s="177"/>
      <c r="YO17" s="177"/>
      <c r="YP17" s="177"/>
      <c r="YQ17" s="177"/>
      <c r="YR17" s="177"/>
      <c r="YS17" s="177"/>
      <c r="YT17" s="177"/>
      <c r="YU17" s="177"/>
      <c r="YV17" s="177"/>
      <c r="YW17" s="177"/>
      <c r="YX17" s="177"/>
      <c r="YY17" s="177"/>
      <c r="YZ17" s="177"/>
      <c r="ZA17" s="177"/>
      <c r="ZB17" s="177"/>
      <c r="ZC17" s="177"/>
      <c r="ZD17" s="177"/>
      <c r="ZE17" s="177"/>
      <c r="ZF17" s="177"/>
      <c r="ZG17" s="177"/>
      <c r="ZH17" s="177"/>
      <c r="ZI17" s="177"/>
      <c r="ZJ17" s="177"/>
      <c r="ZK17" s="177"/>
      <c r="ZL17" s="177"/>
      <c r="ZM17" s="177"/>
      <c r="ZN17" s="177"/>
      <c r="ZO17" s="177"/>
      <c r="ZP17" s="177"/>
      <c r="ZQ17" s="177"/>
      <c r="ZR17" s="177"/>
      <c r="ZS17" s="177"/>
      <c r="ZT17" s="177"/>
      <c r="ZU17" s="177"/>
      <c r="ZV17" s="177"/>
      <c r="ZW17" s="177"/>
      <c r="ZX17" s="177"/>
      <c r="ZY17" s="177"/>
      <c r="ZZ17" s="177"/>
      <c r="AAA17" s="177"/>
      <c r="AAB17" s="177"/>
      <c r="AAC17" s="177"/>
      <c r="AAD17" s="177"/>
      <c r="AAE17" s="177"/>
      <c r="AAF17" s="177"/>
      <c r="AAG17" s="177"/>
      <c r="AAH17" s="177"/>
      <c r="AAI17" s="177"/>
      <c r="AAJ17" s="177"/>
      <c r="AAK17" s="177"/>
      <c r="AAL17" s="177"/>
      <c r="AAM17" s="177"/>
      <c r="AAN17" s="177"/>
      <c r="AAO17" s="177"/>
      <c r="AAP17" s="177"/>
      <c r="AAQ17" s="177"/>
      <c r="AAR17" s="177"/>
      <c r="AAS17" s="177"/>
      <c r="AAT17" s="177"/>
      <c r="AAU17" s="177"/>
      <c r="AAV17" s="177"/>
      <c r="AAW17" s="177"/>
      <c r="AAX17" s="177"/>
      <c r="AAY17" s="177"/>
      <c r="AAZ17" s="177"/>
      <c r="ABA17" s="177"/>
      <c r="ABB17" s="177"/>
      <c r="ABC17" s="177"/>
      <c r="ABD17" s="177"/>
      <c r="ABE17" s="177"/>
      <c r="ABF17" s="177"/>
      <c r="ABG17" s="177"/>
      <c r="ABH17" s="177"/>
      <c r="ABI17" s="177"/>
      <c r="ABJ17" s="177"/>
      <c r="ABK17" s="177"/>
      <c r="ABL17" s="177"/>
      <c r="ABM17" s="177"/>
      <c r="ABN17" s="177"/>
      <c r="ABO17" s="177"/>
      <c r="ABP17" s="177"/>
      <c r="ABQ17" s="177"/>
      <c r="ABR17" s="177"/>
      <c r="ABS17" s="177"/>
      <c r="ABT17" s="177"/>
      <c r="ABU17" s="177"/>
      <c r="ABV17" s="177"/>
      <c r="ABW17" s="177"/>
      <c r="ABX17" s="177"/>
      <c r="ABY17" s="177"/>
      <c r="ABZ17" s="177"/>
      <c r="ACA17" s="177"/>
      <c r="ACB17" s="177"/>
      <c r="ACC17" s="177"/>
      <c r="ACD17" s="177"/>
      <c r="ACE17" s="177"/>
      <c r="ACF17" s="177"/>
      <c r="ACG17" s="177"/>
      <c r="ACH17" s="177"/>
      <c r="ACI17" s="177"/>
      <c r="ACJ17" s="177"/>
      <c r="ACK17" s="177"/>
      <c r="ACL17" s="177"/>
      <c r="ACM17" s="177"/>
      <c r="ACN17" s="177"/>
      <c r="ACO17" s="177"/>
      <c r="ACP17" s="177"/>
      <c r="ACQ17" s="177"/>
      <c r="ACR17" s="177"/>
      <c r="ACS17" s="177"/>
      <c r="ACT17" s="177"/>
      <c r="ACU17" s="177"/>
      <c r="ACV17" s="177"/>
      <c r="ACW17" s="177"/>
      <c r="ACX17" s="177"/>
      <c r="ACY17" s="177"/>
      <c r="ACZ17" s="177"/>
      <c r="ADA17" s="177"/>
      <c r="ADB17" s="177"/>
      <c r="ADC17" s="177"/>
      <c r="ADD17" s="177"/>
      <c r="ADE17" s="177"/>
      <c r="ADF17" s="177"/>
      <c r="ADG17" s="177"/>
      <c r="ADH17" s="177"/>
      <c r="ADI17" s="177"/>
      <c r="ADJ17" s="177"/>
      <c r="ADK17" s="177"/>
      <c r="ADL17" s="177"/>
      <c r="ADM17" s="177"/>
      <c r="ADN17" s="177"/>
      <c r="ADO17" s="177"/>
      <c r="ADP17" s="177"/>
      <c r="ADQ17" s="177"/>
      <c r="ADR17" s="177"/>
      <c r="ADS17" s="177"/>
      <c r="ADT17" s="177"/>
      <c r="ADU17" s="177"/>
      <c r="ADV17" s="177"/>
      <c r="ADW17" s="177"/>
      <c r="ADX17" s="177"/>
      <c r="ADY17" s="177"/>
      <c r="ADZ17" s="177"/>
      <c r="AEA17" s="177"/>
      <c r="AEB17" s="177"/>
      <c r="AEC17" s="177"/>
      <c r="AED17" s="177"/>
      <c r="AEE17" s="177"/>
      <c r="AEF17" s="177"/>
      <c r="AEG17" s="177"/>
      <c r="AEH17" s="177"/>
      <c r="AEI17" s="177"/>
      <c r="AEJ17" s="177"/>
      <c r="AEK17" s="177"/>
      <c r="AEL17" s="177"/>
      <c r="AEM17" s="177"/>
      <c r="AEN17" s="177"/>
      <c r="AEO17" s="177"/>
      <c r="AEP17" s="177"/>
      <c r="AEQ17" s="177"/>
      <c r="AER17" s="177"/>
      <c r="AES17" s="177"/>
      <c r="AET17" s="177"/>
      <c r="AEU17" s="177"/>
      <c r="AEV17" s="177"/>
      <c r="AEW17" s="177"/>
      <c r="AEX17" s="177"/>
      <c r="AEY17" s="177"/>
      <c r="AEZ17" s="177"/>
      <c r="AFA17" s="177"/>
      <c r="AFB17" s="177"/>
      <c r="AFC17" s="177"/>
      <c r="AFD17" s="177"/>
      <c r="AFE17" s="177"/>
      <c r="AFF17" s="177"/>
      <c r="AFG17" s="177"/>
      <c r="AFH17" s="177"/>
      <c r="AFI17" s="177"/>
      <c r="AFJ17" s="177"/>
      <c r="AFK17" s="177"/>
      <c r="AFL17" s="177"/>
      <c r="AFM17" s="177"/>
      <c r="AFN17" s="177"/>
      <c r="AFO17" s="177"/>
      <c r="AFP17" s="177"/>
      <c r="AFQ17" s="177"/>
      <c r="AFR17" s="177"/>
      <c r="AFS17" s="177"/>
      <c r="AFT17" s="177"/>
      <c r="AFU17" s="177"/>
      <c r="AFV17" s="177"/>
      <c r="AFW17" s="177"/>
      <c r="AFX17" s="177"/>
      <c r="AFY17" s="177"/>
      <c r="AFZ17" s="177"/>
      <c r="AGA17" s="177"/>
      <c r="AGB17" s="177"/>
      <c r="AGC17" s="177"/>
      <c r="AGD17" s="177"/>
      <c r="AGE17" s="177"/>
      <c r="AGF17" s="177"/>
      <c r="AGG17" s="177"/>
      <c r="AGH17" s="177"/>
      <c r="AGI17" s="177"/>
      <c r="AGJ17" s="177"/>
      <c r="AGK17" s="177"/>
      <c r="AGL17" s="177"/>
      <c r="AGM17" s="177"/>
      <c r="AGN17" s="177"/>
      <c r="AGO17" s="177"/>
      <c r="AGP17" s="177"/>
      <c r="AGQ17" s="177"/>
      <c r="AGR17" s="177"/>
      <c r="AGS17" s="177"/>
      <c r="AGT17" s="177"/>
      <c r="AGU17" s="177"/>
      <c r="AGV17" s="177"/>
      <c r="AGW17" s="177"/>
      <c r="AGX17" s="177"/>
      <c r="AGY17" s="177"/>
      <c r="AGZ17" s="177"/>
      <c r="AHA17" s="177"/>
      <c r="AHB17" s="177"/>
      <c r="AHC17" s="177"/>
      <c r="AHD17" s="177"/>
      <c r="AHE17" s="177"/>
      <c r="AHF17" s="177"/>
      <c r="AHG17" s="177"/>
      <c r="AHH17" s="177"/>
      <c r="AHI17" s="177"/>
      <c r="AHJ17" s="177"/>
      <c r="AHK17" s="177"/>
      <c r="AHL17" s="177"/>
      <c r="AHM17" s="177"/>
      <c r="AHN17" s="177"/>
      <c r="AHO17" s="177"/>
      <c r="AHP17" s="177"/>
      <c r="AHQ17" s="177"/>
      <c r="AHR17" s="177"/>
      <c r="AHS17" s="177"/>
      <c r="AHT17" s="177"/>
      <c r="AHU17" s="177"/>
      <c r="AHV17" s="177"/>
      <c r="AHW17" s="177"/>
      <c r="AHX17" s="177"/>
      <c r="AHY17" s="177"/>
      <c r="AHZ17" s="177"/>
      <c r="AIA17" s="177"/>
      <c r="AIB17" s="177"/>
      <c r="AIC17" s="177"/>
      <c r="AID17" s="177"/>
      <c r="AIE17" s="177"/>
      <c r="AIF17" s="177"/>
      <c r="AIG17" s="177"/>
      <c r="AIH17" s="177"/>
      <c r="AII17" s="177"/>
      <c r="AIJ17" s="177"/>
      <c r="AIK17" s="177"/>
      <c r="AIL17" s="177"/>
      <c r="AIM17" s="177"/>
      <c r="AIN17" s="177"/>
      <c r="AIO17" s="177"/>
      <c r="AIP17" s="177"/>
      <c r="AIQ17" s="177"/>
      <c r="AIR17" s="177"/>
      <c r="AIS17" s="177"/>
      <c r="AIT17" s="177"/>
      <c r="AIU17" s="177"/>
      <c r="AIV17" s="177"/>
      <c r="AIW17" s="177"/>
      <c r="AIX17" s="177"/>
      <c r="AIY17" s="177"/>
      <c r="AIZ17" s="177"/>
      <c r="AJA17" s="177"/>
      <c r="AJB17" s="177"/>
      <c r="AJC17" s="177"/>
      <c r="AJD17" s="177"/>
      <c r="AJE17" s="177"/>
      <c r="AJF17" s="177"/>
      <c r="AJG17" s="177"/>
      <c r="AJH17" s="177"/>
      <c r="AJI17" s="177"/>
      <c r="AJJ17" s="177"/>
      <c r="AJK17" s="177"/>
      <c r="AJL17" s="177"/>
      <c r="AJM17" s="177"/>
      <c r="AJN17" s="177"/>
      <c r="AJO17" s="177"/>
      <c r="AJP17" s="177"/>
      <c r="AJQ17" s="177"/>
      <c r="AJR17" s="177"/>
      <c r="AJS17" s="177"/>
      <c r="AJT17" s="177"/>
      <c r="AJU17" s="177"/>
      <c r="AJV17" s="177"/>
      <c r="AJW17" s="177"/>
      <c r="AJX17" s="177"/>
      <c r="AJY17" s="177"/>
      <c r="AJZ17" s="177"/>
      <c r="AKA17" s="177"/>
      <c r="AKB17" s="177"/>
      <c r="AKC17" s="177"/>
      <c r="AKD17" s="177"/>
      <c r="AKE17" s="177"/>
      <c r="AKF17" s="177"/>
      <c r="AKG17" s="177"/>
      <c r="AKH17" s="177"/>
      <c r="AKI17" s="177"/>
      <c r="AKJ17" s="177"/>
      <c r="AKK17" s="177"/>
      <c r="AKL17" s="177"/>
      <c r="AKM17" s="177"/>
      <c r="AKN17" s="177"/>
      <c r="AKO17" s="177"/>
      <c r="AKP17" s="177"/>
      <c r="AKQ17" s="177"/>
      <c r="AKR17" s="177"/>
      <c r="AKS17" s="177"/>
      <c r="AKT17" s="177"/>
      <c r="AKU17" s="177"/>
      <c r="AKV17" s="177"/>
      <c r="AKW17" s="177"/>
      <c r="AKX17" s="177"/>
      <c r="AKY17" s="177"/>
      <c r="AKZ17" s="177"/>
      <c r="ALA17" s="177"/>
      <c r="ALB17" s="177"/>
      <c r="ALC17" s="177"/>
      <c r="ALD17" s="177"/>
      <c r="ALE17" s="177"/>
      <c r="ALF17" s="177"/>
      <c r="ALG17" s="177"/>
      <c r="ALH17" s="177"/>
      <c r="ALI17" s="177"/>
      <c r="ALJ17" s="177"/>
      <c r="ALK17" s="177"/>
      <c r="ALL17" s="177"/>
      <c r="ALM17" s="177"/>
      <c r="ALN17" s="177"/>
      <c r="ALO17" s="177"/>
      <c r="ALP17" s="177"/>
      <c r="ALQ17" s="177"/>
      <c r="ALR17" s="177"/>
      <c r="ALS17" s="177"/>
      <c r="ALT17" s="177"/>
      <c r="ALU17" s="177"/>
      <c r="ALV17" s="177"/>
      <c r="ALW17" s="177"/>
      <c r="ALX17" s="177"/>
      <c r="ALY17" s="177"/>
      <c r="ALZ17" s="177"/>
      <c r="AMA17" s="177"/>
      <c r="AMB17" s="177"/>
      <c r="AMC17" s="177"/>
      <c r="AMD17" s="177"/>
      <c r="AME17" s="177"/>
      <c r="AMF17" s="177"/>
      <c r="AMG17" s="177"/>
      <c r="AMH17" s="177"/>
      <c r="AMI17" s="177"/>
      <c r="AMJ17" s="177"/>
      <c r="AMK17" s="177"/>
    </row>
    <row r="18" spans="1:1025" s="298" customFormat="1" ht="35.1" customHeight="1" x14ac:dyDescent="0.8">
      <c r="A18" s="299">
        <v>1976</v>
      </c>
      <c r="B18" s="171">
        <v>125.41006796225301</v>
      </c>
      <c r="C18" s="172">
        <v>0</v>
      </c>
      <c r="D18" s="171">
        <v>83.91398916341349</v>
      </c>
      <c r="E18" s="172">
        <v>9.0698524457476708</v>
      </c>
      <c r="F18" s="171">
        <v>0</v>
      </c>
      <c r="G18" s="172">
        <v>218.39390957141416</v>
      </c>
      <c r="H18" s="171">
        <v>101.1718363119009</v>
      </c>
      <c r="I18" s="172">
        <v>0</v>
      </c>
      <c r="J18" s="171">
        <v>74.124481556919037</v>
      </c>
      <c r="K18" s="172">
        <v>6.9675607884073427</v>
      </c>
      <c r="L18" s="171">
        <v>0</v>
      </c>
      <c r="M18" s="300">
        <v>182.26387865722728</v>
      </c>
      <c r="N18" s="302"/>
      <c r="O18" s="184"/>
      <c r="P18" s="297"/>
      <c r="Q18" s="296"/>
      <c r="R18" s="302"/>
      <c r="S18" s="296"/>
      <c r="T18" s="302"/>
      <c r="U18" s="185"/>
      <c r="V18" s="297"/>
      <c r="W18" s="296"/>
      <c r="X18" s="297"/>
      <c r="Y18" s="296"/>
      <c r="Z18" s="297"/>
      <c r="AA18" s="296"/>
      <c r="AB18" s="297"/>
      <c r="AC18" s="185"/>
      <c r="AD18" s="297"/>
      <c r="AE18" s="185"/>
      <c r="AF18" s="297"/>
      <c r="AG18" s="185"/>
      <c r="AH18" s="297"/>
      <c r="AI18" s="29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/>
      <c r="CD18" s="177"/>
      <c r="CE18" s="177"/>
      <c r="CF18" s="177"/>
      <c r="CG18" s="177"/>
      <c r="CH18" s="177"/>
      <c r="CI18" s="177"/>
      <c r="CJ18" s="177"/>
      <c r="CK18" s="177"/>
      <c r="CL18" s="177"/>
      <c r="CM18" s="177"/>
      <c r="CN18" s="177"/>
      <c r="CO18" s="177"/>
      <c r="CP18" s="177"/>
      <c r="CQ18" s="177"/>
      <c r="CR18" s="177"/>
      <c r="CS18" s="177"/>
      <c r="CT18" s="177"/>
      <c r="CU18" s="177"/>
      <c r="CV18" s="177"/>
      <c r="CW18" s="177"/>
      <c r="CX18" s="177"/>
      <c r="CY18" s="177"/>
      <c r="CZ18" s="177"/>
      <c r="DA18" s="177"/>
      <c r="DB18" s="177"/>
      <c r="DC18" s="177"/>
      <c r="DD18" s="177"/>
      <c r="DE18" s="177"/>
      <c r="DF18" s="177"/>
      <c r="DG18" s="177"/>
      <c r="DH18" s="177"/>
      <c r="DI18" s="177"/>
      <c r="DJ18" s="177"/>
      <c r="DK18" s="177"/>
      <c r="DL18" s="177"/>
      <c r="DM18" s="177"/>
      <c r="DN18" s="177"/>
      <c r="DO18" s="177"/>
      <c r="DP18" s="177"/>
      <c r="DQ18" s="177"/>
      <c r="DR18" s="177"/>
      <c r="DS18" s="177"/>
      <c r="DT18" s="177"/>
      <c r="DU18" s="177"/>
      <c r="DV18" s="177"/>
      <c r="DW18" s="177"/>
      <c r="DX18" s="177"/>
      <c r="DY18" s="177"/>
      <c r="DZ18" s="177"/>
      <c r="EA18" s="177"/>
      <c r="EB18" s="177"/>
      <c r="EC18" s="177"/>
      <c r="ED18" s="177"/>
      <c r="EE18" s="177"/>
      <c r="EF18" s="177"/>
      <c r="EG18" s="177"/>
      <c r="EH18" s="177"/>
      <c r="EI18" s="177"/>
      <c r="EJ18" s="177"/>
      <c r="EK18" s="177"/>
      <c r="EL18" s="177"/>
      <c r="EM18" s="177"/>
      <c r="EN18" s="177"/>
      <c r="EO18" s="177"/>
      <c r="EP18" s="177"/>
      <c r="EQ18" s="177"/>
      <c r="ER18" s="177"/>
      <c r="ES18" s="177"/>
      <c r="ET18" s="177"/>
      <c r="EU18" s="177"/>
      <c r="EV18" s="177"/>
      <c r="EW18" s="177"/>
      <c r="EX18" s="177"/>
      <c r="EY18" s="177"/>
      <c r="EZ18" s="177"/>
      <c r="FA18" s="177"/>
      <c r="FB18" s="177"/>
      <c r="FC18" s="177"/>
      <c r="FD18" s="177"/>
      <c r="FE18" s="177"/>
      <c r="FF18" s="177"/>
      <c r="FG18" s="177"/>
      <c r="FH18" s="177"/>
      <c r="FI18" s="177"/>
      <c r="FJ18" s="177"/>
      <c r="FK18" s="177"/>
      <c r="FL18" s="177"/>
      <c r="FM18" s="177"/>
      <c r="FN18" s="177"/>
      <c r="FO18" s="177"/>
      <c r="FP18" s="177"/>
      <c r="FQ18" s="177"/>
      <c r="FR18" s="177"/>
      <c r="FS18" s="177"/>
      <c r="FT18" s="177"/>
      <c r="FU18" s="177"/>
      <c r="FV18" s="177"/>
      <c r="FW18" s="177"/>
      <c r="FX18" s="177"/>
      <c r="FY18" s="177"/>
      <c r="FZ18" s="177"/>
      <c r="GA18" s="177"/>
      <c r="GB18" s="177"/>
      <c r="GC18" s="177"/>
      <c r="GD18" s="177"/>
      <c r="GE18" s="177"/>
      <c r="GF18" s="177"/>
      <c r="GG18" s="177"/>
      <c r="GH18" s="177"/>
      <c r="GI18" s="177"/>
      <c r="GJ18" s="177"/>
      <c r="GK18" s="177"/>
      <c r="GL18" s="177"/>
      <c r="GM18" s="177"/>
      <c r="GN18" s="177"/>
      <c r="GO18" s="177"/>
      <c r="GP18" s="177"/>
      <c r="GQ18" s="177"/>
      <c r="GR18" s="177"/>
      <c r="GS18" s="177"/>
      <c r="GT18" s="177"/>
      <c r="GU18" s="177"/>
      <c r="GV18" s="177"/>
      <c r="GW18" s="177"/>
      <c r="GX18" s="177"/>
      <c r="GY18" s="177"/>
      <c r="GZ18" s="177"/>
      <c r="HA18" s="177"/>
      <c r="HB18" s="177"/>
      <c r="HC18" s="177"/>
      <c r="HD18" s="177"/>
      <c r="HE18" s="177"/>
      <c r="HF18" s="177"/>
      <c r="HG18" s="177"/>
      <c r="HH18" s="177"/>
      <c r="HI18" s="177"/>
      <c r="HJ18" s="177"/>
      <c r="HK18" s="177"/>
      <c r="HL18" s="177"/>
      <c r="HM18" s="177"/>
      <c r="HN18" s="177"/>
      <c r="HO18" s="177"/>
      <c r="HP18" s="177"/>
      <c r="HQ18" s="177"/>
      <c r="HR18" s="177"/>
      <c r="HS18" s="177"/>
      <c r="HT18" s="177"/>
      <c r="HU18" s="177"/>
      <c r="HV18" s="177"/>
      <c r="HW18" s="177"/>
      <c r="HX18" s="177"/>
      <c r="HY18" s="177"/>
      <c r="HZ18" s="177"/>
      <c r="IA18" s="177"/>
      <c r="IB18" s="177"/>
      <c r="IC18" s="177"/>
      <c r="ID18" s="177"/>
      <c r="IE18" s="177"/>
      <c r="IF18" s="177"/>
      <c r="IG18" s="177"/>
      <c r="IH18" s="177"/>
      <c r="II18" s="177"/>
      <c r="IJ18" s="177"/>
      <c r="IK18" s="177"/>
      <c r="IL18" s="177"/>
      <c r="IM18" s="177"/>
      <c r="IN18" s="177"/>
      <c r="IO18" s="177"/>
      <c r="IP18" s="177"/>
      <c r="IQ18" s="177"/>
      <c r="IR18" s="177"/>
      <c r="IS18" s="177"/>
      <c r="IT18" s="177"/>
      <c r="IU18" s="177"/>
      <c r="IV18" s="177"/>
      <c r="IW18" s="177"/>
      <c r="IX18" s="177"/>
      <c r="IY18" s="177"/>
      <c r="IZ18" s="177"/>
      <c r="JA18" s="177"/>
      <c r="JB18" s="177"/>
      <c r="JC18" s="177"/>
      <c r="JD18" s="177"/>
      <c r="JE18" s="177"/>
      <c r="JF18" s="177"/>
      <c r="JG18" s="177"/>
      <c r="JH18" s="177"/>
      <c r="JI18" s="177"/>
      <c r="JJ18" s="177"/>
      <c r="JK18" s="177"/>
      <c r="JL18" s="177"/>
      <c r="JM18" s="177"/>
      <c r="JN18" s="177"/>
      <c r="JO18" s="177"/>
      <c r="JP18" s="177"/>
      <c r="JQ18" s="177"/>
      <c r="JR18" s="177"/>
      <c r="JS18" s="177"/>
      <c r="JT18" s="177"/>
      <c r="JU18" s="177"/>
      <c r="JV18" s="177"/>
      <c r="JW18" s="177"/>
      <c r="JX18" s="177"/>
      <c r="JY18" s="177"/>
      <c r="JZ18" s="177"/>
      <c r="KA18" s="177"/>
      <c r="KB18" s="177"/>
      <c r="KC18" s="177"/>
      <c r="KD18" s="177"/>
      <c r="KE18" s="177"/>
      <c r="KF18" s="177"/>
      <c r="KG18" s="177"/>
      <c r="KH18" s="177"/>
      <c r="KI18" s="177"/>
      <c r="KJ18" s="177"/>
      <c r="KK18" s="177"/>
      <c r="KL18" s="177"/>
      <c r="KM18" s="177"/>
      <c r="KN18" s="177"/>
      <c r="KO18" s="177"/>
      <c r="KP18" s="177"/>
      <c r="KQ18" s="177"/>
      <c r="KR18" s="177"/>
      <c r="KS18" s="177"/>
      <c r="KT18" s="177"/>
      <c r="KU18" s="177"/>
      <c r="KV18" s="177"/>
      <c r="KW18" s="177"/>
      <c r="KX18" s="177"/>
      <c r="KY18" s="177"/>
      <c r="KZ18" s="177"/>
      <c r="LA18" s="177"/>
      <c r="LB18" s="177"/>
      <c r="LC18" s="177"/>
      <c r="LD18" s="177"/>
      <c r="LE18" s="177"/>
      <c r="LF18" s="177"/>
      <c r="LG18" s="177"/>
      <c r="LH18" s="177"/>
      <c r="LI18" s="177"/>
      <c r="LJ18" s="177"/>
      <c r="LK18" s="177"/>
      <c r="LL18" s="177"/>
      <c r="LM18" s="177"/>
      <c r="LN18" s="177"/>
      <c r="LO18" s="177"/>
      <c r="LP18" s="177"/>
      <c r="LQ18" s="177"/>
      <c r="LR18" s="177"/>
      <c r="LS18" s="177"/>
      <c r="LT18" s="177"/>
      <c r="LU18" s="177"/>
      <c r="LV18" s="177"/>
      <c r="LW18" s="177"/>
      <c r="LX18" s="177"/>
      <c r="LY18" s="177"/>
      <c r="LZ18" s="177"/>
      <c r="MA18" s="177"/>
      <c r="MB18" s="177"/>
      <c r="MC18" s="177"/>
      <c r="MD18" s="177"/>
      <c r="ME18" s="177"/>
      <c r="MF18" s="177"/>
      <c r="MG18" s="177"/>
      <c r="MH18" s="177"/>
      <c r="MI18" s="177"/>
      <c r="MJ18" s="177"/>
      <c r="MK18" s="177"/>
      <c r="ML18" s="177"/>
      <c r="MM18" s="177"/>
      <c r="MN18" s="177"/>
      <c r="MO18" s="177"/>
      <c r="MP18" s="177"/>
      <c r="MQ18" s="177"/>
      <c r="MR18" s="177"/>
      <c r="MS18" s="177"/>
      <c r="MT18" s="177"/>
      <c r="MU18" s="177"/>
      <c r="MV18" s="177"/>
      <c r="MW18" s="177"/>
      <c r="MX18" s="177"/>
      <c r="MY18" s="177"/>
      <c r="MZ18" s="177"/>
      <c r="NA18" s="177"/>
      <c r="NB18" s="177"/>
      <c r="NC18" s="177"/>
      <c r="ND18" s="177"/>
      <c r="NE18" s="177"/>
      <c r="NF18" s="177"/>
      <c r="NG18" s="177"/>
      <c r="NH18" s="177"/>
      <c r="NI18" s="177"/>
      <c r="NJ18" s="177"/>
      <c r="NK18" s="177"/>
      <c r="NL18" s="177"/>
      <c r="NM18" s="177"/>
      <c r="NN18" s="177"/>
      <c r="NO18" s="177"/>
      <c r="NP18" s="177"/>
      <c r="NQ18" s="177"/>
      <c r="NR18" s="177"/>
      <c r="NS18" s="177"/>
      <c r="NT18" s="177"/>
      <c r="NU18" s="177"/>
      <c r="NV18" s="177"/>
      <c r="NW18" s="177"/>
      <c r="NX18" s="177"/>
      <c r="NY18" s="177"/>
      <c r="NZ18" s="177"/>
      <c r="OA18" s="177"/>
      <c r="OB18" s="177"/>
      <c r="OC18" s="177"/>
      <c r="OD18" s="177"/>
      <c r="OE18" s="177"/>
      <c r="OF18" s="177"/>
      <c r="OG18" s="177"/>
      <c r="OH18" s="177"/>
      <c r="OI18" s="177"/>
      <c r="OJ18" s="177"/>
      <c r="OK18" s="177"/>
      <c r="OL18" s="177"/>
      <c r="OM18" s="177"/>
      <c r="ON18" s="177"/>
      <c r="OO18" s="177"/>
      <c r="OP18" s="177"/>
      <c r="OQ18" s="177"/>
      <c r="OR18" s="177"/>
      <c r="OS18" s="177"/>
      <c r="OT18" s="177"/>
      <c r="OU18" s="177"/>
      <c r="OV18" s="177"/>
      <c r="OW18" s="177"/>
      <c r="OX18" s="177"/>
      <c r="OY18" s="177"/>
      <c r="OZ18" s="177"/>
      <c r="PA18" s="177"/>
      <c r="PB18" s="177"/>
      <c r="PC18" s="177"/>
      <c r="PD18" s="177"/>
      <c r="PE18" s="177"/>
      <c r="PF18" s="177"/>
      <c r="PG18" s="177"/>
      <c r="PH18" s="177"/>
      <c r="PI18" s="177"/>
      <c r="PJ18" s="177"/>
      <c r="PK18" s="177"/>
      <c r="PL18" s="177"/>
      <c r="PM18" s="177"/>
      <c r="PN18" s="177"/>
      <c r="PO18" s="177"/>
      <c r="PP18" s="177"/>
      <c r="PQ18" s="177"/>
      <c r="PR18" s="177"/>
      <c r="PS18" s="177"/>
      <c r="PT18" s="177"/>
      <c r="PU18" s="177"/>
      <c r="PV18" s="177"/>
      <c r="PW18" s="177"/>
      <c r="PX18" s="177"/>
      <c r="PY18" s="177"/>
      <c r="PZ18" s="177"/>
      <c r="QA18" s="177"/>
      <c r="QB18" s="177"/>
      <c r="QC18" s="177"/>
      <c r="QD18" s="177"/>
      <c r="QE18" s="177"/>
      <c r="QF18" s="177"/>
      <c r="QG18" s="177"/>
      <c r="QH18" s="177"/>
      <c r="QI18" s="177"/>
      <c r="QJ18" s="177"/>
      <c r="QK18" s="177"/>
      <c r="QL18" s="177"/>
      <c r="QM18" s="177"/>
      <c r="QN18" s="177"/>
      <c r="QO18" s="177"/>
      <c r="QP18" s="177"/>
      <c r="QQ18" s="177"/>
      <c r="QR18" s="177"/>
      <c r="QS18" s="177"/>
      <c r="QT18" s="177"/>
      <c r="QU18" s="177"/>
      <c r="QV18" s="177"/>
      <c r="QW18" s="177"/>
      <c r="QX18" s="177"/>
      <c r="QY18" s="177"/>
      <c r="QZ18" s="177"/>
      <c r="RA18" s="177"/>
      <c r="RB18" s="177"/>
      <c r="RC18" s="177"/>
      <c r="RD18" s="177"/>
      <c r="RE18" s="177"/>
      <c r="RF18" s="177"/>
      <c r="RG18" s="177"/>
      <c r="RH18" s="177"/>
      <c r="RI18" s="177"/>
      <c r="RJ18" s="177"/>
      <c r="RK18" s="177"/>
      <c r="RL18" s="177"/>
      <c r="RM18" s="177"/>
      <c r="RN18" s="177"/>
      <c r="RO18" s="177"/>
      <c r="RP18" s="177"/>
      <c r="RQ18" s="177"/>
      <c r="RR18" s="177"/>
      <c r="RS18" s="177"/>
      <c r="RT18" s="177"/>
      <c r="RU18" s="177"/>
      <c r="RV18" s="177"/>
      <c r="RW18" s="177"/>
      <c r="RX18" s="177"/>
      <c r="RY18" s="177"/>
      <c r="RZ18" s="177"/>
      <c r="SA18" s="177"/>
      <c r="SB18" s="177"/>
      <c r="SC18" s="177"/>
      <c r="SD18" s="177"/>
      <c r="SE18" s="177"/>
      <c r="SF18" s="177"/>
      <c r="SG18" s="177"/>
      <c r="SH18" s="177"/>
      <c r="SI18" s="177"/>
      <c r="SJ18" s="177"/>
      <c r="SK18" s="177"/>
      <c r="SL18" s="177"/>
      <c r="SM18" s="177"/>
      <c r="SN18" s="177"/>
      <c r="SO18" s="177"/>
      <c r="SP18" s="177"/>
      <c r="SQ18" s="177"/>
      <c r="SR18" s="177"/>
      <c r="SS18" s="177"/>
      <c r="ST18" s="177"/>
      <c r="SU18" s="177"/>
      <c r="SV18" s="177"/>
      <c r="SW18" s="177"/>
      <c r="SX18" s="177"/>
      <c r="SY18" s="177"/>
      <c r="SZ18" s="177"/>
      <c r="TA18" s="177"/>
      <c r="TB18" s="177"/>
      <c r="TC18" s="177"/>
      <c r="TD18" s="177"/>
      <c r="TE18" s="177"/>
      <c r="TF18" s="177"/>
      <c r="TG18" s="177"/>
      <c r="TH18" s="177"/>
      <c r="TI18" s="177"/>
      <c r="TJ18" s="177"/>
      <c r="TK18" s="177"/>
      <c r="TL18" s="177"/>
      <c r="TM18" s="177"/>
      <c r="TN18" s="177"/>
      <c r="TO18" s="177"/>
      <c r="TP18" s="177"/>
      <c r="TQ18" s="177"/>
      <c r="TR18" s="177"/>
      <c r="TS18" s="177"/>
      <c r="TT18" s="177"/>
      <c r="TU18" s="177"/>
      <c r="TV18" s="177"/>
      <c r="TW18" s="177"/>
      <c r="TX18" s="177"/>
      <c r="TY18" s="177"/>
      <c r="TZ18" s="177"/>
      <c r="UA18" s="177"/>
      <c r="UB18" s="177"/>
      <c r="UC18" s="177"/>
      <c r="UD18" s="177"/>
      <c r="UE18" s="177"/>
      <c r="UF18" s="177"/>
      <c r="UG18" s="177"/>
      <c r="UH18" s="177"/>
      <c r="UI18" s="177"/>
      <c r="UJ18" s="177"/>
      <c r="UK18" s="177"/>
      <c r="UL18" s="177"/>
      <c r="UM18" s="177"/>
      <c r="UN18" s="177"/>
      <c r="UO18" s="177"/>
      <c r="UP18" s="177"/>
      <c r="UQ18" s="177"/>
      <c r="UR18" s="177"/>
      <c r="US18" s="177"/>
      <c r="UT18" s="177"/>
      <c r="UU18" s="177"/>
      <c r="UV18" s="177"/>
      <c r="UW18" s="177"/>
      <c r="UX18" s="177"/>
      <c r="UY18" s="177"/>
      <c r="UZ18" s="177"/>
      <c r="VA18" s="177"/>
      <c r="VB18" s="177"/>
      <c r="VC18" s="177"/>
      <c r="VD18" s="177"/>
      <c r="VE18" s="177"/>
      <c r="VF18" s="177"/>
      <c r="VG18" s="177"/>
      <c r="VH18" s="177"/>
      <c r="VI18" s="177"/>
      <c r="VJ18" s="177"/>
      <c r="VK18" s="177"/>
      <c r="VL18" s="177"/>
      <c r="VM18" s="177"/>
      <c r="VN18" s="177"/>
      <c r="VO18" s="177"/>
      <c r="VP18" s="177"/>
      <c r="VQ18" s="177"/>
      <c r="VR18" s="177"/>
      <c r="VS18" s="177"/>
      <c r="VT18" s="177"/>
      <c r="VU18" s="177"/>
      <c r="VV18" s="177"/>
      <c r="VW18" s="177"/>
      <c r="VX18" s="177"/>
      <c r="VY18" s="177"/>
      <c r="VZ18" s="177"/>
      <c r="WA18" s="177"/>
      <c r="WB18" s="177"/>
      <c r="WC18" s="177"/>
      <c r="WD18" s="177"/>
      <c r="WE18" s="177"/>
      <c r="WF18" s="177"/>
      <c r="WG18" s="177"/>
      <c r="WH18" s="177"/>
      <c r="WI18" s="177"/>
      <c r="WJ18" s="177"/>
      <c r="WK18" s="177"/>
      <c r="WL18" s="177"/>
      <c r="WM18" s="177"/>
      <c r="WN18" s="177"/>
      <c r="WO18" s="177"/>
      <c r="WP18" s="177"/>
      <c r="WQ18" s="177"/>
      <c r="WR18" s="177"/>
      <c r="WS18" s="177"/>
      <c r="WT18" s="177"/>
      <c r="WU18" s="177"/>
      <c r="WV18" s="177"/>
      <c r="WW18" s="177"/>
      <c r="WX18" s="177"/>
      <c r="WY18" s="177"/>
      <c r="WZ18" s="177"/>
      <c r="XA18" s="177"/>
      <c r="XB18" s="177"/>
      <c r="XC18" s="177"/>
      <c r="XD18" s="177"/>
      <c r="XE18" s="177"/>
      <c r="XF18" s="177"/>
      <c r="XG18" s="177"/>
      <c r="XH18" s="177"/>
      <c r="XI18" s="177"/>
      <c r="XJ18" s="177"/>
      <c r="XK18" s="177"/>
      <c r="XL18" s="177"/>
      <c r="XM18" s="177"/>
      <c r="XN18" s="177"/>
      <c r="XO18" s="177"/>
      <c r="XP18" s="177"/>
      <c r="XQ18" s="177"/>
      <c r="XR18" s="177"/>
      <c r="XS18" s="177"/>
      <c r="XT18" s="177"/>
      <c r="XU18" s="177"/>
      <c r="XV18" s="177"/>
      <c r="XW18" s="177"/>
      <c r="XX18" s="177"/>
      <c r="XY18" s="177"/>
      <c r="XZ18" s="177"/>
      <c r="YA18" s="177"/>
      <c r="YB18" s="177"/>
      <c r="YC18" s="177"/>
      <c r="YD18" s="177"/>
      <c r="YE18" s="177"/>
      <c r="YF18" s="177"/>
      <c r="YG18" s="177"/>
      <c r="YH18" s="177"/>
      <c r="YI18" s="177"/>
      <c r="YJ18" s="177"/>
      <c r="YK18" s="177"/>
      <c r="YL18" s="177"/>
      <c r="YM18" s="177"/>
      <c r="YN18" s="177"/>
      <c r="YO18" s="177"/>
      <c r="YP18" s="177"/>
      <c r="YQ18" s="177"/>
      <c r="YR18" s="177"/>
      <c r="YS18" s="177"/>
      <c r="YT18" s="177"/>
      <c r="YU18" s="177"/>
      <c r="YV18" s="177"/>
      <c r="YW18" s="177"/>
      <c r="YX18" s="177"/>
      <c r="YY18" s="177"/>
      <c r="YZ18" s="177"/>
      <c r="ZA18" s="177"/>
      <c r="ZB18" s="177"/>
      <c r="ZC18" s="177"/>
      <c r="ZD18" s="177"/>
      <c r="ZE18" s="177"/>
      <c r="ZF18" s="177"/>
      <c r="ZG18" s="177"/>
      <c r="ZH18" s="177"/>
      <c r="ZI18" s="177"/>
      <c r="ZJ18" s="177"/>
      <c r="ZK18" s="177"/>
      <c r="ZL18" s="177"/>
      <c r="ZM18" s="177"/>
      <c r="ZN18" s="177"/>
      <c r="ZO18" s="177"/>
      <c r="ZP18" s="177"/>
      <c r="ZQ18" s="177"/>
      <c r="ZR18" s="177"/>
      <c r="ZS18" s="177"/>
      <c r="ZT18" s="177"/>
      <c r="ZU18" s="177"/>
      <c r="ZV18" s="177"/>
      <c r="ZW18" s="177"/>
      <c r="ZX18" s="177"/>
      <c r="ZY18" s="177"/>
      <c r="ZZ18" s="177"/>
      <c r="AAA18" s="177"/>
      <c r="AAB18" s="177"/>
      <c r="AAC18" s="177"/>
      <c r="AAD18" s="177"/>
      <c r="AAE18" s="177"/>
      <c r="AAF18" s="177"/>
      <c r="AAG18" s="177"/>
      <c r="AAH18" s="177"/>
      <c r="AAI18" s="177"/>
      <c r="AAJ18" s="177"/>
      <c r="AAK18" s="177"/>
      <c r="AAL18" s="177"/>
      <c r="AAM18" s="177"/>
      <c r="AAN18" s="177"/>
      <c r="AAO18" s="177"/>
      <c r="AAP18" s="177"/>
      <c r="AAQ18" s="177"/>
      <c r="AAR18" s="177"/>
      <c r="AAS18" s="177"/>
      <c r="AAT18" s="177"/>
      <c r="AAU18" s="177"/>
      <c r="AAV18" s="177"/>
      <c r="AAW18" s="177"/>
      <c r="AAX18" s="177"/>
      <c r="AAY18" s="177"/>
      <c r="AAZ18" s="177"/>
      <c r="ABA18" s="177"/>
      <c r="ABB18" s="177"/>
      <c r="ABC18" s="177"/>
      <c r="ABD18" s="177"/>
      <c r="ABE18" s="177"/>
      <c r="ABF18" s="177"/>
      <c r="ABG18" s="177"/>
      <c r="ABH18" s="177"/>
      <c r="ABI18" s="177"/>
      <c r="ABJ18" s="177"/>
      <c r="ABK18" s="177"/>
      <c r="ABL18" s="177"/>
      <c r="ABM18" s="177"/>
      <c r="ABN18" s="177"/>
      <c r="ABO18" s="177"/>
      <c r="ABP18" s="177"/>
      <c r="ABQ18" s="177"/>
      <c r="ABR18" s="177"/>
      <c r="ABS18" s="177"/>
      <c r="ABT18" s="177"/>
      <c r="ABU18" s="177"/>
      <c r="ABV18" s="177"/>
      <c r="ABW18" s="177"/>
      <c r="ABX18" s="177"/>
      <c r="ABY18" s="177"/>
      <c r="ABZ18" s="177"/>
      <c r="ACA18" s="177"/>
      <c r="ACB18" s="177"/>
      <c r="ACC18" s="177"/>
      <c r="ACD18" s="177"/>
      <c r="ACE18" s="177"/>
      <c r="ACF18" s="177"/>
      <c r="ACG18" s="177"/>
      <c r="ACH18" s="177"/>
      <c r="ACI18" s="177"/>
      <c r="ACJ18" s="177"/>
      <c r="ACK18" s="177"/>
      <c r="ACL18" s="177"/>
      <c r="ACM18" s="177"/>
      <c r="ACN18" s="177"/>
      <c r="ACO18" s="177"/>
      <c r="ACP18" s="177"/>
      <c r="ACQ18" s="177"/>
      <c r="ACR18" s="177"/>
      <c r="ACS18" s="177"/>
      <c r="ACT18" s="177"/>
      <c r="ACU18" s="177"/>
      <c r="ACV18" s="177"/>
      <c r="ACW18" s="177"/>
      <c r="ACX18" s="177"/>
      <c r="ACY18" s="177"/>
      <c r="ACZ18" s="177"/>
      <c r="ADA18" s="177"/>
      <c r="ADB18" s="177"/>
      <c r="ADC18" s="177"/>
      <c r="ADD18" s="177"/>
      <c r="ADE18" s="177"/>
      <c r="ADF18" s="177"/>
      <c r="ADG18" s="177"/>
      <c r="ADH18" s="177"/>
      <c r="ADI18" s="177"/>
      <c r="ADJ18" s="177"/>
      <c r="ADK18" s="177"/>
      <c r="ADL18" s="177"/>
      <c r="ADM18" s="177"/>
      <c r="ADN18" s="177"/>
      <c r="ADO18" s="177"/>
      <c r="ADP18" s="177"/>
      <c r="ADQ18" s="177"/>
      <c r="ADR18" s="177"/>
      <c r="ADS18" s="177"/>
      <c r="ADT18" s="177"/>
      <c r="ADU18" s="177"/>
      <c r="ADV18" s="177"/>
      <c r="ADW18" s="177"/>
      <c r="ADX18" s="177"/>
      <c r="ADY18" s="177"/>
      <c r="ADZ18" s="177"/>
      <c r="AEA18" s="177"/>
      <c r="AEB18" s="177"/>
      <c r="AEC18" s="177"/>
      <c r="AED18" s="177"/>
      <c r="AEE18" s="177"/>
      <c r="AEF18" s="177"/>
      <c r="AEG18" s="177"/>
      <c r="AEH18" s="177"/>
      <c r="AEI18" s="177"/>
      <c r="AEJ18" s="177"/>
      <c r="AEK18" s="177"/>
      <c r="AEL18" s="177"/>
      <c r="AEM18" s="177"/>
      <c r="AEN18" s="177"/>
      <c r="AEO18" s="177"/>
      <c r="AEP18" s="177"/>
      <c r="AEQ18" s="177"/>
      <c r="AER18" s="177"/>
      <c r="AES18" s="177"/>
      <c r="AET18" s="177"/>
      <c r="AEU18" s="177"/>
      <c r="AEV18" s="177"/>
      <c r="AEW18" s="177"/>
      <c r="AEX18" s="177"/>
      <c r="AEY18" s="177"/>
      <c r="AEZ18" s="177"/>
      <c r="AFA18" s="177"/>
      <c r="AFB18" s="177"/>
      <c r="AFC18" s="177"/>
      <c r="AFD18" s="177"/>
      <c r="AFE18" s="177"/>
      <c r="AFF18" s="177"/>
      <c r="AFG18" s="177"/>
      <c r="AFH18" s="177"/>
      <c r="AFI18" s="177"/>
      <c r="AFJ18" s="177"/>
      <c r="AFK18" s="177"/>
      <c r="AFL18" s="177"/>
      <c r="AFM18" s="177"/>
      <c r="AFN18" s="177"/>
      <c r="AFO18" s="177"/>
      <c r="AFP18" s="177"/>
      <c r="AFQ18" s="177"/>
      <c r="AFR18" s="177"/>
      <c r="AFS18" s="177"/>
      <c r="AFT18" s="177"/>
      <c r="AFU18" s="177"/>
      <c r="AFV18" s="177"/>
      <c r="AFW18" s="177"/>
      <c r="AFX18" s="177"/>
      <c r="AFY18" s="177"/>
      <c r="AFZ18" s="177"/>
      <c r="AGA18" s="177"/>
      <c r="AGB18" s="177"/>
      <c r="AGC18" s="177"/>
      <c r="AGD18" s="177"/>
      <c r="AGE18" s="177"/>
      <c r="AGF18" s="177"/>
      <c r="AGG18" s="177"/>
      <c r="AGH18" s="177"/>
      <c r="AGI18" s="177"/>
      <c r="AGJ18" s="177"/>
      <c r="AGK18" s="177"/>
      <c r="AGL18" s="177"/>
      <c r="AGM18" s="177"/>
      <c r="AGN18" s="177"/>
      <c r="AGO18" s="177"/>
      <c r="AGP18" s="177"/>
      <c r="AGQ18" s="177"/>
      <c r="AGR18" s="177"/>
      <c r="AGS18" s="177"/>
      <c r="AGT18" s="177"/>
      <c r="AGU18" s="177"/>
      <c r="AGV18" s="177"/>
      <c r="AGW18" s="177"/>
      <c r="AGX18" s="177"/>
      <c r="AGY18" s="177"/>
      <c r="AGZ18" s="177"/>
      <c r="AHA18" s="177"/>
      <c r="AHB18" s="177"/>
      <c r="AHC18" s="177"/>
      <c r="AHD18" s="177"/>
      <c r="AHE18" s="177"/>
      <c r="AHF18" s="177"/>
      <c r="AHG18" s="177"/>
      <c r="AHH18" s="177"/>
      <c r="AHI18" s="177"/>
      <c r="AHJ18" s="177"/>
      <c r="AHK18" s="177"/>
      <c r="AHL18" s="177"/>
      <c r="AHM18" s="177"/>
      <c r="AHN18" s="177"/>
      <c r="AHO18" s="177"/>
      <c r="AHP18" s="177"/>
      <c r="AHQ18" s="177"/>
      <c r="AHR18" s="177"/>
      <c r="AHS18" s="177"/>
      <c r="AHT18" s="177"/>
      <c r="AHU18" s="177"/>
      <c r="AHV18" s="177"/>
      <c r="AHW18" s="177"/>
      <c r="AHX18" s="177"/>
      <c r="AHY18" s="177"/>
      <c r="AHZ18" s="177"/>
      <c r="AIA18" s="177"/>
      <c r="AIB18" s="177"/>
      <c r="AIC18" s="177"/>
      <c r="AID18" s="177"/>
      <c r="AIE18" s="177"/>
      <c r="AIF18" s="177"/>
      <c r="AIG18" s="177"/>
      <c r="AIH18" s="177"/>
      <c r="AII18" s="177"/>
      <c r="AIJ18" s="177"/>
      <c r="AIK18" s="177"/>
      <c r="AIL18" s="177"/>
      <c r="AIM18" s="177"/>
      <c r="AIN18" s="177"/>
      <c r="AIO18" s="177"/>
      <c r="AIP18" s="177"/>
      <c r="AIQ18" s="177"/>
      <c r="AIR18" s="177"/>
      <c r="AIS18" s="177"/>
      <c r="AIT18" s="177"/>
      <c r="AIU18" s="177"/>
      <c r="AIV18" s="177"/>
      <c r="AIW18" s="177"/>
      <c r="AIX18" s="177"/>
      <c r="AIY18" s="177"/>
      <c r="AIZ18" s="177"/>
      <c r="AJA18" s="177"/>
      <c r="AJB18" s="177"/>
      <c r="AJC18" s="177"/>
      <c r="AJD18" s="177"/>
      <c r="AJE18" s="177"/>
      <c r="AJF18" s="177"/>
      <c r="AJG18" s="177"/>
      <c r="AJH18" s="177"/>
      <c r="AJI18" s="177"/>
      <c r="AJJ18" s="177"/>
      <c r="AJK18" s="177"/>
      <c r="AJL18" s="177"/>
      <c r="AJM18" s="177"/>
      <c r="AJN18" s="177"/>
      <c r="AJO18" s="177"/>
      <c r="AJP18" s="177"/>
      <c r="AJQ18" s="177"/>
      <c r="AJR18" s="177"/>
      <c r="AJS18" s="177"/>
      <c r="AJT18" s="177"/>
      <c r="AJU18" s="177"/>
      <c r="AJV18" s="177"/>
      <c r="AJW18" s="177"/>
      <c r="AJX18" s="177"/>
      <c r="AJY18" s="177"/>
      <c r="AJZ18" s="177"/>
      <c r="AKA18" s="177"/>
      <c r="AKB18" s="177"/>
      <c r="AKC18" s="177"/>
      <c r="AKD18" s="177"/>
      <c r="AKE18" s="177"/>
      <c r="AKF18" s="177"/>
      <c r="AKG18" s="177"/>
      <c r="AKH18" s="177"/>
      <c r="AKI18" s="177"/>
      <c r="AKJ18" s="177"/>
      <c r="AKK18" s="177"/>
      <c r="AKL18" s="177"/>
      <c r="AKM18" s="177"/>
      <c r="AKN18" s="177"/>
      <c r="AKO18" s="177"/>
      <c r="AKP18" s="177"/>
      <c r="AKQ18" s="177"/>
      <c r="AKR18" s="177"/>
      <c r="AKS18" s="177"/>
      <c r="AKT18" s="177"/>
      <c r="AKU18" s="177"/>
      <c r="AKV18" s="177"/>
      <c r="AKW18" s="177"/>
      <c r="AKX18" s="177"/>
      <c r="AKY18" s="177"/>
      <c r="AKZ18" s="177"/>
      <c r="ALA18" s="177"/>
      <c r="ALB18" s="177"/>
      <c r="ALC18" s="177"/>
      <c r="ALD18" s="177"/>
      <c r="ALE18" s="177"/>
      <c r="ALF18" s="177"/>
      <c r="ALG18" s="177"/>
      <c r="ALH18" s="177"/>
      <c r="ALI18" s="177"/>
      <c r="ALJ18" s="177"/>
      <c r="ALK18" s="177"/>
      <c r="ALL18" s="177"/>
      <c r="ALM18" s="177"/>
      <c r="ALN18" s="177"/>
      <c r="ALO18" s="177"/>
      <c r="ALP18" s="177"/>
      <c r="ALQ18" s="177"/>
      <c r="ALR18" s="177"/>
      <c r="ALS18" s="177"/>
      <c r="ALT18" s="177"/>
      <c r="ALU18" s="177"/>
      <c r="ALV18" s="177"/>
      <c r="ALW18" s="177"/>
      <c r="ALX18" s="177"/>
      <c r="ALY18" s="177"/>
      <c r="ALZ18" s="177"/>
      <c r="AMA18" s="177"/>
      <c r="AMB18" s="177"/>
      <c r="AMC18" s="177"/>
      <c r="AMD18" s="177"/>
      <c r="AME18" s="177"/>
      <c r="AMF18" s="177"/>
      <c r="AMG18" s="177"/>
      <c r="AMH18" s="177"/>
      <c r="AMI18" s="177"/>
      <c r="AMJ18" s="177"/>
      <c r="AMK18" s="177"/>
    </row>
    <row r="19" spans="1:1025" s="298" customFormat="1" ht="35.1" customHeight="1" x14ac:dyDescent="0.8">
      <c r="A19" s="299">
        <v>1977</v>
      </c>
      <c r="B19" s="171">
        <v>103.85891922844012</v>
      </c>
      <c r="C19" s="172">
        <v>0</v>
      </c>
      <c r="D19" s="171">
        <v>77.834823161265817</v>
      </c>
      <c r="E19" s="172">
        <v>19.538433427895054</v>
      </c>
      <c r="F19" s="171">
        <v>0</v>
      </c>
      <c r="G19" s="172">
        <v>201.23217581760096</v>
      </c>
      <c r="H19" s="171">
        <v>84.173872219645901</v>
      </c>
      <c r="I19" s="172">
        <v>0</v>
      </c>
      <c r="J19" s="171">
        <v>69.674307508676421</v>
      </c>
      <c r="K19" s="172">
        <v>15.592194510082594</v>
      </c>
      <c r="L19" s="171">
        <v>0</v>
      </c>
      <c r="M19" s="300">
        <v>169.4403742384049</v>
      </c>
      <c r="N19" s="302"/>
      <c r="O19" s="184"/>
      <c r="P19" s="297"/>
      <c r="Q19" s="296"/>
      <c r="R19" s="302"/>
      <c r="S19" s="296"/>
      <c r="T19" s="302"/>
      <c r="U19" s="185"/>
      <c r="V19" s="297"/>
      <c r="W19" s="296"/>
      <c r="X19" s="297"/>
      <c r="Y19" s="296"/>
      <c r="Z19" s="297"/>
      <c r="AA19" s="296"/>
      <c r="AB19" s="297"/>
      <c r="AC19" s="185"/>
      <c r="AD19" s="297"/>
      <c r="AE19" s="185"/>
      <c r="AF19" s="297"/>
      <c r="AG19" s="185"/>
      <c r="AH19" s="297"/>
      <c r="AI19" s="29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/>
      <c r="CG19" s="177"/>
      <c r="CH19" s="177"/>
      <c r="CI19" s="177"/>
      <c r="CJ19" s="177"/>
      <c r="CK19" s="177"/>
      <c r="CL19" s="177"/>
      <c r="CM19" s="177"/>
      <c r="CN19" s="177"/>
      <c r="CO19" s="177"/>
      <c r="CP19" s="177"/>
      <c r="CQ19" s="177"/>
      <c r="CR19" s="177"/>
      <c r="CS19" s="177"/>
      <c r="CT19" s="177"/>
      <c r="CU19" s="177"/>
      <c r="CV19" s="177"/>
      <c r="CW19" s="177"/>
      <c r="CX19" s="177"/>
      <c r="CY19" s="177"/>
      <c r="CZ19" s="177"/>
      <c r="DA19" s="177"/>
      <c r="DB19" s="177"/>
      <c r="DC19" s="177"/>
      <c r="DD19" s="177"/>
      <c r="DE19" s="177"/>
      <c r="DF19" s="177"/>
      <c r="DG19" s="177"/>
      <c r="DH19" s="177"/>
      <c r="DI19" s="177"/>
      <c r="DJ19" s="177"/>
      <c r="DK19" s="177"/>
      <c r="DL19" s="177"/>
      <c r="DM19" s="177"/>
      <c r="DN19" s="177"/>
      <c r="DO19" s="177"/>
      <c r="DP19" s="177"/>
      <c r="DQ19" s="177"/>
      <c r="DR19" s="177"/>
      <c r="DS19" s="177"/>
      <c r="DT19" s="177"/>
      <c r="DU19" s="177"/>
      <c r="DV19" s="177"/>
      <c r="DW19" s="177"/>
      <c r="DX19" s="177"/>
      <c r="DY19" s="177"/>
      <c r="DZ19" s="177"/>
      <c r="EA19" s="177"/>
      <c r="EB19" s="177"/>
      <c r="EC19" s="177"/>
      <c r="ED19" s="177"/>
      <c r="EE19" s="177"/>
      <c r="EF19" s="177"/>
      <c r="EG19" s="177"/>
      <c r="EH19" s="177"/>
      <c r="EI19" s="177"/>
      <c r="EJ19" s="177"/>
      <c r="EK19" s="177"/>
      <c r="EL19" s="177"/>
      <c r="EM19" s="177"/>
      <c r="EN19" s="177"/>
      <c r="EO19" s="177"/>
      <c r="EP19" s="177"/>
      <c r="EQ19" s="177"/>
      <c r="ER19" s="177"/>
      <c r="ES19" s="177"/>
      <c r="ET19" s="177"/>
      <c r="EU19" s="177"/>
      <c r="EV19" s="177"/>
      <c r="EW19" s="177"/>
      <c r="EX19" s="177"/>
      <c r="EY19" s="177"/>
      <c r="EZ19" s="177"/>
      <c r="FA19" s="177"/>
      <c r="FB19" s="177"/>
      <c r="FC19" s="177"/>
      <c r="FD19" s="177"/>
      <c r="FE19" s="177"/>
      <c r="FF19" s="177"/>
      <c r="FG19" s="177"/>
      <c r="FH19" s="177"/>
      <c r="FI19" s="177"/>
      <c r="FJ19" s="177"/>
      <c r="FK19" s="177"/>
      <c r="FL19" s="177"/>
      <c r="FM19" s="177"/>
      <c r="FN19" s="177"/>
      <c r="FO19" s="177"/>
      <c r="FP19" s="177"/>
      <c r="FQ19" s="177"/>
      <c r="FR19" s="177"/>
      <c r="FS19" s="177"/>
      <c r="FT19" s="177"/>
      <c r="FU19" s="177"/>
      <c r="FV19" s="177"/>
      <c r="FW19" s="177"/>
      <c r="FX19" s="177"/>
      <c r="FY19" s="177"/>
      <c r="FZ19" s="177"/>
      <c r="GA19" s="177"/>
      <c r="GB19" s="177"/>
      <c r="GC19" s="177"/>
      <c r="GD19" s="177"/>
      <c r="GE19" s="177"/>
      <c r="GF19" s="177"/>
      <c r="GG19" s="177"/>
      <c r="GH19" s="177"/>
      <c r="GI19" s="177"/>
      <c r="GJ19" s="177"/>
      <c r="GK19" s="177"/>
      <c r="GL19" s="177"/>
      <c r="GM19" s="177"/>
      <c r="GN19" s="177"/>
      <c r="GO19" s="177"/>
      <c r="GP19" s="177"/>
      <c r="GQ19" s="177"/>
      <c r="GR19" s="177"/>
      <c r="GS19" s="177"/>
      <c r="GT19" s="177"/>
      <c r="GU19" s="177"/>
      <c r="GV19" s="177"/>
      <c r="GW19" s="177"/>
      <c r="GX19" s="177"/>
      <c r="GY19" s="177"/>
      <c r="GZ19" s="177"/>
      <c r="HA19" s="177"/>
      <c r="HB19" s="177"/>
      <c r="HC19" s="177"/>
      <c r="HD19" s="177"/>
      <c r="HE19" s="177"/>
      <c r="HF19" s="177"/>
      <c r="HG19" s="177"/>
      <c r="HH19" s="177"/>
      <c r="HI19" s="177"/>
      <c r="HJ19" s="177"/>
      <c r="HK19" s="177"/>
      <c r="HL19" s="177"/>
      <c r="HM19" s="177"/>
      <c r="HN19" s="177"/>
      <c r="HO19" s="177"/>
      <c r="HP19" s="177"/>
      <c r="HQ19" s="177"/>
      <c r="HR19" s="177"/>
      <c r="HS19" s="177"/>
      <c r="HT19" s="177"/>
      <c r="HU19" s="177"/>
      <c r="HV19" s="177"/>
      <c r="HW19" s="177"/>
      <c r="HX19" s="177"/>
      <c r="HY19" s="177"/>
      <c r="HZ19" s="177"/>
      <c r="IA19" s="177"/>
      <c r="IB19" s="177"/>
      <c r="IC19" s="177"/>
      <c r="ID19" s="177"/>
      <c r="IE19" s="177"/>
      <c r="IF19" s="177"/>
      <c r="IG19" s="177"/>
      <c r="IH19" s="177"/>
      <c r="II19" s="177"/>
      <c r="IJ19" s="177"/>
      <c r="IK19" s="177"/>
      <c r="IL19" s="177"/>
      <c r="IM19" s="177"/>
      <c r="IN19" s="177"/>
      <c r="IO19" s="177"/>
      <c r="IP19" s="177"/>
      <c r="IQ19" s="177"/>
      <c r="IR19" s="177"/>
      <c r="IS19" s="177"/>
      <c r="IT19" s="177"/>
      <c r="IU19" s="177"/>
      <c r="IV19" s="177"/>
      <c r="IW19" s="177"/>
      <c r="IX19" s="177"/>
      <c r="IY19" s="177"/>
      <c r="IZ19" s="177"/>
      <c r="JA19" s="177"/>
      <c r="JB19" s="177"/>
      <c r="JC19" s="177"/>
      <c r="JD19" s="177"/>
      <c r="JE19" s="177"/>
      <c r="JF19" s="177"/>
      <c r="JG19" s="177"/>
      <c r="JH19" s="177"/>
      <c r="JI19" s="177"/>
      <c r="JJ19" s="177"/>
      <c r="JK19" s="177"/>
      <c r="JL19" s="177"/>
      <c r="JM19" s="177"/>
      <c r="JN19" s="177"/>
      <c r="JO19" s="177"/>
      <c r="JP19" s="177"/>
      <c r="JQ19" s="177"/>
      <c r="JR19" s="177"/>
      <c r="JS19" s="177"/>
      <c r="JT19" s="177"/>
      <c r="JU19" s="177"/>
      <c r="JV19" s="177"/>
      <c r="JW19" s="177"/>
      <c r="JX19" s="177"/>
      <c r="JY19" s="177"/>
      <c r="JZ19" s="177"/>
      <c r="KA19" s="177"/>
      <c r="KB19" s="177"/>
      <c r="KC19" s="177"/>
      <c r="KD19" s="177"/>
      <c r="KE19" s="177"/>
      <c r="KF19" s="177"/>
      <c r="KG19" s="177"/>
      <c r="KH19" s="177"/>
      <c r="KI19" s="177"/>
      <c r="KJ19" s="177"/>
      <c r="KK19" s="177"/>
      <c r="KL19" s="177"/>
      <c r="KM19" s="177"/>
      <c r="KN19" s="177"/>
      <c r="KO19" s="177"/>
      <c r="KP19" s="177"/>
      <c r="KQ19" s="177"/>
      <c r="KR19" s="177"/>
      <c r="KS19" s="177"/>
      <c r="KT19" s="177"/>
      <c r="KU19" s="177"/>
      <c r="KV19" s="177"/>
      <c r="KW19" s="177"/>
      <c r="KX19" s="177"/>
      <c r="KY19" s="177"/>
      <c r="KZ19" s="177"/>
      <c r="LA19" s="177"/>
      <c r="LB19" s="177"/>
      <c r="LC19" s="177"/>
      <c r="LD19" s="177"/>
      <c r="LE19" s="177"/>
      <c r="LF19" s="177"/>
      <c r="LG19" s="177"/>
      <c r="LH19" s="177"/>
      <c r="LI19" s="177"/>
      <c r="LJ19" s="177"/>
      <c r="LK19" s="177"/>
      <c r="LL19" s="177"/>
      <c r="LM19" s="177"/>
      <c r="LN19" s="177"/>
      <c r="LO19" s="177"/>
      <c r="LP19" s="177"/>
      <c r="LQ19" s="177"/>
      <c r="LR19" s="177"/>
      <c r="LS19" s="177"/>
      <c r="LT19" s="177"/>
      <c r="LU19" s="177"/>
      <c r="LV19" s="177"/>
      <c r="LW19" s="177"/>
      <c r="LX19" s="177"/>
      <c r="LY19" s="177"/>
      <c r="LZ19" s="177"/>
      <c r="MA19" s="177"/>
      <c r="MB19" s="177"/>
      <c r="MC19" s="177"/>
      <c r="MD19" s="177"/>
      <c r="ME19" s="177"/>
      <c r="MF19" s="177"/>
      <c r="MG19" s="177"/>
      <c r="MH19" s="177"/>
      <c r="MI19" s="177"/>
      <c r="MJ19" s="177"/>
      <c r="MK19" s="177"/>
      <c r="ML19" s="177"/>
      <c r="MM19" s="177"/>
      <c r="MN19" s="177"/>
      <c r="MO19" s="177"/>
      <c r="MP19" s="177"/>
      <c r="MQ19" s="177"/>
      <c r="MR19" s="177"/>
      <c r="MS19" s="177"/>
      <c r="MT19" s="177"/>
      <c r="MU19" s="177"/>
      <c r="MV19" s="177"/>
      <c r="MW19" s="177"/>
      <c r="MX19" s="177"/>
      <c r="MY19" s="177"/>
      <c r="MZ19" s="177"/>
      <c r="NA19" s="177"/>
      <c r="NB19" s="177"/>
      <c r="NC19" s="177"/>
      <c r="ND19" s="177"/>
      <c r="NE19" s="177"/>
      <c r="NF19" s="177"/>
      <c r="NG19" s="177"/>
      <c r="NH19" s="177"/>
      <c r="NI19" s="177"/>
      <c r="NJ19" s="177"/>
      <c r="NK19" s="177"/>
      <c r="NL19" s="177"/>
      <c r="NM19" s="177"/>
      <c r="NN19" s="177"/>
      <c r="NO19" s="177"/>
      <c r="NP19" s="177"/>
      <c r="NQ19" s="177"/>
      <c r="NR19" s="177"/>
      <c r="NS19" s="177"/>
      <c r="NT19" s="177"/>
      <c r="NU19" s="177"/>
      <c r="NV19" s="177"/>
      <c r="NW19" s="177"/>
      <c r="NX19" s="177"/>
      <c r="NY19" s="177"/>
      <c r="NZ19" s="177"/>
      <c r="OA19" s="177"/>
      <c r="OB19" s="177"/>
      <c r="OC19" s="177"/>
      <c r="OD19" s="177"/>
      <c r="OE19" s="177"/>
      <c r="OF19" s="177"/>
      <c r="OG19" s="177"/>
      <c r="OH19" s="177"/>
      <c r="OI19" s="177"/>
      <c r="OJ19" s="177"/>
      <c r="OK19" s="177"/>
      <c r="OL19" s="177"/>
      <c r="OM19" s="177"/>
      <c r="ON19" s="177"/>
      <c r="OO19" s="177"/>
      <c r="OP19" s="177"/>
      <c r="OQ19" s="177"/>
      <c r="OR19" s="177"/>
      <c r="OS19" s="177"/>
      <c r="OT19" s="177"/>
      <c r="OU19" s="177"/>
      <c r="OV19" s="177"/>
      <c r="OW19" s="177"/>
      <c r="OX19" s="177"/>
      <c r="OY19" s="177"/>
      <c r="OZ19" s="177"/>
      <c r="PA19" s="177"/>
      <c r="PB19" s="177"/>
      <c r="PC19" s="177"/>
      <c r="PD19" s="177"/>
      <c r="PE19" s="177"/>
      <c r="PF19" s="177"/>
      <c r="PG19" s="177"/>
      <c r="PH19" s="177"/>
      <c r="PI19" s="177"/>
      <c r="PJ19" s="177"/>
      <c r="PK19" s="177"/>
      <c r="PL19" s="177"/>
      <c r="PM19" s="177"/>
      <c r="PN19" s="177"/>
      <c r="PO19" s="177"/>
      <c r="PP19" s="177"/>
      <c r="PQ19" s="177"/>
      <c r="PR19" s="177"/>
      <c r="PS19" s="177"/>
      <c r="PT19" s="177"/>
      <c r="PU19" s="177"/>
      <c r="PV19" s="177"/>
      <c r="PW19" s="177"/>
      <c r="PX19" s="177"/>
      <c r="PY19" s="177"/>
      <c r="PZ19" s="177"/>
      <c r="QA19" s="177"/>
      <c r="QB19" s="177"/>
      <c r="QC19" s="177"/>
      <c r="QD19" s="177"/>
      <c r="QE19" s="177"/>
      <c r="QF19" s="177"/>
      <c r="QG19" s="177"/>
      <c r="QH19" s="177"/>
      <c r="QI19" s="177"/>
      <c r="QJ19" s="177"/>
      <c r="QK19" s="177"/>
      <c r="QL19" s="177"/>
      <c r="QM19" s="177"/>
      <c r="QN19" s="177"/>
      <c r="QO19" s="177"/>
      <c r="QP19" s="177"/>
      <c r="QQ19" s="177"/>
      <c r="QR19" s="177"/>
      <c r="QS19" s="177"/>
      <c r="QT19" s="177"/>
      <c r="QU19" s="177"/>
      <c r="QV19" s="177"/>
      <c r="QW19" s="177"/>
      <c r="QX19" s="177"/>
      <c r="QY19" s="177"/>
      <c r="QZ19" s="177"/>
      <c r="RA19" s="177"/>
      <c r="RB19" s="177"/>
      <c r="RC19" s="177"/>
      <c r="RD19" s="177"/>
      <c r="RE19" s="177"/>
      <c r="RF19" s="177"/>
      <c r="RG19" s="177"/>
      <c r="RH19" s="177"/>
      <c r="RI19" s="177"/>
      <c r="RJ19" s="177"/>
      <c r="RK19" s="177"/>
      <c r="RL19" s="177"/>
      <c r="RM19" s="177"/>
      <c r="RN19" s="177"/>
      <c r="RO19" s="177"/>
      <c r="RP19" s="177"/>
      <c r="RQ19" s="177"/>
      <c r="RR19" s="177"/>
      <c r="RS19" s="177"/>
      <c r="RT19" s="177"/>
      <c r="RU19" s="177"/>
      <c r="RV19" s="177"/>
      <c r="RW19" s="177"/>
      <c r="RX19" s="177"/>
      <c r="RY19" s="177"/>
      <c r="RZ19" s="177"/>
      <c r="SA19" s="177"/>
      <c r="SB19" s="177"/>
      <c r="SC19" s="177"/>
      <c r="SD19" s="177"/>
      <c r="SE19" s="177"/>
      <c r="SF19" s="177"/>
      <c r="SG19" s="177"/>
      <c r="SH19" s="177"/>
      <c r="SI19" s="177"/>
      <c r="SJ19" s="177"/>
      <c r="SK19" s="177"/>
      <c r="SL19" s="177"/>
      <c r="SM19" s="177"/>
      <c r="SN19" s="177"/>
      <c r="SO19" s="177"/>
      <c r="SP19" s="177"/>
      <c r="SQ19" s="177"/>
      <c r="SR19" s="177"/>
      <c r="SS19" s="177"/>
      <c r="ST19" s="177"/>
      <c r="SU19" s="177"/>
      <c r="SV19" s="177"/>
      <c r="SW19" s="177"/>
      <c r="SX19" s="177"/>
      <c r="SY19" s="177"/>
      <c r="SZ19" s="177"/>
      <c r="TA19" s="177"/>
      <c r="TB19" s="177"/>
      <c r="TC19" s="177"/>
      <c r="TD19" s="177"/>
      <c r="TE19" s="177"/>
      <c r="TF19" s="177"/>
      <c r="TG19" s="177"/>
      <c r="TH19" s="177"/>
      <c r="TI19" s="177"/>
      <c r="TJ19" s="177"/>
      <c r="TK19" s="177"/>
      <c r="TL19" s="177"/>
      <c r="TM19" s="177"/>
      <c r="TN19" s="177"/>
      <c r="TO19" s="177"/>
      <c r="TP19" s="177"/>
      <c r="TQ19" s="177"/>
      <c r="TR19" s="177"/>
      <c r="TS19" s="177"/>
      <c r="TT19" s="177"/>
      <c r="TU19" s="177"/>
      <c r="TV19" s="177"/>
      <c r="TW19" s="177"/>
      <c r="TX19" s="177"/>
      <c r="TY19" s="177"/>
      <c r="TZ19" s="177"/>
      <c r="UA19" s="177"/>
      <c r="UB19" s="177"/>
      <c r="UC19" s="177"/>
      <c r="UD19" s="177"/>
      <c r="UE19" s="177"/>
      <c r="UF19" s="177"/>
      <c r="UG19" s="177"/>
      <c r="UH19" s="177"/>
      <c r="UI19" s="177"/>
      <c r="UJ19" s="177"/>
      <c r="UK19" s="177"/>
      <c r="UL19" s="177"/>
      <c r="UM19" s="177"/>
      <c r="UN19" s="177"/>
      <c r="UO19" s="177"/>
      <c r="UP19" s="177"/>
      <c r="UQ19" s="177"/>
      <c r="UR19" s="177"/>
      <c r="US19" s="177"/>
      <c r="UT19" s="177"/>
      <c r="UU19" s="177"/>
      <c r="UV19" s="177"/>
      <c r="UW19" s="177"/>
      <c r="UX19" s="177"/>
      <c r="UY19" s="177"/>
      <c r="UZ19" s="177"/>
      <c r="VA19" s="177"/>
      <c r="VB19" s="177"/>
      <c r="VC19" s="177"/>
      <c r="VD19" s="177"/>
      <c r="VE19" s="177"/>
      <c r="VF19" s="177"/>
      <c r="VG19" s="177"/>
      <c r="VH19" s="177"/>
      <c r="VI19" s="177"/>
      <c r="VJ19" s="177"/>
      <c r="VK19" s="177"/>
      <c r="VL19" s="177"/>
      <c r="VM19" s="177"/>
      <c r="VN19" s="177"/>
      <c r="VO19" s="177"/>
      <c r="VP19" s="177"/>
      <c r="VQ19" s="177"/>
      <c r="VR19" s="177"/>
      <c r="VS19" s="177"/>
      <c r="VT19" s="177"/>
      <c r="VU19" s="177"/>
      <c r="VV19" s="177"/>
      <c r="VW19" s="177"/>
      <c r="VX19" s="177"/>
      <c r="VY19" s="177"/>
      <c r="VZ19" s="177"/>
      <c r="WA19" s="177"/>
      <c r="WB19" s="177"/>
      <c r="WC19" s="177"/>
      <c r="WD19" s="177"/>
      <c r="WE19" s="177"/>
      <c r="WF19" s="177"/>
      <c r="WG19" s="177"/>
      <c r="WH19" s="177"/>
      <c r="WI19" s="177"/>
      <c r="WJ19" s="177"/>
      <c r="WK19" s="177"/>
      <c r="WL19" s="177"/>
      <c r="WM19" s="177"/>
      <c r="WN19" s="177"/>
      <c r="WO19" s="177"/>
      <c r="WP19" s="177"/>
      <c r="WQ19" s="177"/>
      <c r="WR19" s="177"/>
      <c r="WS19" s="177"/>
      <c r="WT19" s="177"/>
      <c r="WU19" s="177"/>
      <c r="WV19" s="177"/>
      <c r="WW19" s="177"/>
      <c r="WX19" s="177"/>
      <c r="WY19" s="177"/>
      <c r="WZ19" s="177"/>
      <c r="XA19" s="177"/>
      <c r="XB19" s="177"/>
      <c r="XC19" s="177"/>
      <c r="XD19" s="177"/>
      <c r="XE19" s="177"/>
      <c r="XF19" s="177"/>
      <c r="XG19" s="177"/>
      <c r="XH19" s="177"/>
      <c r="XI19" s="177"/>
      <c r="XJ19" s="177"/>
      <c r="XK19" s="177"/>
      <c r="XL19" s="177"/>
      <c r="XM19" s="177"/>
      <c r="XN19" s="177"/>
      <c r="XO19" s="177"/>
      <c r="XP19" s="177"/>
      <c r="XQ19" s="177"/>
      <c r="XR19" s="177"/>
      <c r="XS19" s="177"/>
      <c r="XT19" s="177"/>
      <c r="XU19" s="177"/>
      <c r="XV19" s="177"/>
      <c r="XW19" s="177"/>
      <c r="XX19" s="177"/>
      <c r="XY19" s="177"/>
      <c r="XZ19" s="177"/>
      <c r="YA19" s="177"/>
      <c r="YB19" s="177"/>
      <c r="YC19" s="177"/>
      <c r="YD19" s="177"/>
      <c r="YE19" s="177"/>
      <c r="YF19" s="177"/>
      <c r="YG19" s="177"/>
      <c r="YH19" s="177"/>
      <c r="YI19" s="177"/>
      <c r="YJ19" s="177"/>
      <c r="YK19" s="177"/>
      <c r="YL19" s="177"/>
      <c r="YM19" s="177"/>
      <c r="YN19" s="177"/>
      <c r="YO19" s="177"/>
      <c r="YP19" s="177"/>
      <c r="YQ19" s="177"/>
      <c r="YR19" s="177"/>
      <c r="YS19" s="177"/>
      <c r="YT19" s="177"/>
      <c r="YU19" s="177"/>
      <c r="YV19" s="177"/>
      <c r="YW19" s="177"/>
      <c r="YX19" s="177"/>
      <c r="YY19" s="177"/>
      <c r="YZ19" s="177"/>
      <c r="ZA19" s="177"/>
      <c r="ZB19" s="177"/>
      <c r="ZC19" s="177"/>
      <c r="ZD19" s="177"/>
      <c r="ZE19" s="177"/>
      <c r="ZF19" s="177"/>
      <c r="ZG19" s="177"/>
      <c r="ZH19" s="177"/>
      <c r="ZI19" s="177"/>
      <c r="ZJ19" s="177"/>
      <c r="ZK19" s="177"/>
      <c r="ZL19" s="177"/>
      <c r="ZM19" s="177"/>
      <c r="ZN19" s="177"/>
      <c r="ZO19" s="177"/>
      <c r="ZP19" s="177"/>
      <c r="ZQ19" s="177"/>
      <c r="ZR19" s="177"/>
      <c r="ZS19" s="177"/>
      <c r="ZT19" s="177"/>
      <c r="ZU19" s="177"/>
      <c r="ZV19" s="177"/>
      <c r="ZW19" s="177"/>
      <c r="ZX19" s="177"/>
      <c r="ZY19" s="177"/>
      <c r="ZZ19" s="177"/>
      <c r="AAA19" s="177"/>
      <c r="AAB19" s="177"/>
      <c r="AAC19" s="177"/>
      <c r="AAD19" s="177"/>
      <c r="AAE19" s="177"/>
      <c r="AAF19" s="177"/>
      <c r="AAG19" s="177"/>
      <c r="AAH19" s="177"/>
      <c r="AAI19" s="177"/>
      <c r="AAJ19" s="177"/>
      <c r="AAK19" s="177"/>
      <c r="AAL19" s="177"/>
      <c r="AAM19" s="177"/>
      <c r="AAN19" s="177"/>
      <c r="AAO19" s="177"/>
      <c r="AAP19" s="177"/>
      <c r="AAQ19" s="177"/>
      <c r="AAR19" s="177"/>
      <c r="AAS19" s="177"/>
      <c r="AAT19" s="177"/>
      <c r="AAU19" s="177"/>
      <c r="AAV19" s="177"/>
      <c r="AAW19" s="177"/>
      <c r="AAX19" s="177"/>
      <c r="AAY19" s="177"/>
      <c r="AAZ19" s="177"/>
      <c r="ABA19" s="177"/>
      <c r="ABB19" s="177"/>
      <c r="ABC19" s="177"/>
      <c r="ABD19" s="177"/>
      <c r="ABE19" s="177"/>
      <c r="ABF19" s="177"/>
      <c r="ABG19" s="177"/>
      <c r="ABH19" s="177"/>
      <c r="ABI19" s="177"/>
      <c r="ABJ19" s="177"/>
      <c r="ABK19" s="177"/>
      <c r="ABL19" s="177"/>
      <c r="ABM19" s="177"/>
      <c r="ABN19" s="177"/>
      <c r="ABO19" s="177"/>
      <c r="ABP19" s="177"/>
      <c r="ABQ19" s="177"/>
      <c r="ABR19" s="177"/>
      <c r="ABS19" s="177"/>
      <c r="ABT19" s="177"/>
      <c r="ABU19" s="177"/>
      <c r="ABV19" s="177"/>
      <c r="ABW19" s="177"/>
      <c r="ABX19" s="177"/>
      <c r="ABY19" s="177"/>
      <c r="ABZ19" s="177"/>
      <c r="ACA19" s="177"/>
      <c r="ACB19" s="177"/>
      <c r="ACC19" s="177"/>
      <c r="ACD19" s="177"/>
      <c r="ACE19" s="177"/>
      <c r="ACF19" s="177"/>
      <c r="ACG19" s="177"/>
      <c r="ACH19" s="177"/>
      <c r="ACI19" s="177"/>
      <c r="ACJ19" s="177"/>
      <c r="ACK19" s="177"/>
      <c r="ACL19" s="177"/>
      <c r="ACM19" s="177"/>
      <c r="ACN19" s="177"/>
      <c r="ACO19" s="177"/>
      <c r="ACP19" s="177"/>
      <c r="ACQ19" s="177"/>
      <c r="ACR19" s="177"/>
      <c r="ACS19" s="177"/>
      <c r="ACT19" s="177"/>
      <c r="ACU19" s="177"/>
      <c r="ACV19" s="177"/>
      <c r="ACW19" s="177"/>
      <c r="ACX19" s="177"/>
      <c r="ACY19" s="177"/>
      <c r="ACZ19" s="177"/>
      <c r="ADA19" s="177"/>
      <c r="ADB19" s="177"/>
      <c r="ADC19" s="177"/>
      <c r="ADD19" s="177"/>
      <c r="ADE19" s="177"/>
      <c r="ADF19" s="177"/>
      <c r="ADG19" s="177"/>
      <c r="ADH19" s="177"/>
      <c r="ADI19" s="177"/>
      <c r="ADJ19" s="177"/>
      <c r="ADK19" s="177"/>
      <c r="ADL19" s="177"/>
      <c r="ADM19" s="177"/>
      <c r="ADN19" s="177"/>
      <c r="ADO19" s="177"/>
      <c r="ADP19" s="177"/>
      <c r="ADQ19" s="177"/>
      <c r="ADR19" s="177"/>
      <c r="ADS19" s="177"/>
      <c r="ADT19" s="177"/>
      <c r="ADU19" s="177"/>
      <c r="ADV19" s="177"/>
      <c r="ADW19" s="177"/>
      <c r="ADX19" s="177"/>
      <c r="ADY19" s="177"/>
      <c r="ADZ19" s="177"/>
      <c r="AEA19" s="177"/>
      <c r="AEB19" s="177"/>
      <c r="AEC19" s="177"/>
      <c r="AED19" s="177"/>
      <c r="AEE19" s="177"/>
      <c r="AEF19" s="177"/>
      <c r="AEG19" s="177"/>
      <c r="AEH19" s="177"/>
      <c r="AEI19" s="177"/>
      <c r="AEJ19" s="177"/>
      <c r="AEK19" s="177"/>
      <c r="AEL19" s="177"/>
      <c r="AEM19" s="177"/>
      <c r="AEN19" s="177"/>
      <c r="AEO19" s="177"/>
      <c r="AEP19" s="177"/>
      <c r="AEQ19" s="177"/>
      <c r="AER19" s="177"/>
      <c r="AES19" s="177"/>
      <c r="AET19" s="177"/>
      <c r="AEU19" s="177"/>
      <c r="AEV19" s="177"/>
      <c r="AEW19" s="177"/>
      <c r="AEX19" s="177"/>
      <c r="AEY19" s="177"/>
      <c r="AEZ19" s="177"/>
      <c r="AFA19" s="177"/>
      <c r="AFB19" s="177"/>
      <c r="AFC19" s="177"/>
      <c r="AFD19" s="177"/>
      <c r="AFE19" s="177"/>
      <c r="AFF19" s="177"/>
      <c r="AFG19" s="177"/>
      <c r="AFH19" s="177"/>
      <c r="AFI19" s="177"/>
      <c r="AFJ19" s="177"/>
      <c r="AFK19" s="177"/>
      <c r="AFL19" s="177"/>
      <c r="AFM19" s="177"/>
      <c r="AFN19" s="177"/>
      <c r="AFO19" s="177"/>
      <c r="AFP19" s="177"/>
      <c r="AFQ19" s="177"/>
      <c r="AFR19" s="177"/>
      <c r="AFS19" s="177"/>
      <c r="AFT19" s="177"/>
      <c r="AFU19" s="177"/>
      <c r="AFV19" s="177"/>
      <c r="AFW19" s="177"/>
      <c r="AFX19" s="177"/>
      <c r="AFY19" s="177"/>
      <c r="AFZ19" s="177"/>
      <c r="AGA19" s="177"/>
      <c r="AGB19" s="177"/>
      <c r="AGC19" s="177"/>
      <c r="AGD19" s="177"/>
      <c r="AGE19" s="177"/>
      <c r="AGF19" s="177"/>
      <c r="AGG19" s="177"/>
      <c r="AGH19" s="177"/>
      <c r="AGI19" s="177"/>
      <c r="AGJ19" s="177"/>
      <c r="AGK19" s="177"/>
      <c r="AGL19" s="177"/>
      <c r="AGM19" s="177"/>
      <c r="AGN19" s="177"/>
      <c r="AGO19" s="177"/>
      <c r="AGP19" s="177"/>
      <c r="AGQ19" s="177"/>
      <c r="AGR19" s="177"/>
      <c r="AGS19" s="177"/>
      <c r="AGT19" s="177"/>
      <c r="AGU19" s="177"/>
      <c r="AGV19" s="177"/>
      <c r="AGW19" s="177"/>
      <c r="AGX19" s="177"/>
      <c r="AGY19" s="177"/>
      <c r="AGZ19" s="177"/>
      <c r="AHA19" s="177"/>
      <c r="AHB19" s="177"/>
      <c r="AHC19" s="177"/>
      <c r="AHD19" s="177"/>
      <c r="AHE19" s="177"/>
      <c r="AHF19" s="177"/>
      <c r="AHG19" s="177"/>
      <c r="AHH19" s="177"/>
      <c r="AHI19" s="177"/>
      <c r="AHJ19" s="177"/>
      <c r="AHK19" s="177"/>
      <c r="AHL19" s="177"/>
      <c r="AHM19" s="177"/>
      <c r="AHN19" s="177"/>
      <c r="AHO19" s="177"/>
      <c r="AHP19" s="177"/>
      <c r="AHQ19" s="177"/>
      <c r="AHR19" s="177"/>
      <c r="AHS19" s="177"/>
      <c r="AHT19" s="177"/>
      <c r="AHU19" s="177"/>
      <c r="AHV19" s="177"/>
      <c r="AHW19" s="177"/>
      <c r="AHX19" s="177"/>
      <c r="AHY19" s="177"/>
      <c r="AHZ19" s="177"/>
      <c r="AIA19" s="177"/>
      <c r="AIB19" s="177"/>
      <c r="AIC19" s="177"/>
      <c r="AID19" s="177"/>
      <c r="AIE19" s="177"/>
      <c r="AIF19" s="177"/>
      <c r="AIG19" s="177"/>
      <c r="AIH19" s="177"/>
      <c r="AII19" s="177"/>
      <c r="AIJ19" s="177"/>
      <c r="AIK19" s="177"/>
      <c r="AIL19" s="177"/>
      <c r="AIM19" s="177"/>
      <c r="AIN19" s="177"/>
      <c r="AIO19" s="177"/>
      <c r="AIP19" s="177"/>
      <c r="AIQ19" s="177"/>
      <c r="AIR19" s="177"/>
      <c r="AIS19" s="177"/>
      <c r="AIT19" s="177"/>
      <c r="AIU19" s="177"/>
      <c r="AIV19" s="177"/>
      <c r="AIW19" s="177"/>
      <c r="AIX19" s="177"/>
      <c r="AIY19" s="177"/>
      <c r="AIZ19" s="177"/>
      <c r="AJA19" s="177"/>
      <c r="AJB19" s="177"/>
      <c r="AJC19" s="177"/>
      <c r="AJD19" s="177"/>
      <c r="AJE19" s="177"/>
      <c r="AJF19" s="177"/>
      <c r="AJG19" s="177"/>
      <c r="AJH19" s="177"/>
      <c r="AJI19" s="177"/>
      <c r="AJJ19" s="177"/>
      <c r="AJK19" s="177"/>
      <c r="AJL19" s="177"/>
      <c r="AJM19" s="177"/>
      <c r="AJN19" s="177"/>
      <c r="AJO19" s="177"/>
      <c r="AJP19" s="177"/>
      <c r="AJQ19" s="177"/>
      <c r="AJR19" s="177"/>
      <c r="AJS19" s="177"/>
      <c r="AJT19" s="177"/>
      <c r="AJU19" s="177"/>
      <c r="AJV19" s="177"/>
      <c r="AJW19" s="177"/>
      <c r="AJX19" s="177"/>
      <c r="AJY19" s="177"/>
      <c r="AJZ19" s="177"/>
      <c r="AKA19" s="177"/>
      <c r="AKB19" s="177"/>
      <c r="AKC19" s="177"/>
      <c r="AKD19" s="177"/>
      <c r="AKE19" s="177"/>
      <c r="AKF19" s="177"/>
      <c r="AKG19" s="177"/>
      <c r="AKH19" s="177"/>
      <c r="AKI19" s="177"/>
      <c r="AKJ19" s="177"/>
      <c r="AKK19" s="177"/>
      <c r="AKL19" s="177"/>
      <c r="AKM19" s="177"/>
      <c r="AKN19" s="177"/>
      <c r="AKO19" s="177"/>
      <c r="AKP19" s="177"/>
      <c r="AKQ19" s="177"/>
      <c r="AKR19" s="177"/>
      <c r="AKS19" s="177"/>
      <c r="AKT19" s="177"/>
      <c r="AKU19" s="177"/>
      <c r="AKV19" s="177"/>
      <c r="AKW19" s="177"/>
      <c r="AKX19" s="177"/>
      <c r="AKY19" s="177"/>
      <c r="AKZ19" s="177"/>
      <c r="ALA19" s="177"/>
      <c r="ALB19" s="177"/>
      <c r="ALC19" s="177"/>
      <c r="ALD19" s="177"/>
      <c r="ALE19" s="177"/>
      <c r="ALF19" s="177"/>
      <c r="ALG19" s="177"/>
      <c r="ALH19" s="177"/>
      <c r="ALI19" s="177"/>
      <c r="ALJ19" s="177"/>
      <c r="ALK19" s="177"/>
      <c r="ALL19" s="177"/>
      <c r="ALM19" s="177"/>
      <c r="ALN19" s="177"/>
      <c r="ALO19" s="177"/>
      <c r="ALP19" s="177"/>
      <c r="ALQ19" s="177"/>
      <c r="ALR19" s="177"/>
      <c r="ALS19" s="177"/>
      <c r="ALT19" s="177"/>
      <c r="ALU19" s="177"/>
      <c r="ALV19" s="177"/>
      <c r="ALW19" s="177"/>
      <c r="ALX19" s="177"/>
      <c r="ALY19" s="177"/>
      <c r="ALZ19" s="177"/>
      <c r="AMA19" s="177"/>
      <c r="AMB19" s="177"/>
      <c r="AMC19" s="177"/>
      <c r="AMD19" s="177"/>
      <c r="AME19" s="177"/>
      <c r="AMF19" s="177"/>
      <c r="AMG19" s="177"/>
      <c r="AMH19" s="177"/>
      <c r="AMI19" s="177"/>
      <c r="AMJ19" s="177"/>
      <c r="AMK19" s="177"/>
    </row>
    <row r="20" spans="1:1025" s="298" customFormat="1" ht="35.1" customHeight="1" x14ac:dyDescent="0.8">
      <c r="A20" s="299">
        <v>1978</v>
      </c>
      <c r="B20" s="171">
        <v>77.151965671870698</v>
      </c>
      <c r="C20" s="172">
        <v>0</v>
      </c>
      <c r="D20" s="171">
        <v>84.531649470820568</v>
      </c>
      <c r="E20" s="172">
        <v>7.0870947378687967</v>
      </c>
      <c r="F20" s="171">
        <v>0</v>
      </c>
      <c r="G20" s="172">
        <v>168.77070988056008</v>
      </c>
      <c r="H20" s="171">
        <v>61.713026959725724</v>
      </c>
      <c r="I20" s="172">
        <v>0</v>
      </c>
      <c r="J20" s="171">
        <v>73.608677282422235</v>
      </c>
      <c r="K20" s="172">
        <v>5.7202531796830662</v>
      </c>
      <c r="L20" s="171">
        <v>0</v>
      </c>
      <c r="M20" s="300">
        <v>141.04195742183103</v>
      </c>
      <c r="N20" s="302"/>
      <c r="O20" s="184"/>
      <c r="P20" s="297"/>
      <c r="Q20" s="296"/>
      <c r="R20" s="302"/>
      <c r="S20" s="296"/>
      <c r="T20" s="302"/>
      <c r="U20" s="185"/>
      <c r="V20" s="297"/>
      <c r="W20" s="296"/>
      <c r="X20" s="297"/>
      <c r="Y20" s="296"/>
      <c r="Z20" s="297"/>
      <c r="AA20" s="296"/>
      <c r="AB20" s="297"/>
      <c r="AC20" s="185"/>
      <c r="AD20" s="297"/>
      <c r="AE20" s="185"/>
      <c r="AF20" s="297"/>
      <c r="AG20" s="185"/>
      <c r="AH20" s="297"/>
      <c r="AI20" s="29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7"/>
      <c r="CA20" s="177"/>
      <c r="CB20" s="177"/>
      <c r="CC20" s="177"/>
      <c r="CD20" s="177"/>
      <c r="CE20" s="177"/>
      <c r="CF20" s="177"/>
      <c r="CG20" s="177"/>
      <c r="CH20" s="177"/>
      <c r="CI20" s="177"/>
      <c r="CJ20" s="177"/>
      <c r="CK20" s="177"/>
      <c r="CL20" s="177"/>
      <c r="CM20" s="177"/>
      <c r="CN20" s="177"/>
      <c r="CO20" s="177"/>
      <c r="CP20" s="177"/>
      <c r="CQ20" s="177"/>
      <c r="CR20" s="177"/>
      <c r="CS20" s="177"/>
      <c r="CT20" s="177"/>
      <c r="CU20" s="177"/>
      <c r="CV20" s="177"/>
      <c r="CW20" s="177"/>
      <c r="CX20" s="177"/>
      <c r="CY20" s="177"/>
      <c r="CZ20" s="177"/>
      <c r="DA20" s="177"/>
      <c r="DB20" s="177"/>
      <c r="DC20" s="177"/>
      <c r="DD20" s="177"/>
      <c r="DE20" s="177"/>
      <c r="DF20" s="177"/>
      <c r="DG20" s="177"/>
      <c r="DH20" s="177"/>
      <c r="DI20" s="177"/>
      <c r="DJ20" s="177"/>
      <c r="DK20" s="177"/>
      <c r="DL20" s="177"/>
      <c r="DM20" s="177"/>
      <c r="DN20" s="177"/>
      <c r="DO20" s="177"/>
      <c r="DP20" s="177"/>
      <c r="DQ20" s="177"/>
      <c r="DR20" s="177"/>
      <c r="DS20" s="177"/>
      <c r="DT20" s="177"/>
      <c r="DU20" s="177"/>
      <c r="DV20" s="177"/>
      <c r="DW20" s="177"/>
      <c r="DX20" s="177"/>
      <c r="DY20" s="177"/>
      <c r="DZ20" s="177"/>
      <c r="EA20" s="177"/>
      <c r="EB20" s="177"/>
      <c r="EC20" s="177"/>
      <c r="ED20" s="177"/>
      <c r="EE20" s="177"/>
      <c r="EF20" s="177"/>
      <c r="EG20" s="177"/>
      <c r="EH20" s="177"/>
      <c r="EI20" s="177"/>
      <c r="EJ20" s="177"/>
      <c r="EK20" s="177"/>
      <c r="EL20" s="177"/>
      <c r="EM20" s="177"/>
      <c r="EN20" s="177"/>
      <c r="EO20" s="177"/>
      <c r="EP20" s="177"/>
      <c r="EQ20" s="177"/>
      <c r="ER20" s="177"/>
      <c r="ES20" s="177"/>
      <c r="ET20" s="177"/>
      <c r="EU20" s="177"/>
      <c r="EV20" s="177"/>
      <c r="EW20" s="177"/>
      <c r="EX20" s="177"/>
      <c r="EY20" s="177"/>
      <c r="EZ20" s="177"/>
      <c r="FA20" s="177"/>
      <c r="FB20" s="177"/>
      <c r="FC20" s="177"/>
      <c r="FD20" s="177"/>
      <c r="FE20" s="177"/>
      <c r="FF20" s="177"/>
      <c r="FG20" s="177"/>
      <c r="FH20" s="177"/>
      <c r="FI20" s="177"/>
      <c r="FJ20" s="177"/>
      <c r="FK20" s="177"/>
      <c r="FL20" s="177"/>
      <c r="FM20" s="177"/>
      <c r="FN20" s="177"/>
      <c r="FO20" s="177"/>
      <c r="FP20" s="177"/>
      <c r="FQ20" s="177"/>
      <c r="FR20" s="177"/>
      <c r="FS20" s="177"/>
      <c r="FT20" s="177"/>
      <c r="FU20" s="177"/>
      <c r="FV20" s="177"/>
      <c r="FW20" s="177"/>
      <c r="FX20" s="177"/>
      <c r="FY20" s="177"/>
      <c r="FZ20" s="177"/>
      <c r="GA20" s="177"/>
      <c r="GB20" s="177"/>
      <c r="GC20" s="177"/>
      <c r="GD20" s="177"/>
      <c r="GE20" s="177"/>
      <c r="GF20" s="177"/>
      <c r="GG20" s="177"/>
      <c r="GH20" s="177"/>
      <c r="GI20" s="177"/>
      <c r="GJ20" s="177"/>
      <c r="GK20" s="177"/>
      <c r="GL20" s="177"/>
      <c r="GM20" s="177"/>
      <c r="GN20" s="177"/>
      <c r="GO20" s="177"/>
      <c r="GP20" s="177"/>
      <c r="GQ20" s="177"/>
      <c r="GR20" s="177"/>
      <c r="GS20" s="177"/>
      <c r="GT20" s="177"/>
      <c r="GU20" s="177"/>
      <c r="GV20" s="177"/>
      <c r="GW20" s="177"/>
      <c r="GX20" s="177"/>
      <c r="GY20" s="177"/>
      <c r="GZ20" s="177"/>
      <c r="HA20" s="177"/>
      <c r="HB20" s="177"/>
      <c r="HC20" s="177"/>
      <c r="HD20" s="177"/>
      <c r="HE20" s="177"/>
      <c r="HF20" s="177"/>
      <c r="HG20" s="177"/>
      <c r="HH20" s="177"/>
      <c r="HI20" s="177"/>
      <c r="HJ20" s="177"/>
      <c r="HK20" s="177"/>
      <c r="HL20" s="177"/>
      <c r="HM20" s="177"/>
      <c r="HN20" s="177"/>
      <c r="HO20" s="177"/>
      <c r="HP20" s="177"/>
      <c r="HQ20" s="177"/>
      <c r="HR20" s="177"/>
      <c r="HS20" s="177"/>
      <c r="HT20" s="177"/>
      <c r="HU20" s="177"/>
      <c r="HV20" s="177"/>
      <c r="HW20" s="177"/>
      <c r="HX20" s="177"/>
      <c r="HY20" s="177"/>
      <c r="HZ20" s="177"/>
      <c r="IA20" s="177"/>
      <c r="IB20" s="177"/>
      <c r="IC20" s="177"/>
      <c r="ID20" s="177"/>
      <c r="IE20" s="177"/>
      <c r="IF20" s="177"/>
      <c r="IG20" s="177"/>
      <c r="IH20" s="177"/>
      <c r="II20" s="177"/>
      <c r="IJ20" s="177"/>
      <c r="IK20" s="177"/>
      <c r="IL20" s="177"/>
      <c r="IM20" s="177"/>
      <c r="IN20" s="177"/>
      <c r="IO20" s="177"/>
      <c r="IP20" s="177"/>
      <c r="IQ20" s="177"/>
      <c r="IR20" s="177"/>
      <c r="IS20" s="177"/>
      <c r="IT20" s="177"/>
      <c r="IU20" s="177"/>
      <c r="IV20" s="177"/>
      <c r="IW20" s="177"/>
      <c r="IX20" s="177"/>
      <c r="IY20" s="177"/>
      <c r="IZ20" s="177"/>
      <c r="JA20" s="177"/>
      <c r="JB20" s="177"/>
      <c r="JC20" s="177"/>
      <c r="JD20" s="177"/>
      <c r="JE20" s="177"/>
      <c r="JF20" s="177"/>
      <c r="JG20" s="177"/>
      <c r="JH20" s="177"/>
      <c r="JI20" s="177"/>
      <c r="JJ20" s="177"/>
      <c r="JK20" s="177"/>
      <c r="JL20" s="177"/>
      <c r="JM20" s="177"/>
      <c r="JN20" s="177"/>
      <c r="JO20" s="177"/>
      <c r="JP20" s="177"/>
      <c r="JQ20" s="177"/>
      <c r="JR20" s="177"/>
      <c r="JS20" s="177"/>
      <c r="JT20" s="177"/>
      <c r="JU20" s="177"/>
      <c r="JV20" s="177"/>
      <c r="JW20" s="177"/>
      <c r="JX20" s="177"/>
      <c r="JY20" s="177"/>
      <c r="JZ20" s="177"/>
      <c r="KA20" s="177"/>
      <c r="KB20" s="177"/>
      <c r="KC20" s="177"/>
      <c r="KD20" s="177"/>
      <c r="KE20" s="177"/>
      <c r="KF20" s="177"/>
      <c r="KG20" s="177"/>
      <c r="KH20" s="177"/>
      <c r="KI20" s="177"/>
      <c r="KJ20" s="177"/>
      <c r="KK20" s="177"/>
      <c r="KL20" s="177"/>
      <c r="KM20" s="177"/>
      <c r="KN20" s="177"/>
      <c r="KO20" s="177"/>
      <c r="KP20" s="177"/>
      <c r="KQ20" s="177"/>
      <c r="KR20" s="177"/>
      <c r="KS20" s="177"/>
      <c r="KT20" s="177"/>
      <c r="KU20" s="177"/>
      <c r="KV20" s="177"/>
      <c r="KW20" s="177"/>
      <c r="KX20" s="177"/>
      <c r="KY20" s="177"/>
      <c r="KZ20" s="177"/>
      <c r="LA20" s="177"/>
      <c r="LB20" s="177"/>
      <c r="LC20" s="177"/>
      <c r="LD20" s="177"/>
      <c r="LE20" s="177"/>
      <c r="LF20" s="177"/>
      <c r="LG20" s="177"/>
      <c r="LH20" s="177"/>
      <c r="LI20" s="177"/>
      <c r="LJ20" s="177"/>
      <c r="LK20" s="177"/>
      <c r="LL20" s="177"/>
      <c r="LM20" s="177"/>
      <c r="LN20" s="177"/>
      <c r="LO20" s="177"/>
      <c r="LP20" s="177"/>
      <c r="LQ20" s="177"/>
      <c r="LR20" s="177"/>
      <c r="LS20" s="177"/>
      <c r="LT20" s="177"/>
      <c r="LU20" s="177"/>
      <c r="LV20" s="177"/>
      <c r="LW20" s="177"/>
      <c r="LX20" s="177"/>
      <c r="LY20" s="177"/>
      <c r="LZ20" s="177"/>
      <c r="MA20" s="177"/>
      <c r="MB20" s="177"/>
      <c r="MC20" s="177"/>
      <c r="MD20" s="177"/>
      <c r="ME20" s="177"/>
      <c r="MF20" s="177"/>
      <c r="MG20" s="177"/>
      <c r="MH20" s="177"/>
      <c r="MI20" s="177"/>
      <c r="MJ20" s="177"/>
      <c r="MK20" s="177"/>
      <c r="ML20" s="177"/>
      <c r="MM20" s="177"/>
      <c r="MN20" s="177"/>
      <c r="MO20" s="177"/>
      <c r="MP20" s="177"/>
      <c r="MQ20" s="177"/>
      <c r="MR20" s="177"/>
      <c r="MS20" s="177"/>
      <c r="MT20" s="177"/>
      <c r="MU20" s="177"/>
      <c r="MV20" s="177"/>
      <c r="MW20" s="177"/>
      <c r="MX20" s="177"/>
      <c r="MY20" s="177"/>
      <c r="MZ20" s="177"/>
      <c r="NA20" s="177"/>
      <c r="NB20" s="177"/>
      <c r="NC20" s="177"/>
      <c r="ND20" s="177"/>
      <c r="NE20" s="177"/>
      <c r="NF20" s="177"/>
      <c r="NG20" s="177"/>
      <c r="NH20" s="177"/>
      <c r="NI20" s="177"/>
      <c r="NJ20" s="177"/>
      <c r="NK20" s="177"/>
      <c r="NL20" s="177"/>
      <c r="NM20" s="177"/>
      <c r="NN20" s="177"/>
      <c r="NO20" s="177"/>
      <c r="NP20" s="177"/>
      <c r="NQ20" s="177"/>
      <c r="NR20" s="177"/>
      <c r="NS20" s="177"/>
      <c r="NT20" s="177"/>
      <c r="NU20" s="177"/>
      <c r="NV20" s="177"/>
      <c r="NW20" s="177"/>
      <c r="NX20" s="177"/>
      <c r="NY20" s="177"/>
      <c r="NZ20" s="177"/>
      <c r="OA20" s="177"/>
      <c r="OB20" s="177"/>
      <c r="OC20" s="177"/>
      <c r="OD20" s="177"/>
      <c r="OE20" s="177"/>
      <c r="OF20" s="177"/>
      <c r="OG20" s="177"/>
      <c r="OH20" s="177"/>
      <c r="OI20" s="177"/>
      <c r="OJ20" s="177"/>
      <c r="OK20" s="177"/>
      <c r="OL20" s="177"/>
      <c r="OM20" s="177"/>
      <c r="ON20" s="177"/>
      <c r="OO20" s="177"/>
      <c r="OP20" s="177"/>
      <c r="OQ20" s="177"/>
      <c r="OR20" s="177"/>
      <c r="OS20" s="177"/>
      <c r="OT20" s="177"/>
      <c r="OU20" s="177"/>
      <c r="OV20" s="177"/>
      <c r="OW20" s="177"/>
      <c r="OX20" s="177"/>
      <c r="OY20" s="177"/>
      <c r="OZ20" s="177"/>
      <c r="PA20" s="177"/>
      <c r="PB20" s="177"/>
      <c r="PC20" s="177"/>
      <c r="PD20" s="177"/>
      <c r="PE20" s="177"/>
      <c r="PF20" s="177"/>
      <c r="PG20" s="177"/>
      <c r="PH20" s="177"/>
      <c r="PI20" s="177"/>
      <c r="PJ20" s="177"/>
      <c r="PK20" s="177"/>
      <c r="PL20" s="177"/>
      <c r="PM20" s="177"/>
      <c r="PN20" s="177"/>
      <c r="PO20" s="177"/>
      <c r="PP20" s="177"/>
      <c r="PQ20" s="177"/>
      <c r="PR20" s="177"/>
      <c r="PS20" s="177"/>
      <c r="PT20" s="177"/>
      <c r="PU20" s="177"/>
      <c r="PV20" s="177"/>
      <c r="PW20" s="177"/>
      <c r="PX20" s="177"/>
      <c r="PY20" s="177"/>
      <c r="PZ20" s="177"/>
      <c r="QA20" s="177"/>
      <c r="QB20" s="177"/>
      <c r="QC20" s="177"/>
      <c r="QD20" s="177"/>
      <c r="QE20" s="177"/>
      <c r="QF20" s="177"/>
      <c r="QG20" s="177"/>
      <c r="QH20" s="177"/>
      <c r="QI20" s="177"/>
      <c r="QJ20" s="177"/>
      <c r="QK20" s="177"/>
      <c r="QL20" s="177"/>
      <c r="QM20" s="177"/>
      <c r="QN20" s="177"/>
      <c r="QO20" s="177"/>
      <c r="QP20" s="177"/>
      <c r="QQ20" s="177"/>
      <c r="QR20" s="177"/>
      <c r="QS20" s="177"/>
      <c r="QT20" s="177"/>
      <c r="QU20" s="177"/>
      <c r="QV20" s="177"/>
      <c r="QW20" s="177"/>
      <c r="QX20" s="177"/>
      <c r="QY20" s="177"/>
      <c r="QZ20" s="177"/>
      <c r="RA20" s="177"/>
      <c r="RB20" s="177"/>
      <c r="RC20" s="177"/>
      <c r="RD20" s="177"/>
      <c r="RE20" s="177"/>
      <c r="RF20" s="177"/>
      <c r="RG20" s="177"/>
      <c r="RH20" s="177"/>
      <c r="RI20" s="177"/>
      <c r="RJ20" s="177"/>
      <c r="RK20" s="177"/>
      <c r="RL20" s="177"/>
      <c r="RM20" s="177"/>
      <c r="RN20" s="177"/>
      <c r="RO20" s="177"/>
      <c r="RP20" s="177"/>
      <c r="RQ20" s="177"/>
      <c r="RR20" s="177"/>
      <c r="RS20" s="177"/>
      <c r="RT20" s="177"/>
      <c r="RU20" s="177"/>
      <c r="RV20" s="177"/>
      <c r="RW20" s="177"/>
      <c r="RX20" s="177"/>
      <c r="RY20" s="177"/>
      <c r="RZ20" s="177"/>
      <c r="SA20" s="177"/>
      <c r="SB20" s="177"/>
      <c r="SC20" s="177"/>
      <c r="SD20" s="177"/>
      <c r="SE20" s="177"/>
      <c r="SF20" s="177"/>
      <c r="SG20" s="177"/>
      <c r="SH20" s="177"/>
      <c r="SI20" s="177"/>
      <c r="SJ20" s="177"/>
      <c r="SK20" s="177"/>
      <c r="SL20" s="177"/>
      <c r="SM20" s="177"/>
      <c r="SN20" s="177"/>
      <c r="SO20" s="177"/>
      <c r="SP20" s="177"/>
      <c r="SQ20" s="177"/>
      <c r="SR20" s="177"/>
      <c r="SS20" s="177"/>
      <c r="ST20" s="177"/>
      <c r="SU20" s="177"/>
      <c r="SV20" s="177"/>
      <c r="SW20" s="177"/>
      <c r="SX20" s="177"/>
      <c r="SY20" s="177"/>
      <c r="SZ20" s="177"/>
      <c r="TA20" s="177"/>
      <c r="TB20" s="177"/>
      <c r="TC20" s="177"/>
      <c r="TD20" s="177"/>
      <c r="TE20" s="177"/>
      <c r="TF20" s="177"/>
      <c r="TG20" s="177"/>
      <c r="TH20" s="177"/>
      <c r="TI20" s="177"/>
      <c r="TJ20" s="177"/>
      <c r="TK20" s="177"/>
      <c r="TL20" s="177"/>
      <c r="TM20" s="177"/>
      <c r="TN20" s="177"/>
      <c r="TO20" s="177"/>
      <c r="TP20" s="177"/>
      <c r="TQ20" s="177"/>
      <c r="TR20" s="177"/>
      <c r="TS20" s="177"/>
      <c r="TT20" s="177"/>
      <c r="TU20" s="177"/>
      <c r="TV20" s="177"/>
      <c r="TW20" s="177"/>
      <c r="TX20" s="177"/>
      <c r="TY20" s="177"/>
      <c r="TZ20" s="177"/>
      <c r="UA20" s="177"/>
      <c r="UB20" s="177"/>
      <c r="UC20" s="177"/>
      <c r="UD20" s="177"/>
      <c r="UE20" s="177"/>
      <c r="UF20" s="177"/>
      <c r="UG20" s="177"/>
      <c r="UH20" s="177"/>
      <c r="UI20" s="177"/>
      <c r="UJ20" s="177"/>
      <c r="UK20" s="177"/>
      <c r="UL20" s="177"/>
      <c r="UM20" s="177"/>
      <c r="UN20" s="177"/>
      <c r="UO20" s="177"/>
      <c r="UP20" s="177"/>
      <c r="UQ20" s="177"/>
      <c r="UR20" s="177"/>
      <c r="US20" s="177"/>
      <c r="UT20" s="177"/>
      <c r="UU20" s="177"/>
      <c r="UV20" s="177"/>
      <c r="UW20" s="177"/>
      <c r="UX20" s="177"/>
      <c r="UY20" s="177"/>
      <c r="UZ20" s="177"/>
      <c r="VA20" s="177"/>
      <c r="VB20" s="177"/>
      <c r="VC20" s="177"/>
      <c r="VD20" s="177"/>
      <c r="VE20" s="177"/>
      <c r="VF20" s="177"/>
      <c r="VG20" s="177"/>
      <c r="VH20" s="177"/>
      <c r="VI20" s="177"/>
      <c r="VJ20" s="177"/>
      <c r="VK20" s="177"/>
      <c r="VL20" s="177"/>
      <c r="VM20" s="177"/>
      <c r="VN20" s="177"/>
      <c r="VO20" s="177"/>
      <c r="VP20" s="177"/>
      <c r="VQ20" s="177"/>
      <c r="VR20" s="177"/>
      <c r="VS20" s="177"/>
      <c r="VT20" s="177"/>
      <c r="VU20" s="177"/>
      <c r="VV20" s="177"/>
      <c r="VW20" s="177"/>
      <c r="VX20" s="177"/>
      <c r="VY20" s="177"/>
      <c r="VZ20" s="177"/>
      <c r="WA20" s="177"/>
      <c r="WB20" s="177"/>
      <c r="WC20" s="177"/>
      <c r="WD20" s="177"/>
      <c r="WE20" s="177"/>
      <c r="WF20" s="177"/>
      <c r="WG20" s="177"/>
      <c r="WH20" s="177"/>
      <c r="WI20" s="177"/>
      <c r="WJ20" s="177"/>
      <c r="WK20" s="177"/>
      <c r="WL20" s="177"/>
      <c r="WM20" s="177"/>
      <c r="WN20" s="177"/>
      <c r="WO20" s="177"/>
      <c r="WP20" s="177"/>
      <c r="WQ20" s="177"/>
      <c r="WR20" s="177"/>
      <c r="WS20" s="177"/>
      <c r="WT20" s="177"/>
      <c r="WU20" s="177"/>
      <c r="WV20" s="177"/>
      <c r="WW20" s="177"/>
      <c r="WX20" s="177"/>
      <c r="WY20" s="177"/>
      <c r="WZ20" s="177"/>
      <c r="XA20" s="177"/>
      <c r="XB20" s="177"/>
      <c r="XC20" s="177"/>
      <c r="XD20" s="177"/>
      <c r="XE20" s="177"/>
      <c r="XF20" s="177"/>
      <c r="XG20" s="177"/>
      <c r="XH20" s="177"/>
      <c r="XI20" s="177"/>
      <c r="XJ20" s="177"/>
      <c r="XK20" s="177"/>
      <c r="XL20" s="177"/>
      <c r="XM20" s="177"/>
      <c r="XN20" s="177"/>
      <c r="XO20" s="177"/>
      <c r="XP20" s="177"/>
      <c r="XQ20" s="177"/>
      <c r="XR20" s="177"/>
      <c r="XS20" s="177"/>
      <c r="XT20" s="177"/>
      <c r="XU20" s="177"/>
      <c r="XV20" s="177"/>
      <c r="XW20" s="177"/>
      <c r="XX20" s="177"/>
      <c r="XY20" s="177"/>
      <c r="XZ20" s="177"/>
      <c r="YA20" s="177"/>
      <c r="YB20" s="177"/>
      <c r="YC20" s="177"/>
      <c r="YD20" s="177"/>
      <c r="YE20" s="177"/>
      <c r="YF20" s="177"/>
      <c r="YG20" s="177"/>
      <c r="YH20" s="177"/>
      <c r="YI20" s="177"/>
      <c r="YJ20" s="177"/>
      <c r="YK20" s="177"/>
      <c r="YL20" s="177"/>
      <c r="YM20" s="177"/>
      <c r="YN20" s="177"/>
      <c r="YO20" s="177"/>
      <c r="YP20" s="177"/>
      <c r="YQ20" s="177"/>
      <c r="YR20" s="177"/>
      <c r="YS20" s="177"/>
      <c r="YT20" s="177"/>
      <c r="YU20" s="177"/>
      <c r="YV20" s="177"/>
      <c r="YW20" s="177"/>
      <c r="YX20" s="177"/>
      <c r="YY20" s="177"/>
      <c r="YZ20" s="177"/>
      <c r="ZA20" s="177"/>
      <c r="ZB20" s="177"/>
      <c r="ZC20" s="177"/>
      <c r="ZD20" s="177"/>
      <c r="ZE20" s="177"/>
      <c r="ZF20" s="177"/>
      <c r="ZG20" s="177"/>
      <c r="ZH20" s="177"/>
      <c r="ZI20" s="177"/>
      <c r="ZJ20" s="177"/>
      <c r="ZK20" s="177"/>
      <c r="ZL20" s="177"/>
      <c r="ZM20" s="177"/>
      <c r="ZN20" s="177"/>
      <c r="ZO20" s="177"/>
      <c r="ZP20" s="177"/>
      <c r="ZQ20" s="177"/>
      <c r="ZR20" s="177"/>
      <c r="ZS20" s="177"/>
      <c r="ZT20" s="177"/>
      <c r="ZU20" s="177"/>
      <c r="ZV20" s="177"/>
      <c r="ZW20" s="177"/>
      <c r="ZX20" s="177"/>
      <c r="ZY20" s="177"/>
      <c r="ZZ20" s="177"/>
      <c r="AAA20" s="177"/>
      <c r="AAB20" s="177"/>
      <c r="AAC20" s="177"/>
      <c r="AAD20" s="177"/>
      <c r="AAE20" s="177"/>
      <c r="AAF20" s="177"/>
      <c r="AAG20" s="177"/>
      <c r="AAH20" s="177"/>
      <c r="AAI20" s="177"/>
      <c r="AAJ20" s="177"/>
      <c r="AAK20" s="177"/>
      <c r="AAL20" s="177"/>
      <c r="AAM20" s="177"/>
      <c r="AAN20" s="177"/>
      <c r="AAO20" s="177"/>
      <c r="AAP20" s="177"/>
      <c r="AAQ20" s="177"/>
      <c r="AAR20" s="177"/>
      <c r="AAS20" s="177"/>
      <c r="AAT20" s="177"/>
      <c r="AAU20" s="177"/>
      <c r="AAV20" s="177"/>
      <c r="AAW20" s="177"/>
      <c r="AAX20" s="177"/>
      <c r="AAY20" s="177"/>
      <c r="AAZ20" s="177"/>
      <c r="ABA20" s="177"/>
      <c r="ABB20" s="177"/>
      <c r="ABC20" s="177"/>
      <c r="ABD20" s="177"/>
      <c r="ABE20" s="177"/>
      <c r="ABF20" s="177"/>
      <c r="ABG20" s="177"/>
      <c r="ABH20" s="177"/>
      <c r="ABI20" s="177"/>
      <c r="ABJ20" s="177"/>
      <c r="ABK20" s="177"/>
      <c r="ABL20" s="177"/>
      <c r="ABM20" s="177"/>
      <c r="ABN20" s="177"/>
      <c r="ABO20" s="177"/>
      <c r="ABP20" s="177"/>
      <c r="ABQ20" s="177"/>
      <c r="ABR20" s="177"/>
      <c r="ABS20" s="177"/>
      <c r="ABT20" s="177"/>
      <c r="ABU20" s="177"/>
      <c r="ABV20" s="177"/>
      <c r="ABW20" s="177"/>
      <c r="ABX20" s="177"/>
      <c r="ABY20" s="177"/>
      <c r="ABZ20" s="177"/>
      <c r="ACA20" s="177"/>
      <c r="ACB20" s="177"/>
      <c r="ACC20" s="177"/>
      <c r="ACD20" s="177"/>
      <c r="ACE20" s="177"/>
      <c r="ACF20" s="177"/>
      <c r="ACG20" s="177"/>
      <c r="ACH20" s="177"/>
      <c r="ACI20" s="177"/>
      <c r="ACJ20" s="177"/>
      <c r="ACK20" s="177"/>
      <c r="ACL20" s="177"/>
      <c r="ACM20" s="177"/>
      <c r="ACN20" s="177"/>
      <c r="ACO20" s="177"/>
      <c r="ACP20" s="177"/>
      <c r="ACQ20" s="177"/>
      <c r="ACR20" s="177"/>
      <c r="ACS20" s="177"/>
      <c r="ACT20" s="177"/>
      <c r="ACU20" s="177"/>
      <c r="ACV20" s="177"/>
      <c r="ACW20" s="177"/>
      <c r="ACX20" s="177"/>
      <c r="ACY20" s="177"/>
      <c r="ACZ20" s="177"/>
      <c r="ADA20" s="177"/>
      <c r="ADB20" s="177"/>
      <c r="ADC20" s="177"/>
      <c r="ADD20" s="177"/>
      <c r="ADE20" s="177"/>
      <c r="ADF20" s="177"/>
      <c r="ADG20" s="177"/>
      <c r="ADH20" s="177"/>
      <c r="ADI20" s="177"/>
      <c r="ADJ20" s="177"/>
      <c r="ADK20" s="177"/>
      <c r="ADL20" s="177"/>
      <c r="ADM20" s="177"/>
      <c r="ADN20" s="177"/>
      <c r="ADO20" s="177"/>
      <c r="ADP20" s="177"/>
      <c r="ADQ20" s="177"/>
      <c r="ADR20" s="177"/>
      <c r="ADS20" s="177"/>
      <c r="ADT20" s="177"/>
      <c r="ADU20" s="177"/>
      <c r="ADV20" s="177"/>
      <c r="ADW20" s="177"/>
      <c r="ADX20" s="177"/>
      <c r="ADY20" s="177"/>
      <c r="ADZ20" s="177"/>
      <c r="AEA20" s="177"/>
      <c r="AEB20" s="177"/>
      <c r="AEC20" s="177"/>
      <c r="AED20" s="177"/>
      <c r="AEE20" s="177"/>
      <c r="AEF20" s="177"/>
      <c r="AEG20" s="177"/>
      <c r="AEH20" s="177"/>
      <c r="AEI20" s="177"/>
      <c r="AEJ20" s="177"/>
      <c r="AEK20" s="177"/>
      <c r="AEL20" s="177"/>
      <c r="AEM20" s="177"/>
      <c r="AEN20" s="177"/>
      <c r="AEO20" s="177"/>
      <c r="AEP20" s="177"/>
      <c r="AEQ20" s="177"/>
      <c r="AER20" s="177"/>
      <c r="AES20" s="177"/>
      <c r="AET20" s="177"/>
      <c r="AEU20" s="177"/>
      <c r="AEV20" s="177"/>
      <c r="AEW20" s="177"/>
      <c r="AEX20" s="177"/>
      <c r="AEY20" s="177"/>
      <c r="AEZ20" s="177"/>
      <c r="AFA20" s="177"/>
      <c r="AFB20" s="177"/>
      <c r="AFC20" s="177"/>
      <c r="AFD20" s="177"/>
      <c r="AFE20" s="177"/>
      <c r="AFF20" s="177"/>
      <c r="AFG20" s="177"/>
      <c r="AFH20" s="177"/>
      <c r="AFI20" s="177"/>
      <c r="AFJ20" s="177"/>
      <c r="AFK20" s="177"/>
      <c r="AFL20" s="177"/>
      <c r="AFM20" s="177"/>
      <c r="AFN20" s="177"/>
      <c r="AFO20" s="177"/>
      <c r="AFP20" s="177"/>
      <c r="AFQ20" s="177"/>
      <c r="AFR20" s="177"/>
      <c r="AFS20" s="177"/>
      <c r="AFT20" s="177"/>
      <c r="AFU20" s="177"/>
      <c r="AFV20" s="177"/>
      <c r="AFW20" s="177"/>
      <c r="AFX20" s="177"/>
      <c r="AFY20" s="177"/>
      <c r="AFZ20" s="177"/>
      <c r="AGA20" s="177"/>
      <c r="AGB20" s="177"/>
      <c r="AGC20" s="177"/>
      <c r="AGD20" s="177"/>
      <c r="AGE20" s="177"/>
      <c r="AGF20" s="177"/>
      <c r="AGG20" s="177"/>
      <c r="AGH20" s="177"/>
      <c r="AGI20" s="177"/>
      <c r="AGJ20" s="177"/>
      <c r="AGK20" s="177"/>
      <c r="AGL20" s="177"/>
      <c r="AGM20" s="177"/>
      <c r="AGN20" s="177"/>
      <c r="AGO20" s="177"/>
      <c r="AGP20" s="177"/>
      <c r="AGQ20" s="177"/>
      <c r="AGR20" s="177"/>
      <c r="AGS20" s="177"/>
      <c r="AGT20" s="177"/>
      <c r="AGU20" s="177"/>
      <c r="AGV20" s="177"/>
      <c r="AGW20" s="177"/>
      <c r="AGX20" s="177"/>
      <c r="AGY20" s="177"/>
      <c r="AGZ20" s="177"/>
      <c r="AHA20" s="177"/>
      <c r="AHB20" s="177"/>
      <c r="AHC20" s="177"/>
      <c r="AHD20" s="177"/>
      <c r="AHE20" s="177"/>
      <c r="AHF20" s="177"/>
      <c r="AHG20" s="177"/>
      <c r="AHH20" s="177"/>
      <c r="AHI20" s="177"/>
      <c r="AHJ20" s="177"/>
      <c r="AHK20" s="177"/>
      <c r="AHL20" s="177"/>
      <c r="AHM20" s="177"/>
      <c r="AHN20" s="177"/>
      <c r="AHO20" s="177"/>
      <c r="AHP20" s="177"/>
      <c r="AHQ20" s="177"/>
      <c r="AHR20" s="177"/>
      <c r="AHS20" s="177"/>
      <c r="AHT20" s="177"/>
      <c r="AHU20" s="177"/>
      <c r="AHV20" s="177"/>
      <c r="AHW20" s="177"/>
      <c r="AHX20" s="177"/>
      <c r="AHY20" s="177"/>
      <c r="AHZ20" s="177"/>
      <c r="AIA20" s="177"/>
      <c r="AIB20" s="177"/>
      <c r="AIC20" s="177"/>
      <c r="AID20" s="177"/>
      <c r="AIE20" s="177"/>
      <c r="AIF20" s="177"/>
      <c r="AIG20" s="177"/>
      <c r="AIH20" s="177"/>
      <c r="AII20" s="177"/>
      <c r="AIJ20" s="177"/>
      <c r="AIK20" s="177"/>
      <c r="AIL20" s="177"/>
      <c r="AIM20" s="177"/>
      <c r="AIN20" s="177"/>
      <c r="AIO20" s="177"/>
      <c r="AIP20" s="177"/>
      <c r="AIQ20" s="177"/>
      <c r="AIR20" s="177"/>
      <c r="AIS20" s="177"/>
      <c r="AIT20" s="177"/>
      <c r="AIU20" s="177"/>
      <c r="AIV20" s="177"/>
      <c r="AIW20" s="177"/>
      <c r="AIX20" s="177"/>
      <c r="AIY20" s="177"/>
      <c r="AIZ20" s="177"/>
      <c r="AJA20" s="177"/>
      <c r="AJB20" s="177"/>
      <c r="AJC20" s="177"/>
      <c r="AJD20" s="177"/>
      <c r="AJE20" s="177"/>
      <c r="AJF20" s="177"/>
      <c r="AJG20" s="177"/>
      <c r="AJH20" s="177"/>
      <c r="AJI20" s="177"/>
      <c r="AJJ20" s="177"/>
      <c r="AJK20" s="177"/>
      <c r="AJL20" s="177"/>
      <c r="AJM20" s="177"/>
      <c r="AJN20" s="177"/>
      <c r="AJO20" s="177"/>
      <c r="AJP20" s="177"/>
      <c r="AJQ20" s="177"/>
      <c r="AJR20" s="177"/>
      <c r="AJS20" s="177"/>
      <c r="AJT20" s="177"/>
      <c r="AJU20" s="177"/>
      <c r="AJV20" s="177"/>
      <c r="AJW20" s="177"/>
      <c r="AJX20" s="177"/>
      <c r="AJY20" s="177"/>
      <c r="AJZ20" s="177"/>
      <c r="AKA20" s="177"/>
      <c r="AKB20" s="177"/>
      <c r="AKC20" s="177"/>
      <c r="AKD20" s="177"/>
      <c r="AKE20" s="177"/>
      <c r="AKF20" s="177"/>
      <c r="AKG20" s="177"/>
      <c r="AKH20" s="177"/>
      <c r="AKI20" s="177"/>
      <c r="AKJ20" s="177"/>
      <c r="AKK20" s="177"/>
      <c r="AKL20" s="177"/>
      <c r="AKM20" s="177"/>
      <c r="AKN20" s="177"/>
      <c r="AKO20" s="177"/>
      <c r="AKP20" s="177"/>
      <c r="AKQ20" s="177"/>
      <c r="AKR20" s="177"/>
      <c r="AKS20" s="177"/>
      <c r="AKT20" s="177"/>
      <c r="AKU20" s="177"/>
      <c r="AKV20" s="177"/>
      <c r="AKW20" s="177"/>
      <c r="AKX20" s="177"/>
      <c r="AKY20" s="177"/>
      <c r="AKZ20" s="177"/>
      <c r="ALA20" s="177"/>
      <c r="ALB20" s="177"/>
      <c r="ALC20" s="177"/>
      <c r="ALD20" s="177"/>
      <c r="ALE20" s="177"/>
      <c r="ALF20" s="177"/>
      <c r="ALG20" s="177"/>
      <c r="ALH20" s="177"/>
      <c r="ALI20" s="177"/>
      <c r="ALJ20" s="177"/>
      <c r="ALK20" s="177"/>
      <c r="ALL20" s="177"/>
      <c r="ALM20" s="177"/>
      <c r="ALN20" s="177"/>
      <c r="ALO20" s="177"/>
      <c r="ALP20" s="177"/>
      <c r="ALQ20" s="177"/>
      <c r="ALR20" s="177"/>
      <c r="ALS20" s="177"/>
      <c r="ALT20" s="177"/>
      <c r="ALU20" s="177"/>
      <c r="ALV20" s="177"/>
      <c r="ALW20" s="177"/>
      <c r="ALX20" s="177"/>
      <c r="ALY20" s="177"/>
      <c r="ALZ20" s="177"/>
      <c r="AMA20" s="177"/>
      <c r="AMB20" s="177"/>
      <c r="AMC20" s="177"/>
      <c r="AMD20" s="177"/>
      <c r="AME20" s="177"/>
      <c r="AMF20" s="177"/>
      <c r="AMG20" s="177"/>
      <c r="AMH20" s="177"/>
      <c r="AMI20" s="177"/>
      <c r="AMJ20" s="177"/>
      <c r="AMK20" s="177"/>
    </row>
    <row r="21" spans="1:1025" s="298" customFormat="1" ht="35.1" customHeight="1" x14ac:dyDescent="0.8">
      <c r="A21" s="299">
        <v>1979</v>
      </c>
      <c r="B21" s="171">
        <v>140.21337710218</v>
      </c>
      <c r="C21" s="172">
        <v>0</v>
      </c>
      <c r="D21" s="171">
        <v>91.526105913341297</v>
      </c>
      <c r="E21" s="172">
        <v>19.933118555449489</v>
      </c>
      <c r="F21" s="171">
        <v>0</v>
      </c>
      <c r="G21" s="172">
        <v>251.67260157097078</v>
      </c>
      <c r="H21" s="171">
        <v>112.84648934185616</v>
      </c>
      <c r="I21" s="172">
        <v>0</v>
      </c>
      <c r="J21" s="171">
        <v>83.661506024941588</v>
      </c>
      <c r="K21" s="172">
        <v>16.523920899975934</v>
      </c>
      <c r="L21" s="171">
        <v>0</v>
      </c>
      <c r="M21" s="300">
        <v>213.03191626677369</v>
      </c>
      <c r="N21" s="302"/>
      <c r="O21" s="184"/>
      <c r="P21" s="297"/>
      <c r="Q21" s="296"/>
      <c r="R21" s="302"/>
      <c r="S21" s="296"/>
      <c r="T21" s="302"/>
      <c r="U21" s="185"/>
      <c r="V21" s="297"/>
      <c r="W21" s="296"/>
      <c r="X21" s="297"/>
      <c r="Y21" s="296"/>
      <c r="Z21" s="297"/>
      <c r="AA21" s="296"/>
      <c r="AB21" s="297"/>
      <c r="AC21" s="185"/>
      <c r="AD21" s="297"/>
      <c r="AE21" s="185"/>
      <c r="AF21" s="297"/>
      <c r="AG21" s="185"/>
      <c r="AH21" s="297"/>
      <c r="AI21" s="29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  <c r="CI21" s="177"/>
      <c r="CJ21" s="177"/>
      <c r="CK21" s="177"/>
      <c r="CL21" s="177"/>
      <c r="CM21" s="177"/>
      <c r="CN21" s="177"/>
      <c r="CO21" s="177"/>
      <c r="CP21" s="177"/>
      <c r="CQ21" s="177"/>
      <c r="CR21" s="177"/>
      <c r="CS21" s="177"/>
      <c r="CT21" s="177"/>
      <c r="CU21" s="177"/>
      <c r="CV21" s="177"/>
      <c r="CW21" s="177"/>
      <c r="CX21" s="177"/>
      <c r="CY21" s="177"/>
      <c r="CZ21" s="177"/>
      <c r="DA21" s="177"/>
      <c r="DB21" s="177"/>
      <c r="DC21" s="177"/>
      <c r="DD21" s="177"/>
      <c r="DE21" s="177"/>
      <c r="DF21" s="177"/>
      <c r="DG21" s="177"/>
      <c r="DH21" s="177"/>
      <c r="DI21" s="177"/>
      <c r="DJ21" s="177"/>
      <c r="DK21" s="177"/>
      <c r="DL21" s="177"/>
      <c r="DM21" s="177"/>
      <c r="DN21" s="177"/>
      <c r="DO21" s="177"/>
      <c r="DP21" s="177"/>
      <c r="DQ21" s="177"/>
      <c r="DR21" s="177"/>
      <c r="DS21" s="177"/>
      <c r="DT21" s="177"/>
      <c r="DU21" s="177"/>
      <c r="DV21" s="177"/>
      <c r="DW21" s="177"/>
      <c r="DX21" s="177"/>
      <c r="DY21" s="177"/>
      <c r="DZ21" s="177"/>
      <c r="EA21" s="177"/>
      <c r="EB21" s="177"/>
      <c r="EC21" s="177"/>
      <c r="ED21" s="177"/>
      <c r="EE21" s="177"/>
      <c r="EF21" s="177"/>
      <c r="EG21" s="177"/>
      <c r="EH21" s="177"/>
      <c r="EI21" s="177"/>
      <c r="EJ21" s="177"/>
      <c r="EK21" s="177"/>
      <c r="EL21" s="177"/>
      <c r="EM21" s="177"/>
      <c r="EN21" s="177"/>
      <c r="EO21" s="177"/>
      <c r="EP21" s="177"/>
      <c r="EQ21" s="177"/>
      <c r="ER21" s="177"/>
      <c r="ES21" s="177"/>
      <c r="ET21" s="177"/>
      <c r="EU21" s="177"/>
      <c r="EV21" s="177"/>
      <c r="EW21" s="177"/>
      <c r="EX21" s="177"/>
      <c r="EY21" s="177"/>
      <c r="EZ21" s="177"/>
      <c r="FA21" s="177"/>
      <c r="FB21" s="177"/>
      <c r="FC21" s="177"/>
      <c r="FD21" s="177"/>
      <c r="FE21" s="177"/>
      <c r="FF21" s="177"/>
      <c r="FG21" s="177"/>
      <c r="FH21" s="177"/>
      <c r="FI21" s="177"/>
      <c r="FJ21" s="177"/>
      <c r="FK21" s="177"/>
      <c r="FL21" s="177"/>
      <c r="FM21" s="177"/>
      <c r="FN21" s="177"/>
      <c r="FO21" s="177"/>
      <c r="FP21" s="177"/>
      <c r="FQ21" s="177"/>
      <c r="FR21" s="177"/>
      <c r="FS21" s="177"/>
      <c r="FT21" s="177"/>
      <c r="FU21" s="177"/>
      <c r="FV21" s="177"/>
      <c r="FW21" s="177"/>
      <c r="FX21" s="177"/>
      <c r="FY21" s="177"/>
      <c r="FZ21" s="177"/>
      <c r="GA21" s="177"/>
      <c r="GB21" s="177"/>
      <c r="GC21" s="177"/>
      <c r="GD21" s="177"/>
      <c r="GE21" s="177"/>
      <c r="GF21" s="177"/>
      <c r="GG21" s="177"/>
      <c r="GH21" s="177"/>
      <c r="GI21" s="177"/>
      <c r="GJ21" s="177"/>
      <c r="GK21" s="177"/>
      <c r="GL21" s="177"/>
      <c r="GM21" s="177"/>
      <c r="GN21" s="177"/>
      <c r="GO21" s="177"/>
      <c r="GP21" s="177"/>
      <c r="GQ21" s="177"/>
      <c r="GR21" s="177"/>
      <c r="GS21" s="177"/>
      <c r="GT21" s="177"/>
      <c r="GU21" s="177"/>
      <c r="GV21" s="177"/>
      <c r="GW21" s="177"/>
      <c r="GX21" s="177"/>
      <c r="GY21" s="177"/>
      <c r="GZ21" s="177"/>
      <c r="HA21" s="177"/>
      <c r="HB21" s="177"/>
      <c r="HC21" s="177"/>
      <c r="HD21" s="177"/>
      <c r="HE21" s="177"/>
      <c r="HF21" s="177"/>
      <c r="HG21" s="177"/>
      <c r="HH21" s="177"/>
      <c r="HI21" s="177"/>
      <c r="HJ21" s="177"/>
      <c r="HK21" s="177"/>
      <c r="HL21" s="177"/>
      <c r="HM21" s="177"/>
      <c r="HN21" s="177"/>
      <c r="HO21" s="177"/>
      <c r="HP21" s="177"/>
      <c r="HQ21" s="177"/>
      <c r="HR21" s="177"/>
      <c r="HS21" s="177"/>
      <c r="HT21" s="177"/>
      <c r="HU21" s="177"/>
      <c r="HV21" s="177"/>
      <c r="HW21" s="177"/>
      <c r="HX21" s="177"/>
      <c r="HY21" s="177"/>
      <c r="HZ21" s="177"/>
      <c r="IA21" s="177"/>
      <c r="IB21" s="177"/>
      <c r="IC21" s="177"/>
      <c r="ID21" s="177"/>
      <c r="IE21" s="177"/>
      <c r="IF21" s="177"/>
      <c r="IG21" s="177"/>
      <c r="IH21" s="177"/>
      <c r="II21" s="177"/>
      <c r="IJ21" s="177"/>
      <c r="IK21" s="177"/>
      <c r="IL21" s="177"/>
      <c r="IM21" s="177"/>
      <c r="IN21" s="177"/>
      <c r="IO21" s="177"/>
      <c r="IP21" s="177"/>
      <c r="IQ21" s="177"/>
      <c r="IR21" s="177"/>
      <c r="IS21" s="177"/>
      <c r="IT21" s="177"/>
      <c r="IU21" s="177"/>
      <c r="IV21" s="177"/>
      <c r="IW21" s="177"/>
      <c r="IX21" s="177"/>
      <c r="IY21" s="177"/>
      <c r="IZ21" s="177"/>
      <c r="JA21" s="177"/>
      <c r="JB21" s="177"/>
      <c r="JC21" s="177"/>
      <c r="JD21" s="177"/>
      <c r="JE21" s="177"/>
      <c r="JF21" s="177"/>
      <c r="JG21" s="177"/>
      <c r="JH21" s="177"/>
      <c r="JI21" s="177"/>
      <c r="JJ21" s="177"/>
      <c r="JK21" s="177"/>
      <c r="JL21" s="177"/>
      <c r="JM21" s="177"/>
      <c r="JN21" s="177"/>
      <c r="JO21" s="177"/>
      <c r="JP21" s="177"/>
      <c r="JQ21" s="177"/>
      <c r="JR21" s="177"/>
      <c r="JS21" s="177"/>
      <c r="JT21" s="177"/>
      <c r="JU21" s="177"/>
      <c r="JV21" s="177"/>
      <c r="JW21" s="177"/>
      <c r="JX21" s="177"/>
      <c r="JY21" s="177"/>
      <c r="JZ21" s="177"/>
      <c r="KA21" s="177"/>
      <c r="KB21" s="177"/>
      <c r="KC21" s="177"/>
      <c r="KD21" s="177"/>
      <c r="KE21" s="177"/>
      <c r="KF21" s="177"/>
      <c r="KG21" s="177"/>
      <c r="KH21" s="177"/>
      <c r="KI21" s="177"/>
      <c r="KJ21" s="177"/>
      <c r="KK21" s="177"/>
      <c r="KL21" s="177"/>
      <c r="KM21" s="177"/>
      <c r="KN21" s="177"/>
      <c r="KO21" s="177"/>
      <c r="KP21" s="177"/>
      <c r="KQ21" s="177"/>
      <c r="KR21" s="177"/>
      <c r="KS21" s="177"/>
      <c r="KT21" s="177"/>
      <c r="KU21" s="177"/>
      <c r="KV21" s="177"/>
      <c r="KW21" s="177"/>
      <c r="KX21" s="177"/>
      <c r="KY21" s="177"/>
      <c r="KZ21" s="177"/>
      <c r="LA21" s="177"/>
      <c r="LB21" s="177"/>
      <c r="LC21" s="177"/>
      <c r="LD21" s="177"/>
      <c r="LE21" s="177"/>
      <c r="LF21" s="177"/>
      <c r="LG21" s="177"/>
      <c r="LH21" s="177"/>
      <c r="LI21" s="177"/>
      <c r="LJ21" s="177"/>
      <c r="LK21" s="177"/>
      <c r="LL21" s="177"/>
      <c r="LM21" s="177"/>
      <c r="LN21" s="177"/>
      <c r="LO21" s="177"/>
      <c r="LP21" s="177"/>
      <c r="LQ21" s="177"/>
      <c r="LR21" s="177"/>
      <c r="LS21" s="177"/>
      <c r="LT21" s="177"/>
      <c r="LU21" s="177"/>
      <c r="LV21" s="177"/>
      <c r="LW21" s="177"/>
      <c r="LX21" s="177"/>
      <c r="LY21" s="177"/>
      <c r="LZ21" s="177"/>
      <c r="MA21" s="177"/>
      <c r="MB21" s="177"/>
      <c r="MC21" s="177"/>
      <c r="MD21" s="177"/>
      <c r="ME21" s="177"/>
      <c r="MF21" s="177"/>
      <c r="MG21" s="177"/>
      <c r="MH21" s="177"/>
      <c r="MI21" s="177"/>
      <c r="MJ21" s="177"/>
      <c r="MK21" s="177"/>
      <c r="ML21" s="177"/>
      <c r="MM21" s="177"/>
      <c r="MN21" s="177"/>
      <c r="MO21" s="177"/>
      <c r="MP21" s="177"/>
      <c r="MQ21" s="177"/>
      <c r="MR21" s="177"/>
      <c r="MS21" s="177"/>
      <c r="MT21" s="177"/>
      <c r="MU21" s="177"/>
      <c r="MV21" s="177"/>
      <c r="MW21" s="177"/>
      <c r="MX21" s="177"/>
      <c r="MY21" s="177"/>
      <c r="MZ21" s="177"/>
      <c r="NA21" s="177"/>
      <c r="NB21" s="177"/>
      <c r="NC21" s="177"/>
      <c r="ND21" s="177"/>
      <c r="NE21" s="177"/>
      <c r="NF21" s="177"/>
      <c r="NG21" s="177"/>
      <c r="NH21" s="177"/>
      <c r="NI21" s="177"/>
      <c r="NJ21" s="177"/>
      <c r="NK21" s="177"/>
      <c r="NL21" s="177"/>
      <c r="NM21" s="177"/>
      <c r="NN21" s="177"/>
      <c r="NO21" s="177"/>
      <c r="NP21" s="177"/>
      <c r="NQ21" s="177"/>
      <c r="NR21" s="177"/>
      <c r="NS21" s="177"/>
      <c r="NT21" s="177"/>
      <c r="NU21" s="177"/>
      <c r="NV21" s="177"/>
      <c r="NW21" s="177"/>
      <c r="NX21" s="177"/>
      <c r="NY21" s="177"/>
      <c r="NZ21" s="177"/>
      <c r="OA21" s="177"/>
      <c r="OB21" s="177"/>
      <c r="OC21" s="177"/>
      <c r="OD21" s="177"/>
      <c r="OE21" s="177"/>
      <c r="OF21" s="177"/>
      <c r="OG21" s="177"/>
      <c r="OH21" s="177"/>
      <c r="OI21" s="177"/>
      <c r="OJ21" s="177"/>
      <c r="OK21" s="177"/>
      <c r="OL21" s="177"/>
      <c r="OM21" s="177"/>
      <c r="ON21" s="177"/>
      <c r="OO21" s="177"/>
      <c r="OP21" s="177"/>
      <c r="OQ21" s="177"/>
      <c r="OR21" s="177"/>
      <c r="OS21" s="177"/>
      <c r="OT21" s="177"/>
      <c r="OU21" s="177"/>
      <c r="OV21" s="177"/>
      <c r="OW21" s="177"/>
      <c r="OX21" s="177"/>
      <c r="OY21" s="177"/>
      <c r="OZ21" s="177"/>
      <c r="PA21" s="177"/>
      <c r="PB21" s="177"/>
      <c r="PC21" s="177"/>
      <c r="PD21" s="177"/>
      <c r="PE21" s="177"/>
      <c r="PF21" s="177"/>
      <c r="PG21" s="177"/>
      <c r="PH21" s="177"/>
      <c r="PI21" s="177"/>
      <c r="PJ21" s="177"/>
      <c r="PK21" s="177"/>
      <c r="PL21" s="177"/>
      <c r="PM21" s="177"/>
      <c r="PN21" s="177"/>
      <c r="PO21" s="177"/>
      <c r="PP21" s="177"/>
      <c r="PQ21" s="177"/>
      <c r="PR21" s="177"/>
      <c r="PS21" s="177"/>
      <c r="PT21" s="177"/>
      <c r="PU21" s="177"/>
      <c r="PV21" s="177"/>
      <c r="PW21" s="177"/>
      <c r="PX21" s="177"/>
      <c r="PY21" s="177"/>
      <c r="PZ21" s="177"/>
      <c r="QA21" s="177"/>
      <c r="QB21" s="177"/>
      <c r="QC21" s="177"/>
      <c r="QD21" s="177"/>
      <c r="QE21" s="177"/>
      <c r="QF21" s="177"/>
      <c r="QG21" s="177"/>
      <c r="QH21" s="177"/>
      <c r="QI21" s="177"/>
      <c r="QJ21" s="177"/>
      <c r="QK21" s="177"/>
      <c r="QL21" s="177"/>
      <c r="QM21" s="177"/>
      <c r="QN21" s="177"/>
      <c r="QO21" s="177"/>
      <c r="QP21" s="177"/>
      <c r="QQ21" s="177"/>
      <c r="QR21" s="177"/>
      <c r="QS21" s="177"/>
      <c r="QT21" s="177"/>
      <c r="QU21" s="177"/>
      <c r="QV21" s="177"/>
      <c r="QW21" s="177"/>
      <c r="QX21" s="177"/>
      <c r="QY21" s="177"/>
      <c r="QZ21" s="177"/>
      <c r="RA21" s="177"/>
      <c r="RB21" s="177"/>
      <c r="RC21" s="177"/>
      <c r="RD21" s="177"/>
      <c r="RE21" s="177"/>
      <c r="RF21" s="177"/>
      <c r="RG21" s="177"/>
      <c r="RH21" s="177"/>
      <c r="RI21" s="177"/>
      <c r="RJ21" s="177"/>
      <c r="RK21" s="177"/>
      <c r="RL21" s="177"/>
      <c r="RM21" s="177"/>
      <c r="RN21" s="177"/>
      <c r="RO21" s="177"/>
      <c r="RP21" s="177"/>
      <c r="RQ21" s="177"/>
      <c r="RR21" s="177"/>
      <c r="RS21" s="177"/>
      <c r="RT21" s="177"/>
      <c r="RU21" s="177"/>
      <c r="RV21" s="177"/>
      <c r="RW21" s="177"/>
      <c r="RX21" s="177"/>
      <c r="RY21" s="177"/>
      <c r="RZ21" s="177"/>
      <c r="SA21" s="177"/>
      <c r="SB21" s="177"/>
      <c r="SC21" s="177"/>
      <c r="SD21" s="177"/>
      <c r="SE21" s="177"/>
      <c r="SF21" s="177"/>
      <c r="SG21" s="177"/>
      <c r="SH21" s="177"/>
      <c r="SI21" s="177"/>
      <c r="SJ21" s="177"/>
      <c r="SK21" s="177"/>
      <c r="SL21" s="177"/>
      <c r="SM21" s="177"/>
      <c r="SN21" s="177"/>
      <c r="SO21" s="177"/>
      <c r="SP21" s="177"/>
      <c r="SQ21" s="177"/>
      <c r="SR21" s="177"/>
      <c r="SS21" s="177"/>
      <c r="ST21" s="177"/>
      <c r="SU21" s="177"/>
      <c r="SV21" s="177"/>
      <c r="SW21" s="177"/>
      <c r="SX21" s="177"/>
      <c r="SY21" s="177"/>
      <c r="SZ21" s="177"/>
      <c r="TA21" s="177"/>
      <c r="TB21" s="177"/>
      <c r="TC21" s="177"/>
      <c r="TD21" s="177"/>
      <c r="TE21" s="177"/>
      <c r="TF21" s="177"/>
      <c r="TG21" s="177"/>
      <c r="TH21" s="177"/>
      <c r="TI21" s="177"/>
      <c r="TJ21" s="177"/>
      <c r="TK21" s="177"/>
      <c r="TL21" s="177"/>
      <c r="TM21" s="177"/>
      <c r="TN21" s="177"/>
      <c r="TO21" s="177"/>
      <c r="TP21" s="177"/>
      <c r="TQ21" s="177"/>
      <c r="TR21" s="177"/>
      <c r="TS21" s="177"/>
      <c r="TT21" s="177"/>
      <c r="TU21" s="177"/>
      <c r="TV21" s="177"/>
      <c r="TW21" s="177"/>
      <c r="TX21" s="177"/>
      <c r="TY21" s="177"/>
      <c r="TZ21" s="177"/>
      <c r="UA21" s="177"/>
      <c r="UB21" s="177"/>
      <c r="UC21" s="177"/>
      <c r="UD21" s="177"/>
      <c r="UE21" s="177"/>
      <c r="UF21" s="177"/>
      <c r="UG21" s="177"/>
      <c r="UH21" s="177"/>
      <c r="UI21" s="177"/>
      <c r="UJ21" s="177"/>
      <c r="UK21" s="177"/>
      <c r="UL21" s="177"/>
      <c r="UM21" s="177"/>
      <c r="UN21" s="177"/>
      <c r="UO21" s="177"/>
      <c r="UP21" s="177"/>
      <c r="UQ21" s="177"/>
      <c r="UR21" s="177"/>
      <c r="US21" s="177"/>
      <c r="UT21" s="177"/>
      <c r="UU21" s="177"/>
      <c r="UV21" s="177"/>
      <c r="UW21" s="177"/>
      <c r="UX21" s="177"/>
      <c r="UY21" s="177"/>
      <c r="UZ21" s="177"/>
      <c r="VA21" s="177"/>
      <c r="VB21" s="177"/>
      <c r="VC21" s="177"/>
      <c r="VD21" s="177"/>
      <c r="VE21" s="177"/>
      <c r="VF21" s="177"/>
      <c r="VG21" s="177"/>
      <c r="VH21" s="177"/>
      <c r="VI21" s="177"/>
      <c r="VJ21" s="177"/>
      <c r="VK21" s="177"/>
      <c r="VL21" s="177"/>
      <c r="VM21" s="177"/>
      <c r="VN21" s="177"/>
      <c r="VO21" s="177"/>
      <c r="VP21" s="177"/>
      <c r="VQ21" s="177"/>
      <c r="VR21" s="177"/>
      <c r="VS21" s="177"/>
      <c r="VT21" s="177"/>
      <c r="VU21" s="177"/>
      <c r="VV21" s="177"/>
      <c r="VW21" s="177"/>
      <c r="VX21" s="177"/>
      <c r="VY21" s="177"/>
      <c r="VZ21" s="177"/>
      <c r="WA21" s="177"/>
      <c r="WB21" s="177"/>
      <c r="WC21" s="177"/>
      <c r="WD21" s="177"/>
      <c r="WE21" s="177"/>
      <c r="WF21" s="177"/>
      <c r="WG21" s="177"/>
      <c r="WH21" s="177"/>
      <c r="WI21" s="177"/>
      <c r="WJ21" s="177"/>
      <c r="WK21" s="177"/>
      <c r="WL21" s="177"/>
      <c r="WM21" s="177"/>
      <c r="WN21" s="177"/>
      <c r="WO21" s="177"/>
      <c r="WP21" s="177"/>
      <c r="WQ21" s="177"/>
      <c r="WR21" s="177"/>
      <c r="WS21" s="177"/>
      <c r="WT21" s="177"/>
      <c r="WU21" s="177"/>
      <c r="WV21" s="177"/>
      <c r="WW21" s="177"/>
      <c r="WX21" s="177"/>
      <c r="WY21" s="177"/>
      <c r="WZ21" s="177"/>
      <c r="XA21" s="177"/>
      <c r="XB21" s="177"/>
      <c r="XC21" s="177"/>
      <c r="XD21" s="177"/>
      <c r="XE21" s="177"/>
      <c r="XF21" s="177"/>
      <c r="XG21" s="177"/>
      <c r="XH21" s="177"/>
      <c r="XI21" s="177"/>
      <c r="XJ21" s="177"/>
      <c r="XK21" s="177"/>
      <c r="XL21" s="177"/>
      <c r="XM21" s="177"/>
      <c r="XN21" s="177"/>
      <c r="XO21" s="177"/>
      <c r="XP21" s="177"/>
      <c r="XQ21" s="177"/>
      <c r="XR21" s="177"/>
      <c r="XS21" s="177"/>
      <c r="XT21" s="177"/>
      <c r="XU21" s="177"/>
      <c r="XV21" s="177"/>
      <c r="XW21" s="177"/>
      <c r="XX21" s="177"/>
      <c r="XY21" s="177"/>
      <c r="XZ21" s="177"/>
      <c r="YA21" s="177"/>
      <c r="YB21" s="177"/>
      <c r="YC21" s="177"/>
      <c r="YD21" s="177"/>
      <c r="YE21" s="177"/>
      <c r="YF21" s="177"/>
      <c r="YG21" s="177"/>
      <c r="YH21" s="177"/>
      <c r="YI21" s="177"/>
      <c r="YJ21" s="177"/>
      <c r="YK21" s="177"/>
      <c r="YL21" s="177"/>
      <c r="YM21" s="177"/>
      <c r="YN21" s="177"/>
      <c r="YO21" s="177"/>
      <c r="YP21" s="177"/>
      <c r="YQ21" s="177"/>
      <c r="YR21" s="177"/>
      <c r="YS21" s="177"/>
      <c r="YT21" s="177"/>
      <c r="YU21" s="177"/>
      <c r="YV21" s="177"/>
      <c r="YW21" s="177"/>
      <c r="YX21" s="177"/>
      <c r="YY21" s="177"/>
      <c r="YZ21" s="177"/>
      <c r="ZA21" s="177"/>
      <c r="ZB21" s="177"/>
      <c r="ZC21" s="177"/>
      <c r="ZD21" s="177"/>
      <c r="ZE21" s="177"/>
      <c r="ZF21" s="177"/>
      <c r="ZG21" s="177"/>
      <c r="ZH21" s="177"/>
      <c r="ZI21" s="177"/>
      <c r="ZJ21" s="177"/>
      <c r="ZK21" s="177"/>
      <c r="ZL21" s="177"/>
      <c r="ZM21" s="177"/>
      <c r="ZN21" s="177"/>
      <c r="ZO21" s="177"/>
      <c r="ZP21" s="177"/>
      <c r="ZQ21" s="177"/>
      <c r="ZR21" s="177"/>
      <c r="ZS21" s="177"/>
      <c r="ZT21" s="177"/>
      <c r="ZU21" s="177"/>
      <c r="ZV21" s="177"/>
      <c r="ZW21" s="177"/>
      <c r="ZX21" s="177"/>
      <c r="ZY21" s="177"/>
      <c r="ZZ21" s="177"/>
      <c r="AAA21" s="177"/>
      <c r="AAB21" s="177"/>
      <c r="AAC21" s="177"/>
      <c r="AAD21" s="177"/>
      <c r="AAE21" s="177"/>
      <c r="AAF21" s="177"/>
      <c r="AAG21" s="177"/>
      <c r="AAH21" s="177"/>
      <c r="AAI21" s="177"/>
      <c r="AAJ21" s="177"/>
      <c r="AAK21" s="177"/>
      <c r="AAL21" s="177"/>
      <c r="AAM21" s="177"/>
      <c r="AAN21" s="177"/>
      <c r="AAO21" s="177"/>
      <c r="AAP21" s="177"/>
      <c r="AAQ21" s="177"/>
      <c r="AAR21" s="177"/>
      <c r="AAS21" s="177"/>
      <c r="AAT21" s="177"/>
      <c r="AAU21" s="177"/>
      <c r="AAV21" s="177"/>
      <c r="AAW21" s="177"/>
      <c r="AAX21" s="177"/>
      <c r="AAY21" s="177"/>
      <c r="AAZ21" s="177"/>
      <c r="ABA21" s="177"/>
      <c r="ABB21" s="177"/>
      <c r="ABC21" s="177"/>
      <c r="ABD21" s="177"/>
      <c r="ABE21" s="177"/>
      <c r="ABF21" s="177"/>
      <c r="ABG21" s="177"/>
      <c r="ABH21" s="177"/>
      <c r="ABI21" s="177"/>
      <c r="ABJ21" s="177"/>
      <c r="ABK21" s="177"/>
      <c r="ABL21" s="177"/>
      <c r="ABM21" s="177"/>
      <c r="ABN21" s="177"/>
      <c r="ABO21" s="177"/>
      <c r="ABP21" s="177"/>
      <c r="ABQ21" s="177"/>
      <c r="ABR21" s="177"/>
      <c r="ABS21" s="177"/>
      <c r="ABT21" s="177"/>
      <c r="ABU21" s="177"/>
      <c r="ABV21" s="177"/>
      <c r="ABW21" s="177"/>
      <c r="ABX21" s="177"/>
      <c r="ABY21" s="177"/>
      <c r="ABZ21" s="177"/>
      <c r="ACA21" s="177"/>
      <c r="ACB21" s="177"/>
      <c r="ACC21" s="177"/>
      <c r="ACD21" s="177"/>
      <c r="ACE21" s="177"/>
      <c r="ACF21" s="177"/>
      <c r="ACG21" s="177"/>
      <c r="ACH21" s="177"/>
      <c r="ACI21" s="177"/>
      <c r="ACJ21" s="177"/>
      <c r="ACK21" s="177"/>
      <c r="ACL21" s="177"/>
      <c r="ACM21" s="177"/>
      <c r="ACN21" s="177"/>
      <c r="ACO21" s="177"/>
      <c r="ACP21" s="177"/>
      <c r="ACQ21" s="177"/>
      <c r="ACR21" s="177"/>
      <c r="ACS21" s="177"/>
      <c r="ACT21" s="177"/>
      <c r="ACU21" s="177"/>
      <c r="ACV21" s="177"/>
      <c r="ACW21" s="177"/>
      <c r="ACX21" s="177"/>
      <c r="ACY21" s="177"/>
      <c r="ACZ21" s="177"/>
      <c r="ADA21" s="177"/>
      <c r="ADB21" s="177"/>
      <c r="ADC21" s="177"/>
      <c r="ADD21" s="177"/>
      <c r="ADE21" s="177"/>
      <c r="ADF21" s="177"/>
      <c r="ADG21" s="177"/>
      <c r="ADH21" s="177"/>
      <c r="ADI21" s="177"/>
      <c r="ADJ21" s="177"/>
      <c r="ADK21" s="177"/>
      <c r="ADL21" s="177"/>
      <c r="ADM21" s="177"/>
      <c r="ADN21" s="177"/>
      <c r="ADO21" s="177"/>
      <c r="ADP21" s="177"/>
      <c r="ADQ21" s="177"/>
      <c r="ADR21" s="177"/>
      <c r="ADS21" s="177"/>
      <c r="ADT21" s="177"/>
      <c r="ADU21" s="177"/>
      <c r="ADV21" s="177"/>
      <c r="ADW21" s="177"/>
      <c r="ADX21" s="177"/>
      <c r="ADY21" s="177"/>
      <c r="ADZ21" s="177"/>
      <c r="AEA21" s="177"/>
      <c r="AEB21" s="177"/>
      <c r="AEC21" s="177"/>
      <c r="AED21" s="177"/>
      <c r="AEE21" s="177"/>
      <c r="AEF21" s="177"/>
      <c r="AEG21" s="177"/>
      <c r="AEH21" s="177"/>
      <c r="AEI21" s="177"/>
      <c r="AEJ21" s="177"/>
      <c r="AEK21" s="177"/>
      <c r="AEL21" s="177"/>
      <c r="AEM21" s="177"/>
      <c r="AEN21" s="177"/>
      <c r="AEO21" s="177"/>
      <c r="AEP21" s="177"/>
      <c r="AEQ21" s="177"/>
      <c r="AER21" s="177"/>
      <c r="AES21" s="177"/>
      <c r="AET21" s="177"/>
      <c r="AEU21" s="177"/>
      <c r="AEV21" s="177"/>
      <c r="AEW21" s="177"/>
      <c r="AEX21" s="177"/>
      <c r="AEY21" s="177"/>
      <c r="AEZ21" s="177"/>
      <c r="AFA21" s="177"/>
      <c r="AFB21" s="177"/>
      <c r="AFC21" s="177"/>
      <c r="AFD21" s="177"/>
      <c r="AFE21" s="177"/>
      <c r="AFF21" s="177"/>
      <c r="AFG21" s="177"/>
      <c r="AFH21" s="177"/>
      <c r="AFI21" s="177"/>
      <c r="AFJ21" s="177"/>
      <c r="AFK21" s="177"/>
      <c r="AFL21" s="177"/>
      <c r="AFM21" s="177"/>
      <c r="AFN21" s="177"/>
      <c r="AFO21" s="177"/>
      <c r="AFP21" s="177"/>
      <c r="AFQ21" s="177"/>
      <c r="AFR21" s="177"/>
      <c r="AFS21" s="177"/>
      <c r="AFT21" s="177"/>
      <c r="AFU21" s="177"/>
      <c r="AFV21" s="177"/>
      <c r="AFW21" s="177"/>
      <c r="AFX21" s="177"/>
      <c r="AFY21" s="177"/>
      <c r="AFZ21" s="177"/>
      <c r="AGA21" s="177"/>
      <c r="AGB21" s="177"/>
      <c r="AGC21" s="177"/>
      <c r="AGD21" s="177"/>
      <c r="AGE21" s="177"/>
      <c r="AGF21" s="177"/>
      <c r="AGG21" s="177"/>
      <c r="AGH21" s="177"/>
      <c r="AGI21" s="177"/>
      <c r="AGJ21" s="177"/>
      <c r="AGK21" s="177"/>
      <c r="AGL21" s="177"/>
      <c r="AGM21" s="177"/>
      <c r="AGN21" s="177"/>
      <c r="AGO21" s="177"/>
      <c r="AGP21" s="177"/>
      <c r="AGQ21" s="177"/>
      <c r="AGR21" s="177"/>
      <c r="AGS21" s="177"/>
      <c r="AGT21" s="177"/>
      <c r="AGU21" s="177"/>
      <c r="AGV21" s="177"/>
      <c r="AGW21" s="177"/>
      <c r="AGX21" s="177"/>
      <c r="AGY21" s="177"/>
      <c r="AGZ21" s="177"/>
      <c r="AHA21" s="177"/>
      <c r="AHB21" s="177"/>
      <c r="AHC21" s="177"/>
      <c r="AHD21" s="177"/>
      <c r="AHE21" s="177"/>
      <c r="AHF21" s="177"/>
      <c r="AHG21" s="177"/>
      <c r="AHH21" s="177"/>
      <c r="AHI21" s="177"/>
      <c r="AHJ21" s="177"/>
      <c r="AHK21" s="177"/>
      <c r="AHL21" s="177"/>
      <c r="AHM21" s="177"/>
      <c r="AHN21" s="177"/>
      <c r="AHO21" s="177"/>
      <c r="AHP21" s="177"/>
      <c r="AHQ21" s="177"/>
      <c r="AHR21" s="177"/>
      <c r="AHS21" s="177"/>
      <c r="AHT21" s="177"/>
      <c r="AHU21" s="177"/>
      <c r="AHV21" s="177"/>
      <c r="AHW21" s="177"/>
      <c r="AHX21" s="177"/>
      <c r="AHY21" s="177"/>
      <c r="AHZ21" s="177"/>
      <c r="AIA21" s="177"/>
      <c r="AIB21" s="177"/>
      <c r="AIC21" s="177"/>
      <c r="AID21" s="177"/>
      <c r="AIE21" s="177"/>
      <c r="AIF21" s="177"/>
      <c r="AIG21" s="177"/>
      <c r="AIH21" s="177"/>
      <c r="AII21" s="177"/>
      <c r="AIJ21" s="177"/>
      <c r="AIK21" s="177"/>
      <c r="AIL21" s="177"/>
      <c r="AIM21" s="177"/>
      <c r="AIN21" s="177"/>
      <c r="AIO21" s="177"/>
      <c r="AIP21" s="177"/>
      <c r="AIQ21" s="177"/>
      <c r="AIR21" s="177"/>
      <c r="AIS21" s="177"/>
      <c r="AIT21" s="177"/>
      <c r="AIU21" s="177"/>
      <c r="AIV21" s="177"/>
      <c r="AIW21" s="177"/>
      <c r="AIX21" s="177"/>
      <c r="AIY21" s="177"/>
      <c r="AIZ21" s="177"/>
      <c r="AJA21" s="177"/>
      <c r="AJB21" s="177"/>
      <c r="AJC21" s="177"/>
      <c r="AJD21" s="177"/>
      <c r="AJE21" s="177"/>
      <c r="AJF21" s="177"/>
      <c r="AJG21" s="177"/>
      <c r="AJH21" s="177"/>
      <c r="AJI21" s="177"/>
      <c r="AJJ21" s="177"/>
      <c r="AJK21" s="177"/>
      <c r="AJL21" s="177"/>
      <c r="AJM21" s="177"/>
      <c r="AJN21" s="177"/>
      <c r="AJO21" s="177"/>
      <c r="AJP21" s="177"/>
      <c r="AJQ21" s="177"/>
      <c r="AJR21" s="177"/>
      <c r="AJS21" s="177"/>
      <c r="AJT21" s="177"/>
      <c r="AJU21" s="177"/>
      <c r="AJV21" s="177"/>
      <c r="AJW21" s="177"/>
      <c r="AJX21" s="177"/>
      <c r="AJY21" s="177"/>
      <c r="AJZ21" s="177"/>
      <c r="AKA21" s="177"/>
      <c r="AKB21" s="177"/>
      <c r="AKC21" s="177"/>
      <c r="AKD21" s="177"/>
      <c r="AKE21" s="177"/>
      <c r="AKF21" s="177"/>
      <c r="AKG21" s="177"/>
      <c r="AKH21" s="177"/>
      <c r="AKI21" s="177"/>
      <c r="AKJ21" s="177"/>
      <c r="AKK21" s="177"/>
      <c r="AKL21" s="177"/>
      <c r="AKM21" s="177"/>
      <c r="AKN21" s="177"/>
      <c r="AKO21" s="177"/>
      <c r="AKP21" s="177"/>
      <c r="AKQ21" s="177"/>
      <c r="AKR21" s="177"/>
      <c r="AKS21" s="177"/>
      <c r="AKT21" s="177"/>
      <c r="AKU21" s="177"/>
      <c r="AKV21" s="177"/>
      <c r="AKW21" s="177"/>
      <c r="AKX21" s="177"/>
      <c r="AKY21" s="177"/>
      <c r="AKZ21" s="177"/>
      <c r="ALA21" s="177"/>
      <c r="ALB21" s="177"/>
      <c r="ALC21" s="177"/>
      <c r="ALD21" s="177"/>
      <c r="ALE21" s="177"/>
      <c r="ALF21" s="177"/>
      <c r="ALG21" s="177"/>
      <c r="ALH21" s="177"/>
      <c r="ALI21" s="177"/>
      <c r="ALJ21" s="177"/>
      <c r="ALK21" s="177"/>
      <c r="ALL21" s="177"/>
      <c r="ALM21" s="177"/>
      <c r="ALN21" s="177"/>
      <c r="ALO21" s="177"/>
      <c r="ALP21" s="177"/>
      <c r="ALQ21" s="177"/>
      <c r="ALR21" s="177"/>
      <c r="ALS21" s="177"/>
      <c r="ALT21" s="177"/>
      <c r="ALU21" s="177"/>
      <c r="ALV21" s="177"/>
      <c r="ALW21" s="177"/>
      <c r="ALX21" s="177"/>
      <c r="ALY21" s="177"/>
      <c r="ALZ21" s="177"/>
      <c r="AMA21" s="177"/>
      <c r="AMB21" s="177"/>
      <c r="AMC21" s="177"/>
      <c r="AMD21" s="177"/>
      <c r="AME21" s="177"/>
      <c r="AMF21" s="177"/>
      <c r="AMG21" s="177"/>
      <c r="AMH21" s="177"/>
      <c r="AMI21" s="177"/>
      <c r="AMJ21" s="177"/>
      <c r="AMK21" s="177"/>
    </row>
    <row r="22" spans="1:1025" s="298" customFormat="1" ht="35.1" customHeight="1" x14ac:dyDescent="0.8">
      <c r="A22" s="299">
        <v>1980</v>
      </c>
      <c r="B22" s="171">
        <v>95.42119670687174</v>
      </c>
      <c r="C22" s="172">
        <v>0</v>
      </c>
      <c r="D22" s="171">
        <v>79.937808498050657</v>
      </c>
      <c r="E22" s="172">
        <v>26.614442297241649</v>
      </c>
      <c r="F22" s="171">
        <v>0</v>
      </c>
      <c r="G22" s="172">
        <v>201.97344750216405</v>
      </c>
      <c r="H22" s="171">
        <v>76.665061728920762</v>
      </c>
      <c r="I22" s="172">
        <v>0</v>
      </c>
      <c r="J22" s="171">
        <v>72.750483007108173</v>
      </c>
      <c r="K22" s="172">
        <v>21.037207230382322</v>
      </c>
      <c r="L22" s="171">
        <v>0</v>
      </c>
      <c r="M22" s="300">
        <v>170.45275196641126</v>
      </c>
      <c r="N22" s="302"/>
      <c r="O22" s="184"/>
      <c r="P22" s="297"/>
      <c r="Q22" s="296"/>
      <c r="R22" s="302"/>
      <c r="S22" s="296"/>
      <c r="T22" s="302"/>
      <c r="U22" s="185"/>
      <c r="V22" s="297"/>
      <c r="W22" s="296"/>
      <c r="X22" s="297"/>
      <c r="Y22" s="296"/>
      <c r="Z22" s="297"/>
      <c r="AA22" s="296"/>
      <c r="AB22" s="297"/>
      <c r="AC22" s="185"/>
      <c r="AD22" s="297"/>
      <c r="AE22" s="185"/>
      <c r="AF22" s="297"/>
      <c r="AG22" s="185"/>
      <c r="AH22" s="297"/>
      <c r="AI22" s="29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  <c r="BP22" s="177"/>
      <c r="BQ22" s="177"/>
      <c r="BR22" s="177"/>
      <c r="BS22" s="177"/>
      <c r="BT22" s="177"/>
      <c r="BU22" s="177"/>
      <c r="BV22" s="177"/>
      <c r="BW22" s="177"/>
      <c r="BX22" s="177"/>
      <c r="BY22" s="177"/>
      <c r="BZ22" s="177"/>
      <c r="CA22" s="177"/>
      <c r="CB22" s="177"/>
      <c r="CC22" s="177"/>
      <c r="CD22" s="177"/>
      <c r="CE22" s="177"/>
      <c r="CF22" s="177"/>
      <c r="CG22" s="177"/>
      <c r="CH22" s="177"/>
      <c r="CI22" s="177"/>
      <c r="CJ22" s="177"/>
      <c r="CK22" s="177"/>
      <c r="CL22" s="177"/>
      <c r="CM22" s="177"/>
      <c r="CN22" s="177"/>
      <c r="CO22" s="177"/>
      <c r="CP22" s="177"/>
      <c r="CQ22" s="177"/>
      <c r="CR22" s="177"/>
      <c r="CS22" s="177"/>
      <c r="CT22" s="177"/>
      <c r="CU22" s="177"/>
      <c r="CV22" s="177"/>
      <c r="CW22" s="177"/>
      <c r="CX22" s="177"/>
      <c r="CY22" s="177"/>
      <c r="CZ22" s="177"/>
      <c r="DA22" s="177"/>
      <c r="DB22" s="177"/>
      <c r="DC22" s="177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7"/>
      <c r="DQ22" s="177"/>
      <c r="DR22" s="177"/>
      <c r="DS22" s="177"/>
      <c r="DT22" s="177"/>
      <c r="DU22" s="177"/>
      <c r="DV22" s="177"/>
      <c r="DW22" s="177"/>
      <c r="DX22" s="177"/>
      <c r="DY22" s="177"/>
      <c r="DZ22" s="177"/>
      <c r="EA22" s="177"/>
      <c r="EB22" s="177"/>
      <c r="EC22" s="177"/>
      <c r="ED22" s="177"/>
      <c r="EE22" s="177"/>
      <c r="EF22" s="177"/>
      <c r="EG22" s="177"/>
      <c r="EH22" s="177"/>
      <c r="EI22" s="177"/>
      <c r="EJ22" s="177"/>
      <c r="EK22" s="177"/>
      <c r="EL22" s="177"/>
      <c r="EM22" s="177"/>
      <c r="EN22" s="177"/>
      <c r="EO22" s="177"/>
      <c r="EP22" s="177"/>
      <c r="EQ22" s="177"/>
      <c r="ER22" s="177"/>
      <c r="ES22" s="177"/>
      <c r="ET22" s="177"/>
      <c r="EU22" s="177"/>
      <c r="EV22" s="177"/>
      <c r="EW22" s="177"/>
      <c r="EX22" s="177"/>
      <c r="EY22" s="177"/>
      <c r="EZ22" s="177"/>
      <c r="FA22" s="177"/>
      <c r="FB22" s="177"/>
      <c r="FC22" s="177"/>
      <c r="FD22" s="177"/>
      <c r="FE22" s="177"/>
      <c r="FF22" s="177"/>
      <c r="FG22" s="177"/>
      <c r="FH22" s="177"/>
      <c r="FI22" s="177"/>
      <c r="FJ22" s="177"/>
      <c r="FK22" s="177"/>
      <c r="FL22" s="177"/>
      <c r="FM22" s="177"/>
      <c r="FN22" s="177"/>
      <c r="FO22" s="177"/>
      <c r="FP22" s="177"/>
      <c r="FQ22" s="177"/>
      <c r="FR22" s="177"/>
      <c r="FS22" s="177"/>
      <c r="FT22" s="177"/>
      <c r="FU22" s="177"/>
      <c r="FV22" s="177"/>
      <c r="FW22" s="177"/>
      <c r="FX22" s="177"/>
      <c r="FY22" s="177"/>
      <c r="FZ22" s="177"/>
      <c r="GA22" s="177"/>
      <c r="GB22" s="177"/>
      <c r="GC22" s="177"/>
      <c r="GD22" s="177"/>
      <c r="GE22" s="177"/>
      <c r="GF22" s="177"/>
      <c r="GG22" s="177"/>
      <c r="GH22" s="177"/>
      <c r="GI22" s="177"/>
      <c r="GJ22" s="177"/>
      <c r="GK22" s="177"/>
      <c r="GL22" s="177"/>
      <c r="GM22" s="177"/>
      <c r="GN22" s="177"/>
      <c r="GO22" s="177"/>
      <c r="GP22" s="177"/>
      <c r="GQ22" s="177"/>
      <c r="GR22" s="177"/>
      <c r="GS22" s="177"/>
      <c r="GT22" s="177"/>
      <c r="GU22" s="177"/>
      <c r="GV22" s="177"/>
      <c r="GW22" s="177"/>
      <c r="GX22" s="177"/>
      <c r="GY22" s="177"/>
      <c r="GZ22" s="177"/>
      <c r="HA22" s="177"/>
      <c r="HB22" s="177"/>
      <c r="HC22" s="177"/>
      <c r="HD22" s="177"/>
      <c r="HE22" s="177"/>
      <c r="HF22" s="177"/>
      <c r="HG22" s="177"/>
      <c r="HH22" s="177"/>
      <c r="HI22" s="177"/>
      <c r="HJ22" s="177"/>
      <c r="HK22" s="177"/>
      <c r="HL22" s="177"/>
      <c r="HM22" s="177"/>
      <c r="HN22" s="177"/>
      <c r="HO22" s="177"/>
      <c r="HP22" s="177"/>
      <c r="HQ22" s="177"/>
      <c r="HR22" s="177"/>
      <c r="HS22" s="177"/>
      <c r="HT22" s="177"/>
      <c r="HU22" s="177"/>
      <c r="HV22" s="177"/>
      <c r="HW22" s="177"/>
      <c r="HX22" s="177"/>
      <c r="HY22" s="177"/>
      <c r="HZ22" s="177"/>
      <c r="IA22" s="177"/>
      <c r="IB22" s="177"/>
      <c r="IC22" s="177"/>
      <c r="ID22" s="177"/>
      <c r="IE22" s="177"/>
      <c r="IF22" s="177"/>
      <c r="IG22" s="177"/>
      <c r="IH22" s="177"/>
      <c r="II22" s="177"/>
      <c r="IJ22" s="177"/>
      <c r="IK22" s="177"/>
      <c r="IL22" s="177"/>
      <c r="IM22" s="177"/>
      <c r="IN22" s="177"/>
      <c r="IO22" s="177"/>
      <c r="IP22" s="177"/>
      <c r="IQ22" s="177"/>
      <c r="IR22" s="177"/>
      <c r="IS22" s="177"/>
      <c r="IT22" s="177"/>
      <c r="IU22" s="177"/>
      <c r="IV22" s="177"/>
      <c r="IW22" s="177"/>
      <c r="IX22" s="177"/>
      <c r="IY22" s="177"/>
      <c r="IZ22" s="177"/>
      <c r="JA22" s="177"/>
      <c r="JB22" s="177"/>
      <c r="JC22" s="177"/>
      <c r="JD22" s="177"/>
      <c r="JE22" s="177"/>
      <c r="JF22" s="177"/>
      <c r="JG22" s="177"/>
      <c r="JH22" s="177"/>
      <c r="JI22" s="177"/>
      <c r="JJ22" s="177"/>
      <c r="JK22" s="177"/>
      <c r="JL22" s="177"/>
      <c r="JM22" s="177"/>
      <c r="JN22" s="177"/>
      <c r="JO22" s="177"/>
      <c r="JP22" s="177"/>
      <c r="JQ22" s="177"/>
      <c r="JR22" s="177"/>
      <c r="JS22" s="177"/>
      <c r="JT22" s="177"/>
      <c r="JU22" s="177"/>
      <c r="JV22" s="177"/>
      <c r="JW22" s="177"/>
      <c r="JX22" s="177"/>
      <c r="JY22" s="177"/>
      <c r="JZ22" s="177"/>
      <c r="KA22" s="177"/>
      <c r="KB22" s="177"/>
      <c r="KC22" s="177"/>
      <c r="KD22" s="177"/>
      <c r="KE22" s="177"/>
      <c r="KF22" s="177"/>
      <c r="KG22" s="177"/>
      <c r="KH22" s="177"/>
      <c r="KI22" s="177"/>
      <c r="KJ22" s="177"/>
      <c r="KK22" s="177"/>
      <c r="KL22" s="177"/>
      <c r="KM22" s="177"/>
      <c r="KN22" s="177"/>
      <c r="KO22" s="177"/>
      <c r="KP22" s="177"/>
      <c r="KQ22" s="177"/>
      <c r="KR22" s="177"/>
      <c r="KS22" s="177"/>
      <c r="KT22" s="177"/>
      <c r="KU22" s="177"/>
      <c r="KV22" s="177"/>
      <c r="KW22" s="177"/>
      <c r="KX22" s="177"/>
      <c r="KY22" s="177"/>
      <c r="KZ22" s="177"/>
      <c r="LA22" s="177"/>
      <c r="LB22" s="177"/>
      <c r="LC22" s="177"/>
      <c r="LD22" s="177"/>
      <c r="LE22" s="177"/>
      <c r="LF22" s="177"/>
      <c r="LG22" s="177"/>
      <c r="LH22" s="177"/>
      <c r="LI22" s="177"/>
      <c r="LJ22" s="177"/>
      <c r="LK22" s="177"/>
      <c r="LL22" s="177"/>
      <c r="LM22" s="177"/>
      <c r="LN22" s="177"/>
      <c r="LO22" s="177"/>
      <c r="LP22" s="177"/>
      <c r="LQ22" s="177"/>
      <c r="LR22" s="177"/>
      <c r="LS22" s="177"/>
      <c r="LT22" s="177"/>
      <c r="LU22" s="177"/>
      <c r="LV22" s="177"/>
      <c r="LW22" s="177"/>
      <c r="LX22" s="177"/>
      <c r="LY22" s="177"/>
      <c r="LZ22" s="177"/>
      <c r="MA22" s="177"/>
      <c r="MB22" s="177"/>
      <c r="MC22" s="177"/>
      <c r="MD22" s="177"/>
      <c r="ME22" s="177"/>
      <c r="MF22" s="177"/>
      <c r="MG22" s="177"/>
      <c r="MH22" s="177"/>
      <c r="MI22" s="177"/>
      <c r="MJ22" s="177"/>
      <c r="MK22" s="177"/>
      <c r="ML22" s="177"/>
      <c r="MM22" s="177"/>
      <c r="MN22" s="177"/>
      <c r="MO22" s="177"/>
      <c r="MP22" s="177"/>
      <c r="MQ22" s="177"/>
      <c r="MR22" s="177"/>
      <c r="MS22" s="177"/>
      <c r="MT22" s="177"/>
      <c r="MU22" s="177"/>
      <c r="MV22" s="177"/>
      <c r="MW22" s="177"/>
      <c r="MX22" s="177"/>
      <c r="MY22" s="177"/>
      <c r="MZ22" s="177"/>
      <c r="NA22" s="177"/>
      <c r="NB22" s="177"/>
      <c r="NC22" s="177"/>
      <c r="ND22" s="177"/>
      <c r="NE22" s="177"/>
      <c r="NF22" s="177"/>
      <c r="NG22" s="177"/>
      <c r="NH22" s="177"/>
      <c r="NI22" s="177"/>
      <c r="NJ22" s="177"/>
      <c r="NK22" s="177"/>
      <c r="NL22" s="177"/>
      <c r="NM22" s="177"/>
      <c r="NN22" s="177"/>
      <c r="NO22" s="177"/>
      <c r="NP22" s="177"/>
      <c r="NQ22" s="177"/>
      <c r="NR22" s="177"/>
      <c r="NS22" s="177"/>
      <c r="NT22" s="177"/>
      <c r="NU22" s="177"/>
      <c r="NV22" s="177"/>
      <c r="NW22" s="177"/>
      <c r="NX22" s="177"/>
      <c r="NY22" s="177"/>
      <c r="NZ22" s="177"/>
      <c r="OA22" s="177"/>
      <c r="OB22" s="177"/>
      <c r="OC22" s="177"/>
      <c r="OD22" s="177"/>
      <c r="OE22" s="177"/>
      <c r="OF22" s="177"/>
      <c r="OG22" s="177"/>
      <c r="OH22" s="177"/>
      <c r="OI22" s="177"/>
      <c r="OJ22" s="177"/>
      <c r="OK22" s="177"/>
      <c r="OL22" s="177"/>
      <c r="OM22" s="177"/>
      <c r="ON22" s="177"/>
      <c r="OO22" s="177"/>
      <c r="OP22" s="177"/>
      <c r="OQ22" s="177"/>
      <c r="OR22" s="177"/>
      <c r="OS22" s="177"/>
      <c r="OT22" s="177"/>
      <c r="OU22" s="177"/>
      <c r="OV22" s="177"/>
      <c r="OW22" s="177"/>
      <c r="OX22" s="177"/>
      <c r="OY22" s="177"/>
      <c r="OZ22" s="177"/>
      <c r="PA22" s="177"/>
      <c r="PB22" s="177"/>
      <c r="PC22" s="177"/>
      <c r="PD22" s="177"/>
      <c r="PE22" s="177"/>
      <c r="PF22" s="177"/>
      <c r="PG22" s="177"/>
      <c r="PH22" s="177"/>
      <c r="PI22" s="177"/>
      <c r="PJ22" s="177"/>
      <c r="PK22" s="177"/>
      <c r="PL22" s="177"/>
      <c r="PM22" s="177"/>
      <c r="PN22" s="177"/>
      <c r="PO22" s="177"/>
      <c r="PP22" s="177"/>
      <c r="PQ22" s="177"/>
      <c r="PR22" s="177"/>
      <c r="PS22" s="177"/>
      <c r="PT22" s="177"/>
      <c r="PU22" s="177"/>
      <c r="PV22" s="177"/>
      <c r="PW22" s="177"/>
      <c r="PX22" s="177"/>
      <c r="PY22" s="177"/>
      <c r="PZ22" s="177"/>
      <c r="QA22" s="177"/>
      <c r="QB22" s="177"/>
      <c r="QC22" s="177"/>
      <c r="QD22" s="177"/>
      <c r="QE22" s="177"/>
      <c r="QF22" s="177"/>
      <c r="QG22" s="177"/>
      <c r="QH22" s="177"/>
      <c r="QI22" s="177"/>
      <c r="QJ22" s="177"/>
      <c r="QK22" s="177"/>
      <c r="QL22" s="177"/>
      <c r="QM22" s="177"/>
      <c r="QN22" s="177"/>
      <c r="QO22" s="177"/>
      <c r="QP22" s="177"/>
      <c r="QQ22" s="177"/>
      <c r="QR22" s="177"/>
      <c r="QS22" s="177"/>
      <c r="QT22" s="177"/>
      <c r="QU22" s="177"/>
      <c r="QV22" s="177"/>
      <c r="QW22" s="177"/>
      <c r="QX22" s="177"/>
      <c r="QY22" s="177"/>
      <c r="QZ22" s="177"/>
      <c r="RA22" s="177"/>
      <c r="RB22" s="177"/>
      <c r="RC22" s="177"/>
      <c r="RD22" s="177"/>
      <c r="RE22" s="177"/>
      <c r="RF22" s="177"/>
      <c r="RG22" s="177"/>
      <c r="RH22" s="177"/>
      <c r="RI22" s="177"/>
      <c r="RJ22" s="177"/>
      <c r="RK22" s="177"/>
      <c r="RL22" s="177"/>
      <c r="RM22" s="177"/>
      <c r="RN22" s="177"/>
      <c r="RO22" s="177"/>
      <c r="RP22" s="177"/>
      <c r="RQ22" s="177"/>
      <c r="RR22" s="177"/>
      <c r="RS22" s="177"/>
      <c r="RT22" s="177"/>
      <c r="RU22" s="177"/>
      <c r="RV22" s="177"/>
      <c r="RW22" s="177"/>
      <c r="RX22" s="177"/>
      <c r="RY22" s="177"/>
      <c r="RZ22" s="177"/>
      <c r="SA22" s="177"/>
      <c r="SB22" s="177"/>
      <c r="SC22" s="177"/>
      <c r="SD22" s="177"/>
      <c r="SE22" s="177"/>
      <c r="SF22" s="177"/>
      <c r="SG22" s="177"/>
      <c r="SH22" s="177"/>
      <c r="SI22" s="177"/>
      <c r="SJ22" s="177"/>
      <c r="SK22" s="177"/>
      <c r="SL22" s="177"/>
      <c r="SM22" s="177"/>
      <c r="SN22" s="177"/>
      <c r="SO22" s="177"/>
      <c r="SP22" s="177"/>
      <c r="SQ22" s="177"/>
      <c r="SR22" s="177"/>
      <c r="SS22" s="177"/>
      <c r="ST22" s="177"/>
      <c r="SU22" s="177"/>
      <c r="SV22" s="177"/>
      <c r="SW22" s="177"/>
      <c r="SX22" s="177"/>
      <c r="SY22" s="177"/>
      <c r="SZ22" s="177"/>
      <c r="TA22" s="177"/>
      <c r="TB22" s="177"/>
      <c r="TC22" s="177"/>
      <c r="TD22" s="177"/>
      <c r="TE22" s="177"/>
      <c r="TF22" s="177"/>
      <c r="TG22" s="177"/>
      <c r="TH22" s="177"/>
      <c r="TI22" s="177"/>
      <c r="TJ22" s="177"/>
      <c r="TK22" s="177"/>
      <c r="TL22" s="177"/>
      <c r="TM22" s="177"/>
      <c r="TN22" s="177"/>
      <c r="TO22" s="177"/>
      <c r="TP22" s="177"/>
      <c r="TQ22" s="177"/>
      <c r="TR22" s="177"/>
      <c r="TS22" s="177"/>
      <c r="TT22" s="177"/>
      <c r="TU22" s="177"/>
      <c r="TV22" s="177"/>
      <c r="TW22" s="177"/>
      <c r="TX22" s="177"/>
      <c r="TY22" s="177"/>
      <c r="TZ22" s="177"/>
      <c r="UA22" s="177"/>
      <c r="UB22" s="177"/>
      <c r="UC22" s="177"/>
      <c r="UD22" s="177"/>
      <c r="UE22" s="177"/>
      <c r="UF22" s="177"/>
      <c r="UG22" s="177"/>
      <c r="UH22" s="177"/>
      <c r="UI22" s="177"/>
      <c r="UJ22" s="177"/>
      <c r="UK22" s="177"/>
      <c r="UL22" s="177"/>
      <c r="UM22" s="177"/>
      <c r="UN22" s="177"/>
      <c r="UO22" s="177"/>
      <c r="UP22" s="177"/>
      <c r="UQ22" s="177"/>
      <c r="UR22" s="177"/>
      <c r="US22" s="177"/>
      <c r="UT22" s="177"/>
      <c r="UU22" s="177"/>
      <c r="UV22" s="177"/>
      <c r="UW22" s="177"/>
      <c r="UX22" s="177"/>
      <c r="UY22" s="177"/>
      <c r="UZ22" s="177"/>
      <c r="VA22" s="177"/>
      <c r="VB22" s="177"/>
      <c r="VC22" s="177"/>
      <c r="VD22" s="177"/>
      <c r="VE22" s="177"/>
      <c r="VF22" s="177"/>
      <c r="VG22" s="177"/>
      <c r="VH22" s="177"/>
      <c r="VI22" s="177"/>
      <c r="VJ22" s="177"/>
      <c r="VK22" s="177"/>
      <c r="VL22" s="177"/>
      <c r="VM22" s="177"/>
      <c r="VN22" s="177"/>
      <c r="VO22" s="177"/>
      <c r="VP22" s="177"/>
      <c r="VQ22" s="177"/>
      <c r="VR22" s="177"/>
      <c r="VS22" s="177"/>
      <c r="VT22" s="177"/>
      <c r="VU22" s="177"/>
      <c r="VV22" s="177"/>
      <c r="VW22" s="177"/>
      <c r="VX22" s="177"/>
      <c r="VY22" s="177"/>
      <c r="VZ22" s="177"/>
      <c r="WA22" s="177"/>
      <c r="WB22" s="177"/>
      <c r="WC22" s="177"/>
      <c r="WD22" s="177"/>
      <c r="WE22" s="177"/>
      <c r="WF22" s="177"/>
      <c r="WG22" s="177"/>
      <c r="WH22" s="177"/>
      <c r="WI22" s="177"/>
      <c r="WJ22" s="177"/>
      <c r="WK22" s="177"/>
      <c r="WL22" s="177"/>
      <c r="WM22" s="177"/>
      <c r="WN22" s="177"/>
      <c r="WO22" s="177"/>
      <c r="WP22" s="177"/>
      <c r="WQ22" s="177"/>
      <c r="WR22" s="177"/>
      <c r="WS22" s="177"/>
      <c r="WT22" s="177"/>
      <c r="WU22" s="177"/>
      <c r="WV22" s="177"/>
      <c r="WW22" s="177"/>
      <c r="WX22" s="177"/>
      <c r="WY22" s="177"/>
      <c r="WZ22" s="177"/>
      <c r="XA22" s="177"/>
      <c r="XB22" s="177"/>
      <c r="XC22" s="177"/>
      <c r="XD22" s="177"/>
      <c r="XE22" s="177"/>
      <c r="XF22" s="177"/>
      <c r="XG22" s="177"/>
      <c r="XH22" s="177"/>
      <c r="XI22" s="177"/>
      <c r="XJ22" s="177"/>
      <c r="XK22" s="177"/>
      <c r="XL22" s="177"/>
      <c r="XM22" s="177"/>
      <c r="XN22" s="177"/>
      <c r="XO22" s="177"/>
      <c r="XP22" s="177"/>
      <c r="XQ22" s="177"/>
      <c r="XR22" s="177"/>
      <c r="XS22" s="177"/>
      <c r="XT22" s="177"/>
      <c r="XU22" s="177"/>
      <c r="XV22" s="177"/>
      <c r="XW22" s="177"/>
      <c r="XX22" s="177"/>
      <c r="XY22" s="177"/>
      <c r="XZ22" s="177"/>
      <c r="YA22" s="177"/>
      <c r="YB22" s="177"/>
      <c r="YC22" s="177"/>
      <c r="YD22" s="177"/>
      <c r="YE22" s="177"/>
      <c r="YF22" s="177"/>
      <c r="YG22" s="177"/>
      <c r="YH22" s="177"/>
      <c r="YI22" s="177"/>
      <c r="YJ22" s="177"/>
      <c r="YK22" s="177"/>
      <c r="YL22" s="177"/>
      <c r="YM22" s="177"/>
      <c r="YN22" s="177"/>
      <c r="YO22" s="177"/>
      <c r="YP22" s="177"/>
      <c r="YQ22" s="177"/>
      <c r="YR22" s="177"/>
      <c r="YS22" s="177"/>
      <c r="YT22" s="177"/>
      <c r="YU22" s="177"/>
      <c r="YV22" s="177"/>
      <c r="YW22" s="177"/>
      <c r="YX22" s="177"/>
      <c r="YY22" s="177"/>
      <c r="YZ22" s="177"/>
      <c r="ZA22" s="177"/>
      <c r="ZB22" s="177"/>
      <c r="ZC22" s="177"/>
      <c r="ZD22" s="177"/>
      <c r="ZE22" s="177"/>
      <c r="ZF22" s="177"/>
      <c r="ZG22" s="177"/>
      <c r="ZH22" s="177"/>
      <c r="ZI22" s="177"/>
      <c r="ZJ22" s="177"/>
      <c r="ZK22" s="177"/>
      <c r="ZL22" s="177"/>
      <c r="ZM22" s="177"/>
      <c r="ZN22" s="177"/>
      <c r="ZO22" s="177"/>
      <c r="ZP22" s="177"/>
      <c r="ZQ22" s="177"/>
      <c r="ZR22" s="177"/>
      <c r="ZS22" s="177"/>
      <c r="ZT22" s="177"/>
      <c r="ZU22" s="177"/>
      <c r="ZV22" s="177"/>
      <c r="ZW22" s="177"/>
      <c r="ZX22" s="177"/>
      <c r="ZY22" s="177"/>
      <c r="ZZ22" s="177"/>
      <c r="AAA22" s="177"/>
      <c r="AAB22" s="177"/>
      <c r="AAC22" s="177"/>
      <c r="AAD22" s="177"/>
      <c r="AAE22" s="177"/>
      <c r="AAF22" s="177"/>
      <c r="AAG22" s="177"/>
      <c r="AAH22" s="177"/>
      <c r="AAI22" s="177"/>
      <c r="AAJ22" s="177"/>
      <c r="AAK22" s="177"/>
      <c r="AAL22" s="177"/>
      <c r="AAM22" s="177"/>
      <c r="AAN22" s="177"/>
      <c r="AAO22" s="177"/>
      <c r="AAP22" s="177"/>
      <c r="AAQ22" s="177"/>
      <c r="AAR22" s="177"/>
      <c r="AAS22" s="177"/>
      <c r="AAT22" s="177"/>
      <c r="AAU22" s="177"/>
      <c r="AAV22" s="177"/>
      <c r="AAW22" s="177"/>
      <c r="AAX22" s="177"/>
      <c r="AAY22" s="177"/>
      <c r="AAZ22" s="177"/>
      <c r="ABA22" s="177"/>
      <c r="ABB22" s="177"/>
      <c r="ABC22" s="177"/>
      <c r="ABD22" s="177"/>
      <c r="ABE22" s="177"/>
      <c r="ABF22" s="177"/>
      <c r="ABG22" s="177"/>
      <c r="ABH22" s="177"/>
      <c r="ABI22" s="177"/>
      <c r="ABJ22" s="177"/>
      <c r="ABK22" s="177"/>
      <c r="ABL22" s="177"/>
      <c r="ABM22" s="177"/>
      <c r="ABN22" s="177"/>
      <c r="ABO22" s="177"/>
      <c r="ABP22" s="177"/>
      <c r="ABQ22" s="177"/>
      <c r="ABR22" s="177"/>
      <c r="ABS22" s="177"/>
      <c r="ABT22" s="177"/>
      <c r="ABU22" s="177"/>
      <c r="ABV22" s="177"/>
      <c r="ABW22" s="177"/>
      <c r="ABX22" s="177"/>
      <c r="ABY22" s="177"/>
      <c r="ABZ22" s="177"/>
      <c r="ACA22" s="177"/>
      <c r="ACB22" s="177"/>
      <c r="ACC22" s="177"/>
      <c r="ACD22" s="177"/>
      <c r="ACE22" s="177"/>
      <c r="ACF22" s="177"/>
      <c r="ACG22" s="177"/>
      <c r="ACH22" s="177"/>
      <c r="ACI22" s="177"/>
      <c r="ACJ22" s="177"/>
      <c r="ACK22" s="177"/>
      <c r="ACL22" s="177"/>
      <c r="ACM22" s="177"/>
      <c r="ACN22" s="177"/>
      <c r="ACO22" s="177"/>
      <c r="ACP22" s="177"/>
      <c r="ACQ22" s="177"/>
      <c r="ACR22" s="177"/>
      <c r="ACS22" s="177"/>
      <c r="ACT22" s="177"/>
      <c r="ACU22" s="177"/>
      <c r="ACV22" s="177"/>
      <c r="ACW22" s="177"/>
      <c r="ACX22" s="177"/>
      <c r="ACY22" s="177"/>
      <c r="ACZ22" s="177"/>
      <c r="ADA22" s="177"/>
      <c r="ADB22" s="177"/>
      <c r="ADC22" s="177"/>
      <c r="ADD22" s="177"/>
      <c r="ADE22" s="177"/>
      <c r="ADF22" s="177"/>
      <c r="ADG22" s="177"/>
      <c r="ADH22" s="177"/>
      <c r="ADI22" s="177"/>
      <c r="ADJ22" s="177"/>
      <c r="ADK22" s="177"/>
      <c r="ADL22" s="177"/>
      <c r="ADM22" s="177"/>
      <c r="ADN22" s="177"/>
      <c r="ADO22" s="177"/>
      <c r="ADP22" s="177"/>
      <c r="ADQ22" s="177"/>
      <c r="ADR22" s="177"/>
      <c r="ADS22" s="177"/>
      <c r="ADT22" s="177"/>
      <c r="ADU22" s="177"/>
      <c r="ADV22" s="177"/>
      <c r="ADW22" s="177"/>
      <c r="ADX22" s="177"/>
      <c r="ADY22" s="177"/>
      <c r="ADZ22" s="177"/>
      <c r="AEA22" s="177"/>
      <c r="AEB22" s="177"/>
      <c r="AEC22" s="177"/>
      <c r="AED22" s="177"/>
      <c r="AEE22" s="177"/>
      <c r="AEF22" s="177"/>
      <c r="AEG22" s="177"/>
      <c r="AEH22" s="177"/>
      <c r="AEI22" s="177"/>
      <c r="AEJ22" s="177"/>
      <c r="AEK22" s="177"/>
      <c r="AEL22" s="177"/>
      <c r="AEM22" s="177"/>
      <c r="AEN22" s="177"/>
      <c r="AEO22" s="177"/>
      <c r="AEP22" s="177"/>
      <c r="AEQ22" s="177"/>
      <c r="AER22" s="177"/>
      <c r="AES22" s="177"/>
      <c r="AET22" s="177"/>
      <c r="AEU22" s="177"/>
      <c r="AEV22" s="177"/>
      <c r="AEW22" s="177"/>
      <c r="AEX22" s="177"/>
      <c r="AEY22" s="177"/>
      <c r="AEZ22" s="177"/>
      <c r="AFA22" s="177"/>
      <c r="AFB22" s="177"/>
      <c r="AFC22" s="177"/>
      <c r="AFD22" s="177"/>
      <c r="AFE22" s="177"/>
      <c r="AFF22" s="177"/>
      <c r="AFG22" s="177"/>
      <c r="AFH22" s="177"/>
      <c r="AFI22" s="177"/>
      <c r="AFJ22" s="177"/>
      <c r="AFK22" s="177"/>
      <c r="AFL22" s="177"/>
      <c r="AFM22" s="177"/>
      <c r="AFN22" s="177"/>
      <c r="AFO22" s="177"/>
      <c r="AFP22" s="177"/>
      <c r="AFQ22" s="177"/>
      <c r="AFR22" s="177"/>
      <c r="AFS22" s="177"/>
      <c r="AFT22" s="177"/>
      <c r="AFU22" s="177"/>
      <c r="AFV22" s="177"/>
      <c r="AFW22" s="177"/>
      <c r="AFX22" s="177"/>
      <c r="AFY22" s="177"/>
      <c r="AFZ22" s="177"/>
      <c r="AGA22" s="177"/>
      <c r="AGB22" s="177"/>
      <c r="AGC22" s="177"/>
      <c r="AGD22" s="177"/>
      <c r="AGE22" s="177"/>
      <c r="AGF22" s="177"/>
      <c r="AGG22" s="177"/>
      <c r="AGH22" s="177"/>
      <c r="AGI22" s="177"/>
      <c r="AGJ22" s="177"/>
      <c r="AGK22" s="177"/>
      <c r="AGL22" s="177"/>
      <c r="AGM22" s="177"/>
      <c r="AGN22" s="177"/>
      <c r="AGO22" s="177"/>
      <c r="AGP22" s="177"/>
      <c r="AGQ22" s="177"/>
      <c r="AGR22" s="177"/>
      <c r="AGS22" s="177"/>
      <c r="AGT22" s="177"/>
      <c r="AGU22" s="177"/>
      <c r="AGV22" s="177"/>
      <c r="AGW22" s="177"/>
      <c r="AGX22" s="177"/>
      <c r="AGY22" s="177"/>
      <c r="AGZ22" s="177"/>
      <c r="AHA22" s="177"/>
      <c r="AHB22" s="177"/>
      <c r="AHC22" s="177"/>
      <c r="AHD22" s="177"/>
      <c r="AHE22" s="177"/>
      <c r="AHF22" s="177"/>
      <c r="AHG22" s="177"/>
      <c r="AHH22" s="177"/>
      <c r="AHI22" s="177"/>
      <c r="AHJ22" s="177"/>
      <c r="AHK22" s="177"/>
      <c r="AHL22" s="177"/>
      <c r="AHM22" s="177"/>
      <c r="AHN22" s="177"/>
      <c r="AHO22" s="177"/>
      <c r="AHP22" s="177"/>
      <c r="AHQ22" s="177"/>
      <c r="AHR22" s="177"/>
      <c r="AHS22" s="177"/>
      <c r="AHT22" s="177"/>
      <c r="AHU22" s="177"/>
      <c r="AHV22" s="177"/>
      <c r="AHW22" s="177"/>
      <c r="AHX22" s="177"/>
      <c r="AHY22" s="177"/>
      <c r="AHZ22" s="177"/>
      <c r="AIA22" s="177"/>
      <c r="AIB22" s="177"/>
      <c r="AIC22" s="177"/>
      <c r="AID22" s="177"/>
      <c r="AIE22" s="177"/>
      <c r="AIF22" s="177"/>
      <c r="AIG22" s="177"/>
      <c r="AIH22" s="177"/>
      <c r="AII22" s="177"/>
      <c r="AIJ22" s="177"/>
      <c r="AIK22" s="177"/>
      <c r="AIL22" s="177"/>
      <c r="AIM22" s="177"/>
      <c r="AIN22" s="177"/>
      <c r="AIO22" s="177"/>
      <c r="AIP22" s="177"/>
      <c r="AIQ22" s="177"/>
      <c r="AIR22" s="177"/>
      <c r="AIS22" s="177"/>
      <c r="AIT22" s="177"/>
      <c r="AIU22" s="177"/>
      <c r="AIV22" s="177"/>
      <c r="AIW22" s="177"/>
      <c r="AIX22" s="177"/>
      <c r="AIY22" s="177"/>
      <c r="AIZ22" s="177"/>
      <c r="AJA22" s="177"/>
      <c r="AJB22" s="177"/>
      <c r="AJC22" s="177"/>
      <c r="AJD22" s="177"/>
      <c r="AJE22" s="177"/>
      <c r="AJF22" s="177"/>
      <c r="AJG22" s="177"/>
      <c r="AJH22" s="177"/>
      <c r="AJI22" s="177"/>
      <c r="AJJ22" s="177"/>
      <c r="AJK22" s="177"/>
      <c r="AJL22" s="177"/>
      <c r="AJM22" s="177"/>
      <c r="AJN22" s="177"/>
      <c r="AJO22" s="177"/>
      <c r="AJP22" s="177"/>
      <c r="AJQ22" s="177"/>
      <c r="AJR22" s="177"/>
      <c r="AJS22" s="177"/>
      <c r="AJT22" s="177"/>
      <c r="AJU22" s="177"/>
      <c r="AJV22" s="177"/>
      <c r="AJW22" s="177"/>
      <c r="AJX22" s="177"/>
      <c r="AJY22" s="177"/>
      <c r="AJZ22" s="177"/>
      <c r="AKA22" s="177"/>
      <c r="AKB22" s="177"/>
      <c r="AKC22" s="177"/>
      <c r="AKD22" s="177"/>
      <c r="AKE22" s="177"/>
      <c r="AKF22" s="177"/>
      <c r="AKG22" s="177"/>
      <c r="AKH22" s="177"/>
      <c r="AKI22" s="177"/>
      <c r="AKJ22" s="177"/>
      <c r="AKK22" s="177"/>
      <c r="AKL22" s="177"/>
      <c r="AKM22" s="177"/>
      <c r="AKN22" s="177"/>
      <c r="AKO22" s="177"/>
      <c r="AKP22" s="177"/>
      <c r="AKQ22" s="177"/>
      <c r="AKR22" s="177"/>
      <c r="AKS22" s="177"/>
      <c r="AKT22" s="177"/>
      <c r="AKU22" s="177"/>
      <c r="AKV22" s="177"/>
      <c r="AKW22" s="177"/>
      <c r="AKX22" s="177"/>
      <c r="AKY22" s="177"/>
      <c r="AKZ22" s="177"/>
      <c r="ALA22" s="177"/>
      <c r="ALB22" s="177"/>
      <c r="ALC22" s="177"/>
      <c r="ALD22" s="177"/>
      <c r="ALE22" s="177"/>
      <c r="ALF22" s="177"/>
      <c r="ALG22" s="177"/>
      <c r="ALH22" s="177"/>
      <c r="ALI22" s="177"/>
      <c r="ALJ22" s="177"/>
      <c r="ALK22" s="177"/>
      <c r="ALL22" s="177"/>
      <c r="ALM22" s="177"/>
      <c r="ALN22" s="177"/>
      <c r="ALO22" s="177"/>
      <c r="ALP22" s="177"/>
      <c r="ALQ22" s="177"/>
      <c r="ALR22" s="177"/>
      <c r="ALS22" s="177"/>
      <c r="ALT22" s="177"/>
      <c r="ALU22" s="177"/>
      <c r="ALV22" s="177"/>
      <c r="ALW22" s="177"/>
      <c r="ALX22" s="177"/>
      <c r="ALY22" s="177"/>
      <c r="ALZ22" s="177"/>
      <c r="AMA22" s="177"/>
      <c r="AMB22" s="177"/>
      <c r="AMC22" s="177"/>
      <c r="AMD22" s="177"/>
      <c r="AME22" s="177"/>
      <c r="AMF22" s="177"/>
      <c r="AMG22" s="177"/>
      <c r="AMH22" s="177"/>
      <c r="AMI22" s="177"/>
      <c r="AMJ22" s="177"/>
      <c r="AMK22" s="177"/>
    </row>
    <row r="23" spans="1:1025" s="298" customFormat="1" ht="35.1" customHeight="1" x14ac:dyDescent="0.8">
      <c r="A23" s="299">
        <v>1981</v>
      </c>
      <c r="B23" s="171">
        <v>94.872468950020419</v>
      </c>
      <c r="C23" s="172">
        <v>0</v>
      </c>
      <c r="D23" s="171">
        <v>84.105719570716602</v>
      </c>
      <c r="E23" s="172">
        <v>13.497605885350509</v>
      </c>
      <c r="F23" s="171">
        <v>0</v>
      </c>
      <c r="G23" s="172">
        <v>192.47579440608752</v>
      </c>
      <c r="H23" s="171">
        <v>75.459829362268167</v>
      </c>
      <c r="I23" s="172">
        <v>0</v>
      </c>
      <c r="J23" s="171">
        <v>76.811729491340643</v>
      </c>
      <c r="K23" s="172">
        <v>11.260521334421933</v>
      </c>
      <c r="L23" s="171">
        <v>0</v>
      </c>
      <c r="M23" s="300">
        <v>163.53208018803073</v>
      </c>
      <c r="N23" s="302"/>
      <c r="O23" s="184"/>
      <c r="P23" s="297"/>
      <c r="Q23" s="296"/>
      <c r="R23" s="302"/>
      <c r="S23" s="296"/>
      <c r="T23" s="302"/>
      <c r="U23" s="185"/>
      <c r="V23" s="297"/>
      <c r="W23" s="296"/>
      <c r="X23" s="297"/>
      <c r="Y23" s="296"/>
      <c r="Z23" s="297"/>
      <c r="AA23" s="296"/>
      <c r="AB23" s="297"/>
      <c r="AC23" s="185"/>
      <c r="AD23" s="297"/>
      <c r="AE23" s="185"/>
      <c r="AF23" s="297"/>
      <c r="AG23" s="185"/>
      <c r="AH23" s="297"/>
      <c r="AI23" s="29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7"/>
      <c r="BK23" s="177"/>
      <c r="BL23" s="177"/>
      <c r="BM23" s="177"/>
      <c r="BN23" s="177"/>
      <c r="BO23" s="177"/>
      <c r="BP23" s="177"/>
      <c r="BQ23" s="177"/>
      <c r="BR23" s="177"/>
      <c r="BS23" s="177"/>
      <c r="BT23" s="177"/>
      <c r="BU23" s="177"/>
      <c r="BV23" s="177"/>
      <c r="BW23" s="177"/>
      <c r="BX23" s="177"/>
      <c r="BY23" s="177"/>
      <c r="BZ23" s="177"/>
      <c r="CA23" s="177"/>
      <c r="CB23" s="177"/>
      <c r="CC23" s="177"/>
      <c r="CD23" s="177"/>
      <c r="CE23" s="177"/>
      <c r="CF23" s="177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177"/>
      <c r="DB23" s="177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177"/>
      <c r="DZ23" s="177"/>
      <c r="EA23" s="177"/>
      <c r="EB23" s="177"/>
      <c r="EC23" s="177"/>
      <c r="ED23" s="177"/>
      <c r="EE23" s="177"/>
      <c r="EF23" s="177"/>
      <c r="EG23" s="177"/>
      <c r="EH23" s="177"/>
      <c r="EI23" s="177"/>
      <c r="EJ23" s="177"/>
      <c r="EK23" s="177"/>
      <c r="EL23" s="177"/>
      <c r="EM23" s="177"/>
      <c r="EN23" s="177"/>
      <c r="EO23" s="177"/>
      <c r="EP23" s="177"/>
      <c r="EQ23" s="177"/>
      <c r="ER23" s="177"/>
      <c r="ES23" s="177"/>
      <c r="ET23" s="177"/>
      <c r="EU23" s="177"/>
      <c r="EV23" s="177"/>
      <c r="EW23" s="177"/>
      <c r="EX23" s="177"/>
      <c r="EY23" s="177"/>
      <c r="EZ23" s="177"/>
      <c r="FA23" s="177"/>
      <c r="FB23" s="177"/>
      <c r="FC23" s="177"/>
      <c r="FD23" s="177"/>
      <c r="FE23" s="177"/>
      <c r="FF23" s="177"/>
      <c r="FG23" s="177"/>
      <c r="FH23" s="177"/>
      <c r="FI23" s="177"/>
      <c r="FJ23" s="177"/>
      <c r="FK23" s="177"/>
      <c r="FL23" s="177"/>
      <c r="FM23" s="177"/>
      <c r="FN23" s="177"/>
      <c r="FO23" s="177"/>
      <c r="FP23" s="177"/>
      <c r="FQ23" s="177"/>
      <c r="FR23" s="177"/>
      <c r="FS23" s="177"/>
      <c r="FT23" s="177"/>
      <c r="FU23" s="177"/>
      <c r="FV23" s="177"/>
      <c r="FW23" s="177"/>
      <c r="FX23" s="177"/>
      <c r="FY23" s="177"/>
      <c r="FZ23" s="177"/>
      <c r="GA23" s="177"/>
      <c r="GB23" s="177"/>
      <c r="GC23" s="177"/>
      <c r="GD23" s="177"/>
      <c r="GE23" s="177"/>
      <c r="GF23" s="177"/>
      <c r="GG23" s="177"/>
      <c r="GH23" s="177"/>
      <c r="GI23" s="177"/>
      <c r="GJ23" s="177"/>
      <c r="GK23" s="177"/>
      <c r="GL23" s="177"/>
      <c r="GM23" s="177"/>
      <c r="GN23" s="177"/>
      <c r="GO23" s="177"/>
      <c r="GP23" s="177"/>
      <c r="GQ23" s="177"/>
      <c r="GR23" s="177"/>
      <c r="GS23" s="177"/>
      <c r="GT23" s="177"/>
      <c r="GU23" s="177"/>
      <c r="GV23" s="177"/>
      <c r="GW23" s="177"/>
      <c r="GX23" s="177"/>
      <c r="GY23" s="177"/>
      <c r="GZ23" s="177"/>
      <c r="HA23" s="177"/>
      <c r="HB23" s="177"/>
      <c r="HC23" s="177"/>
      <c r="HD23" s="177"/>
      <c r="HE23" s="177"/>
      <c r="HF23" s="177"/>
      <c r="HG23" s="177"/>
      <c r="HH23" s="177"/>
      <c r="HI23" s="177"/>
      <c r="HJ23" s="177"/>
      <c r="HK23" s="177"/>
      <c r="HL23" s="177"/>
      <c r="HM23" s="177"/>
      <c r="HN23" s="177"/>
      <c r="HO23" s="177"/>
      <c r="HP23" s="177"/>
      <c r="HQ23" s="177"/>
      <c r="HR23" s="177"/>
      <c r="HS23" s="177"/>
      <c r="HT23" s="177"/>
      <c r="HU23" s="177"/>
      <c r="HV23" s="177"/>
      <c r="HW23" s="177"/>
      <c r="HX23" s="177"/>
      <c r="HY23" s="177"/>
      <c r="HZ23" s="177"/>
      <c r="IA23" s="177"/>
      <c r="IB23" s="177"/>
      <c r="IC23" s="177"/>
      <c r="ID23" s="177"/>
      <c r="IE23" s="177"/>
      <c r="IF23" s="177"/>
      <c r="IG23" s="177"/>
      <c r="IH23" s="177"/>
      <c r="II23" s="177"/>
      <c r="IJ23" s="177"/>
      <c r="IK23" s="177"/>
      <c r="IL23" s="177"/>
      <c r="IM23" s="177"/>
      <c r="IN23" s="177"/>
      <c r="IO23" s="177"/>
      <c r="IP23" s="177"/>
      <c r="IQ23" s="177"/>
      <c r="IR23" s="177"/>
      <c r="IS23" s="177"/>
      <c r="IT23" s="177"/>
      <c r="IU23" s="177"/>
      <c r="IV23" s="177"/>
      <c r="IW23" s="177"/>
      <c r="IX23" s="177"/>
      <c r="IY23" s="177"/>
      <c r="IZ23" s="177"/>
      <c r="JA23" s="177"/>
      <c r="JB23" s="177"/>
      <c r="JC23" s="177"/>
      <c r="JD23" s="177"/>
      <c r="JE23" s="177"/>
      <c r="JF23" s="177"/>
      <c r="JG23" s="177"/>
      <c r="JH23" s="177"/>
      <c r="JI23" s="177"/>
      <c r="JJ23" s="177"/>
      <c r="JK23" s="177"/>
      <c r="JL23" s="177"/>
      <c r="JM23" s="177"/>
      <c r="JN23" s="177"/>
      <c r="JO23" s="177"/>
      <c r="JP23" s="177"/>
      <c r="JQ23" s="177"/>
      <c r="JR23" s="177"/>
      <c r="JS23" s="177"/>
      <c r="JT23" s="177"/>
      <c r="JU23" s="177"/>
      <c r="JV23" s="177"/>
      <c r="JW23" s="177"/>
      <c r="JX23" s="177"/>
      <c r="JY23" s="177"/>
      <c r="JZ23" s="177"/>
      <c r="KA23" s="177"/>
      <c r="KB23" s="177"/>
      <c r="KC23" s="177"/>
      <c r="KD23" s="177"/>
      <c r="KE23" s="177"/>
      <c r="KF23" s="177"/>
      <c r="KG23" s="177"/>
      <c r="KH23" s="177"/>
      <c r="KI23" s="177"/>
      <c r="KJ23" s="177"/>
      <c r="KK23" s="177"/>
      <c r="KL23" s="177"/>
      <c r="KM23" s="177"/>
      <c r="KN23" s="177"/>
      <c r="KO23" s="177"/>
      <c r="KP23" s="177"/>
      <c r="KQ23" s="177"/>
      <c r="KR23" s="177"/>
      <c r="KS23" s="177"/>
      <c r="KT23" s="177"/>
      <c r="KU23" s="177"/>
      <c r="KV23" s="177"/>
      <c r="KW23" s="177"/>
      <c r="KX23" s="177"/>
      <c r="KY23" s="177"/>
      <c r="KZ23" s="177"/>
      <c r="LA23" s="177"/>
      <c r="LB23" s="177"/>
      <c r="LC23" s="177"/>
      <c r="LD23" s="177"/>
      <c r="LE23" s="177"/>
      <c r="LF23" s="177"/>
      <c r="LG23" s="177"/>
      <c r="LH23" s="177"/>
      <c r="LI23" s="177"/>
      <c r="LJ23" s="177"/>
      <c r="LK23" s="177"/>
      <c r="LL23" s="177"/>
      <c r="LM23" s="177"/>
      <c r="LN23" s="177"/>
      <c r="LO23" s="177"/>
      <c r="LP23" s="177"/>
      <c r="LQ23" s="177"/>
      <c r="LR23" s="177"/>
      <c r="LS23" s="177"/>
      <c r="LT23" s="177"/>
      <c r="LU23" s="177"/>
      <c r="LV23" s="177"/>
      <c r="LW23" s="177"/>
      <c r="LX23" s="177"/>
      <c r="LY23" s="177"/>
      <c r="LZ23" s="177"/>
      <c r="MA23" s="177"/>
      <c r="MB23" s="177"/>
      <c r="MC23" s="177"/>
      <c r="MD23" s="177"/>
      <c r="ME23" s="177"/>
      <c r="MF23" s="177"/>
      <c r="MG23" s="177"/>
      <c r="MH23" s="177"/>
      <c r="MI23" s="177"/>
      <c r="MJ23" s="177"/>
      <c r="MK23" s="177"/>
      <c r="ML23" s="177"/>
      <c r="MM23" s="177"/>
      <c r="MN23" s="177"/>
      <c r="MO23" s="177"/>
      <c r="MP23" s="177"/>
      <c r="MQ23" s="177"/>
      <c r="MR23" s="177"/>
      <c r="MS23" s="177"/>
      <c r="MT23" s="177"/>
      <c r="MU23" s="177"/>
      <c r="MV23" s="177"/>
      <c r="MW23" s="177"/>
      <c r="MX23" s="177"/>
      <c r="MY23" s="177"/>
      <c r="MZ23" s="177"/>
      <c r="NA23" s="177"/>
      <c r="NB23" s="177"/>
      <c r="NC23" s="177"/>
      <c r="ND23" s="177"/>
      <c r="NE23" s="177"/>
      <c r="NF23" s="177"/>
      <c r="NG23" s="177"/>
      <c r="NH23" s="177"/>
      <c r="NI23" s="177"/>
      <c r="NJ23" s="177"/>
      <c r="NK23" s="177"/>
      <c r="NL23" s="177"/>
      <c r="NM23" s="177"/>
      <c r="NN23" s="177"/>
      <c r="NO23" s="177"/>
      <c r="NP23" s="177"/>
      <c r="NQ23" s="177"/>
      <c r="NR23" s="177"/>
      <c r="NS23" s="177"/>
      <c r="NT23" s="177"/>
      <c r="NU23" s="177"/>
      <c r="NV23" s="177"/>
      <c r="NW23" s="177"/>
      <c r="NX23" s="177"/>
      <c r="NY23" s="177"/>
      <c r="NZ23" s="177"/>
      <c r="OA23" s="177"/>
      <c r="OB23" s="177"/>
      <c r="OC23" s="177"/>
      <c r="OD23" s="177"/>
      <c r="OE23" s="177"/>
      <c r="OF23" s="177"/>
      <c r="OG23" s="177"/>
      <c r="OH23" s="177"/>
      <c r="OI23" s="177"/>
      <c r="OJ23" s="177"/>
      <c r="OK23" s="177"/>
      <c r="OL23" s="177"/>
      <c r="OM23" s="177"/>
      <c r="ON23" s="177"/>
      <c r="OO23" s="177"/>
      <c r="OP23" s="177"/>
      <c r="OQ23" s="177"/>
      <c r="OR23" s="177"/>
      <c r="OS23" s="177"/>
      <c r="OT23" s="177"/>
      <c r="OU23" s="177"/>
      <c r="OV23" s="177"/>
      <c r="OW23" s="177"/>
      <c r="OX23" s="177"/>
      <c r="OY23" s="177"/>
      <c r="OZ23" s="177"/>
      <c r="PA23" s="177"/>
      <c r="PB23" s="177"/>
      <c r="PC23" s="177"/>
      <c r="PD23" s="177"/>
      <c r="PE23" s="177"/>
      <c r="PF23" s="177"/>
      <c r="PG23" s="177"/>
      <c r="PH23" s="177"/>
      <c r="PI23" s="177"/>
      <c r="PJ23" s="177"/>
      <c r="PK23" s="177"/>
      <c r="PL23" s="177"/>
      <c r="PM23" s="177"/>
      <c r="PN23" s="177"/>
      <c r="PO23" s="177"/>
      <c r="PP23" s="177"/>
      <c r="PQ23" s="177"/>
      <c r="PR23" s="177"/>
      <c r="PS23" s="177"/>
      <c r="PT23" s="177"/>
      <c r="PU23" s="177"/>
      <c r="PV23" s="177"/>
      <c r="PW23" s="177"/>
      <c r="PX23" s="177"/>
      <c r="PY23" s="177"/>
      <c r="PZ23" s="177"/>
      <c r="QA23" s="177"/>
      <c r="QB23" s="177"/>
      <c r="QC23" s="177"/>
      <c r="QD23" s="177"/>
      <c r="QE23" s="177"/>
      <c r="QF23" s="177"/>
      <c r="QG23" s="177"/>
      <c r="QH23" s="177"/>
      <c r="QI23" s="177"/>
      <c r="QJ23" s="177"/>
      <c r="QK23" s="177"/>
      <c r="QL23" s="177"/>
      <c r="QM23" s="177"/>
      <c r="QN23" s="177"/>
      <c r="QO23" s="177"/>
      <c r="QP23" s="177"/>
      <c r="QQ23" s="177"/>
      <c r="QR23" s="177"/>
      <c r="QS23" s="177"/>
      <c r="QT23" s="177"/>
      <c r="QU23" s="177"/>
      <c r="QV23" s="177"/>
      <c r="QW23" s="177"/>
      <c r="QX23" s="177"/>
      <c r="QY23" s="177"/>
      <c r="QZ23" s="177"/>
      <c r="RA23" s="177"/>
      <c r="RB23" s="177"/>
      <c r="RC23" s="177"/>
      <c r="RD23" s="177"/>
      <c r="RE23" s="177"/>
      <c r="RF23" s="177"/>
      <c r="RG23" s="177"/>
      <c r="RH23" s="177"/>
      <c r="RI23" s="177"/>
      <c r="RJ23" s="177"/>
      <c r="RK23" s="177"/>
      <c r="RL23" s="177"/>
      <c r="RM23" s="177"/>
      <c r="RN23" s="177"/>
      <c r="RO23" s="177"/>
      <c r="RP23" s="177"/>
      <c r="RQ23" s="177"/>
      <c r="RR23" s="177"/>
      <c r="RS23" s="177"/>
      <c r="RT23" s="177"/>
      <c r="RU23" s="177"/>
      <c r="RV23" s="177"/>
      <c r="RW23" s="177"/>
      <c r="RX23" s="177"/>
      <c r="RY23" s="177"/>
      <c r="RZ23" s="177"/>
      <c r="SA23" s="177"/>
      <c r="SB23" s="177"/>
      <c r="SC23" s="177"/>
      <c r="SD23" s="177"/>
      <c r="SE23" s="177"/>
      <c r="SF23" s="177"/>
      <c r="SG23" s="177"/>
      <c r="SH23" s="177"/>
      <c r="SI23" s="177"/>
      <c r="SJ23" s="177"/>
      <c r="SK23" s="177"/>
      <c r="SL23" s="177"/>
      <c r="SM23" s="177"/>
      <c r="SN23" s="177"/>
      <c r="SO23" s="177"/>
      <c r="SP23" s="177"/>
      <c r="SQ23" s="177"/>
      <c r="SR23" s="177"/>
      <c r="SS23" s="177"/>
      <c r="ST23" s="177"/>
      <c r="SU23" s="177"/>
      <c r="SV23" s="177"/>
      <c r="SW23" s="177"/>
      <c r="SX23" s="177"/>
      <c r="SY23" s="177"/>
      <c r="SZ23" s="177"/>
      <c r="TA23" s="177"/>
      <c r="TB23" s="177"/>
      <c r="TC23" s="177"/>
      <c r="TD23" s="177"/>
      <c r="TE23" s="177"/>
      <c r="TF23" s="177"/>
      <c r="TG23" s="177"/>
      <c r="TH23" s="177"/>
      <c r="TI23" s="177"/>
      <c r="TJ23" s="177"/>
      <c r="TK23" s="177"/>
      <c r="TL23" s="177"/>
      <c r="TM23" s="177"/>
      <c r="TN23" s="177"/>
      <c r="TO23" s="177"/>
      <c r="TP23" s="177"/>
      <c r="TQ23" s="177"/>
      <c r="TR23" s="177"/>
      <c r="TS23" s="177"/>
      <c r="TT23" s="177"/>
      <c r="TU23" s="177"/>
      <c r="TV23" s="177"/>
      <c r="TW23" s="177"/>
      <c r="TX23" s="177"/>
      <c r="TY23" s="177"/>
      <c r="TZ23" s="177"/>
      <c r="UA23" s="177"/>
      <c r="UB23" s="177"/>
      <c r="UC23" s="177"/>
      <c r="UD23" s="177"/>
      <c r="UE23" s="177"/>
      <c r="UF23" s="177"/>
      <c r="UG23" s="177"/>
      <c r="UH23" s="177"/>
      <c r="UI23" s="177"/>
      <c r="UJ23" s="177"/>
      <c r="UK23" s="177"/>
      <c r="UL23" s="177"/>
      <c r="UM23" s="177"/>
      <c r="UN23" s="177"/>
      <c r="UO23" s="177"/>
      <c r="UP23" s="177"/>
      <c r="UQ23" s="177"/>
      <c r="UR23" s="177"/>
      <c r="US23" s="177"/>
      <c r="UT23" s="177"/>
      <c r="UU23" s="177"/>
      <c r="UV23" s="177"/>
      <c r="UW23" s="177"/>
      <c r="UX23" s="177"/>
      <c r="UY23" s="177"/>
      <c r="UZ23" s="177"/>
      <c r="VA23" s="177"/>
      <c r="VB23" s="177"/>
      <c r="VC23" s="177"/>
      <c r="VD23" s="177"/>
      <c r="VE23" s="177"/>
      <c r="VF23" s="177"/>
      <c r="VG23" s="177"/>
      <c r="VH23" s="177"/>
      <c r="VI23" s="177"/>
      <c r="VJ23" s="177"/>
      <c r="VK23" s="177"/>
      <c r="VL23" s="177"/>
      <c r="VM23" s="177"/>
      <c r="VN23" s="177"/>
      <c r="VO23" s="177"/>
      <c r="VP23" s="177"/>
      <c r="VQ23" s="177"/>
      <c r="VR23" s="177"/>
      <c r="VS23" s="177"/>
      <c r="VT23" s="177"/>
      <c r="VU23" s="177"/>
      <c r="VV23" s="177"/>
      <c r="VW23" s="177"/>
      <c r="VX23" s="177"/>
      <c r="VY23" s="177"/>
      <c r="VZ23" s="177"/>
      <c r="WA23" s="177"/>
      <c r="WB23" s="177"/>
      <c r="WC23" s="177"/>
      <c r="WD23" s="177"/>
      <c r="WE23" s="177"/>
      <c r="WF23" s="177"/>
      <c r="WG23" s="177"/>
      <c r="WH23" s="177"/>
      <c r="WI23" s="177"/>
      <c r="WJ23" s="177"/>
      <c r="WK23" s="177"/>
      <c r="WL23" s="177"/>
      <c r="WM23" s="177"/>
      <c r="WN23" s="177"/>
      <c r="WO23" s="177"/>
      <c r="WP23" s="177"/>
      <c r="WQ23" s="177"/>
      <c r="WR23" s="177"/>
      <c r="WS23" s="177"/>
      <c r="WT23" s="177"/>
      <c r="WU23" s="177"/>
      <c r="WV23" s="177"/>
      <c r="WW23" s="177"/>
      <c r="WX23" s="177"/>
      <c r="WY23" s="177"/>
      <c r="WZ23" s="177"/>
      <c r="XA23" s="177"/>
      <c r="XB23" s="177"/>
      <c r="XC23" s="177"/>
      <c r="XD23" s="177"/>
      <c r="XE23" s="177"/>
      <c r="XF23" s="177"/>
      <c r="XG23" s="177"/>
      <c r="XH23" s="177"/>
      <c r="XI23" s="177"/>
      <c r="XJ23" s="177"/>
      <c r="XK23" s="177"/>
      <c r="XL23" s="177"/>
      <c r="XM23" s="177"/>
      <c r="XN23" s="177"/>
      <c r="XO23" s="177"/>
      <c r="XP23" s="177"/>
      <c r="XQ23" s="177"/>
      <c r="XR23" s="177"/>
      <c r="XS23" s="177"/>
      <c r="XT23" s="177"/>
      <c r="XU23" s="177"/>
      <c r="XV23" s="177"/>
      <c r="XW23" s="177"/>
      <c r="XX23" s="177"/>
      <c r="XY23" s="177"/>
      <c r="XZ23" s="177"/>
      <c r="YA23" s="177"/>
      <c r="YB23" s="177"/>
      <c r="YC23" s="177"/>
      <c r="YD23" s="177"/>
      <c r="YE23" s="177"/>
      <c r="YF23" s="177"/>
      <c r="YG23" s="177"/>
      <c r="YH23" s="177"/>
      <c r="YI23" s="177"/>
      <c r="YJ23" s="177"/>
      <c r="YK23" s="177"/>
      <c r="YL23" s="177"/>
      <c r="YM23" s="177"/>
      <c r="YN23" s="177"/>
      <c r="YO23" s="177"/>
      <c r="YP23" s="177"/>
      <c r="YQ23" s="177"/>
      <c r="YR23" s="177"/>
      <c r="YS23" s="177"/>
      <c r="YT23" s="177"/>
      <c r="YU23" s="177"/>
      <c r="YV23" s="177"/>
      <c r="YW23" s="177"/>
      <c r="YX23" s="177"/>
      <c r="YY23" s="177"/>
      <c r="YZ23" s="177"/>
      <c r="ZA23" s="177"/>
      <c r="ZB23" s="177"/>
      <c r="ZC23" s="177"/>
      <c r="ZD23" s="177"/>
      <c r="ZE23" s="177"/>
      <c r="ZF23" s="177"/>
      <c r="ZG23" s="177"/>
      <c r="ZH23" s="177"/>
      <c r="ZI23" s="177"/>
      <c r="ZJ23" s="177"/>
      <c r="ZK23" s="177"/>
      <c r="ZL23" s="177"/>
      <c r="ZM23" s="177"/>
      <c r="ZN23" s="177"/>
      <c r="ZO23" s="177"/>
      <c r="ZP23" s="177"/>
      <c r="ZQ23" s="177"/>
      <c r="ZR23" s="177"/>
      <c r="ZS23" s="177"/>
      <c r="ZT23" s="177"/>
      <c r="ZU23" s="177"/>
      <c r="ZV23" s="177"/>
      <c r="ZW23" s="177"/>
      <c r="ZX23" s="177"/>
      <c r="ZY23" s="177"/>
      <c r="ZZ23" s="177"/>
      <c r="AAA23" s="177"/>
      <c r="AAB23" s="177"/>
      <c r="AAC23" s="177"/>
      <c r="AAD23" s="177"/>
      <c r="AAE23" s="177"/>
      <c r="AAF23" s="177"/>
      <c r="AAG23" s="177"/>
      <c r="AAH23" s="177"/>
      <c r="AAI23" s="177"/>
      <c r="AAJ23" s="177"/>
      <c r="AAK23" s="177"/>
      <c r="AAL23" s="177"/>
      <c r="AAM23" s="177"/>
      <c r="AAN23" s="177"/>
      <c r="AAO23" s="177"/>
      <c r="AAP23" s="177"/>
      <c r="AAQ23" s="177"/>
      <c r="AAR23" s="177"/>
      <c r="AAS23" s="177"/>
      <c r="AAT23" s="177"/>
      <c r="AAU23" s="177"/>
      <c r="AAV23" s="177"/>
      <c r="AAW23" s="177"/>
      <c r="AAX23" s="177"/>
      <c r="AAY23" s="177"/>
      <c r="AAZ23" s="177"/>
      <c r="ABA23" s="177"/>
      <c r="ABB23" s="177"/>
      <c r="ABC23" s="177"/>
      <c r="ABD23" s="177"/>
      <c r="ABE23" s="177"/>
      <c r="ABF23" s="177"/>
      <c r="ABG23" s="177"/>
      <c r="ABH23" s="177"/>
      <c r="ABI23" s="177"/>
      <c r="ABJ23" s="177"/>
      <c r="ABK23" s="177"/>
      <c r="ABL23" s="177"/>
      <c r="ABM23" s="177"/>
      <c r="ABN23" s="177"/>
      <c r="ABO23" s="177"/>
      <c r="ABP23" s="177"/>
      <c r="ABQ23" s="177"/>
      <c r="ABR23" s="177"/>
      <c r="ABS23" s="177"/>
      <c r="ABT23" s="177"/>
      <c r="ABU23" s="177"/>
      <c r="ABV23" s="177"/>
      <c r="ABW23" s="177"/>
      <c r="ABX23" s="177"/>
      <c r="ABY23" s="177"/>
      <c r="ABZ23" s="177"/>
      <c r="ACA23" s="177"/>
      <c r="ACB23" s="177"/>
      <c r="ACC23" s="177"/>
      <c r="ACD23" s="177"/>
      <c r="ACE23" s="177"/>
      <c r="ACF23" s="177"/>
      <c r="ACG23" s="177"/>
      <c r="ACH23" s="177"/>
      <c r="ACI23" s="177"/>
      <c r="ACJ23" s="177"/>
      <c r="ACK23" s="177"/>
      <c r="ACL23" s="177"/>
      <c r="ACM23" s="177"/>
      <c r="ACN23" s="177"/>
      <c r="ACO23" s="177"/>
      <c r="ACP23" s="177"/>
      <c r="ACQ23" s="177"/>
      <c r="ACR23" s="177"/>
      <c r="ACS23" s="177"/>
      <c r="ACT23" s="177"/>
      <c r="ACU23" s="177"/>
      <c r="ACV23" s="177"/>
      <c r="ACW23" s="177"/>
      <c r="ACX23" s="177"/>
      <c r="ACY23" s="177"/>
      <c r="ACZ23" s="177"/>
      <c r="ADA23" s="177"/>
      <c r="ADB23" s="177"/>
      <c r="ADC23" s="177"/>
      <c r="ADD23" s="177"/>
      <c r="ADE23" s="177"/>
      <c r="ADF23" s="177"/>
      <c r="ADG23" s="177"/>
      <c r="ADH23" s="177"/>
      <c r="ADI23" s="177"/>
      <c r="ADJ23" s="177"/>
      <c r="ADK23" s="177"/>
      <c r="ADL23" s="177"/>
      <c r="ADM23" s="177"/>
      <c r="ADN23" s="177"/>
      <c r="ADO23" s="177"/>
      <c r="ADP23" s="177"/>
      <c r="ADQ23" s="177"/>
      <c r="ADR23" s="177"/>
      <c r="ADS23" s="177"/>
      <c r="ADT23" s="177"/>
      <c r="ADU23" s="177"/>
      <c r="ADV23" s="177"/>
      <c r="ADW23" s="177"/>
      <c r="ADX23" s="177"/>
      <c r="ADY23" s="177"/>
      <c r="ADZ23" s="177"/>
      <c r="AEA23" s="177"/>
      <c r="AEB23" s="177"/>
      <c r="AEC23" s="177"/>
      <c r="AED23" s="177"/>
      <c r="AEE23" s="177"/>
      <c r="AEF23" s="177"/>
      <c r="AEG23" s="177"/>
      <c r="AEH23" s="177"/>
      <c r="AEI23" s="177"/>
      <c r="AEJ23" s="177"/>
      <c r="AEK23" s="177"/>
      <c r="AEL23" s="177"/>
      <c r="AEM23" s="177"/>
      <c r="AEN23" s="177"/>
      <c r="AEO23" s="177"/>
      <c r="AEP23" s="177"/>
      <c r="AEQ23" s="177"/>
      <c r="AER23" s="177"/>
      <c r="AES23" s="177"/>
      <c r="AET23" s="177"/>
      <c r="AEU23" s="177"/>
      <c r="AEV23" s="177"/>
      <c r="AEW23" s="177"/>
      <c r="AEX23" s="177"/>
      <c r="AEY23" s="177"/>
      <c r="AEZ23" s="177"/>
      <c r="AFA23" s="177"/>
      <c r="AFB23" s="177"/>
      <c r="AFC23" s="177"/>
      <c r="AFD23" s="177"/>
      <c r="AFE23" s="177"/>
      <c r="AFF23" s="177"/>
      <c r="AFG23" s="177"/>
      <c r="AFH23" s="177"/>
      <c r="AFI23" s="177"/>
      <c r="AFJ23" s="177"/>
      <c r="AFK23" s="177"/>
      <c r="AFL23" s="177"/>
      <c r="AFM23" s="177"/>
      <c r="AFN23" s="177"/>
      <c r="AFO23" s="177"/>
      <c r="AFP23" s="177"/>
      <c r="AFQ23" s="177"/>
      <c r="AFR23" s="177"/>
      <c r="AFS23" s="177"/>
      <c r="AFT23" s="177"/>
      <c r="AFU23" s="177"/>
      <c r="AFV23" s="177"/>
      <c r="AFW23" s="177"/>
      <c r="AFX23" s="177"/>
      <c r="AFY23" s="177"/>
      <c r="AFZ23" s="177"/>
      <c r="AGA23" s="177"/>
      <c r="AGB23" s="177"/>
      <c r="AGC23" s="177"/>
      <c r="AGD23" s="177"/>
      <c r="AGE23" s="177"/>
      <c r="AGF23" s="177"/>
      <c r="AGG23" s="177"/>
      <c r="AGH23" s="177"/>
      <c r="AGI23" s="177"/>
      <c r="AGJ23" s="177"/>
      <c r="AGK23" s="177"/>
      <c r="AGL23" s="177"/>
      <c r="AGM23" s="177"/>
      <c r="AGN23" s="177"/>
      <c r="AGO23" s="177"/>
      <c r="AGP23" s="177"/>
      <c r="AGQ23" s="177"/>
      <c r="AGR23" s="177"/>
      <c r="AGS23" s="177"/>
      <c r="AGT23" s="177"/>
      <c r="AGU23" s="177"/>
      <c r="AGV23" s="177"/>
      <c r="AGW23" s="177"/>
      <c r="AGX23" s="177"/>
      <c r="AGY23" s="177"/>
      <c r="AGZ23" s="177"/>
      <c r="AHA23" s="177"/>
      <c r="AHB23" s="177"/>
      <c r="AHC23" s="177"/>
      <c r="AHD23" s="177"/>
      <c r="AHE23" s="177"/>
      <c r="AHF23" s="177"/>
      <c r="AHG23" s="177"/>
      <c r="AHH23" s="177"/>
      <c r="AHI23" s="177"/>
      <c r="AHJ23" s="177"/>
      <c r="AHK23" s="177"/>
      <c r="AHL23" s="177"/>
      <c r="AHM23" s="177"/>
      <c r="AHN23" s="177"/>
      <c r="AHO23" s="177"/>
      <c r="AHP23" s="177"/>
      <c r="AHQ23" s="177"/>
      <c r="AHR23" s="177"/>
      <c r="AHS23" s="177"/>
      <c r="AHT23" s="177"/>
      <c r="AHU23" s="177"/>
      <c r="AHV23" s="177"/>
      <c r="AHW23" s="177"/>
      <c r="AHX23" s="177"/>
      <c r="AHY23" s="177"/>
      <c r="AHZ23" s="177"/>
      <c r="AIA23" s="177"/>
      <c r="AIB23" s="177"/>
      <c r="AIC23" s="177"/>
      <c r="AID23" s="177"/>
      <c r="AIE23" s="177"/>
      <c r="AIF23" s="177"/>
      <c r="AIG23" s="177"/>
      <c r="AIH23" s="177"/>
      <c r="AII23" s="177"/>
      <c r="AIJ23" s="177"/>
      <c r="AIK23" s="177"/>
      <c r="AIL23" s="177"/>
      <c r="AIM23" s="177"/>
      <c r="AIN23" s="177"/>
      <c r="AIO23" s="177"/>
      <c r="AIP23" s="177"/>
      <c r="AIQ23" s="177"/>
      <c r="AIR23" s="177"/>
      <c r="AIS23" s="177"/>
      <c r="AIT23" s="177"/>
      <c r="AIU23" s="177"/>
      <c r="AIV23" s="177"/>
      <c r="AIW23" s="177"/>
      <c r="AIX23" s="177"/>
      <c r="AIY23" s="177"/>
      <c r="AIZ23" s="177"/>
      <c r="AJA23" s="177"/>
      <c r="AJB23" s="177"/>
      <c r="AJC23" s="177"/>
      <c r="AJD23" s="177"/>
      <c r="AJE23" s="177"/>
      <c r="AJF23" s="177"/>
      <c r="AJG23" s="177"/>
      <c r="AJH23" s="177"/>
      <c r="AJI23" s="177"/>
      <c r="AJJ23" s="177"/>
      <c r="AJK23" s="177"/>
      <c r="AJL23" s="177"/>
      <c r="AJM23" s="177"/>
      <c r="AJN23" s="177"/>
      <c r="AJO23" s="177"/>
      <c r="AJP23" s="177"/>
      <c r="AJQ23" s="177"/>
      <c r="AJR23" s="177"/>
      <c r="AJS23" s="177"/>
      <c r="AJT23" s="177"/>
      <c r="AJU23" s="177"/>
      <c r="AJV23" s="177"/>
      <c r="AJW23" s="177"/>
      <c r="AJX23" s="177"/>
      <c r="AJY23" s="177"/>
      <c r="AJZ23" s="177"/>
      <c r="AKA23" s="177"/>
      <c r="AKB23" s="177"/>
      <c r="AKC23" s="177"/>
      <c r="AKD23" s="177"/>
      <c r="AKE23" s="177"/>
      <c r="AKF23" s="177"/>
      <c r="AKG23" s="177"/>
      <c r="AKH23" s="177"/>
      <c r="AKI23" s="177"/>
      <c r="AKJ23" s="177"/>
      <c r="AKK23" s="177"/>
      <c r="AKL23" s="177"/>
      <c r="AKM23" s="177"/>
      <c r="AKN23" s="177"/>
      <c r="AKO23" s="177"/>
      <c r="AKP23" s="177"/>
      <c r="AKQ23" s="177"/>
      <c r="AKR23" s="177"/>
      <c r="AKS23" s="177"/>
      <c r="AKT23" s="177"/>
      <c r="AKU23" s="177"/>
      <c r="AKV23" s="177"/>
      <c r="AKW23" s="177"/>
      <c r="AKX23" s="177"/>
      <c r="AKY23" s="177"/>
      <c r="AKZ23" s="177"/>
      <c r="ALA23" s="177"/>
      <c r="ALB23" s="177"/>
      <c r="ALC23" s="177"/>
      <c r="ALD23" s="177"/>
      <c r="ALE23" s="177"/>
      <c r="ALF23" s="177"/>
      <c r="ALG23" s="177"/>
      <c r="ALH23" s="177"/>
      <c r="ALI23" s="177"/>
      <c r="ALJ23" s="177"/>
      <c r="ALK23" s="177"/>
      <c r="ALL23" s="177"/>
      <c r="ALM23" s="177"/>
      <c r="ALN23" s="177"/>
      <c r="ALO23" s="177"/>
      <c r="ALP23" s="177"/>
      <c r="ALQ23" s="177"/>
      <c r="ALR23" s="177"/>
      <c r="ALS23" s="177"/>
      <c r="ALT23" s="177"/>
      <c r="ALU23" s="177"/>
      <c r="ALV23" s="177"/>
      <c r="ALW23" s="177"/>
      <c r="ALX23" s="177"/>
      <c r="ALY23" s="177"/>
      <c r="ALZ23" s="177"/>
      <c r="AMA23" s="177"/>
      <c r="AMB23" s="177"/>
      <c r="AMC23" s="177"/>
      <c r="AMD23" s="177"/>
      <c r="AME23" s="177"/>
      <c r="AMF23" s="177"/>
      <c r="AMG23" s="177"/>
      <c r="AMH23" s="177"/>
      <c r="AMI23" s="177"/>
      <c r="AMJ23" s="177"/>
      <c r="AMK23" s="177"/>
    </row>
    <row r="24" spans="1:1025" s="298" customFormat="1" ht="35.1" customHeight="1" x14ac:dyDescent="0.8">
      <c r="A24" s="299">
        <v>1982</v>
      </c>
      <c r="B24" s="171">
        <v>131.34299826944988</v>
      </c>
      <c r="C24" s="172">
        <v>0</v>
      </c>
      <c r="D24" s="171">
        <v>74.279371472185005</v>
      </c>
      <c r="E24" s="172">
        <v>14.767798113499991</v>
      </c>
      <c r="F24" s="171">
        <v>0</v>
      </c>
      <c r="G24" s="172">
        <v>220.39016785513488</v>
      </c>
      <c r="H24" s="171">
        <v>105.2414604133488</v>
      </c>
      <c r="I24" s="172">
        <v>0</v>
      </c>
      <c r="J24" s="171">
        <v>68.780306047890747</v>
      </c>
      <c r="K24" s="172">
        <v>11.940236827474285</v>
      </c>
      <c r="L24" s="171">
        <v>0</v>
      </c>
      <c r="M24" s="300">
        <v>185.96200328871384</v>
      </c>
      <c r="N24" s="302"/>
      <c r="O24" s="184"/>
      <c r="P24" s="297"/>
      <c r="Q24" s="296"/>
      <c r="R24" s="302"/>
      <c r="S24" s="296"/>
      <c r="T24" s="302"/>
      <c r="U24" s="185"/>
      <c r="V24" s="297"/>
      <c r="W24" s="296"/>
      <c r="X24" s="297"/>
      <c r="Y24" s="296"/>
      <c r="Z24" s="297"/>
      <c r="AA24" s="296"/>
      <c r="AB24" s="297"/>
      <c r="AC24" s="185"/>
      <c r="AD24" s="297"/>
      <c r="AE24" s="185"/>
      <c r="AF24" s="297"/>
      <c r="AG24" s="185"/>
      <c r="AH24" s="297"/>
      <c r="AI24" s="29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7"/>
      <c r="BK24" s="177"/>
      <c r="BL24" s="177"/>
      <c r="BM24" s="177"/>
      <c r="BN24" s="177"/>
      <c r="BO24" s="177"/>
      <c r="BP24" s="177"/>
      <c r="BQ24" s="177"/>
      <c r="BR24" s="177"/>
      <c r="BS24" s="177"/>
      <c r="BT24" s="177"/>
      <c r="BU24" s="177"/>
      <c r="BV24" s="177"/>
      <c r="BW24" s="177"/>
      <c r="BX24" s="177"/>
      <c r="BY24" s="177"/>
      <c r="BZ24" s="177"/>
      <c r="CA24" s="177"/>
      <c r="CB24" s="177"/>
      <c r="CC24" s="177"/>
      <c r="CD24" s="177"/>
      <c r="CE24" s="177"/>
      <c r="CF24" s="177"/>
      <c r="CG24" s="177"/>
      <c r="CH24" s="177"/>
      <c r="CI24" s="177"/>
      <c r="CJ24" s="177"/>
      <c r="CK24" s="177"/>
      <c r="CL24" s="177"/>
      <c r="CM24" s="177"/>
      <c r="CN24" s="177"/>
      <c r="CO24" s="177"/>
      <c r="CP24" s="177"/>
      <c r="CQ24" s="177"/>
      <c r="CR24" s="177"/>
      <c r="CS24" s="177"/>
      <c r="CT24" s="177"/>
      <c r="CU24" s="177"/>
      <c r="CV24" s="177"/>
      <c r="CW24" s="177"/>
      <c r="CX24" s="177"/>
      <c r="CY24" s="177"/>
      <c r="CZ24" s="177"/>
      <c r="DA24" s="177"/>
      <c r="DB24" s="177"/>
      <c r="DC24" s="177"/>
      <c r="DD24" s="177"/>
      <c r="DE24" s="177"/>
      <c r="DF24" s="177"/>
      <c r="DG24" s="177"/>
      <c r="DH24" s="177"/>
      <c r="DI24" s="177"/>
      <c r="DJ24" s="177"/>
      <c r="DK24" s="177"/>
      <c r="DL24" s="177"/>
      <c r="DM24" s="177"/>
      <c r="DN24" s="177"/>
      <c r="DO24" s="177"/>
      <c r="DP24" s="177"/>
      <c r="DQ24" s="177"/>
      <c r="DR24" s="177"/>
      <c r="DS24" s="177"/>
      <c r="DT24" s="177"/>
      <c r="DU24" s="177"/>
      <c r="DV24" s="177"/>
      <c r="DW24" s="177"/>
      <c r="DX24" s="177"/>
      <c r="DY24" s="177"/>
      <c r="DZ24" s="177"/>
      <c r="EA24" s="177"/>
      <c r="EB24" s="177"/>
      <c r="EC24" s="177"/>
      <c r="ED24" s="177"/>
      <c r="EE24" s="177"/>
      <c r="EF24" s="177"/>
      <c r="EG24" s="177"/>
      <c r="EH24" s="177"/>
      <c r="EI24" s="177"/>
      <c r="EJ24" s="177"/>
      <c r="EK24" s="177"/>
      <c r="EL24" s="177"/>
      <c r="EM24" s="177"/>
      <c r="EN24" s="177"/>
      <c r="EO24" s="177"/>
      <c r="EP24" s="177"/>
      <c r="EQ24" s="177"/>
      <c r="ER24" s="177"/>
      <c r="ES24" s="177"/>
      <c r="ET24" s="177"/>
      <c r="EU24" s="177"/>
      <c r="EV24" s="177"/>
      <c r="EW24" s="177"/>
      <c r="EX24" s="177"/>
      <c r="EY24" s="177"/>
      <c r="EZ24" s="177"/>
      <c r="FA24" s="177"/>
      <c r="FB24" s="177"/>
      <c r="FC24" s="177"/>
      <c r="FD24" s="177"/>
      <c r="FE24" s="177"/>
      <c r="FF24" s="177"/>
      <c r="FG24" s="177"/>
      <c r="FH24" s="177"/>
      <c r="FI24" s="177"/>
      <c r="FJ24" s="177"/>
      <c r="FK24" s="177"/>
      <c r="FL24" s="177"/>
      <c r="FM24" s="177"/>
      <c r="FN24" s="177"/>
      <c r="FO24" s="177"/>
      <c r="FP24" s="177"/>
      <c r="FQ24" s="177"/>
      <c r="FR24" s="177"/>
      <c r="FS24" s="177"/>
      <c r="FT24" s="177"/>
      <c r="FU24" s="177"/>
      <c r="FV24" s="177"/>
      <c r="FW24" s="177"/>
      <c r="FX24" s="177"/>
      <c r="FY24" s="177"/>
      <c r="FZ24" s="177"/>
      <c r="GA24" s="177"/>
      <c r="GB24" s="177"/>
      <c r="GC24" s="177"/>
      <c r="GD24" s="177"/>
      <c r="GE24" s="177"/>
      <c r="GF24" s="177"/>
      <c r="GG24" s="177"/>
      <c r="GH24" s="177"/>
      <c r="GI24" s="177"/>
      <c r="GJ24" s="177"/>
      <c r="GK24" s="177"/>
      <c r="GL24" s="177"/>
      <c r="GM24" s="177"/>
      <c r="GN24" s="177"/>
      <c r="GO24" s="177"/>
      <c r="GP24" s="177"/>
      <c r="GQ24" s="177"/>
      <c r="GR24" s="177"/>
      <c r="GS24" s="177"/>
      <c r="GT24" s="177"/>
      <c r="GU24" s="177"/>
      <c r="GV24" s="177"/>
      <c r="GW24" s="177"/>
      <c r="GX24" s="177"/>
      <c r="GY24" s="177"/>
      <c r="GZ24" s="177"/>
      <c r="HA24" s="177"/>
      <c r="HB24" s="177"/>
      <c r="HC24" s="177"/>
      <c r="HD24" s="177"/>
      <c r="HE24" s="177"/>
      <c r="HF24" s="177"/>
      <c r="HG24" s="177"/>
      <c r="HH24" s="177"/>
      <c r="HI24" s="177"/>
      <c r="HJ24" s="177"/>
      <c r="HK24" s="177"/>
      <c r="HL24" s="177"/>
      <c r="HM24" s="177"/>
      <c r="HN24" s="177"/>
      <c r="HO24" s="177"/>
      <c r="HP24" s="177"/>
      <c r="HQ24" s="177"/>
      <c r="HR24" s="177"/>
      <c r="HS24" s="177"/>
      <c r="HT24" s="177"/>
      <c r="HU24" s="177"/>
      <c r="HV24" s="177"/>
      <c r="HW24" s="177"/>
      <c r="HX24" s="177"/>
      <c r="HY24" s="177"/>
      <c r="HZ24" s="177"/>
      <c r="IA24" s="177"/>
      <c r="IB24" s="177"/>
      <c r="IC24" s="177"/>
      <c r="ID24" s="177"/>
      <c r="IE24" s="177"/>
      <c r="IF24" s="177"/>
      <c r="IG24" s="177"/>
      <c r="IH24" s="177"/>
      <c r="II24" s="177"/>
      <c r="IJ24" s="177"/>
      <c r="IK24" s="177"/>
      <c r="IL24" s="177"/>
      <c r="IM24" s="177"/>
      <c r="IN24" s="177"/>
      <c r="IO24" s="177"/>
      <c r="IP24" s="177"/>
      <c r="IQ24" s="177"/>
      <c r="IR24" s="177"/>
      <c r="IS24" s="177"/>
      <c r="IT24" s="177"/>
      <c r="IU24" s="177"/>
      <c r="IV24" s="177"/>
      <c r="IW24" s="177"/>
      <c r="IX24" s="177"/>
      <c r="IY24" s="177"/>
      <c r="IZ24" s="177"/>
      <c r="JA24" s="177"/>
      <c r="JB24" s="177"/>
      <c r="JC24" s="177"/>
      <c r="JD24" s="177"/>
      <c r="JE24" s="177"/>
      <c r="JF24" s="177"/>
      <c r="JG24" s="177"/>
      <c r="JH24" s="177"/>
      <c r="JI24" s="177"/>
      <c r="JJ24" s="177"/>
      <c r="JK24" s="177"/>
      <c r="JL24" s="177"/>
      <c r="JM24" s="177"/>
      <c r="JN24" s="177"/>
      <c r="JO24" s="177"/>
      <c r="JP24" s="177"/>
      <c r="JQ24" s="177"/>
      <c r="JR24" s="177"/>
      <c r="JS24" s="177"/>
      <c r="JT24" s="177"/>
      <c r="JU24" s="177"/>
      <c r="JV24" s="177"/>
      <c r="JW24" s="177"/>
      <c r="JX24" s="177"/>
      <c r="JY24" s="177"/>
      <c r="JZ24" s="177"/>
      <c r="KA24" s="177"/>
      <c r="KB24" s="177"/>
      <c r="KC24" s="177"/>
      <c r="KD24" s="177"/>
      <c r="KE24" s="177"/>
      <c r="KF24" s="177"/>
      <c r="KG24" s="177"/>
      <c r="KH24" s="177"/>
      <c r="KI24" s="177"/>
      <c r="KJ24" s="177"/>
      <c r="KK24" s="177"/>
      <c r="KL24" s="177"/>
      <c r="KM24" s="177"/>
      <c r="KN24" s="177"/>
      <c r="KO24" s="177"/>
      <c r="KP24" s="177"/>
      <c r="KQ24" s="177"/>
      <c r="KR24" s="177"/>
      <c r="KS24" s="177"/>
      <c r="KT24" s="177"/>
      <c r="KU24" s="177"/>
      <c r="KV24" s="177"/>
      <c r="KW24" s="177"/>
      <c r="KX24" s="177"/>
      <c r="KY24" s="177"/>
      <c r="KZ24" s="177"/>
      <c r="LA24" s="177"/>
      <c r="LB24" s="177"/>
      <c r="LC24" s="177"/>
      <c r="LD24" s="177"/>
      <c r="LE24" s="177"/>
      <c r="LF24" s="177"/>
      <c r="LG24" s="177"/>
      <c r="LH24" s="177"/>
      <c r="LI24" s="177"/>
      <c r="LJ24" s="177"/>
      <c r="LK24" s="177"/>
      <c r="LL24" s="177"/>
      <c r="LM24" s="177"/>
      <c r="LN24" s="177"/>
      <c r="LO24" s="177"/>
      <c r="LP24" s="177"/>
      <c r="LQ24" s="177"/>
      <c r="LR24" s="177"/>
      <c r="LS24" s="177"/>
      <c r="LT24" s="177"/>
      <c r="LU24" s="177"/>
      <c r="LV24" s="177"/>
      <c r="LW24" s="177"/>
      <c r="LX24" s="177"/>
      <c r="LY24" s="177"/>
      <c r="LZ24" s="177"/>
      <c r="MA24" s="177"/>
      <c r="MB24" s="177"/>
      <c r="MC24" s="177"/>
      <c r="MD24" s="177"/>
      <c r="ME24" s="177"/>
      <c r="MF24" s="177"/>
      <c r="MG24" s="177"/>
      <c r="MH24" s="177"/>
      <c r="MI24" s="177"/>
      <c r="MJ24" s="177"/>
      <c r="MK24" s="177"/>
      <c r="ML24" s="177"/>
      <c r="MM24" s="177"/>
      <c r="MN24" s="177"/>
      <c r="MO24" s="177"/>
      <c r="MP24" s="177"/>
      <c r="MQ24" s="177"/>
      <c r="MR24" s="177"/>
      <c r="MS24" s="177"/>
      <c r="MT24" s="177"/>
      <c r="MU24" s="177"/>
      <c r="MV24" s="177"/>
      <c r="MW24" s="177"/>
      <c r="MX24" s="177"/>
      <c r="MY24" s="177"/>
      <c r="MZ24" s="177"/>
      <c r="NA24" s="177"/>
      <c r="NB24" s="177"/>
      <c r="NC24" s="177"/>
      <c r="ND24" s="177"/>
      <c r="NE24" s="177"/>
      <c r="NF24" s="177"/>
      <c r="NG24" s="177"/>
      <c r="NH24" s="177"/>
      <c r="NI24" s="177"/>
      <c r="NJ24" s="177"/>
      <c r="NK24" s="177"/>
      <c r="NL24" s="177"/>
      <c r="NM24" s="177"/>
      <c r="NN24" s="177"/>
      <c r="NO24" s="177"/>
      <c r="NP24" s="177"/>
      <c r="NQ24" s="177"/>
      <c r="NR24" s="177"/>
      <c r="NS24" s="177"/>
      <c r="NT24" s="177"/>
      <c r="NU24" s="177"/>
      <c r="NV24" s="177"/>
      <c r="NW24" s="177"/>
      <c r="NX24" s="177"/>
      <c r="NY24" s="177"/>
      <c r="NZ24" s="177"/>
      <c r="OA24" s="177"/>
      <c r="OB24" s="177"/>
      <c r="OC24" s="177"/>
      <c r="OD24" s="177"/>
      <c r="OE24" s="177"/>
      <c r="OF24" s="177"/>
      <c r="OG24" s="177"/>
      <c r="OH24" s="177"/>
      <c r="OI24" s="177"/>
      <c r="OJ24" s="177"/>
      <c r="OK24" s="177"/>
      <c r="OL24" s="177"/>
      <c r="OM24" s="177"/>
      <c r="ON24" s="177"/>
      <c r="OO24" s="177"/>
      <c r="OP24" s="177"/>
      <c r="OQ24" s="177"/>
      <c r="OR24" s="177"/>
      <c r="OS24" s="177"/>
      <c r="OT24" s="177"/>
      <c r="OU24" s="177"/>
      <c r="OV24" s="177"/>
      <c r="OW24" s="177"/>
      <c r="OX24" s="177"/>
      <c r="OY24" s="177"/>
      <c r="OZ24" s="177"/>
      <c r="PA24" s="177"/>
      <c r="PB24" s="177"/>
      <c r="PC24" s="177"/>
      <c r="PD24" s="177"/>
      <c r="PE24" s="177"/>
      <c r="PF24" s="177"/>
      <c r="PG24" s="177"/>
      <c r="PH24" s="177"/>
      <c r="PI24" s="177"/>
      <c r="PJ24" s="177"/>
      <c r="PK24" s="177"/>
      <c r="PL24" s="177"/>
      <c r="PM24" s="177"/>
      <c r="PN24" s="177"/>
      <c r="PO24" s="177"/>
      <c r="PP24" s="177"/>
      <c r="PQ24" s="177"/>
      <c r="PR24" s="177"/>
      <c r="PS24" s="177"/>
      <c r="PT24" s="177"/>
      <c r="PU24" s="177"/>
      <c r="PV24" s="177"/>
      <c r="PW24" s="177"/>
      <c r="PX24" s="177"/>
      <c r="PY24" s="177"/>
      <c r="PZ24" s="177"/>
      <c r="QA24" s="177"/>
      <c r="QB24" s="177"/>
      <c r="QC24" s="177"/>
      <c r="QD24" s="177"/>
      <c r="QE24" s="177"/>
      <c r="QF24" s="177"/>
      <c r="QG24" s="177"/>
      <c r="QH24" s="177"/>
      <c r="QI24" s="177"/>
      <c r="QJ24" s="177"/>
      <c r="QK24" s="177"/>
      <c r="QL24" s="177"/>
      <c r="QM24" s="177"/>
      <c r="QN24" s="177"/>
      <c r="QO24" s="177"/>
      <c r="QP24" s="177"/>
      <c r="QQ24" s="177"/>
      <c r="QR24" s="177"/>
      <c r="QS24" s="177"/>
      <c r="QT24" s="177"/>
      <c r="QU24" s="177"/>
      <c r="QV24" s="177"/>
      <c r="QW24" s="177"/>
      <c r="QX24" s="177"/>
      <c r="QY24" s="177"/>
      <c r="QZ24" s="177"/>
      <c r="RA24" s="177"/>
      <c r="RB24" s="177"/>
      <c r="RC24" s="177"/>
      <c r="RD24" s="177"/>
      <c r="RE24" s="177"/>
      <c r="RF24" s="177"/>
      <c r="RG24" s="177"/>
      <c r="RH24" s="177"/>
      <c r="RI24" s="177"/>
      <c r="RJ24" s="177"/>
      <c r="RK24" s="177"/>
      <c r="RL24" s="177"/>
      <c r="RM24" s="177"/>
      <c r="RN24" s="177"/>
      <c r="RO24" s="177"/>
      <c r="RP24" s="177"/>
      <c r="RQ24" s="177"/>
      <c r="RR24" s="177"/>
      <c r="RS24" s="177"/>
      <c r="RT24" s="177"/>
      <c r="RU24" s="177"/>
      <c r="RV24" s="177"/>
      <c r="RW24" s="177"/>
      <c r="RX24" s="177"/>
      <c r="RY24" s="177"/>
      <c r="RZ24" s="177"/>
      <c r="SA24" s="177"/>
      <c r="SB24" s="177"/>
      <c r="SC24" s="177"/>
      <c r="SD24" s="177"/>
      <c r="SE24" s="177"/>
      <c r="SF24" s="177"/>
      <c r="SG24" s="177"/>
      <c r="SH24" s="177"/>
      <c r="SI24" s="177"/>
      <c r="SJ24" s="177"/>
      <c r="SK24" s="177"/>
      <c r="SL24" s="177"/>
      <c r="SM24" s="177"/>
      <c r="SN24" s="177"/>
      <c r="SO24" s="177"/>
      <c r="SP24" s="177"/>
      <c r="SQ24" s="177"/>
      <c r="SR24" s="177"/>
      <c r="SS24" s="177"/>
      <c r="ST24" s="177"/>
      <c r="SU24" s="177"/>
      <c r="SV24" s="177"/>
      <c r="SW24" s="177"/>
      <c r="SX24" s="177"/>
      <c r="SY24" s="177"/>
      <c r="SZ24" s="177"/>
      <c r="TA24" s="177"/>
      <c r="TB24" s="177"/>
      <c r="TC24" s="177"/>
      <c r="TD24" s="177"/>
      <c r="TE24" s="177"/>
      <c r="TF24" s="177"/>
      <c r="TG24" s="177"/>
      <c r="TH24" s="177"/>
      <c r="TI24" s="177"/>
      <c r="TJ24" s="177"/>
      <c r="TK24" s="177"/>
      <c r="TL24" s="177"/>
      <c r="TM24" s="177"/>
      <c r="TN24" s="177"/>
      <c r="TO24" s="177"/>
      <c r="TP24" s="177"/>
      <c r="TQ24" s="177"/>
      <c r="TR24" s="177"/>
      <c r="TS24" s="177"/>
      <c r="TT24" s="177"/>
      <c r="TU24" s="177"/>
      <c r="TV24" s="177"/>
      <c r="TW24" s="177"/>
      <c r="TX24" s="177"/>
      <c r="TY24" s="177"/>
      <c r="TZ24" s="177"/>
      <c r="UA24" s="177"/>
      <c r="UB24" s="177"/>
      <c r="UC24" s="177"/>
      <c r="UD24" s="177"/>
      <c r="UE24" s="177"/>
      <c r="UF24" s="177"/>
      <c r="UG24" s="177"/>
      <c r="UH24" s="177"/>
      <c r="UI24" s="177"/>
      <c r="UJ24" s="177"/>
      <c r="UK24" s="177"/>
      <c r="UL24" s="177"/>
      <c r="UM24" s="177"/>
      <c r="UN24" s="177"/>
      <c r="UO24" s="177"/>
      <c r="UP24" s="177"/>
      <c r="UQ24" s="177"/>
      <c r="UR24" s="177"/>
      <c r="US24" s="177"/>
      <c r="UT24" s="177"/>
      <c r="UU24" s="177"/>
      <c r="UV24" s="177"/>
      <c r="UW24" s="177"/>
      <c r="UX24" s="177"/>
      <c r="UY24" s="177"/>
      <c r="UZ24" s="177"/>
      <c r="VA24" s="177"/>
      <c r="VB24" s="177"/>
      <c r="VC24" s="177"/>
      <c r="VD24" s="177"/>
      <c r="VE24" s="177"/>
      <c r="VF24" s="177"/>
      <c r="VG24" s="177"/>
      <c r="VH24" s="177"/>
      <c r="VI24" s="177"/>
      <c r="VJ24" s="177"/>
      <c r="VK24" s="177"/>
      <c r="VL24" s="177"/>
      <c r="VM24" s="177"/>
      <c r="VN24" s="177"/>
      <c r="VO24" s="177"/>
      <c r="VP24" s="177"/>
      <c r="VQ24" s="177"/>
      <c r="VR24" s="177"/>
      <c r="VS24" s="177"/>
      <c r="VT24" s="177"/>
      <c r="VU24" s="177"/>
      <c r="VV24" s="177"/>
      <c r="VW24" s="177"/>
      <c r="VX24" s="177"/>
      <c r="VY24" s="177"/>
      <c r="VZ24" s="177"/>
      <c r="WA24" s="177"/>
      <c r="WB24" s="177"/>
      <c r="WC24" s="177"/>
      <c r="WD24" s="177"/>
      <c r="WE24" s="177"/>
      <c r="WF24" s="177"/>
      <c r="WG24" s="177"/>
      <c r="WH24" s="177"/>
      <c r="WI24" s="177"/>
      <c r="WJ24" s="177"/>
      <c r="WK24" s="177"/>
      <c r="WL24" s="177"/>
      <c r="WM24" s="177"/>
      <c r="WN24" s="177"/>
      <c r="WO24" s="177"/>
      <c r="WP24" s="177"/>
      <c r="WQ24" s="177"/>
      <c r="WR24" s="177"/>
      <c r="WS24" s="177"/>
      <c r="WT24" s="177"/>
      <c r="WU24" s="177"/>
      <c r="WV24" s="177"/>
      <c r="WW24" s="177"/>
      <c r="WX24" s="177"/>
      <c r="WY24" s="177"/>
      <c r="WZ24" s="177"/>
      <c r="XA24" s="177"/>
      <c r="XB24" s="177"/>
      <c r="XC24" s="177"/>
      <c r="XD24" s="177"/>
      <c r="XE24" s="177"/>
      <c r="XF24" s="177"/>
      <c r="XG24" s="177"/>
      <c r="XH24" s="177"/>
      <c r="XI24" s="177"/>
      <c r="XJ24" s="177"/>
      <c r="XK24" s="177"/>
      <c r="XL24" s="177"/>
      <c r="XM24" s="177"/>
      <c r="XN24" s="177"/>
      <c r="XO24" s="177"/>
      <c r="XP24" s="177"/>
      <c r="XQ24" s="177"/>
      <c r="XR24" s="177"/>
      <c r="XS24" s="177"/>
      <c r="XT24" s="177"/>
      <c r="XU24" s="177"/>
      <c r="XV24" s="177"/>
      <c r="XW24" s="177"/>
      <c r="XX24" s="177"/>
      <c r="XY24" s="177"/>
      <c r="XZ24" s="177"/>
      <c r="YA24" s="177"/>
      <c r="YB24" s="177"/>
      <c r="YC24" s="177"/>
      <c r="YD24" s="177"/>
      <c r="YE24" s="177"/>
      <c r="YF24" s="177"/>
      <c r="YG24" s="177"/>
      <c r="YH24" s="177"/>
      <c r="YI24" s="177"/>
      <c r="YJ24" s="177"/>
      <c r="YK24" s="177"/>
      <c r="YL24" s="177"/>
      <c r="YM24" s="177"/>
      <c r="YN24" s="177"/>
      <c r="YO24" s="177"/>
      <c r="YP24" s="177"/>
      <c r="YQ24" s="177"/>
      <c r="YR24" s="177"/>
      <c r="YS24" s="177"/>
      <c r="YT24" s="177"/>
      <c r="YU24" s="177"/>
      <c r="YV24" s="177"/>
      <c r="YW24" s="177"/>
      <c r="YX24" s="177"/>
      <c r="YY24" s="177"/>
      <c r="YZ24" s="177"/>
      <c r="ZA24" s="177"/>
      <c r="ZB24" s="177"/>
      <c r="ZC24" s="177"/>
      <c r="ZD24" s="177"/>
      <c r="ZE24" s="177"/>
      <c r="ZF24" s="177"/>
      <c r="ZG24" s="177"/>
      <c r="ZH24" s="177"/>
      <c r="ZI24" s="177"/>
      <c r="ZJ24" s="177"/>
      <c r="ZK24" s="177"/>
      <c r="ZL24" s="177"/>
      <c r="ZM24" s="177"/>
      <c r="ZN24" s="177"/>
      <c r="ZO24" s="177"/>
      <c r="ZP24" s="177"/>
      <c r="ZQ24" s="177"/>
      <c r="ZR24" s="177"/>
      <c r="ZS24" s="177"/>
      <c r="ZT24" s="177"/>
      <c r="ZU24" s="177"/>
      <c r="ZV24" s="177"/>
      <c r="ZW24" s="177"/>
      <c r="ZX24" s="177"/>
      <c r="ZY24" s="177"/>
      <c r="ZZ24" s="177"/>
      <c r="AAA24" s="177"/>
      <c r="AAB24" s="177"/>
      <c r="AAC24" s="177"/>
      <c r="AAD24" s="177"/>
      <c r="AAE24" s="177"/>
      <c r="AAF24" s="177"/>
      <c r="AAG24" s="177"/>
      <c r="AAH24" s="177"/>
      <c r="AAI24" s="177"/>
      <c r="AAJ24" s="177"/>
      <c r="AAK24" s="177"/>
      <c r="AAL24" s="177"/>
      <c r="AAM24" s="177"/>
      <c r="AAN24" s="177"/>
      <c r="AAO24" s="177"/>
      <c r="AAP24" s="177"/>
      <c r="AAQ24" s="177"/>
      <c r="AAR24" s="177"/>
      <c r="AAS24" s="177"/>
      <c r="AAT24" s="177"/>
      <c r="AAU24" s="177"/>
      <c r="AAV24" s="177"/>
      <c r="AAW24" s="177"/>
      <c r="AAX24" s="177"/>
      <c r="AAY24" s="177"/>
      <c r="AAZ24" s="177"/>
      <c r="ABA24" s="177"/>
      <c r="ABB24" s="177"/>
      <c r="ABC24" s="177"/>
      <c r="ABD24" s="177"/>
      <c r="ABE24" s="177"/>
      <c r="ABF24" s="177"/>
      <c r="ABG24" s="177"/>
      <c r="ABH24" s="177"/>
      <c r="ABI24" s="177"/>
      <c r="ABJ24" s="177"/>
      <c r="ABK24" s="177"/>
      <c r="ABL24" s="177"/>
      <c r="ABM24" s="177"/>
      <c r="ABN24" s="177"/>
      <c r="ABO24" s="177"/>
      <c r="ABP24" s="177"/>
      <c r="ABQ24" s="177"/>
      <c r="ABR24" s="177"/>
      <c r="ABS24" s="177"/>
      <c r="ABT24" s="177"/>
      <c r="ABU24" s="177"/>
      <c r="ABV24" s="177"/>
      <c r="ABW24" s="177"/>
      <c r="ABX24" s="177"/>
      <c r="ABY24" s="177"/>
      <c r="ABZ24" s="177"/>
      <c r="ACA24" s="177"/>
      <c r="ACB24" s="177"/>
      <c r="ACC24" s="177"/>
      <c r="ACD24" s="177"/>
      <c r="ACE24" s="177"/>
      <c r="ACF24" s="177"/>
      <c r="ACG24" s="177"/>
      <c r="ACH24" s="177"/>
      <c r="ACI24" s="177"/>
      <c r="ACJ24" s="177"/>
      <c r="ACK24" s="177"/>
      <c r="ACL24" s="177"/>
      <c r="ACM24" s="177"/>
      <c r="ACN24" s="177"/>
      <c r="ACO24" s="177"/>
      <c r="ACP24" s="177"/>
      <c r="ACQ24" s="177"/>
      <c r="ACR24" s="177"/>
      <c r="ACS24" s="177"/>
      <c r="ACT24" s="177"/>
      <c r="ACU24" s="177"/>
      <c r="ACV24" s="177"/>
      <c r="ACW24" s="177"/>
      <c r="ACX24" s="177"/>
      <c r="ACY24" s="177"/>
      <c r="ACZ24" s="177"/>
      <c r="ADA24" s="177"/>
      <c r="ADB24" s="177"/>
      <c r="ADC24" s="177"/>
      <c r="ADD24" s="177"/>
      <c r="ADE24" s="177"/>
      <c r="ADF24" s="177"/>
      <c r="ADG24" s="177"/>
      <c r="ADH24" s="177"/>
      <c r="ADI24" s="177"/>
      <c r="ADJ24" s="177"/>
      <c r="ADK24" s="177"/>
      <c r="ADL24" s="177"/>
      <c r="ADM24" s="177"/>
      <c r="ADN24" s="177"/>
      <c r="ADO24" s="177"/>
      <c r="ADP24" s="177"/>
      <c r="ADQ24" s="177"/>
      <c r="ADR24" s="177"/>
      <c r="ADS24" s="177"/>
      <c r="ADT24" s="177"/>
      <c r="ADU24" s="177"/>
      <c r="ADV24" s="177"/>
      <c r="ADW24" s="177"/>
      <c r="ADX24" s="177"/>
      <c r="ADY24" s="177"/>
      <c r="ADZ24" s="177"/>
      <c r="AEA24" s="177"/>
      <c r="AEB24" s="177"/>
      <c r="AEC24" s="177"/>
      <c r="AED24" s="177"/>
      <c r="AEE24" s="177"/>
      <c r="AEF24" s="177"/>
      <c r="AEG24" s="177"/>
      <c r="AEH24" s="177"/>
      <c r="AEI24" s="177"/>
      <c r="AEJ24" s="177"/>
      <c r="AEK24" s="177"/>
      <c r="AEL24" s="177"/>
      <c r="AEM24" s="177"/>
      <c r="AEN24" s="177"/>
      <c r="AEO24" s="177"/>
      <c r="AEP24" s="177"/>
      <c r="AEQ24" s="177"/>
      <c r="AER24" s="177"/>
      <c r="AES24" s="177"/>
      <c r="AET24" s="177"/>
      <c r="AEU24" s="177"/>
      <c r="AEV24" s="177"/>
      <c r="AEW24" s="177"/>
      <c r="AEX24" s="177"/>
      <c r="AEY24" s="177"/>
      <c r="AEZ24" s="177"/>
      <c r="AFA24" s="177"/>
      <c r="AFB24" s="177"/>
      <c r="AFC24" s="177"/>
      <c r="AFD24" s="177"/>
      <c r="AFE24" s="177"/>
      <c r="AFF24" s="177"/>
      <c r="AFG24" s="177"/>
      <c r="AFH24" s="177"/>
      <c r="AFI24" s="177"/>
      <c r="AFJ24" s="177"/>
      <c r="AFK24" s="177"/>
      <c r="AFL24" s="177"/>
      <c r="AFM24" s="177"/>
      <c r="AFN24" s="177"/>
      <c r="AFO24" s="177"/>
      <c r="AFP24" s="177"/>
      <c r="AFQ24" s="177"/>
      <c r="AFR24" s="177"/>
      <c r="AFS24" s="177"/>
      <c r="AFT24" s="177"/>
      <c r="AFU24" s="177"/>
      <c r="AFV24" s="177"/>
      <c r="AFW24" s="177"/>
      <c r="AFX24" s="177"/>
      <c r="AFY24" s="177"/>
      <c r="AFZ24" s="177"/>
      <c r="AGA24" s="177"/>
      <c r="AGB24" s="177"/>
      <c r="AGC24" s="177"/>
      <c r="AGD24" s="177"/>
      <c r="AGE24" s="177"/>
      <c r="AGF24" s="177"/>
      <c r="AGG24" s="177"/>
      <c r="AGH24" s="177"/>
      <c r="AGI24" s="177"/>
      <c r="AGJ24" s="177"/>
      <c r="AGK24" s="177"/>
      <c r="AGL24" s="177"/>
      <c r="AGM24" s="177"/>
      <c r="AGN24" s="177"/>
      <c r="AGO24" s="177"/>
      <c r="AGP24" s="177"/>
      <c r="AGQ24" s="177"/>
      <c r="AGR24" s="177"/>
      <c r="AGS24" s="177"/>
      <c r="AGT24" s="177"/>
      <c r="AGU24" s="177"/>
      <c r="AGV24" s="177"/>
      <c r="AGW24" s="177"/>
      <c r="AGX24" s="177"/>
      <c r="AGY24" s="177"/>
      <c r="AGZ24" s="177"/>
      <c r="AHA24" s="177"/>
      <c r="AHB24" s="177"/>
      <c r="AHC24" s="177"/>
      <c r="AHD24" s="177"/>
      <c r="AHE24" s="177"/>
      <c r="AHF24" s="177"/>
      <c r="AHG24" s="177"/>
      <c r="AHH24" s="177"/>
      <c r="AHI24" s="177"/>
      <c r="AHJ24" s="177"/>
      <c r="AHK24" s="177"/>
      <c r="AHL24" s="177"/>
      <c r="AHM24" s="177"/>
      <c r="AHN24" s="177"/>
      <c r="AHO24" s="177"/>
      <c r="AHP24" s="177"/>
      <c r="AHQ24" s="177"/>
      <c r="AHR24" s="177"/>
      <c r="AHS24" s="177"/>
      <c r="AHT24" s="177"/>
      <c r="AHU24" s="177"/>
      <c r="AHV24" s="177"/>
      <c r="AHW24" s="177"/>
      <c r="AHX24" s="177"/>
      <c r="AHY24" s="177"/>
      <c r="AHZ24" s="177"/>
      <c r="AIA24" s="177"/>
      <c r="AIB24" s="177"/>
      <c r="AIC24" s="177"/>
      <c r="AID24" s="177"/>
      <c r="AIE24" s="177"/>
      <c r="AIF24" s="177"/>
      <c r="AIG24" s="177"/>
      <c r="AIH24" s="177"/>
      <c r="AII24" s="177"/>
      <c r="AIJ24" s="177"/>
      <c r="AIK24" s="177"/>
      <c r="AIL24" s="177"/>
      <c r="AIM24" s="177"/>
      <c r="AIN24" s="177"/>
      <c r="AIO24" s="177"/>
      <c r="AIP24" s="177"/>
      <c r="AIQ24" s="177"/>
      <c r="AIR24" s="177"/>
      <c r="AIS24" s="177"/>
      <c r="AIT24" s="177"/>
      <c r="AIU24" s="177"/>
      <c r="AIV24" s="177"/>
      <c r="AIW24" s="177"/>
      <c r="AIX24" s="177"/>
      <c r="AIY24" s="177"/>
      <c r="AIZ24" s="177"/>
      <c r="AJA24" s="177"/>
      <c r="AJB24" s="177"/>
      <c r="AJC24" s="177"/>
      <c r="AJD24" s="177"/>
      <c r="AJE24" s="177"/>
      <c r="AJF24" s="177"/>
      <c r="AJG24" s="177"/>
      <c r="AJH24" s="177"/>
      <c r="AJI24" s="177"/>
      <c r="AJJ24" s="177"/>
      <c r="AJK24" s="177"/>
      <c r="AJL24" s="177"/>
      <c r="AJM24" s="177"/>
      <c r="AJN24" s="177"/>
      <c r="AJO24" s="177"/>
      <c r="AJP24" s="177"/>
      <c r="AJQ24" s="177"/>
      <c r="AJR24" s="177"/>
      <c r="AJS24" s="177"/>
      <c r="AJT24" s="177"/>
      <c r="AJU24" s="177"/>
      <c r="AJV24" s="177"/>
      <c r="AJW24" s="177"/>
      <c r="AJX24" s="177"/>
      <c r="AJY24" s="177"/>
      <c r="AJZ24" s="177"/>
      <c r="AKA24" s="177"/>
      <c r="AKB24" s="177"/>
      <c r="AKC24" s="177"/>
      <c r="AKD24" s="177"/>
      <c r="AKE24" s="177"/>
      <c r="AKF24" s="177"/>
      <c r="AKG24" s="177"/>
      <c r="AKH24" s="177"/>
      <c r="AKI24" s="177"/>
      <c r="AKJ24" s="177"/>
      <c r="AKK24" s="177"/>
      <c r="AKL24" s="177"/>
      <c r="AKM24" s="177"/>
      <c r="AKN24" s="177"/>
      <c r="AKO24" s="177"/>
      <c r="AKP24" s="177"/>
      <c r="AKQ24" s="177"/>
      <c r="AKR24" s="177"/>
      <c r="AKS24" s="177"/>
      <c r="AKT24" s="177"/>
      <c r="AKU24" s="177"/>
      <c r="AKV24" s="177"/>
      <c r="AKW24" s="177"/>
      <c r="AKX24" s="177"/>
      <c r="AKY24" s="177"/>
      <c r="AKZ24" s="177"/>
      <c r="ALA24" s="177"/>
      <c r="ALB24" s="177"/>
      <c r="ALC24" s="177"/>
      <c r="ALD24" s="177"/>
      <c r="ALE24" s="177"/>
      <c r="ALF24" s="177"/>
      <c r="ALG24" s="177"/>
      <c r="ALH24" s="177"/>
      <c r="ALI24" s="177"/>
      <c r="ALJ24" s="177"/>
      <c r="ALK24" s="177"/>
      <c r="ALL24" s="177"/>
      <c r="ALM24" s="177"/>
      <c r="ALN24" s="177"/>
      <c r="ALO24" s="177"/>
      <c r="ALP24" s="177"/>
      <c r="ALQ24" s="177"/>
      <c r="ALR24" s="177"/>
      <c r="ALS24" s="177"/>
      <c r="ALT24" s="177"/>
      <c r="ALU24" s="177"/>
      <c r="ALV24" s="177"/>
      <c r="ALW24" s="177"/>
      <c r="ALX24" s="177"/>
      <c r="ALY24" s="177"/>
      <c r="ALZ24" s="177"/>
      <c r="AMA24" s="177"/>
      <c r="AMB24" s="177"/>
      <c r="AMC24" s="177"/>
      <c r="AMD24" s="177"/>
      <c r="AME24" s="177"/>
      <c r="AMF24" s="177"/>
      <c r="AMG24" s="177"/>
      <c r="AMH24" s="177"/>
      <c r="AMI24" s="177"/>
      <c r="AMJ24" s="177"/>
      <c r="AMK24" s="177"/>
    </row>
    <row r="25" spans="1:1025" s="298" customFormat="1" ht="35.1" customHeight="1" x14ac:dyDescent="0.8">
      <c r="A25" s="299">
        <v>1983</v>
      </c>
      <c r="B25" s="171">
        <v>102.98486268608141</v>
      </c>
      <c r="C25" s="172">
        <v>0</v>
      </c>
      <c r="D25" s="171">
        <v>95.404104058846514</v>
      </c>
      <c r="E25" s="172">
        <v>32.741911365383459</v>
      </c>
      <c r="F25" s="171">
        <v>0</v>
      </c>
      <c r="G25" s="172">
        <v>231.13087811031139</v>
      </c>
      <c r="H25" s="171">
        <v>82.639291277906338</v>
      </c>
      <c r="I25" s="172">
        <v>0</v>
      </c>
      <c r="J25" s="171">
        <v>86.967153536650329</v>
      </c>
      <c r="K25" s="172">
        <v>25.801549616341731</v>
      </c>
      <c r="L25" s="171">
        <v>0</v>
      </c>
      <c r="M25" s="300">
        <v>195.40799443089841</v>
      </c>
      <c r="N25" s="302"/>
      <c r="O25" s="184"/>
      <c r="P25" s="297"/>
      <c r="Q25" s="296"/>
      <c r="R25" s="302"/>
      <c r="S25" s="296"/>
      <c r="T25" s="302"/>
      <c r="U25" s="185"/>
      <c r="V25" s="297"/>
      <c r="W25" s="296"/>
      <c r="X25" s="297"/>
      <c r="Y25" s="296"/>
      <c r="Z25" s="297"/>
      <c r="AA25" s="296"/>
      <c r="AB25" s="297"/>
      <c r="AC25" s="185"/>
      <c r="AD25" s="297"/>
      <c r="AE25" s="185"/>
      <c r="AF25" s="297"/>
      <c r="AG25" s="185"/>
      <c r="AH25" s="297"/>
      <c r="AI25" s="29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77"/>
      <c r="BK25" s="177"/>
      <c r="BL25" s="177"/>
      <c r="BM25" s="177"/>
      <c r="BN25" s="177"/>
      <c r="BO25" s="177"/>
      <c r="BP25" s="177"/>
      <c r="BQ25" s="177"/>
      <c r="BR25" s="177"/>
      <c r="BS25" s="177"/>
      <c r="BT25" s="177"/>
      <c r="BU25" s="177"/>
      <c r="BV25" s="177"/>
      <c r="BW25" s="177"/>
      <c r="BX25" s="177"/>
      <c r="BY25" s="177"/>
      <c r="BZ25" s="177"/>
      <c r="CA25" s="177"/>
      <c r="CB25" s="177"/>
      <c r="CC25" s="177"/>
      <c r="CD25" s="177"/>
      <c r="CE25" s="177"/>
      <c r="CF25" s="177"/>
      <c r="CG25" s="177"/>
      <c r="CH25" s="177"/>
      <c r="CI25" s="177"/>
      <c r="CJ25" s="177"/>
      <c r="CK25" s="177"/>
      <c r="CL25" s="177"/>
      <c r="CM25" s="177"/>
      <c r="CN25" s="177"/>
      <c r="CO25" s="177"/>
      <c r="CP25" s="177"/>
      <c r="CQ25" s="177"/>
      <c r="CR25" s="177"/>
      <c r="CS25" s="177"/>
      <c r="CT25" s="177"/>
      <c r="CU25" s="177"/>
      <c r="CV25" s="177"/>
      <c r="CW25" s="177"/>
      <c r="CX25" s="177"/>
      <c r="CY25" s="177"/>
      <c r="CZ25" s="177"/>
      <c r="DA25" s="177"/>
      <c r="DB25" s="177"/>
      <c r="DC25" s="177"/>
      <c r="DD25" s="177"/>
      <c r="DE25" s="177"/>
      <c r="DF25" s="177"/>
      <c r="DG25" s="177"/>
      <c r="DH25" s="177"/>
      <c r="DI25" s="177"/>
      <c r="DJ25" s="177"/>
      <c r="DK25" s="177"/>
      <c r="DL25" s="177"/>
      <c r="DM25" s="177"/>
      <c r="DN25" s="177"/>
      <c r="DO25" s="177"/>
      <c r="DP25" s="177"/>
      <c r="DQ25" s="177"/>
      <c r="DR25" s="177"/>
      <c r="DS25" s="177"/>
      <c r="DT25" s="177"/>
      <c r="DU25" s="177"/>
      <c r="DV25" s="177"/>
      <c r="DW25" s="177"/>
      <c r="DX25" s="177"/>
      <c r="DY25" s="177"/>
      <c r="DZ25" s="177"/>
      <c r="EA25" s="177"/>
      <c r="EB25" s="177"/>
      <c r="EC25" s="177"/>
      <c r="ED25" s="177"/>
      <c r="EE25" s="177"/>
      <c r="EF25" s="177"/>
      <c r="EG25" s="177"/>
      <c r="EH25" s="177"/>
      <c r="EI25" s="177"/>
      <c r="EJ25" s="177"/>
      <c r="EK25" s="177"/>
      <c r="EL25" s="177"/>
      <c r="EM25" s="177"/>
      <c r="EN25" s="177"/>
      <c r="EO25" s="177"/>
      <c r="EP25" s="177"/>
      <c r="EQ25" s="177"/>
      <c r="ER25" s="177"/>
      <c r="ES25" s="177"/>
      <c r="ET25" s="177"/>
      <c r="EU25" s="177"/>
      <c r="EV25" s="177"/>
      <c r="EW25" s="177"/>
      <c r="EX25" s="177"/>
      <c r="EY25" s="177"/>
      <c r="EZ25" s="177"/>
      <c r="FA25" s="177"/>
      <c r="FB25" s="177"/>
      <c r="FC25" s="177"/>
      <c r="FD25" s="177"/>
      <c r="FE25" s="177"/>
      <c r="FF25" s="177"/>
      <c r="FG25" s="177"/>
      <c r="FH25" s="177"/>
      <c r="FI25" s="177"/>
      <c r="FJ25" s="177"/>
      <c r="FK25" s="177"/>
      <c r="FL25" s="177"/>
      <c r="FM25" s="177"/>
      <c r="FN25" s="177"/>
      <c r="FO25" s="177"/>
      <c r="FP25" s="177"/>
      <c r="FQ25" s="177"/>
      <c r="FR25" s="177"/>
      <c r="FS25" s="177"/>
      <c r="FT25" s="177"/>
      <c r="FU25" s="177"/>
      <c r="FV25" s="177"/>
      <c r="FW25" s="177"/>
      <c r="FX25" s="177"/>
      <c r="FY25" s="177"/>
      <c r="FZ25" s="177"/>
      <c r="GA25" s="177"/>
      <c r="GB25" s="177"/>
      <c r="GC25" s="177"/>
      <c r="GD25" s="177"/>
      <c r="GE25" s="177"/>
      <c r="GF25" s="177"/>
      <c r="GG25" s="177"/>
      <c r="GH25" s="177"/>
      <c r="GI25" s="177"/>
      <c r="GJ25" s="177"/>
      <c r="GK25" s="177"/>
      <c r="GL25" s="177"/>
      <c r="GM25" s="177"/>
      <c r="GN25" s="177"/>
      <c r="GO25" s="177"/>
      <c r="GP25" s="177"/>
      <c r="GQ25" s="177"/>
      <c r="GR25" s="177"/>
      <c r="GS25" s="177"/>
      <c r="GT25" s="177"/>
      <c r="GU25" s="177"/>
      <c r="GV25" s="177"/>
      <c r="GW25" s="177"/>
      <c r="GX25" s="177"/>
      <c r="GY25" s="177"/>
      <c r="GZ25" s="177"/>
      <c r="HA25" s="177"/>
      <c r="HB25" s="177"/>
      <c r="HC25" s="177"/>
      <c r="HD25" s="177"/>
      <c r="HE25" s="177"/>
      <c r="HF25" s="177"/>
      <c r="HG25" s="177"/>
      <c r="HH25" s="177"/>
      <c r="HI25" s="177"/>
      <c r="HJ25" s="177"/>
      <c r="HK25" s="177"/>
      <c r="HL25" s="177"/>
      <c r="HM25" s="177"/>
      <c r="HN25" s="177"/>
      <c r="HO25" s="177"/>
      <c r="HP25" s="177"/>
      <c r="HQ25" s="177"/>
      <c r="HR25" s="177"/>
      <c r="HS25" s="177"/>
      <c r="HT25" s="177"/>
      <c r="HU25" s="177"/>
      <c r="HV25" s="177"/>
      <c r="HW25" s="177"/>
      <c r="HX25" s="177"/>
      <c r="HY25" s="177"/>
      <c r="HZ25" s="177"/>
      <c r="IA25" s="177"/>
      <c r="IB25" s="177"/>
      <c r="IC25" s="177"/>
      <c r="ID25" s="177"/>
      <c r="IE25" s="177"/>
      <c r="IF25" s="177"/>
      <c r="IG25" s="177"/>
      <c r="IH25" s="177"/>
      <c r="II25" s="177"/>
      <c r="IJ25" s="177"/>
      <c r="IK25" s="177"/>
      <c r="IL25" s="177"/>
      <c r="IM25" s="177"/>
      <c r="IN25" s="177"/>
      <c r="IO25" s="177"/>
      <c r="IP25" s="177"/>
      <c r="IQ25" s="177"/>
      <c r="IR25" s="177"/>
      <c r="IS25" s="177"/>
      <c r="IT25" s="177"/>
      <c r="IU25" s="177"/>
      <c r="IV25" s="177"/>
      <c r="IW25" s="177"/>
      <c r="IX25" s="177"/>
      <c r="IY25" s="177"/>
      <c r="IZ25" s="177"/>
      <c r="JA25" s="177"/>
      <c r="JB25" s="177"/>
      <c r="JC25" s="177"/>
      <c r="JD25" s="177"/>
      <c r="JE25" s="177"/>
      <c r="JF25" s="177"/>
      <c r="JG25" s="177"/>
      <c r="JH25" s="177"/>
      <c r="JI25" s="177"/>
      <c r="JJ25" s="177"/>
      <c r="JK25" s="177"/>
      <c r="JL25" s="177"/>
      <c r="JM25" s="177"/>
      <c r="JN25" s="177"/>
      <c r="JO25" s="177"/>
      <c r="JP25" s="177"/>
      <c r="JQ25" s="177"/>
      <c r="JR25" s="177"/>
      <c r="JS25" s="177"/>
      <c r="JT25" s="177"/>
      <c r="JU25" s="177"/>
      <c r="JV25" s="177"/>
      <c r="JW25" s="177"/>
      <c r="JX25" s="177"/>
      <c r="JY25" s="177"/>
      <c r="JZ25" s="177"/>
      <c r="KA25" s="177"/>
      <c r="KB25" s="177"/>
      <c r="KC25" s="177"/>
      <c r="KD25" s="177"/>
      <c r="KE25" s="177"/>
      <c r="KF25" s="177"/>
      <c r="KG25" s="177"/>
      <c r="KH25" s="177"/>
      <c r="KI25" s="177"/>
      <c r="KJ25" s="177"/>
      <c r="KK25" s="177"/>
      <c r="KL25" s="177"/>
      <c r="KM25" s="177"/>
      <c r="KN25" s="177"/>
      <c r="KO25" s="177"/>
      <c r="KP25" s="177"/>
      <c r="KQ25" s="177"/>
      <c r="KR25" s="177"/>
      <c r="KS25" s="177"/>
      <c r="KT25" s="177"/>
      <c r="KU25" s="177"/>
      <c r="KV25" s="177"/>
      <c r="KW25" s="177"/>
      <c r="KX25" s="177"/>
      <c r="KY25" s="177"/>
      <c r="KZ25" s="177"/>
      <c r="LA25" s="177"/>
      <c r="LB25" s="177"/>
      <c r="LC25" s="177"/>
      <c r="LD25" s="177"/>
      <c r="LE25" s="177"/>
      <c r="LF25" s="177"/>
      <c r="LG25" s="177"/>
      <c r="LH25" s="177"/>
      <c r="LI25" s="177"/>
      <c r="LJ25" s="177"/>
      <c r="LK25" s="177"/>
      <c r="LL25" s="177"/>
      <c r="LM25" s="177"/>
      <c r="LN25" s="177"/>
      <c r="LO25" s="177"/>
      <c r="LP25" s="177"/>
      <c r="LQ25" s="177"/>
      <c r="LR25" s="177"/>
      <c r="LS25" s="177"/>
      <c r="LT25" s="177"/>
      <c r="LU25" s="177"/>
      <c r="LV25" s="177"/>
      <c r="LW25" s="177"/>
      <c r="LX25" s="177"/>
      <c r="LY25" s="177"/>
      <c r="LZ25" s="177"/>
      <c r="MA25" s="177"/>
      <c r="MB25" s="177"/>
      <c r="MC25" s="177"/>
      <c r="MD25" s="177"/>
      <c r="ME25" s="177"/>
      <c r="MF25" s="177"/>
      <c r="MG25" s="177"/>
      <c r="MH25" s="177"/>
      <c r="MI25" s="177"/>
      <c r="MJ25" s="177"/>
      <c r="MK25" s="177"/>
      <c r="ML25" s="177"/>
      <c r="MM25" s="177"/>
      <c r="MN25" s="177"/>
      <c r="MO25" s="177"/>
      <c r="MP25" s="177"/>
      <c r="MQ25" s="177"/>
      <c r="MR25" s="177"/>
      <c r="MS25" s="177"/>
      <c r="MT25" s="177"/>
      <c r="MU25" s="177"/>
      <c r="MV25" s="177"/>
      <c r="MW25" s="177"/>
      <c r="MX25" s="177"/>
      <c r="MY25" s="177"/>
      <c r="MZ25" s="177"/>
      <c r="NA25" s="177"/>
      <c r="NB25" s="177"/>
      <c r="NC25" s="177"/>
      <c r="ND25" s="177"/>
      <c r="NE25" s="177"/>
      <c r="NF25" s="177"/>
      <c r="NG25" s="177"/>
      <c r="NH25" s="177"/>
      <c r="NI25" s="177"/>
      <c r="NJ25" s="177"/>
      <c r="NK25" s="177"/>
      <c r="NL25" s="177"/>
      <c r="NM25" s="177"/>
      <c r="NN25" s="177"/>
      <c r="NO25" s="177"/>
      <c r="NP25" s="177"/>
      <c r="NQ25" s="177"/>
      <c r="NR25" s="177"/>
      <c r="NS25" s="177"/>
      <c r="NT25" s="177"/>
      <c r="NU25" s="177"/>
      <c r="NV25" s="177"/>
      <c r="NW25" s="177"/>
      <c r="NX25" s="177"/>
      <c r="NY25" s="177"/>
      <c r="NZ25" s="177"/>
      <c r="OA25" s="177"/>
      <c r="OB25" s="177"/>
      <c r="OC25" s="177"/>
      <c r="OD25" s="177"/>
      <c r="OE25" s="177"/>
      <c r="OF25" s="177"/>
      <c r="OG25" s="177"/>
      <c r="OH25" s="177"/>
      <c r="OI25" s="177"/>
      <c r="OJ25" s="177"/>
      <c r="OK25" s="177"/>
      <c r="OL25" s="177"/>
      <c r="OM25" s="177"/>
      <c r="ON25" s="177"/>
      <c r="OO25" s="177"/>
      <c r="OP25" s="177"/>
      <c r="OQ25" s="177"/>
      <c r="OR25" s="177"/>
      <c r="OS25" s="177"/>
      <c r="OT25" s="177"/>
      <c r="OU25" s="177"/>
      <c r="OV25" s="177"/>
      <c r="OW25" s="177"/>
      <c r="OX25" s="177"/>
      <c r="OY25" s="177"/>
      <c r="OZ25" s="177"/>
      <c r="PA25" s="177"/>
      <c r="PB25" s="177"/>
      <c r="PC25" s="177"/>
      <c r="PD25" s="177"/>
      <c r="PE25" s="177"/>
      <c r="PF25" s="177"/>
      <c r="PG25" s="177"/>
      <c r="PH25" s="177"/>
      <c r="PI25" s="177"/>
      <c r="PJ25" s="177"/>
      <c r="PK25" s="177"/>
      <c r="PL25" s="177"/>
      <c r="PM25" s="177"/>
      <c r="PN25" s="177"/>
      <c r="PO25" s="177"/>
      <c r="PP25" s="177"/>
      <c r="PQ25" s="177"/>
      <c r="PR25" s="177"/>
      <c r="PS25" s="177"/>
      <c r="PT25" s="177"/>
      <c r="PU25" s="177"/>
      <c r="PV25" s="177"/>
      <c r="PW25" s="177"/>
      <c r="PX25" s="177"/>
      <c r="PY25" s="177"/>
      <c r="PZ25" s="177"/>
      <c r="QA25" s="177"/>
      <c r="QB25" s="177"/>
      <c r="QC25" s="177"/>
      <c r="QD25" s="177"/>
      <c r="QE25" s="177"/>
      <c r="QF25" s="177"/>
      <c r="QG25" s="177"/>
      <c r="QH25" s="177"/>
      <c r="QI25" s="177"/>
      <c r="QJ25" s="177"/>
      <c r="QK25" s="177"/>
      <c r="QL25" s="177"/>
      <c r="QM25" s="177"/>
      <c r="QN25" s="177"/>
      <c r="QO25" s="177"/>
      <c r="QP25" s="177"/>
      <c r="QQ25" s="177"/>
      <c r="QR25" s="177"/>
      <c r="QS25" s="177"/>
      <c r="QT25" s="177"/>
      <c r="QU25" s="177"/>
      <c r="QV25" s="177"/>
      <c r="QW25" s="177"/>
      <c r="QX25" s="177"/>
      <c r="QY25" s="177"/>
      <c r="QZ25" s="177"/>
      <c r="RA25" s="177"/>
      <c r="RB25" s="177"/>
      <c r="RC25" s="177"/>
      <c r="RD25" s="177"/>
      <c r="RE25" s="177"/>
      <c r="RF25" s="177"/>
      <c r="RG25" s="177"/>
      <c r="RH25" s="177"/>
      <c r="RI25" s="177"/>
      <c r="RJ25" s="177"/>
      <c r="RK25" s="177"/>
      <c r="RL25" s="177"/>
      <c r="RM25" s="177"/>
      <c r="RN25" s="177"/>
      <c r="RO25" s="177"/>
      <c r="RP25" s="177"/>
      <c r="RQ25" s="177"/>
      <c r="RR25" s="177"/>
      <c r="RS25" s="177"/>
      <c r="RT25" s="177"/>
      <c r="RU25" s="177"/>
      <c r="RV25" s="177"/>
      <c r="RW25" s="177"/>
      <c r="RX25" s="177"/>
      <c r="RY25" s="177"/>
      <c r="RZ25" s="177"/>
      <c r="SA25" s="177"/>
      <c r="SB25" s="177"/>
      <c r="SC25" s="177"/>
      <c r="SD25" s="177"/>
      <c r="SE25" s="177"/>
      <c r="SF25" s="177"/>
      <c r="SG25" s="177"/>
      <c r="SH25" s="177"/>
      <c r="SI25" s="177"/>
      <c r="SJ25" s="177"/>
      <c r="SK25" s="177"/>
      <c r="SL25" s="177"/>
      <c r="SM25" s="177"/>
      <c r="SN25" s="177"/>
      <c r="SO25" s="177"/>
      <c r="SP25" s="177"/>
      <c r="SQ25" s="177"/>
      <c r="SR25" s="177"/>
      <c r="SS25" s="177"/>
      <c r="ST25" s="177"/>
      <c r="SU25" s="177"/>
      <c r="SV25" s="177"/>
      <c r="SW25" s="177"/>
      <c r="SX25" s="177"/>
      <c r="SY25" s="177"/>
      <c r="SZ25" s="177"/>
      <c r="TA25" s="177"/>
      <c r="TB25" s="177"/>
      <c r="TC25" s="177"/>
      <c r="TD25" s="177"/>
      <c r="TE25" s="177"/>
      <c r="TF25" s="177"/>
      <c r="TG25" s="177"/>
      <c r="TH25" s="177"/>
      <c r="TI25" s="177"/>
      <c r="TJ25" s="177"/>
      <c r="TK25" s="177"/>
      <c r="TL25" s="177"/>
      <c r="TM25" s="177"/>
      <c r="TN25" s="177"/>
      <c r="TO25" s="177"/>
      <c r="TP25" s="177"/>
      <c r="TQ25" s="177"/>
      <c r="TR25" s="177"/>
      <c r="TS25" s="177"/>
      <c r="TT25" s="177"/>
      <c r="TU25" s="177"/>
      <c r="TV25" s="177"/>
      <c r="TW25" s="177"/>
      <c r="TX25" s="177"/>
      <c r="TY25" s="177"/>
      <c r="TZ25" s="177"/>
      <c r="UA25" s="177"/>
      <c r="UB25" s="177"/>
      <c r="UC25" s="177"/>
      <c r="UD25" s="177"/>
      <c r="UE25" s="177"/>
      <c r="UF25" s="177"/>
      <c r="UG25" s="177"/>
      <c r="UH25" s="177"/>
      <c r="UI25" s="177"/>
      <c r="UJ25" s="177"/>
      <c r="UK25" s="177"/>
      <c r="UL25" s="177"/>
      <c r="UM25" s="177"/>
      <c r="UN25" s="177"/>
      <c r="UO25" s="177"/>
      <c r="UP25" s="177"/>
      <c r="UQ25" s="177"/>
      <c r="UR25" s="177"/>
      <c r="US25" s="177"/>
      <c r="UT25" s="177"/>
      <c r="UU25" s="177"/>
      <c r="UV25" s="177"/>
      <c r="UW25" s="177"/>
      <c r="UX25" s="177"/>
      <c r="UY25" s="177"/>
      <c r="UZ25" s="177"/>
      <c r="VA25" s="177"/>
      <c r="VB25" s="177"/>
      <c r="VC25" s="177"/>
      <c r="VD25" s="177"/>
      <c r="VE25" s="177"/>
      <c r="VF25" s="177"/>
      <c r="VG25" s="177"/>
      <c r="VH25" s="177"/>
      <c r="VI25" s="177"/>
      <c r="VJ25" s="177"/>
      <c r="VK25" s="177"/>
      <c r="VL25" s="177"/>
      <c r="VM25" s="177"/>
      <c r="VN25" s="177"/>
      <c r="VO25" s="177"/>
      <c r="VP25" s="177"/>
      <c r="VQ25" s="177"/>
      <c r="VR25" s="177"/>
      <c r="VS25" s="177"/>
      <c r="VT25" s="177"/>
      <c r="VU25" s="177"/>
      <c r="VV25" s="177"/>
      <c r="VW25" s="177"/>
      <c r="VX25" s="177"/>
      <c r="VY25" s="177"/>
      <c r="VZ25" s="177"/>
      <c r="WA25" s="177"/>
      <c r="WB25" s="177"/>
      <c r="WC25" s="177"/>
      <c r="WD25" s="177"/>
      <c r="WE25" s="177"/>
      <c r="WF25" s="177"/>
      <c r="WG25" s="177"/>
      <c r="WH25" s="177"/>
      <c r="WI25" s="177"/>
      <c r="WJ25" s="177"/>
      <c r="WK25" s="177"/>
      <c r="WL25" s="177"/>
      <c r="WM25" s="177"/>
      <c r="WN25" s="177"/>
      <c r="WO25" s="177"/>
      <c r="WP25" s="177"/>
      <c r="WQ25" s="177"/>
      <c r="WR25" s="177"/>
      <c r="WS25" s="177"/>
      <c r="WT25" s="177"/>
      <c r="WU25" s="177"/>
      <c r="WV25" s="177"/>
      <c r="WW25" s="177"/>
      <c r="WX25" s="177"/>
      <c r="WY25" s="177"/>
      <c r="WZ25" s="177"/>
      <c r="XA25" s="177"/>
      <c r="XB25" s="177"/>
      <c r="XC25" s="177"/>
      <c r="XD25" s="177"/>
      <c r="XE25" s="177"/>
      <c r="XF25" s="177"/>
      <c r="XG25" s="177"/>
      <c r="XH25" s="177"/>
      <c r="XI25" s="177"/>
      <c r="XJ25" s="177"/>
      <c r="XK25" s="177"/>
      <c r="XL25" s="177"/>
      <c r="XM25" s="177"/>
      <c r="XN25" s="177"/>
      <c r="XO25" s="177"/>
      <c r="XP25" s="177"/>
      <c r="XQ25" s="177"/>
      <c r="XR25" s="177"/>
      <c r="XS25" s="177"/>
      <c r="XT25" s="177"/>
      <c r="XU25" s="177"/>
      <c r="XV25" s="177"/>
      <c r="XW25" s="177"/>
      <c r="XX25" s="177"/>
      <c r="XY25" s="177"/>
      <c r="XZ25" s="177"/>
      <c r="YA25" s="177"/>
      <c r="YB25" s="177"/>
      <c r="YC25" s="177"/>
      <c r="YD25" s="177"/>
      <c r="YE25" s="177"/>
      <c r="YF25" s="177"/>
      <c r="YG25" s="177"/>
      <c r="YH25" s="177"/>
      <c r="YI25" s="177"/>
      <c r="YJ25" s="177"/>
      <c r="YK25" s="177"/>
      <c r="YL25" s="177"/>
      <c r="YM25" s="177"/>
      <c r="YN25" s="177"/>
      <c r="YO25" s="177"/>
      <c r="YP25" s="177"/>
      <c r="YQ25" s="177"/>
      <c r="YR25" s="177"/>
      <c r="YS25" s="177"/>
      <c r="YT25" s="177"/>
      <c r="YU25" s="177"/>
      <c r="YV25" s="177"/>
      <c r="YW25" s="177"/>
      <c r="YX25" s="177"/>
      <c r="YY25" s="177"/>
      <c r="YZ25" s="177"/>
      <c r="ZA25" s="177"/>
      <c r="ZB25" s="177"/>
      <c r="ZC25" s="177"/>
      <c r="ZD25" s="177"/>
      <c r="ZE25" s="177"/>
      <c r="ZF25" s="177"/>
      <c r="ZG25" s="177"/>
      <c r="ZH25" s="177"/>
      <c r="ZI25" s="177"/>
      <c r="ZJ25" s="177"/>
      <c r="ZK25" s="177"/>
      <c r="ZL25" s="177"/>
      <c r="ZM25" s="177"/>
      <c r="ZN25" s="177"/>
      <c r="ZO25" s="177"/>
      <c r="ZP25" s="177"/>
      <c r="ZQ25" s="177"/>
      <c r="ZR25" s="177"/>
      <c r="ZS25" s="177"/>
      <c r="ZT25" s="177"/>
      <c r="ZU25" s="177"/>
      <c r="ZV25" s="177"/>
      <c r="ZW25" s="177"/>
      <c r="ZX25" s="177"/>
      <c r="ZY25" s="177"/>
      <c r="ZZ25" s="177"/>
      <c r="AAA25" s="177"/>
      <c r="AAB25" s="177"/>
      <c r="AAC25" s="177"/>
      <c r="AAD25" s="177"/>
      <c r="AAE25" s="177"/>
      <c r="AAF25" s="177"/>
      <c r="AAG25" s="177"/>
      <c r="AAH25" s="177"/>
      <c r="AAI25" s="177"/>
      <c r="AAJ25" s="177"/>
      <c r="AAK25" s="177"/>
      <c r="AAL25" s="177"/>
      <c r="AAM25" s="177"/>
      <c r="AAN25" s="177"/>
      <c r="AAO25" s="177"/>
      <c r="AAP25" s="177"/>
      <c r="AAQ25" s="177"/>
      <c r="AAR25" s="177"/>
      <c r="AAS25" s="177"/>
      <c r="AAT25" s="177"/>
      <c r="AAU25" s="177"/>
      <c r="AAV25" s="177"/>
      <c r="AAW25" s="177"/>
      <c r="AAX25" s="177"/>
      <c r="AAY25" s="177"/>
      <c r="AAZ25" s="177"/>
      <c r="ABA25" s="177"/>
      <c r="ABB25" s="177"/>
      <c r="ABC25" s="177"/>
      <c r="ABD25" s="177"/>
      <c r="ABE25" s="177"/>
      <c r="ABF25" s="177"/>
      <c r="ABG25" s="177"/>
      <c r="ABH25" s="177"/>
      <c r="ABI25" s="177"/>
      <c r="ABJ25" s="177"/>
      <c r="ABK25" s="177"/>
      <c r="ABL25" s="177"/>
      <c r="ABM25" s="177"/>
      <c r="ABN25" s="177"/>
      <c r="ABO25" s="177"/>
      <c r="ABP25" s="177"/>
      <c r="ABQ25" s="177"/>
      <c r="ABR25" s="177"/>
      <c r="ABS25" s="177"/>
      <c r="ABT25" s="177"/>
      <c r="ABU25" s="177"/>
      <c r="ABV25" s="177"/>
      <c r="ABW25" s="177"/>
      <c r="ABX25" s="177"/>
      <c r="ABY25" s="177"/>
      <c r="ABZ25" s="177"/>
      <c r="ACA25" s="177"/>
      <c r="ACB25" s="177"/>
      <c r="ACC25" s="177"/>
      <c r="ACD25" s="177"/>
      <c r="ACE25" s="177"/>
      <c r="ACF25" s="177"/>
      <c r="ACG25" s="177"/>
      <c r="ACH25" s="177"/>
      <c r="ACI25" s="177"/>
      <c r="ACJ25" s="177"/>
      <c r="ACK25" s="177"/>
      <c r="ACL25" s="177"/>
      <c r="ACM25" s="177"/>
      <c r="ACN25" s="177"/>
      <c r="ACO25" s="177"/>
      <c r="ACP25" s="177"/>
      <c r="ACQ25" s="177"/>
      <c r="ACR25" s="177"/>
      <c r="ACS25" s="177"/>
      <c r="ACT25" s="177"/>
      <c r="ACU25" s="177"/>
      <c r="ACV25" s="177"/>
      <c r="ACW25" s="177"/>
      <c r="ACX25" s="177"/>
      <c r="ACY25" s="177"/>
      <c r="ACZ25" s="177"/>
      <c r="ADA25" s="177"/>
      <c r="ADB25" s="177"/>
      <c r="ADC25" s="177"/>
      <c r="ADD25" s="177"/>
      <c r="ADE25" s="177"/>
      <c r="ADF25" s="177"/>
      <c r="ADG25" s="177"/>
      <c r="ADH25" s="177"/>
      <c r="ADI25" s="177"/>
      <c r="ADJ25" s="177"/>
      <c r="ADK25" s="177"/>
      <c r="ADL25" s="177"/>
      <c r="ADM25" s="177"/>
      <c r="ADN25" s="177"/>
      <c r="ADO25" s="177"/>
      <c r="ADP25" s="177"/>
      <c r="ADQ25" s="177"/>
      <c r="ADR25" s="177"/>
      <c r="ADS25" s="177"/>
      <c r="ADT25" s="177"/>
      <c r="ADU25" s="177"/>
      <c r="ADV25" s="177"/>
      <c r="ADW25" s="177"/>
      <c r="ADX25" s="177"/>
      <c r="ADY25" s="177"/>
      <c r="ADZ25" s="177"/>
      <c r="AEA25" s="177"/>
      <c r="AEB25" s="177"/>
      <c r="AEC25" s="177"/>
      <c r="AED25" s="177"/>
      <c r="AEE25" s="177"/>
      <c r="AEF25" s="177"/>
      <c r="AEG25" s="177"/>
      <c r="AEH25" s="177"/>
      <c r="AEI25" s="177"/>
      <c r="AEJ25" s="177"/>
      <c r="AEK25" s="177"/>
      <c r="AEL25" s="177"/>
      <c r="AEM25" s="177"/>
      <c r="AEN25" s="177"/>
      <c r="AEO25" s="177"/>
      <c r="AEP25" s="177"/>
      <c r="AEQ25" s="177"/>
      <c r="AER25" s="177"/>
      <c r="AES25" s="177"/>
      <c r="AET25" s="177"/>
      <c r="AEU25" s="177"/>
      <c r="AEV25" s="177"/>
      <c r="AEW25" s="177"/>
      <c r="AEX25" s="177"/>
      <c r="AEY25" s="177"/>
      <c r="AEZ25" s="177"/>
      <c r="AFA25" s="177"/>
      <c r="AFB25" s="177"/>
      <c r="AFC25" s="177"/>
      <c r="AFD25" s="177"/>
      <c r="AFE25" s="177"/>
      <c r="AFF25" s="177"/>
      <c r="AFG25" s="177"/>
      <c r="AFH25" s="177"/>
      <c r="AFI25" s="177"/>
      <c r="AFJ25" s="177"/>
      <c r="AFK25" s="177"/>
      <c r="AFL25" s="177"/>
      <c r="AFM25" s="177"/>
      <c r="AFN25" s="177"/>
      <c r="AFO25" s="177"/>
      <c r="AFP25" s="177"/>
      <c r="AFQ25" s="177"/>
      <c r="AFR25" s="177"/>
      <c r="AFS25" s="177"/>
      <c r="AFT25" s="177"/>
      <c r="AFU25" s="177"/>
      <c r="AFV25" s="177"/>
      <c r="AFW25" s="177"/>
      <c r="AFX25" s="177"/>
      <c r="AFY25" s="177"/>
      <c r="AFZ25" s="177"/>
      <c r="AGA25" s="177"/>
      <c r="AGB25" s="177"/>
      <c r="AGC25" s="177"/>
      <c r="AGD25" s="177"/>
      <c r="AGE25" s="177"/>
      <c r="AGF25" s="177"/>
      <c r="AGG25" s="177"/>
      <c r="AGH25" s="177"/>
      <c r="AGI25" s="177"/>
      <c r="AGJ25" s="177"/>
      <c r="AGK25" s="177"/>
      <c r="AGL25" s="177"/>
      <c r="AGM25" s="177"/>
      <c r="AGN25" s="177"/>
      <c r="AGO25" s="177"/>
      <c r="AGP25" s="177"/>
      <c r="AGQ25" s="177"/>
      <c r="AGR25" s="177"/>
      <c r="AGS25" s="177"/>
      <c r="AGT25" s="177"/>
      <c r="AGU25" s="177"/>
      <c r="AGV25" s="177"/>
      <c r="AGW25" s="177"/>
      <c r="AGX25" s="177"/>
      <c r="AGY25" s="177"/>
      <c r="AGZ25" s="177"/>
      <c r="AHA25" s="177"/>
      <c r="AHB25" s="177"/>
      <c r="AHC25" s="177"/>
      <c r="AHD25" s="177"/>
      <c r="AHE25" s="177"/>
      <c r="AHF25" s="177"/>
      <c r="AHG25" s="177"/>
      <c r="AHH25" s="177"/>
      <c r="AHI25" s="177"/>
      <c r="AHJ25" s="177"/>
      <c r="AHK25" s="177"/>
      <c r="AHL25" s="177"/>
      <c r="AHM25" s="177"/>
      <c r="AHN25" s="177"/>
      <c r="AHO25" s="177"/>
      <c r="AHP25" s="177"/>
      <c r="AHQ25" s="177"/>
      <c r="AHR25" s="177"/>
      <c r="AHS25" s="177"/>
      <c r="AHT25" s="177"/>
      <c r="AHU25" s="177"/>
      <c r="AHV25" s="177"/>
      <c r="AHW25" s="177"/>
      <c r="AHX25" s="177"/>
      <c r="AHY25" s="177"/>
      <c r="AHZ25" s="177"/>
      <c r="AIA25" s="177"/>
      <c r="AIB25" s="177"/>
      <c r="AIC25" s="177"/>
      <c r="AID25" s="177"/>
      <c r="AIE25" s="177"/>
      <c r="AIF25" s="177"/>
      <c r="AIG25" s="177"/>
      <c r="AIH25" s="177"/>
      <c r="AII25" s="177"/>
      <c r="AIJ25" s="177"/>
      <c r="AIK25" s="177"/>
      <c r="AIL25" s="177"/>
      <c r="AIM25" s="177"/>
      <c r="AIN25" s="177"/>
      <c r="AIO25" s="177"/>
      <c r="AIP25" s="177"/>
      <c r="AIQ25" s="177"/>
      <c r="AIR25" s="177"/>
      <c r="AIS25" s="177"/>
      <c r="AIT25" s="177"/>
      <c r="AIU25" s="177"/>
      <c r="AIV25" s="177"/>
      <c r="AIW25" s="177"/>
      <c r="AIX25" s="177"/>
      <c r="AIY25" s="177"/>
      <c r="AIZ25" s="177"/>
      <c r="AJA25" s="177"/>
      <c r="AJB25" s="177"/>
      <c r="AJC25" s="177"/>
      <c r="AJD25" s="177"/>
      <c r="AJE25" s="177"/>
      <c r="AJF25" s="177"/>
      <c r="AJG25" s="177"/>
      <c r="AJH25" s="177"/>
      <c r="AJI25" s="177"/>
      <c r="AJJ25" s="177"/>
      <c r="AJK25" s="177"/>
      <c r="AJL25" s="177"/>
      <c r="AJM25" s="177"/>
      <c r="AJN25" s="177"/>
      <c r="AJO25" s="177"/>
      <c r="AJP25" s="177"/>
      <c r="AJQ25" s="177"/>
      <c r="AJR25" s="177"/>
      <c r="AJS25" s="177"/>
      <c r="AJT25" s="177"/>
      <c r="AJU25" s="177"/>
      <c r="AJV25" s="177"/>
      <c r="AJW25" s="177"/>
      <c r="AJX25" s="177"/>
      <c r="AJY25" s="177"/>
      <c r="AJZ25" s="177"/>
      <c r="AKA25" s="177"/>
      <c r="AKB25" s="177"/>
      <c r="AKC25" s="177"/>
      <c r="AKD25" s="177"/>
      <c r="AKE25" s="177"/>
      <c r="AKF25" s="177"/>
      <c r="AKG25" s="177"/>
      <c r="AKH25" s="177"/>
      <c r="AKI25" s="177"/>
      <c r="AKJ25" s="177"/>
      <c r="AKK25" s="177"/>
      <c r="AKL25" s="177"/>
      <c r="AKM25" s="177"/>
      <c r="AKN25" s="177"/>
      <c r="AKO25" s="177"/>
      <c r="AKP25" s="177"/>
      <c r="AKQ25" s="177"/>
      <c r="AKR25" s="177"/>
      <c r="AKS25" s="177"/>
      <c r="AKT25" s="177"/>
      <c r="AKU25" s="177"/>
      <c r="AKV25" s="177"/>
      <c r="AKW25" s="177"/>
      <c r="AKX25" s="177"/>
      <c r="AKY25" s="177"/>
      <c r="AKZ25" s="177"/>
      <c r="ALA25" s="177"/>
      <c r="ALB25" s="177"/>
      <c r="ALC25" s="177"/>
      <c r="ALD25" s="177"/>
      <c r="ALE25" s="177"/>
      <c r="ALF25" s="177"/>
      <c r="ALG25" s="177"/>
      <c r="ALH25" s="177"/>
      <c r="ALI25" s="177"/>
      <c r="ALJ25" s="177"/>
      <c r="ALK25" s="177"/>
      <c r="ALL25" s="177"/>
      <c r="ALM25" s="177"/>
      <c r="ALN25" s="177"/>
      <c r="ALO25" s="177"/>
      <c r="ALP25" s="177"/>
      <c r="ALQ25" s="177"/>
      <c r="ALR25" s="177"/>
      <c r="ALS25" s="177"/>
      <c r="ALT25" s="177"/>
      <c r="ALU25" s="177"/>
      <c r="ALV25" s="177"/>
      <c r="ALW25" s="177"/>
      <c r="ALX25" s="177"/>
      <c r="ALY25" s="177"/>
      <c r="ALZ25" s="177"/>
      <c r="AMA25" s="177"/>
      <c r="AMB25" s="177"/>
      <c r="AMC25" s="177"/>
      <c r="AMD25" s="177"/>
      <c r="AME25" s="177"/>
      <c r="AMF25" s="177"/>
      <c r="AMG25" s="177"/>
      <c r="AMH25" s="177"/>
      <c r="AMI25" s="177"/>
      <c r="AMJ25" s="177"/>
      <c r="AMK25" s="177"/>
    </row>
    <row r="26" spans="1:1025" s="298" customFormat="1" ht="35.1" customHeight="1" x14ac:dyDescent="0.8">
      <c r="A26" s="299">
        <v>1984</v>
      </c>
      <c r="B26" s="171">
        <v>65.588742978243047</v>
      </c>
      <c r="C26" s="172">
        <v>0</v>
      </c>
      <c r="D26" s="171">
        <v>107.64108060833728</v>
      </c>
      <c r="E26" s="172">
        <v>31.606722062108069</v>
      </c>
      <c r="F26" s="171">
        <v>0</v>
      </c>
      <c r="G26" s="172">
        <v>204.8365456486884</v>
      </c>
      <c r="H26" s="171">
        <v>53.27915476291998</v>
      </c>
      <c r="I26" s="172">
        <v>0</v>
      </c>
      <c r="J26" s="171">
        <v>96.238360076498552</v>
      </c>
      <c r="K26" s="172">
        <v>24.620719031428088</v>
      </c>
      <c r="L26" s="171">
        <v>0</v>
      </c>
      <c r="M26" s="300">
        <v>174.13823387084662</v>
      </c>
      <c r="N26" s="302"/>
      <c r="O26" s="184"/>
      <c r="P26" s="297"/>
      <c r="Q26" s="296"/>
      <c r="R26" s="302"/>
      <c r="S26" s="296"/>
      <c r="T26" s="302"/>
      <c r="U26" s="185"/>
      <c r="V26" s="297"/>
      <c r="W26" s="296"/>
      <c r="X26" s="297"/>
      <c r="Y26" s="296"/>
      <c r="Z26" s="297"/>
      <c r="AA26" s="296"/>
      <c r="AB26" s="297"/>
      <c r="AC26" s="185"/>
      <c r="AD26" s="297"/>
      <c r="AE26" s="185"/>
      <c r="AF26" s="297"/>
      <c r="AG26" s="185"/>
      <c r="AH26" s="297"/>
      <c r="AI26" s="29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7"/>
      <c r="BN26" s="177"/>
      <c r="BO26" s="177"/>
      <c r="BP26" s="177"/>
      <c r="BQ26" s="177"/>
      <c r="BR26" s="177"/>
      <c r="BS26" s="177"/>
      <c r="BT26" s="177"/>
      <c r="BU26" s="177"/>
      <c r="BV26" s="177"/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7"/>
      <c r="CI26" s="177"/>
      <c r="CJ26" s="177"/>
      <c r="CK26" s="177"/>
      <c r="CL26" s="177"/>
      <c r="CM26" s="177"/>
      <c r="CN26" s="177"/>
      <c r="CO26" s="177"/>
      <c r="CP26" s="177"/>
      <c r="CQ26" s="177"/>
      <c r="CR26" s="177"/>
      <c r="CS26" s="177"/>
      <c r="CT26" s="177"/>
      <c r="CU26" s="177"/>
      <c r="CV26" s="177"/>
      <c r="CW26" s="177"/>
      <c r="CX26" s="177"/>
      <c r="CY26" s="177"/>
      <c r="CZ26" s="177"/>
      <c r="DA26" s="177"/>
      <c r="DB26" s="177"/>
      <c r="DC26" s="177"/>
      <c r="DD26" s="177"/>
      <c r="DE26" s="177"/>
      <c r="DF26" s="177"/>
      <c r="DG26" s="177"/>
      <c r="DH26" s="177"/>
      <c r="DI26" s="177"/>
      <c r="DJ26" s="177"/>
      <c r="DK26" s="177"/>
      <c r="DL26" s="177"/>
      <c r="DM26" s="177"/>
      <c r="DN26" s="177"/>
      <c r="DO26" s="177"/>
      <c r="DP26" s="177"/>
      <c r="DQ26" s="177"/>
      <c r="DR26" s="177"/>
      <c r="DS26" s="177"/>
      <c r="DT26" s="177"/>
      <c r="DU26" s="177"/>
      <c r="DV26" s="177"/>
      <c r="DW26" s="177"/>
      <c r="DX26" s="177"/>
      <c r="DY26" s="177"/>
      <c r="DZ26" s="177"/>
      <c r="EA26" s="177"/>
      <c r="EB26" s="177"/>
      <c r="EC26" s="177"/>
      <c r="ED26" s="177"/>
      <c r="EE26" s="177"/>
      <c r="EF26" s="177"/>
      <c r="EG26" s="177"/>
      <c r="EH26" s="177"/>
      <c r="EI26" s="177"/>
      <c r="EJ26" s="177"/>
      <c r="EK26" s="177"/>
      <c r="EL26" s="177"/>
      <c r="EM26" s="177"/>
      <c r="EN26" s="177"/>
      <c r="EO26" s="177"/>
      <c r="EP26" s="177"/>
      <c r="EQ26" s="177"/>
      <c r="ER26" s="177"/>
      <c r="ES26" s="177"/>
      <c r="ET26" s="177"/>
      <c r="EU26" s="177"/>
      <c r="EV26" s="177"/>
      <c r="EW26" s="177"/>
      <c r="EX26" s="177"/>
      <c r="EY26" s="177"/>
      <c r="EZ26" s="177"/>
      <c r="FA26" s="177"/>
      <c r="FB26" s="177"/>
      <c r="FC26" s="177"/>
      <c r="FD26" s="177"/>
      <c r="FE26" s="177"/>
      <c r="FF26" s="177"/>
      <c r="FG26" s="177"/>
      <c r="FH26" s="177"/>
      <c r="FI26" s="177"/>
      <c r="FJ26" s="177"/>
      <c r="FK26" s="177"/>
      <c r="FL26" s="177"/>
      <c r="FM26" s="177"/>
      <c r="FN26" s="177"/>
      <c r="FO26" s="177"/>
      <c r="FP26" s="177"/>
      <c r="FQ26" s="177"/>
      <c r="FR26" s="177"/>
      <c r="FS26" s="177"/>
      <c r="FT26" s="177"/>
      <c r="FU26" s="177"/>
      <c r="FV26" s="177"/>
      <c r="FW26" s="177"/>
      <c r="FX26" s="177"/>
      <c r="FY26" s="177"/>
      <c r="FZ26" s="177"/>
      <c r="GA26" s="177"/>
      <c r="GB26" s="177"/>
      <c r="GC26" s="177"/>
      <c r="GD26" s="177"/>
      <c r="GE26" s="177"/>
      <c r="GF26" s="177"/>
      <c r="GG26" s="177"/>
      <c r="GH26" s="177"/>
      <c r="GI26" s="177"/>
      <c r="GJ26" s="177"/>
      <c r="GK26" s="177"/>
      <c r="GL26" s="177"/>
      <c r="GM26" s="177"/>
      <c r="GN26" s="177"/>
      <c r="GO26" s="177"/>
      <c r="GP26" s="177"/>
      <c r="GQ26" s="177"/>
      <c r="GR26" s="177"/>
      <c r="GS26" s="177"/>
      <c r="GT26" s="177"/>
      <c r="GU26" s="177"/>
      <c r="GV26" s="177"/>
      <c r="GW26" s="177"/>
      <c r="GX26" s="177"/>
      <c r="GY26" s="177"/>
      <c r="GZ26" s="177"/>
      <c r="HA26" s="177"/>
      <c r="HB26" s="177"/>
      <c r="HC26" s="177"/>
      <c r="HD26" s="177"/>
      <c r="HE26" s="177"/>
      <c r="HF26" s="177"/>
      <c r="HG26" s="177"/>
      <c r="HH26" s="177"/>
      <c r="HI26" s="177"/>
      <c r="HJ26" s="177"/>
      <c r="HK26" s="177"/>
      <c r="HL26" s="177"/>
      <c r="HM26" s="177"/>
      <c r="HN26" s="177"/>
      <c r="HO26" s="177"/>
      <c r="HP26" s="177"/>
      <c r="HQ26" s="177"/>
      <c r="HR26" s="177"/>
      <c r="HS26" s="177"/>
      <c r="HT26" s="177"/>
      <c r="HU26" s="177"/>
      <c r="HV26" s="177"/>
      <c r="HW26" s="177"/>
      <c r="HX26" s="177"/>
      <c r="HY26" s="177"/>
      <c r="HZ26" s="177"/>
      <c r="IA26" s="177"/>
      <c r="IB26" s="177"/>
      <c r="IC26" s="177"/>
      <c r="ID26" s="177"/>
      <c r="IE26" s="177"/>
      <c r="IF26" s="177"/>
      <c r="IG26" s="177"/>
      <c r="IH26" s="177"/>
      <c r="II26" s="177"/>
      <c r="IJ26" s="177"/>
      <c r="IK26" s="177"/>
      <c r="IL26" s="177"/>
      <c r="IM26" s="177"/>
      <c r="IN26" s="177"/>
      <c r="IO26" s="177"/>
      <c r="IP26" s="177"/>
      <c r="IQ26" s="177"/>
      <c r="IR26" s="177"/>
      <c r="IS26" s="177"/>
      <c r="IT26" s="177"/>
      <c r="IU26" s="177"/>
      <c r="IV26" s="177"/>
      <c r="IW26" s="177"/>
      <c r="IX26" s="177"/>
      <c r="IY26" s="177"/>
      <c r="IZ26" s="177"/>
      <c r="JA26" s="177"/>
      <c r="JB26" s="177"/>
      <c r="JC26" s="177"/>
      <c r="JD26" s="177"/>
      <c r="JE26" s="177"/>
      <c r="JF26" s="177"/>
      <c r="JG26" s="177"/>
      <c r="JH26" s="177"/>
      <c r="JI26" s="177"/>
      <c r="JJ26" s="177"/>
      <c r="JK26" s="177"/>
      <c r="JL26" s="177"/>
      <c r="JM26" s="177"/>
      <c r="JN26" s="177"/>
      <c r="JO26" s="177"/>
      <c r="JP26" s="177"/>
      <c r="JQ26" s="177"/>
      <c r="JR26" s="177"/>
      <c r="JS26" s="177"/>
      <c r="JT26" s="177"/>
      <c r="JU26" s="177"/>
      <c r="JV26" s="177"/>
      <c r="JW26" s="177"/>
      <c r="JX26" s="177"/>
      <c r="JY26" s="177"/>
      <c r="JZ26" s="177"/>
      <c r="KA26" s="177"/>
      <c r="KB26" s="177"/>
      <c r="KC26" s="177"/>
      <c r="KD26" s="177"/>
      <c r="KE26" s="177"/>
      <c r="KF26" s="177"/>
      <c r="KG26" s="177"/>
      <c r="KH26" s="177"/>
      <c r="KI26" s="177"/>
      <c r="KJ26" s="177"/>
      <c r="KK26" s="177"/>
      <c r="KL26" s="177"/>
      <c r="KM26" s="177"/>
      <c r="KN26" s="177"/>
      <c r="KO26" s="177"/>
      <c r="KP26" s="177"/>
      <c r="KQ26" s="177"/>
      <c r="KR26" s="177"/>
      <c r="KS26" s="177"/>
      <c r="KT26" s="177"/>
      <c r="KU26" s="177"/>
      <c r="KV26" s="177"/>
      <c r="KW26" s="177"/>
      <c r="KX26" s="177"/>
      <c r="KY26" s="177"/>
      <c r="KZ26" s="177"/>
      <c r="LA26" s="177"/>
      <c r="LB26" s="177"/>
      <c r="LC26" s="177"/>
      <c r="LD26" s="177"/>
      <c r="LE26" s="177"/>
      <c r="LF26" s="177"/>
      <c r="LG26" s="177"/>
      <c r="LH26" s="177"/>
      <c r="LI26" s="177"/>
      <c r="LJ26" s="177"/>
      <c r="LK26" s="177"/>
      <c r="LL26" s="177"/>
      <c r="LM26" s="177"/>
      <c r="LN26" s="177"/>
      <c r="LO26" s="177"/>
      <c r="LP26" s="177"/>
      <c r="LQ26" s="177"/>
      <c r="LR26" s="177"/>
      <c r="LS26" s="177"/>
      <c r="LT26" s="177"/>
      <c r="LU26" s="177"/>
      <c r="LV26" s="177"/>
      <c r="LW26" s="177"/>
      <c r="LX26" s="177"/>
      <c r="LY26" s="177"/>
      <c r="LZ26" s="177"/>
      <c r="MA26" s="177"/>
      <c r="MB26" s="177"/>
      <c r="MC26" s="177"/>
      <c r="MD26" s="177"/>
      <c r="ME26" s="177"/>
      <c r="MF26" s="177"/>
      <c r="MG26" s="177"/>
      <c r="MH26" s="177"/>
      <c r="MI26" s="177"/>
      <c r="MJ26" s="177"/>
      <c r="MK26" s="177"/>
      <c r="ML26" s="177"/>
      <c r="MM26" s="177"/>
      <c r="MN26" s="177"/>
      <c r="MO26" s="177"/>
      <c r="MP26" s="177"/>
      <c r="MQ26" s="177"/>
      <c r="MR26" s="177"/>
      <c r="MS26" s="177"/>
      <c r="MT26" s="177"/>
      <c r="MU26" s="177"/>
      <c r="MV26" s="177"/>
      <c r="MW26" s="177"/>
      <c r="MX26" s="177"/>
      <c r="MY26" s="177"/>
      <c r="MZ26" s="177"/>
      <c r="NA26" s="177"/>
      <c r="NB26" s="177"/>
      <c r="NC26" s="177"/>
      <c r="ND26" s="177"/>
      <c r="NE26" s="177"/>
      <c r="NF26" s="177"/>
      <c r="NG26" s="177"/>
      <c r="NH26" s="177"/>
      <c r="NI26" s="177"/>
      <c r="NJ26" s="177"/>
      <c r="NK26" s="177"/>
      <c r="NL26" s="177"/>
      <c r="NM26" s="177"/>
      <c r="NN26" s="177"/>
      <c r="NO26" s="177"/>
      <c r="NP26" s="177"/>
      <c r="NQ26" s="177"/>
      <c r="NR26" s="177"/>
      <c r="NS26" s="177"/>
      <c r="NT26" s="177"/>
      <c r="NU26" s="177"/>
      <c r="NV26" s="177"/>
      <c r="NW26" s="177"/>
      <c r="NX26" s="177"/>
      <c r="NY26" s="177"/>
      <c r="NZ26" s="177"/>
      <c r="OA26" s="177"/>
      <c r="OB26" s="177"/>
      <c r="OC26" s="177"/>
      <c r="OD26" s="177"/>
      <c r="OE26" s="177"/>
      <c r="OF26" s="177"/>
      <c r="OG26" s="177"/>
      <c r="OH26" s="177"/>
      <c r="OI26" s="177"/>
      <c r="OJ26" s="177"/>
      <c r="OK26" s="177"/>
      <c r="OL26" s="177"/>
      <c r="OM26" s="177"/>
      <c r="ON26" s="177"/>
      <c r="OO26" s="177"/>
      <c r="OP26" s="177"/>
      <c r="OQ26" s="177"/>
      <c r="OR26" s="177"/>
      <c r="OS26" s="177"/>
      <c r="OT26" s="177"/>
      <c r="OU26" s="177"/>
      <c r="OV26" s="177"/>
      <c r="OW26" s="177"/>
      <c r="OX26" s="177"/>
      <c r="OY26" s="177"/>
      <c r="OZ26" s="177"/>
      <c r="PA26" s="177"/>
      <c r="PB26" s="177"/>
      <c r="PC26" s="177"/>
      <c r="PD26" s="177"/>
      <c r="PE26" s="177"/>
      <c r="PF26" s="177"/>
      <c r="PG26" s="177"/>
      <c r="PH26" s="177"/>
      <c r="PI26" s="177"/>
      <c r="PJ26" s="177"/>
      <c r="PK26" s="177"/>
      <c r="PL26" s="177"/>
      <c r="PM26" s="177"/>
      <c r="PN26" s="177"/>
      <c r="PO26" s="177"/>
      <c r="PP26" s="177"/>
      <c r="PQ26" s="177"/>
      <c r="PR26" s="177"/>
      <c r="PS26" s="177"/>
      <c r="PT26" s="177"/>
      <c r="PU26" s="177"/>
      <c r="PV26" s="177"/>
      <c r="PW26" s="177"/>
      <c r="PX26" s="177"/>
      <c r="PY26" s="177"/>
      <c r="PZ26" s="177"/>
      <c r="QA26" s="177"/>
      <c r="QB26" s="177"/>
      <c r="QC26" s="177"/>
      <c r="QD26" s="177"/>
      <c r="QE26" s="177"/>
      <c r="QF26" s="177"/>
      <c r="QG26" s="177"/>
      <c r="QH26" s="177"/>
      <c r="QI26" s="177"/>
      <c r="QJ26" s="177"/>
      <c r="QK26" s="177"/>
      <c r="QL26" s="177"/>
      <c r="QM26" s="177"/>
      <c r="QN26" s="177"/>
      <c r="QO26" s="177"/>
      <c r="QP26" s="177"/>
      <c r="QQ26" s="177"/>
      <c r="QR26" s="177"/>
      <c r="QS26" s="177"/>
      <c r="QT26" s="177"/>
      <c r="QU26" s="177"/>
      <c r="QV26" s="177"/>
      <c r="QW26" s="177"/>
      <c r="QX26" s="177"/>
      <c r="QY26" s="177"/>
      <c r="QZ26" s="177"/>
      <c r="RA26" s="177"/>
      <c r="RB26" s="177"/>
      <c r="RC26" s="177"/>
      <c r="RD26" s="177"/>
      <c r="RE26" s="177"/>
      <c r="RF26" s="177"/>
      <c r="RG26" s="177"/>
      <c r="RH26" s="177"/>
      <c r="RI26" s="177"/>
      <c r="RJ26" s="177"/>
      <c r="RK26" s="177"/>
      <c r="RL26" s="177"/>
      <c r="RM26" s="177"/>
      <c r="RN26" s="177"/>
      <c r="RO26" s="177"/>
      <c r="RP26" s="177"/>
      <c r="RQ26" s="177"/>
      <c r="RR26" s="177"/>
      <c r="RS26" s="177"/>
      <c r="RT26" s="177"/>
      <c r="RU26" s="177"/>
      <c r="RV26" s="177"/>
      <c r="RW26" s="177"/>
      <c r="RX26" s="177"/>
      <c r="RY26" s="177"/>
      <c r="RZ26" s="177"/>
      <c r="SA26" s="177"/>
      <c r="SB26" s="177"/>
      <c r="SC26" s="177"/>
      <c r="SD26" s="177"/>
      <c r="SE26" s="177"/>
      <c r="SF26" s="177"/>
      <c r="SG26" s="177"/>
      <c r="SH26" s="177"/>
      <c r="SI26" s="177"/>
      <c r="SJ26" s="177"/>
      <c r="SK26" s="177"/>
      <c r="SL26" s="177"/>
      <c r="SM26" s="177"/>
      <c r="SN26" s="177"/>
      <c r="SO26" s="177"/>
      <c r="SP26" s="177"/>
      <c r="SQ26" s="177"/>
      <c r="SR26" s="177"/>
      <c r="SS26" s="177"/>
      <c r="ST26" s="177"/>
      <c r="SU26" s="177"/>
      <c r="SV26" s="177"/>
      <c r="SW26" s="177"/>
      <c r="SX26" s="177"/>
      <c r="SY26" s="177"/>
      <c r="SZ26" s="177"/>
      <c r="TA26" s="177"/>
      <c r="TB26" s="177"/>
      <c r="TC26" s="177"/>
      <c r="TD26" s="177"/>
      <c r="TE26" s="177"/>
      <c r="TF26" s="177"/>
      <c r="TG26" s="177"/>
      <c r="TH26" s="177"/>
      <c r="TI26" s="177"/>
      <c r="TJ26" s="177"/>
      <c r="TK26" s="177"/>
      <c r="TL26" s="177"/>
      <c r="TM26" s="177"/>
      <c r="TN26" s="177"/>
      <c r="TO26" s="177"/>
      <c r="TP26" s="177"/>
      <c r="TQ26" s="177"/>
      <c r="TR26" s="177"/>
      <c r="TS26" s="177"/>
      <c r="TT26" s="177"/>
      <c r="TU26" s="177"/>
      <c r="TV26" s="177"/>
      <c r="TW26" s="177"/>
      <c r="TX26" s="177"/>
      <c r="TY26" s="177"/>
      <c r="TZ26" s="177"/>
      <c r="UA26" s="177"/>
      <c r="UB26" s="177"/>
      <c r="UC26" s="177"/>
      <c r="UD26" s="177"/>
      <c r="UE26" s="177"/>
      <c r="UF26" s="177"/>
      <c r="UG26" s="177"/>
      <c r="UH26" s="177"/>
      <c r="UI26" s="177"/>
      <c r="UJ26" s="177"/>
      <c r="UK26" s="177"/>
      <c r="UL26" s="177"/>
      <c r="UM26" s="177"/>
      <c r="UN26" s="177"/>
      <c r="UO26" s="177"/>
      <c r="UP26" s="177"/>
      <c r="UQ26" s="177"/>
      <c r="UR26" s="177"/>
      <c r="US26" s="177"/>
      <c r="UT26" s="177"/>
      <c r="UU26" s="177"/>
      <c r="UV26" s="177"/>
      <c r="UW26" s="177"/>
      <c r="UX26" s="177"/>
      <c r="UY26" s="177"/>
      <c r="UZ26" s="177"/>
      <c r="VA26" s="177"/>
      <c r="VB26" s="177"/>
      <c r="VC26" s="177"/>
      <c r="VD26" s="177"/>
      <c r="VE26" s="177"/>
      <c r="VF26" s="177"/>
      <c r="VG26" s="177"/>
      <c r="VH26" s="177"/>
      <c r="VI26" s="177"/>
      <c r="VJ26" s="177"/>
      <c r="VK26" s="177"/>
      <c r="VL26" s="177"/>
      <c r="VM26" s="177"/>
      <c r="VN26" s="177"/>
      <c r="VO26" s="177"/>
      <c r="VP26" s="177"/>
      <c r="VQ26" s="177"/>
      <c r="VR26" s="177"/>
      <c r="VS26" s="177"/>
      <c r="VT26" s="177"/>
      <c r="VU26" s="177"/>
      <c r="VV26" s="177"/>
      <c r="VW26" s="177"/>
      <c r="VX26" s="177"/>
      <c r="VY26" s="177"/>
      <c r="VZ26" s="177"/>
      <c r="WA26" s="177"/>
      <c r="WB26" s="177"/>
      <c r="WC26" s="177"/>
      <c r="WD26" s="177"/>
      <c r="WE26" s="177"/>
      <c r="WF26" s="177"/>
      <c r="WG26" s="177"/>
      <c r="WH26" s="177"/>
      <c r="WI26" s="177"/>
      <c r="WJ26" s="177"/>
      <c r="WK26" s="177"/>
      <c r="WL26" s="177"/>
      <c r="WM26" s="177"/>
      <c r="WN26" s="177"/>
      <c r="WO26" s="177"/>
      <c r="WP26" s="177"/>
      <c r="WQ26" s="177"/>
      <c r="WR26" s="177"/>
      <c r="WS26" s="177"/>
      <c r="WT26" s="177"/>
      <c r="WU26" s="177"/>
      <c r="WV26" s="177"/>
      <c r="WW26" s="177"/>
      <c r="WX26" s="177"/>
      <c r="WY26" s="177"/>
      <c r="WZ26" s="177"/>
      <c r="XA26" s="177"/>
      <c r="XB26" s="177"/>
      <c r="XC26" s="177"/>
      <c r="XD26" s="177"/>
      <c r="XE26" s="177"/>
      <c r="XF26" s="177"/>
      <c r="XG26" s="177"/>
      <c r="XH26" s="177"/>
      <c r="XI26" s="177"/>
      <c r="XJ26" s="177"/>
      <c r="XK26" s="177"/>
      <c r="XL26" s="177"/>
      <c r="XM26" s="177"/>
      <c r="XN26" s="177"/>
      <c r="XO26" s="177"/>
      <c r="XP26" s="177"/>
      <c r="XQ26" s="177"/>
      <c r="XR26" s="177"/>
      <c r="XS26" s="177"/>
      <c r="XT26" s="177"/>
      <c r="XU26" s="177"/>
      <c r="XV26" s="177"/>
      <c r="XW26" s="177"/>
      <c r="XX26" s="177"/>
      <c r="XY26" s="177"/>
      <c r="XZ26" s="177"/>
      <c r="YA26" s="177"/>
      <c r="YB26" s="177"/>
      <c r="YC26" s="177"/>
      <c r="YD26" s="177"/>
      <c r="YE26" s="177"/>
      <c r="YF26" s="177"/>
      <c r="YG26" s="177"/>
      <c r="YH26" s="177"/>
      <c r="YI26" s="177"/>
      <c r="YJ26" s="177"/>
      <c r="YK26" s="177"/>
      <c r="YL26" s="177"/>
      <c r="YM26" s="177"/>
      <c r="YN26" s="177"/>
      <c r="YO26" s="177"/>
      <c r="YP26" s="177"/>
      <c r="YQ26" s="177"/>
      <c r="YR26" s="177"/>
      <c r="YS26" s="177"/>
      <c r="YT26" s="177"/>
      <c r="YU26" s="177"/>
      <c r="YV26" s="177"/>
      <c r="YW26" s="177"/>
      <c r="YX26" s="177"/>
      <c r="YY26" s="177"/>
      <c r="YZ26" s="177"/>
      <c r="ZA26" s="177"/>
      <c r="ZB26" s="177"/>
      <c r="ZC26" s="177"/>
      <c r="ZD26" s="177"/>
      <c r="ZE26" s="177"/>
      <c r="ZF26" s="177"/>
      <c r="ZG26" s="177"/>
      <c r="ZH26" s="177"/>
      <c r="ZI26" s="177"/>
      <c r="ZJ26" s="177"/>
      <c r="ZK26" s="177"/>
      <c r="ZL26" s="177"/>
      <c r="ZM26" s="177"/>
      <c r="ZN26" s="177"/>
      <c r="ZO26" s="177"/>
      <c r="ZP26" s="177"/>
      <c r="ZQ26" s="177"/>
      <c r="ZR26" s="177"/>
      <c r="ZS26" s="177"/>
      <c r="ZT26" s="177"/>
      <c r="ZU26" s="177"/>
      <c r="ZV26" s="177"/>
      <c r="ZW26" s="177"/>
      <c r="ZX26" s="177"/>
      <c r="ZY26" s="177"/>
      <c r="ZZ26" s="177"/>
      <c r="AAA26" s="177"/>
      <c r="AAB26" s="177"/>
      <c r="AAC26" s="177"/>
      <c r="AAD26" s="177"/>
      <c r="AAE26" s="177"/>
      <c r="AAF26" s="177"/>
      <c r="AAG26" s="177"/>
      <c r="AAH26" s="177"/>
      <c r="AAI26" s="177"/>
      <c r="AAJ26" s="177"/>
      <c r="AAK26" s="177"/>
      <c r="AAL26" s="177"/>
      <c r="AAM26" s="177"/>
      <c r="AAN26" s="177"/>
      <c r="AAO26" s="177"/>
      <c r="AAP26" s="177"/>
      <c r="AAQ26" s="177"/>
      <c r="AAR26" s="177"/>
      <c r="AAS26" s="177"/>
      <c r="AAT26" s="177"/>
      <c r="AAU26" s="177"/>
      <c r="AAV26" s="177"/>
      <c r="AAW26" s="177"/>
      <c r="AAX26" s="177"/>
      <c r="AAY26" s="177"/>
      <c r="AAZ26" s="177"/>
      <c r="ABA26" s="177"/>
      <c r="ABB26" s="177"/>
      <c r="ABC26" s="177"/>
      <c r="ABD26" s="177"/>
      <c r="ABE26" s="177"/>
      <c r="ABF26" s="177"/>
      <c r="ABG26" s="177"/>
      <c r="ABH26" s="177"/>
      <c r="ABI26" s="177"/>
      <c r="ABJ26" s="177"/>
      <c r="ABK26" s="177"/>
      <c r="ABL26" s="177"/>
      <c r="ABM26" s="177"/>
      <c r="ABN26" s="177"/>
      <c r="ABO26" s="177"/>
      <c r="ABP26" s="177"/>
      <c r="ABQ26" s="177"/>
      <c r="ABR26" s="177"/>
      <c r="ABS26" s="177"/>
      <c r="ABT26" s="177"/>
      <c r="ABU26" s="177"/>
      <c r="ABV26" s="177"/>
      <c r="ABW26" s="177"/>
      <c r="ABX26" s="177"/>
      <c r="ABY26" s="177"/>
      <c r="ABZ26" s="177"/>
      <c r="ACA26" s="177"/>
      <c r="ACB26" s="177"/>
      <c r="ACC26" s="177"/>
      <c r="ACD26" s="177"/>
      <c r="ACE26" s="177"/>
      <c r="ACF26" s="177"/>
      <c r="ACG26" s="177"/>
      <c r="ACH26" s="177"/>
      <c r="ACI26" s="177"/>
      <c r="ACJ26" s="177"/>
      <c r="ACK26" s="177"/>
      <c r="ACL26" s="177"/>
      <c r="ACM26" s="177"/>
      <c r="ACN26" s="177"/>
      <c r="ACO26" s="177"/>
      <c r="ACP26" s="177"/>
      <c r="ACQ26" s="177"/>
      <c r="ACR26" s="177"/>
      <c r="ACS26" s="177"/>
      <c r="ACT26" s="177"/>
      <c r="ACU26" s="177"/>
      <c r="ACV26" s="177"/>
      <c r="ACW26" s="177"/>
      <c r="ACX26" s="177"/>
      <c r="ACY26" s="177"/>
      <c r="ACZ26" s="177"/>
      <c r="ADA26" s="177"/>
      <c r="ADB26" s="177"/>
      <c r="ADC26" s="177"/>
      <c r="ADD26" s="177"/>
      <c r="ADE26" s="177"/>
      <c r="ADF26" s="177"/>
      <c r="ADG26" s="177"/>
      <c r="ADH26" s="177"/>
      <c r="ADI26" s="177"/>
      <c r="ADJ26" s="177"/>
      <c r="ADK26" s="177"/>
      <c r="ADL26" s="177"/>
      <c r="ADM26" s="177"/>
      <c r="ADN26" s="177"/>
      <c r="ADO26" s="177"/>
      <c r="ADP26" s="177"/>
      <c r="ADQ26" s="177"/>
      <c r="ADR26" s="177"/>
      <c r="ADS26" s="177"/>
      <c r="ADT26" s="177"/>
      <c r="ADU26" s="177"/>
      <c r="ADV26" s="177"/>
      <c r="ADW26" s="177"/>
      <c r="ADX26" s="177"/>
      <c r="ADY26" s="177"/>
      <c r="ADZ26" s="177"/>
      <c r="AEA26" s="177"/>
      <c r="AEB26" s="177"/>
      <c r="AEC26" s="177"/>
      <c r="AED26" s="177"/>
      <c r="AEE26" s="177"/>
      <c r="AEF26" s="177"/>
      <c r="AEG26" s="177"/>
      <c r="AEH26" s="177"/>
      <c r="AEI26" s="177"/>
      <c r="AEJ26" s="177"/>
      <c r="AEK26" s="177"/>
      <c r="AEL26" s="177"/>
      <c r="AEM26" s="177"/>
      <c r="AEN26" s="177"/>
      <c r="AEO26" s="177"/>
      <c r="AEP26" s="177"/>
      <c r="AEQ26" s="177"/>
      <c r="AER26" s="177"/>
      <c r="AES26" s="177"/>
      <c r="AET26" s="177"/>
      <c r="AEU26" s="177"/>
      <c r="AEV26" s="177"/>
      <c r="AEW26" s="177"/>
      <c r="AEX26" s="177"/>
      <c r="AEY26" s="177"/>
      <c r="AEZ26" s="177"/>
      <c r="AFA26" s="177"/>
      <c r="AFB26" s="177"/>
      <c r="AFC26" s="177"/>
      <c r="AFD26" s="177"/>
      <c r="AFE26" s="177"/>
      <c r="AFF26" s="177"/>
      <c r="AFG26" s="177"/>
      <c r="AFH26" s="177"/>
      <c r="AFI26" s="177"/>
      <c r="AFJ26" s="177"/>
      <c r="AFK26" s="177"/>
      <c r="AFL26" s="177"/>
      <c r="AFM26" s="177"/>
      <c r="AFN26" s="177"/>
      <c r="AFO26" s="177"/>
      <c r="AFP26" s="177"/>
      <c r="AFQ26" s="177"/>
      <c r="AFR26" s="177"/>
      <c r="AFS26" s="177"/>
      <c r="AFT26" s="177"/>
      <c r="AFU26" s="177"/>
      <c r="AFV26" s="177"/>
      <c r="AFW26" s="177"/>
      <c r="AFX26" s="177"/>
      <c r="AFY26" s="177"/>
      <c r="AFZ26" s="177"/>
      <c r="AGA26" s="177"/>
      <c r="AGB26" s="177"/>
      <c r="AGC26" s="177"/>
      <c r="AGD26" s="177"/>
      <c r="AGE26" s="177"/>
      <c r="AGF26" s="177"/>
      <c r="AGG26" s="177"/>
      <c r="AGH26" s="177"/>
      <c r="AGI26" s="177"/>
      <c r="AGJ26" s="177"/>
      <c r="AGK26" s="177"/>
      <c r="AGL26" s="177"/>
      <c r="AGM26" s="177"/>
      <c r="AGN26" s="177"/>
      <c r="AGO26" s="177"/>
      <c r="AGP26" s="177"/>
      <c r="AGQ26" s="177"/>
      <c r="AGR26" s="177"/>
      <c r="AGS26" s="177"/>
      <c r="AGT26" s="177"/>
      <c r="AGU26" s="177"/>
      <c r="AGV26" s="177"/>
      <c r="AGW26" s="177"/>
      <c r="AGX26" s="177"/>
      <c r="AGY26" s="177"/>
      <c r="AGZ26" s="177"/>
      <c r="AHA26" s="177"/>
      <c r="AHB26" s="177"/>
      <c r="AHC26" s="177"/>
      <c r="AHD26" s="177"/>
      <c r="AHE26" s="177"/>
      <c r="AHF26" s="177"/>
      <c r="AHG26" s="177"/>
      <c r="AHH26" s="177"/>
      <c r="AHI26" s="177"/>
      <c r="AHJ26" s="177"/>
      <c r="AHK26" s="177"/>
      <c r="AHL26" s="177"/>
      <c r="AHM26" s="177"/>
      <c r="AHN26" s="177"/>
      <c r="AHO26" s="177"/>
      <c r="AHP26" s="177"/>
      <c r="AHQ26" s="177"/>
      <c r="AHR26" s="177"/>
      <c r="AHS26" s="177"/>
      <c r="AHT26" s="177"/>
      <c r="AHU26" s="177"/>
      <c r="AHV26" s="177"/>
      <c r="AHW26" s="177"/>
      <c r="AHX26" s="177"/>
      <c r="AHY26" s="177"/>
      <c r="AHZ26" s="177"/>
      <c r="AIA26" s="177"/>
      <c r="AIB26" s="177"/>
      <c r="AIC26" s="177"/>
      <c r="AID26" s="177"/>
      <c r="AIE26" s="177"/>
      <c r="AIF26" s="177"/>
      <c r="AIG26" s="177"/>
      <c r="AIH26" s="177"/>
      <c r="AII26" s="177"/>
      <c r="AIJ26" s="177"/>
      <c r="AIK26" s="177"/>
      <c r="AIL26" s="177"/>
      <c r="AIM26" s="177"/>
      <c r="AIN26" s="177"/>
      <c r="AIO26" s="177"/>
      <c r="AIP26" s="177"/>
      <c r="AIQ26" s="177"/>
      <c r="AIR26" s="177"/>
      <c r="AIS26" s="177"/>
      <c r="AIT26" s="177"/>
      <c r="AIU26" s="177"/>
      <c r="AIV26" s="177"/>
      <c r="AIW26" s="177"/>
      <c r="AIX26" s="177"/>
      <c r="AIY26" s="177"/>
      <c r="AIZ26" s="177"/>
      <c r="AJA26" s="177"/>
      <c r="AJB26" s="177"/>
      <c r="AJC26" s="177"/>
      <c r="AJD26" s="177"/>
      <c r="AJE26" s="177"/>
      <c r="AJF26" s="177"/>
      <c r="AJG26" s="177"/>
      <c r="AJH26" s="177"/>
      <c r="AJI26" s="177"/>
      <c r="AJJ26" s="177"/>
      <c r="AJK26" s="177"/>
      <c r="AJL26" s="177"/>
      <c r="AJM26" s="177"/>
      <c r="AJN26" s="177"/>
      <c r="AJO26" s="177"/>
      <c r="AJP26" s="177"/>
      <c r="AJQ26" s="177"/>
      <c r="AJR26" s="177"/>
      <c r="AJS26" s="177"/>
      <c r="AJT26" s="177"/>
      <c r="AJU26" s="177"/>
      <c r="AJV26" s="177"/>
      <c r="AJW26" s="177"/>
      <c r="AJX26" s="177"/>
      <c r="AJY26" s="177"/>
      <c r="AJZ26" s="177"/>
      <c r="AKA26" s="177"/>
      <c r="AKB26" s="177"/>
      <c r="AKC26" s="177"/>
      <c r="AKD26" s="177"/>
      <c r="AKE26" s="177"/>
      <c r="AKF26" s="177"/>
      <c r="AKG26" s="177"/>
      <c r="AKH26" s="177"/>
      <c r="AKI26" s="177"/>
      <c r="AKJ26" s="177"/>
      <c r="AKK26" s="177"/>
      <c r="AKL26" s="177"/>
      <c r="AKM26" s="177"/>
      <c r="AKN26" s="177"/>
      <c r="AKO26" s="177"/>
      <c r="AKP26" s="177"/>
      <c r="AKQ26" s="177"/>
      <c r="AKR26" s="177"/>
      <c r="AKS26" s="177"/>
      <c r="AKT26" s="177"/>
      <c r="AKU26" s="177"/>
      <c r="AKV26" s="177"/>
      <c r="AKW26" s="177"/>
      <c r="AKX26" s="177"/>
      <c r="AKY26" s="177"/>
      <c r="AKZ26" s="177"/>
      <c r="ALA26" s="177"/>
      <c r="ALB26" s="177"/>
      <c r="ALC26" s="177"/>
      <c r="ALD26" s="177"/>
      <c r="ALE26" s="177"/>
      <c r="ALF26" s="177"/>
      <c r="ALG26" s="177"/>
      <c r="ALH26" s="177"/>
      <c r="ALI26" s="177"/>
      <c r="ALJ26" s="177"/>
      <c r="ALK26" s="177"/>
      <c r="ALL26" s="177"/>
      <c r="ALM26" s="177"/>
      <c r="ALN26" s="177"/>
      <c r="ALO26" s="177"/>
      <c r="ALP26" s="177"/>
      <c r="ALQ26" s="177"/>
      <c r="ALR26" s="177"/>
      <c r="ALS26" s="177"/>
      <c r="ALT26" s="177"/>
      <c r="ALU26" s="177"/>
      <c r="ALV26" s="177"/>
      <c r="ALW26" s="177"/>
      <c r="ALX26" s="177"/>
      <c r="ALY26" s="177"/>
      <c r="ALZ26" s="177"/>
      <c r="AMA26" s="177"/>
      <c r="AMB26" s="177"/>
      <c r="AMC26" s="177"/>
      <c r="AMD26" s="177"/>
      <c r="AME26" s="177"/>
      <c r="AMF26" s="177"/>
      <c r="AMG26" s="177"/>
      <c r="AMH26" s="177"/>
      <c r="AMI26" s="177"/>
      <c r="AMJ26" s="177"/>
      <c r="AMK26" s="177"/>
    </row>
    <row r="27" spans="1:1025" s="298" customFormat="1" ht="35.1" customHeight="1" x14ac:dyDescent="0.8">
      <c r="A27" s="299">
        <v>1985</v>
      </c>
      <c r="B27" s="171">
        <v>87.896485308360141</v>
      </c>
      <c r="C27" s="172">
        <v>0</v>
      </c>
      <c r="D27" s="171">
        <v>87.542400538635079</v>
      </c>
      <c r="E27" s="172">
        <v>10.136365730372205</v>
      </c>
      <c r="F27" s="171">
        <v>0</v>
      </c>
      <c r="G27" s="172">
        <v>185.57525157736742</v>
      </c>
      <c r="H27" s="171">
        <v>71.323803017998358</v>
      </c>
      <c r="I27" s="172">
        <v>0</v>
      </c>
      <c r="J27" s="171">
        <v>78.324684253864021</v>
      </c>
      <c r="K27" s="172">
        <v>9.0557297250020348</v>
      </c>
      <c r="L27" s="171">
        <v>0</v>
      </c>
      <c r="M27" s="300">
        <v>158.7042169968644</v>
      </c>
      <c r="N27" s="302"/>
      <c r="O27" s="184"/>
      <c r="P27" s="297"/>
      <c r="Q27" s="296"/>
      <c r="R27" s="302"/>
      <c r="S27" s="296"/>
      <c r="T27" s="302"/>
      <c r="U27" s="185"/>
      <c r="V27" s="297"/>
      <c r="W27" s="296"/>
      <c r="X27" s="297"/>
      <c r="Y27" s="296"/>
      <c r="Z27" s="297"/>
      <c r="AA27" s="296"/>
      <c r="AB27" s="297"/>
      <c r="AC27" s="185"/>
      <c r="AD27" s="297"/>
      <c r="AE27" s="185"/>
      <c r="AF27" s="297"/>
      <c r="AG27" s="185"/>
      <c r="AH27" s="297"/>
      <c r="AI27" s="29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  <c r="BN27" s="177"/>
      <c r="BO27" s="177"/>
      <c r="BP27" s="177"/>
      <c r="BQ27" s="177"/>
      <c r="BR27" s="177"/>
      <c r="BS27" s="177"/>
      <c r="BT27" s="177"/>
      <c r="BU27" s="177"/>
      <c r="BV27" s="177"/>
      <c r="BW27" s="177"/>
      <c r="BX27" s="177"/>
      <c r="BY27" s="177"/>
      <c r="BZ27" s="177"/>
      <c r="CA27" s="177"/>
      <c r="CB27" s="177"/>
      <c r="CC27" s="177"/>
      <c r="CD27" s="177"/>
      <c r="CE27" s="177"/>
      <c r="CF27" s="177"/>
      <c r="CG27" s="177"/>
      <c r="CH27" s="177"/>
      <c r="CI27" s="177"/>
      <c r="CJ27" s="177"/>
      <c r="CK27" s="177"/>
      <c r="CL27" s="177"/>
      <c r="CM27" s="177"/>
      <c r="CN27" s="177"/>
      <c r="CO27" s="177"/>
      <c r="CP27" s="177"/>
      <c r="CQ27" s="177"/>
      <c r="CR27" s="177"/>
      <c r="CS27" s="177"/>
      <c r="CT27" s="177"/>
      <c r="CU27" s="177"/>
      <c r="CV27" s="177"/>
      <c r="CW27" s="177"/>
      <c r="CX27" s="177"/>
      <c r="CY27" s="177"/>
      <c r="CZ27" s="177"/>
      <c r="DA27" s="177"/>
      <c r="DB27" s="177"/>
      <c r="DC27" s="177"/>
      <c r="DD27" s="177"/>
      <c r="DE27" s="177"/>
      <c r="DF27" s="177"/>
      <c r="DG27" s="177"/>
      <c r="DH27" s="177"/>
      <c r="DI27" s="177"/>
      <c r="DJ27" s="177"/>
      <c r="DK27" s="177"/>
      <c r="DL27" s="177"/>
      <c r="DM27" s="177"/>
      <c r="DN27" s="177"/>
      <c r="DO27" s="177"/>
      <c r="DP27" s="177"/>
      <c r="DQ27" s="177"/>
      <c r="DR27" s="177"/>
      <c r="DS27" s="177"/>
      <c r="DT27" s="177"/>
      <c r="DU27" s="177"/>
      <c r="DV27" s="177"/>
      <c r="DW27" s="177"/>
      <c r="DX27" s="177"/>
      <c r="DY27" s="177"/>
      <c r="DZ27" s="177"/>
      <c r="EA27" s="177"/>
      <c r="EB27" s="177"/>
      <c r="EC27" s="177"/>
      <c r="ED27" s="177"/>
      <c r="EE27" s="177"/>
      <c r="EF27" s="177"/>
      <c r="EG27" s="177"/>
      <c r="EH27" s="177"/>
      <c r="EI27" s="177"/>
      <c r="EJ27" s="177"/>
      <c r="EK27" s="177"/>
      <c r="EL27" s="177"/>
      <c r="EM27" s="177"/>
      <c r="EN27" s="177"/>
      <c r="EO27" s="177"/>
      <c r="EP27" s="177"/>
      <c r="EQ27" s="177"/>
      <c r="ER27" s="177"/>
      <c r="ES27" s="177"/>
      <c r="ET27" s="177"/>
      <c r="EU27" s="177"/>
      <c r="EV27" s="177"/>
      <c r="EW27" s="177"/>
      <c r="EX27" s="177"/>
      <c r="EY27" s="177"/>
      <c r="EZ27" s="177"/>
      <c r="FA27" s="177"/>
      <c r="FB27" s="177"/>
      <c r="FC27" s="177"/>
      <c r="FD27" s="177"/>
      <c r="FE27" s="177"/>
      <c r="FF27" s="177"/>
      <c r="FG27" s="177"/>
      <c r="FH27" s="177"/>
      <c r="FI27" s="177"/>
      <c r="FJ27" s="177"/>
      <c r="FK27" s="177"/>
      <c r="FL27" s="177"/>
      <c r="FM27" s="177"/>
      <c r="FN27" s="177"/>
      <c r="FO27" s="177"/>
      <c r="FP27" s="177"/>
      <c r="FQ27" s="177"/>
      <c r="FR27" s="177"/>
      <c r="FS27" s="177"/>
      <c r="FT27" s="177"/>
      <c r="FU27" s="177"/>
      <c r="FV27" s="177"/>
      <c r="FW27" s="177"/>
      <c r="FX27" s="177"/>
      <c r="FY27" s="177"/>
      <c r="FZ27" s="177"/>
      <c r="GA27" s="177"/>
      <c r="GB27" s="177"/>
      <c r="GC27" s="177"/>
      <c r="GD27" s="177"/>
      <c r="GE27" s="177"/>
      <c r="GF27" s="177"/>
      <c r="GG27" s="177"/>
      <c r="GH27" s="177"/>
      <c r="GI27" s="177"/>
      <c r="GJ27" s="177"/>
      <c r="GK27" s="177"/>
      <c r="GL27" s="177"/>
      <c r="GM27" s="177"/>
      <c r="GN27" s="177"/>
      <c r="GO27" s="177"/>
      <c r="GP27" s="177"/>
      <c r="GQ27" s="177"/>
      <c r="GR27" s="177"/>
      <c r="GS27" s="177"/>
      <c r="GT27" s="177"/>
      <c r="GU27" s="177"/>
      <c r="GV27" s="177"/>
      <c r="GW27" s="177"/>
      <c r="GX27" s="177"/>
      <c r="GY27" s="177"/>
      <c r="GZ27" s="177"/>
      <c r="HA27" s="177"/>
      <c r="HB27" s="177"/>
      <c r="HC27" s="177"/>
      <c r="HD27" s="177"/>
      <c r="HE27" s="177"/>
      <c r="HF27" s="177"/>
      <c r="HG27" s="177"/>
      <c r="HH27" s="177"/>
      <c r="HI27" s="177"/>
      <c r="HJ27" s="177"/>
      <c r="HK27" s="177"/>
      <c r="HL27" s="177"/>
      <c r="HM27" s="177"/>
      <c r="HN27" s="177"/>
      <c r="HO27" s="177"/>
      <c r="HP27" s="177"/>
      <c r="HQ27" s="177"/>
      <c r="HR27" s="177"/>
      <c r="HS27" s="177"/>
      <c r="HT27" s="177"/>
      <c r="HU27" s="177"/>
      <c r="HV27" s="177"/>
      <c r="HW27" s="177"/>
      <c r="HX27" s="177"/>
      <c r="HY27" s="177"/>
      <c r="HZ27" s="177"/>
      <c r="IA27" s="177"/>
      <c r="IB27" s="177"/>
      <c r="IC27" s="177"/>
      <c r="ID27" s="177"/>
      <c r="IE27" s="177"/>
      <c r="IF27" s="177"/>
      <c r="IG27" s="177"/>
      <c r="IH27" s="177"/>
      <c r="II27" s="177"/>
      <c r="IJ27" s="177"/>
      <c r="IK27" s="177"/>
      <c r="IL27" s="177"/>
      <c r="IM27" s="177"/>
      <c r="IN27" s="177"/>
      <c r="IO27" s="177"/>
      <c r="IP27" s="177"/>
      <c r="IQ27" s="177"/>
      <c r="IR27" s="177"/>
      <c r="IS27" s="177"/>
      <c r="IT27" s="177"/>
      <c r="IU27" s="177"/>
      <c r="IV27" s="177"/>
      <c r="IW27" s="177"/>
      <c r="IX27" s="177"/>
      <c r="IY27" s="177"/>
      <c r="IZ27" s="177"/>
      <c r="JA27" s="177"/>
      <c r="JB27" s="177"/>
      <c r="JC27" s="177"/>
      <c r="JD27" s="177"/>
      <c r="JE27" s="177"/>
      <c r="JF27" s="177"/>
      <c r="JG27" s="177"/>
      <c r="JH27" s="177"/>
      <c r="JI27" s="177"/>
      <c r="JJ27" s="177"/>
      <c r="JK27" s="177"/>
      <c r="JL27" s="177"/>
      <c r="JM27" s="177"/>
      <c r="JN27" s="177"/>
      <c r="JO27" s="177"/>
      <c r="JP27" s="177"/>
      <c r="JQ27" s="177"/>
      <c r="JR27" s="177"/>
      <c r="JS27" s="177"/>
      <c r="JT27" s="177"/>
      <c r="JU27" s="177"/>
      <c r="JV27" s="177"/>
      <c r="JW27" s="177"/>
      <c r="JX27" s="177"/>
      <c r="JY27" s="177"/>
      <c r="JZ27" s="177"/>
      <c r="KA27" s="177"/>
      <c r="KB27" s="177"/>
      <c r="KC27" s="177"/>
      <c r="KD27" s="177"/>
      <c r="KE27" s="177"/>
      <c r="KF27" s="177"/>
      <c r="KG27" s="177"/>
      <c r="KH27" s="177"/>
      <c r="KI27" s="177"/>
      <c r="KJ27" s="177"/>
      <c r="KK27" s="177"/>
      <c r="KL27" s="177"/>
      <c r="KM27" s="177"/>
      <c r="KN27" s="177"/>
      <c r="KO27" s="177"/>
      <c r="KP27" s="177"/>
      <c r="KQ27" s="177"/>
      <c r="KR27" s="177"/>
      <c r="KS27" s="177"/>
      <c r="KT27" s="177"/>
      <c r="KU27" s="177"/>
      <c r="KV27" s="177"/>
      <c r="KW27" s="177"/>
      <c r="KX27" s="177"/>
      <c r="KY27" s="177"/>
      <c r="KZ27" s="177"/>
      <c r="LA27" s="177"/>
      <c r="LB27" s="177"/>
      <c r="LC27" s="177"/>
      <c r="LD27" s="177"/>
      <c r="LE27" s="177"/>
      <c r="LF27" s="177"/>
      <c r="LG27" s="177"/>
      <c r="LH27" s="177"/>
      <c r="LI27" s="177"/>
      <c r="LJ27" s="177"/>
      <c r="LK27" s="177"/>
      <c r="LL27" s="177"/>
      <c r="LM27" s="177"/>
      <c r="LN27" s="177"/>
      <c r="LO27" s="177"/>
      <c r="LP27" s="177"/>
      <c r="LQ27" s="177"/>
      <c r="LR27" s="177"/>
      <c r="LS27" s="177"/>
      <c r="LT27" s="177"/>
      <c r="LU27" s="177"/>
      <c r="LV27" s="177"/>
      <c r="LW27" s="177"/>
      <c r="LX27" s="177"/>
      <c r="LY27" s="177"/>
      <c r="LZ27" s="177"/>
      <c r="MA27" s="177"/>
      <c r="MB27" s="177"/>
      <c r="MC27" s="177"/>
      <c r="MD27" s="177"/>
      <c r="ME27" s="177"/>
      <c r="MF27" s="177"/>
      <c r="MG27" s="177"/>
      <c r="MH27" s="177"/>
      <c r="MI27" s="177"/>
      <c r="MJ27" s="177"/>
      <c r="MK27" s="177"/>
      <c r="ML27" s="177"/>
      <c r="MM27" s="177"/>
      <c r="MN27" s="177"/>
      <c r="MO27" s="177"/>
      <c r="MP27" s="177"/>
      <c r="MQ27" s="177"/>
      <c r="MR27" s="177"/>
      <c r="MS27" s="177"/>
      <c r="MT27" s="177"/>
      <c r="MU27" s="177"/>
      <c r="MV27" s="177"/>
      <c r="MW27" s="177"/>
      <c r="MX27" s="177"/>
      <c r="MY27" s="177"/>
      <c r="MZ27" s="177"/>
      <c r="NA27" s="177"/>
      <c r="NB27" s="177"/>
      <c r="NC27" s="177"/>
      <c r="ND27" s="177"/>
      <c r="NE27" s="177"/>
      <c r="NF27" s="177"/>
      <c r="NG27" s="177"/>
      <c r="NH27" s="177"/>
      <c r="NI27" s="177"/>
      <c r="NJ27" s="177"/>
      <c r="NK27" s="177"/>
      <c r="NL27" s="177"/>
      <c r="NM27" s="177"/>
      <c r="NN27" s="177"/>
      <c r="NO27" s="177"/>
      <c r="NP27" s="177"/>
      <c r="NQ27" s="177"/>
      <c r="NR27" s="177"/>
      <c r="NS27" s="177"/>
      <c r="NT27" s="177"/>
      <c r="NU27" s="177"/>
      <c r="NV27" s="177"/>
      <c r="NW27" s="177"/>
      <c r="NX27" s="177"/>
      <c r="NY27" s="177"/>
      <c r="NZ27" s="177"/>
      <c r="OA27" s="177"/>
      <c r="OB27" s="177"/>
      <c r="OC27" s="177"/>
      <c r="OD27" s="177"/>
      <c r="OE27" s="177"/>
      <c r="OF27" s="177"/>
      <c r="OG27" s="177"/>
      <c r="OH27" s="177"/>
      <c r="OI27" s="177"/>
      <c r="OJ27" s="177"/>
      <c r="OK27" s="177"/>
      <c r="OL27" s="177"/>
      <c r="OM27" s="177"/>
      <c r="ON27" s="177"/>
      <c r="OO27" s="177"/>
      <c r="OP27" s="177"/>
      <c r="OQ27" s="177"/>
      <c r="OR27" s="177"/>
      <c r="OS27" s="177"/>
      <c r="OT27" s="177"/>
      <c r="OU27" s="177"/>
      <c r="OV27" s="177"/>
      <c r="OW27" s="177"/>
      <c r="OX27" s="177"/>
      <c r="OY27" s="177"/>
      <c r="OZ27" s="177"/>
      <c r="PA27" s="177"/>
      <c r="PB27" s="177"/>
      <c r="PC27" s="177"/>
      <c r="PD27" s="177"/>
      <c r="PE27" s="177"/>
      <c r="PF27" s="177"/>
      <c r="PG27" s="177"/>
      <c r="PH27" s="177"/>
      <c r="PI27" s="177"/>
      <c r="PJ27" s="177"/>
      <c r="PK27" s="177"/>
      <c r="PL27" s="177"/>
      <c r="PM27" s="177"/>
      <c r="PN27" s="177"/>
      <c r="PO27" s="177"/>
      <c r="PP27" s="177"/>
      <c r="PQ27" s="177"/>
      <c r="PR27" s="177"/>
      <c r="PS27" s="177"/>
      <c r="PT27" s="177"/>
      <c r="PU27" s="177"/>
      <c r="PV27" s="177"/>
      <c r="PW27" s="177"/>
      <c r="PX27" s="177"/>
      <c r="PY27" s="177"/>
      <c r="PZ27" s="177"/>
      <c r="QA27" s="177"/>
      <c r="QB27" s="177"/>
      <c r="QC27" s="177"/>
      <c r="QD27" s="177"/>
      <c r="QE27" s="177"/>
      <c r="QF27" s="177"/>
      <c r="QG27" s="177"/>
      <c r="QH27" s="177"/>
      <c r="QI27" s="177"/>
      <c r="QJ27" s="177"/>
      <c r="QK27" s="177"/>
      <c r="QL27" s="177"/>
      <c r="QM27" s="177"/>
      <c r="QN27" s="177"/>
      <c r="QO27" s="177"/>
      <c r="QP27" s="177"/>
      <c r="QQ27" s="177"/>
      <c r="QR27" s="177"/>
      <c r="QS27" s="177"/>
      <c r="QT27" s="177"/>
      <c r="QU27" s="177"/>
      <c r="QV27" s="177"/>
      <c r="QW27" s="177"/>
      <c r="QX27" s="177"/>
      <c r="QY27" s="177"/>
      <c r="QZ27" s="177"/>
      <c r="RA27" s="177"/>
      <c r="RB27" s="177"/>
      <c r="RC27" s="177"/>
      <c r="RD27" s="177"/>
      <c r="RE27" s="177"/>
      <c r="RF27" s="177"/>
      <c r="RG27" s="177"/>
      <c r="RH27" s="177"/>
      <c r="RI27" s="177"/>
      <c r="RJ27" s="177"/>
      <c r="RK27" s="177"/>
      <c r="RL27" s="177"/>
      <c r="RM27" s="177"/>
      <c r="RN27" s="177"/>
      <c r="RO27" s="177"/>
      <c r="RP27" s="177"/>
      <c r="RQ27" s="177"/>
      <c r="RR27" s="177"/>
      <c r="RS27" s="177"/>
      <c r="RT27" s="177"/>
      <c r="RU27" s="177"/>
      <c r="RV27" s="177"/>
      <c r="RW27" s="177"/>
      <c r="RX27" s="177"/>
      <c r="RY27" s="177"/>
      <c r="RZ27" s="177"/>
      <c r="SA27" s="177"/>
      <c r="SB27" s="177"/>
      <c r="SC27" s="177"/>
      <c r="SD27" s="177"/>
      <c r="SE27" s="177"/>
      <c r="SF27" s="177"/>
      <c r="SG27" s="177"/>
      <c r="SH27" s="177"/>
      <c r="SI27" s="177"/>
      <c r="SJ27" s="177"/>
      <c r="SK27" s="177"/>
      <c r="SL27" s="177"/>
      <c r="SM27" s="177"/>
      <c r="SN27" s="177"/>
      <c r="SO27" s="177"/>
      <c r="SP27" s="177"/>
      <c r="SQ27" s="177"/>
      <c r="SR27" s="177"/>
      <c r="SS27" s="177"/>
      <c r="ST27" s="177"/>
      <c r="SU27" s="177"/>
      <c r="SV27" s="177"/>
      <c r="SW27" s="177"/>
      <c r="SX27" s="177"/>
      <c r="SY27" s="177"/>
      <c r="SZ27" s="177"/>
      <c r="TA27" s="177"/>
      <c r="TB27" s="177"/>
      <c r="TC27" s="177"/>
      <c r="TD27" s="177"/>
      <c r="TE27" s="177"/>
      <c r="TF27" s="177"/>
      <c r="TG27" s="177"/>
      <c r="TH27" s="177"/>
      <c r="TI27" s="177"/>
      <c r="TJ27" s="177"/>
      <c r="TK27" s="177"/>
      <c r="TL27" s="177"/>
      <c r="TM27" s="177"/>
      <c r="TN27" s="177"/>
      <c r="TO27" s="177"/>
      <c r="TP27" s="177"/>
      <c r="TQ27" s="177"/>
      <c r="TR27" s="177"/>
      <c r="TS27" s="177"/>
      <c r="TT27" s="177"/>
      <c r="TU27" s="177"/>
      <c r="TV27" s="177"/>
      <c r="TW27" s="177"/>
      <c r="TX27" s="177"/>
      <c r="TY27" s="177"/>
      <c r="TZ27" s="177"/>
      <c r="UA27" s="177"/>
      <c r="UB27" s="177"/>
      <c r="UC27" s="177"/>
      <c r="UD27" s="177"/>
      <c r="UE27" s="177"/>
      <c r="UF27" s="177"/>
      <c r="UG27" s="177"/>
      <c r="UH27" s="177"/>
      <c r="UI27" s="177"/>
      <c r="UJ27" s="177"/>
      <c r="UK27" s="177"/>
      <c r="UL27" s="177"/>
      <c r="UM27" s="177"/>
      <c r="UN27" s="177"/>
      <c r="UO27" s="177"/>
      <c r="UP27" s="177"/>
      <c r="UQ27" s="177"/>
      <c r="UR27" s="177"/>
      <c r="US27" s="177"/>
      <c r="UT27" s="177"/>
      <c r="UU27" s="177"/>
      <c r="UV27" s="177"/>
      <c r="UW27" s="177"/>
      <c r="UX27" s="177"/>
      <c r="UY27" s="177"/>
      <c r="UZ27" s="177"/>
      <c r="VA27" s="177"/>
      <c r="VB27" s="177"/>
      <c r="VC27" s="177"/>
      <c r="VD27" s="177"/>
      <c r="VE27" s="177"/>
      <c r="VF27" s="177"/>
      <c r="VG27" s="177"/>
      <c r="VH27" s="177"/>
      <c r="VI27" s="177"/>
      <c r="VJ27" s="177"/>
      <c r="VK27" s="177"/>
      <c r="VL27" s="177"/>
      <c r="VM27" s="177"/>
      <c r="VN27" s="177"/>
      <c r="VO27" s="177"/>
      <c r="VP27" s="177"/>
      <c r="VQ27" s="177"/>
      <c r="VR27" s="177"/>
      <c r="VS27" s="177"/>
      <c r="VT27" s="177"/>
      <c r="VU27" s="177"/>
      <c r="VV27" s="177"/>
      <c r="VW27" s="177"/>
      <c r="VX27" s="177"/>
      <c r="VY27" s="177"/>
      <c r="VZ27" s="177"/>
      <c r="WA27" s="177"/>
      <c r="WB27" s="177"/>
      <c r="WC27" s="177"/>
      <c r="WD27" s="177"/>
      <c r="WE27" s="177"/>
      <c r="WF27" s="177"/>
      <c r="WG27" s="177"/>
      <c r="WH27" s="177"/>
      <c r="WI27" s="177"/>
      <c r="WJ27" s="177"/>
      <c r="WK27" s="177"/>
      <c r="WL27" s="177"/>
      <c r="WM27" s="177"/>
      <c r="WN27" s="177"/>
      <c r="WO27" s="177"/>
      <c r="WP27" s="177"/>
      <c r="WQ27" s="177"/>
      <c r="WR27" s="177"/>
      <c r="WS27" s="177"/>
      <c r="WT27" s="177"/>
      <c r="WU27" s="177"/>
      <c r="WV27" s="177"/>
      <c r="WW27" s="177"/>
      <c r="WX27" s="177"/>
      <c r="WY27" s="177"/>
      <c r="WZ27" s="177"/>
      <c r="XA27" s="177"/>
      <c r="XB27" s="177"/>
      <c r="XC27" s="177"/>
      <c r="XD27" s="177"/>
      <c r="XE27" s="177"/>
      <c r="XF27" s="177"/>
      <c r="XG27" s="177"/>
      <c r="XH27" s="177"/>
      <c r="XI27" s="177"/>
      <c r="XJ27" s="177"/>
      <c r="XK27" s="177"/>
      <c r="XL27" s="177"/>
      <c r="XM27" s="177"/>
      <c r="XN27" s="177"/>
      <c r="XO27" s="177"/>
      <c r="XP27" s="177"/>
      <c r="XQ27" s="177"/>
      <c r="XR27" s="177"/>
      <c r="XS27" s="177"/>
      <c r="XT27" s="177"/>
      <c r="XU27" s="177"/>
      <c r="XV27" s="177"/>
      <c r="XW27" s="177"/>
      <c r="XX27" s="177"/>
      <c r="XY27" s="177"/>
      <c r="XZ27" s="177"/>
      <c r="YA27" s="177"/>
      <c r="YB27" s="177"/>
      <c r="YC27" s="177"/>
      <c r="YD27" s="177"/>
      <c r="YE27" s="177"/>
      <c r="YF27" s="177"/>
      <c r="YG27" s="177"/>
      <c r="YH27" s="177"/>
      <c r="YI27" s="177"/>
      <c r="YJ27" s="177"/>
      <c r="YK27" s="177"/>
      <c r="YL27" s="177"/>
      <c r="YM27" s="177"/>
      <c r="YN27" s="177"/>
      <c r="YO27" s="177"/>
      <c r="YP27" s="177"/>
      <c r="YQ27" s="177"/>
      <c r="YR27" s="177"/>
      <c r="YS27" s="177"/>
      <c r="YT27" s="177"/>
      <c r="YU27" s="177"/>
      <c r="YV27" s="177"/>
      <c r="YW27" s="177"/>
      <c r="YX27" s="177"/>
      <c r="YY27" s="177"/>
      <c r="YZ27" s="177"/>
      <c r="ZA27" s="177"/>
      <c r="ZB27" s="177"/>
      <c r="ZC27" s="177"/>
      <c r="ZD27" s="177"/>
      <c r="ZE27" s="177"/>
      <c r="ZF27" s="177"/>
      <c r="ZG27" s="177"/>
      <c r="ZH27" s="177"/>
      <c r="ZI27" s="177"/>
      <c r="ZJ27" s="177"/>
      <c r="ZK27" s="177"/>
      <c r="ZL27" s="177"/>
      <c r="ZM27" s="177"/>
      <c r="ZN27" s="177"/>
      <c r="ZO27" s="177"/>
      <c r="ZP27" s="177"/>
      <c r="ZQ27" s="177"/>
      <c r="ZR27" s="177"/>
      <c r="ZS27" s="177"/>
      <c r="ZT27" s="177"/>
      <c r="ZU27" s="177"/>
      <c r="ZV27" s="177"/>
      <c r="ZW27" s="177"/>
      <c r="ZX27" s="177"/>
      <c r="ZY27" s="177"/>
      <c r="ZZ27" s="177"/>
      <c r="AAA27" s="177"/>
      <c r="AAB27" s="177"/>
      <c r="AAC27" s="177"/>
      <c r="AAD27" s="177"/>
      <c r="AAE27" s="177"/>
      <c r="AAF27" s="177"/>
      <c r="AAG27" s="177"/>
      <c r="AAH27" s="177"/>
      <c r="AAI27" s="177"/>
      <c r="AAJ27" s="177"/>
      <c r="AAK27" s="177"/>
      <c r="AAL27" s="177"/>
      <c r="AAM27" s="177"/>
      <c r="AAN27" s="177"/>
      <c r="AAO27" s="177"/>
      <c r="AAP27" s="177"/>
      <c r="AAQ27" s="177"/>
      <c r="AAR27" s="177"/>
      <c r="AAS27" s="177"/>
      <c r="AAT27" s="177"/>
      <c r="AAU27" s="177"/>
      <c r="AAV27" s="177"/>
      <c r="AAW27" s="177"/>
      <c r="AAX27" s="177"/>
      <c r="AAY27" s="177"/>
      <c r="AAZ27" s="177"/>
      <c r="ABA27" s="177"/>
      <c r="ABB27" s="177"/>
      <c r="ABC27" s="177"/>
      <c r="ABD27" s="177"/>
      <c r="ABE27" s="177"/>
      <c r="ABF27" s="177"/>
      <c r="ABG27" s="177"/>
      <c r="ABH27" s="177"/>
      <c r="ABI27" s="177"/>
      <c r="ABJ27" s="177"/>
      <c r="ABK27" s="177"/>
      <c r="ABL27" s="177"/>
      <c r="ABM27" s="177"/>
      <c r="ABN27" s="177"/>
      <c r="ABO27" s="177"/>
      <c r="ABP27" s="177"/>
      <c r="ABQ27" s="177"/>
      <c r="ABR27" s="177"/>
      <c r="ABS27" s="177"/>
      <c r="ABT27" s="177"/>
      <c r="ABU27" s="177"/>
      <c r="ABV27" s="177"/>
      <c r="ABW27" s="177"/>
      <c r="ABX27" s="177"/>
      <c r="ABY27" s="177"/>
      <c r="ABZ27" s="177"/>
      <c r="ACA27" s="177"/>
      <c r="ACB27" s="177"/>
      <c r="ACC27" s="177"/>
      <c r="ACD27" s="177"/>
      <c r="ACE27" s="177"/>
      <c r="ACF27" s="177"/>
      <c r="ACG27" s="177"/>
      <c r="ACH27" s="177"/>
      <c r="ACI27" s="177"/>
      <c r="ACJ27" s="177"/>
      <c r="ACK27" s="177"/>
      <c r="ACL27" s="177"/>
      <c r="ACM27" s="177"/>
      <c r="ACN27" s="177"/>
      <c r="ACO27" s="177"/>
      <c r="ACP27" s="177"/>
      <c r="ACQ27" s="177"/>
      <c r="ACR27" s="177"/>
      <c r="ACS27" s="177"/>
      <c r="ACT27" s="177"/>
      <c r="ACU27" s="177"/>
      <c r="ACV27" s="177"/>
      <c r="ACW27" s="177"/>
      <c r="ACX27" s="177"/>
      <c r="ACY27" s="177"/>
      <c r="ACZ27" s="177"/>
      <c r="ADA27" s="177"/>
      <c r="ADB27" s="177"/>
      <c r="ADC27" s="177"/>
      <c r="ADD27" s="177"/>
      <c r="ADE27" s="177"/>
      <c r="ADF27" s="177"/>
      <c r="ADG27" s="177"/>
      <c r="ADH27" s="177"/>
      <c r="ADI27" s="177"/>
      <c r="ADJ27" s="177"/>
      <c r="ADK27" s="177"/>
      <c r="ADL27" s="177"/>
      <c r="ADM27" s="177"/>
      <c r="ADN27" s="177"/>
      <c r="ADO27" s="177"/>
      <c r="ADP27" s="177"/>
      <c r="ADQ27" s="177"/>
      <c r="ADR27" s="177"/>
      <c r="ADS27" s="177"/>
      <c r="ADT27" s="177"/>
      <c r="ADU27" s="177"/>
      <c r="ADV27" s="177"/>
      <c r="ADW27" s="177"/>
      <c r="ADX27" s="177"/>
      <c r="ADY27" s="177"/>
      <c r="ADZ27" s="177"/>
      <c r="AEA27" s="177"/>
      <c r="AEB27" s="177"/>
      <c r="AEC27" s="177"/>
      <c r="AED27" s="177"/>
      <c r="AEE27" s="177"/>
      <c r="AEF27" s="177"/>
      <c r="AEG27" s="177"/>
      <c r="AEH27" s="177"/>
      <c r="AEI27" s="177"/>
      <c r="AEJ27" s="177"/>
      <c r="AEK27" s="177"/>
      <c r="AEL27" s="177"/>
      <c r="AEM27" s="177"/>
      <c r="AEN27" s="177"/>
      <c r="AEO27" s="177"/>
      <c r="AEP27" s="177"/>
      <c r="AEQ27" s="177"/>
      <c r="AER27" s="177"/>
      <c r="AES27" s="177"/>
      <c r="AET27" s="177"/>
      <c r="AEU27" s="177"/>
      <c r="AEV27" s="177"/>
      <c r="AEW27" s="177"/>
      <c r="AEX27" s="177"/>
      <c r="AEY27" s="177"/>
      <c r="AEZ27" s="177"/>
      <c r="AFA27" s="177"/>
      <c r="AFB27" s="177"/>
      <c r="AFC27" s="177"/>
      <c r="AFD27" s="177"/>
      <c r="AFE27" s="177"/>
      <c r="AFF27" s="177"/>
      <c r="AFG27" s="177"/>
      <c r="AFH27" s="177"/>
      <c r="AFI27" s="177"/>
      <c r="AFJ27" s="177"/>
      <c r="AFK27" s="177"/>
      <c r="AFL27" s="177"/>
      <c r="AFM27" s="177"/>
      <c r="AFN27" s="177"/>
      <c r="AFO27" s="177"/>
      <c r="AFP27" s="177"/>
      <c r="AFQ27" s="177"/>
      <c r="AFR27" s="177"/>
      <c r="AFS27" s="177"/>
      <c r="AFT27" s="177"/>
      <c r="AFU27" s="177"/>
      <c r="AFV27" s="177"/>
      <c r="AFW27" s="177"/>
      <c r="AFX27" s="177"/>
      <c r="AFY27" s="177"/>
      <c r="AFZ27" s="177"/>
      <c r="AGA27" s="177"/>
      <c r="AGB27" s="177"/>
      <c r="AGC27" s="177"/>
      <c r="AGD27" s="177"/>
      <c r="AGE27" s="177"/>
      <c r="AGF27" s="177"/>
      <c r="AGG27" s="177"/>
      <c r="AGH27" s="177"/>
      <c r="AGI27" s="177"/>
      <c r="AGJ27" s="177"/>
      <c r="AGK27" s="177"/>
      <c r="AGL27" s="177"/>
      <c r="AGM27" s="177"/>
      <c r="AGN27" s="177"/>
      <c r="AGO27" s="177"/>
      <c r="AGP27" s="177"/>
      <c r="AGQ27" s="177"/>
      <c r="AGR27" s="177"/>
      <c r="AGS27" s="177"/>
      <c r="AGT27" s="177"/>
      <c r="AGU27" s="177"/>
      <c r="AGV27" s="177"/>
      <c r="AGW27" s="177"/>
      <c r="AGX27" s="177"/>
      <c r="AGY27" s="177"/>
      <c r="AGZ27" s="177"/>
      <c r="AHA27" s="177"/>
      <c r="AHB27" s="177"/>
      <c r="AHC27" s="177"/>
      <c r="AHD27" s="177"/>
      <c r="AHE27" s="177"/>
      <c r="AHF27" s="177"/>
      <c r="AHG27" s="177"/>
      <c r="AHH27" s="177"/>
      <c r="AHI27" s="177"/>
      <c r="AHJ27" s="177"/>
      <c r="AHK27" s="177"/>
      <c r="AHL27" s="177"/>
      <c r="AHM27" s="177"/>
      <c r="AHN27" s="177"/>
      <c r="AHO27" s="177"/>
      <c r="AHP27" s="177"/>
      <c r="AHQ27" s="177"/>
      <c r="AHR27" s="177"/>
      <c r="AHS27" s="177"/>
      <c r="AHT27" s="177"/>
      <c r="AHU27" s="177"/>
      <c r="AHV27" s="177"/>
      <c r="AHW27" s="177"/>
      <c r="AHX27" s="177"/>
      <c r="AHY27" s="177"/>
      <c r="AHZ27" s="177"/>
      <c r="AIA27" s="177"/>
      <c r="AIB27" s="177"/>
      <c r="AIC27" s="177"/>
      <c r="AID27" s="177"/>
      <c r="AIE27" s="177"/>
      <c r="AIF27" s="177"/>
      <c r="AIG27" s="177"/>
      <c r="AIH27" s="177"/>
      <c r="AII27" s="177"/>
      <c r="AIJ27" s="177"/>
      <c r="AIK27" s="177"/>
      <c r="AIL27" s="177"/>
      <c r="AIM27" s="177"/>
      <c r="AIN27" s="177"/>
      <c r="AIO27" s="177"/>
      <c r="AIP27" s="177"/>
      <c r="AIQ27" s="177"/>
      <c r="AIR27" s="177"/>
      <c r="AIS27" s="177"/>
      <c r="AIT27" s="177"/>
      <c r="AIU27" s="177"/>
      <c r="AIV27" s="177"/>
      <c r="AIW27" s="177"/>
      <c r="AIX27" s="177"/>
      <c r="AIY27" s="177"/>
      <c r="AIZ27" s="177"/>
      <c r="AJA27" s="177"/>
      <c r="AJB27" s="177"/>
      <c r="AJC27" s="177"/>
      <c r="AJD27" s="177"/>
      <c r="AJE27" s="177"/>
      <c r="AJF27" s="177"/>
      <c r="AJG27" s="177"/>
      <c r="AJH27" s="177"/>
      <c r="AJI27" s="177"/>
      <c r="AJJ27" s="177"/>
      <c r="AJK27" s="177"/>
      <c r="AJL27" s="177"/>
      <c r="AJM27" s="177"/>
      <c r="AJN27" s="177"/>
      <c r="AJO27" s="177"/>
      <c r="AJP27" s="177"/>
      <c r="AJQ27" s="177"/>
      <c r="AJR27" s="177"/>
      <c r="AJS27" s="177"/>
      <c r="AJT27" s="177"/>
      <c r="AJU27" s="177"/>
      <c r="AJV27" s="177"/>
      <c r="AJW27" s="177"/>
      <c r="AJX27" s="177"/>
      <c r="AJY27" s="177"/>
      <c r="AJZ27" s="177"/>
      <c r="AKA27" s="177"/>
      <c r="AKB27" s="177"/>
      <c r="AKC27" s="177"/>
      <c r="AKD27" s="177"/>
      <c r="AKE27" s="177"/>
      <c r="AKF27" s="177"/>
      <c r="AKG27" s="177"/>
      <c r="AKH27" s="177"/>
      <c r="AKI27" s="177"/>
      <c r="AKJ27" s="177"/>
      <c r="AKK27" s="177"/>
      <c r="AKL27" s="177"/>
      <c r="AKM27" s="177"/>
      <c r="AKN27" s="177"/>
      <c r="AKO27" s="177"/>
      <c r="AKP27" s="177"/>
      <c r="AKQ27" s="177"/>
      <c r="AKR27" s="177"/>
      <c r="AKS27" s="177"/>
      <c r="AKT27" s="177"/>
      <c r="AKU27" s="177"/>
      <c r="AKV27" s="177"/>
      <c r="AKW27" s="177"/>
      <c r="AKX27" s="177"/>
      <c r="AKY27" s="177"/>
      <c r="AKZ27" s="177"/>
      <c r="ALA27" s="177"/>
      <c r="ALB27" s="177"/>
      <c r="ALC27" s="177"/>
      <c r="ALD27" s="177"/>
      <c r="ALE27" s="177"/>
      <c r="ALF27" s="177"/>
      <c r="ALG27" s="177"/>
      <c r="ALH27" s="177"/>
      <c r="ALI27" s="177"/>
      <c r="ALJ27" s="177"/>
      <c r="ALK27" s="177"/>
      <c r="ALL27" s="177"/>
      <c r="ALM27" s="177"/>
      <c r="ALN27" s="177"/>
      <c r="ALO27" s="177"/>
      <c r="ALP27" s="177"/>
      <c r="ALQ27" s="177"/>
      <c r="ALR27" s="177"/>
      <c r="ALS27" s="177"/>
      <c r="ALT27" s="177"/>
      <c r="ALU27" s="177"/>
      <c r="ALV27" s="177"/>
      <c r="ALW27" s="177"/>
      <c r="ALX27" s="177"/>
      <c r="ALY27" s="177"/>
      <c r="ALZ27" s="177"/>
      <c r="AMA27" s="177"/>
      <c r="AMB27" s="177"/>
      <c r="AMC27" s="177"/>
      <c r="AMD27" s="177"/>
      <c r="AME27" s="177"/>
      <c r="AMF27" s="177"/>
      <c r="AMG27" s="177"/>
      <c r="AMH27" s="177"/>
      <c r="AMI27" s="177"/>
      <c r="AMJ27" s="177"/>
      <c r="AMK27" s="177"/>
    </row>
    <row r="28" spans="1:1025" s="298" customFormat="1" ht="35.1" customHeight="1" x14ac:dyDescent="0.8">
      <c r="A28" s="299">
        <v>1986</v>
      </c>
      <c r="B28" s="171">
        <v>154.47494114470109</v>
      </c>
      <c r="C28" s="172">
        <v>3.1481483709674345</v>
      </c>
      <c r="D28" s="171">
        <v>68.145282988671894</v>
      </c>
      <c r="E28" s="172">
        <v>15.758166750763497</v>
      </c>
      <c r="F28" s="171">
        <v>0</v>
      </c>
      <c r="G28" s="172">
        <v>241.52653925510393</v>
      </c>
      <c r="H28" s="171">
        <v>123.40616261006258</v>
      </c>
      <c r="I28" s="172">
        <v>2.4555466381045505</v>
      </c>
      <c r="J28" s="171">
        <v>62.794333822198745</v>
      </c>
      <c r="K28" s="172">
        <v>13.745970073358313</v>
      </c>
      <c r="L28" s="171">
        <v>0</v>
      </c>
      <c r="M28" s="300">
        <v>202.40201314372419</v>
      </c>
      <c r="N28" s="302"/>
      <c r="O28" s="184"/>
      <c r="P28" s="297"/>
      <c r="Q28" s="296"/>
      <c r="R28" s="177"/>
      <c r="S28" s="296"/>
      <c r="T28" s="302"/>
      <c r="U28" s="185"/>
      <c r="V28" s="297"/>
      <c r="W28" s="296"/>
      <c r="X28" s="297"/>
      <c r="Y28" s="296"/>
      <c r="Z28" s="297"/>
      <c r="AA28" s="296"/>
      <c r="AB28" s="297"/>
      <c r="AC28" s="185"/>
      <c r="AD28" s="297"/>
      <c r="AE28" s="185"/>
      <c r="AF28" s="297"/>
      <c r="AG28" s="185"/>
      <c r="AH28" s="297"/>
      <c r="AI28" s="303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  <c r="BN28" s="177"/>
      <c r="BO28" s="177"/>
      <c r="BP28" s="177"/>
      <c r="BQ28" s="177"/>
      <c r="BR28" s="177"/>
      <c r="BS28" s="177"/>
      <c r="BT28" s="177"/>
      <c r="BU28" s="177"/>
      <c r="BV28" s="177"/>
      <c r="BW28" s="177"/>
      <c r="BX28" s="177"/>
      <c r="BY28" s="177"/>
      <c r="BZ28" s="177"/>
      <c r="CA28" s="177"/>
      <c r="CB28" s="177"/>
      <c r="CC28" s="177"/>
      <c r="CD28" s="177"/>
      <c r="CE28" s="177"/>
      <c r="CF28" s="177"/>
      <c r="CG28" s="177"/>
      <c r="CH28" s="177"/>
      <c r="CI28" s="177"/>
      <c r="CJ28" s="177"/>
      <c r="CK28" s="177"/>
      <c r="CL28" s="177"/>
      <c r="CM28" s="177"/>
      <c r="CN28" s="177"/>
      <c r="CO28" s="177"/>
      <c r="CP28" s="177"/>
      <c r="CQ28" s="177"/>
      <c r="CR28" s="177"/>
      <c r="CS28" s="177"/>
      <c r="CT28" s="177"/>
      <c r="CU28" s="177"/>
      <c r="CV28" s="177"/>
      <c r="CW28" s="177"/>
      <c r="CX28" s="177"/>
      <c r="CY28" s="177"/>
      <c r="CZ28" s="177"/>
      <c r="DA28" s="177"/>
      <c r="DB28" s="177"/>
      <c r="DC28" s="177"/>
      <c r="DD28" s="177"/>
      <c r="DE28" s="177"/>
      <c r="DF28" s="177"/>
      <c r="DG28" s="177"/>
      <c r="DH28" s="177"/>
      <c r="DI28" s="177"/>
      <c r="DJ28" s="177"/>
      <c r="DK28" s="177"/>
      <c r="DL28" s="177"/>
      <c r="DM28" s="177"/>
      <c r="DN28" s="177"/>
      <c r="DO28" s="177"/>
      <c r="DP28" s="177"/>
      <c r="DQ28" s="177"/>
      <c r="DR28" s="177"/>
      <c r="DS28" s="177"/>
      <c r="DT28" s="177"/>
      <c r="DU28" s="177"/>
      <c r="DV28" s="177"/>
      <c r="DW28" s="177"/>
      <c r="DX28" s="177"/>
      <c r="DY28" s="177"/>
      <c r="DZ28" s="177"/>
      <c r="EA28" s="177"/>
      <c r="EB28" s="177"/>
      <c r="EC28" s="177"/>
      <c r="ED28" s="177"/>
      <c r="EE28" s="177"/>
      <c r="EF28" s="177"/>
      <c r="EG28" s="177"/>
      <c r="EH28" s="177"/>
      <c r="EI28" s="177"/>
      <c r="EJ28" s="177"/>
      <c r="EK28" s="177"/>
      <c r="EL28" s="177"/>
      <c r="EM28" s="177"/>
      <c r="EN28" s="177"/>
      <c r="EO28" s="177"/>
      <c r="EP28" s="177"/>
      <c r="EQ28" s="177"/>
      <c r="ER28" s="177"/>
      <c r="ES28" s="177"/>
      <c r="ET28" s="177"/>
      <c r="EU28" s="177"/>
      <c r="EV28" s="177"/>
      <c r="EW28" s="177"/>
      <c r="EX28" s="177"/>
      <c r="EY28" s="177"/>
      <c r="EZ28" s="177"/>
      <c r="FA28" s="177"/>
      <c r="FB28" s="177"/>
      <c r="FC28" s="177"/>
      <c r="FD28" s="177"/>
      <c r="FE28" s="177"/>
      <c r="FF28" s="177"/>
      <c r="FG28" s="177"/>
      <c r="FH28" s="177"/>
      <c r="FI28" s="177"/>
      <c r="FJ28" s="177"/>
      <c r="FK28" s="177"/>
      <c r="FL28" s="177"/>
      <c r="FM28" s="177"/>
      <c r="FN28" s="177"/>
      <c r="FO28" s="177"/>
      <c r="FP28" s="177"/>
      <c r="FQ28" s="177"/>
      <c r="FR28" s="177"/>
      <c r="FS28" s="177"/>
      <c r="FT28" s="177"/>
      <c r="FU28" s="177"/>
      <c r="FV28" s="177"/>
      <c r="FW28" s="177"/>
      <c r="FX28" s="177"/>
      <c r="FY28" s="177"/>
      <c r="FZ28" s="177"/>
      <c r="GA28" s="177"/>
      <c r="GB28" s="177"/>
      <c r="GC28" s="177"/>
      <c r="GD28" s="177"/>
      <c r="GE28" s="177"/>
      <c r="GF28" s="177"/>
      <c r="GG28" s="177"/>
      <c r="GH28" s="177"/>
      <c r="GI28" s="177"/>
      <c r="GJ28" s="177"/>
      <c r="GK28" s="177"/>
      <c r="GL28" s="177"/>
      <c r="GM28" s="177"/>
      <c r="GN28" s="177"/>
      <c r="GO28" s="177"/>
      <c r="GP28" s="177"/>
      <c r="GQ28" s="177"/>
      <c r="GR28" s="177"/>
      <c r="GS28" s="177"/>
      <c r="GT28" s="177"/>
      <c r="GU28" s="177"/>
      <c r="GV28" s="177"/>
      <c r="GW28" s="177"/>
      <c r="GX28" s="177"/>
      <c r="GY28" s="177"/>
      <c r="GZ28" s="177"/>
      <c r="HA28" s="177"/>
      <c r="HB28" s="177"/>
      <c r="HC28" s="177"/>
      <c r="HD28" s="177"/>
      <c r="HE28" s="177"/>
      <c r="HF28" s="177"/>
      <c r="HG28" s="177"/>
      <c r="HH28" s="177"/>
      <c r="HI28" s="177"/>
      <c r="HJ28" s="177"/>
      <c r="HK28" s="177"/>
      <c r="HL28" s="177"/>
      <c r="HM28" s="177"/>
      <c r="HN28" s="177"/>
      <c r="HO28" s="177"/>
      <c r="HP28" s="177"/>
      <c r="HQ28" s="177"/>
      <c r="HR28" s="177"/>
      <c r="HS28" s="177"/>
      <c r="HT28" s="177"/>
      <c r="HU28" s="177"/>
      <c r="HV28" s="177"/>
      <c r="HW28" s="177"/>
      <c r="HX28" s="177"/>
      <c r="HY28" s="177"/>
      <c r="HZ28" s="177"/>
      <c r="IA28" s="177"/>
      <c r="IB28" s="177"/>
      <c r="IC28" s="177"/>
      <c r="ID28" s="177"/>
      <c r="IE28" s="177"/>
      <c r="IF28" s="177"/>
      <c r="IG28" s="177"/>
      <c r="IH28" s="177"/>
      <c r="II28" s="177"/>
      <c r="IJ28" s="177"/>
      <c r="IK28" s="177"/>
      <c r="IL28" s="177"/>
      <c r="IM28" s="177"/>
      <c r="IN28" s="177"/>
      <c r="IO28" s="177"/>
      <c r="IP28" s="177"/>
      <c r="IQ28" s="177"/>
      <c r="IR28" s="177"/>
      <c r="IS28" s="177"/>
      <c r="IT28" s="177"/>
      <c r="IU28" s="177"/>
      <c r="IV28" s="177"/>
      <c r="IW28" s="177"/>
      <c r="IX28" s="177"/>
      <c r="IY28" s="177"/>
      <c r="IZ28" s="177"/>
      <c r="JA28" s="177"/>
      <c r="JB28" s="177"/>
      <c r="JC28" s="177"/>
      <c r="JD28" s="177"/>
      <c r="JE28" s="177"/>
      <c r="JF28" s="177"/>
      <c r="JG28" s="177"/>
      <c r="JH28" s="177"/>
      <c r="JI28" s="177"/>
      <c r="JJ28" s="177"/>
      <c r="JK28" s="177"/>
      <c r="JL28" s="177"/>
      <c r="JM28" s="177"/>
      <c r="JN28" s="177"/>
      <c r="JO28" s="177"/>
      <c r="JP28" s="177"/>
      <c r="JQ28" s="177"/>
      <c r="JR28" s="177"/>
      <c r="JS28" s="177"/>
      <c r="JT28" s="177"/>
      <c r="JU28" s="177"/>
      <c r="JV28" s="177"/>
      <c r="JW28" s="177"/>
      <c r="JX28" s="177"/>
      <c r="JY28" s="177"/>
      <c r="JZ28" s="177"/>
      <c r="KA28" s="177"/>
      <c r="KB28" s="177"/>
      <c r="KC28" s="177"/>
      <c r="KD28" s="177"/>
      <c r="KE28" s="177"/>
      <c r="KF28" s="177"/>
      <c r="KG28" s="177"/>
      <c r="KH28" s="177"/>
      <c r="KI28" s="177"/>
      <c r="KJ28" s="177"/>
      <c r="KK28" s="177"/>
      <c r="KL28" s="177"/>
      <c r="KM28" s="177"/>
      <c r="KN28" s="177"/>
      <c r="KO28" s="177"/>
      <c r="KP28" s="177"/>
      <c r="KQ28" s="177"/>
      <c r="KR28" s="177"/>
      <c r="KS28" s="177"/>
      <c r="KT28" s="177"/>
      <c r="KU28" s="177"/>
      <c r="KV28" s="177"/>
      <c r="KW28" s="177"/>
      <c r="KX28" s="177"/>
      <c r="KY28" s="177"/>
      <c r="KZ28" s="177"/>
      <c r="LA28" s="177"/>
      <c r="LB28" s="177"/>
      <c r="LC28" s="177"/>
      <c r="LD28" s="177"/>
      <c r="LE28" s="177"/>
      <c r="LF28" s="177"/>
      <c r="LG28" s="177"/>
      <c r="LH28" s="177"/>
      <c r="LI28" s="177"/>
      <c r="LJ28" s="177"/>
      <c r="LK28" s="177"/>
      <c r="LL28" s="177"/>
      <c r="LM28" s="177"/>
      <c r="LN28" s="177"/>
      <c r="LO28" s="177"/>
      <c r="LP28" s="177"/>
      <c r="LQ28" s="177"/>
      <c r="LR28" s="177"/>
      <c r="LS28" s="177"/>
      <c r="LT28" s="177"/>
      <c r="LU28" s="177"/>
      <c r="LV28" s="177"/>
      <c r="LW28" s="177"/>
      <c r="LX28" s="177"/>
      <c r="LY28" s="177"/>
      <c r="LZ28" s="177"/>
      <c r="MA28" s="177"/>
      <c r="MB28" s="177"/>
      <c r="MC28" s="177"/>
      <c r="MD28" s="177"/>
      <c r="ME28" s="177"/>
      <c r="MF28" s="177"/>
      <c r="MG28" s="177"/>
      <c r="MH28" s="177"/>
      <c r="MI28" s="177"/>
      <c r="MJ28" s="177"/>
      <c r="MK28" s="177"/>
      <c r="ML28" s="177"/>
      <c r="MM28" s="177"/>
      <c r="MN28" s="177"/>
      <c r="MO28" s="177"/>
      <c r="MP28" s="177"/>
      <c r="MQ28" s="177"/>
      <c r="MR28" s="177"/>
      <c r="MS28" s="177"/>
      <c r="MT28" s="177"/>
      <c r="MU28" s="177"/>
      <c r="MV28" s="177"/>
      <c r="MW28" s="177"/>
      <c r="MX28" s="177"/>
      <c r="MY28" s="177"/>
      <c r="MZ28" s="177"/>
      <c r="NA28" s="177"/>
      <c r="NB28" s="177"/>
      <c r="NC28" s="177"/>
      <c r="ND28" s="177"/>
      <c r="NE28" s="177"/>
      <c r="NF28" s="177"/>
      <c r="NG28" s="177"/>
      <c r="NH28" s="177"/>
      <c r="NI28" s="177"/>
      <c r="NJ28" s="177"/>
      <c r="NK28" s="177"/>
      <c r="NL28" s="177"/>
      <c r="NM28" s="177"/>
      <c r="NN28" s="177"/>
      <c r="NO28" s="177"/>
      <c r="NP28" s="177"/>
      <c r="NQ28" s="177"/>
      <c r="NR28" s="177"/>
      <c r="NS28" s="177"/>
      <c r="NT28" s="177"/>
      <c r="NU28" s="177"/>
      <c r="NV28" s="177"/>
      <c r="NW28" s="177"/>
      <c r="NX28" s="177"/>
      <c r="NY28" s="177"/>
      <c r="NZ28" s="177"/>
      <c r="OA28" s="177"/>
      <c r="OB28" s="177"/>
      <c r="OC28" s="177"/>
      <c r="OD28" s="177"/>
      <c r="OE28" s="177"/>
      <c r="OF28" s="177"/>
      <c r="OG28" s="177"/>
      <c r="OH28" s="177"/>
      <c r="OI28" s="177"/>
      <c r="OJ28" s="177"/>
      <c r="OK28" s="177"/>
      <c r="OL28" s="177"/>
      <c r="OM28" s="177"/>
      <c r="ON28" s="177"/>
      <c r="OO28" s="177"/>
      <c r="OP28" s="177"/>
      <c r="OQ28" s="177"/>
      <c r="OR28" s="177"/>
      <c r="OS28" s="177"/>
      <c r="OT28" s="177"/>
      <c r="OU28" s="177"/>
      <c r="OV28" s="177"/>
      <c r="OW28" s="177"/>
      <c r="OX28" s="177"/>
      <c r="OY28" s="177"/>
      <c r="OZ28" s="177"/>
      <c r="PA28" s="177"/>
      <c r="PB28" s="177"/>
      <c r="PC28" s="177"/>
      <c r="PD28" s="177"/>
      <c r="PE28" s="177"/>
      <c r="PF28" s="177"/>
      <c r="PG28" s="177"/>
      <c r="PH28" s="177"/>
      <c r="PI28" s="177"/>
      <c r="PJ28" s="177"/>
      <c r="PK28" s="177"/>
      <c r="PL28" s="177"/>
      <c r="PM28" s="177"/>
      <c r="PN28" s="177"/>
      <c r="PO28" s="177"/>
      <c r="PP28" s="177"/>
      <c r="PQ28" s="177"/>
      <c r="PR28" s="177"/>
      <c r="PS28" s="177"/>
      <c r="PT28" s="177"/>
      <c r="PU28" s="177"/>
      <c r="PV28" s="177"/>
      <c r="PW28" s="177"/>
      <c r="PX28" s="177"/>
      <c r="PY28" s="177"/>
      <c r="PZ28" s="177"/>
      <c r="QA28" s="177"/>
      <c r="QB28" s="177"/>
      <c r="QC28" s="177"/>
      <c r="QD28" s="177"/>
      <c r="QE28" s="177"/>
      <c r="QF28" s="177"/>
      <c r="QG28" s="177"/>
      <c r="QH28" s="177"/>
      <c r="QI28" s="177"/>
      <c r="QJ28" s="177"/>
      <c r="QK28" s="177"/>
      <c r="QL28" s="177"/>
      <c r="QM28" s="177"/>
      <c r="QN28" s="177"/>
      <c r="QO28" s="177"/>
      <c r="QP28" s="177"/>
      <c r="QQ28" s="177"/>
      <c r="QR28" s="177"/>
      <c r="QS28" s="177"/>
      <c r="QT28" s="177"/>
      <c r="QU28" s="177"/>
      <c r="QV28" s="177"/>
      <c r="QW28" s="177"/>
      <c r="QX28" s="177"/>
      <c r="QY28" s="177"/>
      <c r="QZ28" s="177"/>
      <c r="RA28" s="177"/>
      <c r="RB28" s="177"/>
      <c r="RC28" s="177"/>
      <c r="RD28" s="177"/>
      <c r="RE28" s="177"/>
      <c r="RF28" s="177"/>
      <c r="RG28" s="177"/>
      <c r="RH28" s="177"/>
      <c r="RI28" s="177"/>
      <c r="RJ28" s="177"/>
      <c r="RK28" s="177"/>
      <c r="RL28" s="177"/>
      <c r="RM28" s="177"/>
      <c r="RN28" s="177"/>
      <c r="RO28" s="177"/>
      <c r="RP28" s="177"/>
      <c r="RQ28" s="177"/>
      <c r="RR28" s="177"/>
      <c r="RS28" s="177"/>
      <c r="RT28" s="177"/>
      <c r="RU28" s="177"/>
      <c r="RV28" s="177"/>
      <c r="RW28" s="177"/>
      <c r="RX28" s="177"/>
      <c r="RY28" s="177"/>
      <c r="RZ28" s="177"/>
      <c r="SA28" s="177"/>
      <c r="SB28" s="177"/>
      <c r="SC28" s="177"/>
      <c r="SD28" s="177"/>
      <c r="SE28" s="177"/>
      <c r="SF28" s="177"/>
      <c r="SG28" s="177"/>
      <c r="SH28" s="177"/>
      <c r="SI28" s="177"/>
      <c r="SJ28" s="177"/>
      <c r="SK28" s="177"/>
      <c r="SL28" s="177"/>
      <c r="SM28" s="177"/>
      <c r="SN28" s="177"/>
      <c r="SO28" s="177"/>
      <c r="SP28" s="177"/>
      <c r="SQ28" s="177"/>
      <c r="SR28" s="177"/>
      <c r="SS28" s="177"/>
      <c r="ST28" s="177"/>
      <c r="SU28" s="177"/>
      <c r="SV28" s="177"/>
      <c r="SW28" s="177"/>
      <c r="SX28" s="177"/>
      <c r="SY28" s="177"/>
      <c r="SZ28" s="177"/>
      <c r="TA28" s="177"/>
      <c r="TB28" s="177"/>
      <c r="TC28" s="177"/>
      <c r="TD28" s="177"/>
      <c r="TE28" s="177"/>
      <c r="TF28" s="177"/>
      <c r="TG28" s="177"/>
      <c r="TH28" s="177"/>
      <c r="TI28" s="177"/>
      <c r="TJ28" s="177"/>
      <c r="TK28" s="177"/>
      <c r="TL28" s="177"/>
      <c r="TM28" s="177"/>
      <c r="TN28" s="177"/>
      <c r="TO28" s="177"/>
      <c r="TP28" s="177"/>
      <c r="TQ28" s="177"/>
      <c r="TR28" s="177"/>
      <c r="TS28" s="177"/>
      <c r="TT28" s="177"/>
      <c r="TU28" s="177"/>
      <c r="TV28" s="177"/>
      <c r="TW28" s="177"/>
      <c r="TX28" s="177"/>
      <c r="TY28" s="177"/>
      <c r="TZ28" s="177"/>
      <c r="UA28" s="177"/>
      <c r="UB28" s="177"/>
      <c r="UC28" s="177"/>
      <c r="UD28" s="177"/>
      <c r="UE28" s="177"/>
      <c r="UF28" s="177"/>
      <c r="UG28" s="177"/>
      <c r="UH28" s="177"/>
      <c r="UI28" s="177"/>
      <c r="UJ28" s="177"/>
      <c r="UK28" s="177"/>
      <c r="UL28" s="177"/>
      <c r="UM28" s="177"/>
      <c r="UN28" s="177"/>
      <c r="UO28" s="177"/>
      <c r="UP28" s="177"/>
      <c r="UQ28" s="177"/>
      <c r="UR28" s="177"/>
      <c r="US28" s="177"/>
      <c r="UT28" s="177"/>
      <c r="UU28" s="177"/>
      <c r="UV28" s="177"/>
      <c r="UW28" s="177"/>
      <c r="UX28" s="177"/>
      <c r="UY28" s="177"/>
      <c r="UZ28" s="177"/>
      <c r="VA28" s="177"/>
      <c r="VB28" s="177"/>
      <c r="VC28" s="177"/>
      <c r="VD28" s="177"/>
      <c r="VE28" s="177"/>
      <c r="VF28" s="177"/>
      <c r="VG28" s="177"/>
      <c r="VH28" s="177"/>
      <c r="VI28" s="177"/>
      <c r="VJ28" s="177"/>
      <c r="VK28" s="177"/>
      <c r="VL28" s="177"/>
      <c r="VM28" s="177"/>
      <c r="VN28" s="177"/>
      <c r="VO28" s="177"/>
      <c r="VP28" s="177"/>
      <c r="VQ28" s="177"/>
      <c r="VR28" s="177"/>
      <c r="VS28" s="177"/>
      <c r="VT28" s="177"/>
      <c r="VU28" s="177"/>
      <c r="VV28" s="177"/>
      <c r="VW28" s="177"/>
      <c r="VX28" s="177"/>
      <c r="VY28" s="177"/>
      <c r="VZ28" s="177"/>
      <c r="WA28" s="177"/>
      <c r="WB28" s="177"/>
      <c r="WC28" s="177"/>
      <c r="WD28" s="177"/>
      <c r="WE28" s="177"/>
      <c r="WF28" s="177"/>
      <c r="WG28" s="177"/>
      <c r="WH28" s="177"/>
      <c r="WI28" s="177"/>
      <c r="WJ28" s="177"/>
      <c r="WK28" s="177"/>
      <c r="WL28" s="177"/>
      <c r="WM28" s="177"/>
      <c r="WN28" s="177"/>
      <c r="WO28" s="177"/>
      <c r="WP28" s="177"/>
      <c r="WQ28" s="177"/>
      <c r="WR28" s="177"/>
      <c r="WS28" s="177"/>
      <c r="WT28" s="177"/>
      <c r="WU28" s="177"/>
      <c r="WV28" s="177"/>
      <c r="WW28" s="177"/>
      <c r="WX28" s="177"/>
      <c r="WY28" s="177"/>
      <c r="WZ28" s="177"/>
      <c r="XA28" s="177"/>
      <c r="XB28" s="177"/>
      <c r="XC28" s="177"/>
      <c r="XD28" s="177"/>
      <c r="XE28" s="177"/>
      <c r="XF28" s="177"/>
      <c r="XG28" s="177"/>
      <c r="XH28" s="177"/>
      <c r="XI28" s="177"/>
      <c r="XJ28" s="177"/>
      <c r="XK28" s="177"/>
      <c r="XL28" s="177"/>
      <c r="XM28" s="177"/>
      <c r="XN28" s="177"/>
      <c r="XO28" s="177"/>
      <c r="XP28" s="177"/>
      <c r="XQ28" s="177"/>
      <c r="XR28" s="177"/>
      <c r="XS28" s="177"/>
      <c r="XT28" s="177"/>
      <c r="XU28" s="177"/>
      <c r="XV28" s="177"/>
      <c r="XW28" s="177"/>
      <c r="XX28" s="177"/>
      <c r="XY28" s="177"/>
      <c r="XZ28" s="177"/>
      <c r="YA28" s="177"/>
      <c r="YB28" s="177"/>
      <c r="YC28" s="177"/>
      <c r="YD28" s="177"/>
      <c r="YE28" s="177"/>
      <c r="YF28" s="177"/>
      <c r="YG28" s="177"/>
      <c r="YH28" s="177"/>
      <c r="YI28" s="177"/>
      <c r="YJ28" s="177"/>
      <c r="YK28" s="177"/>
      <c r="YL28" s="177"/>
      <c r="YM28" s="177"/>
      <c r="YN28" s="177"/>
      <c r="YO28" s="177"/>
      <c r="YP28" s="177"/>
      <c r="YQ28" s="177"/>
      <c r="YR28" s="177"/>
      <c r="YS28" s="177"/>
      <c r="YT28" s="177"/>
      <c r="YU28" s="177"/>
      <c r="YV28" s="177"/>
      <c r="YW28" s="177"/>
      <c r="YX28" s="177"/>
      <c r="YY28" s="177"/>
      <c r="YZ28" s="177"/>
      <c r="ZA28" s="177"/>
      <c r="ZB28" s="177"/>
      <c r="ZC28" s="177"/>
      <c r="ZD28" s="177"/>
      <c r="ZE28" s="177"/>
      <c r="ZF28" s="177"/>
      <c r="ZG28" s="177"/>
      <c r="ZH28" s="177"/>
      <c r="ZI28" s="177"/>
      <c r="ZJ28" s="177"/>
      <c r="ZK28" s="177"/>
      <c r="ZL28" s="177"/>
      <c r="ZM28" s="177"/>
      <c r="ZN28" s="177"/>
      <c r="ZO28" s="177"/>
      <c r="ZP28" s="177"/>
      <c r="ZQ28" s="177"/>
      <c r="ZR28" s="177"/>
      <c r="ZS28" s="177"/>
      <c r="ZT28" s="177"/>
      <c r="ZU28" s="177"/>
      <c r="ZV28" s="177"/>
      <c r="ZW28" s="177"/>
      <c r="ZX28" s="177"/>
      <c r="ZY28" s="177"/>
      <c r="ZZ28" s="177"/>
      <c r="AAA28" s="177"/>
      <c r="AAB28" s="177"/>
      <c r="AAC28" s="177"/>
      <c r="AAD28" s="177"/>
      <c r="AAE28" s="177"/>
      <c r="AAF28" s="177"/>
      <c r="AAG28" s="177"/>
      <c r="AAH28" s="177"/>
      <c r="AAI28" s="177"/>
      <c r="AAJ28" s="177"/>
      <c r="AAK28" s="177"/>
      <c r="AAL28" s="177"/>
      <c r="AAM28" s="177"/>
      <c r="AAN28" s="177"/>
      <c r="AAO28" s="177"/>
      <c r="AAP28" s="177"/>
      <c r="AAQ28" s="177"/>
      <c r="AAR28" s="177"/>
      <c r="AAS28" s="177"/>
      <c r="AAT28" s="177"/>
      <c r="AAU28" s="177"/>
      <c r="AAV28" s="177"/>
      <c r="AAW28" s="177"/>
      <c r="AAX28" s="177"/>
      <c r="AAY28" s="177"/>
      <c r="AAZ28" s="177"/>
      <c r="ABA28" s="177"/>
      <c r="ABB28" s="177"/>
      <c r="ABC28" s="177"/>
      <c r="ABD28" s="177"/>
      <c r="ABE28" s="177"/>
      <c r="ABF28" s="177"/>
      <c r="ABG28" s="177"/>
      <c r="ABH28" s="177"/>
      <c r="ABI28" s="177"/>
      <c r="ABJ28" s="177"/>
      <c r="ABK28" s="177"/>
      <c r="ABL28" s="177"/>
      <c r="ABM28" s="177"/>
      <c r="ABN28" s="177"/>
      <c r="ABO28" s="177"/>
      <c r="ABP28" s="177"/>
      <c r="ABQ28" s="177"/>
      <c r="ABR28" s="177"/>
      <c r="ABS28" s="177"/>
      <c r="ABT28" s="177"/>
      <c r="ABU28" s="177"/>
      <c r="ABV28" s="177"/>
      <c r="ABW28" s="177"/>
      <c r="ABX28" s="177"/>
      <c r="ABY28" s="177"/>
      <c r="ABZ28" s="177"/>
      <c r="ACA28" s="177"/>
      <c r="ACB28" s="177"/>
      <c r="ACC28" s="177"/>
      <c r="ACD28" s="177"/>
      <c r="ACE28" s="177"/>
      <c r="ACF28" s="177"/>
      <c r="ACG28" s="177"/>
      <c r="ACH28" s="177"/>
      <c r="ACI28" s="177"/>
      <c r="ACJ28" s="177"/>
      <c r="ACK28" s="177"/>
      <c r="ACL28" s="177"/>
      <c r="ACM28" s="177"/>
      <c r="ACN28" s="177"/>
      <c r="ACO28" s="177"/>
      <c r="ACP28" s="177"/>
      <c r="ACQ28" s="177"/>
      <c r="ACR28" s="177"/>
      <c r="ACS28" s="177"/>
      <c r="ACT28" s="177"/>
      <c r="ACU28" s="177"/>
      <c r="ACV28" s="177"/>
      <c r="ACW28" s="177"/>
      <c r="ACX28" s="177"/>
      <c r="ACY28" s="177"/>
      <c r="ACZ28" s="177"/>
      <c r="ADA28" s="177"/>
      <c r="ADB28" s="177"/>
      <c r="ADC28" s="177"/>
      <c r="ADD28" s="177"/>
      <c r="ADE28" s="177"/>
      <c r="ADF28" s="177"/>
      <c r="ADG28" s="177"/>
      <c r="ADH28" s="177"/>
      <c r="ADI28" s="177"/>
      <c r="ADJ28" s="177"/>
      <c r="ADK28" s="177"/>
      <c r="ADL28" s="177"/>
      <c r="ADM28" s="177"/>
      <c r="ADN28" s="177"/>
      <c r="ADO28" s="177"/>
      <c r="ADP28" s="177"/>
      <c r="ADQ28" s="177"/>
      <c r="ADR28" s="177"/>
      <c r="ADS28" s="177"/>
      <c r="ADT28" s="177"/>
      <c r="ADU28" s="177"/>
      <c r="ADV28" s="177"/>
      <c r="ADW28" s="177"/>
      <c r="ADX28" s="177"/>
      <c r="ADY28" s="177"/>
      <c r="ADZ28" s="177"/>
      <c r="AEA28" s="177"/>
      <c r="AEB28" s="177"/>
      <c r="AEC28" s="177"/>
      <c r="AED28" s="177"/>
      <c r="AEE28" s="177"/>
      <c r="AEF28" s="177"/>
      <c r="AEG28" s="177"/>
      <c r="AEH28" s="177"/>
      <c r="AEI28" s="177"/>
      <c r="AEJ28" s="177"/>
      <c r="AEK28" s="177"/>
      <c r="AEL28" s="177"/>
      <c r="AEM28" s="177"/>
      <c r="AEN28" s="177"/>
      <c r="AEO28" s="177"/>
      <c r="AEP28" s="177"/>
      <c r="AEQ28" s="177"/>
      <c r="AER28" s="177"/>
      <c r="AES28" s="177"/>
      <c r="AET28" s="177"/>
      <c r="AEU28" s="177"/>
      <c r="AEV28" s="177"/>
      <c r="AEW28" s="177"/>
      <c r="AEX28" s="177"/>
      <c r="AEY28" s="177"/>
      <c r="AEZ28" s="177"/>
      <c r="AFA28" s="177"/>
      <c r="AFB28" s="177"/>
      <c r="AFC28" s="177"/>
      <c r="AFD28" s="177"/>
      <c r="AFE28" s="177"/>
      <c r="AFF28" s="177"/>
      <c r="AFG28" s="177"/>
      <c r="AFH28" s="177"/>
      <c r="AFI28" s="177"/>
      <c r="AFJ28" s="177"/>
      <c r="AFK28" s="177"/>
      <c r="AFL28" s="177"/>
      <c r="AFM28" s="177"/>
      <c r="AFN28" s="177"/>
      <c r="AFO28" s="177"/>
      <c r="AFP28" s="177"/>
      <c r="AFQ28" s="177"/>
      <c r="AFR28" s="177"/>
      <c r="AFS28" s="177"/>
      <c r="AFT28" s="177"/>
      <c r="AFU28" s="177"/>
      <c r="AFV28" s="177"/>
      <c r="AFW28" s="177"/>
      <c r="AFX28" s="177"/>
      <c r="AFY28" s="177"/>
      <c r="AFZ28" s="177"/>
      <c r="AGA28" s="177"/>
      <c r="AGB28" s="177"/>
      <c r="AGC28" s="177"/>
      <c r="AGD28" s="177"/>
      <c r="AGE28" s="177"/>
      <c r="AGF28" s="177"/>
      <c r="AGG28" s="177"/>
      <c r="AGH28" s="177"/>
      <c r="AGI28" s="177"/>
      <c r="AGJ28" s="177"/>
      <c r="AGK28" s="177"/>
      <c r="AGL28" s="177"/>
      <c r="AGM28" s="177"/>
      <c r="AGN28" s="177"/>
      <c r="AGO28" s="177"/>
      <c r="AGP28" s="177"/>
      <c r="AGQ28" s="177"/>
      <c r="AGR28" s="177"/>
      <c r="AGS28" s="177"/>
      <c r="AGT28" s="177"/>
      <c r="AGU28" s="177"/>
      <c r="AGV28" s="177"/>
      <c r="AGW28" s="177"/>
      <c r="AGX28" s="177"/>
      <c r="AGY28" s="177"/>
      <c r="AGZ28" s="177"/>
      <c r="AHA28" s="177"/>
      <c r="AHB28" s="177"/>
      <c r="AHC28" s="177"/>
      <c r="AHD28" s="177"/>
      <c r="AHE28" s="177"/>
      <c r="AHF28" s="177"/>
      <c r="AHG28" s="177"/>
      <c r="AHH28" s="177"/>
      <c r="AHI28" s="177"/>
      <c r="AHJ28" s="177"/>
      <c r="AHK28" s="177"/>
      <c r="AHL28" s="177"/>
      <c r="AHM28" s="177"/>
      <c r="AHN28" s="177"/>
      <c r="AHO28" s="177"/>
      <c r="AHP28" s="177"/>
      <c r="AHQ28" s="177"/>
      <c r="AHR28" s="177"/>
      <c r="AHS28" s="177"/>
      <c r="AHT28" s="177"/>
      <c r="AHU28" s="177"/>
      <c r="AHV28" s="177"/>
      <c r="AHW28" s="177"/>
      <c r="AHX28" s="177"/>
      <c r="AHY28" s="177"/>
      <c r="AHZ28" s="177"/>
      <c r="AIA28" s="177"/>
      <c r="AIB28" s="177"/>
      <c r="AIC28" s="177"/>
      <c r="AID28" s="177"/>
      <c r="AIE28" s="177"/>
      <c r="AIF28" s="177"/>
      <c r="AIG28" s="177"/>
      <c r="AIH28" s="177"/>
      <c r="AII28" s="177"/>
      <c r="AIJ28" s="177"/>
      <c r="AIK28" s="177"/>
      <c r="AIL28" s="177"/>
      <c r="AIM28" s="177"/>
      <c r="AIN28" s="177"/>
      <c r="AIO28" s="177"/>
      <c r="AIP28" s="177"/>
      <c r="AIQ28" s="177"/>
      <c r="AIR28" s="177"/>
      <c r="AIS28" s="177"/>
      <c r="AIT28" s="177"/>
      <c r="AIU28" s="177"/>
      <c r="AIV28" s="177"/>
      <c r="AIW28" s="177"/>
      <c r="AIX28" s="177"/>
      <c r="AIY28" s="177"/>
      <c r="AIZ28" s="177"/>
      <c r="AJA28" s="177"/>
      <c r="AJB28" s="177"/>
      <c r="AJC28" s="177"/>
      <c r="AJD28" s="177"/>
      <c r="AJE28" s="177"/>
      <c r="AJF28" s="177"/>
      <c r="AJG28" s="177"/>
      <c r="AJH28" s="177"/>
      <c r="AJI28" s="177"/>
      <c r="AJJ28" s="177"/>
      <c r="AJK28" s="177"/>
      <c r="AJL28" s="177"/>
      <c r="AJM28" s="177"/>
      <c r="AJN28" s="177"/>
      <c r="AJO28" s="177"/>
      <c r="AJP28" s="177"/>
      <c r="AJQ28" s="177"/>
      <c r="AJR28" s="177"/>
      <c r="AJS28" s="177"/>
      <c r="AJT28" s="177"/>
      <c r="AJU28" s="177"/>
      <c r="AJV28" s="177"/>
      <c r="AJW28" s="177"/>
      <c r="AJX28" s="177"/>
      <c r="AJY28" s="177"/>
      <c r="AJZ28" s="177"/>
      <c r="AKA28" s="177"/>
      <c r="AKB28" s="177"/>
      <c r="AKC28" s="177"/>
      <c r="AKD28" s="177"/>
      <c r="AKE28" s="177"/>
      <c r="AKF28" s="177"/>
      <c r="AKG28" s="177"/>
      <c r="AKH28" s="177"/>
      <c r="AKI28" s="177"/>
      <c r="AKJ28" s="177"/>
      <c r="AKK28" s="177"/>
      <c r="AKL28" s="177"/>
      <c r="AKM28" s="177"/>
      <c r="AKN28" s="177"/>
      <c r="AKO28" s="177"/>
      <c r="AKP28" s="177"/>
      <c r="AKQ28" s="177"/>
      <c r="AKR28" s="177"/>
      <c r="AKS28" s="177"/>
      <c r="AKT28" s="177"/>
      <c r="AKU28" s="177"/>
      <c r="AKV28" s="177"/>
      <c r="AKW28" s="177"/>
      <c r="AKX28" s="177"/>
      <c r="AKY28" s="177"/>
      <c r="AKZ28" s="177"/>
      <c r="ALA28" s="177"/>
      <c r="ALB28" s="177"/>
      <c r="ALC28" s="177"/>
      <c r="ALD28" s="177"/>
      <c r="ALE28" s="177"/>
      <c r="ALF28" s="177"/>
      <c r="ALG28" s="177"/>
      <c r="ALH28" s="177"/>
      <c r="ALI28" s="177"/>
      <c r="ALJ28" s="177"/>
      <c r="ALK28" s="177"/>
      <c r="ALL28" s="177"/>
      <c r="ALM28" s="177"/>
      <c r="ALN28" s="177"/>
      <c r="ALO28" s="177"/>
      <c r="ALP28" s="177"/>
      <c r="ALQ28" s="177"/>
      <c r="ALR28" s="177"/>
      <c r="ALS28" s="177"/>
      <c r="ALT28" s="177"/>
      <c r="ALU28" s="177"/>
      <c r="ALV28" s="177"/>
      <c r="ALW28" s="177"/>
      <c r="ALX28" s="177"/>
      <c r="ALY28" s="177"/>
      <c r="ALZ28" s="177"/>
      <c r="AMA28" s="177"/>
      <c r="AMB28" s="177"/>
      <c r="AMC28" s="177"/>
      <c r="AMD28" s="177"/>
      <c r="AME28" s="177"/>
      <c r="AMF28" s="177"/>
      <c r="AMG28" s="177"/>
      <c r="AMH28" s="177"/>
      <c r="AMI28" s="177"/>
      <c r="AMJ28" s="177"/>
      <c r="AMK28" s="177"/>
    </row>
    <row r="29" spans="1:1025" s="298" customFormat="1" ht="35.1" customHeight="1" x14ac:dyDescent="0.8">
      <c r="A29" s="299">
        <v>1987</v>
      </c>
      <c r="B29" s="171">
        <v>105.62235374466597</v>
      </c>
      <c r="C29" s="172">
        <v>3.0678414844295254</v>
      </c>
      <c r="D29" s="171">
        <v>52.964377732484948</v>
      </c>
      <c r="E29" s="172">
        <v>17.021152955628725</v>
      </c>
      <c r="F29" s="171">
        <v>-7.9291085197028215</v>
      </c>
      <c r="G29" s="172">
        <v>170.74661739750636</v>
      </c>
      <c r="H29" s="171">
        <v>85.145337526505628</v>
      </c>
      <c r="I29" s="172">
        <v>2.392907498515902</v>
      </c>
      <c r="J29" s="171">
        <v>47.646464921189789</v>
      </c>
      <c r="K29" s="172">
        <v>15.474492483747667</v>
      </c>
      <c r="L29" s="171">
        <v>-7.1754740712007132</v>
      </c>
      <c r="M29" s="300">
        <v>143.48372835875827</v>
      </c>
      <c r="N29" s="302"/>
      <c r="O29" s="184"/>
      <c r="P29" s="297"/>
      <c r="Q29" s="296"/>
      <c r="R29" s="177"/>
      <c r="S29" s="296"/>
      <c r="T29" s="302"/>
      <c r="U29" s="185"/>
      <c r="V29" s="297"/>
      <c r="W29" s="296"/>
      <c r="X29" s="297"/>
      <c r="Y29" s="296"/>
      <c r="Z29" s="297"/>
      <c r="AA29" s="296"/>
      <c r="AB29" s="297"/>
      <c r="AC29" s="185"/>
      <c r="AD29" s="297"/>
      <c r="AE29" s="185"/>
      <c r="AF29" s="297"/>
      <c r="AG29" s="185"/>
      <c r="AH29" s="297"/>
      <c r="AI29" s="303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  <c r="BN29" s="177"/>
      <c r="BO29" s="177"/>
      <c r="BP29" s="177"/>
      <c r="BQ29" s="177"/>
      <c r="BR29" s="177"/>
      <c r="BS29" s="177"/>
      <c r="BT29" s="177"/>
      <c r="BU29" s="177"/>
      <c r="BV29" s="177"/>
      <c r="BW29" s="177"/>
      <c r="BX29" s="177"/>
      <c r="BY29" s="177"/>
      <c r="BZ29" s="177"/>
      <c r="CA29" s="177"/>
      <c r="CB29" s="177"/>
      <c r="CC29" s="177"/>
      <c r="CD29" s="177"/>
      <c r="CE29" s="177"/>
      <c r="CF29" s="177"/>
      <c r="CG29" s="177"/>
      <c r="CH29" s="177"/>
      <c r="CI29" s="177"/>
      <c r="CJ29" s="177"/>
      <c r="CK29" s="177"/>
      <c r="CL29" s="177"/>
      <c r="CM29" s="177"/>
      <c r="CN29" s="177"/>
      <c r="CO29" s="177"/>
      <c r="CP29" s="177"/>
      <c r="CQ29" s="177"/>
      <c r="CR29" s="177"/>
      <c r="CS29" s="177"/>
      <c r="CT29" s="177"/>
      <c r="CU29" s="177"/>
      <c r="CV29" s="177"/>
      <c r="CW29" s="177"/>
      <c r="CX29" s="177"/>
      <c r="CY29" s="177"/>
      <c r="CZ29" s="177"/>
      <c r="DA29" s="177"/>
      <c r="DB29" s="177"/>
      <c r="DC29" s="177"/>
      <c r="DD29" s="177"/>
      <c r="DE29" s="177"/>
      <c r="DF29" s="177"/>
      <c r="DG29" s="177"/>
      <c r="DH29" s="177"/>
      <c r="DI29" s="177"/>
      <c r="DJ29" s="177"/>
      <c r="DK29" s="177"/>
      <c r="DL29" s="177"/>
      <c r="DM29" s="177"/>
      <c r="DN29" s="177"/>
      <c r="DO29" s="177"/>
      <c r="DP29" s="177"/>
      <c r="DQ29" s="177"/>
      <c r="DR29" s="177"/>
      <c r="DS29" s="177"/>
      <c r="DT29" s="177"/>
      <c r="DU29" s="177"/>
      <c r="DV29" s="177"/>
      <c r="DW29" s="177"/>
      <c r="DX29" s="177"/>
      <c r="DY29" s="177"/>
      <c r="DZ29" s="177"/>
      <c r="EA29" s="177"/>
      <c r="EB29" s="177"/>
      <c r="EC29" s="177"/>
      <c r="ED29" s="177"/>
      <c r="EE29" s="177"/>
      <c r="EF29" s="177"/>
      <c r="EG29" s="177"/>
      <c r="EH29" s="177"/>
      <c r="EI29" s="177"/>
      <c r="EJ29" s="177"/>
      <c r="EK29" s="177"/>
      <c r="EL29" s="177"/>
      <c r="EM29" s="177"/>
      <c r="EN29" s="177"/>
      <c r="EO29" s="177"/>
      <c r="EP29" s="177"/>
      <c r="EQ29" s="177"/>
      <c r="ER29" s="177"/>
      <c r="ES29" s="177"/>
      <c r="ET29" s="177"/>
      <c r="EU29" s="177"/>
      <c r="EV29" s="177"/>
      <c r="EW29" s="177"/>
      <c r="EX29" s="177"/>
      <c r="EY29" s="177"/>
      <c r="EZ29" s="177"/>
      <c r="FA29" s="177"/>
      <c r="FB29" s="177"/>
      <c r="FC29" s="177"/>
      <c r="FD29" s="177"/>
      <c r="FE29" s="177"/>
      <c r="FF29" s="177"/>
      <c r="FG29" s="177"/>
      <c r="FH29" s="177"/>
      <c r="FI29" s="177"/>
      <c r="FJ29" s="177"/>
      <c r="FK29" s="177"/>
      <c r="FL29" s="177"/>
      <c r="FM29" s="177"/>
      <c r="FN29" s="177"/>
      <c r="FO29" s="177"/>
      <c r="FP29" s="177"/>
      <c r="FQ29" s="177"/>
      <c r="FR29" s="177"/>
      <c r="FS29" s="177"/>
      <c r="FT29" s="177"/>
      <c r="FU29" s="177"/>
      <c r="FV29" s="177"/>
      <c r="FW29" s="177"/>
      <c r="FX29" s="177"/>
      <c r="FY29" s="177"/>
      <c r="FZ29" s="177"/>
      <c r="GA29" s="177"/>
      <c r="GB29" s="177"/>
      <c r="GC29" s="177"/>
      <c r="GD29" s="177"/>
      <c r="GE29" s="177"/>
      <c r="GF29" s="177"/>
      <c r="GG29" s="177"/>
      <c r="GH29" s="177"/>
      <c r="GI29" s="177"/>
      <c r="GJ29" s="177"/>
      <c r="GK29" s="177"/>
      <c r="GL29" s="177"/>
      <c r="GM29" s="177"/>
      <c r="GN29" s="177"/>
      <c r="GO29" s="177"/>
      <c r="GP29" s="177"/>
      <c r="GQ29" s="177"/>
      <c r="GR29" s="177"/>
      <c r="GS29" s="177"/>
      <c r="GT29" s="177"/>
      <c r="GU29" s="177"/>
      <c r="GV29" s="177"/>
      <c r="GW29" s="177"/>
      <c r="GX29" s="177"/>
      <c r="GY29" s="177"/>
      <c r="GZ29" s="177"/>
      <c r="HA29" s="177"/>
      <c r="HB29" s="177"/>
      <c r="HC29" s="177"/>
      <c r="HD29" s="177"/>
      <c r="HE29" s="177"/>
      <c r="HF29" s="177"/>
      <c r="HG29" s="177"/>
      <c r="HH29" s="177"/>
      <c r="HI29" s="177"/>
      <c r="HJ29" s="177"/>
      <c r="HK29" s="177"/>
      <c r="HL29" s="177"/>
      <c r="HM29" s="177"/>
      <c r="HN29" s="177"/>
      <c r="HO29" s="177"/>
      <c r="HP29" s="177"/>
      <c r="HQ29" s="177"/>
      <c r="HR29" s="177"/>
      <c r="HS29" s="177"/>
      <c r="HT29" s="177"/>
      <c r="HU29" s="177"/>
      <c r="HV29" s="177"/>
      <c r="HW29" s="177"/>
      <c r="HX29" s="177"/>
      <c r="HY29" s="177"/>
      <c r="HZ29" s="177"/>
      <c r="IA29" s="177"/>
      <c r="IB29" s="177"/>
      <c r="IC29" s="177"/>
      <c r="ID29" s="177"/>
      <c r="IE29" s="177"/>
      <c r="IF29" s="177"/>
      <c r="IG29" s="177"/>
      <c r="IH29" s="177"/>
      <c r="II29" s="177"/>
      <c r="IJ29" s="177"/>
      <c r="IK29" s="177"/>
      <c r="IL29" s="177"/>
      <c r="IM29" s="177"/>
      <c r="IN29" s="177"/>
      <c r="IO29" s="177"/>
      <c r="IP29" s="177"/>
      <c r="IQ29" s="177"/>
      <c r="IR29" s="177"/>
      <c r="IS29" s="177"/>
      <c r="IT29" s="177"/>
      <c r="IU29" s="177"/>
      <c r="IV29" s="177"/>
      <c r="IW29" s="177"/>
      <c r="IX29" s="177"/>
      <c r="IY29" s="177"/>
      <c r="IZ29" s="177"/>
      <c r="JA29" s="177"/>
      <c r="JB29" s="177"/>
      <c r="JC29" s="177"/>
      <c r="JD29" s="177"/>
      <c r="JE29" s="177"/>
      <c r="JF29" s="177"/>
      <c r="JG29" s="177"/>
      <c r="JH29" s="177"/>
      <c r="JI29" s="177"/>
      <c r="JJ29" s="177"/>
      <c r="JK29" s="177"/>
      <c r="JL29" s="177"/>
      <c r="JM29" s="177"/>
      <c r="JN29" s="177"/>
      <c r="JO29" s="177"/>
      <c r="JP29" s="177"/>
      <c r="JQ29" s="177"/>
      <c r="JR29" s="177"/>
      <c r="JS29" s="177"/>
      <c r="JT29" s="177"/>
      <c r="JU29" s="177"/>
      <c r="JV29" s="177"/>
      <c r="JW29" s="177"/>
      <c r="JX29" s="177"/>
      <c r="JY29" s="177"/>
      <c r="JZ29" s="177"/>
      <c r="KA29" s="177"/>
      <c r="KB29" s="177"/>
      <c r="KC29" s="177"/>
      <c r="KD29" s="177"/>
      <c r="KE29" s="177"/>
      <c r="KF29" s="177"/>
      <c r="KG29" s="177"/>
      <c r="KH29" s="177"/>
      <c r="KI29" s="177"/>
      <c r="KJ29" s="177"/>
      <c r="KK29" s="177"/>
      <c r="KL29" s="177"/>
      <c r="KM29" s="177"/>
      <c r="KN29" s="177"/>
      <c r="KO29" s="177"/>
      <c r="KP29" s="177"/>
      <c r="KQ29" s="177"/>
      <c r="KR29" s="177"/>
      <c r="KS29" s="177"/>
      <c r="KT29" s="177"/>
      <c r="KU29" s="177"/>
      <c r="KV29" s="177"/>
      <c r="KW29" s="177"/>
      <c r="KX29" s="177"/>
      <c r="KY29" s="177"/>
      <c r="KZ29" s="177"/>
      <c r="LA29" s="177"/>
      <c r="LB29" s="177"/>
      <c r="LC29" s="177"/>
      <c r="LD29" s="177"/>
      <c r="LE29" s="177"/>
      <c r="LF29" s="177"/>
      <c r="LG29" s="177"/>
      <c r="LH29" s="177"/>
      <c r="LI29" s="177"/>
      <c r="LJ29" s="177"/>
      <c r="LK29" s="177"/>
      <c r="LL29" s="177"/>
      <c r="LM29" s="177"/>
      <c r="LN29" s="177"/>
      <c r="LO29" s="177"/>
      <c r="LP29" s="177"/>
      <c r="LQ29" s="177"/>
      <c r="LR29" s="177"/>
      <c r="LS29" s="177"/>
      <c r="LT29" s="177"/>
      <c r="LU29" s="177"/>
      <c r="LV29" s="177"/>
      <c r="LW29" s="177"/>
      <c r="LX29" s="177"/>
      <c r="LY29" s="177"/>
      <c r="LZ29" s="177"/>
      <c r="MA29" s="177"/>
      <c r="MB29" s="177"/>
      <c r="MC29" s="177"/>
      <c r="MD29" s="177"/>
      <c r="ME29" s="177"/>
      <c r="MF29" s="177"/>
      <c r="MG29" s="177"/>
      <c r="MH29" s="177"/>
      <c r="MI29" s="177"/>
      <c r="MJ29" s="177"/>
      <c r="MK29" s="177"/>
      <c r="ML29" s="177"/>
      <c r="MM29" s="177"/>
      <c r="MN29" s="177"/>
      <c r="MO29" s="177"/>
      <c r="MP29" s="177"/>
      <c r="MQ29" s="177"/>
      <c r="MR29" s="177"/>
      <c r="MS29" s="177"/>
      <c r="MT29" s="177"/>
      <c r="MU29" s="177"/>
      <c r="MV29" s="177"/>
      <c r="MW29" s="177"/>
      <c r="MX29" s="177"/>
      <c r="MY29" s="177"/>
      <c r="MZ29" s="177"/>
      <c r="NA29" s="177"/>
      <c r="NB29" s="177"/>
      <c r="NC29" s="177"/>
      <c r="ND29" s="177"/>
      <c r="NE29" s="177"/>
      <c r="NF29" s="177"/>
      <c r="NG29" s="177"/>
      <c r="NH29" s="177"/>
      <c r="NI29" s="177"/>
      <c r="NJ29" s="177"/>
      <c r="NK29" s="177"/>
      <c r="NL29" s="177"/>
      <c r="NM29" s="177"/>
      <c r="NN29" s="177"/>
      <c r="NO29" s="177"/>
      <c r="NP29" s="177"/>
      <c r="NQ29" s="177"/>
      <c r="NR29" s="177"/>
      <c r="NS29" s="177"/>
      <c r="NT29" s="177"/>
      <c r="NU29" s="177"/>
      <c r="NV29" s="177"/>
      <c r="NW29" s="177"/>
      <c r="NX29" s="177"/>
      <c r="NY29" s="177"/>
      <c r="NZ29" s="177"/>
      <c r="OA29" s="177"/>
      <c r="OB29" s="177"/>
      <c r="OC29" s="177"/>
      <c r="OD29" s="177"/>
      <c r="OE29" s="177"/>
      <c r="OF29" s="177"/>
      <c r="OG29" s="177"/>
      <c r="OH29" s="177"/>
      <c r="OI29" s="177"/>
      <c r="OJ29" s="177"/>
      <c r="OK29" s="177"/>
      <c r="OL29" s="177"/>
      <c r="OM29" s="177"/>
      <c r="ON29" s="177"/>
      <c r="OO29" s="177"/>
      <c r="OP29" s="177"/>
      <c r="OQ29" s="177"/>
      <c r="OR29" s="177"/>
      <c r="OS29" s="177"/>
      <c r="OT29" s="177"/>
      <c r="OU29" s="177"/>
      <c r="OV29" s="177"/>
      <c r="OW29" s="177"/>
      <c r="OX29" s="177"/>
      <c r="OY29" s="177"/>
      <c r="OZ29" s="177"/>
      <c r="PA29" s="177"/>
      <c r="PB29" s="177"/>
      <c r="PC29" s="177"/>
      <c r="PD29" s="177"/>
      <c r="PE29" s="177"/>
      <c r="PF29" s="177"/>
      <c r="PG29" s="177"/>
      <c r="PH29" s="177"/>
      <c r="PI29" s="177"/>
      <c r="PJ29" s="177"/>
      <c r="PK29" s="177"/>
      <c r="PL29" s="177"/>
      <c r="PM29" s="177"/>
      <c r="PN29" s="177"/>
      <c r="PO29" s="177"/>
      <c r="PP29" s="177"/>
      <c r="PQ29" s="177"/>
      <c r="PR29" s="177"/>
      <c r="PS29" s="177"/>
      <c r="PT29" s="177"/>
      <c r="PU29" s="177"/>
      <c r="PV29" s="177"/>
      <c r="PW29" s="177"/>
      <c r="PX29" s="177"/>
      <c r="PY29" s="177"/>
      <c r="PZ29" s="177"/>
      <c r="QA29" s="177"/>
      <c r="QB29" s="177"/>
      <c r="QC29" s="177"/>
      <c r="QD29" s="177"/>
      <c r="QE29" s="177"/>
      <c r="QF29" s="177"/>
      <c r="QG29" s="177"/>
      <c r="QH29" s="177"/>
      <c r="QI29" s="177"/>
      <c r="QJ29" s="177"/>
      <c r="QK29" s="177"/>
      <c r="QL29" s="177"/>
      <c r="QM29" s="177"/>
      <c r="QN29" s="177"/>
      <c r="QO29" s="177"/>
      <c r="QP29" s="177"/>
      <c r="QQ29" s="177"/>
      <c r="QR29" s="177"/>
      <c r="QS29" s="177"/>
      <c r="QT29" s="177"/>
      <c r="QU29" s="177"/>
      <c r="QV29" s="177"/>
      <c r="QW29" s="177"/>
      <c r="QX29" s="177"/>
      <c r="QY29" s="177"/>
      <c r="QZ29" s="177"/>
      <c r="RA29" s="177"/>
      <c r="RB29" s="177"/>
      <c r="RC29" s="177"/>
      <c r="RD29" s="177"/>
      <c r="RE29" s="177"/>
      <c r="RF29" s="177"/>
      <c r="RG29" s="177"/>
      <c r="RH29" s="177"/>
      <c r="RI29" s="177"/>
      <c r="RJ29" s="177"/>
      <c r="RK29" s="177"/>
      <c r="RL29" s="177"/>
      <c r="RM29" s="177"/>
      <c r="RN29" s="177"/>
      <c r="RO29" s="177"/>
      <c r="RP29" s="177"/>
      <c r="RQ29" s="177"/>
      <c r="RR29" s="177"/>
      <c r="RS29" s="177"/>
      <c r="RT29" s="177"/>
      <c r="RU29" s="177"/>
      <c r="RV29" s="177"/>
      <c r="RW29" s="177"/>
      <c r="RX29" s="177"/>
      <c r="RY29" s="177"/>
      <c r="RZ29" s="177"/>
      <c r="SA29" s="177"/>
      <c r="SB29" s="177"/>
      <c r="SC29" s="177"/>
      <c r="SD29" s="177"/>
      <c r="SE29" s="177"/>
      <c r="SF29" s="177"/>
      <c r="SG29" s="177"/>
      <c r="SH29" s="177"/>
      <c r="SI29" s="177"/>
      <c r="SJ29" s="177"/>
      <c r="SK29" s="177"/>
      <c r="SL29" s="177"/>
      <c r="SM29" s="177"/>
      <c r="SN29" s="177"/>
      <c r="SO29" s="177"/>
      <c r="SP29" s="177"/>
      <c r="SQ29" s="177"/>
      <c r="SR29" s="177"/>
      <c r="SS29" s="177"/>
      <c r="ST29" s="177"/>
      <c r="SU29" s="177"/>
      <c r="SV29" s="177"/>
      <c r="SW29" s="177"/>
      <c r="SX29" s="177"/>
      <c r="SY29" s="177"/>
      <c r="SZ29" s="177"/>
      <c r="TA29" s="177"/>
      <c r="TB29" s="177"/>
      <c r="TC29" s="177"/>
      <c r="TD29" s="177"/>
      <c r="TE29" s="177"/>
      <c r="TF29" s="177"/>
      <c r="TG29" s="177"/>
      <c r="TH29" s="177"/>
      <c r="TI29" s="177"/>
      <c r="TJ29" s="177"/>
      <c r="TK29" s="177"/>
      <c r="TL29" s="177"/>
      <c r="TM29" s="177"/>
      <c r="TN29" s="177"/>
      <c r="TO29" s="177"/>
      <c r="TP29" s="177"/>
      <c r="TQ29" s="177"/>
      <c r="TR29" s="177"/>
      <c r="TS29" s="177"/>
      <c r="TT29" s="177"/>
      <c r="TU29" s="177"/>
      <c r="TV29" s="177"/>
      <c r="TW29" s="177"/>
      <c r="TX29" s="177"/>
      <c r="TY29" s="177"/>
      <c r="TZ29" s="177"/>
      <c r="UA29" s="177"/>
      <c r="UB29" s="177"/>
      <c r="UC29" s="177"/>
      <c r="UD29" s="177"/>
      <c r="UE29" s="177"/>
      <c r="UF29" s="177"/>
      <c r="UG29" s="177"/>
      <c r="UH29" s="177"/>
      <c r="UI29" s="177"/>
      <c r="UJ29" s="177"/>
      <c r="UK29" s="177"/>
      <c r="UL29" s="177"/>
      <c r="UM29" s="177"/>
      <c r="UN29" s="177"/>
      <c r="UO29" s="177"/>
      <c r="UP29" s="177"/>
      <c r="UQ29" s="177"/>
      <c r="UR29" s="177"/>
      <c r="US29" s="177"/>
      <c r="UT29" s="177"/>
      <c r="UU29" s="177"/>
      <c r="UV29" s="177"/>
      <c r="UW29" s="177"/>
      <c r="UX29" s="177"/>
      <c r="UY29" s="177"/>
      <c r="UZ29" s="177"/>
      <c r="VA29" s="177"/>
      <c r="VB29" s="177"/>
      <c r="VC29" s="177"/>
      <c r="VD29" s="177"/>
      <c r="VE29" s="177"/>
      <c r="VF29" s="177"/>
      <c r="VG29" s="177"/>
      <c r="VH29" s="177"/>
      <c r="VI29" s="177"/>
      <c r="VJ29" s="177"/>
      <c r="VK29" s="177"/>
      <c r="VL29" s="177"/>
      <c r="VM29" s="177"/>
      <c r="VN29" s="177"/>
      <c r="VO29" s="177"/>
      <c r="VP29" s="177"/>
      <c r="VQ29" s="177"/>
      <c r="VR29" s="177"/>
      <c r="VS29" s="177"/>
      <c r="VT29" s="177"/>
      <c r="VU29" s="177"/>
      <c r="VV29" s="177"/>
      <c r="VW29" s="177"/>
      <c r="VX29" s="177"/>
      <c r="VY29" s="177"/>
      <c r="VZ29" s="177"/>
      <c r="WA29" s="177"/>
      <c r="WB29" s="177"/>
      <c r="WC29" s="177"/>
      <c r="WD29" s="177"/>
      <c r="WE29" s="177"/>
      <c r="WF29" s="177"/>
      <c r="WG29" s="177"/>
      <c r="WH29" s="177"/>
      <c r="WI29" s="177"/>
      <c r="WJ29" s="177"/>
      <c r="WK29" s="177"/>
      <c r="WL29" s="177"/>
      <c r="WM29" s="177"/>
      <c r="WN29" s="177"/>
      <c r="WO29" s="177"/>
      <c r="WP29" s="177"/>
      <c r="WQ29" s="177"/>
      <c r="WR29" s="177"/>
      <c r="WS29" s="177"/>
      <c r="WT29" s="177"/>
      <c r="WU29" s="177"/>
      <c r="WV29" s="177"/>
      <c r="WW29" s="177"/>
      <c r="WX29" s="177"/>
      <c r="WY29" s="177"/>
      <c r="WZ29" s="177"/>
      <c r="XA29" s="177"/>
      <c r="XB29" s="177"/>
      <c r="XC29" s="177"/>
      <c r="XD29" s="177"/>
      <c r="XE29" s="177"/>
      <c r="XF29" s="177"/>
      <c r="XG29" s="177"/>
      <c r="XH29" s="177"/>
      <c r="XI29" s="177"/>
      <c r="XJ29" s="177"/>
      <c r="XK29" s="177"/>
      <c r="XL29" s="177"/>
      <c r="XM29" s="177"/>
      <c r="XN29" s="177"/>
      <c r="XO29" s="177"/>
      <c r="XP29" s="177"/>
      <c r="XQ29" s="177"/>
      <c r="XR29" s="177"/>
      <c r="XS29" s="177"/>
      <c r="XT29" s="177"/>
      <c r="XU29" s="177"/>
      <c r="XV29" s="177"/>
      <c r="XW29" s="177"/>
      <c r="XX29" s="177"/>
      <c r="XY29" s="177"/>
      <c r="XZ29" s="177"/>
      <c r="YA29" s="177"/>
      <c r="YB29" s="177"/>
      <c r="YC29" s="177"/>
      <c r="YD29" s="177"/>
      <c r="YE29" s="177"/>
      <c r="YF29" s="177"/>
      <c r="YG29" s="177"/>
      <c r="YH29" s="177"/>
      <c r="YI29" s="177"/>
      <c r="YJ29" s="177"/>
      <c r="YK29" s="177"/>
      <c r="YL29" s="177"/>
      <c r="YM29" s="177"/>
      <c r="YN29" s="177"/>
      <c r="YO29" s="177"/>
      <c r="YP29" s="177"/>
      <c r="YQ29" s="177"/>
      <c r="YR29" s="177"/>
      <c r="YS29" s="177"/>
      <c r="YT29" s="177"/>
      <c r="YU29" s="177"/>
      <c r="YV29" s="177"/>
      <c r="YW29" s="177"/>
      <c r="YX29" s="177"/>
      <c r="YY29" s="177"/>
      <c r="YZ29" s="177"/>
      <c r="ZA29" s="177"/>
      <c r="ZB29" s="177"/>
      <c r="ZC29" s="177"/>
      <c r="ZD29" s="177"/>
      <c r="ZE29" s="177"/>
      <c r="ZF29" s="177"/>
      <c r="ZG29" s="177"/>
      <c r="ZH29" s="177"/>
      <c r="ZI29" s="177"/>
      <c r="ZJ29" s="177"/>
      <c r="ZK29" s="177"/>
      <c r="ZL29" s="177"/>
      <c r="ZM29" s="177"/>
      <c r="ZN29" s="177"/>
      <c r="ZO29" s="177"/>
      <c r="ZP29" s="177"/>
      <c r="ZQ29" s="177"/>
      <c r="ZR29" s="177"/>
      <c r="ZS29" s="177"/>
      <c r="ZT29" s="177"/>
      <c r="ZU29" s="177"/>
      <c r="ZV29" s="177"/>
      <c r="ZW29" s="177"/>
      <c r="ZX29" s="177"/>
      <c r="ZY29" s="177"/>
      <c r="ZZ29" s="177"/>
      <c r="AAA29" s="177"/>
      <c r="AAB29" s="177"/>
      <c r="AAC29" s="177"/>
      <c r="AAD29" s="177"/>
      <c r="AAE29" s="177"/>
      <c r="AAF29" s="177"/>
      <c r="AAG29" s="177"/>
      <c r="AAH29" s="177"/>
      <c r="AAI29" s="177"/>
      <c r="AAJ29" s="177"/>
      <c r="AAK29" s="177"/>
      <c r="AAL29" s="177"/>
      <c r="AAM29" s="177"/>
      <c r="AAN29" s="177"/>
      <c r="AAO29" s="177"/>
      <c r="AAP29" s="177"/>
      <c r="AAQ29" s="177"/>
      <c r="AAR29" s="177"/>
      <c r="AAS29" s="177"/>
      <c r="AAT29" s="177"/>
      <c r="AAU29" s="177"/>
      <c r="AAV29" s="177"/>
      <c r="AAW29" s="177"/>
      <c r="AAX29" s="177"/>
      <c r="AAY29" s="177"/>
      <c r="AAZ29" s="177"/>
      <c r="ABA29" s="177"/>
      <c r="ABB29" s="177"/>
      <c r="ABC29" s="177"/>
      <c r="ABD29" s="177"/>
      <c r="ABE29" s="177"/>
      <c r="ABF29" s="177"/>
      <c r="ABG29" s="177"/>
      <c r="ABH29" s="177"/>
      <c r="ABI29" s="177"/>
      <c r="ABJ29" s="177"/>
      <c r="ABK29" s="177"/>
      <c r="ABL29" s="177"/>
      <c r="ABM29" s="177"/>
      <c r="ABN29" s="177"/>
      <c r="ABO29" s="177"/>
      <c r="ABP29" s="177"/>
      <c r="ABQ29" s="177"/>
      <c r="ABR29" s="177"/>
      <c r="ABS29" s="177"/>
      <c r="ABT29" s="177"/>
      <c r="ABU29" s="177"/>
      <c r="ABV29" s="177"/>
      <c r="ABW29" s="177"/>
      <c r="ABX29" s="177"/>
      <c r="ABY29" s="177"/>
      <c r="ABZ29" s="177"/>
      <c r="ACA29" s="177"/>
      <c r="ACB29" s="177"/>
      <c r="ACC29" s="177"/>
      <c r="ACD29" s="177"/>
      <c r="ACE29" s="177"/>
      <c r="ACF29" s="177"/>
      <c r="ACG29" s="177"/>
      <c r="ACH29" s="177"/>
      <c r="ACI29" s="177"/>
      <c r="ACJ29" s="177"/>
      <c r="ACK29" s="177"/>
      <c r="ACL29" s="177"/>
      <c r="ACM29" s="177"/>
      <c r="ACN29" s="177"/>
      <c r="ACO29" s="177"/>
      <c r="ACP29" s="177"/>
      <c r="ACQ29" s="177"/>
      <c r="ACR29" s="177"/>
      <c r="ACS29" s="177"/>
      <c r="ACT29" s="177"/>
      <c r="ACU29" s="177"/>
      <c r="ACV29" s="177"/>
      <c r="ACW29" s="177"/>
      <c r="ACX29" s="177"/>
      <c r="ACY29" s="177"/>
      <c r="ACZ29" s="177"/>
      <c r="ADA29" s="177"/>
      <c r="ADB29" s="177"/>
      <c r="ADC29" s="177"/>
      <c r="ADD29" s="177"/>
      <c r="ADE29" s="177"/>
      <c r="ADF29" s="177"/>
      <c r="ADG29" s="177"/>
      <c r="ADH29" s="177"/>
      <c r="ADI29" s="177"/>
      <c r="ADJ29" s="177"/>
      <c r="ADK29" s="177"/>
      <c r="ADL29" s="177"/>
      <c r="ADM29" s="177"/>
      <c r="ADN29" s="177"/>
      <c r="ADO29" s="177"/>
      <c r="ADP29" s="177"/>
      <c r="ADQ29" s="177"/>
      <c r="ADR29" s="177"/>
      <c r="ADS29" s="177"/>
      <c r="ADT29" s="177"/>
      <c r="ADU29" s="177"/>
      <c r="ADV29" s="177"/>
      <c r="ADW29" s="177"/>
      <c r="ADX29" s="177"/>
      <c r="ADY29" s="177"/>
      <c r="ADZ29" s="177"/>
      <c r="AEA29" s="177"/>
      <c r="AEB29" s="177"/>
      <c r="AEC29" s="177"/>
      <c r="AED29" s="177"/>
      <c r="AEE29" s="177"/>
      <c r="AEF29" s="177"/>
      <c r="AEG29" s="177"/>
      <c r="AEH29" s="177"/>
      <c r="AEI29" s="177"/>
      <c r="AEJ29" s="177"/>
      <c r="AEK29" s="177"/>
      <c r="AEL29" s="177"/>
      <c r="AEM29" s="177"/>
      <c r="AEN29" s="177"/>
      <c r="AEO29" s="177"/>
      <c r="AEP29" s="177"/>
      <c r="AEQ29" s="177"/>
      <c r="AER29" s="177"/>
      <c r="AES29" s="177"/>
      <c r="AET29" s="177"/>
      <c r="AEU29" s="177"/>
      <c r="AEV29" s="177"/>
      <c r="AEW29" s="177"/>
      <c r="AEX29" s="177"/>
      <c r="AEY29" s="177"/>
      <c r="AEZ29" s="177"/>
      <c r="AFA29" s="177"/>
      <c r="AFB29" s="177"/>
      <c r="AFC29" s="177"/>
      <c r="AFD29" s="177"/>
      <c r="AFE29" s="177"/>
      <c r="AFF29" s="177"/>
      <c r="AFG29" s="177"/>
      <c r="AFH29" s="177"/>
      <c r="AFI29" s="177"/>
      <c r="AFJ29" s="177"/>
      <c r="AFK29" s="177"/>
      <c r="AFL29" s="177"/>
      <c r="AFM29" s="177"/>
      <c r="AFN29" s="177"/>
      <c r="AFO29" s="177"/>
      <c r="AFP29" s="177"/>
      <c r="AFQ29" s="177"/>
      <c r="AFR29" s="177"/>
      <c r="AFS29" s="177"/>
      <c r="AFT29" s="177"/>
      <c r="AFU29" s="177"/>
      <c r="AFV29" s="177"/>
      <c r="AFW29" s="177"/>
      <c r="AFX29" s="177"/>
      <c r="AFY29" s="177"/>
      <c r="AFZ29" s="177"/>
      <c r="AGA29" s="177"/>
      <c r="AGB29" s="177"/>
      <c r="AGC29" s="177"/>
      <c r="AGD29" s="177"/>
      <c r="AGE29" s="177"/>
      <c r="AGF29" s="177"/>
      <c r="AGG29" s="177"/>
      <c r="AGH29" s="177"/>
      <c r="AGI29" s="177"/>
      <c r="AGJ29" s="177"/>
      <c r="AGK29" s="177"/>
      <c r="AGL29" s="177"/>
      <c r="AGM29" s="177"/>
      <c r="AGN29" s="177"/>
      <c r="AGO29" s="177"/>
      <c r="AGP29" s="177"/>
      <c r="AGQ29" s="177"/>
      <c r="AGR29" s="177"/>
      <c r="AGS29" s="177"/>
      <c r="AGT29" s="177"/>
      <c r="AGU29" s="177"/>
      <c r="AGV29" s="177"/>
      <c r="AGW29" s="177"/>
      <c r="AGX29" s="177"/>
      <c r="AGY29" s="177"/>
      <c r="AGZ29" s="177"/>
      <c r="AHA29" s="177"/>
      <c r="AHB29" s="177"/>
      <c r="AHC29" s="177"/>
      <c r="AHD29" s="177"/>
      <c r="AHE29" s="177"/>
      <c r="AHF29" s="177"/>
      <c r="AHG29" s="177"/>
      <c r="AHH29" s="177"/>
      <c r="AHI29" s="177"/>
      <c r="AHJ29" s="177"/>
      <c r="AHK29" s="177"/>
      <c r="AHL29" s="177"/>
      <c r="AHM29" s="177"/>
      <c r="AHN29" s="177"/>
      <c r="AHO29" s="177"/>
      <c r="AHP29" s="177"/>
      <c r="AHQ29" s="177"/>
      <c r="AHR29" s="177"/>
      <c r="AHS29" s="177"/>
      <c r="AHT29" s="177"/>
      <c r="AHU29" s="177"/>
      <c r="AHV29" s="177"/>
      <c r="AHW29" s="177"/>
      <c r="AHX29" s="177"/>
      <c r="AHY29" s="177"/>
      <c r="AHZ29" s="177"/>
      <c r="AIA29" s="177"/>
      <c r="AIB29" s="177"/>
      <c r="AIC29" s="177"/>
      <c r="AID29" s="177"/>
      <c r="AIE29" s="177"/>
      <c r="AIF29" s="177"/>
      <c r="AIG29" s="177"/>
      <c r="AIH29" s="177"/>
      <c r="AII29" s="177"/>
      <c r="AIJ29" s="177"/>
      <c r="AIK29" s="177"/>
      <c r="AIL29" s="177"/>
      <c r="AIM29" s="177"/>
      <c r="AIN29" s="177"/>
      <c r="AIO29" s="177"/>
      <c r="AIP29" s="177"/>
      <c r="AIQ29" s="177"/>
      <c r="AIR29" s="177"/>
      <c r="AIS29" s="177"/>
      <c r="AIT29" s="177"/>
      <c r="AIU29" s="177"/>
      <c r="AIV29" s="177"/>
      <c r="AIW29" s="177"/>
      <c r="AIX29" s="177"/>
      <c r="AIY29" s="177"/>
      <c r="AIZ29" s="177"/>
      <c r="AJA29" s="177"/>
      <c r="AJB29" s="177"/>
      <c r="AJC29" s="177"/>
      <c r="AJD29" s="177"/>
      <c r="AJE29" s="177"/>
      <c r="AJF29" s="177"/>
      <c r="AJG29" s="177"/>
      <c r="AJH29" s="177"/>
      <c r="AJI29" s="177"/>
      <c r="AJJ29" s="177"/>
      <c r="AJK29" s="177"/>
      <c r="AJL29" s="177"/>
      <c r="AJM29" s="177"/>
      <c r="AJN29" s="177"/>
      <c r="AJO29" s="177"/>
      <c r="AJP29" s="177"/>
      <c r="AJQ29" s="177"/>
      <c r="AJR29" s="177"/>
      <c r="AJS29" s="177"/>
      <c r="AJT29" s="177"/>
      <c r="AJU29" s="177"/>
      <c r="AJV29" s="177"/>
      <c r="AJW29" s="177"/>
      <c r="AJX29" s="177"/>
      <c r="AJY29" s="177"/>
      <c r="AJZ29" s="177"/>
      <c r="AKA29" s="177"/>
      <c r="AKB29" s="177"/>
      <c r="AKC29" s="177"/>
      <c r="AKD29" s="177"/>
      <c r="AKE29" s="177"/>
      <c r="AKF29" s="177"/>
      <c r="AKG29" s="177"/>
      <c r="AKH29" s="177"/>
      <c r="AKI29" s="177"/>
      <c r="AKJ29" s="177"/>
      <c r="AKK29" s="177"/>
      <c r="AKL29" s="177"/>
      <c r="AKM29" s="177"/>
      <c r="AKN29" s="177"/>
      <c r="AKO29" s="177"/>
      <c r="AKP29" s="177"/>
      <c r="AKQ29" s="177"/>
      <c r="AKR29" s="177"/>
      <c r="AKS29" s="177"/>
      <c r="AKT29" s="177"/>
      <c r="AKU29" s="177"/>
      <c r="AKV29" s="177"/>
      <c r="AKW29" s="177"/>
      <c r="AKX29" s="177"/>
      <c r="AKY29" s="177"/>
      <c r="AKZ29" s="177"/>
      <c r="ALA29" s="177"/>
      <c r="ALB29" s="177"/>
      <c r="ALC29" s="177"/>
      <c r="ALD29" s="177"/>
      <c r="ALE29" s="177"/>
      <c r="ALF29" s="177"/>
      <c r="ALG29" s="177"/>
      <c r="ALH29" s="177"/>
      <c r="ALI29" s="177"/>
      <c r="ALJ29" s="177"/>
      <c r="ALK29" s="177"/>
      <c r="ALL29" s="177"/>
      <c r="ALM29" s="177"/>
      <c r="ALN29" s="177"/>
      <c r="ALO29" s="177"/>
      <c r="ALP29" s="177"/>
      <c r="ALQ29" s="177"/>
      <c r="ALR29" s="177"/>
      <c r="ALS29" s="177"/>
      <c r="ALT29" s="177"/>
      <c r="ALU29" s="177"/>
      <c r="ALV29" s="177"/>
      <c r="ALW29" s="177"/>
      <c r="ALX29" s="177"/>
      <c r="ALY29" s="177"/>
      <c r="ALZ29" s="177"/>
      <c r="AMA29" s="177"/>
      <c r="AMB29" s="177"/>
      <c r="AMC29" s="177"/>
      <c r="AMD29" s="177"/>
      <c r="AME29" s="177"/>
      <c r="AMF29" s="177"/>
      <c r="AMG29" s="177"/>
      <c r="AMH29" s="177"/>
      <c r="AMI29" s="177"/>
      <c r="AMJ29" s="177"/>
      <c r="AMK29" s="177"/>
    </row>
    <row r="30" spans="1:1025" s="298" customFormat="1" ht="35.1" customHeight="1" x14ac:dyDescent="0.8">
      <c r="A30" s="299">
        <v>1988</v>
      </c>
      <c r="B30" s="171">
        <v>124.58059900416241</v>
      </c>
      <c r="C30" s="172">
        <v>1.0412909925146541</v>
      </c>
      <c r="D30" s="171">
        <v>61.605714688293347</v>
      </c>
      <c r="E30" s="172">
        <v>9.6256487996582454</v>
      </c>
      <c r="F30" s="171">
        <v>-1.4142346127845593</v>
      </c>
      <c r="G30" s="172">
        <v>195.4390188718441</v>
      </c>
      <c r="H30" s="171">
        <v>99.744312573624896</v>
      </c>
      <c r="I30" s="172">
        <v>0.90284760826395616</v>
      </c>
      <c r="J30" s="171">
        <v>56.272858167284454</v>
      </c>
      <c r="K30" s="172">
        <v>8.5261103210049285</v>
      </c>
      <c r="L30" s="171">
        <v>-2.0540831901522054</v>
      </c>
      <c r="M30" s="300">
        <v>163.39204548002604</v>
      </c>
      <c r="N30" s="302"/>
      <c r="O30" s="184"/>
      <c r="P30" s="297"/>
      <c r="Q30" s="296"/>
      <c r="R30" s="177"/>
      <c r="S30" s="296"/>
      <c r="T30" s="302"/>
      <c r="U30" s="185"/>
      <c r="V30" s="297"/>
      <c r="W30" s="296"/>
      <c r="X30" s="297"/>
      <c r="Y30" s="296"/>
      <c r="Z30" s="297"/>
      <c r="AA30" s="296"/>
      <c r="AB30" s="297"/>
      <c r="AC30" s="185"/>
      <c r="AD30" s="297"/>
      <c r="AE30" s="185"/>
      <c r="AF30" s="297"/>
      <c r="AG30" s="185"/>
      <c r="AH30" s="297"/>
      <c r="AI30" s="303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7"/>
      <c r="BK30" s="177"/>
      <c r="BL30" s="177"/>
      <c r="BM30" s="177"/>
      <c r="BN30" s="177"/>
      <c r="BO30" s="177"/>
      <c r="BP30" s="177"/>
      <c r="BQ30" s="177"/>
      <c r="BR30" s="177"/>
      <c r="BS30" s="177"/>
      <c r="BT30" s="177"/>
      <c r="BU30" s="177"/>
      <c r="BV30" s="177"/>
      <c r="BW30" s="177"/>
      <c r="BX30" s="177"/>
      <c r="BY30" s="177"/>
      <c r="BZ30" s="177"/>
      <c r="CA30" s="177"/>
      <c r="CB30" s="177"/>
      <c r="CC30" s="177"/>
      <c r="CD30" s="177"/>
      <c r="CE30" s="177"/>
      <c r="CF30" s="177"/>
      <c r="CG30" s="177"/>
      <c r="CH30" s="177"/>
      <c r="CI30" s="177"/>
      <c r="CJ30" s="177"/>
      <c r="CK30" s="177"/>
      <c r="CL30" s="177"/>
      <c r="CM30" s="177"/>
      <c r="CN30" s="177"/>
      <c r="CO30" s="177"/>
      <c r="CP30" s="177"/>
      <c r="CQ30" s="177"/>
      <c r="CR30" s="177"/>
      <c r="CS30" s="177"/>
      <c r="CT30" s="177"/>
      <c r="CU30" s="177"/>
      <c r="CV30" s="177"/>
      <c r="CW30" s="177"/>
      <c r="CX30" s="177"/>
      <c r="CY30" s="177"/>
      <c r="CZ30" s="177"/>
      <c r="DA30" s="177"/>
      <c r="DB30" s="177"/>
      <c r="DC30" s="177"/>
      <c r="DD30" s="177"/>
      <c r="DE30" s="177"/>
      <c r="DF30" s="177"/>
      <c r="DG30" s="177"/>
      <c r="DH30" s="177"/>
      <c r="DI30" s="177"/>
      <c r="DJ30" s="177"/>
      <c r="DK30" s="177"/>
      <c r="DL30" s="177"/>
      <c r="DM30" s="177"/>
      <c r="DN30" s="177"/>
      <c r="DO30" s="177"/>
      <c r="DP30" s="177"/>
      <c r="DQ30" s="177"/>
      <c r="DR30" s="177"/>
      <c r="DS30" s="177"/>
      <c r="DT30" s="177"/>
      <c r="DU30" s="177"/>
      <c r="DV30" s="177"/>
      <c r="DW30" s="177"/>
      <c r="DX30" s="177"/>
      <c r="DY30" s="177"/>
      <c r="DZ30" s="177"/>
      <c r="EA30" s="177"/>
      <c r="EB30" s="177"/>
      <c r="EC30" s="177"/>
      <c r="ED30" s="177"/>
      <c r="EE30" s="177"/>
      <c r="EF30" s="177"/>
      <c r="EG30" s="177"/>
      <c r="EH30" s="177"/>
      <c r="EI30" s="177"/>
      <c r="EJ30" s="177"/>
      <c r="EK30" s="177"/>
      <c r="EL30" s="177"/>
      <c r="EM30" s="177"/>
      <c r="EN30" s="177"/>
      <c r="EO30" s="177"/>
      <c r="EP30" s="177"/>
      <c r="EQ30" s="177"/>
      <c r="ER30" s="177"/>
      <c r="ES30" s="177"/>
      <c r="ET30" s="177"/>
      <c r="EU30" s="177"/>
      <c r="EV30" s="177"/>
      <c r="EW30" s="177"/>
      <c r="EX30" s="177"/>
      <c r="EY30" s="177"/>
      <c r="EZ30" s="177"/>
      <c r="FA30" s="177"/>
      <c r="FB30" s="177"/>
      <c r="FC30" s="177"/>
      <c r="FD30" s="177"/>
      <c r="FE30" s="177"/>
      <c r="FF30" s="177"/>
      <c r="FG30" s="177"/>
      <c r="FH30" s="177"/>
      <c r="FI30" s="177"/>
      <c r="FJ30" s="177"/>
      <c r="FK30" s="177"/>
      <c r="FL30" s="177"/>
      <c r="FM30" s="177"/>
      <c r="FN30" s="177"/>
      <c r="FO30" s="177"/>
      <c r="FP30" s="177"/>
      <c r="FQ30" s="177"/>
      <c r="FR30" s="177"/>
      <c r="FS30" s="177"/>
      <c r="FT30" s="177"/>
      <c r="FU30" s="177"/>
      <c r="FV30" s="177"/>
      <c r="FW30" s="177"/>
      <c r="FX30" s="177"/>
      <c r="FY30" s="177"/>
      <c r="FZ30" s="177"/>
      <c r="GA30" s="177"/>
      <c r="GB30" s="177"/>
      <c r="GC30" s="177"/>
      <c r="GD30" s="177"/>
      <c r="GE30" s="177"/>
      <c r="GF30" s="177"/>
      <c r="GG30" s="177"/>
      <c r="GH30" s="177"/>
      <c r="GI30" s="177"/>
      <c r="GJ30" s="177"/>
      <c r="GK30" s="177"/>
      <c r="GL30" s="177"/>
      <c r="GM30" s="177"/>
      <c r="GN30" s="177"/>
      <c r="GO30" s="177"/>
      <c r="GP30" s="177"/>
      <c r="GQ30" s="177"/>
      <c r="GR30" s="177"/>
      <c r="GS30" s="177"/>
      <c r="GT30" s="177"/>
      <c r="GU30" s="177"/>
      <c r="GV30" s="177"/>
      <c r="GW30" s="177"/>
      <c r="GX30" s="177"/>
      <c r="GY30" s="177"/>
      <c r="GZ30" s="177"/>
      <c r="HA30" s="177"/>
      <c r="HB30" s="177"/>
      <c r="HC30" s="177"/>
      <c r="HD30" s="177"/>
      <c r="HE30" s="177"/>
      <c r="HF30" s="177"/>
      <c r="HG30" s="177"/>
      <c r="HH30" s="177"/>
      <c r="HI30" s="177"/>
      <c r="HJ30" s="177"/>
      <c r="HK30" s="177"/>
      <c r="HL30" s="177"/>
      <c r="HM30" s="177"/>
      <c r="HN30" s="177"/>
      <c r="HO30" s="177"/>
      <c r="HP30" s="177"/>
      <c r="HQ30" s="177"/>
      <c r="HR30" s="177"/>
      <c r="HS30" s="177"/>
      <c r="HT30" s="177"/>
      <c r="HU30" s="177"/>
      <c r="HV30" s="177"/>
      <c r="HW30" s="177"/>
      <c r="HX30" s="177"/>
      <c r="HY30" s="177"/>
      <c r="HZ30" s="177"/>
      <c r="IA30" s="177"/>
      <c r="IB30" s="177"/>
      <c r="IC30" s="177"/>
      <c r="ID30" s="177"/>
      <c r="IE30" s="177"/>
      <c r="IF30" s="177"/>
      <c r="IG30" s="177"/>
      <c r="IH30" s="177"/>
      <c r="II30" s="177"/>
      <c r="IJ30" s="177"/>
      <c r="IK30" s="177"/>
      <c r="IL30" s="177"/>
      <c r="IM30" s="177"/>
      <c r="IN30" s="177"/>
      <c r="IO30" s="177"/>
      <c r="IP30" s="177"/>
      <c r="IQ30" s="177"/>
      <c r="IR30" s="177"/>
      <c r="IS30" s="177"/>
      <c r="IT30" s="177"/>
      <c r="IU30" s="177"/>
      <c r="IV30" s="177"/>
      <c r="IW30" s="177"/>
      <c r="IX30" s="177"/>
      <c r="IY30" s="177"/>
      <c r="IZ30" s="177"/>
      <c r="JA30" s="177"/>
      <c r="JB30" s="177"/>
      <c r="JC30" s="177"/>
      <c r="JD30" s="177"/>
      <c r="JE30" s="177"/>
      <c r="JF30" s="177"/>
      <c r="JG30" s="177"/>
      <c r="JH30" s="177"/>
      <c r="JI30" s="177"/>
      <c r="JJ30" s="177"/>
      <c r="JK30" s="177"/>
      <c r="JL30" s="177"/>
      <c r="JM30" s="177"/>
      <c r="JN30" s="177"/>
      <c r="JO30" s="177"/>
      <c r="JP30" s="177"/>
      <c r="JQ30" s="177"/>
      <c r="JR30" s="177"/>
      <c r="JS30" s="177"/>
      <c r="JT30" s="177"/>
      <c r="JU30" s="177"/>
      <c r="JV30" s="177"/>
      <c r="JW30" s="177"/>
      <c r="JX30" s="177"/>
      <c r="JY30" s="177"/>
      <c r="JZ30" s="177"/>
      <c r="KA30" s="177"/>
      <c r="KB30" s="177"/>
      <c r="KC30" s="177"/>
      <c r="KD30" s="177"/>
      <c r="KE30" s="177"/>
      <c r="KF30" s="177"/>
      <c r="KG30" s="177"/>
      <c r="KH30" s="177"/>
      <c r="KI30" s="177"/>
      <c r="KJ30" s="177"/>
      <c r="KK30" s="177"/>
      <c r="KL30" s="177"/>
      <c r="KM30" s="177"/>
      <c r="KN30" s="177"/>
      <c r="KO30" s="177"/>
      <c r="KP30" s="177"/>
      <c r="KQ30" s="177"/>
      <c r="KR30" s="177"/>
      <c r="KS30" s="177"/>
      <c r="KT30" s="177"/>
      <c r="KU30" s="177"/>
      <c r="KV30" s="177"/>
      <c r="KW30" s="177"/>
      <c r="KX30" s="177"/>
      <c r="KY30" s="177"/>
      <c r="KZ30" s="177"/>
      <c r="LA30" s="177"/>
      <c r="LB30" s="177"/>
      <c r="LC30" s="177"/>
      <c r="LD30" s="177"/>
      <c r="LE30" s="177"/>
      <c r="LF30" s="177"/>
      <c r="LG30" s="177"/>
      <c r="LH30" s="177"/>
      <c r="LI30" s="177"/>
      <c r="LJ30" s="177"/>
      <c r="LK30" s="177"/>
      <c r="LL30" s="177"/>
      <c r="LM30" s="177"/>
      <c r="LN30" s="177"/>
      <c r="LO30" s="177"/>
      <c r="LP30" s="177"/>
      <c r="LQ30" s="177"/>
      <c r="LR30" s="177"/>
      <c r="LS30" s="177"/>
      <c r="LT30" s="177"/>
      <c r="LU30" s="177"/>
      <c r="LV30" s="177"/>
      <c r="LW30" s="177"/>
      <c r="LX30" s="177"/>
      <c r="LY30" s="177"/>
      <c r="LZ30" s="177"/>
      <c r="MA30" s="177"/>
      <c r="MB30" s="177"/>
      <c r="MC30" s="177"/>
      <c r="MD30" s="177"/>
      <c r="ME30" s="177"/>
      <c r="MF30" s="177"/>
      <c r="MG30" s="177"/>
      <c r="MH30" s="177"/>
      <c r="MI30" s="177"/>
      <c r="MJ30" s="177"/>
      <c r="MK30" s="177"/>
      <c r="ML30" s="177"/>
      <c r="MM30" s="177"/>
      <c r="MN30" s="177"/>
      <c r="MO30" s="177"/>
      <c r="MP30" s="177"/>
      <c r="MQ30" s="177"/>
      <c r="MR30" s="177"/>
      <c r="MS30" s="177"/>
      <c r="MT30" s="177"/>
      <c r="MU30" s="177"/>
      <c r="MV30" s="177"/>
      <c r="MW30" s="177"/>
      <c r="MX30" s="177"/>
      <c r="MY30" s="177"/>
      <c r="MZ30" s="177"/>
      <c r="NA30" s="177"/>
      <c r="NB30" s="177"/>
      <c r="NC30" s="177"/>
      <c r="ND30" s="177"/>
      <c r="NE30" s="177"/>
      <c r="NF30" s="177"/>
      <c r="NG30" s="177"/>
      <c r="NH30" s="177"/>
      <c r="NI30" s="177"/>
      <c r="NJ30" s="177"/>
      <c r="NK30" s="177"/>
      <c r="NL30" s="177"/>
      <c r="NM30" s="177"/>
      <c r="NN30" s="177"/>
      <c r="NO30" s="177"/>
      <c r="NP30" s="177"/>
      <c r="NQ30" s="177"/>
      <c r="NR30" s="177"/>
      <c r="NS30" s="177"/>
      <c r="NT30" s="177"/>
      <c r="NU30" s="177"/>
      <c r="NV30" s="177"/>
      <c r="NW30" s="177"/>
      <c r="NX30" s="177"/>
      <c r="NY30" s="177"/>
      <c r="NZ30" s="177"/>
      <c r="OA30" s="177"/>
      <c r="OB30" s="177"/>
      <c r="OC30" s="177"/>
      <c r="OD30" s="177"/>
      <c r="OE30" s="177"/>
      <c r="OF30" s="177"/>
      <c r="OG30" s="177"/>
      <c r="OH30" s="177"/>
      <c r="OI30" s="177"/>
      <c r="OJ30" s="177"/>
      <c r="OK30" s="177"/>
      <c r="OL30" s="177"/>
      <c r="OM30" s="177"/>
      <c r="ON30" s="177"/>
      <c r="OO30" s="177"/>
      <c r="OP30" s="177"/>
      <c r="OQ30" s="177"/>
      <c r="OR30" s="177"/>
      <c r="OS30" s="177"/>
      <c r="OT30" s="177"/>
      <c r="OU30" s="177"/>
      <c r="OV30" s="177"/>
      <c r="OW30" s="177"/>
      <c r="OX30" s="177"/>
      <c r="OY30" s="177"/>
      <c r="OZ30" s="177"/>
      <c r="PA30" s="177"/>
      <c r="PB30" s="177"/>
      <c r="PC30" s="177"/>
      <c r="PD30" s="177"/>
      <c r="PE30" s="177"/>
      <c r="PF30" s="177"/>
      <c r="PG30" s="177"/>
      <c r="PH30" s="177"/>
      <c r="PI30" s="177"/>
      <c r="PJ30" s="177"/>
      <c r="PK30" s="177"/>
      <c r="PL30" s="177"/>
      <c r="PM30" s="177"/>
      <c r="PN30" s="177"/>
      <c r="PO30" s="177"/>
      <c r="PP30" s="177"/>
      <c r="PQ30" s="177"/>
      <c r="PR30" s="177"/>
      <c r="PS30" s="177"/>
      <c r="PT30" s="177"/>
      <c r="PU30" s="177"/>
      <c r="PV30" s="177"/>
      <c r="PW30" s="177"/>
      <c r="PX30" s="177"/>
      <c r="PY30" s="177"/>
      <c r="PZ30" s="177"/>
      <c r="QA30" s="177"/>
      <c r="QB30" s="177"/>
      <c r="QC30" s="177"/>
      <c r="QD30" s="177"/>
      <c r="QE30" s="177"/>
      <c r="QF30" s="177"/>
      <c r="QG30" s="177"/>
      <c r="QH30" s="177"/>
      <c r="QI30" s="177"/>
      <c r="QJ30" s="177"/>
      <c r="QK30" s="177"/>
      <c r="QL30" s="177"/>
      <c r="QM30" s="177"/>
      <c r="QN30" s="177"/>
      <c r="QO30" s="177"/>
      <c r="QP30" s="177"/>
      <c r="QQ30" s="177"/>
      <c r="QR30" s="177"/>
      <c r="QS30" s="177"/>
      <c r="QT30" s="177"/>
      <c r="QU30" s="177"/>
      <c r="QV30" s="177"/>
      <c r="QW30" s="177"/>
      <c r="QX30" s="177"/>
      <c r="QY30" s="177"/>
      <c r="QZ30" s="177"/>
      <c r="RA30" s="177"/>
      <c r="RB30" s="177"/>
      <c r="RC30" s="177"/>
      <c r="RD30" s="177"/>
      <c r="RE30" s="177"/>
      <c r="RF30" s="177"/>
      <c r="RG30" s="177"/>
      <c r="RH30" s="177"/>
      <c r="RI30" s="177"/>
      <c r="RJ30" s="177"/>
      <c r="RK30" s="177"/>
      <c r="RL30" s="177"/>
      <c r="RM30" s="177"/>
      <c r="RN30" s="177"/>
      <c r="RO30" s="177"/>
      <c r="RP30" s="177"/>
      <c r="RQ30" s="177"/>
      <c r="RR30" s="177"/>
      <c r="RS30" s="177"/>
      <c r="RT30" s="177"/>
      <c r="RU30" s="177"/>
      <c r="RV30" s="177"/>
      <c r="RW30" s="177"/>
      <c r="RX30" s="177"/>
      <c r="RY30" s="177"/>
      <c r="RZ30" s="177"/>
      <c r="SA30" s="177"/>
      <c r="SB30" s="177"/>
      <c r="SC30" s="177"/>
      <c r="SD30" s="177"/>
      <c r="SE30" s="177"/>
      <c r="SF30" s="177"/>
      <c r="SG30" s="177"/>
      <c r="SH30" s="177"/>
      <c r="SI30" s="177"/>
      <c r="SJ30" s="177"/>
      <c r="SK30" s="177"/>
      <c r="SL30" s="177"/>
      <c r="SM30" s="177"/>
      <c r="SN30" s="177"/>
      <c r="SO30" s="177"/>
      <c r="SP30" s="177"/>
      <c r="SQ30" s="177"/>
      <c r="SR30" s="177"/>
      <c r="SS30" s="177"/>
      <c r="ST30" s="177"/>
      <c r="SU30" s="177"/>
      <c r="SV30" s="177"/>
      <c r="SW30" s="177"/>
      <c r="SX30" s="177"/>
      <c r="SY30" s="177"/>
      <c r="SZ30" s="177"/>
      <c r="TA30" s="177"/>
      <c r="TB30" s="177"/>
      <c r="TC30" s="177"/>
      <c r="TD30" s="177"/>
      <c r="TE30" s="177"/>
      <c r="TF30" s="177"/>
      <c r="TG30" s="177"/>
      <c r="TH30" s="177"/>
      <c r="TI30" s="177"/>
      <c r="TJ30" s="177"/>
      <c r="TK30" s="177"/>
      <c r="TL30" s="177"/>
      <c r="TM30" s="177"/>
      <c r="TN30" s="177"/>
      <c r="TO30" s="177"/>
      <c r="TP30" s="177"/>
      <c r="TQ30" s="177"/>
      <c r="TR30" s="177"/>
      <c r="TS30" s="177"/>
      <c r="TT30" s="177"/>
      <c r="TU30" s="177"/>
      <c r="TV30" s="177"/>
      <c r="TW30" s="177"/>
      <c r="TX30" s="177"/>
      <c r="TY30" s="177"/>
      <c r="TZ30" s="177"/>
      <c r="UA30" s="177"/>
      <c r="UB30" s="177"/>
      <c r="UC30" s="177"/>
      <c r="UD30" s="177"/>
      <c r="UE30" s="177"/>
      <c r="UF30" s="177"/>
      <c r="UG30" s="177"/>
      <c r="UH30" s="177"/>
      <c r="UI30" s="177"/>
      <c r="UJ30" s="177"/>
      <c r="UK30" s="177"/>
      <c r="UL30" s="177"/>
      <c r="UM30" s="177"/>
      <c r="UN30" s="177"/>
      <c r="UO30" s="177"/>
      <c r="UP30" s="177"/>
      <c r="UQ30" s="177"/>
      <c r="UR30" s="177"/>
      <c r="US30" s="177"/>
      <c r="UT30" s="177"/>
      <c r="UU30" s="177"/>
      <c r="UV30" s="177"/>
      <c r="UW30" s="177"/>
      <c r="UX30" s="177"/>
      <c r="UY30" s="177"/>
      <c r="UZ30" s="177"/>
      <c r="VA30" s="177"/>
      <c r="VB30" s="177"/>
      <c r="VC30" s="177"/>
      <c r="VD30" s="177"/>
      <c r="VE30" s="177"/>
      <c r="VF30" s="177"/>
      <c r="VG30" s="177"/>
      <c r="VH30" s="177"/>
      <c r="VI30" s="177"/>
      <c r="VJ30" s="177"/>
      <c r="VK30" s="177"/>
      <c r="VL30" s="177"/>
      <c r="VM30" s="177"/>
      <c r="VN30" s="177"/>
      <c r="VO30" s="177"/>
      <c r="VP30" s="177"/>
      <c r="VQ30" s="177"/>
      <c r="VR30" s="177"/>
      <c r="VS30" s="177"/>
      <c r="VT30" s="177"/>
      <c r="VU30" s="177"/>
      <c r="VV30" s="177"/>
      <c r="VW30" s="177"/>
      <c r="VX30" s="177"/>
      <c r="VY30" s="177"/>
      <c r="VZ30" s="177"/>
      <c r="WA30" s="177"/>
      <c r="WB30" s="177"/>
      <c r="WC30" s="177"/>
      <c r="WD30" s="177"/>
      <c r="WE30" s="177"/>
      <c r="WF30" s="177"/>
      <c r="WG30" s="177"/>
      <c r="WH30" s="177"/>
      <c r="WI30" s="177"/>
      <c r="WJ30" s="177"/>
      <c r="WK30" s="177"/>
      <c r="WL30" s="177"/>
      <c r="WM30" s="177"/>
      <c r="WN30" s="177"/>
      <c r="WO30" s="177"/>
      <c r="WP30" s="177"/>
      <c r="WQ30" s="177"/>
      <c r="WR30" s="177"/>
      <c r="WS30" s="177"/>
      <c r="WT30" s="177"/>
      <c r="WU30" s="177"/>
      <c r="WV30" s="177"/>
      <c r="WW30" s="177"/>
      <c r="WX30" s="177"/>
      <c r="WY30" s="177"/>
      <c r="WZ30" s="177"/>
      <c r="XA30" s="177"/>
      <c r="XB30" s="177"/>
      <c r="XC30" s="177"/>
      <c r="XD30" s="177"/>
      <c r="XE30" s="177"/>
      <c r="XF30" s="177"/>
      <c r="XG30" s="177"/>
      <c r="XH30" s="177"/>
      <c r="XI30" s="177"/>
      <c r="XJ30" s="177"/>
      <c r="XK30" s="177"/>
      <c r="XL30" s="177"/>
      <c r="XM30" s="177"/>
      <c r="XN30" s="177"/>
      <c r="XO30" s="177"/>
      <c r="XP30" s="177"/>
      <c r="XQ30" s="177"/>
      <c r="XR30" s="177"/>
      <c r="XS30" s="177"/>
      <c r="XT30" s="177"/>
      <c r="XU30" s="177"/>
      <c r="XV30" s="177"/>
      <c r="XW30" s="177"/>
      <c r="XX30" s="177"/>
      <c r="XY30" s="177"/>
      <c r="XZ30" s="177"/>
      <c r="YA30" s="177"/>
      <c r="YB30" s="177"/>
      <c r="YC30" s="177"/>
      <c r="YD30" s="177"/>
      <c r="YE30" s="177"/>
      <c r="YF30" s="177"/>
      <c r="YG30" s="177"/>
      <c r="YH30" s="177"/>
      <c r="YI30" s="177"/>
      <c r="YJ30" s="177"/>
      <c r="YK30" s="177"/>
      <c r="YL30" s="177"/>
      <c r="YM30" s="177"/>
      <c r="YN30" s="177"/>
      <c r="YO30" s="177"/>
      <c r="YP30" s="177"/>
      <c r="YQ30" s="177"/>
      <c r="YR30" s="177"/>
      <c r="YS30" s="177"/>
      <c r="YT30" s="177"/>
      <c r="YU30" s="177"/>
      <c r="YV30" s="177"/>
      <c r="YW30" s="177"/>
      <c r="YX30" s="177"/>
      <c r="YY30" s="177"/>
      <c r="YZ30" s="177"/>
      <c r="ZA30" s="177"/>
      <c r="ZB30" s="177"/>
      <c r="ZC30" s="177"/>
      <c r="ZD30" s="177"/>
      <c r="ZE30" s="177"/>
      <c r="ZF30" s="177"/>
      <c r="ZG30" s="177"/>
      <c r="ZH30" s="177"/>
      <c r="ZI30" s="177"/>
      <c r="ZJ30" s="177"/>
      <c r="ZK30" s="177"/>
      <c r="ZL30" s="177"/>
      <c r="ZM30" s="177"/>
      <c r="ZN30" s="177"/>
      <c r="ZO30" s="177"/>
      <c r="ZP30" s="177"/>
      <c r="ZQ30" s="177"/>
      <c r="ZR30" s="177"/>
      <c r="ZS30" s="177"/>
      <c r="ZT30" s="177"/>
      <c r="ZU30" s="177"/>
      <c r="ZV30" s="177"/>
      <c r="ZW30" s="177"/>
      <c r="ZX30" s="177"/>
      <c r="ZY30" s="177"/>
      <c r="ZZ30" s="177"/>
      <c r="AAA30" s="177"/>
      <c r="AAB30" s="177"/>
      <c r="AAC30" s="177"/>
      <c r="AAD30" s="177"/>
      <c r="AAE30" s="177"/>
      <c r="AAF30" s="177"/>
      <c r="AAG30" s="177"/>
      <c r="AAH30" s="177"/>
      <c r="AAI30" s="177"/>
      <c r="AAJ30" s="177"/>
      <c r="AAK30" s="177"/>
      <c r="AAL30" s="177"/>
      <c r="AAM30" s="177"/>
      <c r="AAN30" s="177"/>
      <c r="AAO30" s="177"/>
      <c r="AAP30" s="177"/>
      <c r="AAQ30" s="177"/>
      <c r="AAR30" s="177"/>
      <c r="AAS30" s="177"/>
      <c r="AAT30" s="177"/>
      <c r="AAU30" s="177"/>
      <c r="AAV30" s="177"/>
      <c r="AAW30" s="177"/>
      <c r="AAX30" s="177"/>
      <c r="AAY30" s="177"/>
      <c r="AAZ30" s="177"/>
      <c r="ABA30" s="177"/>
      <c r="ABB30" s="177"/>
      <c r="ABC30" s="177"/>
      <c r="ABD30" s="177"/>
      <c r="ABE30" s="177"/>
      <c r="ABF30" s="177"/>
      <c r="ABG30" s="177"/>
      <c r="ABH30" s="177"/>
      <c r="ABI30" s="177"/>
      <c r="ABJ30" s="177"/>
      <c r="ABK30" s="177"/>
      <c r="ABL30" s="177"/>
      <c r="ABM30" s="177"/>
      <c r="ABN30" s="177"/>
      <c r="ABO30" s="177"/>
      <c r="ABP30" s="177"/>
      <c r="ABQ30" s="177"/>
      <c r="ABR30" s="177"/>
      <c r="ABS30" s="177"/>
      <c r="ABT30" s="177"/>
      <c r="ABU30" s="177"/>
      <c r="ABV30" s="177"/>
      <c r="ABW30" s="177"/>
      <c r="ABX30" s="177"/>
      <c r="ABY30" s="177"/>
      <c r="ABZ30" s="177"/>
      <c r="ACA30" s="177"/>
      <c r="ACB30" s="177"/>
      <c r="ACC30" s="177"/>
      <c r="ACD30" s="177"/>
      <c r="ACE30" s="177"/>
      <c r="ACF30" s="177"/>
      <c r="ACG30" s="177"/>
      <c r="ACH30" s="177"/>
      <c r="ACI30" s="177"/>
      <c r="ACJ30" s="177"/>
      <c r="ACK30" s="177"/>
      <c r="ACL30" s="177"/>
      <c r="ACM30" s="177"/>
      <c r="ACN30" s="177"/>
      <c r="ACO30" s="177"/>
      <c r="ACP30" s="177"/>
      <c r="ACQ30" s="177"/>
      <c r="ACR30" s="177"/>
      <c r="ACS30" s="177"/>
      <c r="ACT30" s="177"/>
      <c r="ACU30" s="177"/>
      <c r="ACV30" s="177"/>
      <c r="ACW30" s="177"/>
      <c r="ACX30" s="177"/>
      <c r="ACY30" s="177"/>
      <c r="ACZ30" s="177"/>
      <c r="ADA30" s="177"/>
      <c r="ADB30" s="177"/>
      <c r="ADC30" s="177"/>
      <c r="ADD30" s="177"/>
      <c r="ADE30" s="177"/>
      <c r="ADF30" s="177"/>
      <c r="ADG30" s="177"/>
      <c r="ADH30" s="177"/>
      <c r="ADI30" s="177"/>
      <c r="ADJ30" s="177"/>
      <c r="ADK30" s="177"/>
      <c r="ADL30" s="177"/>
      <c r="ADM30" s="177"/>
      <c r="ADN30" s="177"/>
      <c r="ADO30" s="177"/>
      <c r="ADP30" s="177"/>
      <c r="ADQ30" s="177"/>
      <c r="ADR30" s="177"/>
      <c r="ADS30" s="177"/>
      <c r="ADT30" s="177"/>
      <c r="ADU30" s="177"/>
      <c r="ADV30" s="177"/>
      <c r="ADW30" s="177"/>
      <c r="ADX30" s="177"/>
      <c r="ADY30" s="177"/>
      <c r="ADZ30" s="177"/>
      <c r="AEA30" s="177"/>
      <c r="AEB30" s="177"/>
      <c r="AEC30" s="177"/>
      <c r="AED30" s="177"/>
      <c r="AEE30" s="177"/>
      <c r="AEF30" s="177"/>
      <c r="AEG30" s="177"/>
      <c r="AEH30" s="177"/>
      <c r="AEI30" s="177"/>
      <c r="AEJ30" s="177"/>
      <c r="AEK30" s="177"/>
      <c r="AEL30" s="177"/>
      <c r="AEM30" s="177"/>
      <c r="AEN30" s="177"/>
      <c r="AEO30" s="177"/>
      <c r="AEP30" s="177"/>
      <c r="AEQ30" s="177"/>
      <c r="AER30" s="177"/>
      <c r="AES30" s="177"/>
      <c r="AET30" s="177"/>
      <c r="AEU30" s="177"/>
      <c r="AEV30" s="177"/>
      <c r="AEW30" s="177"/>
      <c r="AEX30" s="177"/>
      <c r="AEY30" s="177"/>
      <c r="AEZ30" s="177"/>
      <c r="AFA30" s="177"/>
      <c r="AFB30" s="177"/>
      <c r="AFC30" s="177"/>
      <c r="AFD30" s="177"/>
      <c r="AFE30" s="177"/>
      <c r="AFF30" s="177"/>
      <c r="AFG30" s="177"/>
      <c r="AFH30" s="177"/>
      <c r="AFI30" s="177"/>
      <c r="AFJ30" s="177"/>
      <c r="AFK30" s="177"/>
      <c r="AFL30" s="177"/>
      <c r="AFM30" s="177"/>
      <c r="AFN30" s="177"/>
      <c r="AFO30" s="177"/>
      <c r="AFP30" s="177"/>
      <c r="AFQ30" s="177"/>
      <c r="AFR30" s="177"/>
      <c r="AFS30" s="177"/>
      <c r="AFT30" s="177"/>
      <c r="AFU30" s="177"/>
      <c r="AFV30" s="177"/>
      <c r="AFW30" s="177"/>
      <c r="AFX30" s="177"/>
      <c r="AFY30" s="177"/>
      <c r="AFZ30" s="177"/>
      <c r="AGA30" s="177"/>
      <c r="AGB30" s="177"/>
      <c r="AGC30" s="177"/>
      <c r="AGD30" s="177"/>
      <c r="AGE30" s="177"/>
      <c r="AGF30" s="177"/>
      <c r="AGG30" s="177"/>
      <c r="AGH30" s="177"/>
      <c r="AGI30" s="177"/>
      <c r="AGJ30" s="177"/>
      <c r="AGK30" s="177"/>
      <c r="AGL30" s="177"/>
      <c r="AGM30" s="177"/>
      <c r="AGN30" s="177"/>
      <c r="AGO30" s="177"/>
      <c r="AGP30" s="177"/>
      <c r="AGQ30" s="177"/>
      <c r="AGR30" s="177"/>
      <c r="AGS30" s="177"/>
      <c r="AGT30" s="177"/>
      <c r="AGU30" s="177"/>
      <c r="AGV30" s="177"/>
      <c r="AGW30" s="177"/>
      <c r="AGX30" s="177"/>
      <c r="AGY30" s="177"/>
      <c r="AGZ30" s="177"/>
      <c r="AHA30" s="177"/>
      <c r="AHB30" s="177"/>
      <c r="AHC30" s="177"/>
      <c r="AHD30" s="177"/>
      <c r="AHE30" s="177"/>
      <c r="AHF30" s="177"/>
      <c r="AHG30" s="177"/>
      <c r="AHH30" s="177"/>
      <c r="AHI30" s="177"/>
      <c r="AHJ30" s="177"/>
      <c r="AHK30" s="177"/>
      <c r="AHL30" s="177"/>
      <c r="AHM30" s="177"/>
      <c r="AHN30" s="177"/>
      <c r="AHO30" s="177"/>
      <c r="AHP30" s="177"/>
      <c r="AHQ30" s="177"/>
      <c r="AHR30" s="177"/>
      <c r="AHS30" s="177"/>
      <c r="AHT30" s="177"/>
      <c r="AHU30" s="177"/>
      <c r="AHV30" s="177"/>
      <c r="AHW30" s="177"/>
      <c r="AHX30" s="177"/>
      <c r="AHY30" s="177"/>
      <c r="AHZ30" s="177"/>
      <c r="AIA30" s="177"/>
      <c r="AIB30" s="177"/>
      <c r="AIC30" s="177"/>
      <c r="AID30" s="177"/>
      <c r="AIE30" s="177"/>
      <c r="AIF30" s="177"/>
      <c r="AIG30" s="177"/>
      <c r="AIH30" s="177"/>
      <c r="AII30" s="177"/>
      <c r="AIJ30" s="177"/>
      <c r="AIK30" s="177"/>
      <c r="AIL30" s="177"/>
      <c r="AIM30" s="177"/>
      <c r="AIN30" s="177"/>
      <c r="AIO30" s="177"/>
      <c r="AIP30" s="177"/>
      <c r="AIQ30" s="177"/>
      <c r="AIR30" s="177"/>
      <c r="AIS30" s="177"/>
      <c r="AIT30" s="177"/>
      <c r="AIU30" s="177"/>
      <c r="AIV30" s="177"/>
      <c r="AIW30" s="177"/>
      <c r="AIX30" s="177"/>
      <c r="AIY30" s="177"/>
      <c r="AIZ30" s="177"/>
      <c r="AJA30" s="177"/>
      <c r="AJB30" s="177"/>
      <c r="AJC30" s="177"/>
      <c r="AJD30" s="177"/>
      <c r="AJE30" s="177"/>
      <c r="AJF30" s="177"/>
      <c r="AJG30" s="177"/>
      <c r="AJH30" s="177"/>
      <c r="AJI30" s="177"/>
      <c r="AJJ30" s="177"/>
      <c r="AJK30" s="177"/>
      <c r="AJL30" s="177"/>
      <c r="AJM30" s="177"/>
      <c r="AJN30" s="177"/>
      <c r="AJO30" s="177"/>
      <c r="AJP30" s="177"/>
      <c r="AJQ30" s="177"/>
      <c r="AJR30" s="177"/>
      <c r="AJS30" s="177"/>
      <c r="AJT30" s="177"/>
      <c r="AJU30" s="177"/>
      <c r="AJV30" s="177"/>
      <c r="AJW30" s="177"/>
      <c r="AJX30" s="177"/>
      <c r="AJY30" s="177"/>
      <c r="AJZ30" s="177"/>
      <c r="AKA30" s="177"/>
      <c r="AKB30" s="177"/>
      <c r="AKC30" s="177"/>
      <c r="AKD30" s="177"/>
      <c r="AKE30" s="177"/>
      <c r="AKF30" s="177"/>
      <c r="AKG30" s="177"/>
      <c r="AKH30" s="177"/>
      <c r="AKI30" s="177"/>
      <c r="AKJ30" s="177"/>
      <c r="AKK30" s="177"/>
      <c r="AKL30" s="177"/>
      <c r="AKM30" s="177"/>
      <c r="AKN30" s="177"/>
      <c r="AKO30" s="177"/>
      <c r="AKP30" s="177"/>
      <c r="AKQ30" s="177"/>
      <c r="AKR30" s="177"/>
      <c r="AKS30" s="177"/>
      <c r="AKT30" s="177"/>
      <c r="AKU30" s="177"/>
      <c r="AKV30" s="177"/>
      <c r="AKW30" s="177"/>
      <c r="AKX30" s="177"/>
      <c r="AKY30" s="177"/>
      <c r="AKZ30" s="177"/>
      <c r="ALA30" s="177"/>
      <c r="ALB30" s="177"/>
      <c r="ALC30" s="177"/>
      <c r="ALD30" s="177"/>
      <c r="ALE30" s="177"/>
      <c r="ALF30" s="177"/>
      <c r="ALG30" s="177"/>
      <c r="ALH30" s="177"/>
      <c r="ALI30" s="177"/>
      <c r="ALJ30" s="177"/>
      <c r="ALK30" s="177"/>
      <c r="ALL30" s="177"/>
      <c r="ALM30" s="177"/>
      <c r="ALN30" s="177"/>
      <c r="ALO30" s="177"/>
      <c r="ALP30" s="177"/>
      <c r="ALQ30" s="177"/>
      <c r="ALR30" s="177"/>
      <c r="ALS30" s="177"/>
      <c r="ALT30" s="177"/>
      <c r="ALU30" s="177"/>
      <c r="ALV30" s="177"/>
      <c r="ALW30" s="177"/>
      <c r="ALX30" s="177"/>
      <c r="ALY30" s="177"/>
      <c r="ALZ30" s="177"/>
      <c r="AMA30" s="177"/>
      <c r="AMB30" s="177"/>
      <c r="AMC30" s="177"/>
      <c r="AMD30" s="177"/>
      <c r="AME30" s="177"/>
      <c r="AMF30" s="177"/>
      <c r="AMG30" s="177"/>
      <c r="AMH30" s="177"/>
      <c r="AMI30" s="177"/>
      <c r="AMJ30" s="177"/>
      <c r="AMK30" s="177"/>
    </row>
    <row r="31" spans="1:1025" s="298" customFormat="1" ht="35.1" customHeight="1" x14ac:dyDescent="0.8">
      <c r="A31" s="299">
        <v>1989</v>
      </c>
      <c r="B31" s="171">
        <v>98.485951007326904</v>
      </c>
      <c r="C31" s="172">
        <v>3.8294444292705836</v>
      </c>
      <c r="D31" s="171">
        <v>72.04311278643047</v>
      </c>
      <c r="E31" s="172">
        <v>8.9334462268568515</v>
      </c>
      <c r="F31" s="171">
        <v>11.57421421067407</v>
      </c>
      <c r="G31" s="172">
        <v>194.86616866055888</v>
      </c>
      <c r="H31" s="171">
        <v>79.517169004364163</v>
      </c>
      <c r="I31" s="172">
        <v>3.1712586679897021</v>
      </c>
      <c r="J31" s="171">
        <v>66.183097001235282</v>
      </c>
      <c r="K31" s="172">
        <v>7.8751257592366342</v>
      </c>
      <c r="L31" s="171">
        <v>11.783003405108197</v>
      </c>
      <c r="M31" s="300">
        <v>168.52965383793398</v>
      </c>
      <c r="N31" s="302"/>
      <c r="O31" s="184"/>
      <c r="P31" s="297"/>
      <c r="Q31" s="296"/>
      <c r="R31" s="302"/>
      <c r="S31" s="296"/>
      <c r="T31" s="302"/>
      <c r="U31" s="185"/>
      <c r="V31" s="297"/>
      <c r="W31" s="296"/>
      <c r="X31" s="297"/>
      <c r="Y31" s="296"/>
      <c r="Z31" s="297"/>
      <c r="AA31" s="296"/>
      <c r="AB31" s="297"/>
      <c r="AC31" s="185"/>
      <c r="AD31" s="297"/>
      <c r="AE31" s="185"/>
      <c r="AF31" s="297"/>
      <c r="AG31" s="185"/>
      <c r="AH31" s="297"/>
      <c r="AI31" s="303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7"/>
      <c r="BB31" s="177"/>
      <c r="BC31" s="177"/>
      <c r="BD31" s="177"/>
      <c r="BE31" s="177"/>
      <c r="BF31" s="177"/>
      <c r="BG31" s="177"/>
      <c r="BH31" s="177"/>
      <c r="BI31" s="177"/>
      <c r="BJ31" s="177"/>
      <c r="BK31" s="177"/>
      <c r="BL31" s="177"/>
      <c r="BM31" s="177"/>
      <c r="BN31" s="177"/>
      <c r="BO31" s="177"/>
      <c r="BP31" s="177"/>
      <c r="BQ31" s="177"/>
      <c r="BR31" s="177"/>
      <c r="BS31" s="177"/>
      <c r="BT31" s="177"/>
      <c r="BU31" s="177"/>
      <c r="BV31" s="177"/>
      <c r="BW31" s="177"/>
      <c r="BX31" s="177"/>
      <c r="BY31" s="177"/>
      <c r="BZ31" s="177"/>
      <c r="CA31" s="177"/>
      <c r="CB31" s="177"/>
      <c r="CC31" s="177"/>
      <c r="CD31" s="177"/>
      <c r="CE31" s="177"/>
      <c r="CF31" s="177"/>
      <c r="CG31" s="177"/>
      <c r="CH31" s="177"/>
      <c r="CI31" s="177"/>
      <c r="CJ31" s="177"/>
      <c r="CK31" s="177"/>
      <c r="CL31" s="177"/>
      <c r="CM31" s="177"/>
      <c r="CN31" s="177"/>
      <c r="CO31" s="177"/>
      <c r="CP31" s="177"/>
      <c r="CQ31" s="177"/>
      <c r="CR31" s="177"/>
      <c r="CS31" s="177"/>
      <c r="CT31" s="177"/>
      <c r="CU31" s="177"/>
      <c r="CV31" s="177"/>
      <c r="CW31" s="177"/>
      <c r="CX31" s="177"/>
      <c r="CY31" s="177"/>
      <c r="CZ31" s="177"/>
      <c r="DA31" s="177"/>
      <c r="DB31" s="177"/>
      <c r="DC31" s="177"/>
      <c r="DD31" s="177"/>
      <c r="DE31" s="177"/>
      <c r="DF31" s="177"/>
      <c r="DG31" s="177"/>
      <c r="DH31" s="177"/>
      <c r="DI31" s="177"/>
      <c r="DJ31" s="177"/>
      <c r="DK31" s="177"/>
      <c r="DL31" s="177"/>
      <c r="DM31" s="177"/>
      <c r="DN31" s="177"/>
      <c r="DO31" s="177"/>
      <c r="DP31" s="177"/>
      <c r="DQ31" s="177"/>
      <c r="DR31" s="177"/>
      <c r="DS31" s="177"/>
      <c r="DT31" s="177"/>
      <c r="DU31" s="177"/>
      <c r="DV31" s="177"/>
      <c r="DW31" s="177"/>
      <c r="DX31" s="177"/>
      <c r="DY31" s="177"/>
      <c r="DZ31" s="177"/>
      <c r="EA31" s="177"/>
      <c r="EB31" s="177"/>
      <c r="EC31" s="177"/>
      <c r="ED31" s="177"/>
      <c r="EE31" s="177"/>
      <c r="EF31" s="177"/>
      <c r="EG31" s="177"/>
      <c r="EH31" s="177"/>
      <c r="EI31" s="177"/>
      <c r="EJ31" s="177"/>
      <c r="EK31" s="177"/>
      <c r="EL31" s="177"/>
      <c r="EM31" s="177"/>
      <c r="EN31" s="177"/>
      <c r="EO31" s="177"/>
      <c r="EP31" s="177"/>
      <c r="EQ31" s="177"/>
      <c r="ER31" s="177"/>
      <c r="ES31" s="177"/>
      <c r="ET31" s="177"/>
      <c r="EU31" s="177"/>
      <c r="EV31" s="177"/>
      <c r="EW31" s="177"/>
      <c r="EX31" s="177"/>
      <c r="EY31" s="177"/>
      <c r="EZ31" s="177"/>
      <c r="FA31" s="177"/>
      <c r="FB31" s="177"/>
      <c r="FC31" s="177"/>
      <c r="FD31" s="177"/>
      <c r="FE31" s="177"/>
      <c r="FF31" s="177"/>
      <c r="FG31" s="177"/>
      <c r="FH31" s="177"/>
      <c r="FI31" s="177"/>
      <c r="FJ31" s="177"/>
      <c r="FK31" s="177"/>
      <c r="FL31" s="177"/>
      <c r="FM31" s="177"/>
      <c r="FN31" s="177"/>
      <c r="FO31" s="177"/>
      <c r="FP31" s="177"/>
      <c r="FQ31" s="177"/>
      <c r="FR31" s="177"/>
      <c r="FS31" s="177"/>
      <c r="FT31" s="177"/>
      <c r="FU31" s="177"/>
      <c r="FV31" s="177"/>
      <c r="FW31" s="177"/>
      <c r="FX31" s="177"/>
      <c r="FY31" s="177"/>
      <c r="FZ31" s="177"/>
      <c r="GA31" s="177"/>
      <c r="GB31" s="177"/>
      <c r="GC31" s="177"/>
      <c r="GD31" s="177"/>
      <c r="GE31" s="177"/>
      <c r="GF31" s="177"/>
      <c r="GG31" s="177"/>
      <c r="GH31" s="177"/>
      <c r="GI31" s="177"/>
      <c r="GJ31" s="177"/>
      <c r="GK31" s="177"/>
      <c r="GL31" s="177"/>
      <c r="GM31" s="177"/>
      <c r="GN31" s="177"/>
      <c r="GO31" s="177"/>
      <c r="GP31" s="177"/>
      <c r="GQ31" s="177"/>
      <c r="GR31" s="177"/>
      <c r="GS31" s="177"/>
      <c r="GT31" s="177"/>
      <c r="GU31" s="177"/>
      <c r="GV31" s="177"/>
      <c r="GW31" s="177"/>
      <c r="GX31" s="177"/>
      <c r="GY31" s="177"/>
      <c r="GZ31" s="177"/>
      <c r="HA31" s="177"/>
      <c r="HB31" s="177"/>
      <c r="HC31" s="177"/>
      <c r="HD31" s="177"/>
      <c r="HE31" s="177"/>
      <c r="HF31" s="177"/>
      <c r="HG31" s="177"/>
      <c r="HH31" s="177"/>
      <c r="HI31" s="177"/>
      <c r="HJ31" s="177"/>
      <c r="HK31" s="177"/>
      <c r="HL31" s="177"/>
      <c r="HM31" s="177"/>
      <c r="HN31" s="177"/>
      <c r="HO31" s="177"/>
      <c r="HP31" s="177"/>
      <c r="HQ31" s="177"/>
      <c r="HR31" s="177"/>
      <c r="HS31" s="177"/>
      <c r="HT31" s="177"/>
      <c r="HU31" s="177"/>
      <c r="HV31" s="177"/>
      <c r="HW31" s="177"/>
      <c r="HX31" s="177"/>
      <c r="HY31" s="177"/>
      <c r="HZ31" s="177"/>
      <c r="IA31" s="177"/>
      <c r="IB31" s="177"/>
      <c r="IC31" s="177"/>
      <c r="ID31" s="177"/>
      <c r="IE31" s="177"/>
      <c r="IF31" s="177"/>
      <c r="IG31" s="177"/>
      <c r="IH31" s="177"/>
      <c r="II31" s="177"/>
      <c r="IJ31" s="177"/>
      <c r="IK31" s="177"/>
      <c r="IL31" s="177"/>
      <c r="IM31" s="177"/>
      <c r="IN31" s="177"/>
      <c r="IO31" s="177"/>
      <c r="IP31" s="177"/>
      <c r="IQ31" s="177"/>
      <c r="IR31" s="177"/>
      <c r="IS31" s="177"/>
      <c r="IT31" s="177"/>
      <c r="IU31" s="177"/>
      <c r="IV31" s="177"/>
      <c r="IW31" s="177"/>
      <c r="IX31" s="177"/>
      <c r="IY31" s="177"/>
      <c r="IZ31" s="177"/>
      <c r="JA31" s="177"/>
      <c r="JB31" s="177"/>
      <c r="JC31" s="177"/>
      <c r="JD31" s="177"/>
      <c r="JE31" s="177"/>
      <c r="JF31" s="177"/>
      <c r="JG31" s="177"/>
      <c r="JH31" s="177"/>
      <c r="JI31" s="177"/>
      <c r="JJ31" s="177"/>
      <c r="JK31" s="177"/>
      <c r="JL31" s="177"/>
      <c r="JM31" s="177"/>
      <c r="JN31" s="177"/>
      <c r="JO31" s="177"/>
      <c r="JP31" s="177"/>
      <c r="JQ31" s="177"/>
      <c r="JR31" s="177"/>
      <c r="JS31" s="177"/>
      <c r="JT31" s="177"/>
      <c r="JU31" s="177"/>
      <c r="JV31" s="177"/>
      <c r="JW31" s="177"/>
      <c r="JX31" s="177"/>
      <c r="JY31" s="177"/>
      <c r="JZ31" s="177"/>
      <c r="KA31" s="177"/>
      <c r="KB31" s="177"/>
      <c r="KC31" s="177"/>
      <c r="KD31" s="177"/>
      <c r="KE31" s="177"/>
      <c r="KF31" s="177"/>
      <c r="KG31" s="177"/>
      <c r="KH31" s="177"/>
      <c r="KI31" s="177"/>
      <c r="KJ31" s="177"/>
      <c r="KK31" s="177"/>
      <c r="KL31" s="177"/>
      <c r="KM31" s="177"/>
      <c r="KN31" s="177"/>
      <c r="KO31" s="177"/>
      <c r="KP31" s="177"/>
      <c r="KQ31" s="177"/>
      <c r="KR31" s="177"/>
      <c r="KS31" s="177"/>
      <c r="KT31" s="177"/>
      <c r="KU31" s="177"/>
      <c r="KV31" s="177"/>
      <c r="KW31" s="177"/>
      <c r="KX31" s="177"/>
      <c r="KY31" s="177"/>
      <c r="KZ31" s="177"/>
      <c r="LA31" s="177"/>
      <c r="LB31" s="177"/>
      <c r="LC31" s="177"/>
      <c r="LD31" s="177"/>
      <c r="LE31" s="177"/>
      <c r="LF31" s="177"/>
      <c r="LG31" s="177"/>
      <c r="LH31" s="177"/>
      <c r="LI31" s="177"/>
      <c r="LJ31" s="177"/>
      <c r="LK31" s="177"/>
      <c r="LL31" s="177"/>
      <c r="LM31" s="177"/>
      <c r="LN31" s="177"/>
      <c r="LO31" s="177"/>
      <c r="LP31" s="177"/>
      <c r="LQ31" s="177"/>
      <c r="LR31" s="177"/>
      <c r="LS31" s="177"/>
      <c r="LT31" s="177"/>
      <c r="LU31" s="177"/>
      <c r="LV31" s="177"/>
      <c r="LW31" s="177"/>
      <c r="LX31" s="177"/>
      <c r="LY31" s="177"/>
      <c r="LZ31" s="177"/>
      <c r="MA31" s="177"/>
      <c r="MB31" s="177"/>
      <c r="MC31" s="177"/>
      <c r="MD31" s="177"/>
      <c r="ME31" s="177"/>
      <c r="MF31" s="177"/>
      <c r="MG31" s="177"/>
      <c r="MH31" s="177"/>
      <c r="MI31" s="177"/>
      <c r="MJ31" s="177"/>
      <c r="MK31" s="177"/>
      <c r="ML31" s="177"/>
      <c r="MM31" s="177"/>
      <c r="MN31" s="177"/>
      <c r="MO31" s="177"/>
      <c r="MP31" s="177"/>
      <c r="MQ31" s="177"/>
      <c r="MR31" s="177"/>
      <c r="MS31" s="177"/>
      <c r="MT31" s="177"/>
      <c r="MU31" s="177"/>
      <c r="MV31" s="177"/>
      <c r="MW31" s="177"/>
      <c r="MX31" s="177"/>
      <c r="MY31" s="177"/>
      <c r="MZ31" s="177"/>
      <c r="NA31" s="177"/>
      <c r="NB31" s="177"/>
      <c r="NC31" s="177"/>
      <c r="ND31" s="177"/>
      <c r="NE31" s="177"/>
      <c r="NF31" s="177"/>
      <c r="NG31" s="177"/>
      <c r="NH31" s="177"/>
      <c r="NI31" s="177"/>
      <c r="NJ31" s="177"/>
      <c r="NK31" s="177"/>
      <c r="NL31" s="177"/>
      <c r="NM31" s="177"/>
      <c r="NN31" s="177"/>
      <c r="NO31" s="177"/>
      <c r="NP31" s="177"/>
      <c r="NQ31" s="177"/>
      <c r="NR31" s="177"/>
      <c r="NS31" s="177"/>
      <c r="NT31" s="177"/>
      <c r="NU31" s="177"/>
      <c r="NV31" s="177"/>
      <c r="NW31" s="177"/>
      <c r="NX31" s="177"/>
      <c r="NY31" s="177"/>
      <c r="NZ31" s="177"/>
      <c r="OA31" s="177"/>
      <c r="OB31" s="177"/>
      <c r="OC31" s="177"/>
      <c r="OD31" s="177"/>
      <c r="OE31" s="177"/>
      <c r="OF31" s="177"/>
      <c r="OG31" s="177"/>
      <c r="OH31" s="177"/>
      <c r="OI31" s="177"/>
      <c r="OJ31" s="177"/>
      <c r="OK31" s="177"/>
      <c r="OL31" s="177"/>
      <c r="OM31" s="177"/>
      <c r="ON31" s="177"/>
      <c r="OO31" s="177"/>
      <c r="OP31" s="177"/>
      <c r="OQ31" s="177"/>
      <c r="OR31" s="177"/>
      <c r="OS31" s="177"/>
      <c r="OT31" s="177"/>
      <c r="OU31" s="177"/>
      <c r="OV31" s="177"/>
      <c r="OW31" s="177"/>
      <c r="OX31" s="177"/>
      <c r="OY31" s="177"/>
      <c r="OZ31" s="177"/>
      <c r="PA31" s="177"/>
      <c r="PB31" s="177"/>
      <c r="PC31" s="177"/>
      <c r="PD31" s="177"/>
      <c r="PE31" s="177"/>
      <c r="PF31" s="177"/>
      <c r="PG31" s="177"/>
      <c r="PH31" s="177"/>
      <c r="PI31" s="177"/>
      <c r="PJ31" s="177"/>
      <c r="PK31" s="177"/>
      <c r="PL31" s="177"/>
      <c r="PM31" s="177"/>
      <c r="PN31" s="177"/>
      <c r="PO31" s="177"/>
      <c r="PP31" s="177"/>
      <c r="PQ31" s="177"/>
      <c r="PR31" s="177"/>
      <c r="PS31" s="177"/>
      <c r="PT31" s="177"/>
      <c r="PU31" s="177"/>
      <c r="PV31" s="177"/>
      <c r="PW31" s="177"/>
      <c r="PX31" s="177"/>
      <c r="PY31" s="177"/>
      <c r="PZ31" s="177"/>
      <c r="QA31" s="177"/>
      <c r="QB31" s="177"/>
      <c r="QC31" s="177"/>
      <c r="QD31" s="177"/>
      <c r="QE31" s="177"/>
      <c r="QF31" s="177"/>
      <c r="QG31" s="177"/>
      <c r="QH31" s="177"/>
      <c r="QI31" s="177"/>
      <c r="QJ31" s="177"/>
      <c r="QK31" s="177"/>
      <c r="QL31" s="177"/>
      <c r="QM31" s="177"/>
      <c r="QN31" s="177"/>
      <c r="QO31" s="177"/>
      <c r="QP31" s="177"/>
      <c r="QQ31" s="177"/>
      <c r="QR31" s="177"/>
      <c r="QS31" s="177"/>
      <c r="QT31" s="177"/>
      <c r="QU31" s="177"/>
      <c r="QV31" s="177"/>
      <c r="QW31" s="177"/>
      <c r="QX31" s="177"/>
      <c r="QY31" s="177"/>
      <c r="QZ31" s="177"/>
      <c r="RA31" s="177"/>
      <c r="RB31" s="177"/>
      <c r="RC31" s="177"/>
      <c r="RD31" s="177"/>
      <c r="RE31" s="177"/>
      <c r="RF31" s="177"/>
      <c r="RG31" s="177"/>
      <c r="RH31" s="177"/>
      <c r="RI31" s="177"/>
      <c r="RJ31" s="177"/>
      <c r="RK31" s="177"/>
      <c r="RL31" s="177"/>
      <c r="RM31" s="177"/>
      <c r="RN31" s="177"/>
      <c r="RO31" s="177"/>
      <c r="RP31" s="177"/>
      <c r="RQ31" s="177"/>
      <c r="RR31" s="177"/>
      <c r="RS31" s="177"/>
      <c r="RT31" s="177"/>
      <c r="RU31" s="177"/>
      <c r="RV31" s="177"/>
      <c r="RW31" s="177"/>
      <c r="RX31" s="177"/>
      <c r="RY31" s="177"/>
      <c r="RZ31" s="177"/>
      <c r="SA31" s="177"/>
      <c r="SB31" s="177"/>
      <c r="SC31" s="177"/>
      <c r="SD31" s="177"/>
      <c r="SE31" s="177"/>
      <c r="SF31" s="177"/>
      <c r="SG31" s="177"/>
      <c r="SH31" s="177"/>
      <c r="SI31" s="177"/>
      <c r="SJ31" s="177"/>
      <c r="SK31" s="177"/>
      <c r="SL31" s="177"/>
      <c r="SM31" s="177"/>
      <c r="SN31" s="177"/>
      <c r="SO31" s="177"/>
      <c r="SP31" s="177"/>
      <c r="SQ31" s="177"/>
      <c r="SR31" s="177"/>
      <c r="SS31" s="177"/>
      <c r="ST31" s="177"/>
      <c r="SU31" s="177"/>
      <c r="SV31" s="177"/>
      <c r="SW31" s="177"/>
      <c r="SX31" s="177"/>
      <c r="SY31" s="177"/>
      <c r="SZ31" s="177"/>
      <c r="TA31" s="177"/>
      <c r="TB31" s="177"/>
      <c r="TC31" s="177"/>
      <c r="TD31" s="177"/>
      <c r="TE31" s="177"/>
      <c r="TF31" s="177"/>
      <c r="TG31" s="177"/>
      <c r="TH31" s="177"/>
      <c r="TI31" s="177"/>
      <c r="TJ31" s="177"/>
      <c r="TK31" s="177"/>
      <c r="TL31" s="177"/>
      <c r="TM31" s="177"/>
      <c r="TN31" s="177"/>
      <c r="TO31" s="177"/>
      <c r="TP31" s="177"/>
      <c r="TQ31" s="177"/>
      <c r="TR31" s="177"/>
      <c r="TS31" s="177"/>
      <c r="TT31" s="177"/>
      <c r="TU31" s="177"/>
      <c r="TV31" s="177"/>
      <c r="TW31" s="177"/>
      <c r="TX31" s="177"/>
      <c r="TY31" s="177"/>
      <c r="TZ31" s="177"/>
      <c r="UA31" s="177"/>
      <c r="UB31" s="177"/>
      <c r="UC31" s="177"/>
      <c r="UD31" s="177"/>
      <c r="UE31" s="177"/>
      <c r="UF31" s="177"/>
      <c r="UG31" s="177"/>
      <c r="UH31" s="177"/>
      <c r="UI31" s="177"/>
      <c r="UJ31" s="177"/>
      <c r="UK31" s="177"/>
      <c r="UL31" s="177"/>
      <c r="UM31" s="177"/>
      <c r="UN31" s="177"/>
      <c r="UO31" s="177"/>
      <c r="UP31" s="177"/>
      <c r="UQ31" s="177"/>
      <c r="UR31" s="177"/>
      <c r="US31" s="177"/>
      <c r="UT31" s="177"/>
      <c r="UU31" s="177"/>
      <c r="UV31" s="177"/>
      <c r="UW31" s="177"/>
      <c r="UX31" s="177"/>
      <c r="UY31" s="177"/>
      <c r="UZ31" s="177"/>
      <c r="VA31" s="177"/>
      <c r="VB31" s="177"/>
      <c r="VC31" s="177"/>
      <c r="VD31" s="177"/>
      <c r="VE31" s="177"/>
      <c r="VF31" s="177"/>
      <c r="VG31" s="177"/>
      <c r="VH31" s="177"/>
      <c r="VI31" s="177"/>
      <c r="VJ31" s="177"/>
      <c r="VK31" s="177"/>
      <c r="VL31" s="177"/>
      <c r="VM31" s="177"/>
      <c r="VN31" s="177"/>
      <c r="VO31" s="177"/>
      <c r="VP31" s="177"/>
      <c r="VQ31" s="177"/>
      <c r="VR31" s="177"/>
      <c r="VS31" s="177"/>
      <c r="VT31" s="177"/>
      <c r="VU31" s="177"/>
      <c r="VV31" s="177"/>
      <c r="VW31" s="177"/>
      <c r="VX31" s="177"/>
      <c r="VY31" s="177"/>
      <c r="VZ31" s="177"/>
      <c r="WA31" s="177"/>
      <c r="WB31" s="177"/>
      <c r="WC31" s="177"/>
      <c r="WD31" s="177"/>
      <c r="WE31" s="177"/>
      <c r="WF31" s="177"/>
      <c r="WG31" s="177"/>
      <c r="WH31" s="177"/>
      <c r="WI31" s="177"/>
      <c r="WJ31" s="177"/>
      <c r="WK31" s="177"/>
      <c r="WL31" s="177"/>
      <c r="WM31" s="177"/>
      <c r="WN31" s="177"/>
      <c r="WO31" s="177"/>
      <c r="WP31" s="177"/>
      <c r="WQ31" s="177"/>
      <c r="WR31" s="177"/>
      <c r="WS31" s="177"/>
      <c r="WT31" s="177"/>
      <c r="WU31" s="177"/>
      <c r="WV31" s="177"/>
      <c r="WW31" s="177"/>
      <c r="WX31" s="177"/>
      <c r="WY31" s="177"/>
      <c r="WZ31" s="177"/>
      <c r="XA31" s="177"/>
      <c r="XB31" s="177"/>
      <c r="XC31" s="177"/>
      <c r="XD31" s="177"/>
      <c r="XE31" s="177"/>
      <c r="XF31" s="177"/>
      <c r="XG31" s="177"/>
      <c r="XH31" s="177"/>
      <c r="XI31" s="177"/>
      <c r="XJ31" s="177"/>
      <c r="XK31" s="177"/>
      <c r="XL31" s="177"/>
      <c r="XM31" s="177"/>
      <c r="XN31" s="177"/>
      <c r="XO31" s="177"/>
      <c r="XP31" s="177"/>
      <c r="XQ31" s="177"/>
      <c r="XR31" s="177"/>
      <c r="XS31" s="177"/>
      <c r="XT31" s="177"/>
      <c r="XU31" s="177"/>
      <c r="XV31" s="177"/>
      <c r="XW31" s="177"/>
      <c r="XX31" s="177"/>
      <c r="XY31" s="177"/>
      <c r="XZ31" s="177"/>
      <c r="YA31" s="177"/>
      <c r="YB31" s="177"/>
      <c r="YC31" s="177"/>
      <c r="YD31" s="177"/>
      <c r="YE31" s="177"/>
      <c r="YF31" s="177"/>
      <c r="YG31" s="177"/>
      <c r="YH31" s="177"/>
      <c r="YI31" s="177"/>
      <c r="YJ31" s="177"/>
      <c r="YK31" s="177"/>
      <c r="YL31" s="177"/>
      <c r="YM31" s="177"/>
      <c r="YN31" s="177"/>
      <c r="YO31" s="177"/>
      <c r="YP31" s="177"/>
      <c r="YQ31" s="177"/>
      <c r="YR31" s="177"/>
      <c r="YS31" s="177"/>
      <c r="YT31" s="177"/>
      <c r="YU31" s="177"/>
      <c r="YV31" s="177"/>
      <c r="YW31" s="177"/>
      <c r="YX31" s="177"/>
      <c r="YY31" s="177"/>
      <c r="YZ31" s="177"/>
      <c r="ZA31" s="177"/>
      <c r="ZB31" s="177"/>
      <c r="ZC31" s="177"/>
      <c r="ZD31" s="177"/>
      <c r="ZE31" s="177"/>
      <c r="ZF31" s="177"/>
      <c r="ZG31" s="177"/>
      <c r="ZH31" s="177"/>
      <c r="ZI31" s="177"/>
      <c r="ZJ31" s="177"/>
      <c r="ZK31" s="177"/>
      <c r="ZL31" s="177"/>
      <c r="ZM31" s="177"/>
      <c r="ZN31" s="177"/>
      <c r="ZO31" s="177"/>
      <c r="ZP31" s="177"/>
      <c r="ZQ31" s="177"/>
      <c r="ZR31" s="177"/>
      <c r="ZS31" s="177"/>
      <c r="ZT31" s="177"/>
      <c r="ZU31" s="177"/>
      <c r="ZV31" s="177"/>
      <c r="ZW31" s="177"/>
      <c r="ZX31" s="177"/>
      <c r="ZY31" s="177"/>
      <c r="ZZ31" s="177"/>
      <c r="AAA31" s="177"/>
      <c r="AAB31" s="177"/>
      <c r="AAC31" s="177"/>
      <c r="AAD31" s="177"/>
      <c r="AAE31" s="177"/>
      <c r="AAF31" s="177"/>
      <c r="AAG31" s="177"/>
      <c r="AAH31" s="177"/>
      <c r="AAI31" s="177"/>
      <c r="AAJ31" s="177"/>
      <c r="AAK31" s="177"/>
      <c r="AAL31" s="177"/>
      <c r="AAM31" s="177"/>
      <c r="AAN31" s="177"/>
      <c r="AAO31" s="177"/>
      <c r="AAP31" s="177"/>
      <c r="AAQ31" s="177"/>
      <c r="AAR31" s="177"/>
      <c r="AAS31" s="177"/>
      <c r="AAT31" s="177"/>
      <c r="AAU31" s="177"/>
      <c r="AAV31" s="177"/>
      <c r="AAW31" s="177"/>
      <c r="AAX31" s="177"/>
      <c r="AAY31" s="177"/>
      <c r="AAZ31" s="177"/>
      <c r="ABA31" s="177"/>
      <c r="ABB31" s="177"/>
      <c r="ABC31" s="177"/>
      <c r="ABD31" s="177"/>
      <c r="ABE31" s="177"/>
      <c r="ABF31" s="177"/>
      <c r="ABG31" s="177"/>
      <c r="ABH31" s="177"/>
      <c r="ABI31" s="177"/>
      <c r="ABJ31" s="177"/>
      <c r="ABK31" s="177"/>
      <c r="ABL31" s="177"/>
      <c r="ABM31" s="177"/>
      <c r="ABN31" s="177"/>
      <c r="ABO31" s="177"/>
      <c r="ABP31" s="177"/>
      <c r="ABQ31" s="177"/>
      <c r="ABR31" s="177"/>
      <c r="ABS31" s="177"/>
      <c r="ABT31" s="177"/>
      <c r="ABU31" s="177"/>
      <c r="ABV31" s="177"/>
      <c r="ABW31" s="177"/>
      <c r="ABX31" s="177"/>
      <c r="ABY31" s="177"/>
      <c r="ABZ31" s="177"/>
      <c r="ACA31" s="177"/>
      <c r="ACB31" s="177"/>
      <c r="ACC31" s="177"/>
      <c r="ACD31" s="177"/>
      <c r="ACE31" s="177"/>
      <c r="ACF31" s="177"/>
      <c r="ACG31" s="177"/>
      <c r="ACH31" s="177"/>
      <c r="ACI31" s="177"/>
      <c r="ACJ31" s="177"/>
      <c r="ACK31" s="177"/>
      <c r="ACL31" s="177"/>
      <c r="ACM31" s="177"/>
      <c r="ACN31" s="177"/>
      <c r="ACO31" s="177"/>
      <c r="ACP31" s="177"/>
      <c r="ACQ31" s="177"/>
      <c r="ACR31" s="177"/>
      <c r="ACS31" s="177"/>
      <c r="ACT31" s="177"/>
      <c r="ACU31" s="177"/>
      <c r="ACV31" s="177"/>
      <c r="ACW31" s="177"/>
      <c r="ACX31" s="177"/>
      <c r="ACY31" s="177"/>
      <c r="ACZ31" s="177"/>
      <c r="ADA31" s="177"/>
      <c r="ADB31" s="177"/>
      <c r="ADC31" s="177"/>
      <c r="ADD31" s="177"/>
      <c r="ADE31" s="177"/>
      <c r="ADF31" s="177"/>
      <c r="ADG31" s="177"/>
      <c r="ADH31" s="177"/>
      <c r="ADI31" s="177"/>
      <c r="ADJ31" s="177"/>
      <c r="ADK31" s="177"/>
      <c r="ADL31" s="177"/>
      <c r="ADM31" s="177"/>
      <c r="ADN31" s="177"/>
      <c r="ADO31" s="177"/>
      <c r="ADP31" s="177"/>
      <c r="ADQ31" s="177"/>
      <c r="ADR31" s="177"/>
      <c r="ADS31" s="177"/>
      <c r="ADT31" s="177"/>
      <c r="ADU31" s="177"/>
      <c r="ADV31" s="177"/>
      <c r="ADW31" s="177"/>
      <c r="ADX31" s="177"/>
      <c r="ADY31" s="177"/>
      <c r="ADZ31" s="177"/>
      <c r="AEA31" s="177"/>
      <c r="AEB31" s="177"/>
      <c r="AEC31" s="177"/>
      <c r="AED31" s="177"/>
      <c r="AEE31" s="177"/>
      <c r="AEF31" s="177"/>
      <c r="AEG31" s="177"/>
      <c r="AEH31" s="177"/>
      <c r="AEI31" s="177"/>
      <c r="AEJ31" s="177"/>
      <c r="AEK31" s="177"/>
      <c r="AEL31" s="177"/>
      <c r="AEM31" s="177"/>
      <c r="AEN31" s="177"/>
      <c r="AEO31" s="177"/>
      <c r="AEP31" s="177"/>
      <c r="AEQ31" s="177"/>
      <c r="AER31" s="177"/>
      <c r="AES31" s="177"/>
      <c r="AET31" s="177"/>
      <c r="AEU31" s="177"/>
      <c r="AEV31" s="177"/>
      <c r="AEW31" s="177"/>
      <c r="AEX31" s="177"/>
      <c r="AEY31" s="177"/>
      <c r="AEZ31" s="177"/>
      <c r="AFA31" s="177"/>
      <c r="AFB31" s="177"/>
      <c r="AFC31" s="177"/>
      <c r="AFD31" s="177"/>
      <c r="AFE31" s="177"/>
      <c r="AFF31" s="177"/>
      <c r="AFG31" s="177"/>
      <c r="AFH31" s="177"/>
      <c r="AFI31" s="177"/>
      <c r="AFJ31" s="177"/>
      <c r="AFK31" s="177"/>
      <c r="AFL31" s="177"/>
      <c r="AFM31" s="177"/>
      <c r="AFN31" s="177"/>
      <c r="AFO31" s="177"/>
      <c r="AFP31" s="177"/>
      <c r="AFQ31" s="177"/>
      <c r="AFR31" s="177"/>
      <c r="AFS31" s="177"/>
      <c r="AFT31" s="177"/>
      <c r="AFU31" s="177"/>
      <c r="AFV31" s="177"/>
      <c r="AFW31" s="177"/>
      <c r="AFX31" s="177"/>
      <c r="AFY31" s="177"/>
      <c r="AFZ31" s="177"/>
      <c r="AGA31" s="177"/>
      <c r="AGB31" s="177"/>
      <c r="AGC31" s="177"/>
      <c r="AGD31" s="177"/>
      <c r="AGE31" s="177"/>
      <c r="AGF31" s="177"/>
      <c r="AGG31" s="177"/>
      <c r="AGH31" s="177"/>
      <c r="AGI31" s="177"/>
      <c r="AGJ31" s="177"/>
      <c r="AGK31" s="177"/>
      <c r="AGL31" s="177"/>
      <c r="AGM31" s="177"/>
      <c r="AGN31" s="177"/>
      <c r="AGO31" s="177"/>
      <c r="AGP31" s="177"/>
      <c r="AGQ31" s="177"/>
      <c r="AGR31" s="177"/>
      <c r="AGS31" s="177"/>
      <c r="AGT31" s="177"/>
      <c r="AGU31" s="177"/>
      <c r="AGV31" s="177"/>
      <c r="AGW31" s="177"/>
      <c r="AGX31" s="177"/>
      <c r="AGY31" s="177"/>
      <c r="AGZ31" s="177"/>
      <c r="AHA31" s="177"/>
      <c r="AHB31" s="177"/>
      <c r="AHC31" s="177"/>
      <c r="AHD31" s="177"/>
      <c r="AHE31" s="177"/>
      <c r="AHF31" s="177"/>
      <c r="AHG31" s="177"/>
      <c r="AHH31" s="177"/>
      <c r="AHI31" s="177"/>
      <c r="AHJ31" s="177"/>
      <c r="AHK31" s="177"/>
      <c r="AHL31" s="177"/>
      <c r="AHM31" s="177"/>
      <c r="AHN31" s="177"/>
      <c r="AHO31" s="177"/>
      <c r="AHP31" s="177"/>
      <c r="AHQ31" s="177"/>
      <c r="AHR31" s="177"/>
      <c r="AHS31" s="177"/>
      <c r="AHT31" s="177"/>
      <c r="AHU31" s="177"/>
      <c r="AHV31" s="177"/>
      <c r="AHW31" s="177"/>
      <c r="AHX31" s="177"/>
      <c r="AHY31" s="177"/>
      <c r="AHZ31" s="177"/>
      <c r="AIA31" s="177"/>
      <c r="AIB31" s="177"/>
      <c r="AIC31" s="177"/>
      <c r="AID31" s="177"/>
      <c r="AIE31" s="177"/>
      <c r="AIF31" s="177"/>
      <c r="AIG31" s="177"/>
      <c r="AIH31" s="177"/>
      <c r="AII31" s="177"/>
      <c r="AIJ31" s="177"/>
      <c r="AIK31" s="177"/>
      <c r="AIL31" s="177"/>
      <c r="AIM31" s="177"/>
      <c r="AIN31" s="177"/>
      <c r="AIO31" s="177"/>
      <c r="AIP31" s="177"/>
      <c r="AIQ31" s="177"/>
      <c r="AIR31" s="177"/>
      <c r="AIS31" s="177"/>
      <c r="AIT31" s="177"/>
      <c r="AIU31" s="177"/>
      <c r="AIV31" s="177"/>
      <c r="AIW31" s="177"/>
      <c r="AIX31" s="177"/>
      <c r="AIY31" s="177"/>
      <c r="AIZ31" s="177"/>
      <c r="AJA31" s="177"/>
      <c r="AJB31" s="177"/>
      <c r="AJC31" s="177"/>
      <c r="AJD31" s="177"/>
      <c r="AJE31" s="177"/>
      <c r="AJF31" s="177"/>
      <c r="AJG31" s="177"/>
      <c r="AJH31" s="177"/>
      <c r="AJI31" s="177"/>
      <c r="AJJ31" s="177"/>
      <c r="AJK31" s="177"/>
      <c r="AJL31" s="177"/>
      <c r="AJM31" s="177"/>
      <c r="AJN31" s="177"/>
      <c r="AJO31" s="177"/>
      <c r="AJP31" s="177"/>
      <c r="AJQ31" s="177"/>
      <c r="AJR31" s="177"/>
      <c r="AJS31" s="177"/>
      <c r="AJT31" s="177"/>
      <c r="AJU31" s="177"/>
      <c r="AJV31" s="177"/>
      <c r="AJW31" s="177"/>
      <c r="AJX31" s="177"/>
      <c r="AJY31" s="177"/>
      <c r="AJZ31" s="177"/>
      <c r="AKA31" s="177"/>
      <c r="AKB31" s="177"/>
      <c r="AKC31" s="177"/>
      <c r="AKD31" s="177"/>
      <c r="AKE31" s="177"/>
      <c r="AKF31" s="177"/>
      <c r="AKG31" s="177"/>
      <c r="AKH31" s="177"/>
      <c r="AKI31" s="177"/>
      <c r="AKJ31" s="177"/>
      <c r="AKK31" s="177"/>
      <c r="AKL31" s="177"/>
      <c r="AKM31" s="177"/>
      <c r="AKN31" s="177"/>
      <c r="AKO31" s="177"/>
      <c r="AKP31" s="177"/>
      <c r="AKQ31" s="177"/>
      <c r="AKR31" s="177"/>
      <c r="AKS31" s="177"/>
      <c r="AKT31" s="177"/>
      <c r="AKU31" s="177"/>
      <c r="AKV31" s="177"/>
      <c r="AKW31" s="177"/>
      <c r="AKX31" s="177"/>
      <c r="AKY31" s="177"/>
      <c r="AKZ31" s="177"/>
      <c r="ALA31" s="177"/>
      <c r="ALB31" s="177"/>
      <c r="ALC31" s="177"/>
      <c r="ALD31" s="177"/>
      <c r="ALE31" s="177"/>
      <c r="ALF31" s="177"/>
      <c r="ALG31" s="177"/>
      <c r="ALH31" s="177"/>
      <c r="ALI31" s="177"/>
      <c r="ALJ31" s="177"/>
      <c r="ALK31" s="177"/>
      <c r="ALL31" s="177"/>
      <c r="ALM31" s="177"/>
      <c r="ALN31" s="177"/>
      <c r="ALO31" s="177"/>
      <c r="ALP31" s="177"/>
      <c r="ALQ31" s="177"/>
      <c r="ALR31" s="177"/>
      <c r="ALS31" s="177"/>
      <c r="ALT31" s="177"/>
      <c r="ALU31" s="177"/>
      <c r="ALV31" s="177"/>
      <c r="ALW31" s="177"/>
      <c r="ALX31" s="177"/>
      <c r="ALY31" s="177"/>
      <c r="ALZ31" s="177"/>
      <c r="AMA31" s="177"/>
      <c r="AMB31" s="177"/>
      <c r="AMC31" s="177"/>
      <c r="AMD31" s="177"/>
      <c r="AME31" s="177"/>
      <c r="AMF31" s="177"/>
      <c r="AMG31" s="177"/>
      <c r="AMH31" s="177"/>
      <c r="AMI31" s="177"/>
      <c r="AMJ31" s="177"/>
      <c r="AMK31" s="177"/>
    </row>
    <row r="32" spans="1:1025" s="298" customFormat="1" ht="35.1" customHeight="1" x14ac:dyDescent="0.8">
      <c r="A32" s="299">
        <v>1990</v>
      </c>
      <c r="B32" s="171">
        <v>118.36425033281212</v>
      </c>
      <c r="C32" s="172">
        <v>4.1699482024308852</v>
      </c>
      <c r="D32" s="171">
        <v>67.360817668281811</v>
      </c>
      <c r="E32" s="172">
        <v>5.7172710995213754</v>
      </c>
      <c r="F32" s="171">
        <v>1.3772859082222271</v>
      </c>
      <c r="G32" s="172">
        <v>196.98957321126844</v>
      </c>
      <c r="H32" s="171">
        <v>95.341335211002061</v>
      </c>
      <c r="I32" s="172">
        <v>3.6851852156332088</v>
      </c>
      <c r="J32" s="171">
        <v>60.983367340731107</v>
      </c>
      <c r="K32" s="172">
        <v>4.6678263709968686</v>
      </c>
      <c r="L32" s="171">
        <v>1.6209005465846542</v>
      </c>
      <c r="M32" s="300">
        <v>166.29861468494789</v>
      </c>
      <c r="N32" s="302"/>
      <c r="O32" s="184"/>
      <c r="P32" s="297"/>
      <c r="Q32" s="296"/>
      <c r="R32" s="302"/>
      <c r="S32" s="296"/>
      <c r="T32" s="302"/>
      <c r="U32" s="185"/>
      <c r="V32" s="297"/>
      <c r="W32" s="296"/>
      <c r="X32" s="297"/>
      <c r="Y32" s="296"/>
      <c r="Z32" s="297"/>
      <c r="AA32" s="296"/>
      <c r="AB32" s="297"/>
      <c r="AC32" s="185"/>
      <c r="AD32" s="297"/>
      <c r="AE32" s="185"/>
      <c r="AF32" s="297"/>
      <c r="AG32" s="185"/>
      <c r="AH32" s="297"/>
      <c r="AI32" s="303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7"/>
      <c r="BB32" s="177"/>
      <c r="BC32" s="177"/>
      <c r="BD32" s="177"/>
      <c r="BE32" s="177"/>
      <c r="BF32" s="177"/>
      <c r="BG32" s="177"/>
      <c r="BH32" s="177"/>
      <c r="BI32" s="177"/>
      <c r="BJ32" s="177"/>
      <c r="BK32" s="177"/>
      <c r="BL32" s="177"/>
      <c r="BM32" s="177"/>
      <c r="BN32" s="177"/>
      <c r="BO32" s="177"/>
      <c r="BP32" s="177"/>
      <c r="BQ32" s="177"/>
      <c r="BR32" s="177"/>
      <c r="BS32" s="177"/>
      <c r="BT32" s="177"/>
      <c r="BU32" s="177"/>
      <c r="BV32" s="177"/>
      <c r="BW32" s="177"/>
      <c r="BX32" s="177"/>
      <c r="BY32" s="177"/>
      <c r="BZ32" s="177"/>
      <c r="CA32" s="177"/>
      <c r="CB32" s="177"/>
      <c r="CC32" s="177"/>
      <c r="CD32" s="177"/>
      <c r="CE32" s="177"/>
      <c r="CF32" s="177"/>
      <c r="CG32" s="177"/>
      <c r="CH32" s="177"/>
      <c r="CI32" s="177"/>
      <c r="CJ32" s="177"/>
      <c r="CK32" s="177"/>
      <c r="CL32" s="177"/>
      <c r="CM32" s="177"/>
      <c r="CN32" s="177"/>
      <c r="CO32" s="177"/>
      <c r="CP32" s="177"/>
      <c r="CQ32" s="177"/>
      <c r="CR32" s="177"/>
      <c r="CS32" s="177"/>
      <c r="CT32" s="177"/>
      <c r="CU32" s="177"/>
      <c r="CV32" s="177"/>
      <c r="CW32" s="177"/>
      <c r="CX32" s="177"/>
      <c r="CY32" s="177"/>
      <c r="CZ32" s="177"/>
      <c r="DA32" s="177"/>
      <c r="DB32" s="177"/>
      <c r="DC32" s="177"/>
      <c r="DD32" s="177"/>
      <c r="DE32" s="177"/>
      <c r="DF32" s="177"/>
      <c r="DG32" s="177"/>
      <c r="DH32" s="177"/>
      <c r="DI32" s="177"/>
      <c r="DJ32" s="177"/>
      <c r="DK32" s="177"/>
      <c r="DL32" s="177"/>
      <c r="DM32" s="177"/>
      <c r="DN32" s="177"/>
      <c r="DO32" s="177"/>
      <c r="DP32" s="177"/>
      <c r="DQ32" s="177"/>
      <c r="DR32" s="177"/>
      <c r="DS32" s="177"/>
      <c r="DT32" s="177"/>
      <c r="DU32" s="177"/>
      <c r="DV32" s="177"/>
      <c r="DW32" s="177"/>
      <c r="DX32" s="177"/>
      <c r="DY32" s="177"/>
      <c r="DZ32" s="177"/>
      <c r="EA32" s="177"/>
      <c r="EB32" s="177"/>
      <c r="EC32" s="177"/>
      <c r="ED32" s="177"/>
      <c r="EE32" s="177"/>
      <c r="EF32" s="177"/>
      <c r="EG32" s="177"/>
      <c r="EH32" s="177"/>
      <c r="EI32" s="177"/>
      <c r="EJ32" s="177"/>
      <c r="EK32" s="177"/>
      <c r="EL32" s="177"/>
      <c r="EM32" s="177"/>
      <c r="EN32" s="177"/>
      <c r="EO32" s="177"/>
      <c r="EP32" s="177"/>
      <c r="EQ32" s="177"/>
      <c r="ER32" s="177"/>
      <c r="ES32" s="177"/>
      <c r="ET32" s="177"/>
      <c r="EU32" s="177"/>
      <c r="EV32" s="177"/>
      <c r="EW32" s="177"/>
      <c r="EX32" s="177"/>
      <c r="EY32" s="177"/>
      <c r="EZ32" s="177"/>
      <c r="FA32" s="177"/>
      <c r="FB32" s="177"/>
      <c r="FC32" s="177"/>
      <c r="FD32" s="177"/>
      <c r="FE32" s="177"/>
      <c r="FF32" s="177"/>
      <c r="FG32" s="177"/>
      <c r="FH32" s="177"/>
      <c r="FI32" s="177"/>
      <c r="FJ32" s="177"/>
      <c r="FK32" s="177"/>
      <c r="FL32" s="177"/>
      <c r="FM32" s="177"/>
      <c r="FN32" s="177"/>
      <c r="FO32" s="177"/>
      <c r="FP32" s="177"/>
      <c r="FQ32" s="177"/>
      <c r="FR32" s="177"/>
      <c r="FS32" s="177"/>
      <c r="FT32" s="177"/>
      <c r="FU32" s="177"/>
      <c r="FV32" s="177"/>
      <c r="FW32" s="177"/>
      <c r="FX32" s="177"/>
      <c r="FY32" s="177"/>
      <c r="FZ32" s="177"/>
      <c r="GA32" s="177"/>
      <c r="GB32" s="177"/>
      <c r="GC32" s="177"/>
      <c r="GD32" s="177"/>
      <c r="GE32" s="177"/>
      <c r="GF32" s="177"/>
      <c r="GG32" s="177"/>
      <c r="GH32" s="177"/>
      <c r="GI32" s="177"/>
      <c r="GJ32" s="177"/>
      <c r="GK32" s="177"/>
      <c r="GL32" s="177"/>
      <c r="GM32" s="177"/>
      <c r="GN32" s="177"/>
      <c r="GO32" s="177"/>
      <c r="GP32" s="177"/>
      <c r="GQ32" s="177"/>
      <c r="GR32" s="177"/>
      <c r="GS32" s="177"/>
      <c r="GT32" s="177"/>
      <c r="GU32" s="177"/>
      <c r="GV32" s="177"/>
      <c r="GW32" s="177"/>
      <c r="GX32" s="177"/>
      <c r="GY32" s="177"/>
      <c r="GZ32" s="177"/>
      <c r="HA32" s="177"/>
      <c r="HB32" s="177"/>
      <c r="HC32" s="177"/>
      <c r="HD32" s="177"/>
      <c r="HE32" s="177"/>
      <c r="HF32" s="177"/>
      <c r="HG32" s="177"/>
      <c r="HH32" s="177"/>
      <c r="HI32" s="177"/>
      <c r="HJ32" s="177"/>
      <c r="HK32" s="177"/>
      <c r="HL32" s="177"/>
      <c r="HM32" s="177"/>
      <c r="HN32" s="177"/>
      <c r="HO32" s="177"/>
      <c r="HP32" s="177"/>
      <c r="HQ32" s="177"/>
      <c r="HR32" s="177"/>
      <c r="HS32" s="177"/>
      <c r="HT32" s="177"/>
      <c r="HU32" s="177"/>
      <c r="HV32" s="177"/>
      <c r="HW32" s="177"/>
      <c r="HX32" s="177"/>
      <c r="HY32" s="177"/>
      <c r="HZ32" s="177"/>
      <c r="IA32" s="177"/>
      <c r="IB32" s="177"/>
      <c r="IC32" s="177"/>
      <c r="ID32" s="177"/>
      <c r="IE32" s="177"/>
      <c r="IF32" s="177"/>
      <c r="IG32" s="177"/>
      <c r="IH32" s="177"/>
      <c r="II32" s="177"/>
      <c r="IJ32" s="177"/>
      <c r="IK32" s="177"/>
      <c r="IL32" s="177"/>
      <c r="IM32" s="177"/>
      <c r="IN32" s="177"/>
      <c r="IO32" s="177"/>
      <c r="IP32" s="177"/>
      <c r="IQ32" s="177"/>
      <c r="IR32" s="177"/>
      <c r="IS32" s="177"/>
      <c r="IT32" s="177"/>
      <c r="IU32" s="177"/>
      <c r="IV32" s="177"/>
      <c r="IW32" s="177"/>
      <c r="IX32" s="177"/>
      <c r="IY32" s="177"/>
      <c r="IZ32" s="177"/>
      <c r="JA32" s="177"/>
      <c r="JB32" s="177"/>
      <c r="JC32" s="177"/>
      <c r="JD32" s="177"/>
      <c r="JE32" s="177"/>
      <c r="JF32" s="177"/>
      <c r="JG32" s="177"/>
      <c r="JH32" s="177"/>
      <c r="JI32" s="177"/>
      <c r="JJ32" s="177"/>
      <c r="JK32" s="177"/>
      <c r="JL32" s="177"/>
      <c r="JM32" s="177"/>
      <c r="JN32" s="177"/>
      <c r="JO32" s="177"/>
      <c r="JP32" s="177"/>
      <c r="JQ32" s="177"/>
      <c r="JR32" s="177"/>
      <c r="JS32" s="177"/>
      <c r="JT32" s="177"/>
      <c r="JU32" s="177"/>
      <c r="JV32" s="177"/>
      <c r="JW32" s="177"/>
      <c r="JX32" s="177"/>
      <c r="JY32" s="177"/>
      <c r="JZ32" s="177"/>
      <c r="KA32" s="177"/>
      <c r="KB32" s="177"/>
      <c r="KC32" s="177"/>
      <c r="KD32" s="177"/>
      <c r="KE32" s="177"/>
      <c r="KF32" s="177"/>
      <c r="KG32" s="177"/>
      <c r="KH32" s="177"/>
      <c r="KI32" s="177"/>
      <c r="KJ32" s="177"/>
      <c r="KK32" s="177"/>
      <c r="KL32" s="177"/>
      <c r="KM32" s="177"/>
      <c r="KN32" s="177"/>
      <c r="KO32" s="177"/>
      <c r="KP32" s="177"/>
      <c r="KQ32" s="177"/>
      <c r="KR32" s="177"/>
      <c r="KS32" s="177"/>
      <c r="KT32" s="177"/>
      <c r="KU32" s="177"/>
      <c r="KV32" s="177"/>
      <c r="KW32" s="177"/>
      <c r="KX32" s="177"/>
      <c r="KY32" s="177"/>
      <c r="KZ32" s="177"/>
      <c r="LA32" s="177"/>
      <c r="LB32" s="177"/>
      <c r="LC32" s="177"/>
      <c r="LD32" s="177"/>
      <c r="LE32" s="177"/>
      <c r="LF32" s="177"/>
      <c r="LG32" s="177"/>
      <c r="LH32" s="177"/>
      <c r="LI32" s="177"/>
      <c r="LJ32" s="177"/>
      <c r="LK32" s="177"/>
      <c r="LL32" s="177"/>
      <c r="LM32" s="177"/>
      <c r="LN32" s="177"/>
      <c r="LO32" s="177"/>
      <c r="LP32" s="177"/>
      <c r="LQ32" s="177"/>
      <c r="LR32" s="177"/>
      <c r="LS32" s="177"/>
      <c r="LT32" s="177"/>
      <c r="LU32" s="177"/>
      <c r="LV32" s="177"/>
      <c r="LW32" s="177"/>
      <c r="LX32" s="177"/>
      <c r="LY32" s="177"/>
      <c r="LZ32" s="177"/>
      <c r="MA32" s="177"/>
      <c r="MB32" s="177"/>
      <c r="MC32" s="177"/>
      <c r="MD32" s="177"/>
      <c r="ME32" s="177"/>
      <c r="MF32" s="177"/>
      <c r="MG32" s="177"/>
      <c r="MH32" s="177"/>
      <c r="MI32" s="177"/>
      <c r="MJ32" s="177"/>
      <c r="MK32" s="177"/>
      <c r="ML32" s="177"/>
      <c r="MM32" s="177"/>
      <c r="MN32" s="177"/>
      <c r="MO32" s="177"/>
      <c r="MP32" s="177"/>
      <c r="MQ32" s="177"/>
      <c r="MR32" s="177"/>
      <c r="MS32" s="177"/>
      <c r="MT32" s="177"/>
      <c r="MU32" s="177"/>
      <c r="MV32" s="177"/>
      <c r="MW32" s="177"/>
      <c r="MX32" s="177"/>
      <c r="MY32" s="177"/>
      <c r="MZ32" s="177"/>
      <c r="NA32" s="177"/>
      <c r="NB32" s="177"/>
      <c r="NC32" s="177"/>
      <c r="ND32" s="177"/>
      <c r="NE32" s="177"/>
      <c r="NF32" s="177"/>
      <c r="NG32" s="177"/>
      <c r="NH32" s="177"/>
      <c r="NI32" s="177"/>
      <c r="NJ32" s="177"/>
      <c r="NK32" s="177"/>
      <c r="NL32" s="177"/>
      <c r="NM32" s="177"/>
      <c r="NN32" s="177"/>
      <c r="NO32" s="177"/>
      <c r="NP32" s="177"/>
      <c r="NQ32" s="177"/>
      <c r="NR32" s="177"/>
      <c r="NS32" s="177"/>
      <c r="NT32" s="177"/>
      <c r="NU32" s="177"/>
      <c r="NV32" s="177"/>
      <c r="NW32" s="177"/>
      <c r="NX32" s="177"/>
      <c r="NY32" s="177"/>
      <c r="NZ32" s="177"/>
      <c r="OA32" s="177"/>
      <c r="OB32" s="177"/>
      <c r="OC32" s="177"/>
      <c r="OD32" s="177"/>
      <c r="OE32" s="177"/>
      <c r="OF32" s="177"/>
      <c r="OG32" s="177"/>
      <c r="OH32" s="177"/>
      <c r="OI32" s="177"/>
      <c r="OJ32" s="177"/>
      <c r="OK32" s="177"/>
      <c r="OL32" s="177"/>
      <c r="OM32" s="177"/>
      <c r="ON32" s="177"/>
      <c r="OO32" s="177"/>
      <c r="OP32" s="177"/>
      <c r="OQ32" s="177"/>
      <c r="OR32" s="177"/>
      <c r="OS32" s="177"/>
      <c r="OT32" s="177"/>
      <c r="OU32" s="177"/>
      <c r="OV32" s="177"/>
      <c r="OW32" s="177"/>
      <c r="OX32" s="177"/>
      <c r="OY32" s="177"/>
      <c r="OZ32" s="177"/>
      <c r="PA32" s="177"/>
      <c r="PB32" s="177"/>
      <c r="PC32" s="177"/>
      <c r="PD32" s="177"/>
      <c r="PE32" s="177"/>
      <c r="PF32" s="177"/>
      <c r="PG32" s="177"/>
      <c r="PH32" s="177"/>
      <c r="PI32" s="177"/>
      <c r="PJ32" s="177"/>
      <c r="PK32" s="177"/>
      <c r="PL32" s="177"/>
      <c r="PM32" s="177"/>
      <c r="PN32" s="177"/>
      <c r="PO32" s="177"/>
      <c r="PP32" s="177"/>
      <c r="PQ32" s="177"/>
      <c r="PR32" s="177"/>
      <c r="PS32" s="177"/>
      <c r="PT32" s="177"/>
      <c r="PU32" s="177"/>
      <c r="PV32" s="177"/>
      <c r="PW32" s="177"/>
      <c r="PX32" s="177"/>
      <c r="PY32" s="177"/>
      <c r="PZ32" s="177"/>
      <c r="QA32" s="177"/>
      <c r="QB32" s="177"/>
      <c r="QC32" s="177"/>
      <c r="QD32" s="177"/>
      <c r="QE32" s="177"/>
      <c r="QF32" s="177"/>
      <c r="QG32" s="177"/>
      <c r="QH32" s="177"/>
      <c r="QI32" s="177"/>
      <c r="QJ32" s="177"/>
      <c r="QK32" s="177"/>
      <c r="QL32" s="177"/>
      <c r="QM32" s="177"/>
      <c r="QN32" s="177"/>
      <c r="QO32" s="177"/>
      <c r="QP32" s="177"/>
      <c r="QQ32" s="177"/>
      <c r="QR32" s="177"/>
      <c r="QS32" s="177"/>
      <c r="QT32" s="177"/>
      <c r="QU32" s="177"/>
      <c r="QV32" s="177"/>
      <c r="QW32" s="177"/>
      <c r="QX32" s="177"/>
      <c r="QY32" s="177"/>
      <c r="QZ32" s="177"/>
      <c r="RA32" s="177"/>
      <c r="RB32" s="177"/>
      <c r="RC32" s="177"/>
      <c r="RD32" s="177"/>
      <c r="RE32" s="177"/>
      <c r="RF32" s="177"/>
      <c r="RG32" s="177"/>
      <c r="RH32" s="177"/>
      <c r="RI32" s="177"/>
      <c r="RJ32" s="177"/>
      <c r="RK32" s="177"/>
      <c r="RL32" s="177"/>
      <c r="RM32" s="177"/>
      <c r="RN32" s="177"/>
      <c r="RO32" s="177"/>
      <c r="RP32" s="177"/>
      <c r="RQ32" s="177"/>
      <c r="RR32" s="177"/>
      <c r="RS32" s="177"/>
      <c r="RT32" s="177"/>
      <c r="RU32" s="177"/>
      <c r="RV32" s="177"/>
      <c r="RW32" s="177"/>
      <c r="RX32" s="177"/>
      <c r="RY32" s="177"/>
      <c r="RZ32" s="177"/>
      <c r="SA32" s="177"/>
      <c r="SB32" s="177"/>
      <c r="SC32" s="177"/>
      <c r="SD32" s="177"/>
      <c r="SE32" s="177"/>
      <c r="SF32" s="177"/>
      <c r="SG32" s="177"/>
      <c r="SH32" s="177"/>
      <c r="SI32" s="177"/>
      <c r="SJ32" s="177"/>
      <c r="SK32" s="177"/>
      <c r="SL32" s="177"/>
      <c r="SM32" s="177"/>
      <c r="SN32" s="177"/>
      <c r="SO32" s="177"/>
      <c r="SP32" s="177"/>
      <c r="SQ32" s="177"/>
      <c r="SR32" s="177"/>
      <c r="SS32" s="177"/>
      <c r="ST32" s="177"/>
      <c r="SU32" s="177"/>
      <c r="SV32" s="177"/>
      <c r="SW32" s="177"/>
      <c r="SX32" s="177"/>
      <c r="SY32" s="177"/>
      <c r="SZ32" s="177"/>
      <c r="TA32" s="177"/>
      <c r="TB32" s="177"/>
      <c r="TC32" s="177"/>
      <c r="TD32" s="177"/>
      <c r="TE32" s="177"/>
      <c r="TF32" s="177"/>
      <c r="TG32" s="177"/>
      <c r="TH32" s="177"/>
      <c r="TI32" s="177"/>
      <c r="TJ32" s="177"/>
      <c r="TK32" s="177"/>
      <c r="TL32" s="177"/>
      <c r="TM32" s="177"/>
      <c r="TN32" s="177"/>
      <c r="TO32" s="177"/>
      <c r="TP32" s="177"/>
      <c r="TQ32" s="177"/>
      <c r="TR32" s="177"/>
      <c r="TS32" s="177"/>
      <c r="TT32" s="177"/>
      <c r="TU32" s="177"/>
      <c r="TV32" s="177"/>
      <c r="TW32" s="177"/>
      <c r="TX32" s="177"/>
      <c r="TY32" s="177"/>
      <c r="TZ32" s="177"/>
      <c r="UA32" s="177"/>
      <c r="UB32" s="177"/>
      <c r="UC32" s="177"/>
      <c r="UD32" s="177"/>
      <c r="UE32" s="177"/>
      <c r="UF32" s="177"/>
      <c r="UG32" s="177"/>
      <c r="UH32" s="177"/>
      <c r="UI32" s="177"/>
      <c r="UJ32" s="177"/>
      <c r="UK32" s="177"/>
      <c r="UL32" s="177"/>
      <c r="UM32" s="177"/>
      <c r="UN32" s="177"/>
      <c r="UO32" s="177"/>
      <c r="UP32" s="177"/>
      <c r="UQ32" s="177"/>
      <c r="UR32" s="177"/>
      <c r="US32" s="177"/>
      <c r="UT32" s="177"/>
      <c r="UU32" s="177"/>
      <c r="UV32" s="177"/>
      <c r="UW32" s="177"/>
      <c r="UX32" s="177"/>
      <c r="UY32" s="177"/>
      <c r="UZ32" s="177"/>
      <c r="VA32" s="177"/>
      <c r="VB32" s="177"/>
      <c r="VC32" s="177"/>
      <c r="VD32" s="177"/>
      <c r="VE32" s="177"/>
      <c r="VF32" s="177"/>
      <c r="VG32" s="177"/>
      <c r="VH32" s="177"/>
      <c r="VI32" s="177"/>
      <c r="VJ32" s="177"/>
      <c r="VK32" s="177"/>
      <c r="VL32" s="177"/>
      <c r="VM32" s="177"/>
      <c r="VN32" s="177"/>
      <c r="VO32" s="177"/>
      <c r="VP32" s="177"/>
      <c r="VQ32" s="177"/>
      <c r="VR32" s="177"/>
      <c r="VS32" s="177"/>
      <c r="VT32" s="177"/>
      <c r="VU32" s="177"/>
      <c r="VV32" s="177"/>
      <c r="VW32" s="177"/>
      <c r="VX32" s="177"/>
      <c r="VY32" s="177"/>
      <c r="VZ32" s="177"/>
      <c r="WA32" s="177"/>
      <c r="WB32" s="177"/>
      <c r="WC32" s="177"/>
      <c r="WD32" s="177"/>
      <c r="WE32" s="177"/>
      <c r="WF32" s="177"/>
      <c r="WG32" s="177"/>
      <c r="WH32" s="177"/>
      <c r="WI32" s="177"/>
      <c r="WJ32" s="177"/>
      <c r="WK32" s="177"/>
      <c r="WL32" s="177"/>
      <c r="WM32" s="177"/>
      <c r="WN32" s="177"/>
      <c r="WO32" s="177"/>
      <c r="WP32" s="177"/>
      <c r="WQ32" s="177"/>
      <c r="WR32" s="177"/>
      <c r="WS32" s="177"/>
      <c r="WT32" s="177"/>
      <c r="WU32" s="177"/>
      <c r="WV32" s="177"/>
      <c r="WW32" s="177"/>
      <c r="WX32" s="177"/>
      <c r="WY32" s="177"/>
      <c r="WZ32" s="177"/>
      <c r="XA32" s="177"/>
      <c r="XB32" s="177"/>
      <c r="XC32" s="177"/>
      <c r="XD32" s="177"/>
      <c r="XE32" s="177"/>
      <c r="XF32" s="177"/>
      <c r="XG32" s="177"/>
      <c r="XH32" s="177"/>
      <c r="XI32" s="177"/>
      <c r="XJ32" s="177"/>
      <c r="XK32" s="177"/>
      <c r="XL32" s="177"/>
      <c r="XM32" s="177"/>
      <c r="XN32" s="177"/>
      <c r="XO32" s="177"/>
      <c r="XP32" s="177"/>
      <c r="XQ32" s="177"/>
      <c r="XR32" s="177"/>
      <c r="XS32" s="177"/>
      <c r="XT32" s="177"/>
      <c r="XU32" s="177"/>
      <c r="XV32" s="177"/>
      <c r="XW32" s="177"/>
      <c r="XX32" s="177"/>
      <c r="XY32" s="177"/>
      <c r="XZ32" s="177"/>
      <c r="YA32" s="177"/>
      <c r="YB32" s="177"/>
      <c r="YC32" s="177"/>
      <c r="YD32" s="177"/>
      <c r="YE32" s="177"/>
      <c r="YF32" s="177"/>
      <c r="YG32" s="177"/>
      <c r="YH32" s="177"/>
      <c r="YI32" s="177"/>
      <c r="YJ32" s="177"/>
      <c r="YK32" s="177"/>
      <c r="YL32" s="177"/>
      <c r="YM32" s="177"/>
      <c r="YN32" s="177"/>
      <c r="YO32" s="177"/>
      <c r="YP32" s="177"/>
      <c r="YQ32" s="177"/>
      <c r="YR32" s="177"/>
      <c r="YS32" s="177"/>
      <c r="YT32" s="177"/>
      <c r="YU32" s="177"/>
      <c r="YV32" s="177"/>
      <c r="YW32" s="177"/>
      <c r="YX32" s="177"/>
      <c r="YY32" s="177"/>
      <c r="YZ32" s="177"/>
      <c r="ZA32" s="177"/>
      <c r="ZB32" s="177"/>
      <c r="ZC32" s="177"/>
      <c r="ZD32" s="177"/>
      <c r="ZE32" s="177"/>
      <c r="ZF32" s="177"/>
      <c r="ZG32" s="177"/>
      <c r="ZH32" s="177"/>
      <c r="ZI32" s="177"/>
      <c r="ZJ32" s="177"/>
      <c r="ZK32" s="177"/>
      <c r="ZL32" s="177"/>
      <c r="ZM32" s="177"/>
      <c r="ZN32" s="177"/>
      <c r="ZO32" s="177"/>
      <c r="ZP32" s="177"/>
      <c r="ZQ32" s="177"/>
      <c r="ZR32" s="177"/>
      <c r="ZS32" s="177"/>
      <c r="ZT32" s="177"/>
      <c r="ZU32" s="177"/>
      <c r="ZV32" s="177"/>
      <c r="ZW32" s="177"/>
      <c r="ZX32" s="177"/>
      <c r="ZY32" s="177"/>
      <c r="ZZ32" s="177"/>
      <c r="AAA32" s="177"/>
      <c r="AAB32" s="177"/>
      <c r="AAC32" s="177"/>
      <c r="AAD32" s="177"/>
      <c r="AAE32" s="177"/>
      <c r="AAF32" s="177"/>
      <c r="AAG32" s="177"/>
      <c r="AAH32" s="177"/>
      <c r="AAI32" s="177"/>
      <c r="AAJ32" s="177"/>
      <c r="AAK32" s="177"/>
      <c r="AAL32" s="177"/>
      <c r="AAM32" s="177"/>
      <c r="AAN32" s="177"/>
      <c r="AAO32" s="177"/>
      <c r="AAP32" s="177"/>
      <c r="AAQ32" s="177"/>
      <c r="AAR32" s="177"/>
      <c r="AAS32" s="177"/>
      <c r="AAT32" s="177"/>
      <c r="AAU32" s="177"/>
      <c r="AAV32" s="177"/>
      <c r="AAW32" s="177"/>
      <c r="AAX32" s="177"/>
      <c r="AAY32" s="177"/>
      <c r="AAZ32" s="177"/>
      <c r="ABA32" s="177"/>
      <c r="ABB32" s="177"/>
      <c r="ABC32" s="177"/>
      <c r="ABD32" s="177"/>
      <c r="ABE32" s="177"/>
      <c r="ABF32" s="177"/>
      <c r="ABG32" s="177"/>
      <c r="ABH32" s="177"/>
      <c r="ABI32" s="177"/>
      <c r="ABJ32" s="177"/>
      <c r="ABK32" s="177"/>
      <c r="ABL32" s="177"/>
      <c r="ABM32" s="177"/>
      <c r="ABN32" s="177"/>
      <c r="ABO32" s="177"/>
      <c r="ABP32" s="177"/>
      <c r="ABQ32" s="177"/>
      <c r="ABR32" s="177"/>
      <c r="ABS32" s="177"/>
      <c r="ABT32" s="177"/>
      <c r="ABU32" s="177"/>
      <c r="ABV32" s="177"/>
      <c r="ABW32" s="177"/>
      <c r="ABX32" s="177"/>
      <c r="ABY32" s="177"/>
      <c r="ABZ32" s="177"/>
      <c r="ACA32" s="177"/>
      <c r="ACB32" s="177"/>
      <c r="ACC32" s="177"/>
      <c r="ACD32" s="177"/>
      <c r="ACE32" s="177"/>
      <c r="ACF32" s="177"/>
      <c r="ACG32" s="177"/>
      <c r="ACH32" s="177"/>
      <c r="ACI32" s="177"/>
      <c r="ACJ32" s="177"/>
      <c r="ACK32" s="177"/>
      <c r="ACL32" s="177"/>
      <c r="ACM32" s="177"/>
      <c r="ACN32" s="177"/>
      <c r="ACO32" s="177"/>
      <c r="ACP32" s="177"/>
      <c r="ACQ32" s="177"/>
      <c r="ACR32" s="177"/>
      <c r="ACS32" s="177"/>
      <c r="ACT32" s="177"/>
      <c r="ACU32" s="177"/>
      <c r="ACV32" s="177"/>
      <c r="ACW32" s="177"/>
      <c r="ACX32" s="177"/>
      <c r="ACY32" s="177"/>
      <c r="ACZ32" s="177"/>
      <c r="ADA32" s="177"/>
      <c r="ADB32" s="177"/>
      <c r="ADC32" s="177"/>
      <c r="ADD32" s="177"/>
      <c r="ADE32" s="177"/>
      <c r="ADF32" s="177"/>
      <c r="ADG32" s="177"/>
      <c r="ADH32" s="177"/>
      <c r="ADI32" s="177"/>
      <c r="ADJ32" s="177"/>
      <c r="ADK32" s="177"/>
      <c r="ADL32" s="177"/>
      <c r="ADM32" s="177"/>
      <c r="ADN32" s="177"/>
      <c r="ADO32" s="177"/>
      <c r="ADP32" s="177"/>
      <c r="ADQ32" s="177"/>
      <c r="ADR32" s="177"/>
      <c r="ADS32" s="177"/>
      <c r="ADT32" s="177"/>
      <c r="ADU32" s="177"/>
      <c r="ADV32" s="177"/>
      <c r="ADW32" s="177"/>
      <c r="ADX32" s="177"/>
      <c r="ADY32" s="177"/>
      <c r="ADZ32" s="177"/>
      <c r="AEA32" s="177"/>
      <c r="AEB32" s="177"/>
      <c r="AEC32" s="177"/>
      <c r="AED32" s="177"/>
      <c r="AEE32" s="177"/>
      <c r="AEF32" s="177"/>
      <c r="AEG32" s="177"/>
      <c r="AEH32" s="177"/>
      <c r="AEI32" s="177"/>
      <c r="AEJ32" s="177"/>
      <c r="AEK32" s="177"/>
      <c r="AEL32" s="177"/>
      <c r="AEM32" s="177"/>
      <c r="AEN32" s="177"/>
      <c r="AEO32" s="177"/>
      <c r="AEP32" s="177"/>
      <c r="AEQ32" s="177"/>
      <c r="AER32" s="177"/>
      <c r="AES32" s="177"/>
      <c r="AET32" s="177"/>
      <c r="AEU32" s="177"/>
      <c r="AEV32" s="177"/>
      <c r="AEW32" s="177"/>
      <c r="AEX32" s="177"/>
      <c r="AEY32" s="177"/>
      <c r="AEZ32" s="177"/>
      <c r="AFA32" s="177"/>
      <c r="AFB32" s="177"/>
      <c r="AFC32" s="177"/>
      <c r="AFD32" s="177"/>
      <c r="AFE32" s="177"/>
      <c r="AFF32" s="177"/>
      <c r="AFG32" s="177"/>
      <c r="AFH32" s="177"/>
      <c r="AFI32" s="177"/>
      <c r="AFJ32" s="177"/>
      <c r="AFK32" s="177"/>
      <c r="AFL32" s="177"/>
      <c r="AFM32" s="177"/>
      <c r="AFN32" s="177"/>
      <c r="AFO32" s="177"/>
      <c r="AFP32" s="177"/>
      <c r="AFQ32" s="177"/>
      <c r="AFR32" s="177"/>
      <c r="AFS32" s="177"/>
      <c r="AFT32" s="177"/>
      <c r="AFU32" s="177"/>
      <c r="AFV32" s="177"/>
      <c r="AFW32" s="177"/>
      <c r="AFX32" s="177"/>
      <c r="AFY32" s="177"/>
      <c r="AFZ32" s="177"/>
      <c r="AGA32" s="177"/>
      <c r="AGB32" s="177"/>
      <c r="AGC32" s="177"/>
      <c r="AGD32" s="177"/>
      <c r="AGE32" s="177"/>
      <c r="AGF32" s="177"/>
      <c r="AGG32" s="177"/>
      <c r="AGH32" s="177"/>
      <c r="AGI32" s="177"/>
      <c r="AGJ32" s="177"/>
      <c r="AGK32" s="177"/>
      <c r="AGL32" s="177"/>
      <c r="AGM32" s="177"/>
      <c r="AGN32" s="177"/>
      <c r="AGO32" s="177"/>
      <c r="AGP32" s="177"/>
      <c r="AGQ32" s="177"/>
      <c r="AGR32" s="177"/>
      <c r="AGS32" s="177"/>
      <c r="AGT32" s="177"/>
      <c r="AGU32" s="177"/>
      <c r="AGV32" s="177"/>
      <c r="AGW32" s="177"/>
      <c r="AGX32" s="177"/>
      <c r="AGY32" s="177"/>
      <c r="AGZ32" s="177"/>
      <c r="AHA32" s="177"/>
      <c r="AHB32" s="177"/>
      <c r="AHC32" s="177"/>
      <c r="AHD32" s="177"/>
      <c r="AHE32" s="177"/>
      <c r="AHF32" s="177"/>
      <c r="AHG32" s="177"/>
      <c r="AHH32" s="177"/>
      <c r="AHI32" s="177"/>
      <c r="AHJ32" s="177"/>
      <c r="AHK32" s="177"/>
      <c r="AHL32" s="177"/>
      <c r="AHM32" s="177"/>
      <c r="AHN32" s="177"/>
      <c r="AHO32" s="177"/>
      <c r="AHP32" s="177"/>
      <c r="AHQ32" s="177"/>
      <c r="AHR32" s="177"/>
      <c r="AHS32" s="177"/>
      <c r="AHT32" s="177"/>
      <c r="AHU32" s="177"/>
      <c r="AHV32" s="177"/>
      <c r="AHW32" s="177"/>
      <c r="AHX32" s="177"/>
      <c r="AHY32" s="177"/>
      <c r="AHZ32" s="177"/>
      <c r="AIA32" s="177"/>
      <c r="AIB32" s="177"/>
      <c r="AIC32" s="177"/>
      <c r="AID32" s="177"/>
      <c r="AIE32" s="177"/>
      <c r="AIF32" s="177"/>
      <c r="AIG32" s="177"/>
      <c r="AIH32" s="177"/>
      <c r="AII32" s="177"/>
      <c r="AIJ32" s="177"/>
      <c r="AIK32" s="177"/>
      <c r="AIL32" s="177"/>
      <c r="AIM32" s="177"/>
      <c r="AIN32" s="177"/>
      <c r="AIO32" s="177"/>
      <c r="AIP32" s="177"/>
      <c r="AIQ32" s="177"/>
      <c r="AIR32" s="177"/>
      <c r="AIS32" s="177"/>
      <c r="AIT32" s="177"/>
      <c r="AIU32" s="177"/>
      <c r="AIV32" s="177"/>
      <c r="AIW32" s="177"/>
      <c r="AIX32" s="177"/>
      <c r="AIY32" s="177"/>
      <c r="AIZ32" s="177"/>
      <c r="AJA32" s="177"/>
      <c r="AJB32" s="177"/>
      <c r="AJC32" s="177"/>
      <c r="AJD32" s="177"/>
      <c r="AJE32" s="177"/>
      <c r="AJF32" s="177"/>
      <c r="AJG32" s="177"/>
      <c r="AJH32" s="177"/>
      <c r="AJI32" s="177"/>
      <c r="AJJ32" s="177"/>
      <c r="AJK32" s="177"/>
      <c r="AJL32" s="177"/>
      <c r="AJM32" s="177"/>
      <c r="AJN32" s="177"/>
      <c r="AJO32" s="177"/>
      <c r="AJP32" s="177"/>
      <c r="AJQ32" s="177"/>
      <c r="AJR32" s="177"/>
      <c r="AJS32" s="177"/>
      <c r="AJT32" s="177"/>
      <c r="AJU32" s="177"/>
      <c r="AJV32" s="177"/>
      <c r="AJW32" s="177"/>
      <c r="AJX32" s="177"/>
      <c r="AJY32" s="177"/>
      <c r="AJZ32" s="177"/>
      <c r="AKA32" s="177"/>
      <c r="AKB32" s="177"/>
      <c r="AKC32" s="177"/>
      <c r="AKD32" s="177"/>
      <c r="AKE32" s="177"/>
      <c r="AKF32" s="177"/>
      <c r="AKG32" s="177"/>
      <c r="AKH32" s="177"/>
      <c r="AKI32" s="177"/>
      <c r="AKJ32" s="177"/>
      <c r="AKK32" s="177"/>
      <c r="AKL32" s="177"/>
      <c r="AKM32" s="177"/>
      <c r="AKN32" s="177"/>
      <c r="AKO32" s="177"/>
      <c r="AKP32" s="177"/>
      <c r="AKQ32" s="177"/>
      <c r="AKR32" s="177"/>
      <c r="AKS32" s="177"/>
      <c r="AKT32" s="177"/>
      <c r="AKU32" s="177"/>
      <c r="AKV32" s="177"/>
      <c r="AKW32" s="177"/>
      <c r="AKX32" s="177"/>
      <c r="AKY32" s="177"/>
      <c r="AKZ32" s="177"/>
      <c r="ALA32" s="177"/>
      <c r="ALB32" s="177"/>
      <c r="ALC32" s="177"/>
      <c r="ALD32" s="177"/>
      <c r="ALE32" s="177"/>
      <c r="ALF32" s="177"/>
      <c r="ALG32" s="177"/>
      <c r="ALH32" s="177"/>
      <c r="ALI32" s="177"/>
      <c r="ALJ32" s="177"/>
      <c r="ALK32" s="177"/>
      <c r="ALL32" s="177"/>
      <c r="ALM32" s="177"/>
      <c r="ALN32" s="177"/>
      <c r="ALO32" s="177"/>
      <c r="ALP32" s="177"/>
      <c r="ALQ32" s="177"/>
      <c r="ALR32" s="177"/>
      <c r="ALS32" s="177"/>
      <c r="ALT32" s="177"/>
      <c r="ALU32" s="177"/>
      <c r="ALV32" s="177"/>
      <c r="ALW32" s="177"/>
      <c r="ALX32" s="177"/>
      <c r="ALY32" s="177"/>
      <c r="ALZ32" s="177"/>
      <c r="AMA32" s="177"/>
      <c r="AMB32" s="177"/>
      <c r="AMC32" s="177"/>
      <c r="AMD32" s="177"/>
      <c r="AME32" s="177"/>
      <c r="AMF32" s="177"/>
      <c r="AMG32" s="177"/>
      <c r="AMH32" s="177"/>
      <c r="AMI32" s="177"/>
      <c r="AMJ32" s="177"/>
      <c r="AMK32" s="177"/>
    </row>
    <row r="33" spans="1:1025" s="298" customFormat="1" ht="35.1" customHeight="1" x14ac:dyDescent="0.8">
      <c r="A33" s="299">
        <v>1991</v>
      </c>
      <c r="B33" s="171">
        <v>102.60263205093415</v>
      </c>
      <c r="C33" s="172">
        <v>2.0617154469972712</v>
      </c>
      <c r="D33" s="171">
        <v>79.181687923676122</v>
      </c>
      <c r="E33" s="172">
        <v>8.6181065848612395</v>
      </c>
      <c r="F33" s="171">
        <v>4.1538345627038993</v>
      </c>
      <c r="G33" s="172">
        <v>196.61797656917267</v>
      </c>
      <c r="H33" s="171">
        <v>82.754550382412816</v>
      </c>
      <c r="I33" s="172">
        <v>2.0445133712801344</v>
      </c>
      <c r="J33" s="171">
        <v>71.715816375175933</v>
      </c>
      <c r="K33" s="172">
        <v>7.5471186856547359</v>
      </c>
      <c r="L33" s="171">
        <v>3.4729524029232861</v>
      </c>
      <c r="M33" s="300">
        <v>167.53495121744692</v>
      </c>
      <c r="N33" s="302"/>
      <c r="O33" s="184"/>
      <c r="P33" s="297"/>
      <c r="Q33" s="296"/>
      <c r="R33" s="302"/>
      <c r="S33" s="296"/>
      <c r="T33" s="302"/>
      <c r="U33" s="185"/>
      <c r="V33" s="297"/>
      <c r="W33" s="296"/>
      <c r="X33" s="297"/>
      <c r="Y33" s="296"/>
      <c r="Z33" s="297"/>
      <c r="AA33" s="296"/>
      <c r="AB33" s="297"/>
      <c r="AC33" s="185"/>
      <c r="AD33" s="297"/>
      <c r="AE33" s="185"/>
      <c r="AF33" s="297"/>
      <c r="AG33" s="185"/>
      <c r="AH33" s="297"/>
      <c r="AI33" s="303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  <c r="BM33" s="177"/>
      <c r="BN33" s="177"/>
      <c r="BO33" s="177"/>
      <c r="BP33" s="177"/>
      <c r="BQ33" s="177"/>
      <c r="BR33" s="177"/>
      <c r="BS33" s="177"/>
      <c r="BT33" s="177"/>
      <c r="BU33" s="177"/>
      <c r="BV33" s="177"/>
      <c r="BW33" s="177"/>
      <c r="BX33" s="177"/>
      <c r="BY33" s="177"/>
      <c r="BZ33" s="177"/>
      <c r="CA33" s="177"/>
      <c r="CB33" s="177"/>
      <c r="CC33" s="177"/>
      <c r="CD33" s="177"/>
      <c r="CE33" s="177"/>
      <c r="CF33" s="177"/>
      <c r="CG33" s="177"/>
      <c r="CH33" s="177"/>
      <c r="CI33" s="177"/>
      <c r="CJ33" s="177"/>
      <c r="CK33" s="177"/>
      <c r="CL33" s="177"/>
      <c r="CM33" s="177"/>
      <c r="CN33" s="177"/>
      <c r="CO33" s="177"/>
      <c r="CP33" s="177"/>
      <c r="CQ33" s="177"/>
      <c r="CR33" s="177"/>
      <c r="CS33" s="177"/>
      <c r="CT33" s="177"/>
      <c r="CU33" s="177"/>
      <c r="CV33" s="177"/>
      <c r="CW33" s="177"/>
      <c r="CX33" s="177"/>
      <c r="CY33" s="177"/>
      <c r="CZ33" s="177"/>
      <c r="DA33" s="177"/>
      <c r="DB33" s="177"/>
      <c r="DC33" s="177"/>
      <c r="DD33" s="177"/>
      <c r="DE33" s="177"/>
      <c r="DF33" s="177"/>
      <c r="DG33" s="177"/>
      <c r="DH33" s="177"/>
      <c r="DI33" s="177"/>
      <c r="DJ33" s="177"/>
      <c r="DK33" s="177"/>
      <c r="DL33" s="177"/>
      <c r="DM33" s="177"/>
      <c r="DN33" s="177"/>
      <c r="DO33" s="177"/>
      <c r="DP33" s="177"/>
      <c r="DQ33" s="177"/>
      <c r="DR33" s="177"/>
      <c r="DS33" s="177"/>
      <c r="DT33" s="177"/>
      <c r="DU33" s="177"/>
      <c r="DV33" s="177"/>
      <c r="DW33" s="177"/>
      <c r="DX33" s="177"/>
      <c r="DY33" s="177"/>
      <c r="DZ33" s="177"/>
      <c r="EA33" s="177"/>
      <c r="EB33" s="177"/>
      <c r="EC33" s="177"/>
      <c r="ED33" s="177"/>
      <c r="EE33" s="177"/>
      <c r="EF33" s="177"/>
      <c r="EG33" s="177"/>
      <c r="EH33" s="177"/>
      <c r="EI33" s="177"/>
      <c r="EJ33" s="177"/>
      <c r="EK33" s="177"/>
      <c r="EL33" s="177"/>
      <c r="EM33" s="177"/>
      <c r="EN33" s="177"/>
      <c r="EO33" s="177"/>
      <c r="EP33" s="177"/>
      <c r="EQ33" s="177"/>
      <c r="ER33" s="177"/>
      <c r="ES33" s="177"/>
      <c r="ET33" s="177"/>
      <c r="EU33" s="177"/>
      <c r="EV33" s="177"/>
      <c r="EW33" s="177"/>
      <c r="EX33" s="177"/>
      <c r="EY33" s="177"/>
      <c r="EZ33" s="177"/>
      <c r="FA33" s="177"/>
      <c r="FB33" s="177"/>
      <c r="FC33" s="177"/>
      <c r="FD33" s="177"/>
      <c r="FE33" s="177"/>
      <c r="FF33" s="177"/>
      <c r="FG33" s="177"/>
      <c r="FH33" s="177"/>
      <c r="FI33" s="177"/>
      <c r="FJ33" s="177"/>
      <c r="FK33" s="177"/>
      <c r="FL33" s="177"/>
      <c r="FM33" s="177"/>
      <c r="FN33" s="177"/>
      <c r="FO33" s="177"/>
      <c r="FP33" s="177"/>
      <c r="FQ33" s="177"/>
      <c r="FR33" s="177"/>
      <c r="FS33" s="177"/>
      <c r="FT33" s="177"/>
      <c r="FU33" s="177"/>
      <c r="FV33" s="177"/>
      <c r="FW33" s="177"/>
      <c r="FX33" s="177"/>
      <c r="FY33" s="177"/>
      <c r="FZ33" s="177"/>
      <c r="GA33" s="177"/>
      <c r="GB33" s="177"/>
      <c r="GC33" s="177"/>
      <c r="GD33" s="177"/>
      <c r="GE33" s="177"/>
      <c r="GF33" s="177"/>
      <c r="GG33" s="177"/>
      <c r="GH33" s="177"/>
      <c r="GI33" s="177"/>
      <c r="GJ33" s="177"/>
      <c r="GK33" s="177"/>
      <c r="GL33" s="177"/>
      <c r="GM33" s="177"/>
      <c r="GN33" s="177"/>
      <c r="GO33" s="177"/>
      <c r="GP33" s="177"/>
      <c r="GQ33" s="177"/>
      <c r="GR33" s="177"/>
      <c r="GS33" s="177"/>
      <c r="GT33" s="177"/>
      <c r="GU33" s="177"/>
      <c r="GV33" s="177"/>
      <c r="GW33" s="177"/>
      <c r="GX33" s="177"/>
      <c r="GY33" s="177"/>
      <c r="GZ33" s="177"/>
      <c r="HA33" s="177"/>
      <c r="HB33" s="177"/>
      <c r="HC33" s="177"/>
      <c r="HD33" s="177"/>
      <c r="HE33" s="177"/>
      <c r="HF33" s="177"/>
      <c r="HG33" s="177"/>
      <c r="HH33" s="177"/>
      <c r="HI33" s="177"/>
      <c r="HJ33" s="177"/>
      <c r="HK33" s="177"/>
      <c r="HL33" s="177"/>
      <c r="HM33" s="177"/>
      <c r="HN33" s="177"/>
      <c r="HO33" s="177"/>
      <c r="HP33" s="177"/>
      <c r="HQ33" s="177"/>
      <c r="HR33" s="177"/>
      <c r="HS33" s="177"/>
      <c r="HT33" s="177"/>
      <c r="HU33" s="177"/>
      <c r="HV33" s="177"/>
      <c r="HW33" s="177"/>
      <c r="HX33" s="177"/>
      <c r="HY33" s="177"/>
      <c r="HZ33" s="177"/>
      <c r="IA33" s="177"/>
      <c r="IB33" s="177"/>
      <c r="IC33" s="177"/>
      <c r="ID33" s="177"/>
      <c r="IE33" s="177"/>
      <c r="IF33" s="177"/>
      <c r="IG33" s="177"/>
      <c r="IH33" s="177"/>
      <c r="II33" s="177"/>
      <c r="IJ33" s="177"/>
      <c r="IK33" s="177"/>
      <c r="IL33" s="177"/>
      <c r="IM33" s="177"/>
      <c r="IN33" s="177"/>
      <c r="IO33" s="177"/>
      <c r="IP33" s="177"/>
      <c r="IQ33" s="177"/>
      <c r="IR33" s="177"/>
      <c r="IS33" s="177"/>
      <c r="IT33" s="177"/>
      <c r="IU33" s="177"/>
      <c r="IV33" s="177"/>
      <c r="IW33" s="177"/>
      <c r="IX33" s="177"/>
      <c r="IY33" s="177"/>
      <c r="IZ33" s="177"/>
      <c r="JA33" s="177"/>
      <c r="JB33" s="177"/>
      <c r="JC33" s="177"/>
      <c r="JD33" s="177"/>
      <c r="JE33" s="177"/>
      <c r="JF33" s="177"/>
      <c r="JG33" s="177"/>
      <c r="JH33" s="177"/>
      <c r="JI33" s="177"/>
      <c r="JJ33" s="177"/>
      <c r="JK33" s="177"/>
      <c r="JL33" s="177"/>
      <c r="JM33" s="177"/>
      <c r="JN33" s="177"/>
      <c r="JO33" s="177"/>
      <c r="JP33" s="177"/>
      <c r="JQ33" s="177"/>
      <c r="JR33" s="177"/>
      <c r="JS33" s="177"/>
      <c r="JT33" s="177"/>
      <c r="JU33" s="177"/>
      <c r="JV33" s="177"/>
      <c r="JW33" s="177"/>
      <c r="JX33" s="177"/>
      <c r="JY33" s="177"/>
      <c r="JZ33" s="177"/>
      <c r="KA33" s="177"/>
      <c r="KB33" s="177"/>
      <c r="KC33" s="177"/>
      <c r="KD33" s="177"/>
      <c r="KE33" s="177"/>
      <c r="KF33" s="177"/>
      <c r="KG33" s="177"/>
      <c r="KH33" s="177"/>
      <c r="KI33" s="177"/>
      <c r="KJ33" s="177"/>
      <c r="KK33" s="177"/>
      <c r="KL33" s="177"/>
      <c r="KM33" s="177"/>
      <c r="KN33" s="177"/>
      <c r="KO33" s="177"/>
      <c r="KP33" s="177"/>
      <c r="KQ33" s="177"/>
      <c r="KR33" s="177"/>
      <c r="KS33" s="177"/>
      <c r="KT33" s="177"/>
      <c r="KU33" s="177"/>
      <c r="KV33" s="177"/>
      <c r="KW33" s="177"/>
      <c r="KX33" s="177"/>
      <c r="KY33" s="177"/>
      <c r="KZ33" s="177"/>
      <c r="LA33" s="177"/>
      <c r="LB33" s="177"/>
      <c r="LC33" s="177"/>
      <c r="LD33" s="177"/>
      <c r="LE33" s="177"/>
      <c r="LF33" s="177"/>
      <c r="LG33" s="177"/>
      <c r="LH33" s="177"/>
      <c r="LI33" s="177"/>
      <c r="LJ33" s="177"/>
      <c r="LK33" s="177"/>
      <c r="LL33" s="177"/>
      <c r="LM33" s="177"/>
      <c r="LN33" s="177"/>
      <c r="LO33" s="177"/>
      <c r="LP33" s="177"/>
      <c r="LQ33" s="177"/>
      <c r="LR33" s="177"/>
      <c r="LS33" s="177"/>
      <c r="LT33" s="177"/>
      <c r="LU33" s="177"/>
      <c r="LV33" s="177"/>
      <c r="LW33" s="177"/>
      <c r="LX33" s="177"/>
      <c r="LY33" s="177"/>
      <c r="LZ33" s="177"/>
      <c r="MA33" s="177"/>
      <c r="MB33" s="177"/>
      <c r="MC33" s="177"/>
      <c r="MD33" s="177"/>
      <c r="ME33" s="177"/>
      <c r="MF33" s="177"/>
      <c r="MG33" s="177"/>
      <c r="MH33" s="177"/>
      <c r="MI33" s="177"/>
      <c r="MJ33" s="177"/>
      <c r="MK33" s="177"/>
      <c r="ML33" s="177"/>
      <c r="MM33" s="177"/>
      <c r="MN33" s="177"/>
      <c r="MO33" s="177"/>
      <c r="MP33" s="177"/>
      <c r="MQ33" s="177"/>
      <c r="MR33" s="177"/>
      <c r="MS33" s="177"/>
      <c r="MT33" s="177"/>
      <c r="MU33" s="177"/>
      <c r="MV33" s="177"/>
      <c r="MW33" s="177"/>
      <c r="MX33" s="177"/>
      <c r="MY33" s="177"/>
      <c r="MZ33" s="177"/>
      <c r="NA33" s="177"/>
      <c r="NB33" s="177"/>
      <c r="NC33" s="177"/>
      <c r="ND33" s="177"/>
      <c r="NE33" s="177"/>
      <c r="NF33" s="177"/>
      <c r="NG33" s="177"/>
      <c r="NH33" s="177"/>
      <c r="NI33" s="177"/>
      <c r="NJ33" s="177"/>
      <c r="NK33" s="177"/>
      <c r="NL33" s="177"/>
      <c r="NM33" s="177"/>
      <c r="NN33" s="177"/>
      <c r="NO33" s="177"/>
      <c r="NP33" s="177"/>
      <c r="NQ33" s="177"/>
      <c r="NR33" s="177"/>
      <c r="NS33" s="177"/>
      <c r="NT33" s="177"/>
      <c r="NU33" s="177"/>
      <c r="NV33" s="177"/>
      <c r="NW33" s="177"/>
      <c r="NX33" s="177"/>
      <c r="NY33" s="177"/>
      <c r="NZ33" s="177"/>
      <c r="OA33" s="177"/>
      <c r="OB33" s="177"/>
      <c r="OC33" s="177"/>
      <c r="OD33" s="177"/>
      <c r="OE33" s="177"/>
      <c r="OF33" s="177"/>
      <c r="OG33" s="177"/>
      <c r="OH33" s="177"/>
      <c r="OI33" s="177"/>
      <c r="OJ33" s="177"/>
      <c r="OK33" s="177"/>
      <c r="OL33" s="177"/>
      <c r="OM33" s="177"/>
      <c r="ON33" s="177"/>
      <c r="OO33" s="177"/>
      <c r="OP33" s="177"/>
      <c r="OQ33" s="177"/>
      <c r="OR33" s="177"/>
      <c r="OS33" s="177"/>
      <c r="OT33" s="177"/>
      <c r="OU33" s="177"/>
      <c r="OV33" s="177"/>
      <c r="OW33" s="177"/>
      <c r="OX33" s="177"/>
      <c r="OY33" s="177"/>
      <c r="OZ33" s="177"/>
      <c r="PA33" s="177"/>
      <c r="PB33" s="177"/>
      <c r="PC33" s="177"/>
      <c r="PD33" s="177"/>
      <c r="PE33" s="177"/>
      <c r="PF33" s="177"/>
      <c r="PG33" s="177"/>
      <c r="PH33" s="177"/>
      <c r="PI33" s="177"/>
      <c r="PJ33" s="177"/>
      <c r="PK33" s="177"/>
      <c r="PL33" s="177"/>
      <c r="PM33" s="177"/>
      <c r="PN33" s="177"/>
      <c r="PO33" s="177"/>
      <c r="PP33" s="177"/>
      <c r="PQ33" s="177"/>
      <c r="PR33" s="177"/>
      <c r="PS33" s="177"/>
      <c r="PT33" s="177"/>
      <c r="PU33" s="177"/>
      <c r="PV33" s="177"/>
      <c r="PW33" s="177"/>
      <c r="PX33" s="177"/>
      <c r="PY33" s="177"/>
      <c r="PZ33" s="177"/>
      <c r="QA33" s="177"/>
      <c r="QB33" s="177"/>
      <c r="QC33" s="177"/>
      <c r="QD33" s="177"/>
      <c r="QE33" s="177"/>
      <c r="QF33" s="177"/>
      <c r="QG33" s="177"/>
      <c r="QH33" s="177"/>
      <c r="QI33" s="177"/>
      <c r="QJ33" s="177"/>
      <c r="QK33" s="177"/>
      <c r="QL33" s="177"/>
      <c r="QM33" s="177"/>
      <c r="QN33" s="177"/>
      <c r="QO33" s="177"/>
      <c r="QP33" s="177"/>
      <c r="QQ33" s="177"/>
      <c r="QR33" s="177"/>
      <c r="QS33" s="177"/>
      <c r="QT33" s="177"/>
      <c r="QU33" s="177"/>
      <c r="QV33" s="177"/>
      <c r="QW33" s="177"/>
      <c r="QX33" s="177"/>
      <c r="QY33" s="177"/>
      <c r="QZ33" s="177"/>
      <c r="RA33" s="177"/>
      <c r="RB33" s="177"/>
      <c r="RC33" s="177"/>
      <c r="RD33" s="177"/>
      <c r="RE33" s="177"/>
      <c r="RF33" s="177"/>
      <c r="RG33" s="177"/>
      <c r="RH33" s="177"/>
      <c r="RI33" s="177"/>
      <c r="RJ33" s="177"/>
      <c r="RK33" s="177"/>
      <c r="RL33" s="177"/>
      <c r="RM33" s="177"/>
      <c r="RN33" s="177"/>
      <c r="RO33" s="177"/>
      <c r="RP33" s="177"/>
      <c r="RQ33" s="177"/>
      <c r="RR33" s="177"/>
      <c r="RS33" s="177"/>
      <c r="RT33" s="177"/>
      <c r="RU33" s="177"/>
      <c r="RV33" s="177"/>
      <c r="RW33" s="177"/>
      <c r="RX33" s="177"/>
      <c r="RY33" s="177"/>
      <c r="RZ33" s="177"/>
      <c r="SA33" s="177"/>
      <c r="SB33" s="177"/>
      <c r="SC33" s="177"/>
      <c r="SD33" s="177"/>
      <c r="SE33" s="177"/>
      <c r="SF33" s="177"/>
      <c r="SG33" s="177"/>
      <c r="SH33" s="177"/>
      <c r="SI33" s="177"/>
      <c r="SJ33" s="177"/>
      <c r="SK33" s="177"/>
      <c r="SL33" s="177"/>
      <c r="SM33" s="177"/>
      <c r="SN33" s="177"/>
      <c r="SO33" s="177"/>
      <c r="SP33" s="177"/>
      <c r="SQ33" s="177"/>
      <c r="SR33" s="177"/>
      <c r="SS33" s="177"/>
      <c r="ST33" s="177"/>
      <c r="SU33" s="177"/>
      <c r="SV33" s="177"/>
      <c r="SW33" s="177"/>
      <c r="SX33" s="177"/>
      <c r="SY33" s="177"/>
      <c r="SZ33" s="177"/>
      <c r="TA33" s="177"/>
      <c r="TB33" s="177"/>
      <c r="TC33" s="177"/>
      <c r="TD33" s="177"/>
      <c r="TE33" s="177"/>
      <c r="TF33" s="177"/>
      <c r="TG33" s="177"/>
      <c r="TH33" s="177"/>
      <c r="TI33" s="177"/>
      <c r="TJ33" s="177"/>
      <c r="TK33" s="177"/>
      <c r="TL33" s="177"/>
      <c r="TM33" s="177"/>
      <c r="TN33" s="177"/>
      <c r="TO33" s="177"/>
      <c r="TP33" s="177"/>
      <c r="TQ33" s="177"/>
      <c r="TR33" s="177"/>
      <c r="TS33" s="177"/>
      <c r="TT33" s="177"/>
      <c r="TU33" s="177"/>
      <c r="TV33" s="177"/>
      <c r="TW33" s="177"/>
      <c r="TX33" s="177"/>
      <c r="TY33" s="177"/>
      <c r="TZ33" s="177"/>
      <c r="UA33" s="177"/>
      <c r="UB33" s="177"/>
      <c r="UC33" s="177"/>
      <c r="UD33" s="177"/>
      <c r="UE33" s="177"/>
      <c r="UF33" s="177"/>
      <c r="UG33" s="177"/>
      <c r="UH33" s="177"/>
      <c r="UI33" s="177"/>
      <c r="UJ33" s="177"/>
      <c r="UK33" s="177"/>
      <c r="UL33" s="177"/>
      <c r="UM33" s="177"/>
      <c r="UN33" s="177"/>
      <c r="UO33" s="177"/>
      <c r="UP33" s="177"/>
      <c r="UQ33" s="177"/>
      <c r="UR33" s="177"/>
      <c r="US33" s="177"/>
      <c r="UT33" s="177"/>
      <c r="UU33" s="177"/>
      <c r="UV33" s="177"/>
      <c r="UW33" s="177"/>
      <c r="UX33" s="177"/>
      <c r="UY33" s="177"/>
      <c r="UZ33" s="177"/>
      <c r="VA33" s="177"/>
      <c r="VB33" s="177"/>
      <c r="VC33" s="177"/>
      <c r="VD33" s="177"/>
      <c r="VE33" s="177"/>
      <c r="VF33" s="177"/>
      <c r="VG33" s="177"/>
      <c r="VH33" s="177"/>
      <c r="VI33" s="177"/>
      <c r="VJ33" s="177"/>
      <c r="VK33" s="177"/>
      <c r="VL33" s="177"/>
      <c r="VM33" s="177"/>
      <c r="VN33" s="177"/>
      <c r="VO33" s="177"/>
      <c r="VP33" s="177"/>
      <c r="VQ33" s="177"/>
      <c r="VR33" s="177"/>
      <c r="VS33" s="177"/>
      <c r="VT33" s="177"/>
      <c r="VU33" s="177"/>
      <c r="VV33" s="177"/>
      <c r="VW33" s="177"/>
      <c r="VX33" s="177"/>
      <c r="VY33" s="177"/>
      <c r="VZ33" s="177"/>
      <c r="WA33" s="177"/>
      <c r="WB33" s="177"/>
      <c r="WC33" s="177"/>
      <c r="WD33" s="177"/>
      <c r="WE33" s="177"/>
      <c r="WF33" s="177"/>
      <c r="WG33" s="177"/>
      <c r="WH33" s="177"/>
      <c r="WI33" s="177"/>
      <c r="WJ33" s="177"/>
      <c r="WK33" s="177"/>
      <c r="WL33" s="177"/>
      <c r="WM33" s="177"/>
      <c r="WN33" s="177"/>
      <c r="WO33" s="177"/>
      <c r="WP33" s="177"/>
      <c r="WQ33" s="177"/>
      <c r="WR33" s="177"/>
      <c r="WS33" s="177"/>
      <c r="WT33" s="177"/>
      <c r="WU33" s="177"/>
      <c r="WV33" s="177"/>
      <c r="WW33" s="177"/>
      <c r="WX33" s="177"/>
      <c r="WY33" s="177"/>
      <c r="WZ33" s="177"/>
      <c r="XA33" s="177"/>
      <c r="XB33" s="177"/>
      <c r="XC33" s="177"/>
      <c r="XD33" s="177"/>
      <c r="XE33" s="177"/>
      <c r="XF33" s="177"/>
      <c r="XG33" s="177"/>
      <c r="XH33" s="177"/>
      <c r="XI33" s="177"/>
      <c r="XJ33" s="177"/>
      <c r="XK33" s="177"/>
      <c r="XL33" s="177"/>
      <c r="XM33" s="177"/>
      <c r="XN33" s="177"/>
      <c r="XO33" s="177"/>
      <c r="XP33" s="177"/>
      <c r="XQ33" s="177"/>
      <c r="XR33" s="177"/>
      <c r="XS33" s="177"/>
      <c r="XT33" s="177"/>
      <c r="XU33" s="177"/>
      <c r="XV33" s="177"/>
      <c r="XW33" s="177"/>
      <c r="XX33" s="177"/>
      <c r="XY33" s="177"/>
      <c r="XZ33" s="177"/>
      <c r="YA33" s="177"/>
      <c r="YB33" s="177"/>
      <c r="YC33" s="177"/>
      <c r="YD33" s="177"/>
      <c r="YE33" s="177"/>
      <c r="YF33" s="177"/>
      <c r="YG33" s="177"/>
      <c r="YH33" s="177"/>
      <c r="YI33" s="177"/>
      <c r="YJ33" s="177"/>
      <c r="YK33" s="177"/>
      <c r="YL33" s="177"/>
      <c r="YM33" s="177"/>
      <c r="YN33" s="177"/>
      <c r="YO33" s="177"/>
      <c r="YP33" s="177"/>
      <c r="YQ33" s="177"/>
      <c r="YR33" s="177"/>
      <c r="YS33" s="177"/>
      <c r="YT33" s="177"/>
      <c r="YU33" s="177"/>
      <c r="YV33" s="177"/>
      <c r="YW33" s="177"/>
      <c r="YX33" s="177"/>
      <c r="YY33" s="177"/>
      <c r="YZ33" s="177"/>
      <c r="ZA33" s="177"/>
      <c r="ZB33" s="177"/>
      <c r="ZC33" s="177"/>
      <c r="ZD33" s="177"/>
      <c r="ZE33" s="177"/>
      <c r="ZF33" s="177"/>
      <c r="ZG33" s="177"/>
      <c r="ZH33" s="177"/>
      <c r="ZI33" s="177"/>
      <c r="ZJ33" s="177"/>
      <c r="ZK33" s="177"/>
      <c r="ZL33" s="177"/>
      <c r="ZM33" s="177"/>
      <c r="ZN33" s="177"/>
      <c r="ZO33" s="177"/>
      <c r="ZP33" s="177"/>
      <c r="ZQ33" s="177"/>
      <c r="ZR33" s="177"/>
      <c r="ZS33" s="177"/>
      <c r="ZT33" s="177"/>
      <c r="ZU33" s="177"/>
      <c r="ZV33" s="177"/>
      <c r="ZW33" s="177"/>
      <c r="ZX33" s="177"/>
      <c r="ZY33" s="177"/>
      <c r="ZZ33" s="177"/>
      <c r="AAA33" s="177"/>
      <c r="AAB33" s="177"/>
      <c r="AAC33" s="177"/>
      <c r="AAD33" s="177"/>
      <c r="AAE33" s="177"/>
      <c r="AAF33" s="177"/>
      <c r="AAG33" s="177"/>
      <c r="AAH33" s="177"/>
      <c r="AAI33" s="177"/>
      <c r="AAJ33" s="177"/>
      <c r="AAK33" s="177"/>
      <c r="AAL33" s="177"/>
      <c r="AAM33" s="177"/>
      <c r="AAN33" s="177"/>
      <c r="AAO33" s="177"/>
      <c r="AAP33" s="177"/>
      <c r="AAQ33" s="177"/>
      <c r="AAR33" s="177"/>
      <c r="AAS33" s="177"/>
      <c r="AAT33" s="177"/>
      <c r="AAU33" s="177"/>
      <c r="AAV33" s="177"/>
      <c r="AAW33" s="177"/>
      <c r="AAX33" s="177"/>
      <c r="AAY33" s="177"/>
      <c r="AAZ33" s="177"/>
      <c r="ABA33" s="177"/>
      <c r="ABB33" s="177"/>
      <c r="ABC33" s="177"/>
      <c r="ABD33" s="177"/>
      <c r="ABE33" s="177"/>
      <c r="ABF33" s="177"/>
      <c r="ABG33" s="177"/>
      <c r="ABH33" s="177"/>
      <c r="ABI33" s="177"/>
      <c r="ABJ33" s="177"/>
      <c r="ABK33" s="177"/>
      <c r="ABL33" s="177"/>
      <c r="ABM33" s="177"/>
      <c r="ABN33" s="177"/>
      <c r="ABO33" s="177"/>
      <c r="ABP33" s="177"/>
      <c r="ABQ33" s="177"/>
      <c r="ABR33" s="177"/>
      <c r="ABS33" s="177"/>
      <c r="ABT33" s="177"/>
      <c r="ABU33" s="177"/>
      <c r="ABV33" s="177"/>
      <c r="ABW33" s="177"/>
      <c r="ABX33" s="177"/>
      <c r="ABY33" s="177"/>
      <c r="ABZ33" s="177"/>
      <c r="ACA33" s="177"/>
      <c r="ACB33" s="177"/>
      <c r="ACC33" s="177"/>
      <c r="ACD33" s="177"/>
      <c r="ACE33" s="177"/>
      <c r="ACF33" s="177"/>
      <c r="ACG33" s="177"/>
      <c r="ACH33" s="177"/>
      <c r="ACI33" s="177"/>
      <c r="ACJ33" s="177"/>
      <c r="ACK33" s="177"/>
      <c r="ACL33" s="177"/>
      <c r="ACM33" s="177"/>
      <c r="ACN33" s="177"/>
      <c r="ACO33" s="177"/>
      <c r="ACP33" s="177"/>
      <c r="ACQ33" s="177"/>
      <c r="ACR33" s="177"/>
      <c r="ACS33" s="177"/>
      <c r="ACT33" s="177"/>
      <c r="ACU33" s="177"/>
      <c r="ACV33" s="177"/>
      <c r="ACW33" s="177"/>
      <c r="ACX33" s="177"/>
      <c r="ACY33" s="177"/>
      <c r="ACZ33" s="177"/>
      <c r="ADA33" s="177"/>
      <c r="ADB33" s="177"/>
      <c r="ADC33" s="177"/>
      <c r="ADD33" s="177"/>
      <c r="ADE33" s="177"/>
      <c r="ADF33" s="177"/>
      <c r="ADG33" s="177"/>
      <c r="ADH33" s="177"/>
      <c r="ADI33" s="177"/>
      <c r="ADJ33" s="177"/>
      <c r="ADK33" s="177"/>
      <c r="ADL33" s="177"/>
      <c r="ADM33" s="177"/>
      <c r="ADN33" s="177"/>
      <c r="ADO33" s="177"/>
      <c r="ADP33" s="177"/>
      <c r="ADQ33" s="177"/>
      <c r="ADR33" s="177"/>
      <c r="ADS33" s="177"/>
      <c r="ADT33" s="177"/>
      <c r="ADU33" s="177"/>
      <c r="ADV33" s="177"/>
      <c r="ADW33" s="177"/>
      <c r="ADX33" s="177"/>
      <c r="ADY33" s="177"/>
      <c r="ADZ33" s="177"/>
      <c r="AEA33" s="177"/>
      <c r="AEB33" s="177"/>
      <c r="AEC33" s="177"/>
      <c r="AED33" s="177"/>
      <c r="AEE33" s="177"/>
      <c r="AEF33" s="177"/>
      <c r="AEG33" s="177"/>
      <c r="AEH33" s="177"/>
      <c r="AEI33" s="177"/>
      <c r="AEJ33" s="177"/>
      <c r="AEK33" s="177"/>
      <c r="AEL33" s="177"/>
      <c r="AEM33" s="177"/>
      <c r="AEN33" s="177"/>
      <c r="AEO33" s="177"/>
      <c r="AEP33" s="177"/>
      <c r="AEQ33" s="177"/>
      <c r="AER33" s="177"/>
      <c r="AES33" s="177"/>
      <c r="AET33" s="177"/>
      <c r="AEU33" s="177"/>
      <c r="AEV33" s="177"/>
      <c r="AEW33" s="177"/>
      <c r="AEX33" s="177"/>
      <c r="AEY33" s="177"/>
      <c r="AEZ33" s="177"/>
      <c r="AFA33" s="177"/>
      <c r="AFB33" s="177"/>
      <c r="AFC33" s="177"/>
      <c r="AFD33" s="177"/>
      <c r="AFE33" s="177"/>
      <c r="AFF33" s="177"/>
      <c r="AFG33" s="177"/>
      <c r="AFH33" s="177"/>
      <c r="AFI33" s="177"/>
      <c r="AFJ33" s="177"/>
      <c r="AFK33" s="177"/>
      <c r="AFL33" s="177"/>
      <c r="AFM33" s="177"/>
      <c r="AFN33" s="177"/>
      <c r="AFO33" s="177"/>
      <c r="AFP33" s="177"/>
      <c r="AFQ33" s="177"/>
      <c r="AFR33" s="177"/>
      <c r="AFS33" s="177"/>
      <c r="AFT33" s="177"/>
      <c r="AFU33" s="177"/>
      <c r="AFV33" s="177"/>
      <c r="AFW33" s="177"/>
      <c r="AFX33" s="177"/>
      <c r="AFY33" s="177"/>
      <c r="AFZ33" s="177"/>
      <c r="AGA33" s="177"/>
      <c r="AGB33" s="177"/>
      <c r="AGC33" s="177"/>
      <c r="AGD33" s="177"/>
      <c r="AGE33" s="177"/>
      <c r="AGF33" s="177"/>
      <c r="AGG33" s="177"/>
      <c r="AGH33" s="177"/>
      <c r="AGI33" s="177"/>
      <c r="AGJ33" s="177"/>
      <c r="AGK33" s="177"/>
      <c r="AGL33" s="177"/>
      <c r="AGM33" s="177"/>
      <c r="AGN33" s="177"/>
      <c r="AGO33" s="177"/>
      <c r="AGP33" s="177"/>
      <c r="AGQ33" s="177"/>
      <c r="AGR33" s="177"/>
      <c r="AGS33" s="177"/>
      <c r="AGT33" s="177"/>
      <c r="AGU33" s="177"/>
      <c r="AGV33" s="177"/>
      <c r="AGW33" s="177"/>
      <c r="AGX33" s="177"/>
      <c r="AGY33" s="177"/>
      <c r="AGZ33" s="177"/>
      <c r="AHA33" s="177"/>
      <c r="AHB33" s="177"/>
      <c r="AHC33" s="177"/>
      <c r="AHD33" s="177"/>
      <c r="AHE33" s="177"/>
      <c r="AHF33" s="177"/>
      <c r="AHG33" s="177"/>
      <c r="AHH33" s="177"/>
      <c r="AHI33" s="177"/>
      <c r="AHJ33" s="177"/>
      <c r="AHK33" s="177"/>
      <c r="AHL33" s="177"/>
      <c r="AHM33" s="177"/>
      <c r="AHN33" s="177"/>
      <c r="AHO33" s="177"/>
      <c r="AHP33" s="177"/>
      <c r="AHQ33" s="177"/>
      <c r="AHR33" s="177"/>
      <c r="AHS33" s="177"/>
      <c r="AHT33" s="177"/>
      <c r="AHU33" s="177"/>
      <c r="AHV33" s="177"/>
      <c r="AHW33" s="177"/>
      <c r="AHX33" s="177"/>
      <c r="AHY33" s="177"/>
      <c r="AHZ33" s="177"/>
      <c r="AIA33" s="177"/>
      <c r="AIB33" s="177"/>
      <c r="AIC33" s="177"/>
      <c r="AID33" s="177"/>
      <c r="AIE33" s="177"/>
      <c r="AIF33" s="177"/>
      <c r="AIG33" s="177"/>
      <c r="AIH33" s="177"/>
      <c r="AII33" s="177"/>
      <c r="AIJ33" s="177"/>
      <c r="AIK33" s="177"/>
      <c r="AIL33" s="177"/>
      <c r="AIM33" s="177"/>
      <c r="AIN33" s="177"/>
      <c r="AIO33" s="177"/>
      <c r="AIP33" s="177"/>
      <c r="AIQ33" s="177"/>
      <c r="AIR33" s="177"/>
      <c r="AIS33" s="177"/>
      <c r="AIT33" s="177"/>
      <c r="AIU33" s="177"/>
      <c r="AIV33" s="177"/>
      <c r="AIW33" s="177"/>
      <c r="AIX33" s="177"/>
      <c r="AIY33" s="177"/>
      <c r="AIZ33" s="177"/>
      <c r="AJA33" s="177"/>
      <c r="AJB33" s="177"/>
      <c r="AJC33" s="177"/>
      <c r="AJD33" s="177"/>
      <c r="AJE33" s="177"/>
      <c r="AJF33" s="177"/>
      <c r="AJG33" s="177"/>
      <c r="AJH33" s="177"/>
      <c r="AJI33" s="177"/>
      <c r="AJJ33" s="177"/>
      <c r="AJK33" s="177"/>
      <c r="AJL33" s="177"/>
      <c r="AJM33" s="177"/>
      <c r="AJN33" s="177"/>
      <c r="AJO33" s="177"/>
      <c r="AJP33" s="177"/>
      <c r="AJQ33" s="177"/>
      <c r="AJR33" s="177"/>
      <c r="AJS33" s="177"/>
      <c r="AJT33" s="177"/>
      <c r="AJU33" s="177"/>
      <c r="AJV33" s="177"/>
      <c r="AJW33" s="177"/>
      <c r="AJX33" s="177"/>
      <c r="AJY33" s="177"/>
      <c r="AJZ33" s="177"/>
      <c r="AKA33" s="177"/>
      <c r="AKB33" s="177"/>
      <c r="AKC33" s="177"/>
      <c r="AKD33" s="177"/>
      <c r="AKE33" s="177"/>
      <c r="AKF33" s="177"/>
      <c r="AKG33" s="177"/>
      <c r="AKH33" s="177"/>
      <c r="AKI33" s="177"/>
      <c r="AKJ33" s="177"/>
      <c r="AKK33" s="177"/>
      <c r="AKL33" s="177"/>
      <c r="AKM33" s="177"/>
      <c r="AKN33" s="177"/>
      <c r="AKO33" s="177"/>
      <c r="AKP33" s="177"/>
      <c r="AKQ33" s="177"/>
      <c r="AKR33" s="177"/>
      <c r="AKS33" s="177"/>
      <c r="AKT33" s="177"/>
      <c r="AKU33" s="177"/>
      <c r="AKV33" s="177"/>
      <c r="AKW33" s="177"/>
      <c r="AKX33" s="177"/>
      <c r="AKY33" s="177"/>
      <c r="AKZ33" s="177"/>
      <c r="ALA33" s="177"/>
      <c r="ALB33" s="177"/>
      <c r="ALC33" s="177"/>
      <c r="ALD33" s="177"/>
      <c r="ALE33" s="177"/>
      <c r="ALF33" s="177"/>
      <c r="ALG33" s="177"/>
      <c r="ALH33" s="177"/>
      <c r="ALI33" s="177"/>
      <c r="ALJ33" s="177"/>
      <c r="ALK33" s="177"/>
      <c r="ALL33" s="177"/>
      <c r="ALM33" s="177"/>
      <c r="ALN33" s="177"/>
      <c r="ALO33" s="177"/>
      <c r="ALP33" s="177"/>
      <c r="ALQ33" s="177"/>
      <c r="ALR33" s="177"/>
      <c r="ALS33" s="177"/>
      <c r="ALT33" s="177"/>
      <c r="ALU33" s="177"/>
      <c r="ALV33" s="177"/>
      <c r="ALW33" s="177"/>
      <c r="ALX33" s="177"/>
      <c r="ALY33" s="177"/>
      <c r="ALZ33" s="177"/>
      <c r="AMA33" s="177"/>
      <c r="AMB33" s="177"/>
      <c r="AMC33" s="177"/>
      <c r="AMD33" s="177"/>
      <c r="AME33" s="177"/>
      <c r="AMF33" s="177"/>
      <c r="AMG33" s="177"/>
      <c r="AMH33" s="177"/>
      <c r="AMI33" s="177"/>
      <c r="AMJ33" s="177"/>
      <c r="AMK33" s="177"/>
    </row>
    <row r="34" spans="1:1025" s="298" customFormat="1" ht="35.1" customHeight="1" x14ac:dyDescent="0.8">
      <c r="A34" s="299">
        <v>1992</v>
      </c>
      <c r="B34" s="171">
        <v>98.702521318627916</v>
      </c>
      <c r="C34" s="172">
        <v>3.0670474644676555</v>
      </c>
      <c r="D34" s="171">
        <v>66.426733937137215</v>
      </c>
      <c r="E34" s="172">
        <v>6.2696120083709053</v>
      </c>
      <c r="F34" s="171">
        <v>-6.1090424420281559</v>
      </c>
      <c r="G34" s="172">
        <v>168.35687228657554</v>
      </c>
      <c r="H34" s="171">
        <v>79.873133038051478</v>
      </c>
      <c r="I34" s="172">
        <v>2.9063273235921994</v>
      </c>
      <c r="J34" s="171">
        <v>60.938616734074728</v>
      </c>
      <c r="K34" s="172">
        <v>5.6886279622618687</v>
      </c>
      <c r="L34" s="171">
        <v>-6.244819132727037</v>
      </c>
      <c r="M34" s="300">
        <v>143.16188592525324</v>
      </c>
      <c r="N34" s="302"/>
      <c r="O34" s="184"/>
      <c r="P34" s="297"/>
      <c r="Q34" s="296"/>
      <c r="R34" s="302"/>
      <c r="S34" s="296"/>
      <c r="T34" s="302"/>
      <c r="U34" s="185"/>
      <c r="V34" s="297"/>
      <c r="W34" s="296"/>
      <c r="X34" s="297"/>
      <c r="Y34" s="296"/>
      <c r="Z34" s="297"/>
      <c r="AA34" s="296"/>
      <c r="AB34" s="297"/>
      <c r="AC34" s="185"/>
      <c r="AD34" s="297"/>
      <c r="AE34" s="185"/>
      <c r="AF34" s="297"/>
      <c r="AG34" s="185"/>
      <c r="AH34" s="297"/>
      <c r="AI34" s="303"/>
      <c r="AJ34" s="177"/>
      <c r="AK34" s="177"/>
      <c r="AL34" s="177"/>
      <c r="AM34" s="177"/>
      <c r="AN34" s="177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177"/>
      <c r="AZ34" s="177"/>
      <c r="BA34" s="177"/>
      <c r="BB34" s="177"/>
      <c r="BC34" s="177"/>
      <c r="BD34" s="177"/>
      <c r="BE34" s="177"/>
      <c r="BF34" s="177"/>
      <c r="BG34" s="177"/>
      <c r="BH34" s="177"/>
      <c r="BI34" s="177"/>
      <c r="BJ34" s="177"/>
      <c r="BK34" s="177"/>
      <c r="BL34" s="177"/>
      <c r="BM34" s="177"/>
      <c r="BN34" s="177"/>
      <c r="BO34" s="177"/>
      <c r="BP34" s="177"/>
      <c r="BQ34" s="177"/>
      <c r="BR34" s="177"/>
      <c r="BS34" s="177"/>
      <c r="BT34" s="177"/>
      <c r="BU34" s="177"/>
      <c r="BV34" s="177"/>
      <c r="BW34" s="177"/>
      <c r="BX34" s="177"/>
      <c r="BY34" s="177"/>
      <c r="BZ34" s="177"/>
      <c r="CA34" s="177"/>
      <c r="CB34" s="177"/>
      <c r="CC34" s="177"/>
      <c r="CD34" s="177"/>
      <c r="CE34" s="177"/>
      <c r="CF34" s="177"/>
      <c r="CG34" s="177"/>
      <c r="CH34" s="177"/>
      <c r="CI34" s="177"/>
      <c r="CJ34" s="177"/>
      <c r="CK34" s="177"/>
      <c r="CL34" s="177"/>
      <c r="CM34" s="177"/>
      <c r="CN34" s="177"/>
      <c r="CO34" s="177"/>
      <c r="CP34" s="177"/>
      <c r="CQ34" s="177"/>
      <c r="CR34" s="177"/>
      <c r="CS34" s="177"/>
      <c r="CT34" s="177"/>
      <c r="CU34" s="177"/>
      <c r="CV34" s="177"/>
      <c r="CW34" s="177"/>
      <c r="CX34" s="177"/>
      <c r="CY34" s="177"/>
      <c r="CZ34" s="177"/>
      <c r="DA34" s="177"/>
      <c r="DB34" s="177"/>
      <c r="DC34" s="177"/>
      <c r="DD34" s="177"/>
      <c r="DE34" s="177"/>
      <c r="DF34" s="177"/>
      <c r="DG34" s="177"/>
      <c r="DH34" s="177"/>
      <c r="DI34" s="177"/>
      <c r="DJ34" s="177"/>
      <c r="DK34" s="177"/>
      <c r="DL34" s="177"/>
      <c r="DM34" s="177"/>
      <c r="DN34" s="177"/>
      <c r="DO34" s="177"/>
      <c r="DP34" s="177"/>
      <c r="DQ34" s="177"/>
      <c r="DR34" s="177"/>
      <c r="DS34" s="177"/>
      <c r="DT34" s="177"/>
      <c r="DU34" s="177"/>
      <c r="DV34" s="177"/>
      <c r="DW34" s="177"/>
      <c r="DX34" s="177"/>
      <c r="DY34" s="177"/>
      <c r="DZ34" s="177"/>
      <c r="EA34" s="177"/>
      <c r="EB34" s="177"/>
      <c r="EC34" s="177"/>
      <c r="ED34" s="177"/>
      <c r="EE34" s="177"/>
      <c r="EF34" s="177"/>
      <c r="EG34" s="177"/>
      <c r="EH34" s="177"/>
      <c r="EI34" s="177"/>
      <c r="EJ34" s="177"/>
      <c r="EK34" s="177"/>
      <c r="EL34" s="177"/>
      <c r="EM34" s="177"/>
      <c r="EN34" s="177"/>
      <c r="EO34" s="177"/>
      <c r="EP34" s="177"/>
      <c r="EQ34" s="177"/>
      <c r="ER34" s="177"/>
      <c r="ES34" s="177"/>
      <c r="ET34" s="177"/>
      <c r="EU34" s="177"/>
      <c r="EV34" s="177"/>
      <c r="EW34" s="177"/>
      <c r="EX34" s="177"/>
      <c r="EY34" s="177"/>
      <c r="EZ34" s="177"/>
      <c r="FA34" s="177"/>
      <c r="FB34" s="177"/>
      <c r="FC34" s="177"/>
      <c r="FD34" s="177"/>
      <c r="FE34" s="177"/>
      <c r="FF34" s="177"/>
      <c r="FG34" s="177"/>
      <c r="FH34" s="177"/>
      <c r="FI34" s="177"/>
      <c r="FJ34" s="177"/>
      <c r="FK34" s="177"/>
      <c r="FL34" s="177"/>
      <c r="FM34" s="177"/>
      <c r="FN34" s="177"/>
      <c r="FO34" s="177"/>
      <c r="FP34" s="177"/>
      <c r="FQ34" s="177"/>
      <c r="FR34" s="177"/>
      <c r="FS34" s="177"/>
      <c r="FT34" s="177"/>
      <c r="FU34" s="177"/>
      <c r="FV34" s="177"/>
      <c r="FW34" s="177"/>
      <c r="FX34" s="177"/>
      <c r="FY34" s="177"/>
      <c r="FZ34" s="177"/>
      <c r="GA34" s="177"/>
      <c r="GB34" s="177"/>
      <c r="GC34" s="177"/>
      <c r="GD34" s="177"/>
      <c r="GE34" s="177"/>
      <c r="GF34" s="177"/>
      <c r="GG34" s="177"/>
      <c r="GH34" s="177"/>
      <c r="GI34" s="177"/>
      <c r="GJ34" s="177"/>
      <c r="GK34" s="177"/>
      <c r="GL34" s="177"/>
      <c r="GM34" s="177"/>
      <c r="GN34" s="177"/>
      <c r="GO34" s="177"/>
      <c r="GP34" s="177"/>
      <c r="GQ34" s="177"/>
      <c r="GR34" s="177"/>
      <c r="GS34" s="177"/>
      <c r="GT34" s="177"/>
      <c r="GU34" s="177"/>
      <c r="GV34" s="177"/>
      <c r="GW34" s="177"/>
      <c r="GX34" s="177"/>
      <c r="GY34" s="177"/>
      <c r="GZ34" s="177"/>
      <c r="HA34" s="177"/>
      <c r="HB34" s="177"/>
      <c r="HC34" s="177"/>
      <c r="HD34" s="177"/>
      <c r="HE34" s="177"/>
      <c r="HF34" s="177"/>
      <c r="HG34" s="177"/>
      <c r="HH34" s="177"/>
      <c r="HI34" s="177"/>
      <c r="HJ34" s="177"/>
      <c r="HK34" s="177"/>
      <c r="HL34" s="177"/>
      <c r="HM34" s="177"/>
      <c r="HN34" s="177"/>
      <c r="HO34" s="177"/>
      <c r="HP34" s="177"/>
      <c r="HQ34" s="177"/>
      <c r="HR34" s="177"/>
      <c r="HS34" s="177"/>
      <c r="HT34" s="177"/>
      <c r="HU34" s="177"/>
      <c r="HV34" s="177"/>
      <c r="HW34" s="177"/>
      <c r="HX34" s="177"/>
      <c r="HY34" s="177"/>
      <c r="HZ34" s="177"/>
      <c r="IA34" s="177"/>
      <c r="IB34" s="177"/>
      <c r="IC34" s="177"/>
      <c r="ID34" s="177"/>
      <c r="IE34" s="177"/>
      <c r="IF34" s="177"/>
      <c r="IG34" s="177"/>
      <c r="IH34" s="177"/>
      <c r="II34" s="177"/>
      <c r="IJ34" s="177"/>
      <c r="IK34" s="177"/>
      <c r="IL34" s="177"/>
      <c r="IM34" s="177"/>
      <c r="IN34" s="177"/>
      <c r="IO34" s="177"/>
      <c r="IP34" s="177"/>
      <c r="IQ34" s="177"/>
      <c r="IR34" s="177"/>
      <c r="IS34" s="177"/>
      <c r="IT34" s="177"/>
      <c r="IU34" s="177"/>
      <c r="IV34" s="177"/>
      <c r="IW34" s="177"/>
      <c r="IX34" s="177"/>
      <c r="IY34" s="177"/>
      <c r="IZ34" s="177"/>
      <c r="JA34" s="177"/>
      <c r="JB34" s="177"/>
      <c r="JC34" s="177"/>
      <c r="JD34" s="177"/>
      <c r="JE34" s="177"/>
      <c r="JF34" s="177"/>
      <c r="JG34" s="177"/>
      <c r="JH34" s="177"/>
      <c r="JI34" s="177"/>
      <c r="JJ34" s="177"/>
      <c r="JK34" s="177"/>
      <c r="JL34" s="177"/>
      <c r="JM34" s="177"/>
      <c r="JN34" s="177"/>
      <c r="JO34" s="177"/>
      <c r="JP34" s="177"/>
      <c r="JQ34" s="177"/>
      <c r="JR34" s="177"/>
      <c r="JS34" s="177"/>
      <c r="JT34" s="177"/>
      <c r="JU34" s="177"/>
      <c r="JV34" s="177"/>
      <c r="JW34" s="177"/>
      <c r="JX34" s="177"/>
      <c r="JY34" s="177"/>
      <c r="JZ34" s="177"/>
      <c r="KA34" s="177"/>
      <c r="KB34" s="177"/>
      <c r="KC34" s="177"/>
      <c r="KD34" s="177"/>
      <c r="KE34" s="177"/>
      <c r="KF34" s="177"/>
      <c r="KG34" s="177"/>
      <c r="KH34" s="177"/>
      <c r="KI34" s="177"/>
      <c r="KJ34" s="177"/>
      <c r="KK34" s="177"/>
      <c r="KL34" s="177"/>
      <c r="KM34" s="177"/>
      <c r="KN34" s="177"/>
      <c r="KO34" s="177"/>
      <c r="KP34" s="177"/>
      <c r="KQ34" s="177"/>
      <c r="KR34" s="177"/>
      <c r="KS34" s="177"/>
      <c r="KT34" s="177"/>
      <c r="KU34" s="177"/>
      <c r="KV34" s="177"/>
      <c r="KW34" s="177"/>
      <c r="KX34" s="177"/>
      <c r="KY34" s="177"/>
      <c r="KZ34" s="177"/>
      <c r="LA34" s="177"/>
      <c r="LB34" s="177"/>
      <c r="LC34" s="177"/>
      <c r="LD34" s="177"/>
      <c r="LE34" s="177"/>
      <c r="LF34" s="177"/>
      <c r="LG34" s="177"/>
      <c r="LH34" s="177"/>
      <c r="LI34" s="177"/>
      <c r="LJ34" s="177"/>
      <c r="LK34" s="177"/>
      <c r="LL34" s="177"/>
      <c r="LM34" s="177"/>
      <c r="LN34" s="177"/>
      <c r="LO34" s="177"/>
      <c r="LP34" s="177"/>
      <c r="LQ34" s="177"/>
      <c r="LR34" s="177"/>
      <c r="LS34" s="177"/>
      <c r="LT34" s="177"/>
      <c r="LU34" s="177"/>
      <c r="LV34" s="177"/>
      <c r="LW34" s="177"/>
      <c r="LX34" s="177"/>
      <c r="LY34" s="177"/>
      <c r="LZ34" s="177"/>
      <c r="MA34" s="177"/>
      <c r="MB34" s="177"/>
      <c r="MC34" s="177"/>
      <c r="MD34" s="177"/>
      <c r="ME34" s="177"/>
      <c r="MF34" s="177"/>
      <c r="MG34" s="177"/>
      <c r="MH34" s="177"/>
      <c r="MI34" s="177"/>
      <c r="MJ34" s="177"/>
      <c r="MK34" s="177"/>
      <c r="ML34" s="177"/>
      <c r="MM34" s="177"/>
      <c r="MN34" s="177"/>
      <c r="MO34" s="177"/>
      <c r="MP34" s="177"/>
      <c r="MQ34" s="177"/>
      <c r="MR34" s="177"/>
      <c r="MS34" s="177"/>
      <c r="MT34" s="177"/>
      <c r="MU34" s="177"/>
      <c r="MV34" s="177"/>
      <c r="MW34" s="177"/>
      <c r="MX34" s="177"/>
      <c r="MY34" s="177"/>
      <c r="MZ34" s="177"/>
      <c r="NA34" s="177"/>
      <c r="NB34" s="177"/>
      <c r="NC34" s="177"/>
      <c r="ND34" s="177"/>
      <c r="NE34" s="177"/>
      <c r="NF34" s="177"/>
      <c r="NG34" s="177"/>
      <c r="NH34" s="177"/>
      <c r="NI34" s="177"/>
      <c r="NJ34" s="177"/>
      <c r="NK34" s="177"/>
      <c r="NL34" s="177"/>
      <c r="NM34" s="177"/>
      <c r="NN34" s="177"/>
      <c r="NO34" s="177"/>
      <c r="NP34" s="177"/>
      <c r="NQ34" s="177"/>
      <c r="NR34" s="177"/>
      <c r="NS34" s="177"/>
      <c r="NT34" s="177"/>
      <c r="NU34" s="177"/>
      <c r="NV34" s="177"/>
      <c r="NW34" s="177"/>
      <c r="NX34" s="177"/>
      <c r="NY34" s="177"/>
      <c r="NZ34" s="177"/>
      <c r="OA34" s="177"/>
      <c r="OB34" s="177"/>
      <c r="OC34" s="177"/>
      <c r="OD34" s="177"/>
      <c r="OE34" s="177"/>
      <c r="OF34" s="177"/>
      <c r="OG34" s="177"/>
      <c r="OH34" s="177"/>
      <c r="OI34" s="177"/>
      <c r="OJ34" s="177"/>
      <c r="OK34" s="177"/>
      <c r="OL34" s="177"/>
      <c r="OM34" s="177"/>
      <c r="ON34" s="177"/>
      <c r="OO34" s="177"/>
      <c r="OP34" s="177"/>
      <c r="OQ34" s="177"/>
      <c r="OR34" s="177"/>
      <c r="OS34" s="177"/>
      <c r="OT34" s="177"/>
      <c r="OU34" s="177"/>
      <c r="OV34" s="177"/>
      <c r="OW34" s="177"/>
      <c r="OX34" s="177"/>
      <c r="OY34" s="177"/>
      <c r="OZ34" s="177"/>
      <c r="PA34" s="177"/>
      <c r="PB34" s="177"/>
      <c r="PC34" s="177"/>
      <c r="PD34" s="177"/>
      <c r="PE34" s="177"/>
      <c r="PF34" s="177"/>
      <c r="PG34" s="177"/>
      <c r="PH34" s="177"/>
      <c r="PI34" s="177"/>
      <c r="PJ34" s="177"/>
      <c r="PK34" s="177"/>
      <c r="PL34" s="177"/>
      <c r="PM34" s="177"/>
      <c r="PN34" s="177"/>
      <c r="PO34" s="177"/>
      <c r="PP34" s="177"/>
      <c r="PQ34" s="177"/>
      <c r="PR34" s="177"/>
      <c r="PS34" s="177"/>
      <c r="PT34" s="177"/>
      <c r="PU34" s="177"/>
      <c r="PV34" s="177"/>
      <c r="PW34" s="177"/>
      <c r="PX34" s="177"/>
      <c r="PY34" s="177"/>
      <c r="PZ34" s="177"/>
      <c r="QA34" s="177"/>
      <c r="QB34" s="177"/>
      <c r="QC34" s="177"/>
      <c r="QD34" s="177"/>
      <c r="QE34" s="177"/>
      <c r="QF34" s="177"/>
      <c r="QG34" s="177"/>
      <c r="QH34" s="177"/>
      <c r="QI34" s="177"/>
      <c r="QJ34" s="177"/>
      <c r="QK34" s="177"/>
      <c r="QL34" s="177"/>
      <c r="QM34" s="177"/>
      <c r="QN34" s="177"/>
      <c r="QO34" s="177"/>
      <c r="QP34" s="177"/>
      <c r="QQ34" s="177"/>
      <c r="QR34" s="177"/>
      <c r="QS34" s="177"/>
      <c r="QT34" s="177"/>
      <c r="QU34" s="177"/>
      <c r="QV34" s="177"/>
      <c r="QW34" s="177"/>
      <c r="QX34" s="177"/>
      <c r="QY34" s="177"/>
      <c r="QZ34" s="177"/>
      <c r="RA34" s="177"/>
      <c r="RB34" s="177"/>
      <c r="RC34" s="177"/>
      <c r="RD34" s="177"/>
      <c r="RE34" s="177"/>
      <c r="RF34" s="177"/>
      <c r="RG34" s="177"/>
      <c r="RH34" s="177"/>
      <c r="RI34" s="177"/>
      <c r="RJ34" s="177"/>
      <c r="RK34" s="177"/>
      <c r="RL34" s="177"/>
      <c r="RM34" s="177"/>
      <c r="RN34" s="177"/>
      <c r="RO34" s="177"/>
      <c r="RP34" s="177"/>
      <c r="RQ34" s="177"/>
      <c r="RR34" s="177"/>
      <c r="RS34" s="177"/>
      <c r="RT34" s="177"/>
      <c r="RU34" s="177"/>
      <c r="RV34" s="177"/>
      <c r="RW34" s="177"/>
      <c r="RX34" s="177"/>
      <c r="RY34" s="177"/>
      <c r="RZ34" s="177"/>
      <c r="SA34" s="177"/>
      <c r="SB34" s="177"/>
      <c r="SC34" s="177"/>
      <c r="SD34" s="177"/>
      <c r="SE34" s="177"/>
      <c r="SF34" s="177"/>
      <c r="SG34" s="177"/>
      <c r="SH34" s="177"/>
      <c r="SI34" s="177"/>
      <c r="SJ34" s="177"/>
      <c r="SK34" s="177"/>
      <c r="SL34" s="177"/>
      <c r="SM34" s="177"/>
      <c r="SN34" s="177"/>
      <c r="SO34" s="177"/>
      <c r="SP34" s="177"/>
      <c r="SQ34" s="177"/>
      <c r="SR34" s="177"/>
      <c r="SS34" s="177"/>
      <c r="ST34" s="177"/>
      <c r="SU34" s="177"/>
      <c r="SV34" s="177"/>
      <c r="SW34" s="177"/>
      <c r="SX34" s="177"/>
      <c r="SY34" s="177"/>
      <c r="SZ34" s="177"/>
      <c r="TA34" s="177"/>
      <c r="TB34" s="177"/>
      <c r="TC34" s="177"/>
      <c r="TD34" s="177"/>
      <c r="TE34" s="177"/>
      <c r="TF34" s="177"/>
      <c r="TG34" s="177"/>
      <c r="TH34" s="177"/>
      <c r="TI34" s="177"/>
      <c r="TJ34" s="177"/>
      <c r="TK34" s="177"/>
      <c r="TL34" s="177"/>
      <c r="TM34" s="177"/>
      <c r="TN34" s="177"/>
      <c r="TO34" s="177"/>
      <c r="TP34" s="177"/>
      <c r="TQ34" s="177"/>
      <c r="TR34" s="177"/>
      <c r="TS34" s="177"/>
      <c r="TT34" s="177"/>
      <c r="TU34" s="177"/>
      <c r="TV34" s="177"/>
      <c r="TW34" s="177"/>
      <c r="TX34" s="177"/>
      <c r="TY34" s="177"/>
      <c r="TZ34" s="177"/>
      <c r="UA34" s="177"/>
      <c r="UB34" s="177"/>
      <c r="UC34" s="177"/>
      <c r="UD34" s="177"/>
      <c r="UE34" s="177"/>
      <c r="UF34" s="177"/>
      <c r="UG34" s="177"/>
      <c r="UH34" s="177"/>
      <c r="UI34" s="177"/>
      <c r="UJ34" s="177"/>
      <c r="UK34" s="177"/>
      <c r="UL34" s="177"/>
      <c r="UM34" s="177"/>
      <c r="UN34" s="177"/>
      <c r="UO34" s="177"/>
      <c r="UP34" s="177"/>
      <c r="UQ34" s="177"/>
      <c r="UR34" s="177"/>
      <c r="US34" s="177"/>
      <c r="UT34" s="177"/>
      <c r="UU34" s="177"/>
      <c r="UV34" s="177"/>
      <c r="UW34" s="177"/>
      <c r="UX34" s="177"/>
      <c r="UY34" s="177"/>
      <c r="UZ34" s="177"/>
      <c r="VA34" s="177"/>
      <c r="VB34" s="177"/>
      <c r="VC34" s="177"/>
      <c r="VD34" s="177"/>
      <c r="VE34" s="177"/>
      <c r="VF34" s="177"/>
      <c r="VG34" s="177"/>
      <c r="VH34" s="177"/>
      <c r="VI34" s="177"/>
      <c r="VJ34" s="177"/>
      <c r="VK34" s="177"/>
      <c r="VL34" s="177"/>
      <c r="VM34" s="177"/>
      <c r="VN34" s="177"/>
      <c r="VO34" s="177"/>
      <c r="VP34" s="177"/>
      <c r="VQ34" s="177"/>
      <c r="VR34" s="177"/>
      <c r="VS34" s="177"/>
      <c r="VT34" s="177"/>
      <c r="VU34" s="177"/>
      <c r="VV34" s="177"/>
      <c r="VW34" s="177"/>
      <c r="VX34" s="177"/>
      <c r="VY34" s="177"/>
      <c r="VZ34" s="177"/>
      <c r="WA34" s="177"/>
      <c r="WB34" s="177"/>
      <c r="WC34" s="177"/>
      <c r="WD34" s="177"/>
      <c r="WE34" s="177"/>
      <c r="WF34" s="177"/>
      <c r="WG34" s="177"/>
      <c r="WH34" s="177"/>
      <c r="WI34" s="177"/>
      <c r="WJ34" s="177"/>
      <c r="WK34" s="177"/>
      <c r="WL34" s="177"/>
      <c r="WM34" s="177"/>
      <c r="WN34" s="177"/>
      <c r="WO34" s="177"/>
      <c r="WP34" s="177"/>
      <c r="WQ34" s="177"/>
      <c r="WR34" s="177"/>
      <c r="WS34" s="177"/>
      <c r="WT34" s="177"/>
      <c r="WU34" s="177"/>
      <c r="WV34" s="177"/>
      <c r="WW34" s="177"/>
      <c r="WX34" s="177"/>
      <c r="WY34" s="177"/>
      <c r="WZ34" s="177"/>
      <c r="XA34" s="177"/>
      <c r="XB34" s="177"/>
      <c r="XC34" s="177"/>
      <c r="XD34" s="177"/>
      <c r="XE34" s="177"/>
      <c r="XF34" s="177"/>
      <c r="XG34" s="177"/>
      <c r="XH34" s="177"/>
      <c r="XI34" s="177"/>
      <c r="XJ34" s="177"/>
      <c r="XK34" s="177"/>
      <c r="XL34" s="177"/>
      <c r="XM34" s="177"/>
      <c r="XN34" s="177"/>
      <c r="XO34" s="177"/>
      <c r="XP34" s="177"/>
      <c r="XQ34" s="177"/>
      <c r="XR34" s="177"/>
      <c r="XS34" s="177"/>
      <c r="XT34" s="177"/>
      <c r="XU34" s="177"/>
      <c r="XV34" s="177"/>
      <c r="XW34" s="177"/>
      <c r="XX34" s="177"/>
      <c r="XY34" s="177"/>
      <c r="XZ34" s="177"/>
      <c r="YA34" s="177"/>
      <c r="YB34" s="177"/>
      <c r="YC34" s="177"/>
      <c r="YD34" s="177"/>
      <c r="YE34" s="177"/>
      <c r="YF34" s="177"/>
      <c r="YG34" s="177"/>
      <c r="YH34" s="177"/>
      <c r="YI34" s="177"/>
      <c r="YJ34" s="177"/>
      <c r="YK34" s="177"/>
      <c r="YL34" s="177"/>
      <c r="YM34" s="177"/>
      <c r="YN34" s="177"/>
      <c r="YO34" s="177"/>
      <c r="YP34" s="177"/>
      <c r="YQ34" s="177"/>
      <c r="YR34" s="177"/>
      <c r="YS34" s="177"/>
      <c r="YT34" s="177"/>
      <c r="YU34" s="177"/>
      <c r="YV34" s="177"/>
      <c r="YW34" s="177"/>
      <c r="YX34" s="177"/>
      <c r="YY34" s="177"/>
      <c r="YZ34" s="177"/>
      <c r="ZA34" s="177"/>
      <c r="ZB34" s="177"/>
      <c r="ZC34" s="177"/>
      <c r="ZD34" s="177"/>
      <c r="ZE34" s="177"/>
      <c r="ZF34" s="177"/>
      <c r="ZG34" s="177"/>
      <c r="ZH34" s="177"/>
      <c r="ZI34" s="177"/>
      <c r="ZJ34" s="177"/>
      <c r="ZK34" s="177"/>
      <c r="ZL34" s="177"/>
      <c r="ZM34" s="177"/>
      <c r="ZN34" s="177"/>
      <c r="ZO34" s="177"/>
      <c r="ZP34" s="177"/>
      <c r="ZQ34" s="177"/>
      <c r="ZR34" s="177"/>
      <c r="ZS34" s="177"/>
      <c r="ZT34" s="177"/>
      <c r="ZU34" s="177"/>
      <c r="ZV34" s="177"/>
      <c r="ZW34" s="177"/>
      <c r="ZX34" s="177"/>
      <c r="ZY34" s="177"/>
      <c r="ZZ34" s="177"/>
      <c r="AAA34" s="177"/>
      <c r="AAB34" s="177"/>
      <c r="AAC34" s="177"/>
      <c r="AAD34" s="177"/>
      <c r="AAE34" s="177"/>
      <c r="AAF34" s="177"/>
      <c r="AAG34" s="177"/>
      <c r="AAH34" s="177"/>
      <c r="AAI34" s="177"/>
      <c r="AAJ34" s="177"/>
      <c r="AAK34" s="177"/>
      <c r="AAL34" s="177"/>
      <c r="AAM34" s="177"/>
      <c r="AAN34" s="177"/>
      <c r="AAO34" s="177"/>
      <c r="AAP34" s="177"/>
      <c r="AAQ34" s="177"/>
      <c r="AAR34" s="177"/>
      <c r="AAS34" s="177"/>
      <c r="AAT34" s="177"/>
      <c r="AAU34" s="177"/>
      <c r="AAV34" s="177"/>
      <c r="AAW34" s="177"/>
      <c r="AAX34" s="177"/>
      <c r="AAY34" s="177"/>
      <c r="AAZ34" s="177"/>
      <c r="ABA34" s="177"/>
      <c r="ABB34" s="177"/>
      <c r="ABC34" s="177"/>
      <c r="ABD34" s="177"/>
      <c r="ABE34" s="177"/>
      <c r="ABF34" s="177"/>
      <c r="ABG34" s="177"/>
      <c r="ABH34" s="177"/>
      <c r="ABI34" s="177"/>
      <c r="ABJ34" s="177"/>
      <c r="ABK34" s="177"/>
      <c r="ABL34" s="177"/>
      <c r="ABM34" s="177"/>
      <c r="ABN34" s="177"/>
      <c r="ABO34" s="177"/>
      <c r="ABP34" s="177"/>
      <c r="ABQ34" s="177"/>
      <c r="ABR34" s="177"/>
      <c r="ABS34" s="177"/>
      <c r="ABT34" s="177"/>
      <c r="ABU34" s="177"/>
      <c r="ABV34" s="177"/>
      <c r="ABW34" s="177"/>
      <c r="ABX34" s="177"/>
      <c r="ABY34" s="177"/>
      <c r="ABZ34" s="177"/>
      <c r="ACA34" s="177"/>
      <c r="ACB34" s="177"/>
      <c r="ACC34" s="177"/>
      <c r="ACD34" s="177"/>
      <c r="ACE34" s="177"/>
      <c r="ACF34" s="177"/>
      <c r="ACG34" s="177"/>
      <c r="ACH34" s="177"/>
      <c r="ACI34" s="177"/>
      <c r="ACJ34" s="177"/>
      <c r="ACK34" s="177"/>
      <c r="ACL34" s="177"/>
      <c r="ACM34" s="177"/>
      <c r="ACN34" s="177"/>
      <c r="ACO34" s="177"/>
      <c r="ACP34" s="177"/>
      <c r="ACQ34" s="177"/>
      <c r="ACR34" s="177"/>
      <c r="ACS34" s="177"/>
      <c r="ACT34" s="177"/>
      <c r="ACU34" s="177"/>
      <c r="ACV34" s="177"/>
      <c r="ACW34" s="177"/>
      <c r="ACX34" s="177"/>
      <c r="ACY34" s="177"/>
      <c r="ACZ34" s="177"/>
      <c r="ADA34" s="177"/>
      <c r="ADB34" s="177"/>
      <c r="ADC34" s="177"/>
      <c r="ADD34" s="177"/>
      <c r="ADE34" s="177"/>
      <c r="ADF34" s="177"/>
      <c r="ADG34" s="177"/>
      <c r="ADH34" s="177"/>
      <c r="ADI34" s="177"/>
      <c r="ADJ34" s="177"/>
      <c r="ADK34" s="177"/>
      <c r="ADL34" s="177"/>
      <c r="ADM34" s="177"/>
      <c r="ADN34" s="177"/>
      <c r="ADO34" s="177"/>
      <c r="ADP34" s="177"/>
      <c r="ADQ34" s="177"/>
      <c r="ADR34" s="177"/>
      <c r="ADS34" s="177"/>
      <c r="ADT34" s="177"/>
      <c r="ADU34" s="177"/>
      <c r="ADV34" s="177"/>
      <c r="ADW34" s="177"/>
      <c r="ADX34" s="177"/>
      <c r="ADY34" s="177"/>
      <c r="ADZ34" s="177"/>
      <c r="AEA34" s="177"/>
      <c r="AEB34" s="177"/>
      <c r="AEC34" s="177"/>
      <c r="AED34" s="177"/>
      <c r="AEE34" s="177"/>
      <c r="AEF34" s="177"/>
      <c r="AEG34" s="177"/>
      <c r="AEH34" s="177"/>
      <c r="AEI34" s="177"/>
      <c r="AEJ34" s="177"/>
      <c r="AEK34" s="177"/>
      <c r="AEL34" s="177"/>
      <c r="AEM34" s="177"/>
      <c r="AEN34" s="177"/>
      <c r="AEO34" s="177"/>
      <c r="AEP34" s="177"/>
      <c r="AEQ34" s="177"/>
      <c r="AER34" s="177"/>
      <c r="AES34" s="177"/>
      <c r="AET34" s="177"/>
      <c r="AEU34" s="177"/>
      <c r="AEV34" s="177"/>
      <c r="AEW34" s="177"/>
      <c r="AEX34" s="177"/>
      <c r="AEY34" s="177"/>
      <c r="AEZ34" s="177"/>
      <c r="AFA34" s="177"/>
      <c r="AFB34" s="177"/>
      <c r="AFC34" s="177"/>
      <c r="AFD34" s="177"/>
      <c r="AFE34" s="177"/>
      <c r="AFF34" s="177"/>
      <c r="AFG34" s="177"/>
      <c r="AFH34" s="177"/>
      <c r="AFI34" s="177"/>
      <c r="AFJ34" s="177"/>
      <c r="AFK34" s="177"/>
      <c r="AFL34" s="177"/>
      <c r="AFM34" s="177"/>
      <c r="AFN34" s="177"/>
      <c r="AFO34" s="177"/>
      <c r="AFP34" s="177"/>
      <c r="AFQ34" s="177"/>
      <c r="AFR34" s="177"/>
      <c r="AFS34" s="177"/>
      <c r="AFT34" s="177"/>
      <c r="AFU34" s="177"/>
      <c r="AFV34" s="177"/>
      <c r="AFW34" s="177"/>
      <c r="AFX34" s="177"/>
      <c r="AFY34" s="177"/>
      <c r="AFZ34" s="177"/>
      <c r="AGA34" s="177"/>
      <c r="AGB34" s="177"/>
      <c r="AGC34" s="177"/>
      <c r="AGD34" s="177"/>
      <c r="AGE34" s="177"/>
      <c r="AGF34" s="177"/>
      <c r="AGG34" s="177"/>
      <c r="AGH34" s="177"/>
      <c r="AGI34" s="177"/>
      <c r="AGJ34" s="177"/>
      <c r="AGK34" s="177"/>
      <c r="AGL34" s="177"/>
      <c r="AGM34" s="177"/>
      <c r="AGN34" s="177"/>
      <c r="AGO34" s="177"/>
      <c r="AGP34" s="177"/>
      <c r="AGQ34" s="177"/>
      <c r="AGR34" s="177"/>
      <c r="AGS34" s="177"/>
      <c r="AGT34" s="177"/>
      <c r="AGU34" s="177"/>
      <c r="AGV34" s="177"/>
      <c r="AGW34" s="177"/>
      <c r="AGX34" s="177"/>
      <c r="AGY34" s="177"/>
      <c r="AGZ34" s="177"/>
      <c r="AHA34" s="177"/>
      <c r="AHB34" s="177"/>
      <c r="AHC34" s="177"/>
      <c r="AHD34" s="177"/>
      <c r="AHE34" s="177"/>
      <c r="AHF34" s="177"/>
      <c r="AHG34" s="177"/>
      <c r="AHH34" s="177"/>
      <c r="AHI34" s="177"/>
      <c r="AHJ34" s="177"/>
      <c r="AHK34" s="177"/>
      <c r="AHL34" s="177"/>
      <c r="AHM34" s="177"/>
      <c r="AHN34" s="177"/>
      <c r="AHO34" s="177"/>
      <c r="AHP34" s="177"/>
      <c r="AHQ34" s="177"/>
      <c r="AHR34" s="177"/>
      <c r="AHS34" s="177"/>
      <c r="AHT34" s="177"/>
      <c r="AHU34" s="177"/>
      <c r="AHV34" s="177"/>
      <c r="AHW34" s="177"/>
      <c r="AHX34" s="177"/>
      <c r="AHY34" s="177"/>
      <c r="AHZ34" s="177"/>
      <c r="AIA34" s="177"/>
      <c r="AIB34" s="177"/>
      <c r="AIC34" s="177"/>
      <c r="AID34" s="177"/>
      <c r="AIE34" s="177"/>
      <c r="AIF34" s="177"/>
      <c r="AIG34" s="177"/>
      <c r="AIH34" s="177"/>
      <c r="AII34" s="177"/>
      <c r="AIJ34" s="177"/>
      <c r="AIK34" s="177"/>
      <c r="AIL34" s="177"/>
      <c r="AIM34" s="177"/>
      <c r="AIN34" s="177"/>
      <c r="AIO34" s="177"/>
      <c r="AIP34" s="177"/>
      <c r="AIQ34" s="177"/>
      <c r="AIR34" s="177"/>
      <c r="AIS34" s="177"/>
      <c r="AIT34" s="177"/>
      <c r="AIU34" s="177"/>
      <c r="AIV34" s="177"/>
      <c r="AIW34" s="177"/>
      <c r="AIX34" s="177"/>
      <c r="AIY34" s="177"/>
      <c r="AIZ34" s="177"/>
      <c r="AJA34" s="177"/>
      <c r="AJB34" s="177"/>
      <c r="AJC34" s="177"/>
      <c r="AJD34" s="177"/>
      <c r="AJE34" s="177"/>
      <c r="AJF34" s="177"/>
      <c r="AJG34" s="177"/>
      <c r="AJH34" s="177"/>
      <c r="AJI34" s="177"/>
      <c r="AJJ34" s="177"/>
      <c r="AJK34" s="177"/>
      <c r="AJL34" s="177"/>
      <c r="AJM34" s="177"/>
      <c r="AJN34" s="177"/>
      <c r="AJO34" s="177"/>
      <c r="AJP34" s="177"/>
      <c r="AJQ34" s="177"/>
      <c r="AJR34" s="177"/>
      <c r="AJS34" s="177"/>
      <c r="AJT34" s="177"/>
      <c r="AJU34" s="177"/>
      <c r="AJV34" s="177"/>
      <c r="AJW34" s="177"/>
      <c r="AJX34" s="177"/>
      <c r="AJY34" s="177"/>
      <c r="AJZ34" s="177"/>
      <c r="AKA34" s="177"/>
      <c r="AKB34" s="177"/>
      <c r="AKC34" s="177"/>
      <c r="AKD34" s="177"/>
      <c r="AKE34" s="177"/>
      <c r="AKF34" s="177"/>
      <c r="AKG34" s="177"/>
      <c r="AKH34" s="177"/>
      <c r="AKI34" s="177"/>
      <c r="AKJ34" s="177"/>
      <c r="AKK34" s="177"/>
      <c r="AKL34" s="177"/>
      <c r="AKM34" s="177"/>
      <c r="AKN34" s="177"/>
      <c r="AKO34" s="177"/>
      <c r="AKP34" s="177"/>
      <c r="AKQ34" s="177"/>
      <c r="AKR34" s="177"/>
      <c r="AKS34" s="177"/>
      <c r="AKT34" s="177"/>
      <c r="AKU34" s="177"/>
      <c r="AKV34" s="177"/>
      <c r="AKW34" s="177"/>
      <c r="AKX34" s="177"/>
      <c r="AKY34" s="177"/>
      <c r="AKZ34" s="177"/>
      <c r="ALA34" s="177"/>
      <c r="ALB34" s="177"/>
      <c r="ALC34" s="177"/>
      <c r="ALD34" s="177"/>
      <c r="ALE34" s="177"/>
      <c r="ALF34" s="177"/>
      <c r="ALG34" s="177"/>
      <c r="ALH34" s="177"/>
      <c r="ALI34" s="177"/>
      <c r="ALJ34" s="177"/>
      <c r="ALK34" s="177"/>
      <c r="ALL34" s="177"/>
      <c r="ALM34" s="177"/>
      <c r="ALN34" s="177"/>
      <c r="ALO34" s="177"/>
      <c r="ALP34" s="177"/>
      <c r="ALQ34" s="177"/>
      <c r="ALR34" s="177"/>
      <c r="ALS34" s="177"/>
      <c r="ALT34" s="177"/>
      <c r="ALU34" s="177"/>
      <c r="ALV34" s="177"/>
      <c r="ALW34" s="177"/>
      <c r="ALX34" s="177"/>
      <c r="ALY34" s="177"/>
      <c r="ALZ34" s="177"/>
      <c r="AMA34" s="177"/>
      <c r="AMB34" s="177"/>
      <c r="AMC34" s="177"/>
      <c r="AMD34" s="177"/>
      <c r="AME34" s="177"/>
      <c r="AMF34" s="177"/>
      <c r="AMG34" s="177"/>
      <c r="AMH34" s="177"/>
      <c r="AMI34" s="177"/>
      <c r="AMJ34" s="177"/>
      <c r="AMK34" s="177"/>
    </row>
    <row r="35" spans="1:1025" s="298" customFormat="1" ht="35.1" customHeight="1" x14ac:dyDescent="0.8">
      <c r="A35" s="304" t="s">
        <v>140</v>
      </c>
      <c r="B35" s="171">
        <v>86.281720541533076</v>
      </c>
      <c r="C35" s="172">
        <v>5.4421218512616436</v>
      </c>
      <c r="D35" s="171">
        <v>69.252087364101754</v>
      </c>
      <c r="E35" s="172">
        <v>4.5204844125366952</v>
      </c>
      <c r="F35" s="171">
        <v>1.1340702557408042</v>
      </c>
      <c r="G35" s="172">
        <v>166.63048442517399</v>
      </c>
      <c r="H35" s="171">
        <v>70.233436874849147</v>
      </c>
      <c r="I35" s="172">
        <v>5.4405573549650006</v>
      </c>
      <c r="J35" s="171">
        <v>62.631942768248557</v>
      </c>
      <c r="K35" s="172">
        <v>4.1403901636402471</v>
      </c>
      <c r="L35" s="171">
        <v>0.31315200509535468</v>
      </c>
      <c r="M35" s="300">
        <v>142.75947916679831</v>
      </c>
      <c r="N35" s="302"/>
      <c r="O35" s="184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296"/>
      <c r="AB35" s="297"/>
      <c r="AC35" s="185"/>
      <c r="AD35" s="297"/>
      <c r="AE35" s="185"/>
      <c r="AF35" s="297"/>
      <c r="AG35" s="185"/>
      <c r="AH35" s="297"/>
      <c r="AI35" s="303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7"/>
      <c r="BN35" s="177"/>
      <c r="BO35" s="177"/>
      <c r="BP35" s="177"/>
      <c r="BQ35" s="177"/>
      <c r="BR35" s="177"/>
      <c r="BS35" s="177"/>
      <c r="BT35" s="177"/>
      <c r="BU35" s="177"/>
      <c r="BV35" s="177"/>
      <c r="BW35" s="177"/>
      <c r="BX35" s="177"/>
      <c r="BY35" s="177"/>
      <c r="BZ35" s="177"/>
      <c r="CA35" s="177"/>
      <c r="CB35" s="177"/>
      <c r="CC35" s="177"/>
      <c r="CD35" s="177"/>
      <c r="CE35" s="177"/>
      <c r="CF35" s="177"/>
      <c r="CG35" s="177"/>
      <c r="CH35" s="177"/>
      <c r="CI35" s="177"/>
      <c r="CJ35" s="177"/>
      <c r="CK35" s="177"/>
      <c r="CL35" s="177"/>
      <c r="CM35" s="177"/>
      <c r="CN35" s="177"/>
      <c r="CO35" s="177"/>
      <c r="CP35" s="177"/>
      <c r="CQ35" s="177"/>
      <c r="CR35" s="177"/>
      <c r="CS35" s="177"/>
      <c r="CT35" s="177"/>
      <c r="CU35" s="177"/>
      <c r="CV35" s="177"/>
      <c r="CW35" s="177"/>
      <c r="CX35" s="177"/>
      <c r="CY35" s="177"/>
      <c r="CZ35" s="177"/>
      <c r="DA35" s="177"/>
      <c r="DB35" s="177"/>
      <c r="DC35" s="177"/>
      <c r="DD35" s="177"/>
      <c r="DE35" s="177"/>
      <c r="DF35" s="177"/>
      <c r="DG35" s="177"/>
      <c r="DH35" s="177"/>
      <c r="DI35" s="177"/>
      <c r="DJ35" s="177"/>
      <c r="DK35" s="177"/>
      <c r="DL35" s="177"/>
      <c r="DM35" s="177"/>
      <c r="DN35" s="177"/>
      <c r="DO35" s="177"/>
      <c r="DP35" s="177"/>
      <c r="DQ35" s="177"/>
      <c r="DR35" s="177"/>
      <c r="DS35" s="177"/>
      <c r="DT35" s="177"/>
      <c r="DU35" s="177"/>
      <c r="DV35" s="177"/>
      <c r="DW35" s="177"/>
      <c r="DX35" s="177"/>
      <c r="DY35" s="177"/>
      <c r="DZ35" s="177"/>
      <c r="EA35" s="177"/>
      <c r="EB35" s="177"/>
      <c r="EC35" s="177"/>
      <c r="ED35" s="177"/>
      <c r="EE35" s="177"/>
      <c r="EF35" s="177"/>
      <c r="EG35" s="177"/>
      <c r="EH35" s="177"/>
      <c r="EI35" s="177"/>
      <c r="EJ35" s="177"/>
      <c r="EK35" s="177"/>
      <c r="EL35" s="177"/>
      <c r="EM35" s="177"/>
      <c r="EN35" s="177"/>
      <c r="EO35" s="177"/>
      <c r="EP35" s="177"/>
      <c r="EQ35" s="177"/>
      <c r="ER35" s="177"/>
      <c r="ES35" s="177"/>
      <c r="ET35" s="177"/>
      <c r="EU35" s="177"/>
      <c r="EV35" s="177"/>
      <c r="EW35" s="177"/>
      <c r="EX35" s="177"/>
      <c r="EY35" s="177"/>
      <c r="EZ35" s="177"/>
      <c r="FA35" s="177"/>
      <c r="FB35" s="177"/>
      <c r="FC35" s="177"/>
      <c r="FD35" s="177"/>
      <c r="FE35" s="177"/>
      <c r="FF35" s="177"/>
      <c r="FG35" s="177"/>
      <c r="FH35" s="177"/>
      <c r="FI35" s="177"/>
      <c r="FJ35" s="177"/>
      <c r="FK35" s="177"/>
      <c r="FL35" s="177"/>
      <c r="FM35" s="177"/>
      <c r="FN35" s="177"/>
      <c r="FO35" s="177"/>
      <c r="FP35" s="177"/>
      <c r="FQ35" s="177"/>
      <c r="FR35" s="177"/>
      <c r="FS35" s="177"/>
      <c r="FT35" s="177"/>
      <c r="FU35" s="177"/>
      <c r="FV35" s="177"/>
      <c r="FW35" s="177"/>
      <c r="FX35" s="177"/>
      <c r="FY35" s="177"/>
      <c r="FZ35" s="177"/>
      <c r="GA35" s="177"/>
      <c r="GB35" s="177"/>
      <c r="GC35" s="177"/>
      <c r="GD35" s="177"/>
      <c r="GE35" s="177"/>
      <c r="GF35" s="177"/>
      <c r="GG35" s="177"/>
      <c r="GH35" s="177"/>
      <c r="GI35" s="177"/>
      <c r="GJ35" s="177"/>
      <c r="GK35" s="177"/>
      <c r="GL35" s="177"/>
      <c r="GM35" s="177"/>
      <c r="GN35" s="177"/>
      <c r="GO35" s="177"/>
      <c r="GP35" s="177"/>
      <c r="GQ35" s="177"/>
      <c r="GR35" s="177"/>
      <c r="GS35" s="177"/>
      <c r="GT35" s="177"/>
      <c r="GU35" s="177"/>
      <c r="GV35" s="177"/>
      <c r="GW35" s="177"/>
      <c r="GX35" s="177"/>
      <c r="GY35" s="177"/>
      <c r="GZ35" s="177"/>
      <c r="HA35" s="177"/>
      <c r="HB35" s="177"/>
      <c r="HC35" s="177"/>
      <c r="HD35" s="177"/>
      <c r="HE35" s="177"/>
      <c r="HF35" s="177"/>
      <c r="HG35" s="177"/>
      <c r="HH35" s="177"/>
      <c r="HI35" s="177"/>
      <c r="HJ35" s="177"/>
      <c r="HK35" s="177"/>
      <c r="HL35" s="177"/>
      <c r="HM35" s="177"/>
      <c r="HN35" s="177"/>
      <c r="HO35" s="177"/>
      <c r="HP35" s="177"/>
      <c r="HQ35" s="177"/>
      <c r="HR35" s="177"/>
      <c r="HS35" s="177"/>
      <c r="HT35" s="177"/>
      <c r="HU35" s="177"/>
      <c r="HV35" s="177"/>
      <c r="HW35" s="177"/>
      <c r="HX35" s="177"/>
      <c r="HY35" s="177"/>
      <c r="HZ35" s="177"/>
      <c r="IA35" s="177"/>
      <c r="IB35" s="177"/>
      <c r="IC35" s="177"/>
      <c r="ID35" s="177"/>
      <c r="IE35" s="177"/>
      <c r="IF35" s="177"/>
      <c r="IG35" s="177"/>
      <c r="IH35" s="177"/>
      <c r="II35" s="177"/>
      <c r="IJ35" s="177"/>
      <c r="IK35" s="177"/>
      <c r="IL35" s="177"/>
      <c r="IM35" s="177"/>
      <c r="IN35" s="177"/>
      <c r="IO35" s="177"/>
      <c r="IP35" s="177"/>
      <c r="IQ35" s="177"/>
      <c r="IR35" s="177"/>
      <c r="IS35" s="177"/>
      <c r="IT35" s="177"/>
      <c r="IU35" s="177"/>
      <c r="IV35" s="177"/>
      <c r="IW35" s="177"/>
      <c r="IX35" s="177"/>
      <c r="IY35" s="177"/>
      <c r="IZ35" s="177"/>
      <c r="JA35" s="177"/>
      <c r="JB35" s="177"/>
      <c r="JC35" s="177"/>
      <c r="JD35" s="177"/>
      <c r="JE35" s="177"/>
      <c r="JF35" s="177"/>
      <c r="JG35" s="177"/>
      <c r="JH35" s="177"/>
      <c r="JI35" s="177"/>
      <c r="JJ35" s="177"/>
      <c r="JK35" s="177"/>
      <c r="JL35" s="177"/>
      <c r="JM35" s="177"/>
      <c r="JN35" s="177"/>
      <c r="JO35" s="177"/>
      <c r="JP35" s="177"/>
      <c r="JQ35" s="177"/>
      <c r="JR35" s="177"/>
      <c r="JS35" s="177"/>
      <c r="JT35" s="177"/>
      <c r="JU35" s="177"/>
      <c r="JV35" s="177"/>
      <c r="JW35" s="177"/>
      <c r="JX35" s="177"/>
      <c r="JY35" s="177"/>
      <c r="JZ35" s="177"/>
      <c r="KA35" s="177"/>
      <c r="KB35" s="177"/>
      <c r="KC35" s="177"/>
      <c r="KD35" s="177"/>
      <c r="KE35" s="177"/>
      <c r="KF35" s="177"/>
      <c r="KG35" s="177"/>
      <c r="KH35" s="177"/>
      <c r="KI35" s="177"/>
      <c r="KJ35" s="177"/>
      <c r="KK35" s="177"/>
      <c r="KL35" s="177"/>
      <c r="KM35" s="177"/>
      <c r="KN35" s="177"/>
      <c r="KO35" s="177"/>
      <c r="KP35" s="177"/>
      <c r="KQ35" s="177"/>
      <c r="KR35" s="177"/>
      <c r="KS35" s="177"/>
      <c r="KT35" s="177"/>
      <c r="KU35" s="177"/>
      <c r="KV35" s="177"/>
      <c r="KW35" s="177"/>
      <c r="KX35" s="177"/>
      <c r="KY35" s="177"/>
      <c r="KZ35" s="177"/>
      <c r="LA35" s="177"/>
      <c r="LB35" s="177"/>
      <c r="LC35" s="177"/>
      <c r="LD35" s="177"/>
      <c r="LE35" s="177"/>
      <c r="LF35" s="177"/>
      <c r="LG35" s="177"/>
      <c r="LH35" s="177"/>
      <c r="LI35" s="177"/>
      <c r="LJ35" s="177"/>
      <c r="LK35" s="177"/>
      <c r="LL35" s="177"/>
      <c r="LM35" s="177"/>
      <c r="LN35" s="177"/>
      <c r="LO35" s="177"/>
      <c r="LP35" s="177"/>
      <c r="LQ35" s="177"/>
      <c r="LR35" s="177"/>
      <c r="LS35" s="177"/>
      <c r="LT35" s="177"/>
      <c r="LU35" s="177"/>
      <c r="LV35" s="177"/>
      <c r="LW35" s="177"/>
      <c r="LX35" s="177"/>
      <c r="LY35" s="177"/>
      <c r="LZ35" s="177"/>
      <c r="MA35" s="177"/>
      <c r="MB35" s="177"/>
      <c r="MC35" s="177"/>
      <c r="MD35" s="177"/>
      <c r="ME35" s="177"/>
      <c r="MF35" s="177"/>
      <c r="MG35" s="177"/>
      <c r="MH35" s="177"/>
      <c r="MI35" s="177"/>
      <c r="MJ35" s="177"/>
      <c r="MK35" s="177"/>
      <c r="ML35" s="177"/>
      <c r="MM35" s="177"/>
      <c r="MN35" s="177"/>
      <c r="MO35" s="177"/>
      <c r="MP35" s="177"/>
      <c r="MQ35" s="177"/>
      <c r="MR35" s="177"/>
      <c r="MS35" s="177"/>
      <c r="MT35" s="177"/>
      <c r="MU35" s="177"/>
      <c r="MV35" s="177"/>
      <c r="MW35" s="177"/>
      <c r="MX35" s="177"/>
      <c r="MY35" s="177"/>
      <c r="MZ35" s="177"/>
      <c r="NA35" s="177"/>
      <c r="NB35" s="177"/>
      <c r="NC35" s="177"/>
      <c r="ND35" s="177"/>
      <c r="NE35" s="177"/>
      <c r="NF35" s="177"/>
      <c r="NG35" s="177"/>
      <c r="NH35" s="177"/>
      <c r="NI35" s="177"/>
      <c r="NJ35" s="177"/>
      <c r="NK35" s="177"/>
      <c r="NL35" s="177"/>
      <c r="NM35" s="177"/>
      <c r="NN35" s="177"/>
      <c r="NO35" s="177"/>
      <c r="NP35" s="177"/>
      <c r="NQ35" s="177"/>
      <c r="NR35" s="177"/>
      <c r="NS35" s="177"/>
      <c r="NT35" s="177"/>
      <c r="NU35" s="177"/>
      <c r="NV35" s="177"/>
      <c r="NW35" s="177"/>
      <c r="NX35" s="177"/>
      <c r="NY35" s="177"/>
      <c r="NZ35" s="177"/>
      <c r="OA35" s="177"/>
      <c r="OB35" s="177"/>
      <c r="OC35" s="177"/>
      <c r="OD35" s="177"/>
      <c r="OE35" s="177"/>
      <c r="OF35" s="177"/>
      <c r="OG35" s="177"/>
      <c r="OH35" s="177"/>
      <c r="OI35" s="177"/>
      <c r="OJ35" s="177"/>
      <c r="OK35" s="177"/>
      <c r="OL35" s="177"/>
      <c r="OM35" s="177"/>
      <c r="ON35" s="177"/>
      <c r="OO35" s="177"/>
      <c r="OP35" s="177"/>
      <c r="OQ35" s="177"/>
      <c r="OR35" s="177"/>
      <c r="OS35" s="177"/>
      <c r="OT35" s="177"/>
      <c r="OU35" s="177"/>
      <c r="OV35" s="177"/>
      <c r="OW35" s="177"/>
      <c r="OX35" s="177"/>
      <c r="OY35" s="177"/>
      <c r="OZ35" s="177"/>
      <c r="PA35" s="177"/>
      <c r="PB35" s="177"/>
      <c r="PC35" s="177"/>
      <c r="PD35" s="177"/>
      <c r="PE35" s="177"/>
      <c r="PF35" s="177"/>
      <c r="PG35" s="177"/>
      <c r="PH35" s="177"/>
      <c r="PI35" s="177"/>
      <c r="PJ35" s="177"/>
      <c r="PK35" s="177"/>
      <c r="PL35" s="177"/>
      <c r="PM35" s="177"/>
      <c r="PN35" s="177"/>
      <c r="PO35" s="177"/>
      <c r="PP35" s="177"/>
      <c r="PQ35" s="177"/>
      <c r="PR35" s="177"/>
      <c r="PS35" s="177"/>
      <c r="PT35" s="177"/>
      <c r="PU35" s="177"/>
      <c r="PV35" s="177"/>
      <c r="PW35" s="177"/>
      <c r="PX35" s="177"/>
      <c r="PY35" s="177"/>
      <c r="PZ35" s="177"/>
      <c r="QA35" s="177"/>
      <c r="QB35" s="177"/>
      <c r="QC35" s="177"/>
      <c r="QD35" s="177"/>
      <c r="QE35" s="177"/>
      <c r="QF35" s="177"/>
      <c r="QG35" s="177"/>
      <c r="QH35" s="177"/>
      <c r="QI35" s="177"/>
      <c r="QJ35" s="177"/>
      <c r="QK35" s="177"/>
      <c r="QL35" s="177"/>
      <c r="QM35" s="177"/>
      <c r="QN35" s="177"/>
      <c r="QO35" s="177"/>
      <c r="QP35" s="177"/>
      <c r="QQ35" s="177"/>
      <c r="QR35" s="177"/>
      <c r="QS35" s="177"/>
      <c r="QT35" s="177"/>
      <c r="QU35" s="177"/>
      <c r="QV35" s="177"/>
      <c r="QW35" s="177"/>
      <c r="QX35" s="177"/>
      <c r="QY35" s="177"/>
      <c r="QZ35" s="177"/>
      <c r="RA35" s="177"/>
      <c r="RB35" s="177"/>
      <c r="RC35" s="177"/>
      <c r="RD35" s="177"/>
      <c r="RE35" s="177"/>
      <c r="RF35" s="177"/>
      <c r="RG35" s="177"/>
      <c r="RH35" s="177"/>
      <c r="RI35" s="177"/>
      <c r="RJ35" s="177"/>
      <c r="RK35" s="177"/>
      <c r="RL35" s="177"/>
      <c r="RM35" s="177"/>
      <c r="RN35" s="177"/>
      <c r="RO35" s="177"/>
      <c r="RP35" s="177"/>
      <c r="RQ35" s="177"/>
      <c r="RR35" s="177"/>
      <c r="RS35" s="177"/>
      <c r="RT35" s="177"/>
      <c r="RU35" s="177"/>
      <c r="RV35" s="177"/>
      <c r="RW35" s="177"/>
      <c r="RX35" s="177"/>
      <c r="RY35" s="177"/>
      <c r="RZ35" s="177"/>
      <c r="SA35" s="177"/>
      <c r="SB35" s="177"/>
      <c r="SC35" s="177"/>
      <c r="SD35" s="177"/>
      <c r="SE35" s="177"/>
      <c r="SF35" s="177"/>
      <c r="SG35" s="177"/>
      <c r="SH35" s="177"/>
      <c r="SI35" s="177"/>
      <c r="SJ35" s="177"/>
      <c r="SK35" s="177"/>
      <c r="SL35" s="177"/>
      <c r="SM35" s="177"/>
      <c r="SN35" s="177"/>
      <c r="SO35" s="177"/>
      <c r="SP35" s="177"/>
      <c r="SQ35" s="177"/>
      <c r="SR35" s="177"/>
      <c r="SS35" s="177"/>
      <c r="ST35" s="177"/>
      <c r="SU35" s="177"/>
      <c r="SV35" s="177"/>
      <c r="SW35" s="177"/>
      <c r="SX35" s="177"/>
      <c r="SY35" s="177"/>
      <c r="SZ35" s="177"/>
      <c r="TA35" s="177"/>
      <c r="TB35" s="177"/>
      <c r="TC35" s="177"/>
      <c r="TD35" s="177"/>
      <c r="TE35" s="177"/>
      <c r="TF35" s="177"/>
      <c r="TG35" s="177"/>
      <c r="TH35" s="177"/>
      <c r="TI35" s="177"/>
      <c r="TJ35" s="177"/>
      <c r="TK35" s="177"/>
      <c r="TL35" s="177"/>
      <c r="TM35" s="177"/>
      <c r="TN35" s="177"/>
      <c r="TO35" s="177"/>
      <c r="TP35" s="177"/>
      <c r="TQ35" s="177"/>
      <c r="TR35" s="177"/>
      <c r="TS35" s="177"/>
      <c r="TT35" s="177"/>
      <c r="TU35" s="177"/>
      <c r="TV35" s="177"/>
      <c r="TW35" s="177"/>
      <c r="TX35" s="177"/>
      <c r="TY35" s="177"/>
      <c r="TZ35" s="177"/>
      <c r="UA35" s="177"/>
      <c r="UB35" s="177"/>
      <c r="UC35" s="177"/>
      <c r="UD35" s="177"/>
      <c r="UE35" s="177"/>
      <c r="UF35" s="177"/>
      <c r="UG35" s="177"/>
      <c r="UH35" s="177"/>
      <c r="UI35" s="177"/>
      <c r="UJ35" s="177"/>
      <c r="UK35" s="177"/>
      <c r="UL35" s="177"/>
      <c r="UM35" s="177"/>
      <c r="UN35" s="177"/>
      <c r="UO35" s="177"/>
      <c r="UP35" s="177"/>
      <c r="UQ35" s="177"/>
      <c r="UR35" s="177"/>
      <c r="US35" s="177"/>
      <c r="UT35" s="177"/>
      <c r="UU35" s="177"/>
      <c r="UV35" s="177"/>
      <c r="UW35" s="177"/>
      <c r="UX35" s="177"/>
      <c r="UY35" s="177"/>
      <c r="UZ35" s="177"/>
      <c r="VA35" s="177"/>
      <c r="VB35" s="177"/>
      <c r="VC35" s="177"/>
      <c r="VD35" s="177"/>
      <c r="VE35" s="177"/>
      <c r="VF35" s="177"/>
      <c r="VG35" s="177"/>
      <c r="VH35" s="177"/>
      <c r="VI35" s="177"/>
      <c r="VJ35" s="177"/>
      <c r="VK35" s="177"/>
      <c r="VL35" s="177"/>
      <c r="VM35" s="177"/>
      <c r="VN35" s="177"/>
      <c r="VO35" s="177"/>
      <c r="VP35" s="177"/>
      <c r="VQ35" s="177"/>
      <c r="VR35" s="177"/>
      <c r="VS35" s="177"/>
      <c r="VT35" s="177"/>
      <c r="VU35" s="177"/>
      <c r="VV35" s="177"/>
      <c r="VW35" s="177"/>
      <c r="VX35" s="177"/>
      <c r="VY35" s="177"/>
      <c r="VZ35" s="177"/>
      <c r="WA35" s="177"/>
      <c r="WB35" s="177"/>
      <c r="WC35" s="177"/>
      <c r="WD35" s="177"/>
      <c r="WE35" s="177"/>
      <c r="WF35" s="177"/>
      <c r="WG35" s="177"/>
      <c r="WH35" s="177"/>
      <c r="WI35" s="177"/>
      <c r="WJ35" s="177"/>
      <c r="WK35" s="177"/>
      <c r="WL35" s="177"/>
      <c r="WM35" s="177"/>
      <c r="WN35" s="177"/>
      <c r="WO35" s="177"/>
      <c r="WP35" s="177"/>
      <c r="WQ35" s="177"/>
      <c r="WR35" s="177"/>
      <c r="WS35" s="177"/>
      <c r="WT35" s="177"/>
      <c r="WU35" s="177"/>
      <c r="WV35" s="177"/>
      <c r="WW35" s="177"/>
      <c r="WX35" s="177"/>
      <c r="WY35" s="177"/>
      <c r="WZ35" s="177"/>
      <c r="XA35" s="177"/>
      <c r="XB35" s="177"/>
      <c r="XC35" s="177"/>
      <c r="XD35" s="177"/>
      <c r="XE35" s="177"/>
      <c r="XF35" s="177"/>
      <c r="XG35" s="177"/>
      <c r="XH35" s="177"/>
      <c r="XI35" s="177"/>
      <c r="XJ35" s="177"/>
      <c r="XK35" s="177"/>
      <c r="XL35" s="177"/>
      <c r="XM35" s="177"/>
      <c r="XN35" s="177"/>
      <c r="XO35" s="177"/>
      <c r="XP35" s="177"/>
      <c r="XQ35" s="177"/>
      <c r="XR35" s="177"/>
      <c r="XS35" s="177"/>
      <c r="XT35" s="177"/>
      <c r="XU35" s="177"/>
      <c r="XV35" s="177"/>
      <c r="XW35" s="177"/>
      <c r="XX35" s="177"/>
      <c r="XY35" s="177"/>
      <c r="XZ35" s="177"/>
      <c r="YA35" s="177"/>
      <c r="YB35" s="177"/>
      <c r="YC35" s="177"/>
      <c r="YD35" s="177"/>
      <c r="YE35" s="177"/>
      <c r="YF35" s="177"/>
      <c r="YG35" s="177"/>
      <c r="YH35" s="177"/>
      <c r="YI35" s="177"/>
      <c r="YJ35" s="177"/>
      <c r="YK35" s="177"/>
      <c r="YL35" s="177"/>
      <c r="YM35" s="177"/>
      <c r="YN35" s="177"/>
      <c r="YO35" s="177"/>
      <c r="YP35" s="177"/>
      <c r="YQ35" s="177"/>
      <c r="YR35" s="177"/>
      <c r="YS35" s="177"/>
      <c r="YT35" s="177"/>
      <c r="YU35" s="177"/>
      <c r="YV35" s="177"/>
      <c r="YW35" s="177"/>
      <c r="YX35" s="177"/>
      <c r="YY35" s="177"/>
      <c r="YZ35" s="177"/>
      <c r="ZA35" s="177"/>
      <c r="ZB35" s="177"/>
      <c r="ZC35" s="177"/>
      <c r="ZD35" s="177"/>
      <c r="ZE35" s="177"/>
      <c r="ZF35" s="177"/>
      <c r="ZG35" s="177"/>
      <c r="ZH35" s="177"/>
      <c r="ZI35" s="177"/>
      <c r="ZJ35" s="177"/>
      <c r="ZK35" s="177"/>
      <c r="ZL35" s="177"/>
      <c r="ZM35" s="177"/>
      <c r="ZN35" s="177"/>
      <c r="ZO35" s="177"/>
      <c r="ZP35" s="177"/>
      <c r="ZQ35" s="177"/>
      <c r="ZR35" s="177"/>
      <c r="ZS35" s="177"/>
      <c r="ZT35" s="177"/>
      <c r="ZU35" s="177"/>
      <c r="ZV35" s="177"/>
      <c r="ZW35" s="177"/>
      <c r="ZX35" s="177"/>
      <c r="ZY35" s="177"/>
      <c r="ZZ35" s="177"/>
      <c r="AAA35" s="177"/>
      <c r="AAB35" s="177"/>
      <c r="AAC35" s="177"/>
      <c r="AAD35" s="177"/>
      <c r="AAE35" s="177"/>
      <c r="AAF35" s="177"/>
      <c r="AAG35" s="177"/>
      <c r="AAH35" s="177"/>
      <c r="AAI35" s="177"/>
      <c r="AAJ35" s="177"/>
      <c r="AAK35" s="177"/>
      <c r="AAL35" s="177"/>
      <c r="AAM35" s="177"/>
      <c r="AAN35" s="177"/>
      <c r="AAO35" s="177"/>
      <c r="AAP35" s="177"/>
      <c r="AAQ35" s="177"/>
      <c r="AAR35" s="177"/>
      <c r="AAS35" s="177"/>
      <c r="AAT35" s="177"/>
      <c r="AAU35" s="177"/>
      <c r="AAV35" s="177"/>
      <c r="AAW35" s="177"/>
      <c r="AAX35" s="177"/>
      <c r="AAY35" s="177"/>
      <c r="AAZ35" s="177"/>
      <c r="ABA35" s="177"/>
      <c r="ABB35" s="177"/>
      <c r="ABC35" s="177"/>
      <c r="ABD35" s="177"/>
      <c r="ABE35" s="177"/>
      <c r="ABF35" s="177"/>
      <c r="ABG35" s="177"/>
      <c r="ABH35" s="177"/>
      <c r="ABI35" s="177"/>
      <c r="ABJ35" s="177"/>
      <c r="ABK35" s="177"/>
      <c r="ABL35" s="177"/>
      <c r="ABM35" s="177"/>
      <c r="ABN35" s="177"/>
      <c r="ABO35" s="177"/>
      <c r="ABP35" s="177"/>
      <c r="ABQ35" s="177"/>
      <c r="ABR35" s="177"/>
      <c r="ABS35" s="177"/>
      <c r="ABT35" s="177"/>
      <c r="ABU35" s="177"/>
      <c r="ABV35" s="177"/>
      <c r="ABW35" s="177"/>
      <c r="ABX35" s="177"/>
      <c r="ABY35" s="177"/>
      <c r="ABZ35" s="177"/>
      <c r="ACA35" s="177"/>
      <c r="ACB35" s="177"/>
      <c r="ACC35" s="177"/>
      <c r="ACD35" s="177"/>
      <c r="ACE35" s="177"/>
      <c r="ACF35" s="177"/>
      <c r="ACG35" s="177"/>
      <c r="ACH35" s="177"/>
      <c r="ACI35" s="177"/>
      <c r="ACJ35" s="177"/>
      <c r="ACK35" s="177"/>
      <c r="ACL35" s="177"/>
      <c r="ACM35" s="177"/>
      <c r="ACN35" s="177"/>
      <c r="ACO35" s="177"/>
      <c r="ACP35" s="177"/>
      <c r="ACQ35" s="177"/>
      <c r="ACR35" s="177"/>
      <c r="ACS35" s="177"/>
      <c r="ACT35" s="177"/>
      <c r="ACU35" s="177"/>
      <c r="ACV35" s="177"/>
      <c r="ACW35" s="177"/>
      <c r="ACX35" s="177"/>
      <c r="ACY35" s="177"/>
      <c r="ACZ35" s="177"/>
      <c r="ADA35" s="177"/>
      <c r="ADB35" s="177"/>
      <c r="ADC35" s="177"/>
      <c r="ADD35" s="177"/>
      <c r="ADE35" s="177"/>
      <c r="ADF35" s="177"/>
      <c r="ADG35" s="177"/>
      <c r="ADH35" s="177"/>
      <c r="ADI35" s="177"/>
      <c r="ADJ35" s="177"/>
      <c r="ADK35" s="177"/>
      <c r="ADL35" s="177"/>
      <c r="ADM35" s="177"/>
      <c r="ADN35" s="177"/>
      <c r="ADO35" s="177"/>
      <c r="ADP35" s="177"/>
      <c r="ADQ35" s="177"/>
      <c r="ADR35" s="177"/>
      <c r="ADS35" s="177"/>
      <c r="ADT35" s="177"/>
      <c r="ADU35" s="177"/>
      <c r="ADV35" s="177"/>
      <c r="ADW35" s="177"/>
      <c r="ADX35" s="177"/>
      <c r="ADY35" s="177"/>
      <c r="ADZ35" s="177"/>
      <c r="AEA35" s="177"/>
      <c r="AEB35" s="177"/>
      <c r="AEC35" s="177"/>
      <c r="AED35" s="177"/>
      <c r="AEE35" s="177"/>
      <c r="AEF35" s="177"/>
      <c r="AEG35" s="177"/>
      <c r="AEH35" s="177"/>
      <c r="AEI35" s="177"/>
      <c r="AEJ35" s="177"/>
      <c r="AEK35" s="177"/>
      <c r="AEL35" s="177"/>
      <c r="AEM35" s="177"/>
      <c r="AEN35" s="177"/>
      <c r="AEO35" s="177"/>
      <c r="AEP35" s="177"/>
      <c r="AEQ35" s="177"/>
      <c r="AER35" s="177"/>
      <c r="AES35" s="177"/>
      <c r="AET35" s="177"/>
      <c r="AEU35" s="177"/>
      <c r="AEV35" s="177"/>
      <c r="AEW35" s="177"/>
      <c r="AEX35" s="177"/>
      <c r="AEY35" s="177"/>
      <c r="AEZ35" s="177"/>
      <c r="AFA35" s="177"/>
      <c r="AFB35" s="177"/>
      <c r="AFC35" s="177"/>
      <c r="AFD35" s="177"/>
      <c r="AFE35" s="177"/>
      <c r="AFF35" s="177"/>
      <c r="AFG35" s="177"/>
      <c r="AFH35" s="177"/>
      <c r="AFI35" s="177"/>
      <c r="AFJ35" s="177"/>
      <c r="AFK35" s="177"/>
      <c r="AFL35" s="177"/>
      <c r="AFM35" s="177"/>
      <c r="AFN35" s="177"/>
      <c r="AFO35" s="177"/>
      <c r="AFP35" s="177"/>
      <c r="AFQ35" s="177"/>
      <c r="AFR35" s="177"/>
      <c r="AFS35" s="177"/>
      <c r="AFT35" s="177"/>
      <c r="AFU35" s="177"/>
      <c r="AFV35" s="177"/>
      <c r="AFW35" s="177"/>
      <c r="AFX35" s="177"/>
      <c r="AFY35" s="177"/>
      <c r="AFZ35" s="177"/>
      <c r="AGA35" s="177"/>
      <c r="AGB35" s="177"/>
      <c r="AGC35" s="177"/>
      <c r="AGD35" s="177"/>
      <c r="AGE35" s="177"/>
      <c r="AGF35" s="177"/>
      <c r="AGG35" s="177"/>
      <c r="AGH35" s="177"/>
      <c r="AGI35" s="177"/>
      <c r="AGJ35" s="177"/>
      <c r="AGK35" s="177"/>
      <c r="AGL35" s="177"/>
      <c r="AGM35" s="177"/>
      <c r="AGN35" s="177"/>
      <c r="AGO35" s="177"/>
      <c r="AGP35" s="177"/>
      <c r="AGQ35" s="177"/>
      <c r="AGR35" s="177"/>
      <c r="AGS35" s="177"/>
      <c r="AGT35" s="177"/>
      <c r="AGU35" s="177"/>
      <c r="AGV35" s="177"/>
      <c r="AGW35" s="177"/>
      <c r="AGX35" s="177"/>
      <c r="AGY35" s="177"/>
      <c r="AGZ35" s="177"/>
      <c r="AHA35" s="177"/>
      <c r="AHB35" s="177"/>
      <c r="AHC35" s="177"/>
      <c r="AHD35" s="177"/>
      <c r="AHE35" s="177"/>
      <c r="AHF35" s="177"/>
      <c r="AHG35" s="177"/>
      <c r="AHH35" s="177"/>
      <c r="AHI35" s="177"/>
      <c r="AHJ35" s="177"/>
      <c r="AHK35" s="177"/>
      <c r="AHL35" s="177"/>
      <c r="AHM35" s="177"/>
      <c r="AHN35" s="177"/>
      <c r="AHO35" s="177"/>
      <c r="AHP35" s="177"/>
      <c r="AHQ35" s="177"/>
      <c r="AHR35" s="177"/>
      <c r="AHS35" s="177"/>
      <c r="AHT35" s="177"/>
      <c r="AHU35" s="177"/>
      <c r="AHV35" s="177"/>
      <c r="AHW35" s="177"/>
      <c r="AHX35" s="177"/>
      <c r="AHY35" s="177"/>
      <c r="AHZ35" s="177"/>
      <c r="AIA35" s="177"/>
      <c r="AIB35" s="177"/>
      <c r="AIC35" s="177"/>
      <c r="AID35" s="177"/>
      <c r="AIE35" s="177"/>
      <c r="AIF35" s="177"/>
      <c r="AIG35" s="177"/>
      <c r="AIH35" s="177"/>
      <c r="AII35" s="177"/>
      <c r="AIJ35" s="177"/>
      <c r="AIK35" s="177"/>
      <c r="AIL35" s="177"/>
      <c r="AIM35" s="177"/>
      <c r="AIN35" s="177"/>
      <c r="AIO35" s="177"/>
      <c r="AIP35" s="177"/>
      <c r="AIQ35" s="177"/>
      <c r="AIR35" s="177"/>
      <c r="AIS35" s="177"/>
      <c r="AIT35" s="177"/>
      <c r="AIU35" s="177"/>
      <c r="AIV35" s="177"/>
      <c r="AIW35" s="177"/>
      <c r="AIX35" s="177"/>
      <c r="AIY35" s="177"/>
      <c r="AIZ35" s="177"/>
      <c r="AJA35" s="177"/>
      <c r="AJB35" s="177"/>
      <c r="AJC35" s="177"/>
      <c r="AJD35" s="177"/>
      <c r="AJE35" s="177"/>
      <c r="AJF35" s="177"/>
      <c r="AJG35" s="177"/>
      <c r="AJH35" s="177"/>
      <c r="AJI35" s="177"/>
      <c r="AJJ35" s="177"/>
      <c r="AJK35" s="177"/>
      <c r="AJL35" s="177"/>
      <c r="AJM35" s="177"/>
      <c r="AJN35" s="177"/>
      <c r="AJO35" s="177"/>
      <c r="AJP35" s="177"/>
      <c r="AJQ35" s="177"/>
      <c r="AJR35" s="177"/>
      <c r="AJS35" s="177"/>
      <c r="AJT35" s="177"/>
      <c r="AJU35" s="177"/>
      <c r="AJV35" s="177"/>
      <c r="AJW35" s="177"/>
      <c r="AJX35" s="177"/>
      <c r="AJY35" s="177"/>
      <c r="AJZ35" s="177"/>
      <c r="AKA35" s="177"/>
      <c r="AKB35" s="177"/>
      <c r="AKC35" s="177"/>
      <c r="AKD35" s="177"/>
      <c r="AKE35" s="177"/>
      <c r="AKF35" s="177"/>
      <c r="AKG35" s="177"/>
      <c r="AKH35" s="177"/>
      <c r="AKI35" s="177"/>
      <c r="AKJ35" s="177"/>
      <c r="AKK35" s="177"/>
      <c r="AKL35" s="177"/>
      <c r="AKM35" s="177"/>
      <c r="AKN35" s="177"/>
      <c r="AKO35" s="177"/>
      <c r="AKP35" s="177"/>
      <c r="AKQ35" s="177"/>
      <c r="AKR35" s="177"/>
      <c r="AKS35" s="177"/>
      <c r="AKT35" s="177"/>
      <c r="AKU35" s="177"/>
      <c r="AKV35" s="177"/>
      <c r="AKW35" s="177"/>
      <c r="AKX35" s="177"/>
      <c r="AKY35" s="177"/>
      <c r="AKZ35" s="177"/>
      <c r="ALA35" s="177"/>
      <c r="ALB35" s="177"/>
      <c r="ALC35" s="177"/>
      <c r="ALD35" s="177"/>
      <c r="ALE35" s="177"/>
      <c r="ALF35" s="177"/>
      <c r="ALG35" s="177"/>
      <c r="ALH35" s="177"/>
      <c r="ALI35" s="177"/>
      <c r="ALJ35" s="177"/>
      <c r="ALK35" s="177"/>
      <c r="ALL35" s="177"/>
      <c r="ALM35" s="177"/>
      <c r="ALN35" s="177"/>
      <c r="ALO35" s="177"/>
      <c r="ALP35" s="177"/>
      <c r="ALQ35" s="177"/>
      <c r="ALR35" s="177"/>
      <c r="ALS35" s="177"/>
      <c r="ALT35" s="177"/>
      <c r="ALU35" s="177"/>
      <c r="ALV35" s="177"/>
      <c r="ALW35" s="177"/>
      <c r="ALX35" s="177"/>
      <c r="ALY35" s="177"/>
      <c r="ALZ35" s="177"/>
      <c r="AMA35" s="177"/>
      <c r="AMB35" s="177"/>
      <c r="AMC35" s="177"/>
      <c r="AMD35" s="177"/>
      <c r="AME35" s="177"/>
      <c r="AMF35" s="177"/>
      <c r="AMG35" s="177"/>
      <c r="AMH35" s="177"/>
      <c r="AMI35" s="177"/>
      <c r="AMJ35" s="177"/>
      <c r="AMK35" s="177"/>
    </row>
    <row r="36" spans="1:1025" s="298" customFormat="1" ht="35.1" customHeight="1" x14ac:dyDescent="0.8">
      <c r="A36" s="304" t="s">
        <v>141</v>
      </c>
      <c r="B36" s="171">
        <v>107.52541718887306</v>
      </c>
      <c r="C36" s="172">
        <v>2.8907246055121862</v>
      </c>
      <c r="D36" s="171">
        <v>59.181477313582469</v>
      </c>
      <c r="E36" s="172">
        <v>3.4490845382530693</v>
      </c>
      <c r="F36" s="171">
        <v>1.6667130120996032</v>
      </c>
      <c r="G36" s="172">
        <v>174.7134166583204</v>
      </c>
      <c r="H36" s="171">
        <v>86.984319289354715</v>
      </c>
      <c r="I36" s="172">
        <v>2.715344464275915</v>
      </c>
      <c r="J36" s="171">
        <v>53.472609972175512</v>
      </c>
      <c r="K36" s="172">
        <v>2.8584017420633034</v>
      </c>
      <c r="L36" s="171">
        <v>3.2799032012061953</v>
      </c>
      <c r="M36" s="300">
        <v>149.31057866907565</v>
      </c>
      <c r="N36" s="302"/>
      <c r="O36" s="184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296"/>
      <c r="AB36" s="297"/>
      <c r="AC36" s="185"/>
      <c r="AD36" s="297"/>
      <c r="AE36" s="185"/>
      <c r="AF36" s="297"/>
      <c r="AG36" s="185"/>
      <c r="AH36" s="297"/>
      <c r="AI36" s="303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77"/>
      <c r="BD36" s="177"/>
      <c r="BE36" s="177"/>
      <c r="BF36" s="177"/>
      <c r="BG36" s="177"/>
      <c r="BH36" s="177"/>
      <c r="BI36" s="177"/>
      <c r="BJ36" s="177"/>
      <c r="BK36" s="177"/>
      <c r="BL36" s="177"/>
      <c r="BM36" s="177"/>
      <c r="BN36" s="177"/>
      <c r="BO36" s="177"/>
      <c r="BP36" s="177"/>
      <c r="BQ36" s="177"/>
      <c r="BR36" s="177"/>
      <c r="BS36" s="177"/>
      <c r="BT36" s="177"/>
      <c r="BU36" s="177"/>
      <c r="BV36" s="177"/>
      <c r="BW36" s="177"/>
      <c r="BX36" s="177"/>
      <c r="BY36" s="177"/>
      <c r="BZ36" s="177"/>
      <c r="CA36" s="177"/>
      <c r="CB36" s="177"/>
      <c r="CC36" s="177"/>
      <c r="CD36" s="177"/>
      <c r="CE36" s="177"/>
      <c r="CF36" s="177"/>
      <c r="CG36" s="177"/>
      <c r="CH36" s="177"/>
      <c r="CI36" s="177"/>
      <c r="CJ36" s="177"/>
      <c r="CK36" s="177"/>
      <c r="CL36" s="177"/>
      <c r="CM36" s="177"/>
      <c r="CN36" s="177"/>
      <c r="CO36" s="177"/>
      <c r="CP36" s="177"/>
      <c r="CQ36" s="177"/>
      <c r="CR36" s="177"/>
      <c r="CS36" s="177"/>
      <c r="CT36" s="177"/>
      <c r="CU36" s="177"/>
      <c r="CV36" s="177"/>
      <c r="CW36" s="177"/>
      <c r="CX36" s="177"/>
      <c r="CY36" s="177"/>
      <c r="CZ36" s="177"/>
      <c r="DA36" s="177"/>
      <c r="DB36" s="177"/>
      <c r="DC36" s="177"/>
      <c r="DD36" s="177"/>
      <c r="DE36" s="177"/>
      <c r="DF36" s="177"/>
      <c r="DG36" s="177"/>
      <c r="DH36" s="177"/>
      <c r="DI36" s="177"/>
      <c r="DJ36" s="177"/>
      <c r="DK36" s="177"/>
      <c r="DL36" s="177"/>
      <c r="DM36" s="177"/>
      <c r="DN36" s="177"/>
      <c r="DO36" s="177"/>
      <c r="DP36" s="177"/>
      <c r="DQ36" s="177"/>
      <c r="DR36" s="177"/>
      <c r="DS36" s="177"/>
      <c r="DT36" s="177"/>
      <c r="DU36" s="177"/>
      <c r="DV36" s="177"/>
      <c r="DW36" s="177"/>
      <c r="DX36" s="177"/>
      <c r="DY36" s="177"/>
      <c r="DZ36" s="177"/>
      <c r="EA36" s="177"/>
      <c r="EB36" s="177"/>
      <c r="EC36" s="177"/>
      <c r="ED36" s="177"/>
      <c r="EE36" s="177"/>
      <c r="EF36" s="177"/>
      <c r="EG36" s="177"/>
      <c r="EH36" s="177"/>
      <c r="EI36" s="177"/>
      <c r="EJ36" s="177"/>
      <c r="EK36" s="177"/>
      <c r="EL36" s="177"/>
      <c r="EM36" s="177"/>
      <c r="EN36" s="177"/>
      <c r="EO36" s="177"/>
      <c r="EP36" s="177"/>
      <c r="EQ36" s="177"/>
      <c r="ER36" s="177"/>
      <c r="ES36" s="177"/>
      <c r="ET36" s="177"/>
      <c r="EU36" s="177"/>
      <c r="EV36" s="177"/>
      <c r="EW36" s="177"/>
      <c r="EX36" s="177"/>
      <c r="EY36" s="177"/>
      <c r="EZ36" s="177"/>
      <c r="FA36" s="177"/>
      <c r="FB36" s="177"/>
      <c r="FC36" s="177"/>
      <c r="FD36" s="177"/>
      <c r="FE36" s="177"/>
      <c r="FF36" s="177"/>
      <c r="FG36" s="177"/>
      <c r="FH36" s="177"/>
      <c r="FI36" s="177"/>
      <c r="FJ36" s="177"/>
      <c r="FK36" s="177"/>
      <c r="FL36" s="177"/>
      <c r="FM36" s="177"/>
      <c r="FN36" s="177"/>
      <c r="FO36" s="177"/>
      <c r="FP36" s="177"/>
      <c r="FQ36" s="177"/>
      <c r="FR36" s="177"/>
      <c r="FS36" s="177"/>
      <c r="FT36" s="177"/>
      <c r="FU36" s="177"/>
      <c r="FV36" s="177"/>
      <c r="FW36" s="177"/>
      <c r="FX36" s="177"/>
      <c r="FY36" s="177"/>
      <c r="FZ36" s="177"/>
      <c r="GA36" s="177"/>
      <c r="GB36" s="177"/>
      <c r="GC36" s="177"/>
      <c r="GD36" s="177"/>
      <c r="GE36" s="177"/>
      <c r="GF36" s="177"/>
      <c r="GG36" s="177"/>
      <c r="GH36" s="177"/>
      <c r="GI36" s="177"/>
      <c r="GJ36" s="177"/>
      <c r="GK36" s="177"/>
      <c r="GL36" s="177"/>
      <c r="GM36" s="177"/>
      <c r="GN36" s="177"/>
      <c r="GO36" s="177"/>
      <c r="GP36" s="177"/>
      <c r="GQ36" s="177"/>
      <c r="GR36" s="177"/>
      <c r="GS36" s="177"/>
      <c r="GT36" s="177"/>
      <c r="GU36" s="177"/>
      <c r="GV36" s="177"/>
      <c r="GW36" s="177"/>
      <c r="GX36" s="177"/>
      <c r="GY36" s="177"/>
      <c r="GZ36" s="177"/>
      <c r="HA36" s="177"/>
      <c r="HB36" s="177"/>
      <c r="HC36" s="177"/>
      <c r="HD36" s="177"/>
      <c r="HE36" s="177"/>
      <c r="HF36" s="177"/>
      <c r="HG36" s="177"/>
      <c r="HH36" s="177"/>
      <c r="HI36" s="177"/>
      <c r="HJ36" s="177"/>
      <c r="HK36" s="177"/>
      <c r="HL36" s="177"/>
      <c r="HM36" s="177"/>
      <c r="HN36" s="177"/>
      <c r="HO36" s="177"/>
      <c r="HP36" s="177"/>
      <c r="HQ36" s="177"/>
      <c r="HR36" s="177"/>
      <c r="HS36" s="177"/>
      <c r="HT36" s="177"/>
      <c r="HU36" s="177"/>
      <c r="HV36" s="177"/>
      <c r="HW36" s="177"/>
      <c r="HX36" s="177"/>
      <c r="HY36" s="177"/>
      <c r="HZ36" s="177"/>
      <c r="IA36" s="177"/>
      <c r="IB36" s="177"/>
      <c r="IC36" s="177"/>
      <c r="ID36" s="177"/>
      <c r="IE36" s="177"/>
      <c r="IF36" s="177"/>
      <c r="IG36" s="177"/>
      <c r="IH36" s="177"/>
      <c r="II36" s="177"/>
      <c r="IJ36" s="177"/>
      <c r="IK36" s="177"/>
      <c r="IL36" s="177"/>
      <c r="IM36" s="177"/>
      <c r="IN36" s="177"/>
      <c r="IO36" s="177"/>
      <c r="IP36" s="177"/>
      <c r="IQ36" s="177"/>
      <c r="IR36" s="177"/>
      <c r="IS36" s="177"/>
      <c r="IT36" s="177"/>
      <c r="IU36" s="177"/>
      <c r="IV36" s="177"/>
      <c r="IW36" s="177"/>
      <c r="IX36" s="177"/>
      <c r="IY36" s="177"/>
      <c r="IZ36" s="177"/>
      <c r="JA36" s="177"/>
      <c r="JB36" s="177"/>
      <c r="JC36" s="177"/>
      <c r="JD36" s="177"/>
      <c r="JE36" s="177"/>
      <c r="JF36" s="177"/>
      <c r="JG36" s="177"/>
      <c r="JH36" s="177"/>
      <c r="JI36" s="177"/>
      <c r="JJ36" s="177"/>
      <c r="JK36" s="177"/>
      <c r="JL36" s="177"/>
      <c r="JM36" s="177"/>
      <c r="JN36" s="177"/>
      <c r="JO36" s="177"/>
      <c r="JP36" s="177"/>
      <c r="JQ36" s="177"/>
      <c r="JR36" s="177"/>
      <c r="JS36" s="177"/>
      <c r="JT36" s="177"/>
      <c r="JU36" s="177"/>
      <c r="JV36" s="177"/>
      <c r="JW36" s="177"/>
      <c r="JX36" s="177"/>
      <c r="JY36" s="177"/>
      <c r="JZ36" s="177"/>
      <c r="KA36" s="177"/>
      <c r="KB36" s="177"/>
      <c r="KC36" s="177"/>
      <c r="KD36" s="177"/>
      <c r="KE36" s="177"/>
      <c r="KF36" s="177"/>
      <c r="KG36" s="177"/>
      <c r="KH36" s="177"/>
      <c r="KI36" s="177"/>
      <c r="KJ36" s="177"/>
      <c r="KK36" s="177"/>
      <c r="KL36" s="177"/>
      <c r="KM36" s="177"/>
      <c r="KN36" s="177"/>
      <c r="KO36" s="177"/>
      <c r="KP36" s="177"/>
      <c r="KQ36" s="177"/>
      <c r="KR36" s="177"/>
      <c r="KS36" s="177"/>
      <c r="KT36" s="177"/>
      <c r="KU36" s="177"/>
      <c r="KV36" s="177"/>
      <c r="KW36" s="177"/>
      <c r="KX36" s="177"/>
      <c r="KY36" s="177"/>
      <c r="KZ36" s="177"/>
      <c r="LA36" s="177"/>
      <c r="LB36" s="177"/>
      <c r="LC36" s="177"/>
      <c r="LD36" s="177"/>
      <c r="LE36" s="177"/>
      <c r="LF36" s="177"/>
      <c r="LG36" s="177"/>
      <c r="LH36" s="177"/>
      <c r="LI36" s="177"/>
      <c r="LJ36" s="177"/>
      <c r="LK36" s="177"/>
      <c r="LL36" s="177"/>
      <c r="LM36" s="177"/>
      <c r="LN36" s="177"/>
      <c r="LO36" s="177"/>
      <c r="LP36" s="177"/>
      <c r="LQ36" s="177"/>
      <c r="LR36" s="177"/>
      <c r="LS36" s="177"/>
      <c r="LT36" s="177"/>
      <c r="LU36" s="177"/>
      <c r="LV36" s="177"/>
      <c r="LW36" s="177"/>
      <c r="LX36" s="177"/>
      <c r="LY36" s="177"/>
      <c r="LZ36" s="177"/>
      <c r="MA36" s="177"/>
      <c r="MB36" s="177"/>
      <c r="MC36" s="177"/>
      <c r="MD36" s="177"/>
      <c r="ME36" s="177"/>
      <c r="MF36" s="177"/>
      <c r="MG36" s="177"/>
      <c r="MH36" s="177"/>
      <c r="MI36" s="177"/>
      <c r="MJ36" s="177"/>
      <c r="MK36" s="177"/>
      <c r="ML36" s="177"/>
      <c r="MM36" s="177"/>
      <c r="MN36" s="177"/>
      <c r="MO36" s="177"/>
      <c r="MP36" s="177"/>
      <c r="MQ36" s="177"/>
      <c r="MR36" s="177"/>
      <c r="MS36" s="177"/>
      <c r="MT36" s="177"/>
      <c r="MU36" s="177"/>
      <c r="MV36" s="177"/>
      <c r="MW36" s="177"/>
      <c r="MX36" s="177"/>
      <c r="MY36" s="177"/>
      <c r="MZ36" s="177"/>
      <c r="NA36" s="177"/>
      <c r="NB36" s="177"/>
      <c r="NC36" s="177"/>
      <c r="ND36" s="177"/>
      <c r="NE36" s="177"/>
      <c r="NF36" s="177"/>
      <c r="NG36" s="177"/>
      <c r="NH36" s="177"/>
      <c r="NI36" s="177"/>
      <c r="NJ36" s="177"/>
      <c r="NK36" s="177"/>
      <c r="NL36" s="177"/>
      <c r="NM36" s="177"/>
      <c r="NN36" s="177"/>
      <c r="NO36" s="177"/>
      <c r="NP36" s="177"/>
      <c r="NQ36" s="177"/>
      <c r="NR36" s="177"/>
      <c r="NS36" s="177"/>
      <c r="NT36" s="177"/>
      <c r="NU36" s="177"/>
      <c r="NV36" s="177"/>
      <c r="NW36" s="177"/>
      <c r="NX36" s="177"/>
      <c r="NY36" s="177"/>
      <c r="NZ36" s="177"/>
      <c r="OA36" s="177"/>
      <c r="OB36" s="177"/>
      <c r="OC36" s="177"/>
      <c r="OD36" s="177"/>
      <c r="OE36" s="177"/>
      <c r="OF36" s="177"/>
      <c r="OG36" s="177"/>
      <c r="OH36" s="177"/>
      <c r="OI36" s="177"/>
      <c r="OJ36" s="177"/>
      <c r="OK36" s="177"/>
      <c r="OL36" s="177"/>
      <c r="OM36" s="177"/>
      <c r="ON36" s="177"/>
      <c r="OO36" s="177"/>
      <c r="OP36" s="177"/>
      <c r="OQ36" s="177"/>
      <c r="OR36" s="177"/>
      <c r="OS36" s="177"/>
      <c r="OT36" s="177"/>
      <c r="OU36" s="177"/>
      <c r="OV36" s="177"/>
      <c r="OW36" s="177"/>
      <c r="OX36" s="177"/>
      <c r="OY36" s="177"/>
      <c r="OZ36" s="177"/>
      <c r="PA36" s="177"/>
      <c r="PB36" s="177"/>
      <c r="PC36" s="177"/>
      <c r="PD36" s="177"/>
      <c r="PE36" s="177"/>
      <c r="PF36" s="177"/>
      <c r="PG36" s="177"/>
      <c r="PH36" s="177"/>
      <c r="PI36" s="177"/>
      <c r="PJ36" s="177"/>
      <c r="PK36" s="177"/>
      <c r="PL36" s="177"/>
      <c r="PM36" s="177"/>
      <c r="PN36" s="177"/>
      <c r="PO36" s="177"/>
      <c r="PP36" s="177"/>
      <c r="PQ36" s="177"/>
      <c r="PR36" s="177"/>
      <c r="PS36" s="177"/>
      <c r="PT36" s="177"/>
      <c r="PU36" s="177"/>
      <c r="PV36" s="177"/>
      <c r="PW36" s="177"/>
      <c r="PX36" s="177"/>
      <c r="PY36" s="177"/>
      <c r="PZ36" s="177"/>
      <c r="QA36" s="177"/>
      <c r="QB36" s="177"/>
      <c r="QC36" s="177"/>
      <c r="QD36" s="177"/>
      <c r="QE36" s="177"/>
      <c r="QF36" s="177"/>
      <c r="QG36" s="177"/>
      <c r="QH36" s="177"/>
      <c r="QI36" s="177"/>
      <c r="QJ36" s="177"/>
      <c r="QK36" s="177"/>
      <c r="QL36" s="177"/>
      <c r="QM36" s="177"/>
      <c r="QN36" s="177"/>
      <c r="QO36" s="177"/>
      <c r="QP36" s="177"/>
      <c r="QQ36" s="177"/>
      <c r="QR36" s="177"/>
      <c r="QS36" s="177"/>
      <c r="QT36" s="177"/>
      <c r="QU36" s="177"/>
      <c r="QV36" s="177"/>
      <c r="QW36" s="177"/>
      <c r="QX36" s="177"/>
      <c r="QY36" s="177"/>
      <c r="QZ36" s="177"/>
      <c r="RA36" s="177"/>
      <c r="RB36" s="177"/>
      <c r="RC36" s="177"/>
      <c r="RD36" s="177"/>
      <c r="RE36" s="177"/>
      <c r="RF36" s="177"/>
      <c r="RG36" s="177"/>
      <c r="RH36" s="177"/>
      <c r="RI36" s="177"/>
      <c r="RJ36" s="177"/>
      <c r="RK36" s="177"/>
      <c r="RL36" s="177"/>
      <c r="RM36" s="177"/>
      <c r="RN36" s="177"/>
      <c r="RO36" s="177"/>
      <c r="RP36" s="177"/>
      <c r="RQ36" s="177"/>
      <c r="RR36" s="177"/>
      <c r="RS36" s="177"/>
      <c r="RT36" s="177"/>
      <c r="RU36" s="177"/>
      <c r="RV36" s="177"/>
      <c r="RW36" s="177"/>
      <c r="RX36" s="177"/>
      <c r="RY36" s="177"/>
      <c r="RZ36" s="177"/>
      <c r="SA36" s="177"/>
      <c r="SB36" s="177"/>
      <c r="SC36" s="177"/>
      <c r="SD36" s="177"/>
      <c r="SE36" s="177"/>
      <c r="SF36" s="177"/>
      <c r="SG36" s="177"/>
      <c r="SH36" s="177"/>
      <c r="SI36" s="177"/>
      <c r="SJ36" s="177"/>
      <c r="SK36" s="177"/>
      <c r="SL36" s="177"/>
      <c r="SM36" s="177"/>
      <c r="SN36" s="177"/>
      <c r="SO36" s="177"/>
      <c r="SP36" s="177"/>
      <c r="SQ36" s="177"/>
      <c r="SR36" s="177"/>
      <c r="SS36" s="177"/>
      <c r="ST36" s="177"/>
      <c r="SU36" s="177"/>
      <c r="SV36" s="177"/>
      <c r="SW36" s="177"/>
      <c r="SX36" s="177"/>
      <c r="SY36" s="177"/>
      <c r="SZ36" s="177"/>
      <c r="TA36" s="177"/>
      <c r="TB36" s="177"/>
      <c r="TC36" s="177"/>
      <c r="TD36" s="177"/>
      <c r="TE36" s="177"/>
      <c r="TF36" s="177"/>
      <c r="TG36" s="177"/>
      <c r="TH36" s="177"/>
      <c r="TI36" s="177"/>
      <c r="TJ36" s="177"/>
      <c r="TK36" s="177"/>
      <c r="TL36" s="177"/>
      <c r="TM36" s="177"/>
      <c r="TN36" s="177"/>
      <c r="TO36" s="177"/>
      <c r="TP36" s="177"/>
      <c r="TQ36" s="177"/>
      <c r="TR36" s="177"/>
      <c r="TS36" s="177"/>
      <c r="TT36" s="177"/>
      <c r="TU36" s="177"/>
      <c r="TV36" s="177"/>
      <c r="TW36" s="177"/>
      <c r="TX36" s="177"/>
      <c r="TY36" s="177"/>
      <c r="TZ36" s="177"/>
      <c r="UA36" s="177"/>
      <c r="UB36" s="177"/>
      <c r="UC36" s="177"/>
      <c r="UD36" s="177"/>
      <c r="UE36" s="177"/>
      <c r="UF36" s="177"/>
      <c r="UG36" s="177"/>
      <c r="UH36" s="177"/>
      <c r="UI36" s="177"/>
      <c r="UJ36" s="177"/>
      <c r="UK36" s="177"/>
      <c r="UL36" s="177"/>
      <c r="UM36" s="177"/>
      <c r="UN36" s="177"/>
      <c r="UO36" s="177"/>
      <c r="UP36" s="177"/>
      <c r="UQ36" s="177"/>
      <c r="UR36" s="177"/>
      <c r="US36" s="177"/>
      <c r="UT36" s="177"/>
      <c r="UU36" s="177"/>
      <c r="UV36" s="177"/>
      <c r="UW36" s="177"/>
      <c r="UX36" s="177"/>
      <c r="UY36" s="177"/>
      <c r="UZ36" s="177"/>
      <c r="VA36" s="177"/>
      <c r="VB36" s="177"/>
      <c r="VC36" s="177"/>
      <c r="VD36" s="177"/>
      <c r="VE36" s="177"/>
      <c r="VF36" s="177"/>
      <c r="VG36" s="177"/>
      <c r="VH36" s="177"/>
      <c r="VI36" s="177"/>
      <c r="VJ36" s="177"/>
      <c r="VK36" s="177"/>
      <c r="VL36" s="177"/>
      <c r="VM36" s="177"/>
      <c r="VN36" s="177"/>
      <c r="VO36" s="177"/>
      <c r="VP36" s="177"/>
      <c r="VQ36" s="177"/>
      <c r="VR36" s="177"/>
      <c r="VS36" s="177"/>
      <c r="VT36" s="177"/>
      <c r="VU36" s="177"/>
      <c r="VV36" s="177"/>
      <c r="VW36" s="177"/>
      <c r="VX36" s="177"/>
      <c r="VY36" s="177"/>
      <c r="VZ36" s="177"/>
      <c r="WA36" s="177"/>
      <c r="WB36" s="177"/>
      <c r="WC36" s="177"/>
      <c r="WD36" s="177"/>
      <c r="WE36" s="177"/>
      <c r="WF36" s="177"/>
      <c r="WG36" s="177"/>
      <c r="WH36" s="177"/>
      <c r="WI36" s="177"/>
      <c r="WJ36" s="177"/>
      <c r="WK36" s="177"/>
      <c r="WL36" s="177"/>
      <c r="WM36" s="177"/>
      <c r="WN36" s="177"/>
      <c r="WO36" s="177"/>
      <c r="WP36" s="177"/>
      <c r="WQ36" s="177"/>
      <c r="WR36" s="177"/>
      <c r="WS36" s="177"/>
      <c r="WT36" s="177"/>
      <c r="WU36" s="177"/>
      <c r="WV36" s="177"/>
      <c r="WW36" s="177"/>
      <c r="WX36" s="177"/>
      <c r="WY36" s="177"/>
      <c r="WZ36" s="177"/>
      <c r="XA36" s="177"/>
      <c r="XB36" s="177"/>
      <c r="XC36" s="177"/>
      <c r="XD36" s="177"/>
      <c r="XE36" s="177"/>
      <c r="XF36" s="177"/>
      <c r="XG36" s="177"/>
      <c r="XH36" s="177"/>
      <c r="XI36" s="177"/>
      <c r="XJ36" s="177"/>
      <c r="XK36" s="177"/>
      <c r="XL36" s="177"/>
      <c r="XM36" s="177"/>
      <c r="XN36" s="177"/>
      <c r="XO36" s="177"/>
      <c r="XP36" s="177"/>
      <c r="XQ36" s="177"/>
      <c r="XR36" s="177"/>
      <c r="XS36" s="177"/>
      <c r="XT36" s="177"/>
      <c r="XU36" s="177"/>
      <c r="XV36" s="177"/>
      <c r="XW36" s="177"/>
      <c r="XX36" s="177"/>
      <c r="XY36" s="177"/>
      <c r="XZ36" s="177"/>
      <c r="YA36" s="177"/>
      <c r="YB36" s="177"/>
      <c r="YC36" s="177"/>
      <c r="YD36" s="177"/>
      <c r="YE36" s="177"/>
      <c r="YF36" s="177"/>
      <c r="YG36" s="177"/>
      <c r="YH36" s="177"/>
      <c r="YI36" s="177"/>
      <c r="YJ36" s="177"/>
      <c r="YK36" s="177"/>
      <c r="YL36" s="177"/>
      <c r="YM36" s="177"/>
      <c r="YN36" s="177"/>
      <c r="YO36" s="177"/>
      <c r="YP36" s="177"/>
      <c r="YQ36" s="177"/>
      <c r="YR36" s="177"/>
      <c r="YS36" s="177"/>
      <c r="YT36" s="177"/>
      <c r="YU36" s="177"/>
      <c r="YV36" s="177"/>
      <c r="YW36" s="177"/>
      <c r="YX36" s="177"/>
      <c r="YY36" s="177"/>
      <c r="YZ36" s="177"/>
      <c r="ZA36" s="177"/>
      <c r="ZB36" s="177"/>
      <c r="ZC36" s="177"/>
      <c r="ZD36" s="177"/>
      <c r="ZE36" s="177"/>
      <c r="ZF36" s="177"/>
      <c r="ZG36" s="177"/>
      <c r="ZH36" s="177"/>
      <c r="ZI36" s="177"/>
      <c r="ZJ36" s="177"/>
      <c r="ZK36" s="177"/>
      <c r="ZL36" s="177"/>
      <c r="ZM36" s="177"/>
      <c r="ZN36" s="177"/>
      <c r="ZO36" s="177"/>
      <c r="ZP36" s="177"/>
      <c r="ZQ36" s="177"/>
      <c r="ZR36" s="177"/>
      <c r="ZS36" s="177"/>
      <c r="ZT36" s="177"/>
      <c r="ZU36" s="177"/>
      <c r="ZV36" s="177"/>
      <c r="ZW36" s="177"/>
      <c r="ZX36" s="177"/>
      <c r="ZY36" s="177"/>
      <c r="ZZ36" s="177"/>
      <c r="AAA36" s="177"/>
      <c r="AAB36" s="177"/>
      <c r="AAC36" s="177"/>
      <c r="AAD36" s="177"/>
      <c r="AAE36" s="177"/>
      <c r="AAF36" s="177"/>
      <c r="AAG36" s="177"/>
      <c r="AAH36" s="177"/>
      <c r="AAI36" s="177"/>
      <c r="AAJ36" s="177"/>
      <c r="AAK36" s="177"/>
      <c r="AAL36" s="177"/>
      <c r="AAM36" s="177"/>
      <c r="AAN36" s="177"/>
      <c r="AAO36" s="177"/>
      <c r="AAP36" s="177"/>
      <c r="AAQ36" s="177"/>
      <c r="AAR36" s="177"/>
      <c r="AAS36" s="177"/>
      <c r="AAT36" s="177"/>
      <c r="AAU36" s="177"/>
      <c r="AAV36" s="177"/>
      <c r="AAW36" s="177"/>
      <c r="AAX36" s="177"/>
      <c r="AAY36" s="177"/>
      <c r="AAZ36" s="177"/>
      <c r="ABA36" s="177"/>
      <c r="ABB36" s="177"/>
      <c r="ABC36" s="177"/>
      <c r="ABD36" s="177"/>
      <c r="ABE36" s="177"/>
      <c r="ABF36" s="177"/>
      <c r="ABG36" s="177"/>
      <c r="ABH36" s="177"/>
      <c r="ABI36" s="177"/>
      <c r="ABJ36" s="177"/>
      <c r="ABK36" s="177"/>
      <c r="ABL36" s="177"/>
      <c r="ABM36" s="177"/>
      <c r="ABN36" s="177"/>
      <c r="ABO36" s="177"/>
      <c r="ABP36" s="177"/>
      <c r="ABQ36" s="177"/>
      <c r="ABR36" s="177"/>
      <c r="ABS36" s="177"/>
      <c r="ABT36" s="177"/>
      <c r="ABU36" s="177"/>
      <c r="ABV36" s="177"/>
      <c r="ABW36" s="177"/>
      <c r="ABX36" s="177"/>
      <c r="ABY36" s="177"/>
      <c r="ABZ36" s="177"/>
      <c r="ACA36" s="177"/>
      <c r="ACB36" s="177"/>
      <c r="ACC36" s="177"/>
      <c r="ACD36" s="177"/>
      <c r="ACE36" s="177"/>
      <c r="ACF36" s="177"/>
      <c r="ACG36" s="177"/>
      <c r="ACH36" s="177"/>
      <c r="ACI36" s="177"/>
      <c r="ACJ36" s="177"/>
      <c r="ACK36" s="177"/>
      <c r="ACL36" s="177"/>
      <c r="ACM36" s="177"/>
      <c r="ACN36" s="177"/>
      <c r="ACO36" s="177"/>
      <c r="ACP36" s="177"/>
      <c r="ACQ36" s="177"/>
      <c r="ACR36" s="177"/>
      <c r="ACS36" s="177"/>
      <c r="ACT36" s="177"/>
      <c r="ACU36" s="177"/>
      <c r="ACV36" s="177"/>
      <c r="ACW36" s="177"/>
      <c r="ACX36" s="177"/>
      <c r="ACY36" s="177"/>
      <c r="ACZ36" s="177"/>
      <c r="ADA36" s="177"/>
      <c r="ADB36" s="177"/>
      <c r="ADC36" s="177"/>
      <c r="ADD36" s="177"/>
      <c r="ADE36" s="177"/>
      <c r="ADF36" s="177"/>
      <c r="ADG36" s="177"/>
      <c r="ADH36" s="177"/>
      <c r="ADI36" s="177"/>
      <c r="ADJ36" s="177"/>
      <c r="ADK36" s="177"/>
      <c r="ADL36" s="177"/>
      <c r="ADM36" s="177"/>
      <c r="ADN36" s="177"/>
      <c r="ADO36" s="177"/>
      <c r="ADP36" s="177"/>
      <c r="ADQ36" s="177"/>
      <c r="ADR36" s="177"/>
      <c r="ADS36" s="177"/>
      <c r="ADT36" s="177"/>
      <c r="ADU36" s="177"/>
      <c r="ADV36" s="177"/>
      <c r="ADW36" s="177"/>
      <c r="ADX36" s="177"/>
      <c r="ADY36" s="177"/>
      <c r="ADZ36" s="177"/>
      <c r="AEA36" s="177"/>
      <c r="AEB36" s="177"/>
      <c r="AEC36" s="177"/>
      <c r="AED36" s="177"/>
      <c r="AEE36" s="177"/>
      <c r="AEF36" s="177"/>
      <c r="AEG36" s="177"/>
      <c r="AEH36" s="177"/>
      <c r="AEI36" s="177"/>
      <c r="AEJ36" s="177"/>
      <c r="AEK36" s="177"/>
      <c r="AEL36" s="177"/>
      <c r="AEM36" s="177"/>
      <c r="AEN36" s="177"/>
      <c r="AEO36" s="177"/>
      <c r="AEP36" s="177"/>
      <c r="AEQ36" s="177"/>
      <c r="AER36" s="177"/>
      <c r="AES36" s="177"/>
      <c r="AET36" s="177"/>
      <c r="AEU36" s="177"/>
      <c r="AEV36" s="177"/>
      <c r="AEW36" s="177"/>
      <c r="AEX36" s="177"/>
      <c r="AEY36" s="177"/>
      <c r="AEZ36" s="177"/>
      <c r="AFA36" s="177"/>
      <c r="AFB36" s="177"/>
      <c r="AFC36" s="177"/>
      <c r="AFD36" s="177"/>
      <c r="AFE36" s="177"/>
      <c r="AFF36" s="177"/>
      <c r="AFG36" s="177"/>
      <c r="AFH36" s="177"/>
      <c r="AFI36" s="177"/>
      <c r="AFJ36" s="177"/>
      <c r="AFK36" s="177"/>
      <c r="AFL36" s="177"/>
      <c r="AFM36" s="177"/>
      <c r="AFN36" s="177"/>
      <c r="AFO36" s="177"/>
      <c r="AFP36" s="177"/>
      <c r="AFQ36" s="177"/>
      <c r="AFR36" s="177"/>
      <c r="AFS36" s="177"/>
      <c r="AFT36" s="177"/>
      <c r="AFU36" s="177"/>
      <c r="AFV36" s="177"/>
      <c r="AFW36" s="177"/>
      <c r="AFX36" s="177"/>
      <c r="AFY36" s="177"/>
      <c r="AFZ36" s="177"/>
      <c r="AGA36" s="177"/>
      <c r="AGB36" s="177"/>
      <c r="AGC36" s="177"/>
      <c r="AGD36" s="177"/>
      <c r="AGE36" s="177"/>
      <c r="AGF36" s="177"/>
      <c r="AGG36" s="177"/>
      <c r="AGH36" s="177"/>
      <c r="AGI36" s="177"/>
      <c r="AGJ36" s="177"/>
      <c r="AGK36" s="177"/>
      <c r="AGL36" s="177"/>
      <c r="AGM36" s="177"/>
      <c r="AGN36" s="177"/>
      <c r="AGO36" s="177"/>
      <c r="AGP36" s="177"/>
      <c r="AGQ36" s="177"/>
      <c r="AGR36" s="177"/>
      <c r="AGS36" s="177"/>
      <c r="AGT36" s="177"/>
      <c r="AGU36" s="177"/>
      <c r="AGV36" s="177"/>
      <c r="AGW36" s="177"/>
      <c r="AGX36" s="177"/>
      <c r="AGY36" s="177"/>
      <c r="AGZ36" s="177"/>
      <c r="AHA36" s="177"/>
      <c r="AHB36" s="177"/>
      <c r="AHC36" s="177"/>
      <c r="AHD36" s="177"/>
      <c r="AHE36" s="177"/>
      <c r="AHF36" s="177"/>
      <c r="AHG36" s="177"/>
      <c r="AHH36" s="177"/>
      <c r="AHI36" s="177"/>
      <c r="AHJ36" s="177"/>
      <c r="AHK36" s="177"/>
      <c r="AHL36" s="177"/>
      <c r="AHM36" s="177"/>
      <c r="AHN36" s="177"/>
      <c r="AHO36" s="177"/>
      <c r="AHP36" s="177"/>
      <c r="AHQ36" s="177"/>
      <c r="AHR36" s="177"/>
      <c r="AHS36" s="177"/>
      <c r="AHT36" s="177"/>
      <c r="AHU36" s="177"/>
      <c r="AHV36" s="177"/>
      <c r="AHW36" s="177"/>
      <c r="AHX36" s="177"/>
      <c r="AHY36" s="177"/>
      <c r="AHZ36" s="177"/>
      <c r="AIA36" s="177"/>
      <c r="AIB36" s="177"/>
      <c r="AIC36" s="177"/>
      <c r="AID36" s="177"/>
      <c r="AIE36" s="177"/>
      <c r="AIF36" s="177"/>
      <c r="AIG36" s="177"/>
      <c r="AIH36" s="177"/>
      <c r="AII36" s="177"/>
      <c r="AIJ36" s="177"/>
      <c r="AIK36" s="177"/>
      <c r="AIL36" s="177"/>
      <c r="AIM36" s="177"/>
      <c r="AIN36" s="177"/>
      <c r="AIO36" s="177"/>
      <c r="AIP36" s="177"/>
      <c r="AIQ36" s="177"/>
      <c r="AIR36" s="177"/>
      <c r="AIS36" s="177"/>
      <c r="AIT36" s="177"/>
      <c r="AIU36" s="177"/>
      <c r="AIV36" s="177"/>
      <c r="AIW36" s="177"/>
      <c r="AIX36" s="177"/>
      <c r="AIY36" s="177"/>
      <c r="AIZ36" s="177"/>
      <c r="AJA36" s="177"/>
      <c r="AJB36" s="177"/>
      <c r="AJC36" s="177"/>
      <c r="AJD36" s="177"/>
      <c r="AJE36" s="177"/>
      <c r="AJF36" s="177"/>
      <c r="AJG36" s="177"/>
      <c r="AJH36" s="177"/>
      <c r="AJI36" s="177"/>
      <c r="AJJ36" s="177"/>
      <c r="AJK36" s="177"/>
      <c r="AJL36" s="177"/>
      <c r="AJM36" s="177"/>
      <c r="AJN36" s="177"/>
      <c r="AJO36" s="177"/>
      <c r="AJP36" s="177"/>
      <c r="AJQ36" s="177"/>
      <c r="AJR36" s="177"/>
      <c r="AJS36" s="177"/>
      <c r="AJT36" s="177"/>
      <c r="AJU36" s="177"/>
      <c r="AJV36" s="177"/>
      <c r="AJW36" s="177"/>
      <c r="AJX36" s="177"/>
      <c r="AJY36" s="177"/>
      <c r="AJZ36" s="177"/>
      <c r="AKA36" s="177"/>
      <c r="AKB36" s="177"/>
      <c r="AKC36" s="177"/>
      <c r="AKD36" s="177"/>
      <c r="AKE36" s="177"/>
      <c r="AKF36" s="177"/>
      <c r="AKG36" s="177"/>
      <c r="AKH36" s="177"/>
      <c r="AKI36" s="177"/>
      <c r="AKJ36" s="177"/>
      <c r="AKK36" s="177"/>
      <c r="AKL36" s="177"/>
      <c r="AKM36" s="177"/>
      <c r="AKN36" s="177"/>
      <c r="AKO36" s="177"/>
      <c r="AKP36" s="177"/>
      <c r="AKQ36" s="177"/>
      <c r="AKR36" s="177"/>
      <c r="AKS36" s="177"/>
      <c r="AKT36" s="177"/>
      <c r="AKU36" s="177"/>
      <c r="AKV36" s="177"/>
      <c r="AKW36" s="177"/>
      <c r="AKX36" s="177"/>
      <c r="AKY36" s="177"/>
      <c r="AKZ36" s="177"/>
      <c r="ALA36" s="177"/>
      <c r="ALB36" s="177"/>
      <c r="ALC36" s="177"/>
      <c r="ALD36" s="177"/>
      <c r="ALE36" s="177"/>
      <c r="ALF36" s="177"/>
      <c r="ALG36" s="177"/>
      <c r="ALH36" s="177"/>
      <c r="ALI36" s="177"/>
      <c r="ALJ36" s="177"/>
      <c r="ALK36" s="177"/>
      <c r="ALL36" s="177"/>
      <c r="ALM36" s="177"/>
      <c r="ALN36" s="177"/>
      <c r="ALO36" s="177"/>
      <c r="ALP36" s="177"/>
      <c r="ALQ36" s="177"/>
      <c r="ALR36" s="177"/>
      <c r="ALS36" s="177"/>
      <c r="ALT36" s="177"/>
      <c r="ALU36" s="177"/>
      <c r="ALV36" s="177"/>
      <c r="ALW36" s="177"/>
      <c r="ALX36" s="177"/>
      <c r="ALY36" s="177"/>
      <c r="ALZ36" s="177"/>
      <c r="AMA36" s="177"/>
      <c r="AMB36" s="177"/>
      <c r="AMC36" s="177"/>
      <c r="AMD36" s="177"/>
      <c r="AME36" s="177"/>
      <c r="AMF36" s="177"/>
      <c r="AMG36" s="177"/>
      <c r="AMH36" s="177"/>
      <c r="AMI36" s="177"/>
      <c r="AMJ36" s="177"/>
      <c r="AMK36" s="177"/>
    </row>
    <row r="37" spans="1:1025" s="298" customFormat="1" ht="35.1" customHeight="1" x14ac:dyDescent="0.8">
      <c r="A37" s="304" t="s">
        <v>142</v>
      </c>
      <c r="B37" s="171">
        <v>91.110186227476333</v>
      </c>
      <c r="C37" s="172">
        <v>3.4497440755931836</v>
      </c>
      <c r="D37" s="171">
        <v>73.377775669234779</v>
      </c>
      <c r="E37" s="172">
        <v>1.1158505407214763</v>
      </c>
      <c r="F37" s="171">
        <v>2.1989947042025659</v>
      </c>
      <c r="G37" s="172">
        <v>171.25255121722833</v>
      </c>
      <c r="H37" s="171">
        <v>73.610051568252814</v>
      </c>
      <c r="I37" s="172">
        <v>3.0087159500256142</v>
      </c>
      <c r="J37" s="171">
        <v>66.07011672223156</v>
      </c>
      <c r="K37" s="172">
        <v>0.95735040486421696</v>
      </c>
      <c r="L37" s="171">
        <v>2.0374994788544285</v>
      </c>
      <c r="M37" s="300">
        <v>145.68373412422864</v>
      </c>
      <c r="N37" s="302"/>
      <c r="O37" s="184"/>
      <c r="P37" s="302"/>
      <c r="Q37" s="302"/>
      <c r="R37" s="302"/>
      <c r="S37" s="302"/>
      <c r="T37" s="302"/>
      <c r="U37" s="302"/>
      <c r="V37" s="302"/>
      <c r="W37" s="302"/>
      <c r="X37" s="302"/>
      <c r="Y37" s="302"/>
      <c r="Z37" s="302"/>
      <c r="AA37" s="296"/>
      <c r="AB37" s="297"/>
      <c r="AC37" s="185"/>
      <c r="AD37" s="297"/>
      <c r="AE37" s="185"/>
      <c r="AF37" s="297"/>
      <c r="AG37" s="185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  <c r="BS37" s="177"/>
      <c r="BT37" s="177"/>
      <c r="BU37" s="177"/>
      <c r="BV37" s="177"/>
      <c r="BW37" s="177"/>
      <c r="BX37" s="177"/>
      <c r="BY37" s="177"/>
      <c r="BZ37" s="177"/>
      <c r="CA37" s="177"/>
      <c r="CB37" s="177"/>
      <c r="CC37" s="177"/>
      <c r="CD37" s="177"/>
      <c r="CE37" s="177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77"/>
      <c r="CV37" s="177"/>
      <c r="CW37" s="177"/>
      <c r="CX37" s="177"/>
      <c r="CY37" s="177"/>
      <c r="CZ37" s="177"/>
      <c r="DA37" s="177"/>
      <c r="DB37" s="177"/>
      <c r="DC37" s="177"/>
      <c r="DD37" s="177"/>
      <c r="DE37" s="177"/>
      <c r="DF37" s="177"/>
      <c r="DG37" s="177"/>
      <c r="DH37" s="177"/>
      <c r="DI37" s="177"/>
      <c r="DJ37" s="177"/>
      <c r="DK37" s="177"/>
      <c r="DL37" s="177"/>
      <c r="DM37" s="177"/>
      <c r="DN37" s="177"/>
      <c r="DO37" s="177"/>
      <c r="DP37" s="177"/>
      <c r="DQ37" s="177"/>
      <c r="DR37" s="177"/>
      <c r="DS37" s="177"/>
      <c r="DT37" s="177"/>
      <c r="DU37" s="177"/>
      <c r="DV37" s="177"/>
      <c r="DW37" s="177"/>
      <c r="DX37" s="177"/>
      <c r="DY37" s="177"/>
      <c r="DZ37" s="177"/>
      <c r="EA37" s="177"/>
      <c r="EB37" s="177"/>
      <c r="EC37" s="177"/>
      <c r="ED37" s="177"/>
      <c r="EE37" s="177"/>
      <c r="EF37" s="177"/>
      <c r="EG37" s="177"/>
      <c r="EH37" s="177"/>
      <c r="EI37" s="177"/>
      <c r="EJ37" s="177"/>
      <c r="EK37" s="177"/>
      <c r="EL37" s="177"/>
      <c r="EM37" s="177"/>
      <c r="EN37" s="177"/>
      <c r="EO37" s="177"/>
      <c r="EP37" s="177"/>
      <c r="EQ37" s="177"/>
      <c r="ER37" s="177"/>
      <c r="ES37" s="177"/>
      <c r="ET37" s="177"/>
      <c r="EU37" s="177"/>
      <c r="EV37" s="177"/>
      <c r="EW37" s="177"/>
      <c r="EX37" s="177"/>
      <c r="EY37" s="177"/>
      <c r="EZ37" s="177"/>
      <c r="FA37" s="177"/>
      <c r="FB37" s="177"/>
      <c r="FC37" s="177"/>
      <c r="FD37" s="177"/>
      <c r="FE37" s="177"/>
      <c r="FF37" s="177"/>
      <c r="FG37" s="177"/>
      <c r="FH37" s="177"/>
      <c r="FI37" s="177"/>
      <c r="FJ37" s="177"/>
      <c r="FK37" s="177"/>
      <c r="FL37" s="177"/>
      <c r="FM37" s="177"/>
      <c r="FN37" s="177"/>
      <c r="FO37" s="177"/>
      <c r="FP37" s="177"/>
      <c r="FQ37" s="177"/>
      <c r="FR37" s="177"/>
      <c r="FS37" s="177"/>
      <c r="FT37" s="177"/>
      <c r="FU37" s="177"/>
      <c r="FV37" s="177"/>
      <c r="FW37" s="177"/>
      <c r="FX37" s="177"/>
      <c r="FY37" s="177"/>
      <c r="FZ37" s="177"/>
      <c r="GA37" s="177"/>
      <c r="GB37" s="177"/>
      <c r="GC37" s="177"/>
      <c r="GD37" s="177"/>
      <c r="GE37" s="177"/>
      <c r="GF37" s="177"/>
      <c r="GG37" s="177"/>
      <c r="GH37" s="177"/>
      <c r="GI37" s="177"/>
      <c r="GJ37" s="177"/>
      <c r="GK37" s="177"/>
      <c r="GL37" s="177"/>
      <c r="GM37" s="177"/>
      <c r="GN37" s="177"/>
      <c r="GO37" s="177"/>
      <c r="GP37" s="177"/>
      <c r="GQ37" s="177"/>
      <c r="GR37" s="177"/>
      <c r="GS37" s="177"/>
      <c r="GT37" s="177"/>
      <c r="GU37" s="177"/>
      <c r="GV37" s="177"/>
      <c r="GW37" s="177"/>
      <c r="GX37" s="177"/>
      <c r="GY37" s="177"/>
      <c r="GZ37" s="177"/>
      <c r="HA37" s="177"/>
      <c r="HB37" s="177"/>
      <c r="HC37" s="177"/>
      <c r="HD37" s="177"/>
      <c r="HE37" s="177"/>
      <c r="HF37" s="177"/>
      <c r="HG37" s="177"/>
      <c r="HH37" s="177"/>
      <c r="HI37" s="177"/>
      <c r="HJ37" s="177"/>
      <c r="HK37" s="177"/>
      <c r="HL37" s="177"/>
      <c r="HM37" s="177"/>
      <c r="HN37" s="177"/>
      <c r="HO37" s="177"/>
      <c r="HP37" s="177"/>
      <c r="HQ37" s="177"/>
      <c r="HR37" s="177"/>
      <c r="HS37" s="177"/>
      <c r="HT37" s="177"/>
      <c r="HU37" s="177"/>
      <c r="HV37" s="177"/>
      <c r="HW37" s="177"/>
      <c r="HX37" s="177"/>
      <c r="HY37" s="177"/>
      <c r="HZ37" s="177"/>
      <c r="IA37" s="177"/>
      <c r="IB37" s="177"/>
      <c r="IC37" s="177"/>
      <c r="ID37" s="177"/>
      <c r="IE37" s="177"/>
      <c r="IF37" s="177"/>
      <c r="IG37" s="177"/>
      <c r="IH37" s="177"/>
      <c r="II37" s="177"/>
      <c r="IJ37" s="177"/>
      <c r="IK37" s="177"/>
      <c r="IL37" s="177"/>
      <c r="IM37" s="177"/>
      <c r="IN37" s="177"/>
      <c r="IO37" s="177"/>
      <c r="IP37" s="177"/>
      <c r="IQ37" s="177"/>
      <c r="IR37" s="177"/>
      <c r="IS37" s="177"/>
      <c r="IT37" s="177"/>
      <c r="IU37" s="177"/>
      <c r="IV37" s="177"/>
      <c r="IW37" s="177"/>
      <c r="IX37" s="177"/>
      <c r="IY37" s="177"/>
      <c r="IZ37" s="177"/>
      <c r="JA37" s="177"/>
      <c r="JB37" s="177"/>
      <c r="JC37" s="177"/>
      <c r="JD37" s="177"/>
      <c r="JE37" s="177"/>
      <c r="JF37" s="177"/>
      <c r="JG37" s="177"/>
      <c r="JH37" s="177"/>
      <c r="JI37" s="177"/>
      <c r="JJ37" s="177"/>
      <c r="JK37" s="177"/>
      <c r="JL37" s="177"/>
      <c r="JM37" s="177"/>
      <c r="JN37" s="177"/>
      <c r="JO37" s="177"/>
      <c r="JP37" s="177"/>
      <c r="JQ37" s="177"/>
      <c r="JR37" s="177"/>
      <c r="JS37" s="177"/>
      <c r="JT37" s="177"/>
      <c r="JU37" s="177"/>
      <c r="JV37" s="177"/>
      <c r="JW37" s="177"/>
      <c r="JX37" s="177"/>
      <c r="JY37" s="177"/>
      <c r="JZ37" s="177"/>
      <c r="KA37" s="177"/>
      <c r="KB37" s="177"/>
      <c r="KC37" s="177"/>
      <c r="KD37" s="177"/>
      <c r="KE37" s="177"/>
      <c r="KF37" s="177"/>
      <c r="KG37" s="177"/>
      <c r="KH37" s="177"/>
      <c r="KI37" s="177"/>
      <c r="KJ37" s="177"/>
      <c r="KK37" s="177"/>
      <c r="KL37" s="177"/>
      <c r="KM37" s="177"/>
      <c r="KN37" s="177"/>
      <c r="KO37" s="177"/>
      <c r="KP37" s="177"/>
      <c r="KQ37" s="177"/>
      <c r="KR37" s="177"/>
      <c r="KS37" s="177"/>
      <c r="KT37" s="177"/>
      <c r="KU37" s="177"/>
      <c r="KV37" s="177"/>
      <c r="KW37" s="177"/>
      <c r="KX37" s="177"/>
      <c r="KY37" s="177"/>
      <c r="KZ37" s="177"/>
      <c r="LA37" s="177"/>
      <c r="LB37" s="177"/>
      <c r="LC37" s="177"/>
      <c r="LD37" s="177"/>
      <c r="LE37" s="177"/>
      <c r="LF37" s="177"/>
      <c r="LG37" s="177"/>
      <c r="LH37" s="177"/>
      <c r="LI37" s="177"/>
      <c r="LJ37" s="177"/>
      <c r="LK37" s="177"/>
      <c r="LL37" s="177"/>
      <c r="LM37" s="177"/>
      <c r="LN37" s="177"/>
      <c r="LO37" s="177"/>
      <c r="LP37" s="177"/>
      <c r="LQ37" s="177"/>
      <c r="LR37" s="177"/>
      <c r="LS37" s="177"/>
      <c r="LT37" s="177"/>
      <c r="LU37" s="177"/>
      <c r="LV37" s="177"/>
      <c r="LW37" s="177"/>
      <c r="LX37" s="177"/>
      <c r="LY37" s="177"/>
      <c r="LZ37" s="177"/>
      <c r="MA37" s="177"/>
      <c r="MB37" s="177"/>
      <c r="MC37" s="177"/>
      <c r="MD37" s="177"/>
      <c r="ME37" s="177"/>
      <c r="MF37" s="177"/>
      <c r="MG37" s="177"/>
      <c r="MH37" s="177"/>
      <c r="MI37" s="177"/>
      <c r="MJ37" s="177"/>
      <c r="MK37" s="177"/>
      <c r="ML37" s="177"/>
      <c r="MM37" s="177"/>
      <c r="MN37" s="177"/>
      <c r="MO37" s="177"/>
      <c r="MP37" s="177"/>
      <c r="MQ37" s="177"/>
      <c r="MR37" s="177"/>
      <c r="MS37" s="177"/>
      <c r="MT37" s="177"/>
      <c r="MU37" s="177"/>
      <c r="MV37" s="177"/>
      <c r="MW37" s="177"/>
      <c r="MX37" s="177"/>
      <c r="MY37" s="177"/>
      <c r="MZ37" s="177"/>
      <c r="NA37" s="177"/>
      <c r="NB37" s="177"/>
      <c r="NC37" s="177"/>
      <c r="ND37" s="177"/>
      <c r="NE37" s="177"/>
      <c r="NF37" s="177"/>
      <c r="NG37" s="177"/>
      <c r="NH37" s="177"/>
      <c r="NI37" s="177"/>
      <c r="NJ37" s="177"/>
      <c r="NK37" s="177"/>
      <c r="NL37" s="177"/>
      <c r="NM37" s="177"/>
      <c r="NN37" s="177"/>
      <c r="NO37" s="177"/>
      <c r="NP37" s="177"/>
      <c r="NQ37" s="177"/>
      <c r="NR37" s="177"/>
      <c r="NS37" s="177"/>
      <c r="NT37" s="177"/>
      <c r="NU37" s="177"/>
      <c r="NV37" s="177"/>
      <c r="NW37" s="177"/>
      <c r="NX37" s="177"/>
      <c r="NY37" s="177"/>
      <c r="NZ37" s="177"/>
      <c r="OA37" s="177"/>
      <c r="OB37" s="177"/>
      <c r="OC37" s="177"/>
      <c r="OD37" s="177"/>
      <c r="OE37" s="177"/>
      <c r="OF37" s="177"/>
      <c r="OG37" s="177"/>
      <c r="OH37" s="177"/>
      <c r="OI37" s="177"/>
      <c r="OJ37" s="177"/>
      <c r="OK37" s="177"/>
      <c r="OL37" s="177"/>
      <c r="OM37" s="177"/>
      <c r="ON37" s="177"/>
      <c r="OO37" s="177"/>
      <c r="OP37" s="177"/>
      <c r="OQ37" s="177"/>
      <c r="OR37" s="177"/>
      <c r="OS37" s="177"/>
      <c r="OT37" s="177"/>
      <c r="OU37" s="177"/>
      <c r="OV37" s="177"/>
      <c r="OW37" s="177"/>
      <c r="OX37" s="177"/>
      <c r="OY37" s="177"/>
      <c r="OZ37" s="177"/>
      <c r="PA37" s="177"/>
      <c r="PB37" s="177"/>
      <c r="PC37" s="177"/>
      <c r="PD37" s="177"/>
      <c r="PE37" s="177"/>
      <c r="PF37" s="177"/>
      <c r="PG37" s="177"/>
      <c r="PH37" s="177"/>
      <c r="PI37" s="177"/>
      <c r="PJ37" s="177"/>
      <c r="PK37" s="177"/>
      <c r="PL37" s="177"/>
      <c r="PM37" s="177"/>
      <c r="PN37" s="177"/>
      <c r="PO37" s="177"/>
      <c r="PP37" s="177"/>
      <c r="PQ37" s="177"/>
      <c r="PR37" s="177"/>
      <c r="PS37" s="177"/>
      <c r="PT37" s="177"/>
      <c r="PU37" s="177"/>
      <c r="PV37" s="177"/>
      <c r="PW37" s="177"/>
      <c r="PX37" s="177"/>
      <c r="PY37" s="177"/>
      <c r="PZ37" s="177"/>
      <c r="QA37" s="177"/>
      <c r="QB37" s="177"/>
      <c r="QC37" s="177"/>
      <c r="QD37" s="177"/>
      <c r="QE37" s="177"/>
      <c r="QF37" s="177"/>
      <c r="QG37" s="177"/>
      <c r="QH37" s="177"/>
      <c r="QI37" s="177"/>
      <c r="QJ37" s="177"/>
      <c r="QK37" s="177"/>
      <c r="QL37" s="177"/>
      <c r="QM37" s="177"/>
      <c r="QN37" s="177"/>
      <c r="QO37" s="177"/>
      <c r="QP37" s="177"/>
      <c r="QQ37" s="177"/>
      <c r="QR37" s="177"/>
      <c r="QS37" s="177"/>
      <c r="QT37" s="177"/>
      <c r="QU37" s="177"/>
      <c r="QV37" s="177"/>
      <c r="QW37" s="177"/>
      <c r="QX37" s="177"/>
      <c r="QY37" s="177"/>
      <c r="QZ37" s="177"/>
      <c r="RA37" s="177"/>
      <c r="RB37" s="177"/>
      <c r="RC37" s="177"/>
      <c r="RD37" s="177"/>
      <c r="RE37" s="177"/>
      <c r="RF37" s="177"/>
      <c r="RG37" s="177"/>
      <c r="RH37" s="177"/>
      <c r="RI37" s="177"/>
      <c r="RJ37" s="177"/>
      <c r="RK37" s="177"/>
      <c r="RL37" s="177"/>
      <c r="RM37" s="177"/>
      <c r="RN37" s="177"/>
      <c r="RO37" s="177"/>
      <c r="RP37" s="177"/>
      <c r="RQ37" s="177"/>
      <c r="RR37" s="177"/>
      <c r="RS37" s="177"/>
      <c r="RT37" s="177"/>
      <c r="RU37" s="177"/>
      <c r="RV37" s="177"/>
      <c r="RW37" s="177"/>
      <c r="RX37" s="177"/>
      <c r="RY37" s="177"/>
      <c r="RZ37" s="177"/>
      <c r="SA37" s="177"/>
      <c r="SB37" s="177"/>
      <c r="SC37" s="177"/>
      <c r="SD37" s="177"/>
      <c r="SE37" s="177"/>
      <c r="SF37" s="177"/>
      <c r="SG37" s="177"/>
      <c r="SH37" s="177"/>
      <c r="SI37" s="177"/>
      <c r="SJ37" s="177"/>
      <c r="SK37" s="177"/>
      <c r="SL37" s="177"/>
      <c r="SM37" s="177"/>
      <c r="SN37" s="177"/>
      <c r="SO37" s="177"/>
      <c r="SP37" s="177"/>
      <c r="SQ37" s="177"/>
      <c r="SR37" s="177"/>
      <c r="SS37" s="177"/>
      <c r="ST37" s="177"/>
      <c r="SU37" s="177"/>
      <c r="SV37" s="177"/>
      <c r="SW37" s="177"/>
      <c r="SX37" s="177"/>
      <c r="SY37" s="177"/>
      <c r="SZ37" s="177"/>
      <c r="TA37" s="177"/>
      <c r="TB37" s="177"/>
      <c r="TC37" s="177"/>
      <c r="TD37" s="177"/>
      <c r="TE37" s="177"/>
      <c r="TF37" s="177"/>
      <c r="TG37" s="177"/>
      <c r="TH37" s="177"/>
      <c r="TI37" s="177"/>
      <c r="TJ37" s="177"/>
      <c r="TK37" s="177"/>
      <c r="TL37" s="177"/>
      <c r="TM37" s="177"/>
      <c r="TN37" s="177"/>
      <c r="TO37" s="177"/>
      <c r="TP37" s="177"/>
      <c r="TQ37" s="177"/>
      <c r="TR37" s="177"/>
      <c r="TS37" s="177"/>
      <c r="TT37" s="177"/>
      <c r="TU37" s="177"/>
      <c r="TV37" s="177"/>
      <c r="TW37" s="177"/>
      <c r="TX37" s="177"/>
      <c r="TY37" s="177"/>
      <c r="TZ37" s="177"/>
      <c r="UA37" s="177"/>
      <c r="UB37" s="177"/>
      <c r="UC37" s="177"/>
      <c r="UD37" s="177"/>
      <c r="UE37" s="177"/>
      <c r="UF37" s="177"/>
      <c r="UG37" s="177"/>
      <c r="UH37" s="177"/>
      <c r="UI37" s="177"/>
      <c r="UJ37" s="177"/>
      <c r="UK37" s="177"/>
      <c r="UL37" s="177"/>
      <c r="UM37" s="177"/>
      <c r="UN37" s="177"/>
      <c r="UO37" s="177"/>
      <c r="UP37" s="177"/>
      <c r="UQ37" s="177"/>
      <c r="UR37" s="177"/>
      <c r="US37" s="177"/>
      <c r="UT37" s="177"/>
      <c r="UU37" s="177"/>
      <c r="UV37" s="177"/>
      <c r="UW37" s="177"/>
      <c r="UX37" s="177"/>
      <c r="UY37" s="177"/>
      <c r="UZ37" s="177"/>
      <c r="VA37" s="177"/>
      <c r="VB37" s="177"/>
      <c r="VC37" s="177"/>
      <c r="VD37" s="177"/>
      <c r="VE37" s="177"/>
      <c r="VF37" s="177"/>
      <c r="VG37" s="177"/>
      <c r="VH37" s="177"/>
      <c r="VI37" s="177"/>
      <c r="VJ37" s="177"/>
      <c r="VK37" s="177"/>
      <c r="VL37" s="177"/>
      <c r="VM37" s="177"/>
      <c r="VN37" s="177"/>
      <c r="VO37" s="177"/>
      <c r="VP37" s="177"/>
      <c r="VQ37" s="177"/>
      <c r="VR37" s="177"/>
      <c r="VS37" s="177"/>
      <c r="VT37" s="177"/>
      <c r="VU37" s="177"/>
      <c r="VV37" s="177"/>
      <c r="VW37" s="177"/>
      <c r="VX37" s="177"/>
      <c r="VY37" s="177"/>
      <c r="VZ37" s="177"/>
      <c r="WA37" s="177"/>
      <c r="WB37" s="177"/>
      <c r="WC37" s="177"/>
      <c r="WD37" s="177"/>
      <c r="WE37" s="177"/>
      <c r="WF37" s="177"/>
      <c r="WG37" s="177"/>
      <c r="WH37" s="177"/>
      <c r="WI37" s="177"/>
      <c r="WJ37" s="177"/>
      <c r="WK37" s="177"/>
      <c r="WL37" s="177"/>
      <c r="WM37" s="177"/>
      <c r="WN37" s="177"/>
      <c r="WO37" s="177"/>
      <c r="WP37" s="177"/>
      <c r="WQ37" s="177"/>
      <c r="WR37" s="177"/>
      <c r="WS37" s="177"/>
      <c r="WT37" s="177"/>
      <c r="WU37" s="177"/>
      <c r="WV37" s="177"/>
      <c r="WW37" s="177"/>
      <c r="WX37" s="177"/>
      <c r="WY37" s="177"/>
      <c r="WZ37" s="177"/>
      <c r="XA37" s="177"/>
      <c r="XB37" s="177"/>
      <c r="XC37" s="177"/>
      <c r="XD37" s="177"/>
      <c r="XE37" s="177"/>
      <c r="XF37" s="177"/>
      <c r="XG37" s="177"/>
      <c r="XH37" s="177"/>
      <c r="XI37" s="177"/>
      <c r="XJ37" s="177"/>
      <c r="XK37" s="177"/>
      <c r="XL37" s="177"/>
      <c r="XM37" s="177"/>
      <c r="XN37" s="177"/>
      <c r="XO37" s="177"/>
      <c r="XP37" s="177"/>
      <c r="XQ37" s="177"/>
      <c r="XR37" s="177"/>
      <c r="XS37" s="177"/>
      <c r="XT37" s="177"/>
      <c r="XU37" s="177"/>
      <c r="XV37" s="177"/>
      <c r="XW37" s="177"/>
      <c r="XX37" s="177"/>
      <c r="XY37" s="177"/>
      <c r="XZ37" s="177"/>
      <c r="YA37" s="177"/>
      <c r="YB37" s="177"/>
      <c r="YC37" s="177"/>
      <c r="YD37" s="177"/>
      <c r="YE37" s="177"/>
      <c r="YF37" s="177"/>
      <c r="YG37" s="177"/>
      <c r="YH37" s="177"/>
      <c r="YI37" s="177"/>
      <c r="YJ37" s="177"/>
      <c r="YK37" s="177"/>
      <c r="YL37" s="177"/>
      <c r="YM37" s="177"/>
      <c r="YN37" s="177"/>
      <c r="YO37" s="177"/>
      <c r="YP37" s="177"/>
      <c r="YQ37" s="177"/>
      <c r="YR37" s="177"/>
      <c r="YS37" s="177"/>
      <c r="YT37" s="177"/>
      <c r="YU37" s="177"/>
      <c r="YV37" s="177"/>
      <c r="YW37" s="177"/>
      <c r="YX37" s="177"/>
      <c r="YY37" s="177"/>
      <c r="YZ37" s="177"/>
      <c r="ZA37" s="177"/>
      <c r="ZB37" s="177"/>
      <c r="ZC37" s="177"/>
      <c r="ZD37" s="177"/>
      <c r="ZE37" s="177"/>
      <c r="ZF37" s="177"/>
      <c r="ZG37" s="177"/>
      <c r="ZH37" s="177"/>
      <c r="ZI37" s="177"/>
      <c r="ZJ37" s="177"/>
      <c r="ZK37" s="177"/>
      <c r="ZL37" s="177"/>
      <c r="ZM37" s="177"/>
      <c r="ZN37" s="177"/>
      <c r="ZO37" s="177"/>
      <c r="ZP37" s="177"/>
      <c r="ZQ37" s="177"/>
      <c r="ZR37" s="177"/>
      <c r="ZS37" s="177"/>
      <c r="ZT37" s="177"/>
      <c r="ZU37" s="177"/>
      <c r="ZV37" s="177"/>
      <c r="ZW37" s="177"/>
      <c r="ZX37" s="177"/>
      <c r="ZY37" s="177"/>
      <c r="ZZ37" s="177"/>
      <c r="AAA37" s="177"/>
      <c r="AAB37" s="177"/>
      <c r="AAC37" s="177"/>
      <c r="AAD37" s="177"/>
      <c r="AAE37" s="177"/>
      <c r="AAF37" s="177"/>
      <c r="AAG37" s="177"/>
      <c r="AAH37" s="177"/>
      <c r="AAI37" s="177"/>
      <c r="AAJ37" s="177"/>
      <c r="AAK37" s="177"/>
      <c r="AAL37" s="177"/>
      <c r="AAM37" s="177"/>
      <c r="AAN37" s="177"/>
      <c r="AAO37" s="177"/>
      <c r="AAP37" s="177"/>
      <c r="AAQ37" s="177"/>
      <c r="AAR37" s="177"/>
      <c r="AAS37" s="177"/>
      <c r="AAT37" s="177"/>
      <c r="AAU37" s="177"/>
      <c r="AAV37" s="177"/>
      <c r="AAW37" s="177"/>
      <c r="AAX37" s="177"/>
      <c r="AAY37" s="177"/>
      <c r="AAZ37" s="177"/>
      <c r="ABA37" s="177"/>
      <c r="ABB37" s="177"/>
      <c r="ABC37" s="177"/>
      <c r="ABD37" s="177"/>
      <c r="ABE37" s="177"/>
      <c r="ABF37" s="177"/>
      <c r="ABG37" s="177"/>
      <c r="ABH37" s="177"/>
      <c r="ABI37" s="177"/>
      <c r="ABJ37" s="177"/>
      <c r="ABK37" s="177"/>
      <c r="ABL37" s="177"/>
      <c r="ABM37" s="177"/>
      <c r="ABN37" s="177"/>
      <c r="ABO37" s="177"/>
      <c r="ABP37" s="177"/>
      <c r="ABQ37" s="177"/>
      <c r="ABR37" s="177"/>
      <c r="ABS37" s="177"/>
      <c r="ABT37" s="177"/>
      <c r="ABU37" s="177"/>
      <c r="ABV37" s="177"/>
      <c r="ABW37" s="177"/>
      <c r="ABX37" s="177"/>
      <c r="ABY37" s="177"/>
      <c r="ABZ37" s="177"/>
      <c r="ACA37" s="177"/>
      <c r="ACB37" s="177"/>
      <c r="ACC37" s="177"/>
      <c r="ACD37" s="177"/>
      <c r="ACE37" s="177"/>
      <c r="ACF37" s="177"/>
      <c r="ACG37" s="177"/>
      <c r="ACH37" s="177"/>
      <c r="ACI37" s="177"/>
      <c r="ACJ37" s="177"/>
      <c r="ACK37" s="177"/>
      <c r="ACL37" s="177"/>
      <c r="ACM37" s="177"/>
      <c r="ACN37" s="177"/>
      <c r="ACO37" s="177"/>
      <c r="ACP37" s="177"/>
      <c r="ACQ37" s="177"/>
      <c r="ACR37" s="177"/>
      <c r="ACS37" s="177"/>
      <c r="ACT37" s="177"/>
      <c r="ACU37" s="177"/>
      <c r="ACV37" s="177"/>
      <c r="ACW37" s="177"/>
      <c r="ACX37" s="177"/>
      <c r="ACY37" s="177"/>
      <c r="ACZ37" s="177"/>
      <c r="ADA37" s="177"/>
      <c r="ADB37" s="177"/>
      <c r="ADC37" s="177"/>
      <c r="ADD37" s="177"/>
      <c r="ADE37" s="177"/>
      <c r="ADF37" s="177"/>
      <c r="ADG37" s="177"/>
      <c r="ADH37" s="177"/>
      <c r="ADI37" s="177"/>
      <c r="ADJ37" s="177"/>
      <c r="ADK37" s="177"/>
      <c r="ADL37" s="177"/>
      <c r="ADM37" s="177"/>
      <c r="ADN37" s="177"/>
      <c r="ADO37" s="177"/>
      <c r="ADP37" s="177"/>
      <c r="ADQ37" s="177"/>
      <c r="ADR37" s="177"/>
      <c r="ADS37" s="177"/>
      <c r="ADT37" s="177"/>
      <c r="ADU37" s="177"/>
      <c r="ADV37" s="177"/>
      <c r="ADW37" s="177"/>
      <c r="ADX37" s="177"/>
      <c r="ADY37" s="177"/>
      <c r="ADZ37" s="177"/>
      <c r="AEA37" s="177"/>
      <c r="AEB37" s="177"/>
      <c r="AEC37" s="177"/>
      <c r="AED37" s="177"/>
      <c r="AEE37" s="177"/>
      <c r="AEF37" s="177"/>
      <c r="AEG37" s="177"/>
      <c r="AEH37" s="177"/>
      <c r="AEI37" s="177"/>
      <c r="AEJ37" s="177"/>
      <c r="AEK37" s="177"/>
      <c r="AEL37" s="177"/>
      <c r="AEM37" s="177"/>
      <c r="AEN37" s="177"/>
      <c r="AEO37" s="177"/>
      <c r="AEP37" s="177"/>
      <c r="AEQ37" s="177"/>
      <c r="AER37" s="177"/>
      <c r="AES37" s="177"/>
      <c r="AET37" s="177"/>
      <c r="AEU37" s="177"/>
      <c r="AEV37" s="177"/>
      <c r="AEW37" s="177"/>
      <c r="AEX37" s="177"/>
      <c r="AEY37" s="177"/>
      <c r="AEZ37" s="177"/>
      <c r="AFA37" s="177"/>
      <c r="AFB37" s="177"/>
      <c r="AFC37" s="177"/>
      <c r="AFD37" s="177"/>
      <c r="AFE37" s="177"/>
      <c r="AFF37" s="177"/>
      <c r="AFG37" s="177"/>
      <c r="AFH37" s="177"/>
      <c r="AFI37" s="177"/>
      <c r="AFJ37" s="177"/>
      <c r="AFK37" s="177"/>
      <c r="AFL37" s="177"/>
      <c r="AFM37" s="177"/>
      <c r="AFN37" s="177"/>
      <c r="AFO37" s="177"/>
      <c r="AFP37" s="177"/>
      <c r="AFQ37" s="177"/>
      <c r="AFR37" s="177"/>
      <c r="AFS37" s="177"/>
      <c r="AFT37" s="177"/>
      <c r="AFU37" s="177"/>
      <c r="AFV37" s="177"/>
      <c r="AFW37" s="177"/>
      <c r="AFX37" s="177"/>
      <c r="AFY37" s="177"/>
      <c r="AFZ37" s="177"/>
      <c r="AGA37" s="177"/>
      <c r="AGB37" s="177"/>
      <c r="AGC37" s="177"/>
      <c r="AGD37" s="177"/>
      <c r="AGE37" s="177"/>
      <c r="AGF37" s="177"/>
      <c r="AGG37" s="177"/>
      <c r="AGH37" s="177"/>
      <c r="AGI37" s="177"/>
      <c r="AGJ37" s="177"/>
      <c r="AGK37" s="177"/>
      <c r="AGL37" s="177"/>
      <c r="AGM37" s="177"/>
      <c r="AGN37" s="177"/>
      <c r="AGO37" s="177"/>
      <c r="AGP37" s="177"/>
      <c r="AGQ37" s="177"/>
      <c r="AGR37" s="177"/>
      <c r="AGS37" s="177"/>
      <c r="AGT37" s="177"/>
      <c r="AGU37" s="177"/>
      <c r="AGV37" s="177"/>
      <c r="AGW37" s="177"/>
      <c r="AGX37" s="177"/>
      <c r="AGY37" s="177"/>
      <c r="AGZ37" s="177"/>
      <c r="AHA37" s="177"/>
      <c r="AHB37" s="177"/>
      <c r="AHC37" s="177"/>
      <c r="AHD37" s="177"/>
      <c r="AHE37" s="177"/>
      <c r="AHF37" s="177"/>
      <c r="AHG37" s="177"/>
      <c r="AHH37" s="177"/>
      <c r="AHI37" s="177"/>
      <c r="AHJ37" s="177"/>
      <c r="AHK37" s="177"/>
      <c r="AHL37" s="177"/>
      <c r="AHM37" s="177"/>
      <c r="AHN37" s="177"/>
      <c r="AHO37" s="177"/>
      <c r="AHP37" s="177"/>
      <c r="AHQ37" s="177"/>
      <c r="AHR37" s="177"/>
      <c r="AHS37" s="177"/>
      <c r="AHT37" s="177"/>
      <c r="AHU37" s="177"/>
      <c r="AHV37" s="177"/>
      <c r="AHW37" s="177"/>
      <c r="AHX37" s="177"/>
      <c r="AHY37" s="177"/>
      <c r="AHZ37" s="177"/>
      <c r="AIA37" s="177"/>
      <c r="AIB37" s="177"/>
      <c r="AIC37" s="177"/>
      <c r="AID37" s="177"/>
      <c r="AIE37" s="177"/>
      <c r="AIF37" s="177"/>
      <c r="AIG37" s="177"/>
      <c r="AIH37" s="177"/>
      <c r="AII37" s="177"/>
      <c r="AIJ37" s="177"/>
      <c r="AIK37" s="177"/>
      <c r="AIL37" s="177"/>
      <c r="AIM37" s="177"/>
      <c r="AIN37" s="177"/>
      <c r="AIO37" s="177"/>
      <c r="AIP37" s="177"/>
      <c r="AIQ37" s="177"/>
      <c r="AIR37" s="177"/>
      <c r="AIS37" s="177"/>
      <c r="AIT37" s="177"/>
      <c r="AIU37" s="177"/>
      <c r="AIV37" s="177"/>
      <c r="AIW37" s="177"/>
      <c r="AIX37" s="177"/>
      <c r="AIY37" s="177"/>
      <c r="AIZ37" s="177"/>
      <c r="AJA37" s="177"/>
      <c r="AJB37" s="177"/>
      <c r="AJC37" s="177"/>
      <c r="AJD37" s="177"/>
      <c r="AJE37" s="177"/>
      <c r="AJF37" s="177"/>
      <c r="AJG37" s="177"/>
      <c r="AJH37" s="177"/>
      <c r="AJI37" s="177"/>
      <c r="AJJ37" s="177"/>
      <c r="AJK37" s="177"/>
      <c r="AJL37" s="177"/>
      <c r="AJM37" s="177"/>
      <c r="AJN37" s="177"/>
      <c r="AJO37" s="177"/>
      <c r="AJP37" s="177"/>
      <c r="AJQ37" s="177"/>
      <c r="AJR37" s="177"/>
      <c r="AJS37" s="177"/>
      <c r="AJT37" s="177"/>
      <c r="AJU37" s="177"/>
      <c r="AJV37" s="177"/>
      <c r="AJW37" s="177"/>
      <c r="AJX37" s="177"/>
      <c r="AJY37" s="177"/>
      <c r="AJZ37" s="177"/>
      <c r="AKA37" s="177"/>
      <c r="AKB37" s="177"/>
      <c r="AKC37" s="177"/>
      <c r="AKD37" s="177"/>
      <c r="AKE37" s="177"/>
      <c r="AKF37" s="177"/>
      <c r="AKG37" s="177"/>
      <c r="AKH37" s="177"/>
      <c r="AKI37" s="177"/>
      <c r="AKJ37" s="177"/>
      <c r="AKK37" s="177"/>
      <c r="AKL37" s="177"/>
      <c r="AKM37" s="177"/>
      <c r="AKN37" s="177"/>
      <c r="AKO37" s="177"/>
      <c r="AKP37" s="177"/>
      <c r="AKQ37" s="177"/>
      <c r="AKR37" s="177"/>
      <c r="AKS37" s="177"/>
      <c r="AKT37" s="177"/>
      <c r="AKU37" s="177"/>
      <c r="AKV37" s="177"/>
      <c r="AKW37" s="177"/>
      <c r="AKX37" s="177"/>
      <c r="AKY37" s="177"/>
      <c r="AKZ37" s="177"/>
      <c r="ALA37" s="177"/>
      <c r="ALB37" s="177"/>
      <c r="ALC37" s="177"/>
      <c r="ALD37" s="177"/>
      <c r="ALE37" s="177"/>
      <c r="ALF37" s="177"/>
      <c r="ALG37" s="177"/>
      <c r="ALH37" s="177"/>
      <c r="ALI37" s="177"/>
      <c r="ALJ37" s="177"/>
      <c r="ALK37" s="177"/>
      <c r="ALL37" s="177"/>
      <c r="ALM37" s="177"/>
      <c r="ALN37" s="177"/>
      <c r="ALO37" s="177"/>
      <c r="ALP37" s="177"/>
      <c r="ALQ37" s="177"/>
      <c r="ALR37" s="177"/>
      <c r="ALS37" s="177"/>
      <c r="ALT37" s="177"/>
      <c r="ALU37" s="177"/>
      <c r="ALV37" s="177"/>
      <c r="ALW37" s="177"/>
      <c r="ALX37" s="177"/>
      <c r="ALY37" s="177"/>
      <c r="ALZ37" s="177"/>
      <c r="AMA37" s="177"/>
      <c r="AMB37" s="177"/>
      <c r="AMC37" s="177"/>
      <c r="AMD37" s="177"/>
      <c r="AME37" s="177"/>
      <c r="AMF37" s="177"/>
      <c r="AMG37" s="177"/>
      <c r="AMH37" s="177"/>
      <c r="AMI37" s="177"/>
      <c r="AMJ37" s="177"/>
      <c r="AMK37" s="177"/>
    </row>
    <row r="38" spans="1:1025" s="298" customFormat="1" ht="35.1" customHeight="1" x14ac:dyDescent="0.8">
      <c r="A38" s="299">
        <v>1996</v>
      </c>
      <c r="B38" s="171">
        <v>100.43197483342286</v>
      </c>
      <c r="C38" s="172">
        <v>3.1987852548832221</v>
      </c>
      <c r="D38" s="171">
        <v>56.999623425280717</v>
      </c>
      <c r="E38" s="172">
        <v>1.0412967609441153</v>
      </c>
      <c r="F38" s="171">
        <v>-4.4976647234415665</v>
      </c>
      <c r="G38" s="172">
        <v>157.17401555108933</v>
      </c>
      <c r="H38" s="171">
        <v>80.706210939705585</v>
      </c>
      <c r="I38" s="172">
        <v>2.684408453379163</v>
      </c>
      <c r="J38" s="171">
        <v>50.186019511890102</v>
      </c>
      <c r="K38" s="172">
        <v>0.98958189940182018</v>
      </c>
      <c r="L38" s="171">
        <v>-3.8121774091565985</v>
      </c>
      <c r="M38" s="300">
        <v>130.75404339522007</v>
      </c>
      <c r="N38" s="302"/>
      <c r="O38" s="184"/>
      <c r="P38" s="297"/>
      <c r="Q38" s="296"/>
      <c r="R38" s="302"/>
      <c r="S38" s="296"/>
      <c r="T38" s="302"/>
      <c r="U38" s="185"/>
      <c r="V38" s="297"/>
      <c r="W38" s="296"/>
      <c r="X38" s="297"/>
      <c r="Y38" s="296"/>
      <c r="Z38" s="297"/>
      <c r="AA38" s="296"/>
      <c r="AB38" s="297"/>
      <c r="AC38" s="185"/>
      <c r="AD38" s="297"/>
      <c r="AE38" s="185"/>
      <c r="AF38" s="297"/>
      <c r="AG38" s="185"/>
      <c r="AH38" s="29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7"/>
      <c r="BN38" s="177"/>
      <c r="BO38" s="177"/>
      <c r="BP38" s="177"/>
      <c r="BQ38" s="177"/>
      <c r="BR38" s="177"/>
      <c r="BS38" s="177"/>
      <c r="BT38" s="177"/>
      <c r="BU38" s="177"/>
      <c r="BV38" s="177"/>
      <c r="BW38" s="177"/>
      <c r="BX38" s="177"/>
      <c r="BY38" s="177"/>
      <c r="BZ38" s="177"/>
      <c r="CA38" s="177"/>
      <c r="CB38" s="177"/>
      <c r="CC38" s="177"/>
      <c r="CD38" s="177"/>
      <c r="CE38" s="177"/>
      <c r="CF38" s="177"/>
      <c r="CG38" s="177"/>
      <c r="CH38" s="177"/>
      <c r="CI38" s="177"/>
      <c r="CJ38" s="177"/>
      <c r="CK38" s="177"/>
      <c r="CL38" s="177"/>
      <c r="CM38" s="177"/>
      <c r="CN38" s="177"/>
      <c r="CO38" s="177"/>
      <c r="CP38" s="177"/>
      <c r="CQ38" s="177"/>
      <c r="CR38" s="177"/>
      <c r="CS38" s="177"/>
      <c r="CT38" s="177"/>
      <c r="CU38" s="177"/>
      <c r="CV38" s="177"/>
      <c r="CW38" s="177"/>
      <c r="CX38" s="177"/>
      <c r="CY38" s="177"/>
      <c r="CZ38" s="177"/>
      <c r="DA38" s="177"/>
      <c r="DB38" s="177"/>
      <c r="DC38" s="177"/>
      <c r="DD38" s="177"/>
      <c r="DE38" s="177"/>
      <c r="DF38" s="177"/>
      <c r="DG38" s="177"/>
      <c r="DH38" s="177"/>
      <c r="DI38" s="177"/>
      <c r="DJ38" s="177"/>
      <c r="DK38" s="177"/>
      <c r="DL38" s="177"/>
      <c r="DM38" s="177"/>
      <c r="DN38" s="177"/>
      <c r="DO38" s="177"/>
      <c r="DP38" s="177"/>
      <c r="DQ38" s="177"/>
      <c r="DR38" s="177"/>
      <c r="DS38" s="177"/>
      <c r="DT38" s="177"/>
      <c r="DU38" s="177"/>
      <c r="DV38" s="177"/>
      <c r="DW38" s="177"/>
      <c r="DX38" s="177"/>
      <c r="DY38" s="177"/>
      <c r="DZ38" s="177"/>
      <c r="EA38" s="177"/>
      <c r="EB38" s="177"/>
      <c r="EC38" s="177"/>
      <c r="ED38" s="177"/>
      <c r="EE38" s="177"/>
      <c r="EF38" s="177"/>
      <c r="EG38" s="177"/>
      <c r="EH38" s="177"/>
      <c r="EI38" s="177"/>
      <c r="EJ38" s="177"/>
      <c r="EK38" s="177"/>
      <c r="EL38" s="177"/>
      <c r="EM38" s="177"/>
      <c r="EN38" s="177"/>
      <c r="EO38" s="177"/>
      <c r="EP38" s="177"/>
      <c r="EQ38" s="177"/>
      <c r="ER38" s="177"/>
      <c r="ES38" s="177"/>
      <c r="ET38" s="177"/>
      <c r="EU38" s="177"/>
      <c r="EV38" s="177"/>
      <c r="EW38" s="177"/>
      <c r="EX38" s="177"/>
      <c r="EY38" s="177"/>
      <c r="EZ38" s="177"/>
      <c r="FA38" s="177"/>
      <c r="FB38" s="177"/>
      <c r="FC38" s="177"/>
      <c r="FD38" s="177"/>
      <c r="FE38" s="177"/>
      <c r="FF38" s="177"/>
      <c r="FG38" s="177"/>
      <c r="FH38" s="177"/>
      <c r="FI38" s="177"/>
      <c r="FJ38" s="177"/>
      <c r="FK38" s="177"/>
      <c r="FL38" s="177"/>
      <c r="FM38" s="177"/>
      <c r="FN38" s="177"/>
      <c r="FO38" s="177"/>
      <c r="FP38" s="177"/>
      <c r="FQ38" s="177"/>
      <c r="FR38" s="177"/>
      <c r="FS38" s="177"/>
      <c r="FT38" s="177"/>
      <c r="FU38" s="177"/>
      <c r="FV38" s="177"/>
      <c r="FW38" s="177"/>
      <c r="FX38" s="177"/>
      <c r="FY38" s="177"/>
      <c r="FZ38" s="177"/>
      <c r="GA38" s="177"/>
      <c r="GB38" s="177"/>
      <c r="GC38" s="177"/>
      <c r="GD38" s="177"/>
      <c r="GE38" s="177"/>
      <c r="GF38" s="177"/>
      <c r="GG38" s="177"/>
      <c r="GH38" s="177"/>
      <c r="GI38" s="177"/>
      <c r="GJ38" s="177"/>
      <c r="GK38" s="177"/>
      <c r="GL38" s="177"/>
      <c r="GM38" s="177"/>
      <c r="GN38" s="177"/>
      <c r="GO38" s="177"/>
      <c r="GP38" s="177"/>
      <c r="GQ38" s="177"/>
      <c r="GR38" s="177"/>
      <c r="GS38" s="177"/>
      <c r="GT38" s="177"/>
      <c r="GU38" s="177"/>
      <c r="GV38" s="177"/>
      <c r="GW38" s="177"/>
      <c r="GX38" s="177"/>
      <c r="GY38" s="177"/>
      <c r="GZ38" s="177"/>
      <c r="HA38" s="177"/>
      <c r="HB38" s="177"/>
      <c r="HC38" s="177"/>
      <c r="HD38" s="177"/>
      <c r="HE38" s="177"/>
      <c r="HF38" s="177"/>
      <c r="HG38" s="177"/>
      <c r="HH38" s="177"/>
      <c r="HI38" s="177"/>
      <c r="HJ38" s="177"/>
      <c r="HK38" s="177"/>
      <c r="HL38" s="177"/>
      <c r="HM38" s="177"/>
      <c r="HN38" s="177"/>
      <c r="HO38" s="177"/>
      <c r="HP38" s="177"/>
      <c r="HQ38" s="177"/>
      <c r="HR38" s="177"/>
      <c r="HS38" s="177"/>
      <c r="HT38" s="177"/>
      <c r="HU38" s="177"/>
      <c r="HV38" s="177"/>
      <c r="HW38" s="177"/>
      <c r="HX38" s="177"/>
      <c r="HY38" s="177"/>
      <c r="HZ38" s="177"/>
      <c r="IA38" s="177"/>
      <c r="IB38" s="177"/>
      <c r="IC38" s="177"/>
      <c r="ID38" s="177"/>
      <c r="IE38" s="177"/>
      <c r="IF38" s="177"/>
      <c r="IG38" s="177"/>
      <c r="IH38" s="177"/>
      <c r="II38" s="177"/>
      <c r="IJ38" s="177"/>
      <c r="IK38" s="177"/>
      <c r="IL38" s="177"/>
      <c r="IM38" s="177"/>
      <c r="IN38" s="177"/>
      <c r="IO38" s="177"/>
      <c r="IP38" s="177"/>
      <c r="IQ38" s="177"/>
      <c r="IR38" s="177"/>
      <c r="IS38" s="177"/>
      <c r="IT38" s="177"/>
      <c r="IU38" s="177"/>
      <c r="IV38" s="177"/>
      <c r="IW38" s="177"/>
      <c r="IX38" s="177"/>
      <c r="IY38" s="177"/>
      <c r="IZ38" s="177"/>
      <c r="JA38" s="177"/>
      <c r="JB38" s="177"/>
      <c r="JC38" s="177"/>
      <c r="JD38" s="177"/>
      <c r="JE38" s="177"/>
      <c r="JF38" s="177"/>
      <c r="JG38" s="177"/>
      <c r="JH38" s="177"/>
      <c r="JI38" s="177"/>
      <c r="JJ38" s="177"/>
      <c r="JK38" s="177"/>
      <c r="JL38" s="177"/>
      <c r="JM38" s="177"/>
      <c r="JN38" s="177"/>
      <c r="JO38" s="177"/>
      <c r="JP38" s="177"/>
      <c r="JQ38" s="177"/>
      <c r="JR38" s="177"/>
      <c r="JS38" s="177"/>
      <c r="JT38" s="177"/>
      <c r="JU38" s="177"/>
      <c r="JV38" s="177"/>
      <c r="JW38" s="177"/>
      <c r="JX38" s="177"/>
      <c r="JY38" s="177"/>
      <c r="JZ38" s="177"/>
      <c r="KA38" s="177"/>
      <c r="KB38" s="177"/>
      <c r="KC38" s="177"/>
      <c r="KD38" s="177"/>
      <c r="KE38" s="177"/>
      <c r="KF38" s="177"/>
      <c r="KG38" s="177"/>
      <c r="KH38" s="177"/>
      <c r="KI38" s="177"/>
      <c r="KJ38" s="177"/>
      <c r="KK38" s="177"/>
      <c r="KL38" s="177"/>
      <c r="KM38" s="177"/>
      <c r="KN38" s="177"/>
      <c r="KO38" s="177"/>
      <c r="KP38" s="177"/>
      <c r="KQ38" s="177"/>
      <c r="KR38" s="177"/>
      <c r="KS38" s="177"/>
      <c r="KT38" s="177"/>
      <c r="KU38" s="177"/>
      <c r="KV38" s="177"/>
      <c r="KW38" s="177"/>
      <c r="KX38" s="177"/>
      <c r="KY38" s="177"/>
      <c r="KZ38" s="177"/>
      <c r="LA38" s="177"/>
      <c r="LB38" s="177"/>
      <c r="LC38" s="177"/>
      <c r="LD38" s="177"/>
      <c r="LE38" s="177"/>
      <c r="LF38" s="177"/>
      <c r="LG38" s="177"/>
      <c r="LH38" s="177"/>
      <c r="LI38" s="177"/>
      <c r="LJ38" s="177"/>
      <c r="LK38" s="177"/>
      <c r="LL38" s="177"/>
      <c r="LM38" s="177"/>
      <c r="LN38" s="177"/>
      <c r="LO38" s="177"/>
      <c r="LP38" s="177"/>
      <c r="LQ38" s="177"/>
      <c r="LR38" s="177"/>
      <c r="LS38" s="177"/>
      <c r="LT38" s="177"/>
      <c r="LU38" s="177"/>
      <c r="LV38" s="177"/>
      <c r="LW38" s="177"/>
      <c r="LX38" s="177"/>
      <c r="LY38" s="177"/>
      <c r="LZ38" s="177"/>
      <c r="MA38" s="177"/>
      <c r="MB38" s="177"/>
      <c r="MC38" s="177"/>
      <c r="MD38" s="177"/>
      <c r="ME38" s="177"/>
      <c r="MF38" s="177"/>
      <c r="MG38" s="177"/>
      <c r="MH38" s="177"/>
      <c r="MI38" s="177"/>
      <c r="MJ38" s="177"/>
      <c r="MK38" s="177"/>
      <c r="ML38" s="177"/>
      <c r="MM38" s="177"/>
      <c r="MN38" s="177"/>
      <c r="MO38" s="177"/>
      <c r="MP38" s="177"/>
      <c r="MQ38" s="177"/>
      <c r="MR38" s="177"/>
      <c r="MS38" s="177"/>
      <c r="MT38" s="177"/>
      <c r="MU38" s="177"/>
      <c r="MV38" s="177"/>
      <c r="MW38" s="177"/>
      <c r="MX38" s="177"/>
      <c r="MY38" s="177"/>
      <c r="MZ38" s="177"/>
      <c r="NA38" s="177"/>
      <c r="NB38" s="177"/>
      <c r="NC38" s="177"/>
      <c r="ND38" s="177"/>
      <c r="NE38" s="177"/>
      <c r="NF38" s="177"/>
      <c r="NG38" s="177"/>
      <c r="NH38" s="177"/>
      <c r="NI38" s="177"/>
      <c r="NJ38" s="177"/>
      <c r="NK38" s="177"/>
      <c r="NL38" s="177"/>
      <c r="NM38" s="177"/>
      <c r="NN38" s="177"/>
      <c r="NO38" s="177"/>
      <c r="NP38" s="177"/>
      <c r="NQ38" s="177"/>
      <c r="NR38" s="177"/>
      <c r="NS38" s="177"/>
      <c r="NT38" s="177"/>
      <c r="NU38" s="177"/>
      <c r="NV38" s="177"/>
      <c r="NW38" s="177"/>
      <c r="NX38" s="177"/>
      <c r="NY38" s="177"/>
      <c r="NZ38" s="177"/>
      <c r="OA38" s="177"/>
      <c r="OB38" s="177"/>
      <c r="OC38" s="177"/>
      <c r="OD38" s="177"/>
      <c r="OE38" s="177"/>
      <c r="OF38" s="177"/>
      <c r="OG38" s="177"/>
      <c r="OH38" s="177"/>
      <c r="OI38" s="177"/>
      <c r="OJ38" s="177"/>
      <c r="OK38" s="177"/>
      <c r="OL38" s="177"/>
      <c r="OM38" s="177"/>
      <c r="ON38" s="177"/>
      <c r="OO38" s="177"/>
      <c r="OP38" s="177"/>
      <c r="OQ38" s="177"/>
      <c r="OR38" s="177"/>
      <c r="OS38" s="177"/>
      <c r="OT38" s="177"/>
      <c r="OU38" s="177"/>
      <c r="OV38" s="177"/>
      <c r="OW38" s="177"/>
      <c r="OX38" s="177"/>
      <c r="OY38" s="177"/>
      <c r="OZ38" s="177"/>
      <c r="PA38" s="177"/>
      <c r="PB38" s="177"/>
      <c r="PC38" s="177"/>
      <c r="PD38" s="177"/>
      <c r="PE38" s="177"/>
      <c r="PF38" s="177"/>
      <c r="PG38" s="177"/>
      <c r="PH38" s="177"/>
      <c r="PI38" s="177"/>
      <c r="PJ38" s="177"/>
      <c r="PK38" s="177"/>
      <c r="PL38" s="177"/>
      <c r="PM38" s="177"/>
      <c r="PN38" s="177"/>
      <c r="PO38" s="177"/>
      <c r="PP38" s="177"/>
      <c r="PQ38" s="177"/>
      <c r="PR38" s="177"/>
      <c r="PS38" s="177"/>
      <c r="PT38" s="177"/>
      <c r="PU38" s="177"/>
      <c r="PV38" s="177"/>
      <c r="PW38" s="177"/>
      <c r="PX38" s="177"/>
      <c r="PY38" s="177"/>
      <c r="PZ38" s="177"/>
      <c r="QA38" s="177"/>
      <c r="QB38" s="177"/>
      <c r="QC38" s="177"/>
      <c r="QD38" s="177"/>
      <c r="QE38" s="177"/>
      <c r="QF38" s="177"/>
      <c r="QG38" s="177"/>
      <c r="QH38" s="177"/>
      <c r="QI38" s="177"/>
      <c r="QJ38" s="177"/>
      <c r="QK38" s="177"/>
      <c r="QL38" s="177"/>
      <c r="QM38" s="177"/>
      <c r="QN38" s="177"/>
      <c r="QO38" s="177"/>
      <c r="QP38" s="177"/>
      <c r="QQ38" s="177"/>
      <c r="QR38" s="177"/>
      <c r="QS38" s="177"/>
      <c r="QT38" s="177"/>
      <c r="QU38" s="177"/>
      <c r="QV38" s="177"/>
      <c r="QW38" s="177"/>
      <c r="QX38" s="177"/>
      <c r="QY38" s="177"/>
      <c r="QZ38" s="177"/>
      <c r="RA38" s="177"/>
      <c r="RB38" s="177"/>
      <c r="RC38" s="177"/>
      <c r="RD38" s="177"/>
      <c r="RE38" s="177"/>
      <c r="RF38" s="177"/>
      <c r="RG38" s="177"/>
      <c r="RH38" s="177"/>
      <c r="RI38" s="177"/>
      <c r="RJ38" s="177"/>
      <c r="RK38" s="177"/>
      <c r="RL38" s="177"/>
      <c r="RM38" s="177"/>
      <c r="RN38" s="177"/>
      <c r="RO38" s="177"/>
      <c r="RP38" s="177"/>
      <c r="RQ38" s="177"/>
      <c r="RR38" s="177"/>
      <c r="RS38" s="177"/>
      <c r="RT38" s="177"/>
      <c r="RU38" s="177"/>
      <c r="RV38" s="177"/>
      <c r="RW38" s="177"/>
      <c r="RX38" s="177"/>
      <c r="RY38" s="177"/>
      <c r="RZ38" s="177"/>
      <c r="SA38" s="177"/>
      <c r="SB38" s="177"/>
      <c r="SC38" s="177"/>
      <c r="SD38" s="177"/>
      <c r="SE38" s="177"/>
      <c r="SF38" s="177"/>
      <c r="SG38" s="177"/>
      <c r="SH38" s="177"/>
      <c r="SI38" s="177"/>
      <c r="SJ38" s="177"/>
      <c r="SK38" s="177"/>
      <c r="SL38" s="177"/>
      <c r="SM38" s="177"/>
      <c r="SN38" s="177"/>
      <c r="SO38" s="177"/>
      <c r="SP38" s="177"/>
      <c r="SQ38" s="177"/>
      <c r="SR38" s="177"/>
      <c r="SS38" s="177"/>
      <c r="ST38" s="177"/>
      <c r="SU38" s="177"/>
      <c r="SV38" s="177"/>
      <c r="SW38" s="177"/>
      <c r="SX38" s="177"/>
      <c r="SY38" s="177"/>
      <c r="SZ38" s="177"/>
      <c r="TA38" s="177"/>
      <c r="TB38" s="177"/>
      <c r="TC38" s="177"/>
      <c r="TD38" s="177"/>
      <c r="TE38" s="177"/>
      <c r="TF38" s="177"/>
      <c r="TG38" s="177"/>
      <c r="TH38" s="177"/>
      <c r="TI38" s="177"/>
      <c r="TJ38" s="177"/>
      <c r="TK38" s="177"/>
      <c r="TL38" s="177"/>
      <c r="TM38" s="177"/>
      <c r="TN38" s="177"/>
      <c r="TO38" s="177"/>
      <c r="TP38" s="177"/>
      <c r="TQ38" s="177"/>
      <c r="TR38" s="177"/>
      <c r="TS38" s="177"/>
      <c r="TT38" s="177"/>
      <c r="TU38" s="177"/>
      <c r="TV38" s="177"/>
      <c r="TW38" s="177"/>
      <c r="TX38" s="177"/>
      <c r="TY38" s="177"/>
      <c r="TZ38" s="177"/>
      <c r="UA38" s="177"/>
      <c r="UB38" s="177"/>
      <c r="UC38" s="177"/>
      <c r="UD38" s="177"/>
      <c r="UE38" s="177"/>
      <c r="UF38" s="177"/>
      <c r="UG38" s="177"/>
      <c r="UH38" s="177"/>
      <c r="UI38" s="177"/>
      <c r="UJ38" s="177"/>
      <c r="UK38" s="177"/>
      <c r="UL38" s="177"/>
      <c r="UM38" s="177"/>
      <c r="UN38" s="177"/>
      <c r="UO38" s="177"/>
      <c r="UP38" s="177"/>
      <c r="UQ38" s="177"/>
      <c r="UR38" s="177"/>
      <c r="US38" s="177"/>
      <c r="UT38" s="177"/>
      <c r="UU38" s="177"/>
      <c r="UV38" s="177"/>
      <c r="UW38" s="177"/>
      <c r="UX38" s="177"/>
      <c r="UY38" s="177"/>
      <c r="UZ38" s="177"/>
      <c r="VA38" s="177"/>
      <c r="VB38" s="177"/>
      <c r="VC38" s="177"/>
      <c r="VD38" s="177"/>
      <c r="VE38" s="177"/>
      <c r="VF38" s="177"/>
      <c r="VG38" s="177"/>
      <c r="VH38" s="177"/>
      <c r="VI38" s="177"/>
      <c r="VJ38" s="177"/>
      <c r="VK38" s="177"/>
      <c r="VL38" s="177"/>
      <c r="VM38" s="177"/>
      <c r="VN38" s="177"/>
      <c r="VO38" s="177"/>
      <c r="VP38" s="177"/>
      <c r="VQ38" s="177"/>
      <c r="VR38" s="177"/>
      <c r="VS38" s="177"/>
      <c r="VT38" s="177"/>
      <c r="VU38" s="177"/>
      <c r="VV38" s="177"/>
      <c r="VW38" s="177"/>
      <c r="VX38" s="177"/>
      <c r="VY38" s="177"/>
      <c r="VZ38" s="177"/>
      <c r="WA38" s="177"/>
      <c r="WB38" s="177"/>
      <c r="WC38" s="177"/>
      <c r="WD38" s="177"/>
      <c r="WE38" s="177"/>
      <c r="WF38" s="177"/>
      <c r="WG38" s="177"/>
      <c r="WH38" s="177"/>
      <c r="WI38" s="177"/>
      <c r="WJ38" s="177"/>
      <c r="WK38" s="177"/>
      <c r="WL38" s="177"/>
      <c r="WM38" s="177"/>
      <c r="WN38" s="177"/>
      <c r="WO38" s="177"/>
      <c r="WP38" s="177"/>
      <c r="WQ38" s="177"/>
      <c r="WR38" s="177"/>
      <c r="WS38" s="177"/>
      <c r="WT38" s="177"/>
      <c r="WU38" s="177"/>
      <c r="WV38" s="177"/>
      <c r="WW38" s="177"/>
      <c r="WX38" s="177"/>
      <c r="WY38" s="177"/>
      <c r="WZ38" s="177"/>
      <c r="XA38" s="177"/>
      <c r="XB38" s="177"/>
      <c r="XC38" s="177"/>
      <c r="XD38" s="177"/>
      <c r="XE38" s="177"/>
      <c r="XF38" s="177"/>
      <c r="XG38" s="177"/>
      <c r="XH38" s="177"/>
      <c r="XI38" s="177"/>
      <c r="XJ38" s="177"/>
      <c r="XK38" s="177"/>
      <c r="XL38" s="177"/>
      <c r="XM38" s="177"/>
      <c r="XN38" s="177"/>
      <c r="XO38" s="177"/>
      <c r="XP38" s="177"/>
      <c r="XQ38" s="177"/>
      <c r="XR38" s="177"/>
      <c r="XS38" s="177"/>
      <c r="XT38" s="177"/>
      <c r="XU38" s="177"/>
      <c r="XV38" s="177"/>
      <c r="XW38" s="177"/>
      <c r="XX38" s="177"/>
      <c r="XY38" s="177"/>
      <c r="XZ38" s="177"/>
      <c r="YA38" s="177"/>
      <c r="YB38" s="177"/>
      <c r="YC38" s="177"/>
      <c r="YD38" s="177"/>
      <c r="YE38" s="177"/>
      <c r="YF38" s="177"/>
      <c r="YG38" s="177"/>
      <c r="YH38" s="177"/>
      <c r="YI38" s="177"/>
      <c r="YJ38" s="177"/>
      <c r="YK38" s="177"/>
      <c r="YL38" s="177"/>
      <c r="YM38" s="177"/>
      <c r="YN38" s="177"/>
      <c r="YO38" s="177"/>
      <c r="YP38" s="177"/>
      <c r="YQ38" s="177"/>
      <c r="YR38" s="177"/>
      <c r="YS38" s="177"/>
      <c r="YT38" s="177"/>
      <c r="YU38" s="177"/>
      <c r="YV38" s="177"/>
      <c r="YW38" s="177"/>
      <c r="YX38" s="177"/>
      <c r="YY38" s="177"/>
      <c r="YZ38" s="177"/>
      <c r="ZA38" s="177"/>
      <c r="ZB38" s="177"/>
      <c r="ZC38" s="177"/>
      <c r="ZD38" s="177"/>
      <c r="ZE38" s="177"/>
      <c r="ZF38" s="177"/>
      <c r="ZG38" s="177"/>
      <c r="ZH38" s="177"/>
      <c r="ZI38" s="177"/>
      <c r="ZJ38" s="177"/>
      <c r="ZK38" s="177"/>
      <c r="ZL38" s="177"/>
      <c r="ZM38" s="177"/>
      <c r="ZN38" s="177"/>
      <c r="ZO38" s="177"/>
      <c r="ZP38" s="177"/>
      <c r="ZQ38" s="177"/>
      <c r="ZR38" s="177"/>
      <c r="ZS38" s="177"/>
      <c r="ZT38" s="177"/>
      <c r="ZU38" s="177"/>
      <c r="ZV38" s="177"/>
      <c r="ZW38" s="177"/>
      <c r="ZX38" s="177"/>
      <c r="ZY38" s="177"/>
      <c r="ZZ38" s="177"/>
      <c r="AAA38" s="177"/>
      <c r="AAB38" s="177"/>
      <c r="AAC38" s="177"/>
      <c r="AAD38" s="177"/>
      <c r="AAE38" s="177"/>
      <c r="AAF38" s="177"/>
      <c r="AAG38" s="177"/>
      <c r="AAH38" s="177"/>
      <c r="AAI38" s="177"/>
      <c r="AAJ38" s="177"/>
      <c r="AAK38" s="177"/>
      <c r="AAL38" s="177"/>
      <c r="AAM38" s="177"/>
      <c r="AAN38" s="177"/>
      <c r="AAO38" s="177"/>
      <c r="AAP38" s="177"/>
      <c r="AAQ38" s="177"/>
      <c r="AAR38" s="177"/>
      <c r="AAS38" s="177"/>
      <c r="AAT38" s="177"/>
      <c r="AAU38" s="177"/>
      <c r="AAV38" s="177"/>
      <c r="AAW38" s="177"/>
      <c r="AAX38" s="177"/>
      <c r="AAY38" s="177"/>
      <c r="AAZ38" s="177"/>
      <c r="ABA38" s="177"/>
      <c r="ABB38" s="177"/>
      <c r="ABC38" s="177"/>
      <c r="ABD38" s="177"/>
      <c r="ABE38" s="177"/>
      <c r="ABF38" s="177"/>
      <c r="ABG38" s="177"/>
      <c r="ABH38" s="177"/>
      <c r="ABI38" s="177"/>
      <c r="ABJ38" s="177"/>
      <c r="ABK38" s="177"/>
      <c r="ABL38" s="177"/>
      <c r="ABM38" s="177"/>
      <c r="ABN38" s="177"/>
      <c r="ABO38" s="177"/>
      <c r="ABP38" s="177"/>
      <c r="ABQ38" s="177"/>
      <c r="ABR38" s="177"/>
      <c r="ABS38" s="177"/>
      <c r="ABT38" s="177"/>
      <c r="ABU38" s="177"/>
      <c r="ABV38" s="177"/>
      <c r="ABW38" s="177"/>
      <c r="ABX38" s="177"/>
      <c r="ABY38" s="177"/>
      <c r="ABZ38" s="177"/>
      <c r="ACA38" s="177"/>
      <c r="ACB38" s="177"/>
      <c r="ACC38" s="177"/>
      <c r="ACD38" s="177"/>
      <c r="ACE38" s="177"/>
      <c r="ACF38" s="177"/>
      <c r="ACG38" s="177"/>
      <c r="ACH38" s="177"/>
      <c r="ACI38" s="177"/>
      <c r="ACJ38" s="177"/>
      <c r="ACK38" s="177"/>
      <c r="ACL38" s="177"/>
      <c r="ACM38" s="177"/>
      <c r="ACN38" s="177"/>
      <c r="ACO38" s="177"/>
      <c r="ACP38" s="177"/>
      <c r="ACQ38" s="177"/>
      <c r="ACR38" s="177"/>
      <c r="ACS38" s="177"/>
      <c r="ACT38" s="177"/>
      <c r="ACU38" s="177"/>
      <c r="ACV38" s="177"/>
      <c r="ACW38" s="177"/>
      <c r="ACX38" s="177"/>
      <c r="ACY38" s="177"/>
      <c r="ACZ38" s="177"/>
      <c r="ADA38" s="177"/>
      <c r="ADB38" s="177"/>
      <c r="ADC38" s="177"/>
      <c r="ADD38" s="177"/>
      <c r="ADE38" s="177"/>
      <c r="ADF38" s="177"/>
      <c r="ADG38" s="177"/>
      <c r="ADH38" s="177"/>
      <c r="ADI38" s="177"/>
      <c r="ADJ38" s="177"/>
      <c r="ADK38" s="177"/>
      <c r="ADL38" s="177"/>
      <c r="ADM38" s="177"/>
      <c r="ADN38" s="177"/>
      <c r="ADO38" s="177"/>
      <c r="ADP38" s="177"/>
      <c r="ADQ38" s="177"/>
      <c r="ADR38" s="177"/>
      <c r="ADS38" s="177"/>
      <c r="ADT38" s="177"/>
      <c r="ADU38" s="177"/>
      <c r="ADV38" s="177"/>
      <c r="ADW38" s="177"/>
      <c r="ADX38" s="177"/>
      <c r="ADY38" s="177"/>
      <c r="ADZ38" s="177"/>
      <c r="AEA38" s="177"/>
      <c r="AEB38" s="177"/>
      <c r="AEC38" s="177"/>
      <c r="AED38" s="177"/>
      <c r="AEE38" s="177"/>
      <c r="AEF38" s="177"/>
      <c r="AEG38" s="177"/>
      <c r="AEH38" s="177"/>
      <c r="AEI38" s="177"/>
      <c r="AEJ38" s="177"/>
      <c r="AEK38" s="177"/>
      <c r="AEL38" s="177"/>
      <c r="AEM38" s="177"/>
      <c r="AEN38" s="177"/>
      <c r="AEO38" s="177"/>
      <c r="AEP38" s="177"/>
      <c r="AEQ38" s="177"/>
      <c r="AER38" s="177"/>
      <c r="AES38" s="177"/>
      <c r="AET38" s="177"/>
      <c r="AEU38" s="177"/>
      <c r="AEV38" s="177"/>
      <c r="AEW38" s="177"/>
      <c r="AEX38" s="177"/>
      <c r="AEY38" s="177"/>
      <c r="AEZ38" s="177"/>
      <c r="AFA38" s="177"/>
      <c r="AFB38" s="177"/>
      <c r="AFC38" s="177"/>
      <c r="AFD38" s="177"/>
      <c r="AFE38" s="177"/>
      <c r="AFF38" s="177"/>
      <c r="AFG38" s="177"/>
      <c r="AFH38" s="177"/>
      <c r="AFI38" s="177"/>
      <c r="AFJ38" s="177"/>
      <c r="AFK38" s="177"/>
      <c r="AFL38" s="177"/>
      <c r="AFM38" s="177"/>
      <c r="AFN38" s="177"/>
      <c r="AFO38" s="177"/>
      <c r="AFP38" s="177"/>
      <c r="AFQ38" s="177"/>
      <c r="AFR38" s="177"/>
      <c r="AFS38" s="177"/>
      <c r="AFT38" s="177"/>
      <c r="AFU38" s="177"/>
      <c r="AFV38" s="177"/>
      <c r="AFW38" s="177"/>
      <c r="AFX38" s="177"/>
      <c r="AFY38" s="177"/>
      <c r="AFZ38" s="177"/>
      <c r="AGA38" s="177"/>
      <c r="AGB38" s="177"/>
      <c r="AGC38" s="177"/>
      <c r="AGD38" s="177"/>
      <c r="AGE38" s="177"/>
      <c r="AGF38" s="177"/>
      <c r="AGG38" s="177"/>
      <c r="AGH38" s="177"/>
      <c r="AGI38" s="177"/>
      <c r="AGJ38" s="177"/>
      <c r="AGK38" s="177"/>
      <c r="AGL38" s="177"/>
      <c r="AGM38" s="177"/>
      <c r="AGN38" s="177"/>
      <c r="AGO38" s="177"/>
      <c r="AGP38" s="177"/>
      <c r="AGQ38" s="177"/>
      <c r="AGR38" s="177"/>
      <c r="AGS38" s="177"/>
      <c r="AGT38" s="177"/>
      <c r="AGU38" s="177"/>
      <c r="AGV38" s="177"/>
      <c r="AGW38" s="177"/>
      <c r="AGX38" s="177"/>
      <c r="AGY38" s="177"/>
      <c r="AGZ38" s="177"/>
      <c r="AHA38" s="177"/>
      <c r="AHB38" s="177"/>
      <c r="AHC38" s="177"/>
      <c r="AHD38" s="177"/>
      <c r="AHE38" s="177"/>
      <c r="AHF38" s="177"/>
      <c r="AHG38" s="177"/>
      <c r="AHH38" s="177"/>
      <c r="AHI38" s="177"/>
      <c r="AHJ38" s="177"/>
      <c r="AHK38" s="177"/>
      <c r="AHL38" s="177"/>
      <c r="AHM38" s="177"/>
      <c r="AHN38" s="177"/>
      <c r="AHO38" s="177"/>
      <c r="AHP38" s="177"/>
      <c r="AHQ38" s="177"/>
      <c r="AHR38" s="177"/>
      <c r="AHS38" s="177"/>
      <c r="AHT38" s="177"/>
      <c r="AHU38" s="177"/>
      <c r="AHV38" s="177"/>
      <c r="AHW38" s="177"/>
      <c r="AHX38" s="177"/>
      <c r="AHY38" s="177"/>
      <c r="AHZ38" s="177"/>
      <c r="AIA38" s="177"/>
      <c r="AIB38" s="177"/>
      <c r="AIC38" s="177"/>
      <c r="AID38" s="177"/>
      <c r="AIE38" s="177"/>
      <c r="AIF38" s="177"/>
      <c r="AIG38" s="177"/>
      <c r="AIH38" s="177"/>
      <c r="AII38" s="177"/>
      <c r="AIJ38" s="177"/>
      <c r="AIK38" s="177"/>
      <c r="AIL38" s="177"/>
      <c r="AIM38" s="177"/>
      <c r="AIN38" s="177"/>
      <c r="AIO38" s="177"/>
      <c r="AIP38" s="177"/>
      <c r="AIQ38" s="177"/>
      <c r="AIR38" s="177"/>
      <c r="AIS38" s="177"/>
      <c r="AIT38" s="177"/>
      <c r="AIU38" s="177"/>
      <c r="AIV38" s="177"/>
      <c r="AIW38" s="177"/>
      <c r="AIX38" s="177"/>
      <c r="AIY38" s="177"/>
      <c r="AIZ38" s="177"/>
      <c r="AJA38" s="177"/>
      <c r="AJB38" s="177"/>
      <c r="AJC38" s="177"/>
      <c r="AJD38" s="177"/>
      <c r="AJE38" s="177"/>
      <c r="AJF38" s="177"/>
      <c r="AJG38" s="177"/>
      <c r="AJH38" s="177"/>
      <c r="AJI38" s="177"/>
      <c r="AJJ38" s="177"/>
      <c r="AJK38" s="177"/>
      <c r="AJL38" s="177"/>
      <c r="AJM38" s="177"/>
      <c r="AJN38" s="177"/>
      <c r="AJO38" s="177"/>
      <c r="AJP38" s="177"/>
      <c r="AJQ38" s="177"/>
      <c r="AJR38" s="177"/>
      <c r="AJS38" s="177"/>
      <c r="AJT38" s="177"/>
      <c r="AJU38" s="177"/>
      <c r="AJV38" s="177"/>
      <c r="AJW38" s="177"/>
      <c r="AJX38" s="177"/>
      <c r="AJY38" s="177"/>
      <c r="AJZ38" s="177"/>
      <c r="AKA38" s="177"/>
      <c r="AKB38" s="177"/>
      <c r="AKC38" s="177"/>
      <c r="AKD38" s="177"/>
      <c r="AKE38" s="177"/>
      <c r="AKF38" s="177"/>
      <c r="AKG38" s="177"/>
      <c r="AKH38" s="177"/>
      <c r="AKI38" s="177"/>
      <c r="AKJ38" s="177"/>
      <c r="AKK38" s="177"/>
      <c r="AKL38" s="177"/>
      <c r="AKM38" s="177"/>
      <c r="AKN38" s="177"/>
      <c r="AKO38" s="177"/>
      <c r="AKP38" s="177"/>
      <c r="AKQ38" s="177"/>
      <c r="AKR38" s="177"/>
      <c r="AKS38" s="177"/>
      <c r="AKT38" s="177"/>
      <c r="AKU38" s="177"/>
      <c r="AKV38" s="177"/>
      <c r="AKW38" s="177"/>
      <c r="AKX38" s="177"/>
      <c r="AKY38" s="177"/>
      <c r="AKZ38" s="177"/>
      <c r="ALA38" s="177"/>
      <c r="ALB38" s="177"/>
      <c r="ALC38" s="177"/>
      <c r="ALD38" s="177"/>
      <c r="ALE38" s="177"/>
      <c r="ALF38" s="177"/>
      <c r="ALG38" s="177"/>
      <c r="ALH38" s="177"/>
      <c r="ALI38" s="177"/>
      <c r="ALJ38" s="177"/>
      <c r="ALK38" s="177"/>
      <c r="ALL38" s="177"/>
      <c r="ALM38" s="177"/>
      <c r="ALN38" s="177"/>
      <c r="ALO38" s="177"/>
      <c r="ALP38" s="177"/>
      <c r="ALQ38" s="177"/>
      <c r="ALR38" s="177"/>
      <c r="ALS38" s="177"/>
      <c r="ALT38" s="177"/>
      <c r="ALU38" s="177"/>
      <c r="ALV38" s="177"/>
      <c r="ALW38" s="177"/>
      <c r="ALX38" s="177"/>
      <c r="ALY38" s="177"/>
      <c r="ALZ38" s="177"/>
      <c r="AMA38" s="177"/>
      <c r="AMB38" s="177"/>
      <c r="AMC38" s="177"/>
      <c r="AMD38" s="177"/>
      <c r="AME38" s="177"/>
      <c r="AMF38" s="177"/>
      <c r="AMG38" s="177"/>
      <c r="AMH38" s="177"/>
      <c r="AMI38" s="177"/>
      <c r="AMJ38" s="177"/>
      <c r="AMK38" s="177"/>
    </row>
    <row r="39" spans="1:1025" s="298" customFormat="1" ht="35.1" customHeight="1" x14ac:dyDescent="0.8">
      <c r="A39" s="299">
        <v>1997</v>
      </c>
      <c r="B39" s="171">
        <v>89.945569932599469</v>
      </c>
      <c r="C39" s="172">
        <v>2.4663997062587248</v>
      </c>
      <c r="D39" s="171">
        <v>83.500865228013026</v>
      </c>
      <c r="E39" s="172">
        <v>0.21891995550255933</v>
      </c>
      <c r="F39" s="171">
        <v>-5.2612361490809683</v>
      </c>
      <c r="G39" s="172">
        <v>170.87051867329282</v>
      </c>
      <c r="H39" s="171">
        <v>72.370067768620586</v>
      </c>
      <c r="I39" s="172">
        <v>2.0737525084341555</v>
      </c>
      <c r="J39" s="171">
        <v>76.059631660074459</v>
      </c>
      <c r="K39" s="172">
        <v>0.21891995550255933</v>
      </c>
      <c r="L39" s="171">
        <v>-5.9065217470335041</v>
      </c>
      <c r="M39" s="300">
        <v>144.81585014559823</v>
      </c>
      <c r="N39" s="302"/>
      <c r="O39" s="184"/>
      <c r="P39" s="297"/>
      <c r="Q39" s="296"/>
      <c r="R39" s="302"/>
      <c r="S39" s="296"/>
      <c r="T39" s="302"/>
      <c r="U39" s="185"/>
      <c r="V39" s="297"/>
      <c r="W39" s="296"/>
      <c r="X39" s="297"/>
      <c r="Y39" s="296"/>
      <c r="Z39" s="297"/>
      <c r="AA39" s="296"/>
      <c r="AB39" s="297"/>
      <c r="AC39" s="185"/>
      <c r="AD39" s="297"/>
      <c r="AE39" s="185"/>
      <c r="AF39" s="297"/>
      <c r="AG39" s="185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  <c r="BB39" s="177"/>
      <c r="BC39" s="177"/>
      <c r="BD39" s="177"/>
      <c r="BE39" s="177"/>
      <c r="BF39" s="177"/>
      <c r="BG39" s="177"/>
      <c r="BH39" s="177"/>
      <c r="BI39" s="177"/>
      <c r="BJ39" s="177"/>
      <c r="BK39" s="177"/>
      <c r="BL39" s="177"/>
      <c r="BM39" s="177"/>
      <c r="BN39" s="177"/>
      <c r="BO39" s="177"/>
      <c r="BP39" s="177"/>
      <c r="BQ39" s="177"/>
      <c r="BR39" s="177"/>
      <c r="BS39" s="177"/>
      <c r="BT39" s="177"/>
      <c r="BU39" s="177"/>
      <c r="BV39" s="177"/>
      <c r="BW39" s="177"/>
      <c r="BX39" s="177"/>
      <c r="BY39" s="177"/>
      <c r="BZ39" s="177"/>
      <c r="CA39" s="177"/>
      <c r="CB39" s="177"/>
      <c r="CC39" s="177"/>
      <c r="CD39" s="177"/>
      <c r="CE39" s="177"/>
      <c r="CF39" s="177"/>
      <c r="CG39" s="177"/>
      <c r="CH39" s="177"/>
      <c r="CI39" s="177"/>
      <c r="CJ39" s="177"/>
      <c r="CK39" s="177"/>
      <c r="CL39" s="177"/>
      <c r="CM39" s="177"/>
      <c r="CN39" s="177"/>
      <c r="CO39" s="177"/>
      <c r="CP39" s="177"/>
      <c r="CQ39" s="177"/>
      <c r="CR39" s="177"/>
      <c r="CS39" s="177"/>
      <c r="CT39" s="177"/>
      <c r="CU39" s="177"/>
      <c r="CV39" s="177"/>
      <c r="CW39" s="177"/>
      <c r="CX39" s="177"/>
      <c r="CY39" s="177"/>
      <c r="CZ39" s="177"/>
      <c r="DA39" s="177"/>
      <c r="DB39" s="177"/>
      <c r="DC39" s="177"/>
      <c r="DD39" s="177"/>
      <c r="DE39" s="177"/>
      <c r="DF39" s="177"/>
      <c r="DG39" s="177"/>
      <c r="DH39" s="177"/>
      <c r="DI39" s="177"/>
      <c r="DJ39" s="177"/>
      <c r="DK39" s="177"/>
      <c r="DL39" s="177"/>
      <c r="DM39" s="177"/>
      <c r="DN39" s="177"/>
      <c r="DO39" s="177"/>
      <c r="DP39" s="177"/>
      <c r="DQ39" s="177"/>
      <c r="DR39" s="177"/>
      <c r="DS39" s="177"/>
      <c r="DT39" s="177"/>
      <c r="DU39" s="177"/>
      <c r="DV39" s="177"/>
      <c r="DW39" s="177"/>
      <c r="DX39" s="177"/>
      <c r="DY39" s="177"/>
      <c r="DZ39" s="177"/>
      <c r="EA39" s="177"/>
      <c r="EB39" s="177"/>
      <c r="EC39" s="177"/>
      <c r="ED39" s="177"/>
      <c r="EE39" s="177"/>
      <c r="EF39" s="177"/>
      <c r="EG39" s="177"/>
      <c r="EH39" s="177"/>
      <c r="EI39" s="177"/>
      <c r="EJ39" s="177"/>
      <c r="EK39" s="177"/>
      <c r="EL39" s="177"/>
      <c r="EM39" s="177"/>
      <c r="EN39" s="177"/>
      <c r="EO39" s="177"/>
      <c r="EP39" s="177"/>
      <c r="EQ39" s="177"/>
      <c r="ER39" s="177"/>
      <c r="ES39" s="177"/>
      <c r="ET39" s="177"/>
      <c r="EU39" s="177"/>
      <c r="EV39" s="177"/>
      <c r="EW39" s="177"/>
      <c r="EX39" s="177"/>
      <c r="EY39" s="177"/>
      <c r="EZ39" s="177"/>
      <c r="FA39" s="177"/>
      <c r="FB39" s="177"/>
      <c r="FC39" s="177"/>
      <c r="FD39" s="177"/>
      <c r="FE39" s="177"/>
      <c r="FF39" s="177"/>
      <c r="FG39" s="177"/>
      <c r="FH39" s="177"/>
      <c r="FI39" s="177"/>
      <c r="FJ39" s="177"/>
      <c r="FK39" s="177"/>
      <c r="FL39" s="177"/>
      <c r="FM39" s="177"/>
      <c r="FN39" s="177"/>
      <c r="FO39" s="177"/>
      <c r="FP39" s="177"/>
      <c r="FQ39" s="177"/>
      <c r="FR39" s="177"/>
      <c r="FS39" s="177"/>
      <c r="FT39" s="177"/>
      <c r="FU39" s="177"/>
      <c r="FV39" s="177"/>
      <c r="FW39" s="177"/>
      <c r="FX39" s="177"/>
      <c r="FY39" s="177"/>
      <c r="FZ39" s="177"/>
      <c r="GA39" s="177"/>
      <c r="GB39" s="177"/>
      <c r="GC39" s="177"/>
      <c r="GD39" s="177"/>
      <c r="GE39" s="177"/>
      <c r="GF39" s="177"/>
      <c r="GG39" s="177"/>
      <c r="GH39" s="177"/>
      <c r="GI39" s="177"/>
      <c r="GJ39" s="177"/>
      <c r="GK39" s="177"/>
      <c r="GL39" s="177"/>
      <c r="GM39" s="177"/>
      <c r="GN39" s="177"/>
      <c r="GO39" s="177"/>
      <c r="GP39" s="177"/>
      <c r="GQ39" s="177"/>
      <c r="GR39" s="177"/>
      <c r="GS39" s="177"/>
      <c r="GT39" s="177"/>
      <c r="GU39" s="177"/>
      <c r="GV39" s="177"/>
      <c r="GW39" s="177"/>
      <c r="GX39" s="177"/>
      <c r="GY39" s="177"/>
      <c r="GZ39" s="177"/>
      <c r="HA39" s="177"/>
      <c r="HB39" s="177"/>
      <c r="HC39" s="177"/>
      <c r="HD39" s="177"/>
      <c r="HE39" s="177"/>
      <c r="HF39" s="177"/>
      <c r="HG39" s="177"/>
      <c r="HH39" s="177"/>
      <c r="HI39" s="177"/>
      <c r="HJ39" s="177"/>
      <c r="HK39" s="177"/>
      <c r="HL39" s="177"/>
      <c r="HM39" s="177"/>
      <c r="HN39" s="177"/>
      <c r="HO39" s="177"/>
      <c r="HP39" s="177"/>
      <c r="HQ39" s="177"/>
      <c r="HR39" s="177"/>
      <c r="HS39" s="177"/>
      <c r="HT39" s="177"/>
      <c r="HU39" s="177"/>
      <c r="HV39" s="177"/>
      <c r="HW39" s="177"/>
      <c r="HX39" s="177"/>
      <c r="HY39" s="177"/>
      <c r="HZ39" s="177"/>
      <c r="IA39" s="177"/>
      <c r="IB39" s="177"/>
      <c r="IC39" s="177"/>
      <c r="ID39" s="177"/>
      <c r="IE39" s="177"/>
      <c r="IF39" s="177"/>
      <c r="IG39" s="177"/>
      <c r="IH39" s="177"/>
      <c r="II39" s="177"/>
      <c r="IJ39" s="177"/>
      <c r="IK39" s="177"/>
      <c r="IL39" s="177"/>
      <c r="IM39" s="177"/>
      <c r="IN39" s="177"/>
      <c r="IO39" s="177"/>
      <c r="IP39" s="177"/>
      <c r="IQ39" s="177"/>
      <c r="IR39" s="177"/>
      <c r="IS39" s="177"/>
      <c r="IT39" s="177"/>
      <c r="IU39" s="177"/>
      <c r="IV39" s="177"/>
      <c r="IW39" s="177"/>
      <c r="IX39" s="177"/>
      <c r="IY39" s="177"/>
      <c r="IZ39" s="177"/>
      <c r="JA39" s="177"/>
      <c r="JB39" s="177"/>
      <c r="JC39" s="177"/>
      <c r="JD39" s="177"/>
      <c r="JE39" s="177"/>
      <c r="JF39" s="177"/>
      <c r="JG39" s="177"/>
      <c r="JH39" s="177"/>
      <c r="JI39" s="177"/>
      <c r="JJ39" s="177"/>
      <c r="JK39" s="177"/>
      <c r="JL39" s="177"/>
      <c r="JM39" s="177"/>
      <c r="JN39" s="177"/>
      <c r="JO39" s="177"/>
      <c r="JP39" s="177"/>
      <c r="JQ39" s="177"/>
      <c r="JR39" s="177"/>
      <c r="JS39" s="177"/>
      <c r="JT39" s="177"/>
      <c r="JU39" s="177"/>
      <c r="JV39" s="177"/>
      <c r="JW39" s="177"/>
      <c r="JX39" s="177"/>
      <c r="JY39" s="177"/>
      <c r="JZ39" s="177"/>
      <c r="KA39" s="177"/>
      <c r="KB39" s="177"/>
      <c r="KC39" s="177"/>
      <c r="KD39" s="177"/>
      <c r="KE39" s="177"/>
      <c r="KF39" s="177"/>
      <c r="KG39" s="177"/>
      <c r="KH39" s="177"/>
      <c r="KI39" s="177"/>
      <c r="KJ39" s="177"/>
      <c r="KK39" s="177"/>
      <c r="KL39" s="177"/>
      <c r="KM39" s="177"/>
      <c r="KN39" s="177"/>
      <c r="KO39" s="177"/>
      <c r="KP39" s="177"/>
      <c r="KQ39" s="177"/>
      <c r="KR39" s="177"/>
      <c r="KS39" s="177"/>
      <c r="KT39" s="177"/>
      <c r="KU39" s="177"/>
      <c r="KV39" s="177"/>
      <c r="KW39" s="177"/>
      <c r="KX39" s="177"/>
      <c r="KY39" s="177"/>
      <c r="KZ39" s="177"/>
      <c r="LA39" s="177"/>
      <c r="LB39" s="177"/>
      <c r="LC39" s="177"/>
      <c r="LD39" s="177"/>
      <c r="LE39" s="177"/>
      <c r="LF39" s="177"/>
      <c r="LG39" s="177"/>
      <c r="LH39" s="177"/>
      <c r="LI39" s="177"/>
      <c r="LJ39" s="177"/>
      <c r="LK39" s="177"/>
      <c r="LL39" s="177"/>
      <c r="LM39" s="177"/>
      <c r="LN39" s="177"/>
      <c r="LO39" s="177"/>
      <c r="LP39" s="177"/>
      <c r="LQ39" s="177"/>
      <c r="LR39" s="177"/>
      <c r="LS39" s="177"/>
      <c r="LT39" s="177"/>
      <c r="LU39" s="177"/>
      <c r="LV39" s="177"/>
      <c r="LW39" s="177"/>
      <c r="LX39" s="177"/>
      <c r="LY39" s="177"/>
      <c r="LZ39" s="177"/>
      <c r="MA39" s="177"/>
      <c r="MB39" s="177"/>
      <c r="MC39" s="177"/>
      <c r="MD39" s="177"/>
      <c r="ME39" s="177"/>
      <c r="MF39" s="177"/>
      <c r="MG39" s="177"/>
      <c r="MH39" s="177"/>
      <c r="MI39" s="177"/>
      <c r="MJ39" s="177"/>
      <c r="MK39" s="177"/>
      <c r="ML39" s="177"/>
      <c r="MM39" s="177"/>
      <c r="MN39" s="177"/>
      <c r="MO39" s="177"/>
      <c r="MP39" s="177"/>
      <c r="MQ39" s="177"/>
      <c r="MR39" s="177"/>
      <c r="MS39" s="177"/>
      <c r="MT39" s="177"/>
      <c r="MU39" s="177"/>
      <c r="MV39" s="177"/>
      <c r="MW39" s="177"/>
      <c r="MX39" s="177"/>
      <c r="MY39" s="177"/>
      <c r="MZ39" s="177"/>
      <c r="NA39" s="177"/>
      <c r="NB39" s="177"/>
      <c r="NC39" s="177"/>
      <c r="ND39" s="177"/>
      <c r="NE39" s="177"/>
      <c r="NF39" s="177"/>
      <c r="NG39" s="177"/>
      <c r="NH39" s="177"/>
      <c r="NI39" s="177"/>
      <c r="NJ39" s="177"/>
      <c r="NK39" s="177"/>
      <c r="NL39" s="177"/>
      <c r="NM39" s="177"/>
      <c r="NN39" s="177"/>
      <c r="NO39" s="177"/>
      <c r="NP39" s="177"/>
      <c r="NQ39" s="177"/>
      <c r="NR39" s="177"/>
      <c r="NS39" s="177"/>
      <c r="NT39" s="177"/>
      <c r="NU39" s="177"/>
      <c r="NV39" s="177"/>
      <c r="NW39" s="177"/>
      <c r="NX39" s="177"/>
      <c r="NY39" s="177"/>
      <c r="NZ39" s="177"/>
      <c r="OA39" s="177"/>
      <c r="OB39" s="177"/>
      <c r="OC39" s="177"/>
      <c r="OD39" s="177"/>
      <c r="OE39" s="177"/>
      <c r="OF39" s="177"/>
      <c r="OG39" s="177"/>
      <c r="OH39" s="177"/>
      <c r="OI39" s="177"/>
      <c r="OJ39" s="177"/>
      <c r="OK39" s="177"/>
      <c r="OL39" s="177"/>
      <c r="OM39" s="177"/>
      <c r="ON39" s="177"/>
      <c r="OO39" s="177"/>
      <c r="OP39" s="177"/>
      <c r="OQ39" s="177"/>
      <c r="OR39" s="177"/>
      <c r="OS39" s="177"/>
      <c r="OT39" s="177"/>
      <c r="OU39" s="177"/>
      <c r="OV39" s="177"/>
      <c r="OW39" s="177"/>
      <c r="OX39" s="177"/>
      <c r="OY39" s="177"/>
      <c r="OZ39" s="177"/>
      <c r="PA39" s="177"/>
      <c r="PB39" s="177"/>
      <c r="PC39" s="177"/>
      <c r="PD39" s="177"/>
      <c r="PE39" s="177"/>
      <c r="PF39" s="177"/>
      <c r="PG39" s="177"/>
      <c r="PH39" s="177"/>
      <c r="PI39" s="177"/>
      <c r="PJ39" s="177"/>
      <c r="PK39" s="177"/>
      <c r="PL39" s="177"/>
      <c r="PM39" s="177"/>
      <c r="PN39" s="177"/>
      <c r="PO39" s="177"/>
      <c r="PP39" s="177"/>
      <c r="PQ39" s="177"/>
      <c r="PR39" s="177"/>
      <c r="PS39" s="177"/>
      <c r="PT39" s="177"/>
      <c r="PU39" s="177"/>
      <c r="PV39" s="177"/>
      <c r="PW39" s="177"/>
      <c r="PX39" s="177"/>
      <c r="PY39" s="177"/>
      <c r="PZ39" s="177"/>
      <c r="QA39" s="177"/>
      <c r="QB39" s="177"/>
      <c r="QC39" s="177"/>
      <c r="QD39" s="177"/>
      <c r="QE39" s="177"/>
      <c r="QF39" s="177"/>
      <c r="QG39" s="177"/>
      <c r="QH39" s="177"/>
      <c r="QI39" s="177"/>
      <c r="QJ39" s="177"/>
      <c r="QK39" s="177"/>
      <c r="QL39" s="177"/>
      <c r="QM39" s="177"/>
      <c r="QN39" s="177"/>
      <c r="QO39" s="177"/>
      <c r="QP39" s="177"/>
      <c r="QQ39" s="177"/>
      <c r="QR39" s="177"/>
      <c r="QS39" s="177"/>
      <c r="QT39" s="177"/>
      <c r="QU39" s="177"/>
      <c r="QV39" s="177"/>
      <c r="QW39" s="177"/>
      <c r="QX39" s="177"/>
      <c r="QY39" s="177"/>
      <c r="QZ39" s="177"/>
      <c r="RA39" s="177"/>
      <c r="RB39" s="177"/>
      <c r="RC39" s="177"/>
      <c r="RD39" s="177"/>
      <c r="RE39" s="177"/>
      <c r="RF39" s="177"/>
      <c r="RG39" s="177"/>
      <c r="RH39" s="177"/>
      <c r="RI39" s="177"/>
      <c r="RJ39" s="177"/>
      <c r="RK39" s="177"/>
      <c r="RL39" s="177"/>
      <c r="RM39" s="177"/>
      <c r="RN39" s="177"/>
      <c r="RO39" s="177"/>
      <c r="RP39" s="177"/>
      <c r="RQ39" s="177"/>
      <c r="RR39" s="177"/>
      <c r="RS39" s="177"/>
      <c r="RT39" s="177"/>
      <c r="RU39" s="177"/>
      <c r="RV39" s="177"/>
      <c r="RW39" s="177"/>
      <c r="RX39" s="177"/>
      <c r="RY39" s="177"/>
      <c r="RZ39" s="177"/>
      <c r="SA39" s="177"/>
      <c r="SB39" s="177"/>
      <c r="SC39" s="177"/>
      <c r="SD39" s="177"/>
      <c r="SE39" s="177"/>
      <c r="SF39" s="177"/>
      <c r="SG39" s="177"/>
      <c r="SH39" s="177"/>
      <c r="SI39" s="177"/>
      <c r="SJ39" s="177"/>
      <c r="SK39" s="177"/>
      <c r="SL39" s="177"/>
      <c r="SM39" s="177"/>
      <c r="SN39" s="177"/>
      <c r="SO39" s="177"/>
      <c r="SP39" s="177"/>
      <c r="SQ39" s="177"/>
      <c r="SR39" s="177"/>
      <c r="SS39" s="177"/>
      <c r="ST39" s="177"/>
      <c r="SU39" s="177"/>
      <c r="SV39" s="177"/>
      <c r="SW39" s="177"/>
      <c r="SX39" s="177"/>
      <c r="SY39" s="177"/>
      <c r="SZ39" s="177"/>
      <c r="TA39" s="177"/>
      <c r="TB39" s="177"/>
      <c r="TC39" s="177"/>
      <c r="TD39" s="177"/>
      <c r="TE39" s="177"/>
      <c r="TF39" s="177"/>
      <c r="TG39" s="177"/>
      <c r="TH39" s="177"/>
      <c r="TI39" s="177"/>
      <c r="TJ39" s="177"/>
      <c r="TK39" s="177"/>
      <c r="TL39" s="177"/>
      <c r="TM39" s="177"/>
      <c r="TN39" s="177"/>
      <c r="TO39" s="177"/>
      <c r="TP39" s="177"/>
      <c r="TQ39" s="177"/>
      <c r="TR39" s="177"/>
      <c r="TS39" s="177"/>
      <c r="TT39" s="177"/>
      <c r="TU39" s="177"/>
      <c r="TV39" s="177"/>
      <c r="TW39" s="177"/>
      <c r="TX39" s="177"/>
      <c r="TY39" s="177"/>
      <c r="TZ39" s="177"/>
      <c r="UA39" s="177"/>
      <c r="UB39" s="177"/>
      <c r="UC39" s="177"/>
      <c r="UD39" s="177"/>
      <c r="UE39" s="177"/>
      <c r="UF39" s="177"/>
      <c r="UG39" s="177"/>
      <c r="UH39" s="177"/>
      <c r="UI39" s="177"/>
      <c r="UJ39" s="177"/>
      <c r="UK39" s="177"/>
      <c r="UL39" s="177"/>
      <c r="UM39" s="177"/>
      <c r="UN39" s="177"/>
      <c r="UO39" s="177"/>
      <c r="UP39" s="177"/>
      <c r="UQ39" s="177"/>
      <c r="UR39" s="177"/>
      <c r="US39" s="177"/>
      <c r="UT39" s="177"/>
      <c r="UU39" s="177"/>
      <c r="UV39" s="177"/>
      <c r="UW39" s="177"/>
      <c r="UX39" s="177"/>
      <c r="UY39" s="177"/>
      <c r="UZ39" s="177"/>
      <c r="VA39" s="177"/>
      <c r="VB39" s="177"/>
      <c r="VC39" s="177"/>
      <c r="VD39" s="177"/>
      <c r="VE39" s="177"/>
      <c r="VF39" s="177"/>
      <c r="VG39" s="177"/>
      <c r="VH39" s="177"/>
      <c r="VI39" s="177"/>
      <c r="VJ39" s="177"/>
      <c r="VK39" s="177"/>
      <c r="VL39" s="177"/>
      <c r="VM39" s="177"/>
      <c r="VN39" s="177"/>
      <c r="VO39" s="177"/>
      <c r="VP39" s="177"/>
      <c r="VQ39" s="177"/>
      <c r="VR39" s="177"/>
      <c r="VS39" s="177"/>
      <c r="VT39" s="177"/>
      <c r="VU39" s="177"/>
      <c r="VV39" s="177"/>
      <c r="VW39" s="177"/>
      <c r="VX39" s="177"/>
      <c r="VY39" s="177"/>
      <c r="VZ39" s="177"/>
      <c r="WA39" s="177"/>
      <c r="WB39" s="177"/>
      <c r="WC39" s="177"/>
      <c r="WD39" s="177"/>
      <c r="WE39" s="177"/>
      <c r="WF39" s="177"/>
      <c r="WG39" s="177"/>
      <c r="WH39" s="177"/>
      <c r="WI39" s="177"/>
      <c r="WJ39" s="177"/>
      <c r="WK39" s="177"/>
      <c r="WL39" s="177"/>
      <c r="WM39" s="177"/>
      <c r="WN39" s="177"/>
      <c r="WO39" s="177"/>
      <c r="WP39" s="177"/>
      <c r="WQ39" s="177"/>
      <c r="WR39" s="177"/>
      <c r="WS39" s="177"/>
      <c r="WT39" s="177"/>
      <c r="WU39" s="177"/>
      <c r="WV39" s="177"/>
      <c r="WW39" s="177"/>
      <c r="WX39" s="177"/>
      <c r="WY39" s="177"/>
      <c r="WZ39" s="177"/>
      <c r="XA39" s="177"/>
      <c r="XB39" s="177"/>
      <c r="XC39" s="177"/>
      <c r="XD39" s="177"/>
      <c r="XE39" s="177"/>
      <c r="XF39" s="177"/>
      <c r="XG39" s="177"/>
      <c r="XH39" s="177"/>
      <c r="XI39" s="177"/>
      <c r="XJ39" s="177"/>
      <c r="XK39" s="177"/>
      <c r="XL39" s="177"/>
      <c r="XM39" s="177"/>
      <c r="XN39" s="177"/>
      <c r="XO39" s="177"/>
      <c r="XP39" s="177"/>
      <c r="XQ39" s="177"/>
      <c r="XR39" s="177"/>
      <c r="XS39" s="177"/>
      <c r="XT39" s="177"/>
      <c r="XU39" s="177"/>
      <c r="XV39" s="177"/>
      <c r="XW39" s="177"/>
      <c r="XX39" s="177"/>
      <c r="XY39" s="177"/>
      <c r="XZ39" s="177"/>
      <c r="YA39" s="177"/>
      <c r="YB39" s="177"/>
      <c r="YC39" s="177"/>
      <c r="YD39" s="177"/>
      <c r="YE39" s="177"/>
      <c r="YF39" s="177"/>
      <c r="YG39" s="177"/>
      <c r="YH39" s="177"/>
      <c r="YI39" s="177"/>
      <c r="YJ39" s="177"/>
      <c r="YK39" s="177"/>
      <c r="YL39" s="177"/>
      <c r="YM39" s="177"/>
      <c r="YN39" s="177"/>
      <c r="YO39" s="177"/>
      <c r="YP39" s="177"/>
      <c r="YQ39" s="177"/>
      <c r="YR39" s="177"/>
      <c r="YS39" s="177"/>
      <c r="YT39" s="177"/>
      <c r="YU39" s="177"/>
      <c r="YV39" s="177"/>
      <c r="YW39" s="177"/>
      <c r="YX39" s="177"/>
      <c r="YY39" s="177"/>
      <c r="YZ39" s="177"/>
      <c r="ZA39" s="177"/>
      <c r="ZB39" s="177"/>
      <c r="ZC39" s="177"/>
      <c r="ZD39" s="177"/>
      <c r="ZE39" s="177"/>
      <c r="ZF39" s="177"/>
      <c r="ZG39" s="177"/>
      <c r="ZH39" s="177"/>
      <c r="ZI39" s="177"/>
      <c r="ZJ39" s="177"/>
      <c r="ZK39" s="177"/>
      <c r="ZL39" s="177"/>
      <c r="ZM39" s="177"/>
      <c r="ZN39" s="177"/>
      <c r="ZO39" s="177"/>
      <c r="ZP39" s="177"/>
      <c r="ZQ39" s="177"/>
      <c r="ZR39" s="177"/>
      <c r="ZS39" s="177"/>
      <c r="ZT39" s="177"/>
      <c r="ZU39" s="177"/>
      <c r="ZV39" s="177"/>
      <c r="ZW39" s="177"/>
      <c r="ZX39" s="177"/>
      <c r="ZY39" s="177"/>
      <c r="ZZ39" s="177"/>
      <c r="AAA39" s="177"/>
      <c r="AAB39" s="177"/>
      <c r="AAC39" s="177"/>
      <c r="AAD39" s="177"/>
      <c r="AAE39" s="177"/>
      <c r="AAF39" s="177"/>
      <c r="AAG39" s="177"/>
      <c r="AAH39" s="177"/>
      <c r="AAI39" s="177"/>
      <c r="AAJ39" s="177"/>
      <c r="AAK39" s="177"/>
      <c r="AAL39" s="177"/>
      <c r="AAM39" s="177"/>
      <c r="AAN39" s="177"/>
      <c r="AAO39" s="177"/>
      <c r="AAP39" s="177"/>
      <c r="AAQ39" s="177"/>
      <c r="AAR39" s="177"/>
      <c r="AAS39" s="177"/>
      <c r="AAT39" s="177"/>
      <c r="AAU39" s="177"/>
      <c r="AAV39" s="177"/>
      <c r="AAW39" s="177"/>
      <c r="AAX39" s="177"/>
      <c r="AAY39" s="177"/>
      <c r="AAZ39" s="177"/>
      <c r="ABA39" s="177"/>
      <c r="ABB39" s="177"/>
      <c r="ABC39" s="177"/>
      <c r="ABD39" s="177"/>
      <c r="ABE39" s="177"/>
      <c r="ABF39" s="177"/>
      <c r="ABG39" s="177"/>
      <c r="ABH39" s="177"/>
      <c r="ABI39" s="177"/>
      <c r="ABJ39" s="177"/>
      <c r="ABK39" s="177"/>
      <c r="ABL39" s="177"/>
      <c r="ABM39" s="177"/>
      <c r="ABN39" s="177"/>
      <c r="ABO39" s="177"/>
      <c r="ABP39" s="177"/>
      <c r="ABQ39" s="177"/>
      <c r="ABR39" s="177"/>
      <c r="ABS39" s="177"/>
      <c r="ABT39" s="177"/>
      <c r="ABU39" s="177"/>
      <c r="ABV39" s="177"/>
      <c r="ABW39" s="177"/>
      <c r="ABX39" s="177"/>
      <c r="ABY39" s="177"/>
      <c r="ABZ39" s="177"/>
      <c r="ACA39" s="177"/>
      <c r="ACB39" s="177"/>
      <c r="ACC39" s="177"/>
      <c r="ACD39" s="177"/>
      <c r="ACE39" s="177"/>
      <c r="ACF39" s="177"/>
      <c r="ACG39" s="177"/>
      <c r="ACH39" s="177"/>
      <c r="ACI39" s="177"/>
      <c r="ACJ39" s="177"/>
      <c r="ACK39" s="177"/>
      <c r="ACL39" s="177"/>
      <c r="ACM39" s="177"/>
      <c r="ACN39" s="177"/>
      <c r="ACO39" s="177"/>
      <c r="ACP39" s="177"/>
      <c r="ACQ39" s="177"/>
      <c r="ACR39" s="177"/>
      <c r="ACS39" s="177"/>
      <c r="ACT39" s="177"/>
      <c r="ACU39" s="177"/>
      <c r="ACV39" s="177"/>
      <c r="ACW39" s="177"/>
      <c r="ACX39" s="177"/>
      <c r="ACY39" s="177"/>
      <c r="ACZ39" s="177"/>
      <c r="ADA39" s="177"/>
      <c r="ADB39" s="177"/>
      <c r="ADC39" s="177"/>
      <c r="ADD39" s="177"/>
      <c r="ADE39" s="177"/>
      <c r="ADF39" s="177"/>
      <c r="ADG39" s="177"/>
      <c r="ADH39" s="177"/>
      <c r="ADI39" s="177"/>
      <c r="ADJ39" s="177"/>
      <c r="ADK39" s="177"/>
      <c r="ADL39" s="177"/>
      <c r="ADM39" s="177"/>
      <c r="ADN39" s="177"/>
      <c r="ADO39" s="177"/>
      <c r="ADP39" s="177"/>
      <c r="ADQ39" s="177"/>
      <c r="ADR39" s="177"/>
      <c r="ADS39" s="177"/>
      <c r="ADT39" s="177"/>
      <c r="ADU39" s="177"/>
      <c r="ADV39" s="177"/>
      <c r="ADW39" s="177"/>
      <c r="ADX39" s="177"/>
      <c r="ADY39" s="177"/>
      <c r="ADZ39" s="177"/>
      <c r="AEA39" s="177"/>
      <c r="AEB39" s="177"/>
      <c r="AEC39" s="177"/>
      <c r="AED39" s="177"/>
      <c r="AEE39" s="177"/>
      <c r="AEF39" s="177"/>
      <c r="AEG39" s="177"/>
      <c r="AEH39" s="177"/>
      <c r="AEI39" s="177"/>
      <c r="AEJ39" s="177"/>
      <c r="AEK39" s="177"/>
      <c r="AEL39" s="177"/>
      <c r="AEM39" s="177"/>
      <c r="AEN39" s="177"/>
      <c r="AEO39" s="177"/>
      <c r="AEP39" s="177"/>
      <c r="AEQ39" s="177"/>
      <c r="AER39" s="177"/>
      <c r="AES39" s="177"/>
      <c r="AET39" s="177"/>
      <c r="AEU39" s="177"/>
      <c r="AEV39" s="177"/>
      <c r="AEW39" s="177"/>
      <c r="AEX39" s="177"/>
      <c r="AEY39" s="177"/>
      <c r="AEZ39" s="177"/>
      <c r="AFA39" s="177"/>
      <c r="AFB39" s="177"/>
      <c r="AFC39" s="177"/>
      <c r="AFD39" s="177"/>
      <c r="AFE39" s="177"/>
      <c r="AFF39" s="177"/>
      <c r="AFG39" s="177"/>
      <c r="AFH39" s="177"/>
      <c r="AFI39" s="177"/>
      <c r="AFJ39" s="177"/>
      <c r="AFK39" s="177"/>
      <c r="AFL39" s="177"/>
      <c r="AFM39" s="177"/>
      <c r="AFN39" s="177"/>
      <c r="AFO39" s="177"/>
      <c r="AFP39" s="177"/>
      <c r="AFQ39" s="177"/>
      <c r="AFR39" s="177"/>
      <c r="AFS39" s="177"/>
      <c r="AFT39" s="177"/>
      <c r="AFU39" s="177"/>
      <c r="AFV39" s="177"/>
      <c r="AFW39" s="177"/>
      <c r="AFX39" s="177"/>
      <c r="AFY39" s="177"/>
      <c r="AFZ39" s="177"/>
      <c r="AGA39" s="177"/>
      <c r="AGB39" s="177"/>
      <c r="AGC39" s="177"/>
      <c r="AGD39" s="177"/>
      <c r="AGE39" s="177"/>
      <c r="AGF39" s="177"/>
      <c r="AGG39" s="177"/>
      <c r="AGH39" s="177"/>
      <c r="AGI39" s="177"/>
      <c r="AGJ39" s="177"/>
      <c r="AGK39" s="177"/>
      <c r="AGL39" s="177"/>
      <c r="AGM39" s="177"/>
      <c r="AGN39" s="177"/>
      <c r="AGO39" s="177"/>
      <c r="AGP39" s="177"/>
      <c r="AGQ39" s="177"/>
      <c r="AGR39" s="177"/>
      <c r="AGS39" s="177"/>
      <c r="AGT39" s="177"/>
      <c r="AGU39" s="177"/>
      <c r="AGV39" s="177"/>
      <c r="AGW39" s="177"/>
      <c r="AGX39" s="177"/>
      <c r="AGY39" s="177"/>
      <c r="AGZ39" s="177"/>
      <c r="AHA39" s="177"/>
      <c r="AHB39" s="177"/>
      <c r="AHC39" s="177"/>
      <c r="AHD39" s="177"/>
      <c r="AHE39" s="177"/>
      <c r="AHF39" s="177"/>
      <c r="AHG39" s="177"/>
      <c r="AHH39" s="177"/>
      <c r="AHI39" s="177"/>
      <c r="AHJ39" s="177"/>
      <c r="AHK39" s="177"/>
      <c r="AHL39" s="177"/>
      <c r="AHM39" s="177"/>
      <c r="AHN39" s="177"/>
      <c r="AHO39" s="177"/>
      <c r="AHP39" s="177"/>
      <c r="AHQ39" s="177"/>
      <c r="AHR39" s="177"/>
      <c r="AHS39" s="177"/>
      <c r="AHT39" s="177"/>
      <c r="AHU39" s="177"/>
      <c r="AHV39" s="177"/>
      <c r="AHW39" s="177"/>
      <c r="AHX39" s="177"/>
      <c r="AHY39" s="177"/>
      <c r="AHZ39" s="177"/>
      <c r="AIA39" s="177"/>
      <c r="AIB39" s="177"/>
      <c r="AIC39" s="177"/>
      <c r="AID39" s="177"/>
      <c r="AIE39" s="177"/>
      <c r="AIF39" s="177"/>
      <c r="AIG39" s="177"/>
      <c r="AIH39" s="177"/>
      <c r="AII39" s="177"/>
      <c r="AIJ39" s="177"/>
      <c r="AIK39" s="177"/>
      <c r="AIL39" s="177"/>
      <c r="AIM39" s="177"/>
      <c r="AIN39" s="177"/>
      <c r="AIO39" s="177"/>
      <c r="AIP39" s="177"/>
      <c r="AIQ39" s="177"/>
      <c r="AIR39" s="177"/>
      <c r="AIS39" s="177"/>
      <c r="AIT39" s="177"/>
      <c r="AIU39" s="177"/>
      <c r="AIV39" s="177"/>
      <c r="AIW39" s="177"/>
      <c r="AIX39" s="177"/>
      <c r="AIY39" s="177"/>
      <c r="AIZ39" s="177"/>
      <c r="AJA39" s="177"/>
      <c r="AJB39" s="177"/>
      <c r="AJC39" s="177"/>
      <c r="AJD39" s="177"/>
      <c r="AJE39" s="177"/>
      <c r="AJF39" s="177"/>
      <c r="AJG39" s="177"/>
      <c r="AJH39" s="177"/>
      <c r="AJI39" s="177"/>
      <c r="AJJ39" s="177"/>
      <c r="AJK39" s="177"/>
      <c r="AJL39" s="177"/>
      <c r="AJM39" s="177"/>
      <c r="AJN39" s="177"/>
      <c r="AJO39" s="177"/>
      <c r="AJP39" s="177"/>
      <c r="AJQ39" s="177"/>
      <c r="AJR39" s="177"/>
      <c r="AJS39" s="177"/>
      <c r="AJT39" s="177"/>
      <c r="AJU39" s="177"/>
      <c r="AJV39" s="177"/>
      <c r="AJW39" s="177"/>
      <c r="AJX39" s="177"/>
      <c r="AJY39" s="177"/>
      <c r="AJZ39" s="177"/>
      <c r="AKA39" s="177"/>
      <c r="AKB39" s="177"/>
      <c r="AKC39" s="177"/>
      <c r="AKD39" s="177"/>
      <c r="AKE39" s="177"/>
      <c r="AKF39" s="177"/>
      <c r="AKG39" s="177"/>
      <c r="AKH39" s="177"/>
      <c r="AKI39" s="177"/>
      <c r="AKJ39" s="177"/>
      <c r="AKK39" s="177"/>
      <c r="AKL39" s="177"/>
      <c r="AKM39" s="177"/>
      <c r="AKN39" s="177"/>
      <c r="AKO39" s="177"/>
      <c r="AKP39" s="177"/>
      <c r="AKQ39" s="177"/>
      <c r="AKR39" s="177"/>
      <c r="AKS39" s="177"/>
      <c r="AKT39" s="177"/>
      <c r="AKU39" s="177"/>
      <c r="AKV39" s="177"/>
      <c r="AKW39" s="177"/>
      <c r="AKX39" s="177"/>
      <c r="AKY39" s="177"/>
      <c r="AKZ39" s="177"/>
      <c r="ALA39" s="177"/>
      <c r="ALB39" s="177"/>
      <c r="ALC39" s="177"/>
      <c r="ALD39" s="177"/>
      <c r="ALE39" s="177"/>
      <c r="ALF39" s="177"/>
      <c r="ALG39" s="177"/>
      <c r="ALH39" s="177"/>
      <c r="ALI39" s="177"/>
      <c r="ALJ39" s="177"/>
      <c r="ALK39" s="177"/>
      <c r="ALL39" s="177"/>
      <c r="ALM39" s="177"/>
      <c r="ALN39" s="177"/>
      <c r="ALO39" s="177"/>
      <c r="ALP39" s="177"/>
      <c r="ALQ39" s="177"/>
      <c r="ALR39" s="177"/>
      <c r="ALS39" s="177"/>
      <c r="ALT39" s="177"/>
      <c r="ALU39" s="177"/>
      <c r="ALV39" s="177"/>
      <c r="ALW39" s="177"/>
      <c r="ALX39" s="177"/>
      <c r="ALY39" s="177"/>
      <c r="ALZ39" s="177"/>
      <c r="AMA39" s="177"/>
      <c r="AMB39" s="177"/>
      <c r="AMC39" s="177"/>
      <c r="AMD39" s="177"/>
      <c r="AME39" s="177"/>
      <c r="AMF39" s="177"/>
      <c r="AMG39" s="177"/>
      <c r="AMH39" s="177"/>
      <c r="AMI39" s="177"/>
      <c r="AMJ39" s="177"/>
      <c r="AMK39" s="177"/>
    </row>
    <row r="40" spans="1:1025" s="298" customFormat="1" ht="35.1" customHeight="1" x14ac:dyDescent="0.8">
      <c r="A40" s="299">
        <v>1998</v>
      </c>
      <c r="B40" s="171">
        <v>68.571242055405307</v>
      </c>
      <c r="C40" s="172">
        <v>2.7758642322679612</v>
      </c>
      <c r="D40" s="171">
        <v>85.437932193585553</v>
      </c>
      <c r="E40" s="172">
        <v>1.2530557410090346</v>
      </c>
      <c r="F40" s="171">
        <v>-2.5582253234322199</v>
      </c>
      <c r="G40" s="172">
        <v>155.47986889883563</v>
      </c>
      <c r="H40" s="171">
        <v>56.001371888576848</v>
      </c>
      <c r="I40" s="172">
        <v>2.5303029263636954</v>
      </c>
      <c r="J40" s="171">
        <v>76.246342902880386</v>
      </c>
      <c r="K40" s="172">
        <v>1.1321980998695937</v>
      </c>
      <c r="L40" s="171">
        <v>-2.9902944332459311</v>
      </c>
      <c r="M40" s="300">
        <v>132.91992138444459</v>
      </c>
      <c r="N40" s="302"/>
      <c r="O40" s="185"/>
      <c r="P40" s="297"/>
      <c r="Q40" s="305"/>
      <c r="R40" s="302"/>
      <c r="S40" s="305"/>
      <c r="T40" s="302"/>
      <c r="U40" s="185"/>
      <c r="V40" s="297"/>
      <c r="W40" s="305"/>
      <c r="X40" s="297"/>
      <c r="Y40" s="305"/>
      <c r="Z40" s="297"/>
      <c r="AA40" s="305"/>
      <c r="AB40" s="297"/>
      <c r="AC40" s="185"/>
      <c r="AD40" s="297"/>
      <c r="AE40" s="185"/>
      <c r="AF40" s="302"/>
      <c r="AG40" s="185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7"/>
      <c r="BN40" s="177"/>
      <c r="BO40" s="177"/>
      <c r="BP40" s="177"/>
      <c r="BQ40" s="177"/>
      <c r="BR40" s="177"/>
      <c r="BS40" s="177"/>
      <c r="BT40" s="177"/>
      <c r="BU40" s="177"/>
      <c r="BV40" s="177"/>
      <c r="BW40" s="177"/>
      <c r="BX40" s="177"/>
      <c r="BY40" s="177"/>
      <c r="BZ40" s="177"/>
      <c r="CA40" s="177"/>
      <c r="CB40" s="177"/>
      <c r="CC40" s="177"/>
      <c r="CD40" s="177"/>
      <c r="CE40" s="177"/>
      <c r="CF40" s="177"/>
      <c r="CG40" s="177"/>
      <c r="CH40" s="177"/>
      <c r="CI40" s="177"/>
      <c r="CJ40" s="177"/>
      <c r="CK40" s="177"/>
      <c r="CL40" s="177"/>
      <c r="CM40" s="177"/>
      <c r="CN40" s="177"/>
      <c r="CO40" s="177"/>
      <c r="CP40" s="177"/>
      <c r="CQ40" s="177"/>
      <c r="CR40" s="177"/>
      <c r="CS40" s="177"/>
      <c r="CT40" s="177"/>
      <c r="CU40" s="177"/>
      <c r="CV40" s="177"/>
      <c r="CW40" s="177"/>
      <c r="CX40" s="177"/>
      <c r="CY40" s="177"/>
      <c r="CZ40" s="177"/>
      <c r="DA40" s="177"/>
      <c r="DB40" s="177"/>
      <c r="DC40" s="177"/>
      <c r="DD40" s="177"/>
      <c r="DE40" s="177"/>
      <c r="DF40" s="177"/>
      <c r="DG40" s="177"/>
      <c r="DH40" s="177"/>
      <c r="DI40" s="177"/>
      <c r="DJ40" s="177"/>
      <c r="DK40" s="177"/>
      <c r="DL40" s="177"/>
      <c r="DM40" s="177"/>
      <c r="DN40" s="177"/>
      <c r="DO40" s="177"/>
      <c r="DP40" s="177"/>
      <c r="DQ40" s="177"/>
      <c r="DR40" s="177"/>
      <c r="DS40" s="177"/>
      <c r="DT40" s="177"/>
      <c r="DU40" s="177"/>
      <c r="DV40" s="177"/>
      <c r="DW40" s="177"/>
      <c r="DX40" s="177"/>
      <c r="DY40" s="177"/>
      <c r="DZ40" s="177"/>
      <c r="EA40" s="177"/>
      <c r="EB40" s="177"/>
      <c r="EC40" s="177"/>
      <c r="ED40" s="177"/>
      <c r="EE40" s="177"/>
      <c r="EF40" s="177"/>
      <c r="EG40" s="177"/>
      <c r="EH40" s="177"/>
      <c r="EI40" s="177"/>
      <c r="EJ40" s="177"/>
      <c r="EK40" s="177"/>
      <c r="EL40" s="177"/>
      <c r="EM40" s="177"/>
      <c r="EN40" s="177"/>
      <c r="EO40" s="177"/>
      <c r="EP40" s="177"/>
      <c r="EQ40" s="177"/>
      <c r="ER40" s="177"/>
      <c r="ES40" s="177"/>
      <c r="ET40" s="177"/>
      <c r="EU40" s="177"/>
      <c r="EV40" s="177"/>
      <c r="EW40" s="177"/>
      <c r="EX40" s="177"/>
      <c r="EY40" s="177"/>
      <c r="EZ40" s="177"/>
      <c r="FA40" s="177"/>
      <c r="FB40" s="177"/>
      <c r="FC40" s="177"/>
      <c r="FD40" s="177"/>
      <c r="FE40" s="177"/>
      <c r="FF40" s="177"/>
      <c r="FG40" s="177"/>
      <c r="FH40" s="177"/>
      <c r="FI40" s="177"/>
      <c r="FJ40" s="177"/>
      <c r="FK40" s="177"/>
      <c r="FL40" s="177"/>
      <c r="FM40" s="177"/>
      <c r="FN40" s="177"/>
      <c r="FO40" s="177"/>
      <c r="FP40" s="177"/>
      <c r="FQ40" s="177"/>
      <c r="FR40" s="177"/>
      <c r="FS40" s="177"/>
      <c r="FT40" s="177"/>
      <c r="FU40" s="177"/>
      <c r="FV40" s="177"/>
      <c r="FW40" s="177"/>
      <c r="FX40" s="177"/>
      <c r="FY40" s="177"/>
      <c r="FZ40" s="177"/>
      <c r="GA40" s="177"/>
      <c r="GB40" s="177"/>
      <c r="GC40" s="177"/>
      <c r="GD40" s="177"/>
      <c r="GE40" s="177"/>
      <c r="GF40" s="177"/>
      <c r="GG40" s="177"/>
      <c r="GH40" s="177"/>
      <c r="GI40" s="177"/>
      <c r="GJ40" s="177"/>
      <c r="GK40" s="177"/>
      <c r="GL40" s="177"/>
      <c r="GM40" s="177"/>
      <c r="GN40" s="177"/>
      <c r="GO40" s="177"/>
      <c r="GP40" s="177"/>
      <c r="GQ40" s="177"/>
      <c r="GR40" s="177"/>
      <c r="GS40" s="177"/>
      <c r="GT40" s="177"/>
      <c r="GU40" s="177"/>
      <c r="GV40" s="177"/>
      <c r="GW40" s="177"/>
      <c r="GX40" s="177"/>
      <c r="GY40" s="177"/>
      <c r="GZ40" s="177"/>
      <c r="HA40" s="177"/>
      <c r="HB40" s="177"/>
      <c r="HC40" s="177"/>
      <c r="HD40" s="177"/>
      <c r="HE40" s="177"/>
      <c r="HF40" s="177"/>
      <c r="HG40" s="177"/>
      <c r="HH40" s="177"/>
      <c r="HI40" s="177"/>
      <c r="HJ40" s="177"/>
      <c r="HK40" s="177"/>
      <c r="HL40" s="177"/>
      <c r="HM40" s="177"/>
      <c r="HN40" s="177"/>
      <c r="HO40" s="177"/>
      <c r="HP40" s="177"/>
      <c r="HQ40" s="177"/>
      <c r="HR40" s="177"/>
      <c r="HS40" s="177"/>
      <c r="HT40" s="177"/>
      <c r="HU40" s="177"/>
      <c r="HV40" s="177"/>
      <c r="HW40" s="177"/>
      <c r="HX40" s="177"/>
      <c r="HY40" s="177"/>
      <c r="HZ40" s="177"/>
      <c r="IA40" s="177"/>
      <c r="IB40" s="177"/>
      <c r="IC40" s="177"/>
      <c r="ID40" s="177"/>
      <c r="IE40" s="177"/>
      <c r="IF40" s="177"/>
      <c r="IG40" s="177"/>
      <c r="IH40" s="177"/>
      <c r="II40" s="177"/>
      <c r="IJ40" s="177"/>
      <c r="IK40" s="177"/>
      <c r="IL40" s="177"/>
      <c r="IM40" s="177"/>
      <c r="IN40" s="177"/>
      <c r="IO40" s="177"/>
      <c r="IP40" s="177"/>
      <c r="IQ40" s="177"/>
      <c r="IR40" s="177"/>
      <c r="IS40" s="177"/>
      <c r="IT40" s="177"/>
      <c r="IU40" s="177"/>
      <c r="IV40" s="177"/>
      <c r="IW40" s="177"/>
      <c r="IX40" s="177"/>
      <c r="IY40" s="177"/>
      <c r="IZ40" s="177"/>
      <c r="JA40" s="177"/>
      <c r="JB40" s="177"/>
      <c r="JC40" s="177"/>
      <c r="JD40" s="177"/>
      <c r="JE40" s="177"/>
      <c r="JF40" s="177"/>
      <c r="JG40" s="177"/>
      <c r="JH40" s="177"/>
      <c r="JI40" s="177"/>
      <c r="JJ40" s="177"/>
      <c r="JK40" s="177"/>
      <c r="JL40" s="177"/>
      <c r="JM40" s="177"/>
      <c r="JN40" s="177"/>
      <c r="JO40" s="177"/>
      <c r="JP40" s="177"/>
      <c r="JQ40" s="177"/>
      <c r="JR40" s="177"/>
      <c r="JS40" s="177"/>
      <c r="JT40" s="177"/>
      <c r="JU40" s="177"/>
      <c r="JV40" s="177"/>
      <c r="JW40" s="177"/>
      <c r="JX40" s="177"/>
      <c r="JY40" s="177"/>
      <c r="JZ40" s="177"/>
      <c r="KA40" s="177"/>
      <c r="KB40" s="177"/>
      <c r="KC40" s="177"/>
      <c r="KD40" s="177"/>
      <c r="KE40" s="177"/>
      <c r="KF40" s="177"/>
      <c r="KG40" s="177"/>
      <c r="KH40" s="177"/>
      <c r="KI40" s="177"/>
      <c r="KJ40" s="177"/>
      <c r="KK40" s="177"/>
      <c r="KL40" s="177"/>
      <c r="KM40" s="177"/>
      <c r="KN40" s="177"/>
      <c r="KO40" s="177"/>
      <c r="KP40" s="177"/>
      <c r="KQ40" s="177"/>
      <c r="KR40" s="177"/>
      <c r="KS40" s="177"/>
      <c r="KT40" s="177"/>
      <c r="KU40" s="177"/>
      <c r="KV40" s="177"/>
      <c r="KW40" s="177"/>
      <c r="KX40" s="177"/>
      <c r="KY40" s="177"/>
      <c r="KZ40" s="177"/>
      <c r="LA40" s="177"/>
      <c r="LB40" s="177"/>
      <c r="LC40" s="177"/>
      <c r="LD40" s="177"/>
      <c r="LE40" s="177"/>
      <c r="LF40" s="177"/>
      <c r="LG40" s="177"/>
      <c r="LH40" s="177"/>
      <c r="LI40" s="177"/>
      <c r="LJ40" s="177"/>
      <c r="LK40" s="177"/>
      <c r="LL40" s="177"/>
      <c r="LM40" s="177"/>
      <c r="LN40" s="177"/>
      <c r="LO40" s="177"/>
      <c r="LP40" s="177"/>
      <c r="LQ40" s="177"/>
      <c r="LR40" s="177"/>
      <c r="LS40" s="177"/>
      <c r="LT40" s="177"/>
      <c r="LU40" s="177"/>
      <c r="LV40" s="177"/>
      <c r="LW40" s="177"/>
      <c r="LX40" s="177"/>
      <c r="LY40" s="177"/>
      <c r="LZ40" s="177"/>
      <c r="MA40" s="177"/>
      <c r="MB40" s="177"/>
      <c r="MC40" s="177"/>
      <c r="MD40" s="177"/>
      <c r="ME40" s="177"/>
      <c r="MF40" s="177"/>
      <c r="MG40" s="177"/>
      <c r="MH40" s="177"/>
      <c r="MI40" s="177"/>
      <c r="MJ40" s="177"/>
      <c r="MK40" s="177"/>
      <c r="ML40" s="177"/>
      <c r="MM40" s="177"/>
      <c r="MN40" s="177"/>
      <c r="MO40" s="177"/>
      <c r="MP40" s="177"/>
      <c r="MQ40" s="177"/>
      <c r="MR40" s="177"/>
      <c r="MS40" s="177"/>
      <c r="MT40" s="177"/>
      <c r="MU40" s="177"/>
      <c r="MV40" s="177"/>
      <c r="MW40" s="177"/>
      <c r="MX40" s="177"/>
      <c r="MY40" s="177"/>
      <c r="MZ40" s="177"/>
      <c r="NA40" s="177"/>
      <c r="NB40" s="177"/>
      <c r="NC40" s="177"/>
      <c r="ND40" s="177"/>
      <c r="NE40" s="177"/>
      <c r="NF40" s="177"/>
      <c r="NG40" s="177"/>
      <c r="NH40" s="177"/>
      <c r="NI40" s="177"/>
      <c r="NJ40" s="177"/>
      <c r="NK40" s="177"/>
      <c r="NL40" s="177"/>
      <c r="NM40" s="177"/>
      <c r="NN40" s="177"/>
      <c r="NO40" s="177"/>
      <c r="NP40" s="177"/>
      <c r="NQ40" s="177"/>
      <c r="NR40" s="177"/>
      <c r="NS40" s="177"/>
      <c r="NT40" s="177"/>
      <c r="NU40" s="177"/>
      <c r="NV40" s="177"/>
      <c r="NW40" s="177"/>
      <c r="NX40" s="177"/>
      <c r="NY40" s="177"/>
      <c r="NZ40" s="177"/>
      <c r="OA40" s="177"/>
      <c r="OB40" s="177"/>
      <c r="OC40" s="177"/>
      <c r="OD40" s="177"/>
      <c r="OE40" s="177"/>
      <c r="OF40" s="177"/>
      <c r="OG40" s="177"/>
      <c r="OH40" s="177"/>
      <c r="OI40" s="177"/>
      <c r="OJ40" s="177"/>
      <c r="OK40" s="177"/>
      <c r="OL40" s="177"/>
      <c r="OM40" s="177"/>
      <c r="ON40" s="177"/>
      <c r="OO40" s="177"/>
      <c r="OP40" s="177"/>
      <c r="OQ40" s="177"/>
      <c r="OR40" s="177"/>
      <c r="OS40" s="177"/>
      <c r="OT40" s="177"/>
      <c r="OU40" s="177"/>
      <c r="OV40" s="177"/>
      <c r="OW40" s="177"/>
      <c r="OX40" s="177"/>
      <c r="OY40" s="177"/>
      <c r="OZ40" s="177"/>
      <c r="PA40" s="177"/>
      <c r="PB40" s="177"/>
      <c r="PC40" s="177"/>
      <c r="PD40" s="177"/>
      <c r="PE40" s="177"/>
      <c r="PF40" s="177"/>
      <c r="PG40" s="177"/>
      <c r="PH40" s="177"/>
      <c r="PI40" s="177"/>
      <c r="PJ40" s="177"/>
      <c r="PK40" s="177"/>
      <c r="PL40" s="177"/>
      <c r="PM40" s="177"/>
      <c r="PN40" s="177"/>
      <c r="PO40" s="177"/>
      <c r="PP40" s="177"/>
      <c r="PQ40" s="177"/>
      <c r="PR40" s="177"/>
      <c r="PS40" s="177"/>
      <c r="PT40" s="177"/>
      <c r="PU40" s="177"/>
      <c r="PV40" s="177"/>
      <c r="PW40" s="177"/>
      <c r="PX40" s="177"/>
      <c r="PY40" s="177"/>
      <c r="PZ40" s="177"/>
      <c r="QA40" s="177"/>
      <c r="QB40" s="177"/>
      <c r="QC40" s="177"/>
      <c r="QD40" s="177"/>
      <c r="QE40" s="177"/>
      <c r="QF40" s="177"/>
      <c r="QG40" s="177"/>
      <c r="QH40" s="177"/>
      <c r="QI40" s="177"/>
      <c r="QJ40" s="177"/>
      <c r="QK40" s="177"/>
      <c r="QL40" s="177"/>
      <c r="QM40" s="177"/>
      <c r="QN40" s="177"/>
      <c r="QO40" s="177"/>
      <c r="QP40" s="177"/>
      <c r="QQ40" s="177"/>
      <c r="QR40" s="177"/>
      <c r="QS40" s="177"/>
      <c r="QT40" s="177"/>
      <c r="QU40" s="177"/>
      <c r="QV40" s="177"/>
      <c r="QW40" s="177"/>
      <c r="QX40" s="177"/>
      <c r="QY40" s="177"/>
      <c r="QZ40" s="177"/>
      <c r="RA40" s="177"/>
      <c r="RB40" s="177"/>
      <c r="RC40" s="177"/>
      <c r="RD40" s="177"/>
      <c r="RE40" s="177"/>
      <c r="RF40" s="177"/>
      <c r="RG40" s="177"/>
      <c r="RH40" s="177"/>
      <c r="RI40" s="177"/>
      <c r="RJ40" s="177"/>
      <c r="RK40" s="177"/>
      <c r="RL40" s="177"/>
      <c r="RM40" s="177"/>
      <c r="RN40" s="177"/>
      <c r="RO40" s="177"/>
      <c r="RP40" s="177"/>
      <c r="RQ40" s="177"/>
      <c r="RR40" s="177"/>
      <c r="RS40" s="177"/>
      <c r="RT40" s="177"/>
      <c r="RU40" s="177"/>
      <c r="RV40" s="177"/>
      <c r="RW40" s="177"/>
      <c r="RX40" s="177"/>
      <c r="RY40" s="177"/>
      <c r="RZ40" s="177"/>
      <c r="SA40" s="177"/>
      <c r="SB40" s="177"/>
      <c r="SC40" s="177"/>
      <c r="SD40" s="177"/>
      <c r="SE40" s="177"/>
      <c r="SF40" s="177"/>
      <c r="SG40" s="177"/>
      <c r="SH40" s="177"/>
      <c r="SI40" s="177"/>
      <c r="SJ40" s="177"/>
      <c r="SK40" s="177"/>
      <c r="SL40" s="177"/>
      <c r="SM40" s="177"/>
      <c r="SN40" s="177"/>
      <c r="SO40" s="177"/>
      <c r="SP40" s="177"/>
      <c r="SQ40" s="177"/>
      <c r="SR40" s="177"/>
      <c r="SS40" s="177"/>
      <c r="ST40" s="177"/>
      <c r="SU40" s="177"/>
      <c r="SV40" s="177"/>
      <c r="SW40" s="177"/>
      <c r="SX40" s="177"/>
      <c r="SY40" s="177"/>
      <c r="SZ40" s="177"/>
      <c r="TA40" s="177"/>
      <c r="TB40" s="177"/>
      <c r="TC40" s="177"/>
      <c r="TD40" s="177"/>
      <c r="TE40" s="177"/>
      <c r="TF40" s="177"/>
      <c r="TG40" s="177"/>
      <c r="TH40" s="177"/>
      <c r="TI40" s="177"/>
      <c r="TJ40" s="177"/>
      <c r="TK40" s="177"/>
      <c r="TL40" s="177"/>
      <c r="TM40" s="177"/>
      <c r="TN40" s="177"/>
      <c r="TO40" s="177"/>
      <c r="TP40" s="177"/>
      <c r="TQ40" s="177"/>
      <c r="TR40" s="177"/>
      <c r="TS40" s="177"/>
      <c r="TT40" s="177"/>
      <c r="TU40" s="177"/>
      <c r="TV40" s="177"/>
      <c r="TW40" s="177"/>
      <c r="TX40" s="177"/>
      <c r="TY40" s="177"/>
      <c r="TZ40" s="177"/>
      <c r="UA40" s="177"/>
      <c r="UB40" s="177"/>
      <c r="UC40" s="177"/>
      <c r="UD40" s="177"/>
      <c r="UE40" s="177"/>
      <c r="UF40" s="177"/>
      <c r="UG40" s="177"/>
      <c r="UH40" s="177"/>
      <c r="UI40" s="177"/>
      <c r="UJ40" s="177"/>
      <c r="UK40" s="177"/>
      <c r="UL40" s="177"/>
      <c r="UM40" s="177"/>
      <c r="UN40" s="177"/>
      <c r="UO40" s="177"/>
      <c r="UP40" s="177"/>
      <c r="UQ40" s="177"/>
      <c r="UR40" s="177"/>
      <c r="US40" s="177"/>
      <c r="UT40" s="177"/>
      <c r="UU40" s="177"/>
      <c r="UV40" s="177"/>
      <c r="UW40" s="177"/>
      <c r="UX40" s="177"/>
      <c r="UY40" s="177"/>
      <c r="UZ40" s="177"/>
      <c r="VA40" s="177"/>
      <c r="VB40" s="177"/>
      <c r="VC40" s="177"/>
      <c r="VD40" s="177"/>
      <c r="VE40" s="177"/>
      <c r="VF40" s="177"/>
      <c r="VG40" s="177"/>
      <c r="VH40" s="177"/>
      <c r="VI40" s="177"/>
      <c r="VJ40" s="177"/>
      <c r="VK40" s="177"/>
      <c r="VL40" s="177"/>
      <c r="VM40" s="177"/>
      <c r="VN40" s="177"/>
      <c r="VO40" s="177"/>
      <c r="VP40" s="177"/>
      <c r="VQ40" s="177"/>
      <c r="VR40" s="177"/>
      <c r="VS40" s="177"/>
      <c r="VT40" s="177"/>
      <c r="VU40" s="177"/>
      <c r="VV40" s="177"/>
      <c r="VW40" s="177"/>
      <c r="VX40" s="177"/>
      <c r="VY40" s="177"/>
      <c r="VZ40" s="177"/>
      <c r="WA40" s="177"/>
      <c r="WB40" s="177"/>
      <c r="WC40" s="177"/>
      <c r="WD40" s="177"/>
      <c r="WE40" s="177"/>
      <c r="WF40" s="177"/>
      <c r="WG40" s="177"/>
      <c r="WH40" s="177"/>
      <c r="WI40" s="177"/>
      <c r="WJ40" s="177"/>
      <c r="WK40" s="177"/>
      <c r="WL40" s="177"/>
      <c r="WM40" s="177"/>
      <c r="WN40" s="177"/>
      <c r="WO40" s="177"/>
      <c r="WP40" s="177"/>
      <c r="WQ40" s="177"/>
      <c r="WR40" s="177"/>
      <c r="WS40" s="177"/>
      <c r="WT40" s="177"/>
      <c r="WU40" s="177"/>
      <c r="WV40" s="177"/>
      <c r="WW40" s="177"/>
      <c r="WX40" s="177"/>
      <c r="WY40" s="177"/>
      <c r="WZ40" s="177"/>
      <c r="XA40" s="177"/>
      <c r="XB40" s="177"/>
      <c r="XC40" s="177"/>
      <c r="XD40" s="177"/>
      <c r="XE40" s="177"/>
      <c r="XF40" s="177"/>
      <c r="XG40" s="177"/>
      <c r="XH40" s="177"/>
      <c r="XI40" s="177"/>
      <c r="XJ40" s="177"/>
      <c r="XK40" s="177"/>
      <c r="XL40" s="177"/>
      <c r="XM40" s="177"/>
      <c r="XN40" s="177"/>
      <c r="XO40" s="177"/>
      <c r="XP40" s="177"/>
      <c r="XQ40" s="177"/>
      <c r="XR40" s="177"/>
      <c r="XS40" s="177"/>
      <c r="XT40" s="177"/>
      <c r="XU40" s="177"/>
      <c r="XV40" s="177"/>
      <c r="XW40" s="177"/>
      <c r="XX40" s="177"/>
      <c r="XY40" s="177"/>
      <c r="XZ40" s="177"/>
      <c r="YA40" s="177"/>
      <c r="YB40" s="177"/>
      <c r="YC40" s="177"/>
      <c r="YD40" s="177"/>
      <c r="YE40" s="177"/>
      <c r="YF40" s="177"/>
      <c r="YG40" s="177"/>
      <c r="YH40" s="177"/>
      <c r="YI40" s="177"/>
      <c r="YJ40" s="177"/>
      <c r="YK40" s="177"/>
      <c r="YL40" s="177"/>
      <c r="YM40" s="177"/>
      <c r="YN40" s="177"/>
      <c r="YO40" s="177"/>
      <c r="YP40" s="177"/>
      <c r="YQ40" s="177"/>
      <c r="YR40" s="177"/>
      <c r="YS40" s="177"/>
      <c r="YT40" s="177"/>
      <c r="YU40" s="177"/>
      <c r="YV40" s="177"/>
      <c r="YW40" s="177"/>
      <c r="YX40" s="177"/>
      <c r="YY40" s="177"/>
      <c r="YZ40" s="177"/>
      <c r="ZA40" s="177"/>
      <c r="ZB40" s="177"/>
      <c r="ZC40" s="177"/>
      <c r="ZD40" s="177"/>
      <c r="ZE40" s="177"/>
      <c r="ZF40" s="177"/>
      <c r="ZG40" s="177"/>
      <c r="ZH40" s="177"/>
      <c r="ZI40" s="177"/>
      <c r="ZJ40" s="177"/>
      <c r="ZK40" s="177"/>
      <c r="ZL40" s="177"/>
      <c r="ZM40" s="177"/>
      <c r="ZN40" s="177"/>
      <c r="ZO40" s="177"/>
      <c r="ZP40" s="177"/>
      <c r="ZQ40" s="177"/>
      <c r="ZR40" s="177"/>
      <c r="ZS40" s="177"/>
      <c r="ZT40" s="177"/>
      <c r="ZU40" s="177"/>
      <c r="ZV40" s="177"/>
      <c r="ZW40" s="177"/>
      <c r="ZX40" s="177"/>
      <c r="ZY40" s="177"/>
      <c r="ZZ40" s="177"/>
      <c r="AAA40" s="177"/>
      <c r="AAB40" s="177"/>
      <c r="AAC40" s="177"/>
      <c r="AAD40" s="177"/>
      <c r="AAE40" s="177"/>
      <c r="AAF40" s="177"/>
      <c r="AAG40" s="177"/>
      <c r="AAH40" s="177"/>
      <c r="AAI40" s="177"/>
      <c r="AAJ40" s="177"/>
      <c r="AAK40" s="177"/>
      <c r="AAL40" s="177"/>
      <c r="AAM40" s="177"/>
      <c r="AAN40" s="177"/>
      <c r="AAO40" s="177"/>
      <c r="AAP40" s="177"/>
      <c r="AAQ40" s="177"/>
      <c r="AAR40" s="177"/>
      <c r="AAS40" s="177"/>
      <c r="AAT40" s="177"/>
      <c r="AAU40" s="177"/>
      <c r="AAV40" s="177"/>
      <c r="AAW40" s="177"/>
      <c r="AAX40" s="177"/>
      <c r="AAY40" s="177"/>
      <c r="AAZ40" s="177"/>
      <c r="ABA40" s="177"/>
      <c r="ABB40" s="177"/>
      <c r="ABC40" s="177"/>
      <c r="ABD40" s="177"/>
      <c r="ABE40" s="177"/>
      <c r="ABF40" s="177"/>
      <c r="ABG40" s="177"/>
      <c r="ABH40" s="177"/>
      <c r="ABI40" s="177"/>
      <c r="ABJ40" s="177"/>
      <c r="ABK40" s="177"/>
      <c r="ABL40" s="177"/>
      <c r="ABM40" s="177"/>
      <c r="ABN40" s="177"/>
      <c r="ABO40" s="177"/>
      <c r="ABP40" s="177"/>
      <c r="ABQ40" s="177"/>
      <c r="ABR40" s="177"/>
      <c r="ABS40" s="177"/>
      <c r="ABT40" s="177"/>
      <c r="ABU40" s="177"/>
      <c r="ABV40" s="177"/>
      <c r="ABW40" s="177"/>
      <c r="ABX40" s="177"/>
      <c r="ABY40" s="177"/>
      <c r="ABZ40" s="177"/>
      <c r="ACA40" s="177"/>
      <c r="ACB40" s="177"/>
      <c r="ACC40" s="177"/>
      <c r="ACD40" s="177"/>
      <c r="ACE40" s="177"/>
      <c r="ACF40" s="177"/>
      <c r="ACG40" s="177"/>
      <c r="ACH40" s="177"/>
      <c r="ACI40" s="177"/>
      <c r="ACJ40" s="177"/>
      <c r="ACK40" s="177"/>
      <c r="ACL40" s="177"/>
      <c r="ACM40" s="177"/>
      <c r="ACN40" s="177"/>
      <c r="ACO40" s="177"/>
      <c r="ACP40" s="177"/>
      <c r="ACQ40" s="177"/>
      <c r="ACR40" s="177"/>
      <c r="ACS40" s="177"/>
      <c r="ACT40" s="177"/>
      <c r="ACU40" s="177"/>
      <c r="ACV40" s="177"/>
      <c r="ACW40" s="177"/>
      <c r="ACX40" s="177"/>
      <c r="ACY40" s="177"/>
      <c r="ACZ40" s="177"/>
      <c r="ADA40" s="177"/>
      <c r="ADB40" s="177"/>
      <c r="ADC40" s="177"/>
      <c r="ADD40" s="177"/>
      <c r="ADE40" s="177"/>
      <c r="ADF40" s="177"/>
      <c r="ADG40" s="177"/>
      <c r="ADH40" s="177"/>
      <c r="ADI40" s="177"/>
      <c r="ADJ40" s="177"/>
      <c r="ADK40" s="177"/>
      <c r="ADL40" s="177"/>
      <c r="ADM40" s="177"/>
      <c r="ADN40" s="177"/>
      <c r="ADO40" s="177"/>
      <c r="ADP40" s="177"/>
      <c r="ADQ40" s="177"/>
      <c r="ADR40" s="177"/>
      <c r="ADS40" s="177"/>
      <c r="ADT40" s="177"/>
      <c r="ADU40" s="177"/>
      <c r="ADV40" s="177"/>
      <c r="ADW40" s="177"/>
      <c r="ADX40" s="177"/>
      <c r="ADY40" s="177"/>
      <c r="ADZ40" s="177"/>
      <c r="AEA40" s="177"/>
      <c r="AEB40" s="177"/>
      <c r="AEC40" s="177"/>
      <c r="AED40" s="177"/>
      <c r="AEE40" s="177"/>
      <c r="AEF40" s="177"/>
      <c r="AEG40" s="177"/>
      <c r="AEH40" s="177"/>
      <c r="AEI40" s="177"/>
      <c r="AEJ40" s="177"/>
      <c r="AEK40" s="177"/>
      <c r="AEL40" s="177"/>
      <c r="AEM40" s="177"/>
      <c r="AEN40" s="177"/>
      <c r="AEO40" s="177"/>
      <c r="AEP40" s="177"/>
      <c r="AEQ40" s="177"/>
      <c r="AER40" s="177"/>
      <c r="AES40" s="177"/>
      <c r="AET40" s="177"/>
      <c r="AEU40" s="177"/>
      <c r="AEV40" s="177"/>
      <c r="AEW40" s="177"/>
      <c r="AEX40" s="177"/>
      <c r="AEY40" s="177"/>
      <c r="AEZ40" s="177"/>
      <c r="AFA40" s="177"/>
      <c r="AFB40" s="177"/>
      <c r="AFC40" s="177"/>
      <c r="AFD40" s="177"/>
      <c r="AFE40" s="177"/>
      <c r="AFF40" s="177"/>
      <c r="AFG40" s="177"/>
      <c r="AFH40" s="177"/>
      <c r="AFI40" s="177"/>
      <c r="AFJ40" s="177"/>
      <c r="AFK40" s="177"/>
      <c r="AFL40" s="177"/>
      <c r="AFM40" s="177"/>
      <c r="AFN40" s="177"/>
      <c r="AFO40" s="177"/>
      <c r="AFP40" s="177"/>
      <c r="AFQ40" s="177"/>
      <c r="AFR40" s="177"/>
      <c r="AFS40" s="177"/>
      <c r="AFT40" s="177"/>
      <c r="AFU40" s="177"/>
      <c r="AFV40" s="177"/>
      <c r="AFW40" s="177"/>
      <c r="AFX40" s="177"/>
      <c r="AFY40" s="177"/>
      <c r="AFZ40" s="177"/>
      <c r="AGA40" s="177"/>
      <c r="AGB40" s="177"/>
      <c r="AGC40" s="177"/>
      <c r="AGD40" s="177"/>
      <c r="AGE40" s="177"/>
      <c r="AGF40" s="177"/>
      <c r="AGG40" s="177"/>
      <c r="AGH40" s="177"/>
      <c r="AGI40" s="177"/>
      <c r="AGJ40" s="177"/>
      <c r="AGK40" s="177"/>
      <c r="AGL40" s="177"/>
      <c r="AGM40" s="177"/>
      <c r="AGN40" s="177"/>
      <c r="AGO40" s="177"/>
      <c r="AGP40" s="177"/>
      <c r="AGQ40" s="177"/>
      <c r="AGR40" s="177"/>
      <c r="AGS40" s="177"/>
      <c r="AGT40" s="177"/>
      <c r="AGU40" s="177"/>
      <c r="AGV40" s="177"/>
      <c r="AGW40" s="177"/>
      <c r="AGX40" s="177"/>
      <c r="AGY40" s="177"/>
      <c r="AGZ40" s="177"/>
      <c r="AHA40" s="177"/>
      <c r="AHB40" s="177"/>
      <c r="AHC40" s="177"/>
      <c r="AHD40" s="177"/>
      <c r="AHE40" s="177"/>
      <c r="AHF40" s="177"/>
      <c r="AHG40" s="177"/>
      <c r="AHH40" s="177"/>
      <c r="AHI40" s="177"/>
      <c r="AHJ40" s="177"/>
      <c r="AHK40" s="177"/>
      <c r="AHL40" s="177"/>
      <c r="AHM40" s="177"/>
      <c r="AHN40" s="177"/>
      <c r="AHO40" s="177"/>
      <c r="AHP40" s="177"/>
      <c r="AHQ40" s="177"/>
      <c r="AHR40" s="177"/>
      <c r="AHS40" s="177"/>
      <c r="AHT40" s="177"/>
      <c r="AHU40" s="177"/>
      <c r="AHV40" s="177"/>
      <c r="AHW40" s="177"/>
      <c r="AHX40" s="177"/>
      <c r="AHY40" s="177"/>
      <c r="AHZ40" s="177"/>
      <c r="AIA40" s="177"/>
      <c r="AIB40" s="177"/>
      <c r="AIC40" s="177"/>
      <c r="AID40" s="177"/>
      <c r="AIE40" s="177"/>
      <c r="AIF40" s="177"/>
      <c r="AIG40" s="177"/>
      <c r="AIH40" s="177"/>
      <c r="AII40" s="177"/>
      <c r="AIJ40" s="177"/>
      <c r="AIK40" s="177"/>
      <c r="AIL40" s="177"/>
      <c r="AIM40" s="177"/>
      <c r="AIN40" s="177"/>
      <c r="AIO40" s="177"/>
      <c r="AIP40" s="177"/>
      <c r="AIQ40" s="177"/>
      <c r="AIR40" s="177"/>
      <c r="AIS40" s="177"/>
      <c r="AIT40" s="177"/>
      <c r="AIU40" s="177"/>
      <c r="AIV40" s="177"/>
      <c r="AIW40" s="177"/>
      <c r="AIX40" s="177"/>
      <c r="AIY40" s="177"/>
      <c r="AIZ40" s="177"/>
      <c r="AJA40" s="177"/>
      <c r="AJB40" s="177"/>
      <c r="AJC40" s="177"/>
      <c r="AJD40" s="177"/>
      <c r="AJE40" s="177"/>
      <c r="AJF40" s="177"/>
      <c r="AJG40" s="177"/>
      <c r="AJH40" s="177"/>
      <c r="AJI40" s="177"/>
      <c r="AJJ40" s="177"/>
      <c r="AJK40" s="177"/>
      <c r="AJL40" s="177"/>
      <c r="AJM40" s="177"/>
      <c r="AJN40" s="177"/>
      <c r="AJO40" s="177"/>
      <c r="AJP40" s="177"/>
      <c r="AJQ40" s="177"/>
      <c r="AJR40" s="177"/>
      <c r="AJS40" s="177"/>
      <c r="AJT40" s="177"/>
      <c r="AJU40" s="177"/>
      <c r="AJV40" s="177"/>
      <c r="AJW40" s="177"/>
      <c r="AJX40" s="177"/>
      <c r="AJY40" s="177"/>
      <c r="AJZ40" s="177"/>
      <c r="AKA40" s="177"/>
      <c r="AKB40" s="177"/>
      <c r="AKC40" s="177"/>
      <c r="AKD40" s="177"/>
      <c r="AKE40" s="177"/>
      <c r="AKF40" s="177"/>
      <c r="AKG40" s="177"/>
      <c r="AKH40" s="177"/>
      <c r="AKI40" s="177"/>
      <c r="AKJ40" s="177"/>
      <c r="AKK40" s="177"/>
      <c r="AKL40" s="177"/>
      <c r="AKM40" s="177"/>
      <c r="AKN40" s="177"/>
      <c r="AKO40" s="177"/>
      <c r="AKP40" s="177"/>
      <c r="AKQ40" s="177"/>
      <c r="AKR40" s="177"/>
      <c r="AKS40" s="177"/>
      <c r="AKT40" s="177"/>
      <c r="AKU40" s="177"/>
      <c r="AKV40" s="177"/>
      <c r="AKW40" s="177"/>
      <c r="AKX40" s="177"/>
      <c r="AKY40" s="177"/>
      <c r="AKZ40" s="177"/>
      <c r="ALA40" s="177"/>
      <c r="ALB40" s="177"/>
      <c r="ALC40" s="177"/>
      <c r="ALD40" s="177"/>
      <c r="ALE40" s="177"/>
      <c r="ALF40" s="177"/>
      <c r="ALG40" s="177"/>
      <c r="ALH40" s="177"/>
      <c r="ALI40" s="177"/>
      <c r="ALJ40" s="177"/>
      <c r="ALK40" s="177"/>
      <c r="ALL40" s="177"/>
      <c r="ALM40" s="177"/>
      <c r="ALN40" s="177"/>
      <c r="ALO40" s="177"/>
      <c r="ALP40" s="177"/>
      <c r="ALQ40" s="177"/>
      <c r="ALR40" s="177"/>
      <c r="ALS40" s="177"/>
      <c r="ALT40" s="177"/>
      <c r="ALU40" s="177"/>
      <c r="ALV40" s="177"/>
      <c r="ALW40" s="177"/>
      <c r="ALX40" s="177"/>
      <c r="ALY40" s="177"/>
      <c r="ALZ40" s="177"/>
      <c r="AMA40" s="177"/>
      <c r="AMB40" s="177"/>
      <c r="AMC40" s="177"/>
      <c r="AMD40" s="177"/>
      <c r="AME40" s="177"/>
      <c r="AMF40" s="177"/>
      <c r="AMG40" s="177"/>
      <c r="AMH40" s="177"/>
      <c r="AMI40" s="177"/>
      <c r="AMJ40" s="177"/>
      <c r="AMK40" s="177"/>
    </row>
    <row r="41" spans="1:1025" s="298" customFormat="1" ht="35.1" customHeight="1" x14ac:dyDescent="0.8">
      <c r="A41" s="299">
        <v>1999</v>
      </c>
      <c r="B41" s="171">
        <v>62.10916397714854</v>
      </c>
      <c r="C41" s="172">
        <v>2.8097769099269612</v>
      </c>
      <c r="D41" s="171">
        <v>92.719305468986676</v>
      </c>
      <c r="E41" s="172">
        <v>1.5452321729077605</v>
      </c>
      <c r="F41" s="171">
        <v>6.9280668300552062</v>
      </c>
      <c r="G41" s="172">
        <v>166.11154535902514</v>
      </c>
      <c r="H41" s="171">
        <v>50.183306955952823</v>
      </c>
      <c r="I41" s="172">
        <v>2.5434259261449115</v>
      </c>
      <c r="J41" s="171">
        <v>84.239782106568342</v>
      </c>
      <c r="K41" s="172">
        <v>1.3189944445173067</v>
      </c>
      <c r="L41" s="171">
        <v>7.2900256951018481</v>
      </c>
      <c r="M41" s="300">
        <v>145.57553512828522</v>
      </c>
      <c r="N41" s="185"/>
      <c r="O41" s="185"/>
      <c r="P41" s="302"/>
      <c r="Q41" s="185"/>
      <c r="R41" s="302"/>
      <c r="S41" s="185"/>
      <c r="T41" s="302"/>
      <c r="U41" s="185"/>
      <c r="V41" s="302"/>
      <c r="W41" s="185"/>
      <c r="X41" s="302"/>
      <c r="Y41" s="185"/>
      <c r="Z41" s="302"/>
      <c r="AA41" s="185"/>
      <c r="AB41" s="302"/>
      <c r="AC41" s="185"/>
      <c r="AD41" s="302"/>
      <c r="AE41" s="185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77"/>
      <c r="BU41" s="177"/>
      <c r="BV41" s="177"/>
      <c r="BW41" s="177"/>
      <c r="BX41" s="177"/>
      <c r="BY41" s="177"/>
      <c r="BZ41" s="177"/>
      <c r="CA41" s="177"/>
      <c r="CB41" s="177"/>
      <c r="CC41" s="177"/>
      <c r="CD41" s="177"/>
      <c r="CE41" s="177"/>
      <c r="CF41" s="177"/>
      <c r="CG41" s="177"/>
      <c r="CH41" s="177"/>
      <c r="CI41" s="177"/>
      <c r="CJ41" s="177"/>
      <c r="CK41" s="177"/>
      <c r="CL41" s="177"/>
      <c r="CM41" s="177"/>
      <c r="CN41" s="177"/>
      <c r="CO41" s="177"/>
      <c r="CP41" s="177"/>
      <c r="CQ41" s="177"/>
      <c r="CR41" s="177"/>
      <c r="CS41" s="177"/>
      <c r="CT41" s="177"/>
      <c r="CU41" s="177"/>
      <c r="CV41" s="177"/>
      <c r="CW41" s="177"/>
      <c r="CX41" s="177"/>
      <c r="CY41" s="177"/>
      <c r="CZ41" s="177"/>
      <c r="DA41" s="177"/>
      <c r="DB41" s="177"/>
      <c r="DC41" s="177"/>
      <c r="DD41" s="177"/>
      <c r="DE41" s="177"/>
      <c r="DF41" s="177"/>
      <c r="DG41" s="177"/>
      <c r="DH41" s="177"/>
      <c r="DI41" s="177"/>
      <c r="DJ41" s="177"/>
      <c r="DK41" s="177"/>
      <c r="DL41" s="177"/>
      <c r="DM41" s="177"/>
      <c r="DN41" s="177"/>
      <c r="DO41" s="177"/>
      <c r="DP41" s="177"/>
      <c r="DQ41" s="177"/>
      <c r="DR41" s="177"/>
      <c r="DS41" s="177"/>
      <c r="DT41" s="177"/>
      <c r="DU41" s="177"/>
      <c r="DV41" s="177"/>
      <c r="DW41" s="177"/>
      <c r="DX41" s="177"/>
      <c r="DY41" s="177"/>
      <c r="DZ41" s="177"/>
      <c r="EA41" s="177"/>
      <c r="EB41" s="177"/>
      <c r="EC41" s="177"/>
      <c r="ED41" s="177"/>
      <c r="EE41" s="177"/>
      <c r="EF41" s="177"/>
      <c r="EG41" s="177"/>
      <c r="EH41" s="177"/>
      <c r="EI41" s="177"/>
      <c r="EJ41" s="177"/>
      <c r="EK41" s="177"/>
      <c r="EL41" s="177"/>
      <c r="EM41" s="177"/>
      <c r="EN41" s="177"/>
      <c r="EO41" s="177"/>
      <c r="EP41" s="177"/>
      <c r="EQ41" s="177"/>
      <c r="ER41" s="177"/>
      <c r="ES41" s="177"/>
      <c r="ET41" s="177"/>
      <c r="EU41" s="177"/>
      <c r="EV41" s="177"/>
      <c r="EW41" s="177"/>
      <c r="EX41" s="177"/>
      <c r="EY41" s="177"/>
      <c r="EZ41" s="177"/>
      <c r="FA41" s="177"/>
      <c r="FB41" s="177"/>
      <c r="FC41" s="177"/>
      <c r="FD41" s="177"/>
      <c r="FE41" s="177"/>
      <c r="FF41" s="177"/>
      <c r="FG41" s="177"/>
      <c r="FH41" s="177"/>
      <c r="FI41" s="177"/>
      <c r="FJ41" s="177"/>
      <c r="FK41" s="177"/>
      <c r="FL41" s="177"/>
      <c r="FM41" s="177"/>
      <c r="FN41" s="177"/>
      <c r="FO41" s="177"/>
      <c r="FP41" s="177"/>
      <c r="FQ41" s="177"/>
      <c r="FR41" s="177"/>
      <c r="FS41" s="177"/>
      <c r="FT41" s="177"/>
      <c r="FU41" s="177"/>
      <c r="FV41" s="177"/>
      <c r="FW41" s="177"/>
      <c r="FX41" s="177"/>
      <c r="FY41" s="177"/>
      <c r="FZ41" s="177"/>
      <c r="GA41" s="177"/>
      <c r="GB41" s="177"/>
      <c r="GC41" s="177"/>
      <c r="GD41" s="177"/>
      <c r="GE41" s="177"/>
      <c r="GF41" s="177"/>
      <c r="GG41" s="177"/>
      <c r="GH41" s="177"/>
      <c r="GI41" s="177"/>
      <c r="GJ41" s="177"/>
      <c r="GK41" s="177"/>
      <c r="GL41" s="177"/>
      <c r="GM41" s="177"/>
      <c r="GN41" s="177"/>
      <c r="GO41" s="177"/>
      <c r="GP41" s="177"/>
      <c r="GQ41" s="177"/>
      <c r="GR41" s="177"/>
      <c r="GS41" s="177"/>
      <c r="GT41" s="177"/>
      <c r="GU41" s="177"/>
      <c r="GV41" s="177"/>
      <c r="GW41" s="177"/>
      <c r="GX41" s="177"/>
      <c r="GY41" s="177"/>
      <c r="GZ41" s="177"/>
      <c r="HA41" s="177"/>
      <c r="HB41" s="177"/>
      <c r="HC41" s="177"/>
      <c r="HD41" s="177"/>
      <c r="HE41" s="177"/>
      <c r="HF41" s="177"/>
      <c r="HG41" s="177"/>
      <c r="HH41" s="177"/>
      <c r="HI41" s="177"/>
      <c r="HJ41" s="177"/>
      <c r="HK41" s="177"/>
      <c r="HL41" s="177"/>
      <c r="HM41" s="177"/>
      <c r="HN41" s="177"/>
      <c r="HO41" s="177"/>
      <c r="HP41" s="177"/>
      <c r="HQ41" s="177"/>
      <c r="HR41" s="177"/>
      <c r="HS41" s="177"/>
      <c r="HT41" s="177"/>
      <c r="HU41" s="177"/>
      <c r="HV41" s="177"/>
      <c r="HW41" s="177"/>
      <c r="HX41" s="177"/>
      <c r="HY41" s="177"/>
      <c r="HZ41" s="177"/>
      <c r="IA41" s="177"/>
      <c r="IB41" s="177"/>
      <c r="IC41" s="177"/>
      <c r="ID41" s="177"/>
      <c r="IE41" s="177"/>
      <c r="IF41" s="177"/>
      <c r="IG41" s="177"/>
      <c r="IH41" s="177"/>
      <c r="II41" s="177"/>
      <c r="IJ41" s="177"/>
      <c r="IK41" s="177"/>
      <c r="IL41" s="177"/>
      <c r="IM41" s="177"/>
      <c r="IN41" s="177"/>
      <c r="IO41" s="177"/>
      <c r="IP41" s="177"/>
      <c r="IQ41" s="177"/>
      <c r="IR41" s="177"/>
      <c r="IS41" s="177"/>
      <c r="IT41" s="177"/>
      <c r="IU41" s="177"/>
      <c r="IV41" s="177"/>
      <c r="IW41" s="177"/>
      <c r="IX41" s="177"/>
      <c r="IY41" s="177"/>
      <c r="IZ41" s="177"/>
      <c r="JA41" s="177"/>
      <c r="JB41" s="177"/>
      <c r="JC41" s="177"/>
      <c r="JD41" s="177"/>
      <c r="JE41" s="177"/>
      <c r="JF41" s="177"/>
      <c r="JG41" s="177"/>
      <c r="JH41" s="177"/>
      <c r="JI41" s="177"/>
      <c r="JJ41" s="177"/>
      <c r="JK41" s="177"/>
      <c r="JL41" s="177"/>
      <c r="JM41" s="177"/>
      <c r="JN41" s="177"/>
      <c r="JO41" s="177"/>
      <c r="JP41" s="177"/>
      <c r="JQ41" s="177"/>
      <c r="JR41" s="177"/>
      <c r="JS41" s="177"/>
      <c r="JT41" s="177"/>
      <c r="JU41" s="177"/>
      <c r="JV41" s="177"/>
      <c r="JW41" s="177"/>
      <c r="JX41" s="177"/>
      <c r="JY41" s="177"/>
      <c r="JZ41" s="177"/>
      <c r="KA41" s="177"/>
      <c r="KB41" s="177"/>
      <c r="KC41" s="177"/>
      <c r="KD41" s="177"/>
      <c r="KE41" s="177"/>
      <c r="KF41" s="177"/>
      <c r="KG41" s="177"/>
      <c r="KH41" s="177"/>
      <c r="KI41" s="177"/>
      <c r="KJ41" s="177"/>
      <c r="KK41" s="177"/>
      <c r="KL41" s="177"/>
      <c r="KM41" s="177"/>
      <c r="KN41" s="177"/>
      <c r="KO41" s="177"/>
      <c r="KP41" s="177"/>
      <c r="KQ41" s="177"/>
      <c r="KR41" s="177"/>
      <c r="KS41" s="177"/>
      <c r="KT41" s="177"/>
      <c r="KU41" s="177"/>
      <c r="KV41" s="177"/>
      <c r="KW41" s="177"/>
      <c r="KX41" s="177"/>
      <c r="KY41" s="177"/>
      <c r="KZ41" s="177"/>
      <c r="LA41" s="177"/>
      <c r="LB41" s="177"/>
      <c r="LC41" s="177"/>
      <c r="LD41" s="177"/>
      <c r="LE41" s="177"/>
      <c r="LF41" s="177"/>
      <c r="LG41" s="177"/>
      <c r="LH41" s="177"/>
      <c r="LI41" s="177"/>
      <c r="LJ41" s="177"/>
      <c r="LK41" s="177"/>
      <c r="LL41" s="177"/>
      <c r="LM41" s="177"/>
      <c r="LN41" s="177"/>
      <c r="LO41" s="177"/>
      <c r="LP41" s="177"/>
      <c r="LQ41" s="177"/>
      <c r="LR41" s="177"/>
      <c r="LS41" s="177"/>
      <c r="LT41" s="177"/>
      <c r="LU41" s="177"/>
      <c r="LV41" s="177"/>
      <c r="LW41" s="177"/>
      <c r="LX41" s="177"/>
      <c r="LY41" s="177"/>
      <c r="LZ41" s="177"/>
      <c r="MA41" s="177"/>
      <c r="MB41" s="177"/>
      <c r="MC41" s="177"/>
      <c r="MD41" s="177"/>
      <c r="ME41" s="177"/>
      <c r="MF41" s="177"/>
      <c r="MG41" s="177"/>
      <c r="MH41" s="177"/>
      <c r="MI41" s="177"/>
      <c r="MJ41" s="177"/>
      <c r="MK41" s="177"/>
      <c r="ML41" s="177"/>
      <c r="MM41" s="177"/>
      <c r="MN41" s="177"/>
      <c r="MO41" s="177"/>
      <c r="MP41" s="177"/>
      <c r="MQ41" s="177"/>
      <c r="MR41" s="177"/>
      <c r="MS41" s="177"/>
      <c r="MT41" s="177"/>
      <c r="MU41" s="177"/>
      <c r="MV41" s="177"/>
      <c r="MW41" s="177"/>
      <c r="MX41" s="177"/>
      <c r="MY41" s="177"/>
      <c r="MZ41" s="177"/>
      <c r="NA41" s="177"/>
      <c r="NB41" s="177"/>
      <c r="NC41" s="177"/>
      <c r="ND41" s="177"/>
      <c r="NE41" s="177"/>
      <c r="NF41" s="177"/>
      <c r="NG41" s="177"/>
      <c r="NH41" s="177"/>
      <c r="NI41" s="177"/>
      <c r="NJ41" s="177"/>
      <c r="NK41" s="177"/>
      <c r="NL41" s="177"/>
      <c r="NM41" s="177"/>
      <c r="NN41" s="177"/>
      <c r="NO41" s="177"/>
      <c r="NP41" s="177"/>
      <c r="NQ41" s="177"/>
      <c r="NR41" s="177"/>
      <c r="NS41" s="177"/>
      <c r="NT41" s="177"/>
      <c r="NU41" s="177"/>
      <c r="NV41" s="177"/>
      <c r="NW41" s="177"/>
      <c r="NX41" s="177"/>
      <c r="NY41" s="177"/>
      <c r="NZ41" s="177"/>
      <c r="OA41" s="177"/>
      <c r="OB41" s="177"/>
      <c r="OC41" s="177"/>
      <c r="OD41" s="177"/>
      <c r="OE41" s="177"/>
      <c r="OF41" s="177"/>
      <c r="OG41" s="177"/>
      <c r="OH41" s="177"/>
      <c r="OI41" s="177"/>
      <c r="OJ41" s="177"/>
      <c r="OK41" s="177"/>
      <c r="OL41" s="177"/>
      <c r="OM41" s="177"/>
      <c r="ON41" s="177"/>
      <c r="OO41" s="177"/>
      <c r="OP41" s="177"/>
      <c r="OQ41" s="177"/>
      <c r="OR41" s="177"/>
      <c r="OS41" s="177"/>
      <c r="OT41" s="177"/>
      <c r="OU41" s="177"/>
      <c r="OV41" s="177"/>
      <c r="OW41" s="177"/>
      <c r="OX41" s="177"/>
      <c r="OY41" s="177"/>
      <c r="OZ41" s="177"/>
      <c r="PA41" s="177"/>
      <c r="PB41" s="177"/>
      <c r="PC41" s="177"/>
      <c r="PD41" s="177"/>
      <c r="PE41" s="177"/>
      <c r="PF41" s="177"/>
      <c r="PG41" s="177"/>
      <c r="PH41" s="177"/>
      <c r="PI41" s="177"/>
      <c r="PJ41" s="177"/>
      <c r="PK41" s="177"/>
      <c r="PL41" s="177"/>
      <c r="PM41" s="177"/>
      <c r="PN41" s="177"/>
      <c r="PO41" s="177"/>
      <c r="PP41" s="177"/>
      <c r="PQ41" s="177"/>
      <c r="PR41" s="177"/>
      <c r="PS41" s="177"/>
      <c r="PT41" s="177"/>
      <c r="PU41" s="177"/>
      <c r="PV41" s="177"/>
      <c r="PW41" s="177"/>
      <c r="PX41" s="177"/>
      <c r="PY41" s="177"/>
      <c r="PZ41" s="177"/>
      <c r="QA41" s="177"/>
      <c r="QB41" s="177"/>
      <c r="QC41" s="177"/>
      <c r="QD41" s="177"/>
      <c r="QE41" s="177"/>
      <c r="QF41" s="177"/>
      <c r="QG41" s="177"/>
      <c r="QH41" s="177"/>
      <c r="QI41" s="177"/>
      <c r="QJ41" s="177"/>
      <c r="QK41" s="177"/>
      <c r="QL41" s="177"/>
      <c r="QM41" s="177"/>
      <c r="QN41" s="177"/>
      <c r="QO41" s="177"/>
      <c r="QP41" s="177"/>
      <c r="QQ41" s="177"/>
      <c r="QR41" s="177"/>
      <c r="QS41" s="177"/>
      <c r="QT41" s="177"/>
      <c r="QU41" s="177"/>
      <c r="QV41" s="177"/>
      <c r="QW41" s="177"/>
      <c r="QX41" s="177"/>
      <c r="QY41" s="177"/>
      <c r="QZ41" s="177"/>
      <c r="RA41" s="177"/>
      <c r="RB41" s="177"/>
      <c r="RC41" s="177"/>
      <c r="RD41" s="177"/>
      <c r="RE41" s="177"/>
      <c r="RF41" s="177"/>
      <c r="RG41" s="177"/>
      <c r="RH41" s="177"/>
      <c r="RI41" s="177"/>
      <c r="RJ41" s="177"/>
      <c r="RK41" s="177"/>
      <c r="RL41" s="177"/>
      <c r="RM41" s="177"/>
      <c r="RN41" s="177"/>
      <c r="RO41" s="177"/>
      <c r="RP41" s="177"/>
      <c r="RQ41" s="177"/>
      <c r="RR41" s="177"/>
      <c r="RS41" s="177"/>
      <c r="RT41" s="177"/>
      <c r="RU41" s="177"/>
      <c r="RV41" s="177"/>
      <c r="RW41" s="177"/>
      <c r="RX41" s="177"/>
      <c r="RY41" s="177"/>
      <c r="RZ41" s="177"/>
      <c r="SA41" s="177"/>
      <c r="SB41" s="177"/>
      <c r="SC41" s="177"/>
      <c r="SD41" s="177"/>
      <c r="SE41" s="177"/>
      <c r="SF41" s="177"/>
      <c r="SG41" s="177"/>
      <c r="SH41" s="177"/>
      <c r="SI41" s="177"/>
      <c r="SJ41" s="177"/>
      <c r="SK41" s="177"/>
      <c r="SL41" s="177"/>
      <c r="SM41" s="177"/>
      <c r="SN41" s="177"/>
      <c r="SO41" s="177"/>
      <c r="SP41" s="177"/>
      <c r="SQ41" s="177"/>
      <c r="SR41" s="177"/>
      <c r="SS41" s="177"/>
      <c r="ST41" s="177"/>
      <c r="SU41" s="177"/>
      <c r="SV41" s="177"/>
      <c r="SW41" s="177"/>
      <c r="SX41" s="177"/>
      <c r="SY41" s="177"/>
      <c r="SZ41" s="177"/>
      <c r="TA41" s="177"/>
      <c r="TB41" s="177"/>
      <c r="TC41" s="177"/>
      <c r="TD41" s="177"/>
      <c r="TE41" s="177"/>
      <c r="TF41" s="177"/>
      <c r="TG41" s="177"/>
      <c r="TH41" s="177"/>
      <c r="TI41" s="177"/>
      <c r="TJ41" s="177"/>
      <c r="TK41" s="177"/>
      <c r="TL41" s="177"/>
      <c r="TM41" s="177"/>
      <c r="TN41" s="177"/>
      <c r="TO41" s="177"/>
      <c r="TP41" s="177"/>
      <c r="TQ41" s="177"/>
      <c r="TR41" s="177"/>
      <c r="TS41" s="177"/>
      <c r="TT41" s="177"/>
      <c r="TU41" s="177"/>
      <c r="TV41" s="177"/>
      <c r="TW41" s="177"/>
      <c r="TX41" s="177"/>
      <c r="TY41" s="177"/>
      <c r="TZ41" s="177"/>
      <c r="UA41" s="177"/>
      <c r="UB41" s="177"/>
      <c r="UC41" s="177"/>
      <c r="UD41" s="177"/>
      <c r="UE41" s="177"/>
      <c r="UF41" s="177"/>
      <c r="UG41" s="177"/>
      <c r="UH41" s="177"/>
      <c r="UI41" s="177"/>
      <c r="UJ41" s="177"/>
      <c r="UK41" s="177"/>
      <c r="UL41" s="177"/>
      <c r="UM41" s="177"/>
      <c r="UN41" s="177"/>
      <c r="UO41" s="177"/>
      <c r="UP41" s="177"/>
      <c r="UQ41" s="177"/>
      <c r="UR41" s="177"/>
      <c r="US41" s="177"/>
      <c r="UT41" s="177"/>
      <c r="UU41" s="177"/>
      <c r="UV41" s="177"/>
      <c r="UW41" s="177"/>
      <c r="UX41" s="177"/>
      <c r="UY41" s="177"/>
      <c r="UZ41" s="177"/>
      <c r="VA41" s="177"/>
      <c r="VB41" s="177"/>
      <c r="VC41" s="177"/>
      <c r="VD41" s="177"/>
      <c r="VE41" s="177"/>
      <c r="VF41" s="177"/>
      <c r="VG41" s="177"/>
      <c r="VH41" s="177"/>
      <c r="VI41" s="177"/>
      <c r="VJ41" s="177"/>
      <c r="VK41" s="177"/>
      <c r="VL41" s="177"/>
      <c r="VM41" s="177"/>
      <c r="VN41" s="177"/>
      <c r="VO41" s="177"/>
      <c r="VP41" s="177"/>
      <c r="VQ41" s="177"/>
      <c r="VR41" s="177"/>
      <c r="VS41" s="177"/>
      <c r="VT41" s="177"/>
      <c r="VU41" s="177"/>
      <c r="VV41" s="177"/>
      <c r="VW41" s="177"/>
      <c r="VX41" s="177"/>
      <c r="VY41" s="177"/>
      <c r="VZ41" s="177"/>
      <c r="WA41" s="177"/>
      <c r="WB41" s="177"/>
      <c r="WC41" s="177"/>
      <c r="WD41" s="177"/>
      <c r="WE41" s="177"/>
      <c r="WF41" s="177"/>
      <c r="WG41" s="177"/>
      <c r="WH41" s="177"/>
      <c r="WI41" s="177"/>
      <c r="WJ41" s="177"/>
      <c r="WK41" s="177"/>
      <c r="WL41" s="177"/>
      <c r="WM41" s="177"/>
      <c r="WN41" s="177"/>
      <c r="WO41" s="177"/>
      <c r="WP41" s="177"/>
      <c r="WQ41" s="177"/>
      <c r="WR41" s="177"/>
      <c r="WS41" s="177"/>
      <c r="WT41" s="177"/>
      <c r="WU41" s="177"/>
      <c r="WV41" s="177"/>
      <c r="WW41" s="177"/>
      <c r="WX41" s="177"/>
      <c r="WY41" s="177"/>
      <c r="WZ41" s="177"/>
      <c r="XA41" s="177"/>
      <c r="XB41" s="177"/>
      <c r="XC41" s="177"/>
      <c r="XD41" s="177"/>
      <c r="XE41" s="177"/>
      <c r="XF41" s="177"/>
      <c r="XG41" s="177"/>
      <c r="XH41" s="177"/>
      <c r="XI41" s="177"/>
      <c r="XJ41" s="177"/>
      <c r="XK41" s="177"/>
      <c r="XL41" s="177"/>
      <c r="XM41" s="177"/>
      <c r="XN41" s="177"/>
      <c r="XO41" s="177"/>
      <c r="XP41" s="177"/>
      <c r="XQ41" s="177"/>
      <c r="XR41" s="177"/>
      <c r="XS41" s="177"/>
      <c r="XT41" s="177"/>
      <c r="XU41" s="177"/>
      <c r="XV41" s="177"/>
      <c r="XW41" s="177"/>
      <c r="XX41" s="177"/>
      <c r="XY41" s="177"/>
      <c r="XZ41" s="177"/>
      <c r="YA41" s="177"/>
      <c r="YB41" s="177"/>
      <c r="YC41" s="177"/>
      <c r="YD41" s="177"/>
      <c r="YE41" s="177"/>
      <c r="YF41" s="177"/>
      <c r="YG41" s="177"/>
      <c r="YH41" s="177"/>
      <c r="YI41" s="177"/>
      <c r="YJ41" s="177"/>
      <c r="YK41" s="177"/>
      <c r="YL41" s="177"/>
      <c r="YM41" s="177"/>
      <c r="YN41" s="177"/>
      <c r="YO41" s="177"/>
      <c r="YP41" s="177"/>
      <c r="YQ41" s="177"/>
      <c r="YR41" s="177"/>
      <c r="YS41" s="177"/>
      <c r="YT41" s="177"/>
      <c r="YU41" s="177"/>
      <c r="YV41" s="177"/>
      <c r="YW41" s="177"/>
      <c r="YX41" s="177"/>
      <c r="YY41" s="177"/>
      <c r="YZ41" s="177"/>
      <c r="ZA41" s="177"/>
      <c r="ZB41" s="177"/>
      <c r="ZC41" s="177"/>
      <c r="ZD41" s="177"/>
      <c r="ZE41" s="177"/>
      <c r="ZF41" s="177"/>
      <c r="ZG41" s="177"/>
      <c r="ZH41" s="177"/>
      <c r="ZI41" s="177"/>
      <c r="ZJ41" s="177"/>
      <c r="ZK41" s="177"/>
      <c r="ZL41" s="177"/>
      <c r="ZM41" s="177"/>
      <c r="ZN41" s="177"/>
      <c r="ZO41" s="177"/>
      <c r="ZP41" s="177"/>
      <c r="ZQ41" s="177"/>
      <c r="ZR41" s="177"/>
      <c r="ZS41" s="177"/>
      <c r="ZT41" s="177"/>
      <c r="ZU41" s="177"/>
      <c r="ZV41" s="177"/>
      <c r="ZW41" s="177"/>
      <c r="ZX41" s="177"/>
      <c r="ZY41" s="177"/>
      <c r="ZZ41" s="177"/>
      <c r="AAA41" s="177"/>
      <c r="AAB41" s="177"/>
      <c r="AAC41" s="177"/>
      <c r="AAD41" s="177"/>
      <c r="AAE41" s="177"/>
      <c r="AAF41" s="177"/>
      <c r="AAG41" s="177"/>
      <c r="AAH41" s="177"/>
      <c r="AAI41" s="177"/>
      <c r="AAJ41" s="177"/>
      <c r="AAK41" s="177"/>
      <c r="AAL41" s="177"/>
      <c r="AAM41" s="177"/>
      <c r="AAN41" s="177"/>
      <c r="AAO41" s="177"/>
      <c r="AAP41" s="177"/>
      <c r="AAQ41" s="177"/>
      <c r="AAR41" s="177"/>
      <c r="AAS41" s="177"/>
      <c r="AAT41" s="177"/>
      <c r="AAU41" s="177"/>
      <c r="AAV41" s="177"/>
      <c r="AAW41" s="177"/>
      <c r="AAX41" s="177"/>
      <c r="AAY41" s="177"/>
      <c r="AAZ41" s="177"/>
      <c r="ABA41" s="177"/>
      <c r="ABB41" s="177"/>
      <c r="ABC41" s="177"/>
      <c r="ABD41" s="177"/>
      <c r="ABE41" s="177"/>
      <c r="ABF41" s="177"/>
      <c r="ABG41" s="177"/>
      <c r="ABH41" s="177"/>
      <c r="ABI41" s="177"/>
      <c r="ABJ41" s="177"/>
      <c r="ABK41" s="177"/>
      <c r="ABL41" s="177"/>
      <c r="ABM41" s="177"/>
      <c r="ABN41" s="177"/>
      <c r="ABO41" s="177"/>
      <c r="ABP41" s="177"/>
      <c r="ABQ41" s="177"/>
      <c r="ABR41" s="177"/>
      <c r="ABS41" s="177"/>
      <c r="ABT41" s="177"/>
      <c r="ABU41" s="177"/>
      <c r="ABV41" s="177"/>
      <c r="ABW41" s="177"/>
      <c r="ABX41" s="177"/>
      <c r="ABY41" s="177"/>
      <c r="ABZ41" s="177"/>
      <c r="ACA41" s="177"/>
      <c r="ACB41" s="177"/>
      <c r="ACC41" s="177"/>
      <c r="ACD41" s="177"/>
      <c r="ACE41" s="177"/>
      <c r="ACF41" s="177"/>
      <c r="ACG41" s="177"/>
      <c r="ACH41" s="177"/>
      <c r="ACI41" s="177"/>
      <c r="ACJ41" s="177"/>
      <c r="ACK41" s="177"/>
      <c r="ACL41" s="177"/>
      <c r="ACM41" s="177"/>
      <c r="ACN41" s="177"/>
      <c r="ACO41" s="177"/>
      <c r="ACP41" s="177"/>
      <c r="ACQ41" s="177"/>
      <c r="ACR41" s="177"/>
      <c r="ACS41" s="177"/>
      <c r="ACT41" s="177"/>
      <c r="ACU41" s="177"/>
      <c r="ACV41" s="177"/>
      <c r="ACW41" s="177"/>
      <c r="ACX41" s="177"/>
      <c r="ACY41" s="177"/>
      <c r="ACZ41" s="177"/>
      <c r="ADA41" s="177"/>
      <c r="ADB41" s="177"/>
      <c r="ADC41" s="177"/>
      <c r="ADD41" s="177"/>
      <c r="ADE41" s="177"/>
      <c r="ADF41" s="177"/>
      <c r="ADG41" s="177"/>
      <c r="ADH41" s="177"/>
      <c r="ADI41" s="177"/>
      <c r="ADJ41" s="177"/>
      <c r="ADK41" s="177"/>
      <c r="ADL41" s="177"/>
      <c r="ADM41" s="177"/>
      <c r="ADN41" s="177"/>
      <c r="ADO41" s="177"/>
      <c r="ADP41" s="177"/>
      <c r="ADQ41" s="177"/>
      <c r="ADR41" s="177"/>
      <c r="ADS41" s="177"/>
      <c r="ADT41" s="177"/>
      <c r="ADU41" s="177"/>
      <c r="ADV41" s="177"/>
      <c r="ADW41" s="177"/>
      <c r="ADX41" s="177"/>
      <c r="ADY41" s="177"/>
      <c r="ADZ41" s="177"/>
      <c r="AEA41" s="177"/>
      <c r="AEB41" s="177"/>
      <c r="AEC41" s="177"/>
      <c r="AED41" s="177"/>
      <c r="AEE41" s="177"/>
      <c r="AEF41" s="177"/>
      <c r="AEG41" s="177"/>
      <c r="AEH41" s="177"/>
      <c r="AEI41" s="177"/>
      <c r="AEJ41" s="177"/>
      <c r="AEK41" s="177"/>
      <c r="AEL41" s="177"/>
      <c r="AEM41" s="177"/>
      <c r="AEN41" s="177"/>
      <c r="AEO41" s="177"/>
      <c r="AEP41" s="177"/>
      <c r="AEQ41" s="177"/>
      <c r="AER41" s="177"/>
      <c r="AES41" s="177"/>
      <c r="AET41" s="177"/>
      <c r="AEU41" s="177"/>
      <c r="AEV41" s="177"/>
      <c r="AEW41" s="177"/>
      <c r="AEX41" s="177"/>
      <c r="AEY41" s="177"/>
      <c r="AEZ41" s="177"/>
      <c r="AFA41" s="177"/>
      <c r="AFB41" s="177"/>
      <c r="AFC41" s="177"/>
      <c r="AFD41" s="177"/>
      <c r="AFE41" s="177"/>
      <c r="AFF41" s="177"/>
      <c r="AFG41" s="177"/>
      <c r="AFH41" s="177"/>
      <c r="AFI41" s="177"/>
      <c r="AFJ41" s="177"/>
      <c r="AFK41" s="177"/>
      <c r="AFL41" s="177"/>
      <c r="AFM41" s="177"/>
      <c r="AFN41" s="177"/>
      <c r="AFO41" s="177"/>
      <c r="AFP41" s="177"/>
      <c r="AFQ41" s="177"/>
      <c r="AFR41" s="177"/>
      <c r="AFS41" s="177"/>
      <c r="AFT41" s="177"/>
      <c r="AFU41" s="177"/>
      <c r="AFV41" s="177"/>
      <c r="AFW41" s="177"/>
      <c r="AFX41" s="177"/>
      <c r="AFY41" s="177"/>
      <c r="AFZ41" s="177"/>
      <c r="AGA41" s="177"/>
      <c r="AGB41" s="177"/>
      <c r="AGC41" s="177"/>
      <c r="AGD41" s="177"/>
      <c r="AGE41" s="177"/>
      <c r="AGF41" s="177"/>
      <c r="AGG41" s="177"/>
      <c r="AGH41" s="177"/>
      <c r="AGI41" s="177"/>
      <c r="AGJ41" s="177"/>
      <c r="AGK41" s="177"/>
      <c r="AGL41" s="177"/>
      <c r="AGM41" s="177"/>
      <c r="AGN41" s="177"/>
      <c r="AGO41" s="177"/>
      <c r="AGP41" s="177"/>
      <c r="AGQ41" s="177"/>
      <c r="AGR41" s="177"/>
      <c r="AGS41" s="177"/>
      <c r="AGT41" s="177"/>
      <c r="AGU41" s="177"/>
      <c r="AGV41" s="177"/>
      <c r="AGW41" s="177"/>
      <c r="AGX41" s="177"/>
      <c r="AGY41" s="177"/>
      <c r="AGZ41" s="177"/>
      <c r="AHA41" s="177"/>
      <c r="AHB41" s="177"/>
      <c r="AHC41" s="177"/>
      <c r="AHD41" s="177"/>
      <c r="AHE41" s="177"/>
      <c r="AHF41" s="177"/>
      <c r="AHG41" s="177"/>
      <c r="AHH41" s="177"/>
      <c r="AHI41" s="177"/>
      <c r="AHJ41" s="177"/>
      <c r="AHK41" s="177"/>
      <c r="AHL41" s="177"/>
      <c r="AHM41" s="177"/>
      <c r="AHN41" s="177"/>
      <c r="AHO41" s="177"/>
      <c r="AHP41" s="177"/>
      <c r="AHQ41" s="177"/>
      <c r="AHR41" s="177"/>
      <c r="AHS41" s="177"/>
      <c r="AHT41" s="177"/>
      <c r="AHU41" s="177"/>
      <c r="AHV41" s="177"/>
      <c r="AHW41" s="177"/>
      <c r="AHX41" s="177"/>
      <c r="AHY41" s="177"/>
      <c r="AHZ41" s="177"/>
      <c r="AIA41" s="177"/>
      <c r="AIB41" s="177"/>
      <c r="AIC41" s="177"/>
      <c r="AID41" s="177"/>
      <c r="AIE41" s="177"/>
      <c r="AIF41" s="177"/>
      <c r="AIG41" s="177"/>
      <c r="AIH41" s="177"/>
      <c r="AII41" s="177"/>
      <c r="AIJ41" s="177"/>
      <c r="AIK41" s="177"/>
      <c r="AIL41" s="177"/>
      <c r="AIM41" s="177"/>
      <c r="AIN41" s="177"/>
      <c r="AIO41" s="177"/>
      <c r="AIP41" s="177"/>
      <c r="AIQ41" s="177"/>
      <c r="AIR41" s="177"/>
      <c r="AIS41" s="177"/>
      <c r="AIT41" s="177"/>
      <c r="AIU41" s="177"/>
      <c r="AIV41" s="177"/>
      <c r="AIW41" s="177"/>
      <c r="AIX41" s="177"/>
      <c r="AIY41" s="177"/>
      <c r="AIZ41" s="177"/>
      <c r="AJA41" s="177"/>
      <c r="AJB41" s="177"/>
      <c r="AJC41" s="177"/>
      <c r="AJD41" s="177"/>
      <c r="AJE41" s="177"/>
      <c r="AJF41" s="177"/>
      <c r="AJG41" s="177"/>
      <c r="AJH41" s="177"/>
      <c r="AJI41" s="177"/>
      <c r="AJJ41" s="177"/>
      <c r="AJK41" s="177"/>
      <c r="AJL41" s="177"/>
      <c r="AJM41" s="177"/>
      <c r="AJN41" s="177"/>
      <c r="AJO41" s="177"/>
      <c r="AJP41" s="177"/>
      <c r="AJQ41" s="177"/>
      <c r="AJR41" s="177"/>
      <c r="AJS41" s="177"/>
      <c r="AJT41" s="177"/>
      <c r="AJU41" s="177"/>
      <c r="AJV41" s="177"/>
      <c r="AJW41" s="177"/>
      <c r="AJX41" s="177"/>
      <c r="AJY41" s="177"/>
      <c r="AJZ41" s="177"/>
      <c r="AKA41" s="177"/>
      <c r="AKB41" s="177"/>
      <c r="AKC41" s="177"/>
      <c r="AKD41" s="177"/>
      <c r="AKE41" s="177"/>
      <c r="AKF41" s="177"/>
      <c r="AKG41" s="177"/>
      <c r="AKH41" s="177"/>
      <c r="AKI41" s="177"/>
      <c r="AKJ41" s="177"/>
      <c r="AKK41" s="177"/>
      <c r="AKL41" s="177"/>
      <c r="AKM41" s="177"/>
      <c r="AKN41" s="177"/>
      <c r="AKO41" s="177"/>
      <c r="AKP41" s="177"/>
      <c r="AKQ41" s="177"/>
      <c r="AKR41" s="177"/>
      <c r="AKS41" s="177"/>
      <c r="AKT41" s="177"/>
      <c r="AKU41" s="177"/>
      <c r="AKV41" s="177"/>
      <c r="AKW41" s="177"/>
      <c r="AKX41" s="177"/>
      <c r="AKY41" s="177"/>
      <c r="AKZ41" s="177"/>
      <c r="ALA41" s="177"/>
      <c r="ALB41" s="177"/>
      <c r="ALC41" s="177"/>
      <c r="ALD41" s="177"/>
      <c r="ALE41" s="177"/>
      <c r="ALF41" s="177"/>
      <c r="ALG41" s="177"/>
      <c r="ALH41" s="177"/>
      <c r="ALI41" s="177"/>
      <c r="ALJ41" s="177"/>
      <c r="ALK41" s="177"/>
      <c r="ALL41" s="177"/>
      <c r="ALM41" s="177"/>
      <c r="ALN41" s="177"/>
      <c r="ALO41" s="177"/>
      <c r="ALP41" s="177"/>
      <c r="ALQ41" s="177"/>
      <c r="ALR41" s="177"/>
      <c r="ALS41" s="177"/>
      <c r="ALT41" s="177"/>
      <c r="ALU41" s="177"/>
      <c r="ALV41" s="177"/>
      <c r="ALW41" s="177"/>
      <c r="ALX41" s="177"/>
      <c r="ALY41" s="177"/>
      <c r="ALZ41" s="177"/>
      <c r="AMA41" s="177"/>
      <c r="AMB41" s="177"/>
      <c r="AMC41" s="177"/>
      <c r="AMD41" s="177"/>
      <c r="AME41" s="177"/>
      <c r="AMF41" s="177"/>
      <c r="AMG41" s="177"/>
      <c r="AMH41" s="177"/>
      <c r="AMI41" s="177"/>
      <c r="AMJ41" s="177"/>
      <c r="AMK41" s="177"/>
    </row>
    <row r="42" spans="1:1025" s="298" customFormat="1" ht="29.25" customHeight="1" x14ac:dyDescent="0.8">
      <c r="A42" s="299">
        <v>2000</v>
      </c>
      <c r="B42" s="171">
        <v>93.978958819069092</v>
      </c>
      <c r="C42" s="172">
        <v>3.263747761293402</v>
      </c>
      <c r="D42" s="171">
        <v>76.062489473043797</v>
      </c>
      <c r="E42" s="172">
        <v>0.59942340977999364</v>
      </c>
      <c r="F42" s="171">
        <v>3.7245858144947341</v>
      </c>
      <c r="G42" s="172">
        <v>177.62920527768102</v>
      </c>
      <c r="H42" s="171">
        <v>76.579126603358489</v>
      </c>
      <c r="I42" s="172">
        <v>2.974586492811615</v>
      </c>
      <c r="J42" s="171">
        <v>68.286266838173006</v>
      </c>
      <c r="K42" s="172">
        <v>0.59942340977999364</v>
      </c>
      <c r="L42" s="171">
        <v>3.307577467440268</v>
      </c>
      <c r="M42" s="300">
        <v>151.74698081156336</v>
      </c>
      <c r="N42" s="185"/>
      <c r="O42" s="185"/>
      <c r="P42" s="302"/>
      <c r="Q42" s="185"/>
      <c r="R42" s="302"/>
      <c r="S42" s="185"/>
      <c r="T42" s="302"/>
      <c r="U42" s="185"/>
      <c r="V42" s="302"/>
      <c r="W42" s="185"/>
      <c r="X42" s="302"/>
      <c r="Y42" s="185"/>
      <c r="Z42" s="302"/>
      <c r="AA42" s="185"/>
      <c r="AB42" s="302"/>
      <c r="AC42" s="185"/>
      <c r="AD42" s="302"/>
      <c r="AE42" s="185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77"/>
      <c r="BH42" s="177"/>
      <c r="BI42" s="177"/>
      <c r="BJ42" s="177"/>
      <c r="BK42" s="177"/>
      <c r="BL42" s="177"/>
      <c r="BM42" s="177"/>
      <c r="BN42" s="177"/>
      <c r="BO42" s="177"/>
      <c r="BP42" s="177"/>
      <c r="BQ42" s="177"/>
      <c r="BR42" s="177"/>
      <c r="BS42" s="177"/>
      <c r="BT42" s="177"/>
      <c r="BU42" s="177"/>
      <c r="BV42" s="177"/>
      <c r="BW42" s="177"/>
      <c r="BX42" s="177"/>
      <c r="BY42" s="177"/>
      <c r="BZ42" s="177"/>
      <c r="CA42" s="177"/>
      <c r="CB42" s="177"/>
      <c r="CC42" s="177"/>
      <c r="CD42" s="177"/>
      <c r="CE42" s="177"/>
      <c r="CF42" s="177"/>
      <c r="CG42" s="177"/>
      <c r="CH42" s="177"/>
      <c r="CI42" s="177"/>
      <c r="CJ42" s="177"/>
      <c r="CK42" s="177"/>
      <c r="CL42" s="177"/>
      <c r="CM42" s="177"/>
      <c r="CN42" s="177"/>
      <c r="CO42" s="177"/>
      <c r="CP42" s="177"/>
      <c r="CQ42" s="177"/>
      <c r="CR42" s="177"/>
      <c r="CS42" s="177"/>
      <c r="CT42" s="177"/>
      <c r="CU42" s="177"/>
      <c r="CV42" s="177"/>
      <c r="CW42" s="177"/>
      <c r="CX42" s="177"/>
      <c r="CY42" s="177"/>
      <c r="CZ42" s="177"/>
      <c r="DA42" s="177"/>
      <c r="DB42" s="177"/>
      <c r="DC42" s="177"/>
      <c r="DD42" s="177"/>
      <c r="DE42" s="177"/>
      <c r="DF42" s="177"/>
      <c r="DG42" s="177"/>
      <c r="DH42" s="177"/>
      <c r="DI42" s="177"/>
      <c r="DJ42" s="177"/>
      <c r="DK42" s="177"/>
      <c r="DL42" s="177"/>
      <c r="DM42" s="177"/>
      <c r="DN42" s="177"/>
      <c r="DO42" s="177"/>
      <c r="DP42" s="177"/>
      <c r="DQ42" s="177"/>
      <c r="DR42" s="177"/>
      <c r="DS42" s="177"/>
      <c r="DT42" s="177"/>
      <c r="DU42" s="177"/>
      <c r="DV42" s="177"/>
      <c r="DW42" s="177"/>
      <c r="DX42" s="177"/>
      <c r="DY42" s="177"/>
      <c r="DZ42" s="177"/>
      <c r="EA42" s="177"/>
      <c r="EB42" s="177"/>
      <c r="EC42" s="177"/>
      <c r="ED42" s="177"/>
      <c r="EE42" s="177"/>
      <c r="EF42" s="177"/>
      <c r="EG42" s="177"/>
      <c r="EH42" s="177"/>
      <c r="EI42" s="177"/>
      <c r="EJ42" s="177"/>
      <c r="EK42" s="177"/>
      <c r="EL42" s="177"/>
      <c r="EM42" s="177"/>
      <c r="EN42" s="177"/>
      <c r="EO42" s="177"/>
      <c r="EP42" s="177"/>
      <c r="EQ42" s="177"/>
      <c r="ER42" s="177"/>
      <c r="ES42" s="177"/>
      <c r="ET42" s="177"/>
      <c r="EU42" s="177"/>
      <c r="EV42" s="177"/>
      <c r="EW42" s="177"/>
      <c r="EX42" s="177"/>
      <c r="EY42" s="177"/>
      <c r="EZ42" s="177"/>
      <c r="FA42" s="177"/>
      <c r="FB42" s="177"/>
      <c r="FC42" s="177"/>
      <c r="FD42" s="177"/>
      <c r="FE42" s="177"/>
      <c r="FF42" s="177"/>
      <c r="FG42" s="177"/>
      <c r="FH42" s="177"/>
      <c r="FI42" s="177"/>
      <c r="FJ42" s="177"/>
      <c r="FK42" s="177"/>
      <c r="FL42" s="177"/>
      <c r="FM42" s="177"/>
      <c r="FN42" s="177"/>
      <c r="FO42" s="177"/>
      <c r="FP42" s="177"/>
      <c r="FQ42" s="177"/>
      <c r="FR42" s="177"/>
      <c r="FS42" s="177"/>
      <c r="FT42" s="177"/>
      <c r="FU42" s="177"/>
      <c r="FV42" s="177"/>
      <c r="FW42" s="177"/>
      <c r="FX42" s="177"/>
      <c r="FY42" s="177"/>
      <c r="FZ42" s="177"/>
      <c r="GA42" s="177"/>
      <c r="GB42" s="177"/>
      <c r="GC42" s="177"/>
      <c r="GD42" s="177"/>
      <c r="GE42" s="177"/>
      <c r="GF42" s="177"/>
      <c r="GG42" s="177"/>
      <c r="GH42" s="177"/>
      <c r="GI42" s="177"/>
      <c r="GJ42" s="177"/>
      <c r="GK42" s="177"/>
      <c r="GL42" s="177"/>
      <c r="GM42" s="177"/>
      <c r="GN42" s="177"/>
      <c r="GO42" s="177"/>
      <c r="GP42" s="177"/>
      <c r="GQ42" s="177"/>
      <c r="GR42" s="177"/>
      <c r="GS42" s="177"/>
      <c r="GT42" s="177"/>
      <c r="GU42" s="177"/>
      <c r="GV42" s="177"/>
      <c r="GW42" s="177"/>
      <c r="GX42" s="177"/>
      <c r="GY42" s="177"/>
      <c r="GZ42" s="177"/>
      <c r="HA42" s="177"/>
      <c r="HB42" s="177"/>
      <c r="HC42" s="177"/>
      <c r="HD42" s="177"/>
      <c r="HE42" s="177"/>
      <c r="HF42" s="177"/>
      <c r="HG42" s="177"/>
      <c r="HH42" s="177"/>
      <c r="HI42" s="177"/>
      <c r="HJ42" s="177"/>
      <c r="HK42" s="177"/>
      <c r="HL42" s="177"/>
      <c r="HM42" s="177"/>
      <c r="HN42" s="177"/>
      <c r="HO42" s="177"/>
      <c r="HP42" s="177"/>
      <c r="HQ42" s="177"/>
      <c r="HR42" s="177"/>
      <c r="HS42" s="177"/>
      <c r="HT42" s="177"/>
      <c r="HU42" s="177"/>
      <c r="HV42" s="177"/>
      <c r="HW42" s="177"/>
      <c r="HX42" s="177"/>
      <c r="HY42" s="177"/>
      <c r="HZ42" s="177"/>
      <c r="IA42" s="177"/>
      <c r="IB42" s="177"/>
      <c r="IC42" s="177"/>
      <c r="ID42" s="177"/>
      <c r="IE42" s="177"/>
      <c r="IF42" s="177"/>
      <c r="IG42" s="177"/>
      <c r="IH42" s="177"/>
      <c r="II42" s="177"/>
      <c r="IJ42" s="177"/>
      <c r="IK42" s="177"/>
      <c r="IL42" s="177"/>
      <c r="IM42" s="177"/>
      <c r="IN42" s="177"/>
      <c r="IO42" s="177"/>
      <c r="IP42" s="177"/>
      <c r="IQ42" s="177"/>
      <c r="IR42" s="177"/>
      <c r="IS42" s="177"/>
      <c r="IT42" s="177"/>
      <c r="IU42" s="177"/>
      <c r="IV42" s="177"/>
      <c r="IW42" s="177"/>
      <c r="IX42" s="177"/>
      <c r="IY42" s="177"/>
      <c r="IZ42" s="177"/>
      <c r="JA42" s="177"/>
      <c r="JB42" s="177"/>
      <c r="JC42" s="177"/>
      <c r="JD42" s="177"/>
      <c r="JE42" s="177"/>
      <c r="JF42" s="177"/>
      <c r="JG42" s="177"/>
      <c r="JH42" s="177"/>
      <c r="JI42" s="177"/>
      <c r="JJ42" s="177"/>
      <c r="JK42" s="177"/>
      <c r="JL42" s="177"/>
      <c r="JM42" s="177"/>
      <c r="JN42" s="177"/>
      <c r="JO42" s="177"/>
      <c r="JP42" s="177"/>
      <c r="JQ42" s="177"/>
      <c r="JR42" s="177"/>
      <c r="JS42" s="177"/>
      <c r="JT42" s="177"/>
      <c r="JU42" s="177"/>
      <c r="JV42" s="177"/>
      <c r="JW42" s="177"/>
      <c r="JX42" s="177"/>
      <c r="JY42" s="177"/>
      <c r="JZ42" s="177"/>
      <c r="KA42" s="177"/>
      <c r="KB42" s="177"/>
      <c r="KC42" s="177"/>
      <c r="KD42" s="177"/>
      <c r="KE42" s="177"/>
      <c r="KF42" s="177"/>
      <c r="KG42" s="177"/>
      <c r="KH42" s="177"/>
      <c r="KI42" s="177"/>
      <c r="KJ42" s="177"/>
      <c r="KK42" s="177"/>
      <c r="KL42" s="177"/>
      <c r="KM42" s="177"/>
      <c r="KN42" s="177"/>
      <c r="KO42" s="177"/>
      <c r="KP42" s="177"/>
      <c r="KQ42" s="177"/>
      <c r="KR42" s="177"/>
      <c r="KS42" s="177"/>
      <c r="KT42" s="177"/>
      <c r="KU42" s="177"/>
      <c r="KV42" s="177"/>
      <c r="KW42" s="177"/>
      <c r="KX42" s="177"/>
      <c r="KY42" s="177"/>
      <c r="KZ42" s="177"/>
      <c r="LA42" s="177"/>
      <c r="LB42" s="177"/>
      <c r="LC42" s="177"/>
      <c r="LD42" s="177"/>
      <c r="LE42" s="177"/>
      <c r="LF42" s="177"/>
      <c r="LG42" s="177"/>
      <c r="LH42" s="177"/>
      <c r="LI42" s="177"/>
      <c r="LJ42" s="177"/>
      <c r="LK42" s="177"/>
      <c r="LL42" s="177"/>
      <c r="LM42" s="177"/>
      <c r="LN42" s="177"/>
      <c r="LO42" s="177"/>
      <c r="LP42" s="177"/>
      <c r="LQ42" s="177"/>
      <c r="LR42" s="177"/>
      <c r="LS42" s="177"/>
      <c r="LT42" s="177"/>
      <c r="LU42" s="177"/>
      <c r="LV42" s="177"/>
      <c r="LW42" s="177"/>
      <c r="LX42" s="177"/>
      <c r="LY42" s="177"/>
      <c r="LZ42" s="177"/>
      <c r="MA42" s="177"/>
      <c r="MB42" s="177"/>
      <c r="MC42" s="177"/>
      <c r="MD42" s="177"/>
      <c r="ME42" s="177"/>
      <c r="MF42" s="177"/>
      <c r="MG42" s="177"/>
      <c r="MH42" s="177"/>
      <c r="MI42" s="177"/>
      <c r="MJ42" s="177"/>
      <c r="MK42" s="177"/>
      <c r="ML42" s="177"/>
      <c r="MM42" s="177"/>
      <c r="MN42" s="177"/>
      <c r="MO42" s="177"/>
      <c r="MP42" s="177"/>
      <c r="MQ42" s="177"/>
      <c r="MR42" s="177"/>
      <c r="MS42" s="177"/>
      <c r="MT42" s="177"/>
      <c r="MU42" s="177"/>
      <c r="MV42" s="177"/>
      <c r="MW42" s="177"/>
      <c r="MX42" s="177"/>
      <c r="MY42" s="177"/>
      <c r="MZ42" s="177"/>
      <c r="NA42" s="177"/>
      <c r="NB42" s="177"/>
      <c r="NC42" s="177"/>
      <c r="ND42" s="177"/>
      <c r="NE42" s="177"/>
      <c r="NF42" s="177"/>
      <c r="NG42" s="177"/>
      <c r="NH42" s="177"/>
      <c r="NI42" s="177"/>
      <c r="NJ42" s="177"/>
      <c r="NK42" s="177"/>
      <c r="NL42" s="177"/>
      <c r="NM42" s="177"/>
      <c r="NN42" s="177"/>
      <c r="NO42" s="177"/>
      <c r="NP42" s="177"/>
      <c r="NQ42" s="177"/>
      <c r="NR42" s="177"/>
      <c r="NS42" s="177"/>
      <c r="NT42" s="177"/>
      <c r="NU42" s="177"/>
      <c r="NV42" s="177"/>
      <c r="NW42" s="177"/>
      <c r="NX42" s="177"/>
      <c r="NY42" s="177"/>
      <c r="NZ42" s="177"/>
      <c r="OA42" s="177"/>
      <c r="OB42" s="177"/>
      <c r="OC42" s="177"/>
      <c r="OD42" s="177"/>
      <c r="OE42" s="177"/>
      <c r="OF42" s="177"/>
      <c r="OG42" s="177"/>
      <c r="OH42" s="177"/>
      <c r="OI42" s="177"/>
      <c r="OJ42" s="177"/>
      <c r="OK42" s="177"/>
      <c r="OL42" s="177"/>
      <c r="OM42" s="177"/>
      <c r="ON42" s="177"/>
      <c r="OO42" s="177"/>
      <c r="OP42" s="177"/>
      <c r="OQ42" s="177"/>
      <c r="OR42" s="177"/>
      <c r="OS42" s="177"/>
      <c r="OT42" s="177"/>
      <c r="OU42" s="177"/>
      <c r="OV42" s="177"/>
      <c r="OW42" s="177"/>
      <c r="OX42" s="177"/>
      <c r="OY42" s="177"/>
      <c r="OZ42" s="177"/>
      <c r="PA42" s="177"/>
      <c r="PB42" s="177"/>
      <c r="PC42" s="177"/>
      <c r="PD42" s="177"/>
      <c r="PE42" s="177"/>
      <c r="PF42" s="177"/>
      <c r="PG42" s="177"/>
      <c r="PH42" s="177"/>
      <c r="PI42" s="177"/>
      <c r="PJ42" s="177"/>
      <c r="PK42" s="177"/>
      <c r="PL42" s="177"/>
      <c r="PM42" s="177"/>
      <c r="PN42" s="177"/>
      <c r="PO42" s="177"/>
      <c r="PP42" s="177"/>
      <c r="PQ42" s="177"/>
      <c r="PR42" s="177"/>
      <c r="PS42" s="177"/>
      <c r="PT42" s="177"/>
      <c r="PU42" s="177"/>
      <c r="PV42" s="177"/>
      <c r="PW42" s="177"/>
      <c r="PX42" s="177"/>
      <c r="PY42" s="177"/>
      <c r="PZ42" s="177"/>
      <c r="QA42" s="177"/>
      <c r="QB42" s="177"/>
      <c r="QC42" s="177"/>
      <c r="QD42" s="177"/>
      <c r="QE42" s="177"/>
      <c r="QF42" s="177"/>
      <c r="QG42" s="177"/>
      <c r="QH42" s="177"/>
      <c r="QI42" s="177"/>
      <c r="QJ42" s="177"/>
      <c r="QK42" s="177"/>
      <c r="QL42" s="177"/>
      <c r="QM42" s="177"/>
      <c r="QN42" s="177"/>
      <c r="QO42" s="177"/>
      <c r="QP42" s="177"/>
      <c r="QQ42" s="177"/>
      <c r="QR42" s="177"/>
      <c r="QS42" s="177"/>
      <c r="QT42" s="177"/>
      <c r="QU42" s="177"/>
      <c r="QV42" s="177"/>
      <c r="QW42" s="177"/>
      <c r="QX42" s="177"/>
      <c r="QY42" s="177"/>
      <c r="QZ42" s="177"/>
      <c r="RA42" s="177"/>
      <c r="RB42" s="177"/>
      <c r="RC42" s="177"/>
      <c r="RD42" s="177"/>
      <c r="RE42" s="177"/>
      <c r="RF42" s="177"/>
      <c r="RG42" s="177"/>
      <c r="RH42" s="177"/>
      <c r="RI42" s="177"/>
      <c r="RJ42" s="177"/>
      <c r="RK42" s="177"/>
      <c r="RL42" s="177"/>
      <c r="RM42" s="177"/>
      <c r="RN42" s="177"/>
      <c r="RO42" s="177"/>
      <c r="RP42" s="177"/>
      <c r="RQ42" s="177"/>
      <c r="RR42" s="177"/>
      <c r="RS42" s="177"/>
      <c r="RT42" s="177"/>
      <c r="RU42" s="177"/>
      <c r="RV42" s="177"/>
      <c r="RW42" s="177"/>
      <c r="RX42" s="177"/>
      <c r="RY42" s="177"/>
      <c r="RZ42" s="177"/>
      <c r="SA42" s="177"/>
      <c r="SB42" s="177"/>
      <c r="SC42" s="177"/>
      <c r="SD42" s="177"/>
      <c r="SE42" s="177"/>
      <c r="SF42" s="177"/>
      <c r="SG42" s="177"/>
      <c r="SH42" s="177"/>
      <c r="SI42" s="177"/>
      <c r="SJ42" s="177"/>
      <c r="SK42" s="177"/>
      <c r="SL42" s="177"/>
      <c r="SM42" s="177"/>
      <c r="SN42" s="177"/>
      <c r="SO42" s="177"/>
      <c r="SP42" s="177"/>
      <c r="SQ42" s="177"/>
      <c r="SR42" s="177"/>
      <c r="SS42" s="177"/>
      <c r="ST42" s="177"/>
      <c r="SU42" s="177"/>
      <c r="SV42" s="177"/>
      <c r="SW42" s="177"/>
      <c r="SX42" s="177"/>
      <c r="SY42" s="177"/>
      <c r="SZ42" s="177"/>
      <c r="TA42" s="177"/>
      <c r="TB42" s="177"/>
      <c r="TC42" s="177"/>
      <c r="TD42" s="177"/>
      <c r="TE42" s="177"/>
      <c r="TF42" s="177"/>
      <c r="TG42" s="177"/>
      <c r="TH42" s="177"/>
      <c r="TI42" s="177"/>
      <c r="TJ42" s="177"/>
      <c r="TK42" s="177"/>
      <c r="TL42" s="177"/>
      <c r="TM42" s="177"/>
      <c r="TN42" s="177"/>
      <c r="TO42" s="177"/>
      <c r="TP42" s="177"/>
      <c r="TQ42" s="177"/>
      <c r="TR42" s="177"/>
      <c r="TS42" s="177"/>
      <c r="TT42" s="177"/>
      <c r="TU42" s="177"/>
      <c r="TV42" s="177"/>
      <c r="TW42" s="177"/>
      <c r="TX42" s="177"/>
      <c r="TY42" s="177"/>
      <c r="TZ42" s="177"/>
      <c r="UA42" s="177"/>
      <c r="UB42" s="177"/>
      <c r="UC42" s="177"/>
      <c r="UD42" s="177"/>
      <c r="UE42" s="177"/>
      <c r="UF42" s="177"/>
      <c r="UG42" s="177"/>
      <c r="UH42" s="177"/>
      <c r="UI42" s="177"/>
      <c r="UJ42" s="177"/>
      <c r="UK42" s="177"/>
      <c r="UL42" s="177"/>
      <c r="UM42" s="177"/>
      <c r="UN42" s="177"/>
      <c r="UO42" s="177"/>
      <c r="UP42" s="177"/>
      <c r="UQ42" s="177"/>
      <c r="UR42" s="177"/>
      <c r="US42" s="177"/>
      <c r="UT42" s="177"/>
      <c r="UU42" s="177"/>
      <c r="UV42" s="177"/>
      <c r="UW42" s="177"/>
      <c r="UX42" s="177"/>
      <c r="UY42" s="177"/>
      <c r="UZ42" s="177"/>
      <c r="VA42" s="177"/>
      <c r="VB42" s="177"/>
      <c r="VC42" s="177"/>
      <c r="VD42" s="177"/>
      <c r="VE42" s="177"/>
      <c r="VF42" s="177"/>
      <c r="VG42" s="177"/>
      <c r="VH42" s="177"/>
      <c r="VI42" s="177"/>
      <c r="VJ42" s="177"/>
      <c r="VK42" s="177"/>
      <c r="VL42" s="177"/>
      <c r="VM42" s="177"/>
      <c r="VN42" s="177"/>
      <c r="VO42" s="177"/>
      <c r="VP42" s="177"/>
      <c r="VQ42" s="177"/>
      <c r="VR42" s="177"/>
      <c r="VS42" s="177"/>
      <c r="VT42" s="177"/>
      <c r="VU42" s="177"/>
      <c r="VV42" s="177"/>
      <c r="VW42" s="177"/>
      <c r="VX42" s="177"/>
      <c r="VY42" s="177"/>
      <c r="VZ42" s="177"/>
      <c r="WA42" s="177"/>
      <c r="WB42" s="177"/>
      <c r="WC42" s="177"/>
      <c r="WD42" s="177"/>
      <c r="WE42" s="177"/>
      <c r="WF42" s="177"/>
      <c r="WG42" s="177"/>
      <c r="WH42" s="177"/>
      <c r="WI42" s="177"/>
      <c r="WJ42" s="177"/>
      <c r="WK42" s="177"/>
      <c r="WL42" s="177"/>
      <c r="WM42" s="177"/>
      <c r="WN42" s="177"/>
      <c r="WO42" s="177"/>
      <c r="WP42" s="177"/>
      <c r="WQ42" s="177"/>
      <c r="WR42" s="177"/>
      <c r="WS42" s="177"/>
      <c r="WT42" s="177"/>
      <c r="WU42" s="177"/>
      <c r="WV42" s="177"/>
      <c r="WW42" s="177"/>
      <c r="WX42" s="177"/>
      <c r="WY42" s="177"/>
      <c r="WZ42" s="177"/>
      <c r="XA42" s="177"/>
      <c r="XB42" s="177"/>
      <c r="XC42" s="177"/>
      <c r="XD42" s="177"/>
      <c r="XE42" s="177"/>
      <c r="XF42" s="177"/>
      <c r="XG42" s="177"/>
      <c r="XH42" s="177"/>
      <c r="XI42" s="177"/>
      <c r="XJ42" s="177"/>
      <c r="XK42" s="177"/>
      <c r="XL42" s="177"/>
      <c r="XM42" s="177"/>
      <c r="XN42" s="177"/>
      <c r="XO42" s="177"/>
      <c r="XP42" s="177"/>
      <c r="XQ42" s="177"/>
      <c r="XR42" s="177"/>
      <c r="XS42" s="177"/>
      <c r="XT42" s="177"/>
      <c r="XU42" s="177"/>
      <c r="XV42" s="177"/>
      <c r="XW42" s="177"/>
      <c r="XX42" s="177"/>
      <c r="XY42" s="177"/>
      <c r="XZ42" s="177"/>
      <c r="YA42" s="177"/>
      <c r="YB42" s="177"/>
      <c r="YC42" s="177"/>
      <c r="YD42" s="177"/>
      <c r="YE42" s="177"/>
      <c r="YF42" s="177"/>
      <c r="YG42" s="177"/>
      <c r="YH42" s="177"/>
      <c r="YI42" s="177"/>
      <c r="YJ42" s="177"/>
      <c r="YK42" s="177"/>
      <c r="YL42" s="177"/>
      <c r="YM42" s="177"/>
      <c r="YN42" s="177"/>
      <c r="YO42" s="177"/>
      <c r="YP42" s="177"/>
      <c r="YQ42" s="177"/>
      <c r="YR42" s="177"/>
      <c r="YS42" s="177"/>
      <c r="YT42" s="177"/>
      <c r="YU42" s="177"/>
      <c r="YV42" s="177"/>
      <c r="YW42" s="177"/>
      <c r="YX42" s="177"/>
      <c r="YY42" s="177"/>
      <c r="YZ42" s="177"/>
      <c r="ZA42" s="177"/>
      <c r="ZB42" s="177"/>
      <c r="ZC42" s="177"/>
      <c r="ZD42" s="177"/>
      <c r="ZE42" s="177"/>
      <c r="ZF42" s="177"/>
      <c r="ZG42" s="177"/>
      <c r="ZH42" s="177"/>
      <c r="ZI42" s="177"/>
      <c r="ZJ42" s="177"/>
      <c r="ZK42" s="177"/>
      <c r="ZL42" s="177"/>
      <c r="ZM42" s="177"/>
      <c r="ZN42" s="177"/>
      <c r="ZO42" s="177"/>
      <c r="ZP42" s="177"/>
      <c r="ZQ42" s="177"/>
      <c r="ZR42" s="177"/>
      <c r="ZS42" s="177"/>
      <c r="ZT42" s="177"/>
      <c r="ZU42" s="177"/>
      <c r="ZV42" s="177"/>
      <c r="ZW42" s="177"/>
      <c r="ZX42" s="177"/>
      <c r="ZY42" s="177"/>
      <c r="ZZ42" s="177"/>
      <c r="AAA42" s="177"/>
      <c r="AAB42" s="177"/>
      <c r="AAC42" s="177"/>
      <c r="AAD42" s="177"/>
      <c r="AAE42" s="177"/>
      <c r="AAF42" s="177"/>
      <c r="AAG42" s="177"/>
      <c r="AAH42" s="177"/>
      <c r="AAI42" s="177"/>
      <c r="AAJ42" s="177"/>
      <c r="AAK42" s="177"/>
      <c r="AAL42" s="177"/>
      <c r="AAM42" s="177"/>
      <c r="AAN42" s="177"/>
      <c r="AAO42" s="177"/>
      <c r="AAP42" s="177"/>
      <c r="AAQ42" s="177"/>
      <c r="AAR42" s="177"/>
      <c r="AAS42" s="177"/>
      <c r="AAT42" s="177"/>
      <c r="AAU42" s="177"/>
      <c r="AAV42" s="177"/>
      <c r="AAW42" s="177"/>
      <c r="AAX42" s="177"/>
      <c r="AAY42" s="177"/>
      <c r="AAZ42" s="177"/>
      <c r="ABA42" s="177"/>
      <c r="ABB42" s="177"/>
      <c r="ABC42" s="177"/>
      <c r="ABD42" s="177"/>
      <c r="ABE42" s="177"/>
      <c r="ABF42" s="177"/>
      <c r="ABG42" s="177"/>
      <c r="ABH42" s="177"/>
      <c r="ABI42" s="177"/>
      <c r="ABJ42" s="177"/>
      <c r="ABK42" s="177"/>
      <c r="ABL42" s="177"/>
      <c r="ABM42" s="177"/>
      <c r="ABN42" s="177"/>
      <c r="ABO42" s="177"/>
      <c r="ABP42" s="177"/>
      <c r="ABQ42" s="177"/>
      <c r="ABR42" s="177"/>
      <c r="ABS42" s="177"/>
      <c r="ABT42" s="177"/>
      <c r="ABU42" s="177"/>
      <c r="ABV42" s="177"/>
      <c r="ABW42" s="177"/>
      <c r="ABX42" s="177"/>
      <c r="ABY42" s="177"/>
      <c r="ABZ42" s="177"/>
      <c r="ACA42" s="177"/>
      <c r="ACB42" s="177"/>
      <c r="ACC42" s="177"/>
      <c r="ACD42" s="177"/>
      <c r="ACE42" s="177"/>
      <c r="ACF42" s="177"/>
      <c r="ACG42" s="177"/>
      <c r="ACH42" s="177"/>
      <c r="ACI42" s="177"/>
      <c r="ACJ42" s="177"/>
      <c r="ACK42" s="177"/>
      <c r="ACL42" s="177"/>
      <c r="ACM42" s="177"/>
      <c r="ACN42" s="177"/>
      <c r="ACO42" s="177"/>
      <c r="ACP42" s="177"/>
      <c r="ACQ42" s="177"/>
      <c r="ACR42" s="177"/>
      <c r="ACS42" s="177"/>
      <c r="ACT42" s="177"/>
      <c r="ACU42" s="177"/>
      <c r="ACV42" s="177"/>
      <c r="ACW42" s="177"/>
      <c r="ACX42" s="177"/>
      <c r="ACY42" s="177"/>
      <c r="ACZ42" s="177"/>
      <c r="ADA42" s="177"/>
      <c r="ADB42" s="177"/>
      <c r="ADC42" s="177"/>
      <c r="ADD42" s="177"/>
      <c r="ADE42" s="177"/>
      <c r="ADF42" s="177"/>
      <c r="ADG42" s="177"/>
      <c r="ADH42" s="177"/>
      <c r="ADI42" s="177"/>
      <c r="ADJ42" s="177"/>
      <c r="ADK42" s="177"/>
      <c r="ADL42" s="177"/>
      <c r="ADM42" s="177"/>
      <c r="ADN42" s="177"/>
      <c r="ADO42" s="177"/>
      <c r="ADP42" s="177"/>
      <c r="ADQ42" s="177"/>
      <c r="ADR42" s="177"/>
      <c r="ADS42" s="177"/>
      <c r="ADT42" s="177"/>
      <c r="ADU42" s="177"/>
      <c r="ADV42" s="177"/>
      <c r="ADW42" s="177"/>
      <c r="ADX42" s="177"/>
      <c r="ADY42" s="177"/>
      <c r="ADZ42" s="177"/>
      <c r="AEA42" s="177"/>
      <c r="AEB42" s="177"/>
      <c r="AEC42" s="177"/>
      <c r="AED42" s="177"/>
      <c r="AEE42" s="177"/>
      <c r="AEF42" s="177"/>
      <c r="AEG42" s="177"/>
      <c r="AEH42" s="177"/>
      <c r="AEI42" s="177"/>
      <c r="AEJ42" s="177"/>
      <c r="AEK42" s="177"/>
      <c r="AEL42" s="177"/>
      <c r="AEM42" s="177"/>
      <c r="AEN42" s="177"/>
      <c r="AEO42" s="177"/>
      <c r="AEP42" s="177"/>
      <c r="AEQ42" s="177"/>
      <c r="AER42" s="177"/>
      <c r="AES42" s="177"/>
      <c r="AET42" s="177"/>
      <c r="AEU42" s="177"/>
      <c r="AEV42" s="177"/>
      <c r="AEW42" s="177"/>
      <c r="AEX42" s="177"/>
      <c r="AEY42" s="177"/>
      <c r="AEZ42" s="177"/>
      <c r="AFA42" s="177"/>
      <c r="AFB42" s="177"/>
      <c r="AFC42" s="177"/>
      <c r="AFD42" s="177"/>
      <c r="AFE42" s="177"/>
      <c r="AFF42" s="177"/>
      <c r="AFG42" s="177"/>
      <c r="AFH42" s="177"/>
      <c r="AFI42" s="177"/>
      <c r="AFJ42" s="177"/>
      <c r="AFK42" s="177"/>
      <c r="AFL42" s="177"/>
      <c r="AFM42" s="177"/>
      <c r="AFN42" s="177"/>
      <c r="AFO42" s="177"/>
      <c r="AFP42" s="177"/>
      <c r="AFQ42" s="177"/>
      <c r="AFR42" s="177"/>
      <c r="AFS42" s="177"/>
      <c r="AFT42" s="177"/>
      <c r="AFU42" s="177"/>
      <c r="AFV42" s="177"/>
      <c r="AFW42" s="177"/>
      <c r="AFX42" s="177"/>
      <c r="AFY42" s="177"/>
      <c r="AFZ42" s="177"/>
      <c r="AGA42" s="177"/>
      <c r="AGB42" s="177"/>
      <c r="AGC42" s="177"/>
      <c r="AGD42" s="177"/>
      <c r="AGE42" s="177"/>
      <c r="AGF42" s="177"/>
      <c r="AGG42" s="177"/>
      <c r="AGH42" s="177"/>
      <c r="AGI42" s="177"/>
      <c r="AGJ42" s="177"/>
      <c r="AGK42" s="177"/>
      <c r="AGL42" s="177"/>
      <c r="AGM42" s="177"/>
      <c r="AGN42" s="177"/>
      <c r="AGO42" s="177"/>
      <c r="AGP42" s="177"/>
      <c r="AGQ42" s="177"/>
      <c r="AGR42" s="177"/>
      <c r="AGS42" s="177"/>
      <c r="AGT42" s="177"/>
      <c r="AGU42" s="177"/>
      <c r="AGV42" s="177"/>
      <c r="AGW42" s="177"/>
      <c r="AGX42" s="177"/>
      <c r="AGY42" s="177"/>
      <c r="AGZ42" s="177"/>
      <c r="AHA42" s="177"/>
      <c r="AHB42" s="177"/>
      <c r="AHC42" s="177"/>
      <c r="AHD42" s="177"/>
      <c r="AHE42" s="177"/>
      <c r="AHF42" s="177"/>
      <c r="AHG42" s="177"/>
      <c r="AHH42" s="177"/>
      <c r="AHI42" s="177"/>
      <c r="AHJ42" s="177"/>
      <c r="AHK42" s="177"/>
      <c r="AHL42" s="177"/>
      <c r="AHM42" s="177"/>
      <c r="AHN42" s="177"/>
      <c r="AHO42" s="177"/>
      <c r="AHP42" s="177"/>
      <c r="AHQ42" s="177"/>
      <c r="AHR42" s="177"/>
      <c r="AHS42" s="177"/>
      <c r="AHT42" s="177"/>
      <c r="AHU42" s="177"/>
      <c r="AHV42" s="177"/>
      <c r="AHW42" s="177"/>
      <c r="AHX42" s="177"/>
      <c r="AHY42" s="177"/>
      <c r="AHZ42" s="177"/>
      <c r="AIA42" s="177"/>
      <c r="AIB42" s="177"/>
      <c r="AIC42" s="177"/>
      <c r="AID42" s="177"/>
      <c r="AIE42" s="177"/>
      <c r="AIF42" s="177"/>
      <c r="AIG42" s="177"/>
      <c r="AIH42" s="177"/>
      <c r="AII42" s="177"/>
      <c r="AIJ42" s="177"/>
      <c r="AIK42" s="177"/>
      <c r="AIL42" s="177"/>
      <c r="AIM42" s="177"/>
      <c r="AIN42" s="177"/>
      <c r="AIO42" s="177"/>
      <c r="AIP42" s="177"/>
      <c r="AIQ42" s="177"/>
      <c r="AIR42" s="177"/>
      <c r="AIS42" s="177"/>
      <c r="AIT42" s="177"/>
      <c r="AIU42" s="177"/>
      <c r="AIV42" s="177"/>
      <c r="AIW42" s="177"/>
      <c r="AIX42" s="177"/>
      <c r="AIY42" s="177"/>
      <c r="AIZ42" s="177"/>
      <c r="AJA42" s="177"/>
      <c r="AJB42" s="177"/>
      <c r="AJC42" s="177"/>
      <c r="AJD42" s="177"/>
      <c r="AJE42" s="177"/>
      <c r="AJF42" s="177"/>
      <c r="AJG42" s="177"/>
      <c r="AJH42" s="177"/>
      <c r="AJI42" s="177"/>
      <c r="AJJ42" s="177"/>
      <c r="AJK42" s="177"/>
      <c r="AJL42" s="177"/>
      <c r="AJM42" s="177"/>
      <c r="AJN42" s="177"/>
      <c r="AJO42" s="177"/>
      <c r="AJP42" s="177"/>
      <c r="AJQ42" s="177"/>
      <c r="AJR42" s="177"/>
      <c r="AJS42" s="177"/>
      <c r="AJT42" s="177"/>
      <c r="AJU42" s="177"/>
      <c r="AJV42" s="177"/>
      <c r="AJW42" s="177"/>
      <c r="AJX42" s="177"/>
      <c r="AJY42" s="177"/>
      <c r="AJZ42" s="177"/>
      <c r="AKA42" s="177"/>
      <c r="AKB42" s="177"/>
      <c r="AKC42" s="177"/>
      <c r="AKD42" s="177"/>
      <c r="AKE42" s="177"/>
      <c r="AKF42" s="177"/>
      <c r="AKG42" s="177"/>
      <c r="AKH42" s="177"/>
      <c r="AKI42" s="177"/>
      <c r="AKJ42" s="177"/>
      <c r="AKK42" s="177"/>
      <c r="AKL42" s="177"/>
      <c r="AKM42" s="177"/>
      <c r="AKN42" s="177"/>
      <c r="AKO42" s="177"/>
      <c r="AKP42" s="177"/>
      <c r="AKQ42" s="177"/>
      <c r="AKR42" s="177"/>
      <c r="AKS42" s="177"/>
      <c r="AKT42" s="177"/>
      <c r="AKU42" s="177"/>
      <c r="AKV42" s="177"/>
      <c r="AKW42" s="177"/>
      <c r="AKX42" s="177"/>
      <c r="AKY42" s="177"/>
      <c r="AKZ42" s="177"/>
      <c r="ALA42" s="177"/>
      <c r="ALB42" s="177"/>
      <c r="ALC42" s="177"/>
      <c r="ALD42" s="177"/>
      <c r="ALE42" s="177"/>
      <c r="ALF42" s="177"/>
      <c r="ALG42" s="177"/>
      <c r="ALH42" s="177"/>
      <c r="ALI42" s="177"/>
      <c r="ALJ42" s="177"/>
      <c r="ALK42" s="177"/>
      <c r="ALL42" s="177"/>
      <c r="ALM42" s="177"/>
      <c r="ALN42" s="177"/>
      <c r="ALO42" s="177"/>
      <c r="ALP42" s="177"/>
      <c r="ALQ42" s="177"/>
      <c r="ALR42" s="177"/>
      <c r="ALS42" s="177"/>
      <c r="ALT42" s="177"/>
      <c r="ALU42" s="177"/>
      <c r="ALV42" s="177"/>
      <c r="ALW42" s="177"/>
      <c r="ALX42" s="177"/>
      <c r="ALY42" s="177"/>
      <c r="ALZ42" s="177"/>
      <c r="AMA42" s="177"/>
      <c r="AMB42" s="177"/>
      <c r="AMC42" s="177"/>
      <c r="AMD42" s="177"/>
      <c r="AME42" s="177"/>
      <c r="AMF42" s="177"/>
      <c r="AMG42" s="177"/>
      <c r="AMH42" s="177"/>
      <c r="AMI42" s="177"/>
      <c r="AMJ42" s="177"/>
      <c r="AMK42" s="177"/>
    </row>
    <row r="43" spans="1:1025" s="298" customFormat="1" ht="29.25" customHeight="1" x14ac:dyDescent="0.8">
      <c r="A43" s="299">
        <v>2001</v>
      </c>
      <c r="B43" s="171">
        <v>83.6954979584862</v>
      </c>
      <c r="C43" s="172">
        <v>2.4617519018849299</v>
      </c>
      <c r="D43" s="171">
        <v>89.018772745472603</v>
      </c>
      <c r="E43" s="172">
        <v>1.15640724182693</v>
      </c>
      <c r="F43" s="171">
        <v>-4.9823646875502101</v>
      </c>
      <c r="G43" s="172">
        <v>171.35006516012001</v>
      </c>
      <c r="H43" s="171">
        <v>67.983780001071096</v>
      </c>
      <c r="I43" s="172">
        <v>2.1671026826587401</v>
      </c>
      <c r="J43" s="171">
        <v>81.090121929759704</v>
      </c>
      <c r="K43" s="172">
        <v>1.15640724182693</v>
      </c>
      <c r="L43" s="171">
        <v>-4.9741017211962903</v>
      </c>
      <c r="M43" s="300">
        <v>147.42331013412019</v>
      </c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7"/>
      <c r="BH43" s="177"/>
      <c r="BI43" s="177"/>
      <c r="BJ43" s="177"/>
      <c r="BK43" s="177"/>
      <c r="BL43" s="177"/>
      <c r="BM43" s="177"/>
      <c r="BN43" s="177"/>
      <c r="BO43" s="177"/>
      <c r="BP43" s="177"/>
      <c r="BQ43" s="177"/>
      <c r="BR43" s="177"/>
      <c r="BS43" s="177"/>
      <c r="BT43" s="177"/>
      <c r="BU43" s="177"/>
      <c r="BV43" s="177"/>
      <c r="BW43" s="177"/>
      <c r="BX43" s="177"/>
      <c r="BY43" s="177"/>
      <c r="BZ43" s="177"/>
      <c r="CA43" s="177"/>
      <c r="CB43" s="177"/>
      <c r="CC43" s="177"/>
      <c r="CD43" s="177"/>
      <c r="CE43" s="177"/>
      <c r="CF43" s="177"/>
      <c r="CG43" s="177"/>
      <c r="CH43" s="177"/>
      <c r="CI43" s="177"/>
      <c r="CJ43" s="177"/>
      <c r="CK43" s="177"/>
      <c r="CL43" s="177"/>
      <c r="CM43" s="177"/>
      <c r="CN43" s="177"/>
      <c r="CO43" s="177"/>
      <c r="CP43" s="177"/>
      <c r="CQ43" s="177"/>
      <c r="CR43" s="177"/>
      <c r="CS43" s="177"/>
      <c r="CT43" s="177"/>
      <c r="CU43" s="177"/>
      <c r="CV43" s="177"/>
      <c r="CW43" s="177"/>
      <c r="CX43" s="177"/>
      <c r="CY43" s="177"/>
      <c r="CZ43" s="177"/>
      <c r="DA43" s="177"/>
      <c r="DB43" s="177"/>
      <c r="DC43" s="177"/>
      <c r="DD43" s="177"/>
      <c r="DE43" s="177"/>
      <c r="DF43" s="177"/>
      <c r="DG43" s="177"/>
      <c r="DH43" s="177"/>
      <c r="DI43" s="177"/>
      <c r="DJ43" s="177"/>
      <c r="DK43" s="177"/>
      <c r="DL43" s="177"/>
      <c r="DM43" s="177"/>
      <c r="DN43" s="177"/>
      <c r="DO43" s="177"/>
      <c r="DP43" s="177"/>
      <c r="DQ43" s="177"/>
      <c r="DR43" s="177"/>
      <c r="DS43" s="177"/>
      <c r="DT43" s="177"/>
      <c r="DU43" s="177"/>
      <c r="DV43" s="177"/>
      <c r="DW43" s="177"/>
      <c r="DX43" s="177"/>
      <c r="DY43" s="177"/>
      <c r="DZ43" s="177"/>
      <c r="EA43" s="177"/>
      <c r="EB43" s="177"/>
      <c r="EC43" s="177"/>
      <c r="ED43" s="177"/>
      <c r="EE43" s="177"/>
      <c r="EF43" s="177"/>
      <c r="EG43" s="177"/>
      <c r="EH43" s="177"/>
      <c r="EI43" s="177"/>
      <c r="EJ43" s="177"/>
      <c r="EK43" s="177"/>
      <c r="EL43" s="177"/>
      <c r="EM43" s="177"/>
      <c r="EN43" s="177"/>
      <c r="EO43" s="177"/>
      <c r="EP43" s="177"/>
      <c r="EQ43" s="177"/>
      <c r="ER43" s="177"/>
      <c r="ES43" s="177"/>
      <c r="ET43" s="177"/>
      <c r="EU43" s="177"/>
      <c r="EV43" s="177"/>
      <c r="EW43" s="177"/>
      <c r="EX43" s="177"/>
      <c r="EY43" s="177"/>
      <c r="EZ43" s="177"/>
      <c r="FA43" s="177"/>
      <c r="FB43" s="177"/>
      <c r="FC43" s="177"/>
      <c r="FD43" s="177"/>
      <c r="FE43" s="177"/>
      <c r="FF43" s="177"/>
      <c r="FG43" s="177"/>
      <c r="FH43" s="177"/>
      <c r="FI43" s="177"/>
      <c r="FJ43" s="177"/>
      <c r="FK43" s="177"/>
      <c r="FL43" s="177"/>
      <c r="FM43" s="177"/>
      <c r="FN43" s="177"/>
      <c r="FO43" s="177"/>
      <c r="FP43" s="177"/>
      <c r="FQ43" s="177"/>
      <c r="FR43" s="177"/>
      <c r="FS43" s="177"/>
      <c r="FT43" s="177"/>
      <c r="FU43" s="177"/>
      <c r="FV43" s="177"/>
      <c r="FW43" s="177"/>
      <c r="FX43" s="177"/>
      <c r="FY43" s="177"/>
      <c r="FZ43" s="177"/>
      <c r="GA43" s="177"/>
      <c r="GB43" s="177"/>
      <c r="GC43" s="177"/>
      <c r="GD43" s="177"/>
      <c r="GE43" s="177"/>
      <c r="GF43" s="177"/>
      <c r="GG43" s="177"/>
      <c r="GH43" s="177"/>
      <c r="GI43" s="177"/>
      <c r="GJ43" s="177"/>
      <c r="GK43" s="177"/>
      <c r="GL43" s="177"/>
      <c r="GM43" s="177"/>
      <c r="GN43" s="177"/>
      <c r="GO43" s="177"/>
      <c r="GP43" s="177"/>
      <c r="GQ43" s="177"/>
      <c r="GR43" s="177"/>
      <c r="GS43" s="177"/>
      <c r="GT43" s="177"/>
      <c r="GU43" s="177"/>
      <c r="GV43" s="177"/>
      <c r="GW43" s="177"/>
      <c r="GX43" s="177"/>
      <c r="GY43" s="177"/>
      <c r="GZ43" s="177"/>
      <c r="HA43" s="177"/>
      <c r="HB43" s="177"/>
      <c r="HC43" s="177"/>
      <c r="HD43" s="177"/>
      <c r="HE43" s="177"/>
      <c r="HF43" s="177"/>
      <c r="HG43" s="177"/>
      <c r="HH43" s="177"/>
      <c r="HI43" s="177"/>
      <c r="HJ43" s="177"/>
      <c r="HK43" s="177"/>
      <c r="HL43" s="177"/>
      <c r="HM43" s="177"/>
      <c r="HN43" s="177"/>
      <c r="HO43" s="177"/>
      <c r="HP43" s="177"/>
      <c r="HQ43" s="177"/>
      <c r="HR43" s="177"/>
      <c r="HS43" s="177"/>
      <c r="HT43" s="177"/>
      <c r="HU43" s="177"/>
      <c r="HV43" s="177"/>
      <c r="HW43" s="177"/>
      <c r="HX43" s="177"/>
      <c r="HY43" s="177"/>
      <c r="HZ43" s="177"/>
      <c r="IA43" s="177"/>
      <c r="IB43" s="177"/>
      <c r="IC43" s="177"/>
      <c r="ID43" s="177"/>
      <c r="IE43" s="177"/>
      <c r="IF43" s="177"/>
      <c r="IG43" s="177"/>
      <c r="IH43" s="177"/>
      <c r="II43" s="177"/>
      <c r="IJ43" s="177"/>
      <c r="IK43" s="177"/>
      <c r="IL43" s="177"/>
      <c r="IM43" s="177"/>
      <c r="IN43" s="177"/>
      <c r="IO43" s="177"/>
      <c r="IP43" s="177"/>
      <c r="IQ43" s="177"/>
      <c r="IR43" s="177"/>
      <c r="IS43" s="177"/>
      <c r="IT43" s="177"/>
      <c r="IU43" s="177"/>
      <c r="IV43" s="177"/>
      <c r="IW43" s="177"/>
      <c r="IX43" s="177"/>
      <c r="IY43" s="177"/>
      <c r="IZ43" s="177"/>
      <c r="JA43" s="177"/>
      <c r="JB43" s="177"/>
      <c r="JC43" s="177"/>
      <c r="JD43" s="177"/>
      <c r="JE43" s="177"/>
      <c r="JF43" s="177"/>
      <c r="JG43" s="177"/>
      <c r="JH43" s="177"/>
      <c r="JI43" s="177"/>
      <c r="JJ43" s="177"/>
      <c r="JK43" s="177"/>
      <c r="JL43" s="177"/>
      <c r="JM43" s="177"/>
      <c r="JN43" s="177"/>
      <c r="JO43" s="177"/>
      <c r="JP43" s="177"/>
      <c r="JQ43" s="177"/>
      <c r="JR43" s="177"/>
      <c r="JS43" s="177"/>
      <c r="JT43" s="177"/>
      <c r="JU43" s="177"/>
      <c r="JV43" s="177"/>
      <c r="JW43" s="177"/>
      <c r="JX43" s="177"/>
      <c r="JY43" s="177"/>
      <c r="JZ43" s="177"/>
      <c r="KA43" s="177"/>
      <c r="KB43" s="177"/>
      <c r="KC43" s="177"/>
      <c r="KD43" s="177"/>
      <c r="KE43" s="177"/>
      <c r="KF43" s="177"/>
      <c r="KG43" s="177"/>
      <c r="KH43" s="177"/>
      <c r="KI43" s="177"/>
      <c r="KJ43" s="177"/>
      <c r="KK43" s="177"/>
      <c r="KL43" s="177"/>
      <c r="KM43" s="177"/>
      <c r="KN43" s="177"/>
      <c r="KO43" s="177"/>
      <c r="KP43" s="177"/>
      <c r="KQ43" s="177"/>
      <c r="KR43" s="177"/>
      <c r="KS43" s="177"/>
      <c r="KT43" s="177"/>
      <c r="KU43" s="177"/>
      <c r="KV43" s="177"/>
      <c r="KW43" s="177"/>
      <c r="KX43" s="177"/>
      <c r="KY43" s="177"/>
      <c r="KZ43" s="177"/>
      <c r="LA43" s="177"/>
      <c r="LB43" s="177"/>
      <c r="LC43" s="177"/>
      <c r="LD43" s="177"/>
      <c r="LE43" s="177"/>
      <c r="LF43" s="177"/>
      <c r="LG43" s="177"/>
      <c r="LH43" s="177"/>
      <c r="LI43" s="177"/>
      <c r="LJ43" s="177"/>
      <c r="LK43" s="177"/>
      <c r="LL43" s="177"/>
      <c r="LM43" s="177"/>
      <c r="LN43" s="177"/>
      <c r="LO43" s="177"/>
      <c r="LP43" s="177"/>
      <c r="LQ43" s="177"/>
      <c r="LR43" s="177"/>
      <c r="LS43" s="177"/>
      <c r="LT43" s="177"/>
      <c r="LU43" s="177"/>
      <c r="LV43" s="177"/>
      <c r="LW43" s="177"/>
      <c r="LX43" s="177"/>
      <c r="LY43" s="177"/>
      <c r="LZ43" s="177"/>
      <c r="MA43" s="177"/>
      <c r="MB43" s="177"/>
      <c r="MC43" s="177"/>
      <c r="MD43" s="177"/>
      <c r="ME43" s="177"/>
      <c r="MF43" s="177"/>
      <c r="MG43" s="177"/>
      <c r="MH43" s="177"/>
      <c r="MI43" s="177"/>
      <c r="MJ43" s="177"/>
      <c r="MK43" s="177"/>
      <c r="ML43" s="177"/>
      <c r="MM43" s="177"/>
      <c r="MN43" s="177"/>
      <c r="MO43" s="177"/>
      <c r="MP43" s="177"/>
      <c r="MQ43" s="177"/>
      <c r="MR43" s="177"/>
      <c r="MS43" s="177"/>
      <c r="MT43" s="177"/>
      <c r="MU43" s="177"/>
      <c r="MV43" s="177"/>
      <c r="MW43" s="177"/>
      <c r="MX43" s="177"/>
      <c r="MY43" s="177"/>
      <c r="MZ43" s="177"/>
      <c r="NA43" s="177"/>
      <c r="NB43" s="177"/>
      <c r="NC43" s="177"/>
      <c r="ND43" s="177"/>
      <c r="NE43" s="177"/>
      <c r="NF43" s="177"/>
      <c r="NG43" s="177"/>
      <c r="NH43" s="177"/>
      <c r="NI43" s="177"/>
      <c r="NJ43" s="177"/>
      <c r="NK43" s="177"/>
      <c r="NL43" s="177"/>
      <c r="NM43" s="177"/>
      <c r="NN43" s="177"/>
      <c r="NO43" s="177"/>
      <c r="NP43" s="177"/>
      <c r="NQ43" s="177"/>
      <c r="NR43" s="177"/>
      <c r="NS43" s="177"/>
      <c r="NT43" s="177"/>
      <c r="NU43" s="177"/>
      <c r="NV43" s="177"/>
      <c r="NW43" s="177"/>
      <c r="NX43" s="177"/>
      <c r="NY43" s="177"/>
      <c r="NZ43" s="177"/>
      <c r="OA43" s="177"/>
      <c r="OB43" s="177"/>
      <c r="OC43" s="177"/>
      <c r="OD43" s="177"/>
      <c r="OE43" s="177"/>
      <c r="OF43" s="177"/>
      <c r="OG43" s="177"/>
      <c r="OH43" s="177"/>
      <c r="OI43" s="177"/>
      <c r="OJ43" s="177"/>
      <c r="OK43" s="177"/>
      <c r="OL43" s="177"/>
      <c r="OM43" s="177"/>
      <c r="ON43" s="177"/>
      <c r="OO43" s="177"/>
      <c r="OP43" s="177"/>
      <c r="OQ43" s="177"/>
      <c r="OR43" s="177"/>
      <c r="OS43" s="177"/>
      <c r="OT43" s="177"/>
      <c r="OU43" s="177"/>
      <c r="OV43" s="177"/>
      <c r="OW43" s="177"/>
      <c r="OX43" s="177"/>
      <c r="OY43" s="177"/>
      <c r="OZ43" s="177"/>
      <c r="PA43" s="177"/>
      <c r="PB43" s="177"/>
      <c r="PC43" s="177"/>
      <c r="PD43" s="177"/>
      <c r="PE43" s="177"/>
      <c r="PF43" s="177"/>
      <c r="PG43" s="177"/>
      <c r="PH43" s="177"/>
      <c r="PI43" s="177"/>
      <c r="PJ43" s="177"/>
      <c r="PK43" s="177"/>
      <c r="PL43" s="177"/>
      <c r="PM43" s="177"/>
      <c r="PN43" s="177"/>
      <c r="PO43" s="177"/>
      <c r="PP43" s="177"/>
      <c r="PQ43" s="177"/>
      <c r="PR43" s="177"/>
      <c r="PS43" s="177"/>
      <c r="PT43" s="177"/>
      <c r="PU43" s="177"/>
      <c r="PV43" s="177"/>
      <c r="PW43" s="177"/>
      <c r="PX43" s="177"/>
      <c r="PY43" s="177"/>
      <c r="PZ43" s="177"/>
      <c r="QA43" s="177"/>
      <c r="QB43" s="177"/>
      <c r="QC43" s="177"/>
      <c r="QD43" s="177"/>
      <c r="QE43" s="177"/>
      <c r="QF43" s="177"/>
      <c r="QG43" s="177"/>
      <c r="QH43" s="177"/>
      <c r="QI43" s="177"/>
      <c r="QJ43" s="177"/>
      <c r="QK43" s="177"/>
      <c r="QL43" s="177"/>
      <c r="QM43" s="177"/>
      <c r="QN43" s="177"/>
      <c r="QO43" s="177"/>
      <c r="QP43" s="177"/>
      <c r="QQ43" s="177"/>
      <c r="QR43" s="177"/>
      <c r="QS43" s="177"/>
      <c r="QT43" s="177"/>
      <c r="QU43" s="177"/>
      <c r="QV43" s="177"/>
      <c r="QW43" s="177"/>
      <c r="QX43" s="177"/>
      <c r="QY43" s="177"/>
      <c r="QZ43" s="177"/>
      <c r="RA43" s="177"/>
      <c r="RB43" s="177"/>
      <c r="RC43" s="177"/>
      <c r="RD43" s="177"/>
      <c r="RE43" s="177"/>
      <c r="RF43" s="177"/>
      <c r="RG43" s="177"/>
      <c r="RH43" s="177"/>
      <c r="RI43" s="177"/>
      <c r="RJ43" s="177"/>
      <c r="RK43" s="177"/>
      <c r="RL43" s="177"/>
      <c r="RM43" s="177"/>
      <c r="RN43" s="177"/>
      <c r="RO43" s="177"/>
      <c r="RP43" s="177"/>
      <c r="RQ43" s="177"/>
      <c r="RR43" s="177"/>
      <c r="RS43" s="177"/>
      <c r="RT43" s="177"/>
      <c r="RU43" s="177"/>
      <c r="RV43" s="177"/>
      <c r="RW43" s="177"/>
      <c r="RX43" s="177"/>
      <c r="RY43" s="177"/>
      <c r="RZ43" s="177"/>
      <c r="SA43" s="177"/>
      <c r="SB43" s="177"/>
      <c r="SC43" s="177"/>
      <c r="SD43" s="177"/>
      <c r="SE43" s="177"/>
      <c r="SF43" s="177"/>
      <c r="SG43" s="177"/>
      <c r="SH43" s="177"/>
      <c r="SI43" s="177"/>
      <c r="SJ43" s="177"/>
      <c r="SK43" s="177"/>
      <c r="SL43" s="177"/>
      <c r="SM43" s="177"/>
      <c r="SN43" s="177"/>
      <c r="SO43" s="177"/>
      <c r="SP43" s="177"/>
      <c r="SQ43" s="177"/>
      <c r="SR43" s="177"/>
      <c r="SS43" s="177"/>
      <c r="ST43" s="177"/>
      <c r="SU43" s="177"/>
      <c r="SV43" s="177"/>
      <c r="SW43" s="177"/>
      <c r="SX43" s="177"/>
      <c r="SY43" s="177"/>
      <c r="SZ43" s="177"/>
      <c r="TA43" s="177"/>
      <c r="TB43" s="177"/>
      <c r="TC43" s="177"/>
      <c r="TD43" s="177"/>
      <c r="TE43" s="177"/>
      <c r="TF43" s="177"/>
      <c r="TG43" s="177"/>
      <c r="TH43" s="177"/>
      <c r="TI43" s="177"/>
      <c r="TJ43" s="177"/>
      <c r="TK43" s="177"/>
      <c r="TL43" s="177"/>
      <c r="TM43" s="177"/>
      <c r="TN43" s="177"/>
      <c r="TO43" s="177"/>
      <c r="TP43" s="177"/>
      <c r="TQ43" s="177"/>
      <c r="TR43" s="177"/>
      <c r="TS43" s="177"/>
      <c r="TT43" s="177"/>
      <c r="TU43" s="177"/>
      <c r="TV43" s="177"/>
      <c r="TW43" s="177"/>
      <c r="TX43" s="177"/>
      <c r="TY43" s="177"/>
      <c r="TZ43" s="177"/>
      <c r="UA43" s="177"/>
      <c r="UB43" s="177"/>
      <c r="UC43" s="177"/>
      <c r="UD43" s="177"/>
      <c r="UE43" s="177"/>
      <c r="UF43" s="177"/>
      <c r="UG43" s="177"/>
      <c r="UH43" s="177"/>
      <c r="UI43" s="177"/>
      <c r="UJ43" s="177"/>
      <c r="UK43" s="177"/>
      <c r="UL43" s="177"/>
      <c r="UM43" s="177"/>
      <c r="UN43" s="177"/>
      <c r="UO43" s="177"/>
      <c r="UP43" s="177"/>
      <c r="UQ43" s="177"/>
      <c r="UR43" s="177"/>
      <c r="US43" s="177"/>
      <c r="UT43" s="177"/>
      <c r="UU43" s="177"/>
      <c r="UV43" s="177"/>
      <c r="UW43" s="177"/>
      <c r="UX43" s="177"/>
      <c r="UY43" s="177"/>
      <c r="UZ43" s="177"/>
      <c r="VA43" s="177"/>
      <c r="VB43" s="177"/>
      <c r="VC43" s="177"/>
      <c r="VD43" s="177"/>
      <c r="VE43" s="177"/>
      <c r="VF43" s="177"/>
      <c r="VG43" s="177"/>
      <c r="VH43" s="177"/>
      <c r="VI43" s="177"/>
      <c r="VJ43" s="177"/>
      <c r="VK43" s="177"/>
      <c r="VL43" s="177"/>
      <c r="VM43" s="177"/>
      <c r="VN43" s="177"/>
      <c r="VO43" s="177"/>
      <c r="VP43" s="177"/>
      <c r="VQ43" s="177"/>
      <c r="VR43" s="177"/>
      <c r="VS43" s="177"/>
      <c r="VT43" s="177"/>
      <c r="VU43" s="177"/>
      <c r="VV43" s="177"/>
      <c r="VW43" s="177"/>
      <c r="VX43" s="177"/>
      <c r="VY43" s="177"/>
      <c r="VZ43" s="177"/>
      <c r="WA43" s="177"/>
      <c r="WB43" s="177"/>
      <c r="WC43" s="177"/>
      <c r="WD43" s="177"/>
      <c r="WE43" s="177"/>
      <c r="WF43" s="177"/>
      <c r="WG43" s="177"/>
      <c r="WH43" s="177"/>
      <c r="WI43" s="177"/>
      <c r="WJ43" s="177"/>
      <c r="WK43" s="177"/>
      <c r="WL43" s="177"/>
      <c r="WM43" s="177"/>
      <c r="WN43" s="177"/>
      <c r="WO43" s="177"/>
      <c r="WP43" s="177"/>
      <c r="WQ43" s="177"/>
      <c r="WR43" s="177"/>
      <c r="WS43" s="177"/>
      <c r="WT43" s="177"/>
      <c r="WU43" s="177"/>
      <c r="WV43" s="177"/>
      <c r="WW43" s="177"/>
      <c r="WX43" s="177"/>
      <c r="WY43" s="177"/>
      <c r="WZ43" s="177"/>
      <c r="XA43" s="177"/>
      <c r="XB43" s="177"/>
      <c r="XC43" s="177"/>
      <c r="XD43" s="177"/>
      <c r="XE43" s="177"/>
      <c r="XF43" s="177"/>
      <c r="XG43" s="177"/>
      <c r="XH43" s="177"/>
      <c r="XI43" s="177"/>
      <c r="XJ43" s="177"/>
      <c r="XK43" s="177"/>
      <c r="XL43" s="177"/>
      <c r="XM43" s="177"/>
      <c r="XN43" s="177"/>
      <c r="XO43" s="177"/>
      <c r="XP43" s="177"/>
      <c r="XQ43" s="177"/>
      <c r="XR43" s="177"/>
      <c r="XS43" s="177"/>
      <c r="XT43" s="177"/>
      <c r="XU43" s="177"/>
      <c r="XV43" s="177"/>
      <c r="XW43" s="177"/>
      <c r="XX43" s="177"/>
      <c r="XY43" s="177"/>
      <c r="XZ43" s="177"/>
      <c r="YA43" s="177"/>
      <c r="YB43" s="177"/>
      <c r="YC43" s="177"/>
      <c r="YD43" s="177"/>
      <c r="YE43" s="177"/>
      <c r="YF43" s="177"/>
      <c r="YG43" s="177"/>
      <c r="YH43" s="177"/>
      <c r="YI43" s="177"/>
      <c r="YJ43" s="177"/>
      <c r="YK43" s="177"/>
      <c r="YL43" s="177"/>
      <c r="YM43" s="177"/>
      <c r="YN43" s="177"/>
      <c r="YO43" s="177"/>
      <c r="YP43" s="177"/>
      <c r="YQ43" s="177"/>
      <c r="YR43" s="177"/>
      <c r="YS43" s="177"/>
      <c r="YT43" s="177"/>
      <c r="YU43" s="177"/>
      <c r="YV43" s="177"/>
      <c r="YW43" s="177"/>
      <c r="YX43" s="177"/>
      <c r="YY43" s="177"/>
      <c r="YZ43" s="177"/>
      <c r="ZA43" s="177"/>
      <c r="ZB43" s="177"/>
      <c r="ZC43" s="177"/>
      <c r="ZD43" s="177"/>
      <c r="ZE43" s="177"/>
      <c r="ZF43" s="177"/>
      <c r="ZG43" s="177"/>
      <c r="ZH43" s="177"/>
      <c r="ZI43" s="177"/>
      <c r="ZJ43" s="177"/>
      <c r="ZK43" s="177"/>
      <c r="ZL43" s="177"/>
      <c r="ZM43" s="177"/>
      <c r="ZN43" s="177"/>
      <c r="ZO43" s="177"/>
      <c r="ZP43" s="177"/>
      <c r="ZQ43" s="177"/>
      <c r="ZR43" s="177"/>
      <c r="ZS43" s="177"/>
      <c r="ZT43" s="177"/>
      <c r="ZU43" s="177"/>
      <c r="ZV43" s="177"/>
      <c r="ZW43" s="177"/>
      <c r="ZX43" s="177"/>
      <c r="ZY43" s="177"/>
      <c r="ZZ43" s="177"/>
      <c r="AAA43" s="177"/>
      <c r="AAB43" s="177"/>
      <c r="AAC43" s="177"/>
      <c r="AAD43" s="177"/>
      <c r="AAE43" s="177"/>
      <c r="AAF43" s="177"/>
      <c r="AAG43" s="177"/>
      <c r="AAH43" s="177"/>
      <c r="AAI43" s="177"/>
      <c r="AAJ43" s="177"/>
      <c r="AAK43" s="177"/>
      <c r="AAL43" s="177"/>
      <c r="AAM43" s="177"/>
      <c r="AAN43" s="177"/>
      <c r="AAO43" s="177"/>
      <c r="AAP43" s="177"/>
      <c r="AAQ43" s="177"/>
      <c r="AAR43" s="177"/>
      <c r="AAS43" s="177"/>
      <c r="AAT43" s="177"/>
      <c r="AAU43" s="177"/>
      <c r="AAV43" s="177"/>
      <c r="AAW43" s="177"/>
      <c r="AAX43" s="177"/>
      <c r="AAY43" s="177"/>
      <c r="AAZ43" s="177"/>
      <c r="ABA43" s="177"/>
      <c r="ABB43" s="177"/>
      <c r="ABC43" s="177"/>
      <c r="ABD43" s="177"/>
      <c r="ABE43" s="177"/>
      <c r="ABF43" s="177"/>
      <c r="ABG43" s="177"/>
      <c r="ABH43" s="177"/>
      <c r="ABI43" s="177"/>
      <c r="ABJ43" s="177"/>
      <c r="ABK43" s="177"/>
      <c r="ABL43" s="177"/>
      <c r="ABM43" s="177"/>
      <c r="ABN43" s="177"/>
      <c r="ABO43" s="177"/>
      <c r="ABP43" s="177"/>
      <c r="ABQ43" s="177"/>
      <c r="ABR43" s="177"/>
      <c r="ABS43" s="177"/>
      <c r="ABT43" s="177"/>
      <c r="ABU43" s="177"/>
      <c r="ABV43" s="177"/>
      <c r="ABW43" s="177"/>
      <c r="ABX43" s="177"/>
      <c r="ABY43" s="177"/>
      <c r="ABZ43" s="177"/>
      <c r="ACA43" s="177"/>
      <c r="ACB43" s="177"/>
      <c r="ACC43" s="177"/>
      <c r="ACD43" s="177"/>
      <c r="ACE43" s="177"/>
      <c r="ACF43" s="177"/>
      <c r="ACG43" s="177"/>
      <c r="ACH43" s="177"/>
      <c r="ACI43" s="177"/>
      <c r="ACJ43" s="177"/>
      <c r="ACK43" s="177"/>
      <c r="ACL43" s="177"/>
      <c r="ACM43" s="177"/>
      <c r="ACN43" s="177"/>
      <c r="ACO43" s="177"/>
      <c r="ACP43" s="177"/>
      <c r="ACQ43" s="177"/>
      <c r="ACR43" s="177"/>
      <c r="ACS43" s="177"/>
      <c r="ACT43" s="177"/>
      <c r="ACU43" s="177"/>
      <c r="ACV43" s="177"/>
      <c r="ACW43" s="177"/>
      <c r="ACX43" s="177"/>
      <c r="ACY43" s="177"/>
      <c r="ACZ43" s="177"/>
      <c r="ADA43" s="177"/>
      <c r="ADB43" s="177"/>
      <c r="ADC43" s="177"/>
      <c r="ADD43" s="177"/>
      <c r="ADE43" s="177"/>
      <c r="ADF43" s="177"/>
      <c r="ADG43" s="177"/>
      <c r="ADH43" s="177"/>
      <c r="ADI43" s="177"/>
      <c r="ADJ43" s="177"/>
      <c r="ADK43" s="177"/>
      <c r="ADL43" s="177"/>
      <c r="ADM43" s="177"/>
      <c r="ADN43" s="177"/>
      <c r="ADO43" s="177"/>
      <c r="ADP43" s="177"/>
      <c r="ADQ43" s="177"/>
      <c r="ADR43" s="177"/>
      <c r="ADS43" s="177"/>
      <c r="ADT43" s="177"/>
      <c r="ADU43" s="177"/>
      <c r="ADV43" s="177"/>
      <c r="ADW43" s="177"/>
      <c r="ADX43" s="177"/>
      <c r="ADY43" s="177"/>
      <c r="ADZ43" s="177"/>
      <c r="AEA43" s="177"/>
      <c r="AEB43" s="177"/>
      <c r="AEC43" s="177"/>
      <c r="AED43" s="177"/>
      <c r="AEE43" s="177"/>
      <c r="AEF43" s="177"/>
      <c r="AEG43" s="177"/>
      <c r="AEH43" s="177"/>
      <c r="AEI43" s="177"/>
      <c r="AEJ43" s="177"/>
      <c r="AEK43" s="177"/>
      <c r="AEL43" s="177"/>
      <c r="AEM43" s="177"/>
      <c r="AEN43" s="177"/>
      <c r="AEO43" s="177"/>
      <c r="AEP43" s="177"/>
      <c r="AEQ43" s="177"/>
      <c r="AER43" s="177"/>
      <c r="AES43" s="177"/>
      <c r="AET43" s="177"/>
      <c r="AEU43" s="177"/>
      <c r="AEV43" s="177"/>
      <c r="AEW43" s="177"/>
      <c r="AEX43" s="177"/>
      <c r="AEY43" s="177"/>
      <c r="AEZ43" s="177"/>
      <c r="AFA43" s="177"/>
      <c r="AFB43" s="177"/>
      <c r="AFC43" s="177"/>
      <c r="AFD43" s="177"/>
      <c r="AFE43" s="177"/>
      <c r="AFF43" s="177"/>
      <c r="AFG43" s="177"/>
      <c r="AFH43" s="177"/>
      <c r="AFI43" s="177"/>
      <c r="AFJ43" s="177"/>
      <c r="AFK43" s="177"/>
      <c r="AFL43" s="177"/>
      <c r="AFM43" s="177"/>
      <c r="AFN43" s="177"/>
      <c r="AFO43" s="177"/>
      <c r="AFP43" s="177"/>
      <c r="AFQ43" s="177"/>
      <c r="AFR43" s="177"/>
      <c r="AFS43" s="177"/>
      <c r="AFT43" s="177"/>
      <c r="AFU43" s="177"/>
      <c r="AFV43" s="177"/>
      <c r="AFW43" s="177"/>
      <c r="AFX43" s="177"/>
      <c r="AFY43" s="177"/>
      <c r="AFZ43" s="177"/>
      <c r="AGA43" s="177"/>
      <c r="AGB43" s="177"/>
      <c r="AGC43" s="177"/>
      <c r="AGD43" s="177"/>
      <c r="AGE43" s="177"/>
      <c r="AGF43" s="177"/>
      <c r="AGG43" s="177"/>
      <c r="AGH43" s="177"/>
      <c r="AGI43" s="177"/>
      <c r="AGJ43" s="177"/>
      <c r="AGK43" s="177"/>
      <c r="AGL43" s="177"/>
      <c r="AGM43" s="177"/>
      <c r="AGN43" s="177"/>
      <c r="AGO43" s="177"/>
      <c r="AGP43" s="177"/>
      <c r="AGQ43" s="177"/>
      <c r="AGR43" s="177"/>
      <c r="AGS43" s="177"/>
      <c r="AGT43" s="177"/>
      <c r="AGU43" s="177"/>
      <c r="AGV43" s="177"/>
      <c r="AGW43" s="177"/>
      <c r="AGX43" s="177"/>
      <c r="AGY43" s="177"/>
      <c r="AGZ43" s="177"/>
      <c r="AHA43" s="177"/>
      <c r="AHB43" s="177"/>
      <c r="AHC43" s="177"/>
      <c r="AHD43" s="177"/>
      <c r="AHE43" s="177"/>
      <c r="AHF43" s="177"/>
      <c r="AHG43" s="177"/>
      <c r="AHH43" s="177"/>
      <c r="AHI43" s="177"/>
      <c r="AHJ43" s="177"/>
      <c r="AHK43" s="177"/>
      <c r="AHL43" s="177"/>
      <c r="AHM43" s="177"/>
      <c r="AHN43" s="177"/>
      <c r="AHO43" s="177"/>
      <c r="AHP43" s="177"/>
      <c r="AHQ43" s="177"/>
      <c r="AHR43" s="177"/>
      <c r="AHS43" s="177"/>
      <c r="AHT43" s="177"/>
      <c r="AHU43" s="177"/>
      <c r="AHV43" s="177"/>
      <c r="AHW43" s="177"/>
      <c r="AHX43" s="177"/>
      <c r="AHY43" s="177"/>
      <c r="AHZ43" s="177"/>
      <c r="AIA43" s="177"/>
      <c r="AIB43" s="177"/>
      <c r="AIC43" s="177"/>
      <c r="AID43" s="177"/>
      <c r="AIE43" s="177"/>
      <c r="AIF43" s="177"/>
      <c r="AIG43" s="177"/>
      <c r="AIH43" s="177"/>
      <c r="AII43" s="177"/>
      <c r="AIJ43" s="177"/>
      <c r="AIK43" s="177"/>
      <c r="AIL43" s="177"/>
      <c r="AIM43" s="177"/>
      <c r="AIN43" s="177"/>
      <c r="AIO43" s="177"/>
      <c r="AIP43" s="177"/>
      <c r="AIQ43" s="177"/>
      <c r="AIR43" s="177"/>
      <c r="AIS43" s="177"/>
      <c r="AIT43" s="177"/>
      <c r="AIU43" s="177"/>
      <c r="AIV43" s="177"/>
      <c r="AIW43" s="177"/>
      <c r="AIX43" s="177"/>
      <c r="AIY43" s="177"/>
      <c r="AIZ43" s="177"/>
      <c r="AJA43" s="177"/>
      <c r="AJB43" s="177"/>
      <c r="AJC43" s="177"/>
      <c r="AJD43" s="177"/>
      <c r="AJE43" s="177"/>
      <c r="AJF43" s="177"/>
      <c r="AJG43" s="177"/>
      <c r="AJH43" s="177"/>
      <c r="AJI43" s="177"/>
      <c r="AJJ43" s="177"/>
      <c r="AJK43" s="177"/>
      <c r="AJL43" s="177"/>
      <c r="AJM43" s="177"/>
      <c r="AJN43" s="177"/>
      <c r="AJO43" s="177"/>
      <c r="AJP43" s="177"/>
      <c r="AJQ43" s="177"/>
      <c r="AJR43" s="177"/>
      <c r="AJS43" s="177"/>
      <c r="AJT43" s="177"/>
      <c r="AJU43" s="177"/>
      <c r="AJV43" s="177"/>
      <c r="AJW43" s="177"/>
      <c r="AJX43" s="177"/>
      <c r="AJY43" s="177"/>
      <c r="AJZ43" s="177"/>
      <c r="AKA43" s="177"/>
      <c r="AKB43" s="177"/>
      <c r="AKC43" s="177"/>
      <c r="AKD43" s="177"/>
      <c r="AKE43" s="177"/>
      <c r="AKF43" s="177"/>
      <c r="AKG43" s="177"/>
      <c r="AKH43" s="177"/>
      <c r="AKI43" s="177"/>
      <c r="AKJ43" s="177"/>
      <c r="AKK43" s="177"/>
      <c r="AKL43" s="177"/>
      <c r="AKM43" s="177"/>
      <c r="AKN43" s="177"/>
      <c r="AKO43" s="177"/>
      <c r="AKP43" s="177"/>
      <c r="AKQ43" s="177"/>
      <c r="AKR43" s="177"/>
      <c r="AKS43" s="177"/>
      <c r="AKT43" s="177"/>
      <c r="AKU43" s="177"/>
      <c r="AKV43" s="177"/>
      <c r="AKW43" s="177"/>
      <c r="AKX43" s="177"/>
      <c r="AKY43" s="177"/>
      <c r="AKZ43" s="177"/>
      <c r="ALA43" s="177"/>
      <c r="ALB43" s="177"/>
      <c r="ALC43" s="177"/>
      <c r="ALD43" s="177"/>
      <c r="ALE43" s="177"/>
      <c r="ALF43" s="177"/>
      <c r="ALG43" s="177"/>
      <c r="ALH43" s="177"/>
      <c r="ALI43" s="177"/>
      <c r="ALJ43" s="177"/>
      <c r="ALK43" s="177"/>
      <c r="ALL43" s="177"/>
      <c r="ALM43" s="177"/>
      <c r="ALN43" s="177"/>
      <c r="ALO43" s="177"/>
      <c r="ALP43" s="177"/>
      <c r="ALQ43" s="177"/>
      <c r="ALR43" s="177"/>
      <c r="ALS43" s="177"/>
      <c r="ALT43" s="177"/>
      <c r="ALU43" s="177"/>
      <c r="ALV43" s="177"/>
      <c r="ALW43" s="177"/>
      <c r="ALX43" s="177"/>
      <c r="ALY43" s="177"/>
      <c r="ALZ43" s="177"/>
      <c r="AMA43" s="177"/>
      <c r="AMB43" s="177"/>
      <c r="AMC43" s="177"/>
      <c r="AMD43" s="177"/>
      <c r="AME43" s="177"/>
      <c r="AMF43" s="177"/>
      <c r="AMG43" s="177"/>
      <c r="AMH43" s="177"/>
      <c r="AMI43" s="177"/>
      <c r="AMJ43" s="177"/>
      <c r="AMK43" s="177"/>
    </row>
    <row r="44" spans="1:1025" s="298" customFormat="1" ht="29.25" customHeight="1" x14ac:dyDescent="0.8">
      <c r="A44" s="299">
        <v>2002</v>
      </c>
      <c r="B44" s="171">
        <v>76.621564374555206</v>
      </c>
      <c r="C44" s="172">
        <v>1.91337932803522</v>
      </c>
      <c r="D44" s="171">
        <v>82.949970868579001</v>
      </c>
      <c r="E44" s="172">
        <v>1.6933970199702899</v>
      </c>
      <c r="F44" s="171">
        <v>-5.4743936737633998</v>
      </c>
      <c r="G44" s="172">
        <v>157.703917917376</v>
      </c>
      <c r="H44" s="171">
        <v>63.004427651289099</v>
      </c>
      <c r="I44" s="172">
        <v>1.788103056435</v>
      </c>
      <c r="J44" s="171">
        <v>74.969524129969003</v>
      </c>
      <c r="K44" s="172">
        <v>1.6933970199702899</v>
      </c>
      <c r="L44" s="171">
        <v>5.9926143578231397</v>
      </c>
      <c r="M44" s="300">
        <v>148.77020250345549</v>
      </c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  <c r="BB44" s="177"/>
      <c r="BC44" s="177"/>
      <c r="BD44" s="177"/>
      <c r="BE44" s="177"/>
      <c r="BF44" s="177"/>
      <c r="BG44" s="177"/>
      <c r="BH44" s="177"/>
      <c r="BI44" s="177"/>
      <c r="BJ44" s="177"/>
      <c r="BK44" s="177"/>
      <c r="BL44" s="177"/>
      <c r="BM44" s="177"/>
      <c r="BN44" s="177"/>
      <c r="BO44" s="177"/>
      <c r="BP44" s="177"/>
      <c r="BQ44" s="177"/>
      <c r="BR44" s="177"/>
      <c r="BS44" s="177"/>
      <c r="BT44" s="177"/>
      <c r="BU44" s="177"/>
      <c r="BV44" s="177"/>
      <c r="BW44" s="177"/>
      <c r="BX44" s="177"/>
      <c r="BY44" s="177"/>
      <c r="BZ44" s="177"/>
      <c r="CA44" s="177"/>
      <c r="CB44" s="177"/>
      <c r="CC44" s="177"/>
      <c r="CD44" s="177"/>
      <c r="CE44" s="177"/>
      <c r="CF44" s="177"/>
      <c r="CG44" s="177"/>
      <c r="CH44" s="177"/>
      <c r="CI44" s="177"/>
      <c r="CJ44" s="177"/>
      <c r="CK44" s="177"/>
      <c r="CL44" s="177"/>
      <c r="CM44" s="177"/>
      <c r="CN44" s="177"/>
      <c r="CO44" s="177"/>
      <c r="CP44" s="177"/>
      <c r="CQ44" s="177"/>
      <c r="CR44" s="177"/>
      <c r="CS44" s="177"/>
      <c r="CT44" s="177"/>
      <c r="CU44" s="177"/>
      <c r="CV44" s="177"/>
      <c r="CW44" s="177"/>
      <c r="CX44" s="177"/>
      <c r="CY44" s="177"/>
      <c r="CZ44" s="177"/>
      <c r="DA44" s="177"/>
      <c r="DB44" s="177"/>
      <c r="DC44" s="177"/>
      <c r="DD44" s="177"/>
      <c r="DE44" s="177"/>
      <c r="DF44" s="177"/>
      <c r="DG44" s="177"/>
      <c r="DH44" s="177"/>
      <c r="DI44" s="177"/>
      <c r="DJ44" s="177"/>
      <c r="DK44" s="177"/>
      <c r="DL44" s="177"/>
      <c r="DM44" s="177"/>
      <c r="DN44" s="177"/>
      <c r="DO44" s="177"/>
      <c r="DP44" s="177"/>
      <c r="DQ44" s="177"/>
      <c r="DR44" s="177"/>
      <c r="DS44" s="177"/>
      <c r="DT44" s="177"/>
      <c r="DU44" s="177"/>
      <c r="DV44" s="177"/>
      <c r="DW44" s="177"/>
      <c r="DX44" s="177"/>
      <c r="DY44" s="177"/>
      <c r="DZ44" s="177"/>
      <c r="EA44" s="177"/>
      <c r="EB44" s="177"/>
      <c r="EC44" s="177"/>
      <c r="ED44" s="177"/>
      <c r="EE44" s="177"/>
      <c r="EF44" s="177"/>
      <c r="EG44" s="177"/>
      <c r="EH44" s="177"/>
      <c r="EI44" s="177"/>
      <c r="EJ44" s="177"/>
      <c r="EK44" s="177"/>
      <c r="EL44" s="177"/>
      <c r="EM44" s="177"/>
      <c r="EN44" s="177"/>
      <c r="EO44" s="177"/>
      <c r="EP44" s="177"/>
      <c r="EQ44" s="177"/>
      <c r="ER44" s="177"/>
      <c r="ES44" s="177"/>
      <c r="ET44" s="177"/>
      <c r="EU44" s="177"/>
      <c r="EV44" s="177"/>
      <c r="EW44" s="177"/>
      <c r="EX44" s="177"/>
      <c r="EY44" s="177"/>
      <c r="EZ44" s="177"/>
      <c r="FA44" s="177"/>
      <c r="FB44" s="177"/>
      <c r="FC44" s="177"/>
      <c r="FD44" s="177"/>
      <c r="FE44" s="177"/>
      <c r="FF44" s="177"/>
      <c r="FG44" s="177"/>
      <c r="FH44" s="177"/>
      <c r="FI44" s="177"/>
      <c r="FJ44" s="177"/>
      <c r="FK44" s="177"/>
      <c r="FL44" s="177"/>
      <c r="FM44" s="177"/>
      <c r="FN44" s="177"/>
      <c r="FO44" s="177"/>
      <c r="FP44" s="177"/>
      <c r="FQ44" s="177"/>
      <c r="FR44" s="177"/>
      <c r="FS44" s="177"/>
      <c r="FT44" s="177"/>
      <c r="FU44" s="177"/>
      <c r="FV44" s="177"/>
      <c r="FW44" s="177"/>
      <c r="FX44" s="177"/>
      <c r="FY44" s="177"/>
      <c r="FZ44" s="177"/>
      <c r="GA44" s="177"/>
      <c r="GB44" s="177"/>
      <c r="GC44" s="177"/>
      <c r="GD44" s="177"/>
      <c r="GE44" s="177"/>
      <c r="GF44" s="177"/>
      <c r="GG44" s="177"/>
      <c r="GH44" s="177"/>
      <c r="GI44" s="177"/>
      <c r="GJ44" s="177"/>
      <c r="GK44" s="177"/>
      <c r="GL44" s="177"/>
      <c r="GM44" s="177"/>
      <c r="GN44" s="177"/>
      <c r="GO44" s="177"/>
      <c r="GP44" s="177"/>
      <c r="GQ44" s="177"/>
      <c r="GR44" s="177"/>
      <c r="GS44" s="177"/>
      <c r="GT44" s="177"/>
      <c r="GU44" s="177"/>
      <c r="GV44" s="177"/>
      <c r="GW44" s="177"/>
      <c r="GX44" s="177"/>
      <c r="GY44" s="177"/>
      <c r="GZ44" s="177"/>
      <c r="HA44" s="177"/>
      <c r="HB44" s="177"/>
      <c r="HC44" s="177"/>
      <c r="HD44" s="177"/>
      <c r="HE44" s="177"/>
      <c r="HF44" s="177"/>
      <c r="HG44" s="177"/>
      <c r="HH44" s="177"/>
      <c r="HI44" s="177"/>
      <c r="HJ44" s="177"/>
      <c r="HK44" s="177"/>
      <c r="HL44" s="177"/>
      <c r="HM44" s="177"/>
      <c r="HN44" s="177"/>
      <c r="HO44" s="177"/>
      <c r="HP44" s="177"/>
      <c r="HQ44" s="177"/>
      <c r="HR44" s="177"/>
      <c r="HS44" s="177"/>
      <c r="HT44" s="177"/>
      <c r="HU44" s="177"/>
      <c r="HV44" s="177"/>
      <c r="HW44" s="177"/>
      <c r="HX44" s="177"/>
      <c r="HY44" s="177"/>
      <c r="HZ44" s="177"/>
      <c r="IA44" s="177"/>
      <c r="IB44" s="177"/>
      <c r="IC44" s="177"/>
      <c r="ID44" s="177"/>
      <c r="IE44" s="177"/>
      <c r="IF44" s="177"/>
      <c r="IG44" s="177"/>
      <c r="IH44" s="177"/>
      <c r="II44" s="177"/>
      <c r="IJ44" s="177"/>
      <c r="IK44" s="177"/>
      <c r="IL44" s="177"/>
      <c r="IM44" s="177"/>
      <c r="IN44" s="177"/>
      <c r="IO44" s="177"/>
      <c r="IP44" s="177"/>
      <c r="IQ44" s="177"/>
      <c r="IR44" s="177"/>
      <c r="IS44" s="177"/>
      <c r="IT44" s="177"/>
      <c r="IU44" s="177"/>
      <c r="IV44" s="177"/>
      <c r="IW44" s="177"/>
      <c r="IX44" s="177"/>
      <c r="IY44" s="177"/>
      <c r="IZ44" s="177"/>
      <c r="JA44" s="177"/>
      <c r="JB44" s="177"/>
      <c r="JC44" s="177"/>
      <c r="JD44" s="177"/>
      <c r="JE44" s="177"/>
      <c r="JF44" s="177"/>
      <c r="JG44" s="177"/>
      <c r="JH44" s="177"/>
      <c r="JI44" s="177"/>
      <c r="JJ44" s="177"/>
      <c r="JK44" s="177"/>
      <c r="JL44" s="177"/>
      <c r="JM44" s="177"/>
      <c r="JN44" s="177"/>
      <c r="JO44" s="177"/>
      <c r="JP44" s="177"/>
      <c r="JQ44" s="177"/>
      <c r="JR44" s="177"/>
      <c r="JS44" s="177"/>
      <c r="JT44" s="177"/>
      <c r="JU44" s="177"/>
      <c r="JV44" s="177"/>
      <c r="JW44" s="177"/>
      <c r="JX44" s="177"/>
      <c r="JY44" s="177"/>
      <c r="JZ44" s="177"/>
      <c r="KA44" s="177"/>
      <c r="KB44" s="177"/>
      <c r="KC44" s="177"/>
      <c r="KD44" s="177"/>
      <c r="KE44" s="177"/>
      <c r="KF44" s="177"/>
      <c r="KG44" s="177"/>
      <c r="KH44" s="177"/>
      <c r="KI44" s="177"/>
      <c r="KJ44" s="177"/>
      <c r="KK44" s="177"/>
      <c r="KL44" s="177"/>
      <c r="KM44" s="177"/>
      <c r="KN44" s="177"/>
      <c r="KO44" s="177"/>
      <c r="KP44" s="177"/>
      <c r="KQ44" s="177"/>
      <c r="KR44" s="177"/>
      <c r="KS44" s="177"/>
      <c r="KT44" s="177"/>
      <c r="KU44" s="177"/>
      <c r="KV44" s="177"/>
      <c r="KW44" s="177"/>
      <c r="KX44" s="177"/>
      <c r="KY44" s="177"/>
      <c r="KZ44" s="177"/>
      <c r="LA44" s="177"/>
      <c r="LB44" s="177"/>
      <c r="LC44" s="177"/>
      <c r="LD44" s="177"/>
      <c r="LE44" s="177"/>
      <c r="LF44" s="177"/>
      <c r="LG44" s="177"/>
      <c r="LH44" s="177"/>
      <c r="LI44" s="177"/>
      <c r="LJ44" s="177"/>
      <c r="LK44" s="177"/>
      <c r="LL44" s="177"/>
      <c r="LM44" s="177"/>
      <c r="LN44" s="177"/>
      <c r="LO44" s="177"/>
      <c r="LP44" s="177"/>
      <c r="LQ44" s="177"/>
      <c r="LR44" s="177"/>
      <c r="LS44" s="177"/>
      <c r="LT44" s="177"/>
      <c r="LU44" s="177"/>
      <c r="LV44" s="177"/>
      <c r="LW44" s="177"/>
      <c r="LX44" s="177"/>
      <c r="LY44" s="177"/>
      <c r="LZ44" s="177"/>
      <c r="MA44" s="177"/>
      <c r="MB44" s="177"/>
      <c r="MC44" s="177"/>
      <c r="MD44" s="177"/>
      <c r="ME44" s="177"/>
      <c r="MF44" s="177"/>
      <c r="MG44" s="177"/>
      <c r="MH44" s="177"/>
      <c r="MI44" s="177"/>
      <c r="MJ44" s="177"/>
      <c r="MK44" s="177"/>
      <c r="ML44" s="177"/>
      <c r="MM44" s="177"/>
      <c r="MN44" s="177"/>
      <c r="MO44" s="177"/>
      <c r="MP44" s="177"/>
      <c r="MQ44" s="177"/>
      <c r="MR44" s="177"/>
      <c r="MS44" s="177"/>
      <c r="MT44" s="177"/>
      <c r="MU44" s="177"/>
      <c r="MV44" s="177"/>
      <c r="MW44" s="177"/>
      <c r="MX44" s="177"/>
      <c r="MY44" s="177"/>
      <c r="MZ44" s="177"/>
      <c r="NA44" s="177"/>
      <c r="NB44" s="177"/>
      <c r="NC44" s="177"/>
      <c r="ND44" s="177"/>
      <c r="NE44" s="177"/>
      <c r="NF44" s="177"/>
      <c r="NG44" s="177"/>
      <c r="NH44" s="177"/>
      <c r="NI44" s="177"/>
      <c r="NJ44" s="177"/>
      <c r="NK44" s="177"/>
      <c r="NL44" s="177"/>
      <c r="NM44" s="177"/>
      <c r="NN44" s="177"/>
      <c r="NO44" s="177"/>
      <c r="NP44" s="177"/>
      <c r="NQ44" s="177"/>
      <c r="NR44" s="177"/>
      <c r="NS44" s="177"/>
      <c r="NT44" s="177"/>
      <c r="NU44" s="177"/>
      <c r="NV44" s="177"/>
      <c r="NW44" s="177"/>
      <c r="NX44" s="177"/>
      <c r="NY44" s="177"/>
      <c r="NZ44" s="177"/>
      <c r="OA44" s="177"/>
      <c r="OB44" s="177"/>
      <c r="OC44" s="177"/>
      <c r="OD44" s="177"/>
      <c r="OE44" s="177"/>
      <c r="OF44" s="177"/>
      <c r="OG44" s="177"/>
      <c r="OH44" s="177"/>
      <c r="OI44" s="177"/>
      <c r="OJ44" s="177"/>
      <c r="OK44" s="177"/>
      <c r="OL44" s="177"/>
      <c r="OM44" s="177"/>
      <c r="ON44" s="177"/>
      <c r="OO44" s="177"/>
      <c r="OP44" s="177"/>
      <c r="OQ44" s="177"/>
      <c r="OR44" s="177"/>
      <c r="OS44" s="177"/>
      <c r="OT44" s="177"/>
      <c r="OU44" s="177"/>
      <c r="OV44" s="177"/>
      <c r="OW44" s="177"/>
      <c r="OX44" s="177"/>
      <c r="OY44" s="177"/>
      <c r="OZ44" s="177"/>
      <c r="PA44" s="177"/>
      <c r="PB44" s="177"/>
      <c r="PC44" s="177"/>
      <c r="PD44" s="177"/>
      <c r="PE44" s="177"/>
      <c r="PF44" s="177"/>
      <c r="PG44" s="177"/>
      <c r="PH44" s="177"/>
      <c r="PI44" s="177"/>
      <c r="PJ44" s="177"/>
      <c r="PK44" s="177"/>
      <c r="PL44" s="177"/>
      <c r="PM44" s="177"/>
      <c r="PN44" s="177"/>
      <c r="PO44" s="177"/>
      <c r="PP44" s="177"/>
      <c r="PQ44" s="177"/>
      <c r="PR44" s="177"/>
      <c r="PS44" s="177"/>
      <c r="PT44" s="177"/>
      <c r="PU44" s="177"/>
      <c r="PV44" s="177"/>
      <c r="PW44" s="177"/>
      <c r="PX44" s="177"/>
      <c r="PY44" s="177"/>
      <c r="PZ44" s="177"/>
      <c r="QA44" s="177"/>
      <c r="QB44" s="177"/>
      <c r="QC44" s="177"/>
      <c r="QD44" s="177"/>
      <c r="QE44" s="177"/>
      <c r="QF44" s="177"/>
      <c r="QG44" s="177"/>
      <c r="QH44" s="177"/>
      <c r="QI44" s="177"/>
      <c r="QJ44" s="177"/>
      <c r="QK44" s="177"/>
      <c r="QL44" s="177"/>
      <c r="QM44" s="177"/>
      <c r="QN44" s="177"/>
      <c r="QO44" s="177"/>
      <c r="QP44" s="177"/>
      <c r="QQ44" s="177"/>
      <c r="QR44" s="177"/>
      <c r="QS44" s="177"/>
      <c r="QT44" s="177"/>
      <c r="QU44" s="177"/>
      <c r="QV44" s="177"/>
      <c r="QW44" s="177"/>
      <c r="QX44" s="177"/>
      <c r="QY44" s="177"/>
      <c r="QZ44" s="177"/>
      <c r="RA44" s="177"/>
      <c r="RB44" s="177"/>
      <c r="RC44" s="177"/>
      <c r="RD44" s="177"/>
      <c r="RE44" s="177"/>
      <c r="RF44" s="177"/>
      <c r="RG44" s="177"/>
      <c r="RH44" s="177"/>
      <c r="RI44" s="177"/>
      <c r="RJ44" s="177"/>
      <c r="RK44" s="177"/>
      <c r="RL44" s="177"/>
      <c r="RM44" s="177"/>
      <c r="RN44" s="177"/>
      <c r="RO44" s="177"/>
      <c r="RP44" s="177"/>
      <c r="RQ44" s="177"/>
      <c r="RR44" s="177"/>
      <c r="RS44" s="177"/>
      <c r="RT44" s="177"/>
      <c r="RU44" s="177"/>
      <c r="RV44" s="177"/>
      <c r="RW44" s="177"/>
      <c r="RX44" s="177"/>
      <c r="RY44" s="177"/>
      <c r="RZ44" s="177"/>
      <c r="SA44" s="177"/>
      <c r="SB44" s="177"/>
      <c r="SC44" s="177"/>
      <c r="SD44" s="177"/>
      <c r="SE44" s="177"/>
      <c r="SF44" s="177"/>
      <c r="SG44" s="177"/>
      <c r="SH44" s="177"/>
      <c r="SI44" s="177"/>
      <c r="SJ44" s="177"/>
      <c r="SK44" s="177"/>
      <c r="SL44" s="177"/>
      <c r="SM44" s="177"/>
      <c r="SN44" s="177"/>
      <c r="SO44" s="177"/>
      <c r="SP44" s="177"/>
      <c r="SQ44" s="177"/>
      <c r="SR44" s="177"/>
      <c r="SS44" s="177"/>
      <c r="ST44" s="177"/>
      <c r="SU44" s="177"/>
      <c r="SV44" s="177"/>
      <c r="SW44" s="177"/>
      <c r="SX44" s="177"/>
      <c r="SY44" s="177"/>
      <c r="SZ44" s="177"/>
      <c r="TA44" s="177"/>
      <c r="TB44" s="177"/>
      <c r="TC44" s="177"/>
      <c r="TD44" s="177"/>
      <c r="TE44" s="177"/>
      <c r="TF44" s="177"/>
      <c r="TG44" s="177"/>
      <c r="TH44" s="177"/>
      <c r="TI44" s="177"/>
      <c r="TJ44" s="177"/>
      <c r="TK44" s="177"/>
      <c r="TL44" s="177"/>
      <c r="TM44" s="177"/>
      <c r="TN44" s="177"/>
      <c r="TO44" s="177"/>
      <c r="TP44" s="177"/>
      <c r="TQ44" s="177"/>
      <c r="TR44" s="177"/>
      <c r="TS44" s="177"/>
      <c r="TT44" s="177"/>
      <c r="TU44" s="177"/>
      <c r="TV44" s="177"/>
      <c r="TW44" s="177"/>
      <c r="TX44" s="177"/>
      <c r="TY44" s="177"/>
      <c r="TZ44" s="177"/>
      <c r="UA44" s="177"/>
      <c r="UB44" s="177"/>
      <c r="UC44" s="177"/>
      <c r="UD44" s="177"/>
      <c r="UE44" s="177"/>
      <c r="UF44" s="177"/>
      <c r="UG44" s="177"/>
      <c r="UH44" s="177"/>
      <c r="UI44" s="177"/>
      <c r="UJ44" s="177"/>
      <c r="UK44" s="177"/>
      <c r="UL44" s="177"/>
      <c r="UM44" s="177"/>
      <c r="UN44" s="177"/>
      <c r="UO44" s="177"/>
      <c r="UP44" s="177"/>
      <c r="UQ44" s="177"/>
      <c r="UR44" s="177"/>
      <c r="US44" s="177"/>
      <c r="UT44" s="177"/>
      <c r="UU44" s="177"/>
      <c r="UV44" s="177"/>
      <c r="UW44" s="177"/>
      <c r="UX44" s="177"/>
      <c r="UY44" s="177"/>
      <c r="UZ44" s="177"/>
      <c r="VA44" s="177"/>
      <c r="VB44" s="177"/>
      <c r="VC44" s="177"/>
      <c r="VD44" s="177"/>
      <c r="VE44" s="177"/>
      <c r="VF44" s="177"/>
      <c r="VG44" s="177"/>
      <c r="VH44" s="177"/>
      <c r="VI44" s="177"/>
      <c r="VJ44" s="177"/>
      <c r="VK44" s="177"/>
      <c r="VL44" s="177"/>
      <c r="VM44" s="177"/>
      <c r="VN44" s="177"/>
      <c r="VO44" s="177"/>
      <c r="VP44" s="177"/>
      <c r="VQ44" s="177"/>
      <c r="VR44" s="177"/>
      <c r="VS44" s="177"/>
      <c r="VT44" s="177"/>
      <c r="VU44" s="177"/>
      <c r="VV44" s="177"/>
      <c r="VW44" s="177"/>
      <c r="VX44" s="177"/>
      <c r="VY44" s="177"/>
      <c r="VZ44" s="177"/>
      <c r="WA44" s="177"/>
      <c r="WB44" s="177"/>
      <c r="WC44" s="177"/>
      <c r="WD44" s="177"/>
      <c r="WE44" s="177"/>
      <c r="WF44" s="177"/>
      <c r="WG44" s="177"/>
      <c r="WH44" s="177"/>
      <c r="WI44" s="177"/>
      <c r="WJ44" s="177"/>
      <c r="WK44" s="177"/>
      <c r="WL44" s="177"/>
      <c r="WM44" s="177"/>
      <c r="WN44" s="177"/>
      <c r="WO44" s="177"/>
      <c r="WP44" s="177"/>
      <c r="WQ44" s="177"/>
      <c r="WR44" s="177"/>
      <c r="WS44" s="177"/>
      <c r="WT44" s="177"/>
      <c r="WU44" s="177"/>
      <c r="WV44" s="177"/>
      <c r="WW44" s="177"/>
      <c r="WX44" s="177"/>
      <c r="WY44" s="177"/>
      <c r="WZ44" s="177"/>
      <c r="XA44" s="177"/>
      <c r="XB44" s="177"/>
      <c r="XC44" s="177"/>
      <c r="XD44" s="177"/>
      <c r="XE44" s="177"/>
      <c r="XF44" s="177"/>
      <c r="XG44" s="177"/>
      <c r="XH44" s="177"/>
      <c r="XI44" s="177"/>
      <c r="XJ44" s="177"/>
      <c r="XK44" s="177"/>
      <c r="XL44" s="177"/>
      <c r="XM44" s="177"/>
      <c r="XN44" s="177"/>
      <c r="XO44" s="177"/>
      <c r="XP44" s="177"/>
      <c r="XQ44" s="177"/>
      <c r="XR44" s="177"/>
      <c r="XS44" s="177"/>
      <c r="XT44" s="177"/>
      <c r="XU44" s="177"/>
      <c r="XV44" s="177"/>
      <c r="XW44" s="177"/>
      <c r="XX44" s="177"/>
      <c r="XY44" s="177"/>
      <c r="XZ44" s="177"/>
      <c r="YA44" s="177"/>
      <c r="YB44" s="177"/>
      <c r="YC44" s="177"/>
      <c r="YD44" s="177"/>
      <c r="YE44" s="177"/>
      <c r="YF44" s="177"/>
      <c r="YG44" s="177"/>
      <c r="YH44" s="177"/>
      <c r="YI44" s="177"/>
      <c r="YJ44" s="177"/>
      <c r="YK44" s="177"/>
      <c r="YL44" s="177"/>
      <c r="YM44" s="177"/>
      <c r="YN44" s="177"/>
      <c r="YO44" s="177"/>
      <c r="YP44" s="177"/>
      <c r="YQ44" s="177"/>
      <c r="YR44" s="177"/>
      <c r="YS44" s="177"/>
      <c r="YT44" s="177"/>
      <c r="YU44" s="177"/>
      <c r="YV44" s="177"/>
      <c r="YW44" s="177"/>
      <c r="YX44" s="177"/>
      <c r="YY44" s="177"/>
      <c r="YZ44" s="177"/>
      <c r="ZA44" s="177"/>
      <c r="ZB44" s="177"/>
      <c r="ZC44" s="177"/>
      <c r="ZD44" s="177"/>
      <c r="ZE44" s="177"/>
      <c r="ZF44" s="177"/>
      <c r="ZG44" s="177"/>
      <c r="ZH44" s="177"/>
      <c r="ZI44" s="177"/>
      <c r="ZJ44" s="177"/>
      <c r="ZK44" s="177"/>
      <c r="ZL44" s="177"/>
      <c r="ZM44" s="177"/>
      <c r="ZN44" s="177"/>
      <c r="ZO44" s="177"/>
      <c r="ZP44" s="177"/>
      <c r="ZQ44" s="177"/>
      <c r="ZR44" s="177"/>
      <c r="ZS44" s="177"/>
      <c r="ZT44" s="177"/>
      <c r="ZU44" s="177"/>
      <c r="ZV44" s="177"/>
      <c r="ZW44" s="177"/>
      <c r="ZX44" s="177"/>
      <c r="ZY44" s="177"/>
      <c r="ZZ44" s="177"/>
      <c r="AAA44" s="177"/>
      <c r="AAB44" s="177"/>
      <c r="AAC44" s="177"/>
      <c r="AAD44" s="177"/>
      <c r="AAE44" s="177"/>
      <c r="AAF44" s="177"/>
      <c r="AAG44" s="177"/>
      <c r="AAH44" s="177"/>
      <c r="AAI44" s="177"/>
      <c r="AAJ44" s="177"/>
      <c r="AAK44" s="177"/>
      <c r="AAL44" s="177"/>
      <c r="AAM44" s="177"/>
      <c r="AAN44" s="177"/>
      <c r="AAO44" s="177"/>
      <c r="AAP44" s="177"/>
      <c r="AAQ44" s="177"/>
      <c r="AAR44" s="177"/>
      <c r="AAS44" s="177"/>
      <c r="AAT44" s="177"/>
      <c r="AAU44" s="177"/>
      <c r="AAV44" s="177"/>
      <c r="AAW44" s="177"/>
      <c r="AAX44" s="177"/>
      <c r="AAY44" s="177"/>
      <c r="AAZ44" s="177"/>
      <c r="ABA44" s="177"/>
      <c r="ABB44" s="177"/>
      <c r="ABC44" s="177"/>
      <c r="ABD44" s="177"/>
      <c r="ABE44" s="177"/>
      <c r="ABF44" s="177"/>
      <c r="ABG44" s="177"/>
      <c r="ABH44" s="177"/>
      <c r="ABI44" s="177"/>
      <c r="ABJ44" s="177"/>
      <c r="ABK44" s="177"/>
      <c r="ABL44" s="177"/>
      <c r="ABM44" s="177"/>
      <c r="ABN44" s="177"/>
      <c r="ABO44" s="177"/>
      <c r="ABP44" s="177"/>
      <c r="ABQ44" s="177"/>
      <c r="ABR44" s="177"/>
      <c r="ABS44" s="177"/>
      <c r="ABT44" s="177"/>
      <c r="ABU44" s="177"/>
      <c r="ABV44" s="177"/>
      <c r="ABW44" s="177"/>
      <c r="ABX44" s="177"/>
      <c r="ABY44" s="177"/>
      <c r="ABZ44" s="177"/>
      <c r="ACA44" s="177"/>
      <c r="ACB44" s="177"/>
      <c r="ACC44" s="177"/>
      <c r="ACD44" s="177"/>
      <c r="ACE44" s="177"/>
      <c r="ACF44" s="177"/>
      <c r="ACG44" s="177"/>
      <c r="ACH44" s="177"/>
      <c r="ACI44" s="177"/>
      <c r="ACJ44" s="177"/>
      <c r="ACK44" s="177"/>
      <c r="ACL44" s="177"/>
      <c r="ACM44" s="177"/>
      <c r="ACN44" s="177"/>
      <c r="ACO44" s="177"/>
      <c r="ACP44" s="177"/>
      <c r="ACQ44" s="177"/>
      <c r="ACR44" s="177"/>
      <c r="ACS44" s="177"/>
      <c r="ACT44" s="177"/>
      <c r="ACU44" s="177"/>
      <c r="ACV44" s="177"/>
      <c r="ACW44" s="177"/>
      <c r="ACX44" s="177"/>
      <c r="ACY44" s="177"/>
      <c r="ACZ44" s="177"/>
      <c r="ADA44" s="177"/>
      <c r="ADB44" s="177"/>
      <c r="ADC44" s="177"/>
      <c r="ADD44" s="177"/>
      <c r="ADE44" s="177"/>
      <c r="ADF44" s="177"/>
      <c r="ADG44" s="177"/>
      <c r="ADH44" s="177"/>
      <c r="ADI44" s="177"/>
      <c r="ADJ44" s="177"/>
      <c r="ADK44" s="177"/>
      <c r="ADL44" s="177"/>
      <c r="ADM44" s="177"/>
      <c r="ADN44" s="177"/>
      <c r="ADO44" s="177"/>
      <c r="ADP44" s="177"/>
      <c r="ADQ44" s="177"/>
      <c r="ADR44" s="177"/>
      <c r="ADS44" s="177"/>
      <c r="ADT44" s="177"/>
      <c r="ADU44" s="177"/>
      <c r="ADV44" s="177"/>
      <c r="ADW44" s="177"/>
      <c r="ADX44" s="177"/>
      <c r="ADY44" s="177"/>
      <c r="ADZ44" s="177"/>
      <c r="AEA44" s="177"/>
      <c r="AEB44" s="177"/>
      <c r="AEC44" s="177"/>
      <c r="AED44" s="177"/>
      <c r="AEE44" s="177"/>
      <c r="AEF44" s="177"/>
      <c r="AEG44" s="177"/>
      <c r="AEH44" s="177"/>
      <c r="AEI44" s="177"/>
      <c r="AEJ44" s="177"/>
      <c r="AEK44" s="177"/>
      <c r="AEL44" s="177"/>
      <c r="AEM44" s="177"/>
      <c r="AEN44" s="177"/>
      <c r="AEO44" s="177"/>
      <c r="AEP44" s="177"/>
      <c r="AEQ44" s="177"/>
      <c r="AER44" s="177"/>
      <c r="AES44" s="177"/>
      <c r="AET44" s="177"/>
      <c r="AEU44" s="177"/>
      <c r="AEV44" s="177"/>
      <c r="AEW44" s="177"/>
      <c r="AEX44" s="177"/>
      <c r="AEY44" s="177"/>
      <c r="AEZ44" s="177"/>
      <c r="AFA44" s="177"/>
      <c r="AFB44" s="177"/>
      <c r="AFC44" s="177"/>
      <c r="AFD44" s="177"/>
      <c r="AFE44" s="177"/>
      <c r="AFF44" s="177"/>
      <c r="AFG44" s="177"/>
      <c r="AFH44" s="177"/>
      <c r="AFI44" s="177"/>
      <c r="AFJ44" s="177"/>
      <c r="AFK44" s="177"/>
      <c r="AFL44" s="177"/>
      <c r="AFM44" s="177"/>
      <c r="AFN44" s="177"/>
      <c r="AFO44" s="177"/>
      <c r="AFP44" s="177"/>
      <c r="AFQ44" s="177"/>
      <c r="AFR44" s="177"/>
      <c r="AFS44" s="177"/>
      <c r="AFT44" s="177"/>
      <c r="AFU44" s="177"/>
      <c r="AFV44" s="177"/>
      <c r="AFW44" s="177"/>
      <c r="AFX44" s="177"/>
      <c r="AFY44" s="177"/>
      <c r="AFZ44" s="177"/>
      <c r="AGA44" s="177"/>
      <c r="AGB44" s="177"/>
      <c r="AGC44" s="177"/>
      <c r="AGD44" s="177"/>
      <c r="AGE44" s="177"/>
      <c r="AGF44" s="177"/>
      <c r="AGG44" s="177"/>
      <c r="AGH44" s="177"/>
      <c r="AGI44" s="177"/>
      <c r="AGJ44" s="177"/>
      <c r="AGK44" s="177"/>
      <c r="AGL44" s="177"/>
      <c r="AGM44" s="177"/>
      <c r="AGN44" s="177"/>
      <c r="AGO44" s="177"/>
      <c r="AGP44" s="177"/>
      <c r="AGQ44" s="177"/>
      <c r="AGR44" s="177"/>
      <c r="AGS44" s="177"/>
      <c r="AGT44" s="177"/>
      <c r="AGU44" s="177"/>
      <c r="AGV44" s="177"/>
      <c r="AGW44" s="177"/>
      <c r="AGX44" s="177"/>
      <c r="AGY44" s="177"/>
      <c r="AGZ44" s="177"/>
      <c r="AHA44" s="177"/>
      <c r="AHB44" s="177"/>
      <c r="AHC44" s="177"/>
      <c r="AHD44" s="177"/>
      <c r="AHE44" s="177"/>
      <c r="AHF44" s="177"/>
      <c r="AHG44" s="177"/>
      <c r="AHH44" s="177"/>
      <c r="AHI44" s="177"/>
      <c r="AHJ44" s="177"/>
      <c r="AHK44" s="177"/>
      <c r="AHL44" s="177"/>
      <c r="AHM44" s="177"/>
      <c r="AHN44" s="177"/>
      <c r="AHO44" s="177"/>
      <c r="AHP44" s="177"/>
      <c r="AHQ44" s="177"/>
      <c r="AHR44" s="177"/>
      <c r="AHS44" s="177"/>
      <c r="AHT44" s="177"/>
      <c r="AHU44" s="177"/>
      <c r="AHV44" s="177"/>
      <c r="AHW44" s="177"/>
      <c r="AHX44" s="177"/>
      <c r="AHY44" s="177"/>
      <c r="AHZ44" s="177"/>
      <c r="AIA44" s="177"/>
      <c r="AIB44" s="177"/>
      <c r="AIC44" s="177"/>
      <c r="AID44" s="177"/>
      <c r="AIE44" s="177"/>
      <c r="AIF44" s="177"/>
      <c r="AIG44" s="177"/>
      <c r="AIH44" s="177"/>
      <c r="AII44" s="177"/>
      <c r="AIJ44" s="177"/>
      <c r="AIK44" s="177"/>
      <c r="AIL44" s="177"/>
      <c r="AIM44" s="177"/>
      <c r="AIN44" s="177"/>
      <c r="AIO44" s="177"/>
      <c r="AIP44" s="177"/>
      <c r="AIQ44" s="177"/>
      <c r="AIR44" s="177"/>
      <c r="AIS44" s="177"/>
      <c r="AIT44" s="177"/>
      <c r="AIU44" s="177"/>
      <c r="AIV44" s="177"/>
      <c r="AIW44" s="177"/>
      <c r="AIX44" s="177"/>
      <c r="AIY44" s="177"/>
      <c r="AIZ44" s="177"/>
      <c r="AJA44" s="177"/>
      <c r="AJB44" s="177"/>
      <c r="AJC44" s="177"/>
      <c r="AJD44" s="177"/>
      <c r="AJE44" s="177"/>
      <c r="AJF44" s="177"/>
      <c r="AJG44" s="177"/>
      <c r="AJH44" s="177"/>
      <c r="AJI44" s="177"/>
      <c r="AJJ44" s="177"/>
      <c r="AJK44" s="177"/>
      <c r="AJL44" s="177"/>
      <c r="AJM44" s="177"/>
      <c r="AJN44" s="177"/>
      <c r="AJO44" s="177"/>
      <c r="AJP44" s="177"/>
      <c r="AJQ44" s="177"/>
      <c r="AJR44" s="177"/>
      <c r="AJS44" s="177"/>
      <c r="AJT44" s="177"/>
      <c r="AJU44" s="177"/>
      <c r="AJV44" s="177"/>
      <c r="AJW44" s="177"/>
      <c r="AJX44" s="177"/>
      <c r="AJY44" s="177"/>
      <c r="AJZ44" s="177"/>
      <c r="AKA44" s="177"/>
      <c r="AKB44" s="177"/>
      <c r="AKC44" s="177"/>
      <c r="AKD44" s="177"/>
      <c r="AKE44" s="177"/>
      <c r="AKF44" s="177"/>
      <c r="AKG44" s="177"/>
      <c r="AKH44" s="177"/>
      <c r="AKI44" s="177"/>
      <c r="AKJ44" s="177"/>
      <c r="AKK44" s="177"/>
      <c r="AKL44" s="177"/>
      <c r="AKM44" s="177"/>
      <c r="AKN44" s="177"/>
      <c r="AKO44" s="177"/>
      <c r="AKP44" s="177"/>
      <c r="AKQ44" s="177"/>
      <c r="AKR44" s="177"/>
      <c r="AKS44" s="177"/>
      <c r="AKT44" s="177"/>
      <c r="AKU44" s="177"/>
      <c r="AKV44" s="177"/>
      <c r="AKW44" s="177"/>
      <c r="AKX44" s="177"/>
      <c r="AKY44" s="177"/>
      <c r="AKZ44" s="177"/>
      <c r="ALA44" s="177"/>
      <c r="ALB44" s="177"/>
      <c r="ALC44" s="177"/>
      <c r="ALD44" s="177"/>
      <c r="ALE44" s="177"/>
      <c r="ALF44" s="177"/>
      <c r="ALG44" s="177"/>
      <c r="ALH44" s="177"/>
      <c r="ALI44" s="177"/>
      <c r="ALJ44" s="177"/>
      <c r="ALK44" s="177"/>
      <c r="ALL44" s="177"/>
      <c r="ALM44" s="177"/>
      <c r="ALN44" s="177"/>
      <c r="ALO44" s="177"/>
      <c r="ALP44" s="177"/>
      <c r="ALQ44" s="177"/>
      <c r="ALR44" s="177"/>
      <c r="ALS44" s="177"/>
      <c r="ALT44" s="177"/>
      <c r="ALU44" s="177"/>
      <c r="ALV44" s="177"/>
      <c r="ALW44" s="177"/>
      <c r="ALX44" s="177"/>
      <c r="ALY44" s="177"/>
      <c r="ALZ44" s="177"/>
      <c r="AMA44" s="177"/>
      <c r="AMB44" s="177"/>
      <c r="AMC44" s="177"/>
      <c r="AMD44" s="177"/>
      <c r="AME44" s="177"/>
      <c r="AMF44" s="177"/>
      <c r="AMG44" s="177"/>
      <c r="AMH44" s="177"/>
      <c r="AMI44" s="177"/>
      <c r="AMJ44" s="177"/>
      <c r="AMK44" s="177"/>
    </row>
    <row r="45" spans="1:1025" s="298" customFormat="1" ht="29.25" customHeight="1" x14ac:dyDescent="0.8">
      <c r="A45" s="299">
        <v>2003</v>
      </c>
      <c r="B45" s="171">
        <v>61.575608307779099</v>
      </c>
      <c r="C45" s="172">
        <v>2.1054899435801002</v>
      </c>
      <c r="D45" s="171">
        <v>98.657468757556501</v>
      </c>
      <c r="E45" s="172">
        <v>1.19295298716633</v>
      </c>
      <c r="F45" s="171">
        <v>7.5314414006030299</v>
      </c>
      <c r="G45" s="172">
        <v>171.06296139668501</v>
      </c>
      <c r="H45" s="171">
        <v>50.257146437102001</v>
      </c>
      <c r="I45" s="172">
        <v>1.79472973868287</v>
      </c>
      <c r="J45" s="171">
        <v>89.044404372159903</v>
      </c>
      <c r="K45" s="172">
        <v>1.19295298716633</v>
      </c>
      <c r="L45" s="171">
        <v>-7.8525572510303103</v>
      </c>
      <c r="M45" s="300">
        <v>134.43667628408099</v>
      </c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  <c r="BB45" s="177"/>
      <c r="BC45" s="177"/>
      <c r="BD45" s="177"/>
      <c r="BE45" s="177"/>
      <c r="BF45" s="177"/>
      <c r="BG45" s="177"/>
      <c r="BH45" s="177"/>
      <c r="BI45" s="177"/>
      <c r="BJ45" s="177"/>
      <c r="BK45" s="177"/>
      <c r="BL45" s="177"/>
      <c r="BM45" s="177"/>
      <c r="BN45" s="177"/>
      <c r="BO45" s="177"/>
      <c r="BP45" s="177"/>
      <c r="BQ45" s="177"/>
      <c r="BR45" s="177"/>
      <c r="BS45" s="177"/>
      <c r="BT45" s="177"/>
      <c r="BU45" s="177"/>
      <c r="BV45" s="177"/>
      <c r="BW45" s="177"/>
      <c r="BX45" s="177"/>
      <c r="BY45" s="177"/>
      <c r="BZ45" s="177"/>
      <c r="CA45" s="177"/>
      <c r="CB45" s="177"/>
      <c r="CC45" s="177"/>
      <c r="CD45" s="177"/>
      <c r="CE45" s="177"/>
      <c r="CF45" s="177"/>
      <c r="CG45" s="177"/>
      <c r="CH45" s="177"/>
      <c r="CI45" s="177"/>
      <c r="CJ45" s="177"/>
      <c r="CK45" s="177"/>
      <c r="CL45" s="177"/>
      <c r="CM45" s="177"/>
      <c r="CN45" s="177"/>
      <c r="CO45" s="177"/>
      <c r="CP45" s="177"/>
      <c r="CQ45" s="177"/>
      <c r="CR45" s="177"/>
      <c r="CS45" s="177"/>
      <c r="CT45" s="177"/>
      <c r="CU45" s="177"/>
      <c r="CV45" s="177"/>
      <c r="CW45" s="177"/>
      <c r="CX45" s="177"/>
      <c r="CY45" s="177"/>
      <c r="CZ45" s="177"/>
      <c r="DA45" s="177"/>
      <c r="DB45" s="177"/>
      <c r="DC45" s="177"/>
      <c r="DD45" s="177"/>
      <c r="DE45" s="177"/>
      <c r="DF45" s="177"/>
      <c r="DG45" s="177"/>
      <c r="DH45" s="177"/>
      <c r="DI45" s="177"/>
      <c r="DJ45" s="177"/>
      <c r="DK45" s="177"/>
      <c r="DL45" s="177"/>
      <c r="DM45" s="177"/>
      <c r="DN45" s="177"/>
      <c r="DO45" s="177"/>
      <c r="DP45" s="177"/>
      <c r="DQ45" s="177"/>
      <c r="DR45" s="177"/>
      <c r="DS45" s="177"/>
      <c r="DT45" s="177"/>
      <c r="DU45" s="177"/>
      <c r="DV45" s="177"/>
      <c r="DW45" s="177"/>
      <c r="DX45" s="177"/>
      <c r="DY45" s="177"/>
      <c r="DZ45" s="177"/>
      <c r="EA45" s="177"/>
      <c r="EB45" s="177"/>
      <c r="EC45" s="177"/>
      <c r="ED45" s="177"/>
      <c r="EE45" s="177"/>
      <c r="EF45" s="177"/>
      <c r="EG45" s="177"/>
      <c r="EH45" s="177"/>
      <c r="EI45" s="177"/>
      <c r="EJ45" s="177"/>
      <c r="EK45" s="177"/>
      <c r="EL45" s="177"/>
      <c r="EM45" s="177"/>
      <c r="EN45" s="177"/>
      <c r="EO45" s="177"/>
      <c r="EP45" s="177"/>
      <c r="EQ45" s="177"/>
      <c r="ER45" s="177"/>
      <c r="ES45" s="177"/>
      <c r="ET45" s="177"/>
      <c r="EU45" s="177"/>
      <c r="EV45" s="177"/>
      <c r="EW45" s="177"/>
      <c r="EX45" s="177"/>
      <c r="EY45" s="177"/>
      <c r="EZ45" s="177"/>
      <c r="FA45" s="177"/>
      <c r="FB45" s="177"/>
      <c r="FC45" s="177"/>
      <c r="FD45" s="177"/>
      <c r="FE45" s="177"/>
      <c r="FF45" s="177"/>
      <c r="FG45" s="177"/>
      <c r="FH45" s="177"/>
      <c r="FI45" s="177"/>
      <c r="FJ45" s="177"/>
      <c r="FK45" s="177"/>
      <c r="FL45" s="177"/>
      <c r="FM45" s="177"/>
      <c r="FN45" s="177"/>
      <c r="FO45" s="177"/>
      <c r="FP45" s="177"/>
      <c r="FQ45" s="177"/>
      <c r="FR45" s="177"/>
      <c r="FS45" s="177"/>
      <c r="FT45" s="177"/>
      <c r="FU45" s="177"/>
      <c r="FV45" s="177"/>
      <c r="FW45" s="177"/>
      <c r="FX45" s="177"/>
      <c r="FY45" s="177"/>
      <c r="FZ45" s="177"/>
      <c r="GA45" s="177"/>
      <c r="GB45" s="177"/>
      <c r="GC45" s="177"/>
      <c r="GD45" s="177"/>
      <c r="GE45" s="177"/>
      <c r="GF45" s="177"/>
      <c r="GG45" s="177"/>
      <c r="GH45" s="177"/>
      <c r="GI45" s="177"/>
      <c r="GJ45" s="177"/>
      <c r="GK45" s="177"/>
      <c r="GL45" s="177"/>
      <c r="GM45" s="177"/>
      <c r="GN45" s="177"/>
      <c r="GO45" s="177"/>
      <c r="GP45" s="177"/>
      <c r="GQ45" s="177"/>
      <c r="GR45" s="177"/>
      <c r="GS45" s="177"/>
      <c r="GT45" s="177"/>
      <c r="GU45" s="177"/>
      <c r="GV45" s="177"/>
      <c r="GW45" s="177"/>
      <c r="GX45" s="177"/>
      <c r="GY45" s="177"/>
      <c r="GZ45" s="177"/>
      <c r="HA45" s="177"/>
      <c r="HB45" s="177"/>
      <c r="HC45" s="177"/>
      <c r="HD45" s="177"/>
      <c r="HE45" s="177"/>
      <c r="HF45" s="177"/>
      <c r="HG45" s="177"/>
      <c r="HH45" s="177"/>
      <c r="HI45" s="177"/>
      <c r="HJ45" s="177"/>
      <c r="HK45" s="177"/>
      <c r="HL45" s="177"/>
      <c r="HM45" s="177"/>
      <c r="HN45" s="177"/>
      <c r="HO45" s="177"/>
      <c r="HP45" s="177"/>
      <c r="HQ45" s="177"/>
      <c r="HR45" s="177"/>
      <c r="HS45" s="177"/>
      <c r="HT45" s="177"/>
      <c r="HU45" s="177"/>
      <c r="HV45" s="177"/>
      <c r="HW45" s="177"/>
      <c r="HX45" s="177"/>
      <c r="HY45" s="177"/>
      <c r="HZ45" s="177"/>
      <c r="IA45" s="177"/>
      <c r="IB45" s="177"/>
      <c r="IC45" s="177"/>
      <c r="ID45" s="177"/>
      <c r="IE45" s="177"/>
      <c r="IF45" s="177"/>
      <c r="IG45" s="177"/>
      <c r="IH45" s="177"/>
      <c r="II45" s="177"/>
      <c r="IJ45" s="177"/>
      <c r="IK45" s="177"/>
      <c r="IL45" s="177"/>
      <c r="IM45" s="177"/>
      <c r="IN45" s="177"/>
      <c r="IO45" s="177"/>
      <c r="IP45" s="177"/>
      <c r="IQ45" s="177"/>
      <c r="IR45" s="177"/>
      <c r="IS45" s="177"/>
      <c r="IT45" s="177"/>
      <c r="IU45" s="177"/>
      <c r="IV45" s="177"/>
      <c r="IW45" s="177"/>
      <c r="IX45" s="177"/>
      <c r="IY45" s="177"/>
      <c r="IZ45" s="177"/>
      <c r="JA45" s="177"/>
      <c r="JB45" s="177"/>
      <c r="JC45" s="177"/>
      <c r="JD45" s="177"/>
      <c r="JE45" s="177"/>
      <c r="JF45" s="177"/>
      <c r="JG45" s="177"/>
      <c r="JH45" s="177"/>
      <c r="JI45" s="177"/>
      <c r="JJ45" s="177"/>
      <c r="JK45" s="177"/>
      <c r="JL45" s="177"/>
      <c r="JM45" s="177"/>
      <c r="JN45" s="177"/>
      <c r="JO45" s="177"/>
      <c r="JP45" s="177"/>
      <c r="JQ45" s="177"/>
      <c r="JR45" s="177"/>
      <c r="JS45" s="177"/>
      <c r="JT45" s="177"/>
      <c r="JU45" s="177"/>
      <c r="JV45" s="177"/>
      <c r="JW45" s="177"/>
      <c r="JX45" s="177"/>
      <c r="JY45" s="177"/>
      <c r="JZ45" s="177"/>
      <c r="KA45" s="177"/>
      <c r="KB45" s="177"/>
      <c r="KC45" s="177"/>
      <c r="KD45" s="177"/>
      <c r="KE45" s="177"/>
      <c r="KF45" s="177"/>
      <c r="KG45" s="177"/>
      <c r="KH45" s="177"/>
      <c r="KI45" s="177"/>
      <c r="KJ45" s="177"/>
      <c r="KK45" s="177"/>
      <c r="KL45" s="177"/>
      <c r="KM45" s="177"/>
      <c r="KN45" s="177"/>
      <c r="KO45" s="177"/>
      <c r="KP45" s="177"/>
      <c r="KQ45" s="177"/>
      <c r="KR45" s="177"/>
      <c r="KS45" s="177"/>
      <c r="KT45" s="177"/>
      <c r="KU45" s="177"/>
      <c r="KV45" s="177"/>
      <c r="KW45" s="177"/>
      <c r="KX45" s="177"/>
      <c r="KY45" s="177"/>
      <c r="KZ45" s="177"/>
      <c r="LA45" s="177"/>
      <c r="LB45" s="177"/>
      <c r="LC45" s="177"/>
      <c r="LD45" s="177"/>
      <c r="LE45" s="177"/>
      <c r="LF45" s="177"/>
      <c r="LG45" s="177"/>
      <c r="LH45" s="177"/>
      <c r="LI45" s="177"/>
      <c r="LJ45" s="177"/>
      <c r="LK45" s="177"/>
      <c r="LL45" s="177"/>
      <c r="LM45" s="177"/>
      <c r="LN45" s="177"/>
      <c r="LO45" s="177"/>
      <c r="LP45" s="177"/>
      <c r="LQ45" s="177"/>
      <c r="LR45" s="177"/>
      <c r="LS45" s="177"/>
      <c r="LT45" s="177"/>
      <c r="LU45" s="177"/>
      <c r="LV45" s="177"/>
      <c r="LW45" s="177"/>
      <c r="LX45" s="177"/>
      <c r="LY45" s="177"/>
      <c r="LZ45" s="177"/>
      <c r="MA45" s="177"/>
      <c r="MB45" s="177"/>
      <c r="MC45" s="177"/>
      <c r="MD45" s="177"/>
      <c r="ME45" s="177"/>
      <c r="MF45" s="177"/>
      <c r="MG45" s="177"/>
      <c r="MH45" s="177"/>
      <c r="MI45" s="177"/>
      <c r="MJ45" s="177"/>
      <c r="MK45" s="177"/>
      <c r="ML45" s="177"/>
      <c r="MM45" s="177"/>
      <c r="MN45" s="177"/>
      <c r="MO45" s="177"/>
      <c r="MP45" s="177"/>
      <c r="MQ45" s="177"/>
      <c r="MR45" s="177"/>
      <c r="MS45" s="177"/>
      <c r="MT45" s="177"/>
      <c r="MU45" s="177"/>
      <c r="MV45" s="177"/>
      <c r="MW45" s="177"/>
      <c r="MX45" s="177"/>
      <c r="MY45" s="177"/>
      <c r="MZ45" s="177"/>
      <c r="NA45" s="177"/>
      <c r="NB45" s="177"/>
      <c r="NC45" s="177"/>
      <c r="ND45" s="177"/>
      <c r="NE45" s="177"/>
      <c r="NF45" s="177"/>
      <c r="NG45" s="177"/>
      <c r="NH45" s="177"/>
      <c r="NI45" s="177"/>
      <c r="NJ45" s="177"/>
      <c r="NK45" s="177"/>
      <c r="NL45" s="177"/>
      <c r="NM45" s="177"/>
      <c r="NN45" s="177"/>
      <c r="NO45" s="177"/>
      <c r="NP45" s="177"/>
      <c r="NQ45" s="177"/>
      <c r="NR45" s="177"/>
      <c r="NS45" s="177"/>
      <c r="NT45" s="177"/>
      <c r="NU45" s="177"/>
      <c r="NV45" s="177"/>
      <c r="NW45" s="177"/>
      <c r="NX45" s="177"/>
      <c r="NY45" s="177"/>
      <c r="NZ45" s="177"/>
      <c r="OA45" s="177"/>
      <c r="OB45" s="177"/>
      <c r="OC45" s="177"/>
      <c r="OD45" s="177"/>
      <c r="OE45" s="177"/>
      <c r="OF45" s="177"/>
      <c r="OG45" s="177"/>
      <c r="OH45" s="177"/>
      <c r="OI45" s="177"/>
      <c r="OJ45" s="177"/>
      <c r="OK45" s="177"/>
      <c r="OL45" s="177"/>
      <c r="OM45" s="177"/>
      <c r="ON45" s="177"/>
      <c r="OO45" s="177"/>
      <c r="OP45" s="177"/>
      <c r="OQ45" s="177"/>
      <c r="OR45" s="177"/>
      <c r="OS45" s="177"/>
      <c r="OT45" s="177"/>
      <c r="OU45" s="177"/>
      <c r="OV45" s="177"/>
      <c r="OW45" s="177"/>
      <c r="OX45" s="177"/>
      <c r="OY45" s="177"/>
      <c r="OZ45" s="177"/>
      <c r="PA45" s="177"/>
      <c r="PB45" s="177"/>
      <c r="PC45" s="177"/>
      <c r="PD45" s="177"/>
      <c r="PE45" s="177"/>
      <c r="PF45" s="177"/>
      <c r="PG45" s="177"/>
      <c r="PH45" s="177"/>
      <c r="PI45" s="177"/>
      <c r="PJ45" s="177"/>
      <c r="PK45" s="177"/>
      <c r="PL45" s="177"/>
      <c r="PM45" s="177"/>
      <c r="PN45" s="177"/>
      <c r="PO45" s="177"/>
      <c r="PP45" s="177"/>
      <c r="PQ45" s="177"/>
      <c r="PR45" s="177"/>
      <c r="PS45" s="177"/>
      <c r="PT45" s="177"/>
      <c r="PU45" s="177"/>
      <c r="PV45" s="177"/>
      <c r="PW45" s="177"/>
      <c r="PX45" s="177"/>
      <c r="PY45" s="177"/>
      <c r="PZ45" s="177"/>
      <c r="QA45" s="177"/>
      <c r="QB45" s="177"/>
      <c r="QC45" s="177"/>
      <c r="QD45" s="177"/>
      <c r="QE45" s="177"/>
      <c r="QF45" s="177"/>
      <c r="QG45" s="177"/>
      <c r="QH45" s="177"/>
      <c r="QI45" s="177"/>
      <c r="QJ45" s="177"/>
      <c r="QK45" s="177"/>
      <c r="QL45" s="177"/>
      <c r="QM45" s="177"/>
      <c r="QN45" s="177"/>
      <c r="QO45" s="177"/>
      <c r="QP45" s="177"/>
      <c r="QQ45" s="177"/>
      <c r="QR45" s="177"/>
      <c r="QS45" s="177"/>
      <c r="QT45" s="177"/>
      <c r="QU45" s="177"/>
      <c r="QV45" s="177"/>
      <c r="QW45" s="177"/>
      <c r="QX45" s="177"/>
      <c r="QY45" s="177"/>
      <c r="QZ45" s="177"/>
      <c r="RA45" s="177"/>
      <c r="RB45" s="177"/>
      <c r="RC45" s="177"/>
      <c r="RD45" s="177"/>
      <c r="RE45" s="177"/>
      <c r="RF45" s="177"/>
      <c r="RG45" s="177"/>
      <c r="RH45" s="177"/>
      <c r="RI45" s="177"/>
      <c r="RJ45" s="177"/>
      <c r="RK45" s="177"/>
      <c r="RL45" s="177"/>
      <c r="RM45" s="177"/>
      <c r="RN45" s="177"/>
      <c r="RO45" s="177"/>
      <c r="RP45" s="177"/>
      <c r="RQ45" s="177"/>
      <c r="RR45" s="177"/>
      <c r="RS45" s="177"/>
      <c r="RT45" s="177"/>
      <c r="RU45" s="177"/>
      <c r="RV45" s="177"/>
      <c r="RW45" s="177"/>
      <c r="RX45" s="177"/>
      <c r="RY45" s="177"/>
      <c r="RZ45" s="177"/>
      <c r="SA45" s="177"/>
      <c r="SB45" s="177"/>
      <c r="SC45" s="177"/>
      <c r="SD45" s="177"/>
      <c r="SE45" s="177"/>
      <c r="SF45" s="177"/>
      <c r="SG45" s="177"/>
      <c r="SH45" s="177"/>
      <c r="SI45" s="177"/>
      <c r="SJ45" s="177"/>
      <c r="SK45" s="177"/>
      <c r="SL45" s="177"/>
      <c r="SM45" s="177"/>
      <c r="SN45" s="177"/>
      <c r="SO45" s="177"/>
      <c r="SP45" s="177"/>
      <c r="SQ45" s="177"/>
      <c r="SR45" s="177"/>
      <c r="SS45" s="177"/>
      <c r="ST45" s="177"/>
      <c r="SU45" s="177"/>
      <c r="SV45" s="177"/>
      <c r="SW45" s="177"/>
      <c r="SX45" s="177"/>
      <c r="SY45" s="177"/>
      <c r="SZ45" s="177"/>
      <c r="TA45" s="177"/>
      <c r="TB45" s="177"/>
      <c r="TC45" s="177"/>
      <c r="TD45" s="177"/>
      <c r="TE45" s="177"/>
      <c r="TF45" s="177"/>
      <c r="TG45" s="177"/>
      <c r="TH45" s="177"/>
      <c r="TI45" s="177"/>
      <c r="TJ45" s="177"/>
      <c r="TK45" s="177"/>
      <c r="TL45" s="177"/>
      <c r="TM45" s="177"/>
      <c r="TN45" s="177"/>
      <c r="TO45" s="177"/>
      <c r="TP45" s="177"/>
      <c r="TQ45" s="177"/>
      <c r="TR45" s="177"/>
      <c r="TS45" s="177"/>
      <c r="TT45" s="177"/>
      <c r="TU45" s="177"/>
      <c r="TV45" s="177"/>
      <c r="TW45" s="177"/>
      <c r="TX45" s="177"/>
      <c r="TY45" s="177"/>
      <c r="TZ45" s="177"/>
      <c r="UA45" s="177"/>
      <c r="UB45" s="177"/>
      <c r="UC45" s="177"/>
      <c r="UD45" s="177"/>
      <c r="UE45" s="177"/>
      <c r="UF45" s="177"/>
      <c r="UG45" s="177"/>
      <c r="UH45" s="177"/>
      <c r="UI45" s="177"/>
      <c r="UJ45" s="177"/>
      <c r="UK45" s="177"/>
      <c r="UL45" s="177"/>
      <c r="UM45" s="177"/>
      <c r="UN45" s="177"/>
      <c r="UO45" s="177"/>
      <c r="UP45" s="177"/>
      <c r="UQ45" s="177"/>
      <c r="UR45" s="177"/>
      <c r="US45" s="177"/>
      <c r="UT45" s="177"/>
      <c r="UU45" s="177"/>
      <c r="UV45" s="177"/>
      <c r="UW45" s="177"/>
      <c r="UX45" s="177"/>
      <c r="UY45" s="177"/>
      <c r="UZ45" s="177"/>
      <c r="VA45" s="177"/>
      <c r="VB45" s="177"/>
      <c r="VC45" s="177"/>
      <c r="VD45" s="177"/>
      <c r="VE45" s="177"/>
      <c r="VF45" s="177"/>
      <c r="VG45" s="177"/>
      <c r="VH45" s="177"/>
      <c r="VI45" s="177"/>
      <c r="VJ45" s="177"/>
      <c r="VK45" s="177"/>
      <c r="VL45" s="177"/>
      <c r="VM45" s="177"/>
      <c r="VN45" s="177"/>
      <c r="VO45" s="177"/>
      <c r="VP45" s="177"/>
      <c r="VQ45" s="177"/>
      <c r="VR45" s="177"/>
      <c r="VS45" s="177"/>
      <c r="VT45" s="177"/>
      <c r="VU45" s="177"/>
      <c r="VV45" s="177"/>
      <c r="VW45" s="177"/>
      <c r="VX45" s="177"/>
      <c r="VY45" s="177"/>
      <c r="VZ45" s="177"/>
      <c r="WA45" s="177"/>
      <c r="WB45" s="177"/>
      <c r="WC45" s="177"/>
      <c r="WD45" s="177"/>
      <c r="WE45" s="177"/>
      <c r="WF45" s="177"/>
      <c r="WG45" s="177"/>
      <c r="WH45" s="177"/>
      <c r="WI45" s="177"/>
      <c r="WJ45" s="177"/>
      <c r="WK45" s="177"/>
      <c r="WL45" s="177"/>
      <c r="WM45" s="177"/>
      <c r="WN45" s="177"/>
      <c r="WO45" s="177"/>
      <c r="WP45" s="177"/>
      <c r="WQ45" s="177"/>
      <c r="WR45" s="177"/>
      <c r="WS45" s="177"/>
      <c r="WT45" s="177"/>
      <c r="WU45" s="177"/>
      <c r="WV45" s="177"/>
      <c r="WW45" s="177"/>
      <c r="WX45" s="177"/>
      <c r="WY45" s="177"/>
      <c r="WZ45" s="177"/>
      <c r="XA45" s="177"/>
      <c r="XB45" s="177"/>
      <c r="XC45" s="177"/>
      <c r="XD45" s="177"/>
      <c r="XE45" s="177"/>
      <c r="XF45" s="177"/>
      <c r="XG45" s="177"/>
      <c r="XH45" s="177"/>
      <c r="XI45" s="177"/>
      <c r="XJ45" s="177"/>
      <c r="XK45" s="177"/>
      <c r="XL45" s="177"/>
      <c r="XM45" s="177"/>
      <c r="XN45" s="177"/>
      <c r="XO45" s="177"/>
      <c r="XP45" s="177"/>
      <c r="XQ45" s="177"/>
      <c r="XR45" s="177"/>
      <c r="XS45" s="177"/>
      <c r="XT45" s="177"/>
      <c r="XU45" s="177"/>
      <c r="XV45" s="177"/>
      <c r="XW45" s="177"/>
      <c r="XX45" s="177"/>
      <c r="XY45" s="177"/>
      <c r="XZ45" s="177"/>
      <c r="YA45" s="177"/>
      <c r="YB45" s="177"/>
      <c r="YC45" s="177"/>
      <c r="YD45" s="177"/>
      <c r="YE45" s="177"/>
      <c r="YF45" s="177"/>
      <c r="YG45" s="177"/>
      <c r="YH45" s="177"/>
      <c r="YI45" s="177"/>
      <c r="YJ45" s="177"/>
      <c r="YK45" s="177"/>
      <c r="YL45" s="177"/>
      <c r="YM45" s="177"/>
      <c r="YN45" s="177"/>
      <c r="YO45" s="177"/>
      <c r="YP45" s="177"/>
      <c r="YQ45" s="177"/>
      <c r="YR45" s="177"/>
      <c r="YS45" s="177"/>
      <c r="YT45" s="177"/>
      <c r="YU45" s="177"/>
      <c r="YV45" s="177"/>
      <c r="YW45" s="177"/>
      <c r="YX45" s="177"/>
      <c r="YY45" s="177"/>
      <c r="YZ45" s="177"/>
      <c r="ZA45" s="177"/>
      <c r="ZB45" s="177"/>
      <c r="ZC45" s="177"/>
      <c r="ZD45" s="177"/>
      <c r="ZE45" s="177"/>
      <c r="ZF45" s="177"/>
      <c r="ZG45" s="177"/>
      <c r="ZH45" s="177"/>
      <c r="ZI45" s="177"/>
      <c r="ZJ45" s="177"/>
      <c r="ZK45" s="177"/>
      <c r="ZL45" s="177"/>
      <c r="ZM45" s="177"/>
      <c r="ZN45" s="177"/>
      <c r="ZO45" s="177"/>
      <c r="ZP45" s="177"/>
      <c r="ZQ45" s="177"/>
      <c r="ZR45" s="177"/>
      <c r="ZS45" s="177"/>
      <c r="ZT45" s="177"/>
      <c r="ZU45" s="177"/>
      <c r="ZV45" s="177"/>
      <c r="ZW45" s="177"/>
      <c r="ZX45" s="177"/>
      <c r="ZY45" s="177"/>
      <c r="ZZ45" s="177"/>
      <c r="AAA45" s="177"/>
      <c r="AAB45" s="177"/>
      <c r="AAC45" s="177"/>
      <c r="AAD45" s="177"/>
      <c r="AAE45" s="177"/>
      <c r="AAF45" s="177"/>
      <c r="AAG45" s="177"/>
      <c r="AAH45" s="177"/>
      <c r="AAI45" s="177"/>
      <c r="AAJ45" s="177"/>
      <c r="AAK45" s="177"/>
      <c r="AAL45" s="177"/>
      <c r="AAM45" s="177"/>
      <c r="AAN45" s="177"/>
      <c r="AAO45" s="177"/>
      <c r="AAP45" s="177"/>
      <c r="AAQ45" s="177"/>
      <c r="AAR45" s="177"/>
      <c r="AAS45" s="177"/>
      <c r="AAT45" s="177"/>
      <c r="AAU45" s="177"/>
      <c r="AAV45" s="177"/>
      <c r="AAW45" s="177"/>
      <c r="AAX45" s="177"/>
      <c r="AAY45" s="177"/>
      <c r="AAZ45" s="177"/>
      <c r="ABA45" s="177"/>
      <c r="ABB45" s="177"/>
      <c r="ABC45" s="177"/>
      <c r="ABD45" s="177"/>
      <c r="ABE45" s="177"/>
      <c r="ABF45" s="177"/>
      <c r="ABG45" s="177"/>
      <c r="ABH45" s="177"/>
      <c r="ABI45" s="177"/>
      <c r="ABJ45" s="177"/>
      <c r="ABK45" s="177"/>
      <c r="ABL45" s="177"/>
      <c r="ABM45" s="177"/>
      <c r="ABN45" s="177"/>
      <c r="ABO45" s="177"/>
      <c r="ABP45" s="177"/>
      <c r="ABQ45" s="177"/>
      <c r="ABR45" s="177"/>
      <c r="ABS45" s="177"/>
      <c r="ABT45" s="177"/>
      <c r="ABU45" s="177"/>
      <c r="ABV45" s="177"/>
      <c r="ABW45" s="177"/>
      <c r="ABX45" s="177"/>
      <c r="ABY45" s="177"/>
      <c r="ABZ45" s="177"/>
      <c r="ACA45" s="177"/>
      <c r="ACB45" s="177"/>
      <c r="ACC45" s="177"/>
      <c r="ACD45" s="177"/>
      <c r="ACE45" s="177"/>
      <c r="ACF45" s="177"/>
      <c r="ACG45" s="177"/>
      <c r="ACH45" s="177"/>
      <c r="ACI45" s="177"/>
      <c r="ACJ45" s="177"/>
      <c r="ACK45" s="177"/>
      <c r="ACL45" s="177"/>
      <c r="ACM45" s="177"/>
      <c r="ACN45" s="177"/>
      <c r="ACO45" s="177"/>
      <c r="ACP45" s="177"/>
      <c r="ACQ45" s="177"/>
      <c r="ACR45" s="177"/>
      <c r="ACS45" s="177"/>
      <c r="ACT45" s="177"/>
      <c r="ACU45" s="177"/>
      <c r="ACV45" s="177"/>
      <c r="ACW45" s="177"/>
      <c r="ACX45" s="177"/>
      <c r="ACY45" s="177"/>
      <c r="ACZ45" s="177"/>
      <c r="ADA45" s="177"/>
      <c r="ADB45" s="177"/>
      <c r="ADC45" s="177"/>
      <c r="ADD45" s="177"/>
      <c r="ADE45" s="177"/>
      <c r="ADF45" s="177"/>
      <c r="ADG45" s="177"/>
      <c r="ADH45" s="177"/>
      <c r="ADI45" s="177"/>
      <c r="ADJ45" s="177"/>
      <c r="ADK45" s="177"/>
      <c r="ADL45" s="177"/>
      <c r="ADM45" s="177"/>
      <c r="ADN45" s="177"/>
      <c r="ADO45" s="177"/>
      <c r="ADP45" s="177"/>
      <c r="ADQ45" s="177"/>
      <c r="ADR45" s="177"/>
      <c r="ADS45" s="177"/>
      <c r="ADT45" s="177"/>
      <c r="ADU45" s="177"/>
      <c r="ADV45" s="177"/>
      <c r="ADW45" s="177"/>
      <c r="ADX45" s="177"/>
      <c r="ADY45" s="177"/>
      <c r="ADZ45" s="177"/>
      <c r="AEA45" s="177"/>
      <c r="AEB45" s="177"/>
      <c r="AEC45" s="177"/>
      <c r="AED45" s="177"/>
      <c r="AEE45" s="177"/>
      <c r="AEF45" s="177"/>
      <c r="AEG45" s="177"/>
      <c r="AEH45" s="177"/>
      <c r="AEI45" s="177"/>
      <c r="AEJ45" s="177"/>
      <c r="AEK45" s="177"/>
      <c r="AEL45" s="177"/>
      <c r="AEM45" s="177"/>
      <c r="AEN45" s="177"/>
      <c r="AEO45" s="177"/>
      <c r="AEP45" s="177"/>
      <c r="AEQ45" s="177"/>
      <c r="AER45" s="177"/>
      <c r="AES45" s="177"/>
      <c r="AET45" s="177"/>
      <c r="AEU45" s="177"/>
      <c r="AEV45" s="177"/>
      <c r="AEW45" s="177"/>
      <c r="AEX45" s="177"/>
      <c r="AEY45" s="177"/>
      <c r="AEZ45" s="177"/>
      <c r="AFA45" s="177"/>
      <c r="AFB45" s="177"/>
      <c r="AFC45" s="177"/>
      <c r="AFD45" s="177"/>
      <c r="AFE45" s="177"/>
      <c r="AFF45" s="177"/>
      <c r="AFG45" s="177"/>
      <c r="AFH45" s="177"/>
      <c r="AFI45" s="177"/>
      <c r="AFJ45" s="177"/>
      <c r="AFK45" s="177"/>
      <c r="AFL45" s="177"/>
      <c r="AFM45" s="177"/>
      <c r="AFN45" s="177"/>
      <c r="AFO45" s="177"/>
      <c r="AFP45" s="177"/>
      <c r="AFQ45" s="177"/>
      <c r="AFR45" s="177"/>
      <c r="AFS45" s="177"/>
      <c r="AFT45" s="177"/>
      <c r="AFU45" s="177"/>
      <c r="AFV45" s="177"/>
      <c r="AFW45" s="177"/>
      <c r="AFX45" s="177"/>
      <c r="AFY45" s="177"/>
      <c r="AFZ45" s="177"/>
      <c r="AGA45" s="177"/>
      <c r="AGB45" s="177"/>
      <c r="AGC45" s="177"/>
      <c r="AGD45" s="177"/>
      <c r="AGE45" s="177"/>
      <c r="AGF45" s="177"/>
      <c r="AGG45" s="177"/>
      <c r="AGH45" s="177"/>
      <c r="AGI45" s="177"/>
      <c r="AGJ45" s="177"/>
      <c r="AGK45" s="177"/>
      <c r="AGL45" s="177"/>
      <c r="AGM45" s="177"/>
      <c r="AGN45" s="177"/>
      <c r="AGO45" s="177"/>
      <c r="AGP45" s="177"/>
      <c r="AGQ45" s="177"/>
      <c r="AGR45" s="177"/>
      <c r="AGS45" s="177"/>
      <c r="AGT45" s="177"/>
      <c r="AGU45" s="177"/>
      <c r="AGV45" s="177"/>
      <c r="AGW45" s="177"/>
      <c r="AGX45" s="177"/>
      <c r="AGY45" s="177"/>
      <c r="AGZ45" s="177"/>
      <c r="AHA45" s="177"/>
      <c r="AHB45" s="177"/>
      <c r="AHC45" s="177"/>
      <c r="AHD45" s="177"/>
      <c r="AHE45" s="177"/>
      <c r="AHF45" s="177"/>
      <c r="AHG45" s="177"/>
      <c r="AHH45" s="177"/>
      <c r="AHI45" s="177"/>
      <c r="AHJ45" s="177"/>
      <c r="AHK45" s="177"/>
      <c r="AHL45" s="177"/>
      <c r="AHM45" s="177"/>
      <c r="AHN45" s="177"/>
      <c r="AHO45" s="177"/>
      <c r="AHP45" s="177"/>
      <c r="AHQ45" s="177"/>
      <c r="AHR45" s="177"/>
      <c r="AHS45" s="177"/>
      <c r="AHT45" s="177"/>
      <c r="AHU45" s="177"/>
      <c r="AHV45" s="177"/>
      <c r="AHW45" s="177"/>
      <c r="AHX45" s="177"/>
      <c r="AHY45" s="177"/>
      <c r="AHZ45" s="177"/>
      <c r="AIA45" s="177"/>
      <c r="AIB45" s="177"/>
      <c r="AIC45" s="177"/>
      <c r="AID45" s="177"/>
      <c r="AIE45" s="177"/>
      <c r="AIF45" s="177"/>
      <c r="AIG45" s="177"/>
      <c r="AIH45" s="177"/>
      <c r="AII45" s="177"/>
      <c r="AIJ45" s="177"/>
      <c r="AIK45" s="177"/>
      <c r="AIL45" s="177"/>
      <c r="AIM45" s="177"/>
      <c r="AIN45" s="177"/>
      <c r="AIO45" s="177"/>
      <c r="AIP45" s="177"/>
      <c r="AIQ45" s="177"/>
      <c r="AIR45" s="177"/>
      <c r="AIS45" s="177"/>
      <c r="AIT45" s="177"/>
      <c r="AIU45" s="177"/>
      <c r="AIV45" s="177"/>
      <c r="AIW45" s="177"/>
      <c r="AIX45" s="177"/>
      <c r="AIY45" s="177"/>
      <c r="AIZ45" s="177"/>
      <c r="AJA45" s="177"/>
      <c r="AJB45" s="177"/>
      <c r="AJC45" s="177"/>
      <c r="AJD45" s="177"/>
      <c r="AJE45" s="177"/>
      <c r="AJF45" s="177"/>
      <c r="AJG45" s="177"/>
      <c r="AJH45" s="177"/>
      <c r="AJI45" s="177"/>
      <c r="AJJ45" s="177"/>
      <c r="AJK45" s="177"/>
      <c r="AJL45" s="177"/>
      <c r="AJM45" s="177"/>
      <c r="AJN45" s="177"/>
      <c r="AJO45" s="177"/>
      <c r="AJP45" s="177"/>
      <c r="AJQ45" s="177"/>
      <c r="AJR45" s="177"/>
      <c r="AJS45" s="177"/>
      <c r="AJT45" s="177"/>
      <c r="AJU45" s="177"/>
      <c r="AJV45" s="177"/>
      <c r="AJW45" s="177"/>
      <c r="AJX45" s="177"/>
      <c r="AJY45" s="177"/>
      <c r="AJZ45" s="177"/>
      <c r="AKA45" s="177"/>
      <c r="AKB45" s="177"/>
      <c r="AKC45" s="177"/>
      <c r="AKD45" s="177"/>
      <c r="AKE45" s="177"/>
      <c r="AKF45" s="177"/>
      <c r="AKG45" s="177"/>
      <c r="AKH45" s="177"/>
      <c r="AKI45" s="177"/>
      <c r="AKJ45" s="177"/>
      <c r="AKK45" s="177"/>
      <c r="AKL45" s="177"/>
      <c r="AKM45" s="177"/>
      <c r="AKN45" s="177"/>
      <c r="AKO45" s="177"/>
      <c r="AKP45" s="177"/>
      <c r="AKQ45" s="177"/>
      <c r="AKR45" s="177"/>
      <c r="AKS45" s="177"/>
      <c r="AKT45" s="177"/>
      <c r="AKU45" s="177"/>
      <c r="AKV45" s="177"/>
      <c r="AKW45" s="177"/>
      <c r="AKX45" s="177"/>
      <c r="AKY45" s="177"/>
      <c r="AKZ45" s="177"/>
      <c r="ALA45" s="177"/>
      <c r="ALB45" s="177"/>
      <c r="ALC45" s="177"/>
      <c r="ALD45" s="177"/>
      <c r="ALE45" s="177"/>
      <c r="ALF45" s="177"/>
      <c r="ALG45" s="177"/>
      <c r="ALH45" s="177"/>
      <c r="ALI45" s="177"/>
      <c r="ALJ45" s="177"/>
      <c r="ALK45" s="177"/>
      <c r="ALL45" s="177"/>
      <c r="ALM45" s="177"/>
      <c r="ALN45" s="177"/>
      <c r="ALO45" s="177"/>
      <c r="ALP45" s="177"/>
      <c r="ALQ45" s="177"/>
      <c r="ALR45" s="177"/>
      <c r="ALS45" s="177"/>
      <c r="ALT45" s="177"/>
      <c r="ALU45" s="177"/>
      <c r="ALV45" s="177"/>
      <c r="ALW45" s="177"/>
      <c r="ALX45" s="177"/>
      <c r="ALY45" s="177"/>
      <c r="ALZ45" s="177"/>
      <c r="AMA45" s="177"/>
      <c r="AMB45" s="177"/>
      <c r="AMC45" s="177"/>
      <c r="AMD45" s="177"/>
      <c r="AME45" s="177"/>
      <c r="AMF45" s="177"/>
      <c r="AMG45" s="177"/>
      <c r="AMH45" s="177"/>
      <c r="AMI45" s="177"/>
      <c r="AMJ45" s="177"/>
      <c r="AMK45" s="177"/>
    </row>
    <row r="46" spans="1:1025" s="298" customFormat="1" ht="29.25" customHeight="1" x14ac:dyDescent="0.8">
      <c r="A46" s="299">
        <v>2004</v>
      </c>
      <c r="B46" s="171">
        <v>112.176733287563</v>
      </c>
      <c r="C46" s="172">
        <v>4.3036440738210597</v>
      </c>
      <c r="D46" s="171">
        <v>79.648510649495805</v>
      </c>
      <c r="E46" s="172">
        <v>0.97053255666748695</v>
      </c>
      <c r="F46" s="171">
        <v>1.76556844308612</v>
      </c>
      <c r="G46" s="172">
        <v>198.864989010633</v>
      </c>
      <c r="H46" s="171">
        <v>90.370098245004897</v>
      </c>
      <c r="I46" s="172">
        <v>3.5150070951202399</v>
      </c>
      <c r="J46" s="171">
        <v>71.670797401399795</v>
      </c>
      <c r="K46" s="172">
        <v>0.91053617072513005</v>
      </c>
      <c r="L46" s="171">
        <v>-2.0378874025101301</v>
      </c>
      <c r="M46" s="300">
        <v>164.42855150974</v>
      </c>
      <c r="N46" s="185"/>
      <c r="O46" s="185"/>
      <c r="P46" s="302"/>
      <c r="Q46" s="185"/>
      <c r="R46" s="302"/>
      <c r="S46" s="185"/>
      <c r="T46" s="302"/>
      <c r="U46" s="185"/>
      <c r="V46" s="302"/>
      <c r="W46" s="185"/>
      <c r="X46" s="302"/>
      <c r="Y46" s="185"/>
      <c r="Z46" s="302"/>
      <c r="AA46" s="185"/>
      <c r="AB46" s="302"/>
      <c r="AC46" s="185"/>
      <c r="AD46" s="302"/>
      <c r="AE46" s="185"/>
      <c r="AF46" s="184"/>
      <c r="AG46" s="185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7"/>
      <c r="BA46" s="177"/>
      <c r="BB46" s="177"/>
      <c r="BC46" s="177"/>
      <c r="BD46" s="177"/>
      <c r="BE46" s="177"/>
      <c r="BF46" s="177"/>
      <c r="BG46" s="177"/>
      <c r="BH46" s="177"/>
      <c r="BI46" s="177"/>
      <c r="BJ46" s="177"/>
      <c r="BK46" s="177"/>
      <c r="BL46" s="177"/>
      <c r="BM46" s="177"/>
      <c r="BN46" s="177"/>
      <c r="BO46" s="177"/>
      <c r="BP46" s="177"/>
      <c r="BQ46" s="177"/>
      <c r="BR46" s="177"/>
      <c r="BS46" s="177"/>
      <c r="BT46" s="177"/>
      <c r="BU46" s="177"/>
      <c r="BV46" s="177"/>
      <c r="BW46" s="177"/>
      <c r="BX46" s="177"/>
      <c r="BY46" s="177"/>
      <c r="BZ46" s="177"/>
      <c r="CA46" s="177"/>
      <c r="CB46" s="177"/>
      <c r="CC46" s="177"/>
      <c r="CD46" s="177"/>
      <c r="CE46" s="177"/>
      <c r="CF46" s="177"/>
      <c r="CG46" s="177"/>
      <c r="CH46" s="177"/>
      <c r="CI46" s="177"/>
      <c r="CJ46" s="177"/>
      <c r="CK46" s="177"/>
      <c r="CL46" s="177"/>
      <c r="CM46" s="177"/>
      <c r="CN46" s="177"/>
      <c r="CO46" s="177"/>
      <c r="CP46" s="177"/>
      <c r="CQ46" s="177"/>
      <c r="CR46" s="177"/>
      <c r="CS46" s="177"/>
      <c r="CT46" s="177"/>
      <c r="CU46" s="177"/>
      <c r="CV46" s="177"/>
      <c r="CW46" s="177"/>
      <c r="CX46" s="177"/>
      <c r="CY46" s="177"/>
      <c r="CZ46" s="177"/>
      <c r="DA46" s="177"/>
      <c r="DB46" s="177"/>
      <c r="DC46" s="177"/>
      <c r="DD46" s="177"/>
      <c r="DE46" s="177"/>
      <c r="DF46" s="177"/>
      <c r="DG46" s="177"/>
      <c r="DH46" s="177"/>
      <c r="DI46" s="177"/>
      <c r="DJ46" s="177"/>
      <c r="DK46" s="177"/>
      <c r="DL46" s="177"/>
      <c r="DM46" s="177"/>
      <c r="DN46" s="177"/>
      <c r="DO46" s="177"/>
      <c r="DP46" s="177"/>
      <c r="DQ46" s="177"/>
      <c r="DR46" s="177"/>
      <c r="DS46" s="177"/>
      <c r="DT46" s="177"/>
      <c r="DU46" s="177"/>
      <c r="DV46" s="177"/>
      <c r="DW46" s="177"/>
      <c r="DX46" s="177"/>
      <c r="DY46" s="177"/>
      <c r="DZ46" s="177"/>
      <c r="EA46" s="177"/>
      <c r="EB46" s="177"/>
      <c r="EC46" s="177"/>
      <c r="ED46" s="177"/>
      <c r="EE46" s="177"/>
      <c r="EF46" s="177"/>
      <c r="EG46" s="177"/>
      <c r="EH46" s="177"/>
      <c r="EI46" s="177"/>
      <c r="EJ46" s="177"/>
      <c r="EK46" s="177"/>
      <c r="EL46" s="177"/>
      <c r="EM46" s="177"/>
      <c r="EN46" s="177"/>
      <c r="EO46" s="177"/>
      <c r="EP46" s="177"/>
      <c r="EQ46" s="177"/>
      <c r="ER46" s="177"/>
      <c r="ES46" s="177"/>
      <c r="ET46" s="177"/>
      <c r="EU46" s="177"/>
      <c r="EV46" s="177"/>
      <c r="EW46" s="177"/>
      <c r="EX46" s="177"/>
      <c r="EY46" s="177"/>
      <c r="EZ46" s="177"/>
      <c r="FA46" s="177"/>
      <c r="FB46" s="177"/>
      <c r="FC46" s="177"/>
      <c r="FD46" s="177"/>
      <c r="FE46" s="177"/>
      <c r="FF46" s="177"/>
      <c r="FG46" s="177"/>
      <c r="FH46" s="177"/>
      <c r="FI46" s="177"/>
      <c r="FJ46" s="177"/>
      <c r="FK46" s="177"/>
      <c r="FL46" s="177"/>
      <c r="FM46" s="177"/>
      <c r="FN46" s="177"/>
      <c r="FO46" s="177"/>
      <c r="FP46" s="177"/>
      <c r="FQ46" s="177"/>
      <c r="FR46" s="177"/>
      <c r="FS46" s="177"/>
      <c r="FT46" s="177"/>
      <c r="FU46" s="177"/>
      <c r="FV46" s="177"/>
      <c r="FW46" s="177"/>
      <c r="FX46" s="177"/>
      <c r="FY46" s="177"/>
      <c r="FZ46" s="177"/>
      <c r="GA46" s="177"/>
      <c r="GB46" s="177"/>
      <c r="GC46" s="177"/>
      <c r="GD46" s="177"/>
      <c r="GE46" s="177"/>
      <c r="GF46" s="177"/>
      <c r="GG46" s="177"/>
      <c r="GH46" s="177"/>
      <c r="GI46" s="177"/>
      <c r="GJ46" s="177"/>
      <c r="GK46" s="177"/>
      <c r="GL46" s="177"/>
      <c r="GM46" s="177"/>
      <c r="GN46" s="177"/>
      <c r="GO46" s="177"/>
      <c r="GP46" s="177"/>
      <c r="GQ46" s="177"/>
      <c r="GR46" s="177"/>
      <c r="GS46" s="177"/>
      <c r="GT46" s="177"/>
      <c r="GU46" s="177"/>
      <c r="GV46" s="177"/>
      <c r="GW46" s="177"/>
      <c r="GX46" s="177"/>
      <c r="GY46" s="177"/>
      <c r="GZ46" s="177"/>
      <c r="HA46" s="177"/>
      <c r="HB46" s="177"/>
      <c r="HC46" s="177"/>
      <c r="HD46" s="177"/>
      <c r="HE46" s="177"/>
      <c r="HF46" s="177"/>
      <c r="HG46" s="177"/>
      <c r="HH46" s="177"/>
      <c r="HI46" s="177"/>
      <c r="HJ46" s="177"/>
      <c r="HK46" s="177"/>
      <c r="HL46" s="177"/>
      <c r="HM46" s="177"/>
      <c r="HN46" s="177"/>
      <c r="HO46" s="177"/>
      <c r="HP46" s="177"/>
      <c r="HQ46" s="177"/>
      <c r="HR46" s="177"/>
      <c r="HS46" s="177"/>
      <c r="HT46" s="177"/>
      <c r="HU46" s="177"/>
      <c r="HV46" s="177"/>
      <c r="HW46" s="177"/>
      <c r="HX46" s="177"/>
      <c r="HY46" s="177"/>
      <c r="HZ46" s="177"/>
      <c r="IA46" s="177"/>
      <c r="IB46" s="177"/>
      <c r="IC46" s="177"/>
      <c r="ID46" s="177"/>
      <c r="IE46" s="177"/>
      <c r="IF46" s="177"/>
      <c r="IG46" s="177"/>
      <c r="IH46" s="177"/>
      <c r="II46" s="177"/>
      <c r="IJ46" s="177"/>
      <c r="IK46" s="177"/>
      <c r="IL46" s="177"/>
      <c r="IM46" s="177"/>
      <c r="IN46" s="177"/>
      <c r="IO46" s="177"/>
      <c r="IP46" s="177"/>
      <c r="IQ46" s="177"/>
      <c r="IR46" s="177"/>
      <c r="IS46" s="177"/>
      <c r="IT46" s="177"/>
      <c r="IU46" s="177"/>
      <c r="IV46" s="177"/>
      <c r="IW46" s="177"/>
      <c r="IX46" s="177"/>
      <c r="IY46" s="177"/>
      <c r="IZ46" s="177"/>
      <c r="JA46" s="177"/>
      <c r="JB46" s="177"/>
      <c r="JC46" s="177"/>
      <c r="JD46" s="177"/>
      <c r="JE46" s="177"/>
      <c r="JF46" s="177"/>
      <c r="JG46" s="177"/>
      <c r="JH46" s="177"/>
      <c r="JI46" s="177"/>
      <c r="JJ46" s="177"/>
      <c r="JK46" s="177"/>
      <c r="JL46" s="177"/>
      <c r="JM46" s="177"/>
      <c r="JN46" s="177"/>
      <c r="JO46" s="177"/>
      <c r="JP46" s="177"/>
      <c r="JQ46" s="177"/>
      <c r="JR46" s="177"/>
      <c r="JS46" s="177"/>
      <c r="JT46" s="177"/>
      <c r="JU46" s="177"/>
      <c r="JV46" s="177"/>
      <c r="JW46" s="177"/>
      <c r="JX46" s="177"/>
      <c r="JY46" s="177"/>
      <c r="JZ46" s="177"/>
      <c r="KA46" s="177"/>
      <c r="KB46" s="177"/>
      <c r="KC46" s="177"/>
      <c r="KD46" s="177"/>
      <c r="KE46" s="177"/>
      <c r="KF46" s="177"/>
      <c r="KG46" s="177"/>
      <c r="KH46" s="177"/>
      <c r="KI46" s="177"/>
      <c r="KJ46" s="177"/>
      <c r="KK46" s="177"/>
      <c r="KL46" s="177"/>
      <c r="KM46" s="177"/>
      <c r="KN46" s="177"/>
      <c r="KO46" s="177"/>
      <c r="KP46" s="177"/>
      <c r="KQ46" s="177"/>
      <c r="KR46" s="177"/>
      <c r="KS46" s="177"/>
      <c r="KT46" s="177"/>
      <c r="KU46" s="177"/>
      <c r="KV46" s="177"/>
      <c r="KW46" s="177"/>
      <c r="KX46" s="177"/>
      <c r="KY46" s="177"/>
      <c r="KZ46" s="177"/>
      <c r="LA46" s="177"/>
      <c r="LB46" s="177"/>
      <c r="LC46" s="177"/>
      <c r="LD46" s="177"/>
      <c r="LE46" s="177"/>
      <c r="LF46" s="177"/>
      <c r="LG46" s="177"/>
      <c r="LH46" s="177"/>
      <c r="LI46" s="177"/>
      <c r="LJ46" s="177"/>
      <c r="LK46" s="177"/>
      <c r="LL46" s="177"/>
      <c r="LM46" s="177"/>
      <c r="LN46" s="177"/>
      <c r="LO46" s="177"/>
      <c r="LP46" s="177"/>
      <c r="LQ46" s="177"/>
      <c r="LR46" s="177"/>
      <c r="LS46" s="177"/>
      <c r="LT46" s="177"/>
      <c r="LU46" s="177"/>
      <c r="LV46" s="177"/>
      <c r="LW46" s="177"/>
      <c r="LX46" s="177"/>
      <c r="LY46" s="177"/>
      <c r="LZ46" s="177"/>
      <c r="MA46" s="177"/>
      <c r="MB46" s="177"/>
      <c r="MC46" s="177"/>
      <c r="MD46" s="177"/>
      <c r="ME46" s="177"/>
      <c r="MF46" s="177"/>
      <c r="MG46" s="177"/>
      <c r="MH46" s="177"/>
      <c r="MI46" s="177"/>
      <c r="MJ46" s="177"/>
      <c r="MK46" s="177"/>
      <c r="ML46" s="177"/>
      <c r="MM46" s="177"/>
      <c r="MN46" s="177"/>
      <c r="MO46" s="177"/>
      <c r="MP46" s="177"/>
      <c r="MQ46" s="177"/>
      <c r="MR46" s="177"/>
      <c r="MS46" s="177"/>
      <c r="MT46" s="177"/>
      <c r="MU46" s="177"/>
      <c r="MV46" s="177"/>
      <c r="MW46" s="177"/>
      <c r="MX46" s="177"/>
      <c r="MY46" s="177"/>
      <c r="MZ46" s="177"/>
      <c r="NA46" s="177"/>
      <c r="NB46" s="177"/>
      <c r="NC46" s="177"/>
      <c r="ND46" s="177"/>
      <c r="NE46" s="177"/>
      <c r="NF46" s="177"/>
      <c r="NG46" s="177"/>
      <c r="NH46" s="177"/>
      <c r="NI46" s="177"/>
      <c r="NJ46" s="177"/>
      <c r="NK46" s="177"/>
      <c r="NL46" s="177"/>
      <c r="NM46" s="177"/>
      <c r="NN46" s="177"/>
      <c r="NO46" s="177"/>
      <c r="NP46" s="177"/>
      <c r="NQ46" s="177"/>
      <c r="NR46" s="177"/>
      <c r="NS46" s="177"/>
      <c r="NT46" s="177"/>
      <c r="NU46" s="177"/>
      <c r="NV46" s="177"/>
      <c r="NW46" s="177"/>
      <c r="NX46" s="177"/>
      <c r="NY46" s="177"/>
      <c r="NZ46" s="177"/>
      <c r="OA46" s="177"/>
      <c r="OB46" s="177"/>
      <c r="OC46" s="177"/>
      <c r="OD46" s="177"/>
      <c r="OE46" s="177"/>
      <c r="OF46" s="177"/>
      <c r="OG46" s="177"/>
      <c r="OH46" s="177"/>
      <c r="OI46" s="177"/>
      <c r="OJ46" s="177"/>
      <c r="OK46" s="177"/>
      <c r="OL46" s="177"/>
      <c r="OM46" s="177"/>
      <c r="ON46" s="177"/>
      <c r="OO46" s="177"/>
      <c r="OP46" s="177"/>
      <c r="OQ46" s="177"/>
      <c r="OR46" s="177"/>
      <c r="OS46" s="177"/>
      <c r="OT46" s="177"/>
      <c r="OU46" s="177"/>
      <c r="OV46" s="177"/>
      <c r="OW46" s="177"/>
      <c r="OX46" s="177"/>
      <c r="OY46" s="177"/>
      <c r="OZ46" s="177"/>
      <c r="PA46" s="177"/>
      <c r="PB46" s="177"/>
      <c r="PC46" s="177"/>
      <c r="PD46" s="177"/>
      <c r="PE46" s="177"/>
      <c r="PF46" s="177"/>
      <c r="PG46" s="177"/>
      <c r="PH46" s="177"/>
      <c r="PI46" s="177"/>
      <c r="PJ46" s="177"/>
      <c r="PK46" s="177"/>
      <c r="PL46" s="177"/>
      <c r="PM46" s="177"/>
      <c r="PN46" s="177"/>
      <c r="PO46" s="177"/>
      <c r="PP46" s="177"/>
      <c r="PQ46" s="177"/>
      <c r="PR46" s="177"/>
      <c r="PS46" s="177"/>
      <c r="PT46" s="177"/>
      <c r="PU46" s="177"/>
      <c r="PV46" s="177"/>
      <c r="PW46" s="177"/>
      <c r="PX46" s="177"/>
      <c r="PY46" s="177"/>
      <c r="PZ46" s="177"/>
      <c r="QA46" s="177"/>
      <c r="QB46" s="177"/>
      <c r="QC46" s="177"/>
      <c r="QD46" s="177"/>
      <c r="QE46" s="177"/>
      <c r="QF46" s="177"/>
      <c r="QG46" s="177"/>
      <c r="QH46" s="177"/>
      <c r="QI46" s="177"/>
      <c r="QJ46" s="177"/>
      <c r="QK46" s="177"/>
      <c r="QL46" s="177"/>
      <c r="QM46" s="177"/>
      <c r="QN46" s="177"/>
      <c r="QO46" s="177"/>
      <c r="QP46" s="177"/>
      <c r="QQ46" s="177"/>
      <c r="QR46" s="177"/>
      <c r="QS46" s="177"/>
      <c r="QT46" s="177"/>
      <c r="QU46" s="177"/>
      <c r="QV46" s="177"/>
      <c r="QW46" s="177"/>
      <c r="QX46" s="177"/>
      <c r="QY46" s="177"/>
      <c r="QZ46" s="177"/>
      <c r="RA46" s="177"/>
      <c r="RB46" s="177"/>
      <c r="RC46" s="177"/>
      <c r="RD46" s="177"/>
      <c r="RE46" s="177"/>
      <c r="RF46" s="177"/>
      <c r="RG46" s="177"/>
      <c r="RH46" s="177"/>
      <c r="RI46" s="177"/>
      <c r="RJ46" s="177"/>
      <c r="RK46" s="177"/>
      <c r="RL46" s="177"/>
      <c r="RM46" s="177"/>
      <c r="RN46" s="177"/>
      <c r="RO46" s="177"/>
      <c r="RP46" s="177"/>
      <c r="RQ46" s="177"/>
      <c r="RR46" s="177"/>
      <c r="RS46" s="177"/>
      <c r="RT46" s="177"/>
      <c r="RU46" s="177"/>
      <c r="RV46" s="177"/>
      <c r="RW46" s="177"/>
      <c r="RX46" s="177"/>
      <c r="RY46" s="177"/>
      <c r="RZ46" s="177"/>
      <c r="SA46" s="177"/>
      <c r="SB46" s="177"/>
      <c r="SC46" s="177"/>
      <c r="SD46" s="177"/>
      <c r="SE46" s="177"/>
      <c r="SF46" s="177"/>
      <c r="SG46" s="177"/>
      <c r="SH46" s="177"/>
      <c r="SI46" s="177"/>
      <c r="SJ46" s="177"/>
      <c r="SK46" s="177"/>
      <c r="SL46" s="177"/>
      <c r="SM46" s="177"/>
      <c r="SN46" s="177"/>
      <c r="SO46" s="177"/>
      <c r="SP46" s="177"/>
      <c r="SQ46" s="177"/>
      <c r="SR46" s="177"/>
      <c r="SS46" s="177"/>
      <c r="ST46" s="177"/>
      <c r="SU46" s="177"/>
      <c r="SV46" s="177"/>
      <c r="SW46" s="177"/>
      <c r="SX46" s="177"/>
      <c r="SY46" s="177"/>
      <c r="SZ46" s="177"/>
      <c r="TA46" s="177"/>
      <c r="TB46" s="177"/>
      <c r="TC46" s="177"/>
      <c r="TD46" s="177"/>
      <c r="TE46" s="177"/>
      <c r="TF46" s="177"/>
      <c r="TG46" s="177"/>
      <c r="TH46" s="177"/>
      <c r="TI46" s="177"/>
      <c r="TJ46" s="177"/>
      <c r="TK46" s="177"/>
      <c r="TL46" s="177"/>
      <c r="TM46" s="177"/>
      <c r="TN46" s="177"/>
      <c r="TO46" s="177"/>
      <c r="TP46" s="177"/>
      <c r="TQ46" s="177"/>
      <c r="TR46" s="177"/>
      <c r="TS46" s="177"/>
      <c r="TT46" s="177"/>
      <c r="TU46" s="177"/>
      <c r="TV46" s="177"/>
      <c r="TW46" s="177"/>
      <c r="TX46" s="177"/>
      <c r="TY46" s="177"/>
      <c r="TZ46" s="177"/>
      <c r="UA46" s="177"/>
      <c r="UB46" s="177"/>
      <c r="UC46" s="177"/>
      <c r="UD46" s="177"/>
      <c r="UE46" s="177"/>
      <c r="UF46" s="177"/>
      <c r="UG46" s="177"/>
      <c r="UH46" s="177"/>
      <c r="UI46" s="177"/>
      <c r="UJ46" s="177"/>
      <c r="UK46" s="177"/>
      <c r="UL46" s="177"/>
      <c r="UM46" s="177"/>
      <c r="UN46" s="177"/>
      <c r="UO46" s="177"/>
      <c r="UP46" s="177"/>
      <c r="UQ46" s="177"/>
      <c r="UR46" s="177"/>
      <c r="US46" s="177"/>
      <c r="UT46" s="177"/>
      <c r="UU46" s="177"/>
      <c r="UV46" s="177"/>
      <c r="UW46" s="177"/>
      <c r="UX46" s="177"/>
      <c r="UY46" s="177"/>
      <c r="UZ46" s="177"/>
      <c r="VA46" s="177"/>
      <c r="VB46" s="177"/>
      <c r="VC46" s="177"/>
      <c r="VD46" s="177"/>
      <c r="VE46" s="177"/>
      <c r="VF46" s="177"/>
      <c r="VG46" s="177"/>
      <c r="VH46" s="177"/>
      <c r="VI46" s="177"/>
      <c r="VJ46" s="177"/>
      <c r="VK46" s="177"/>
      <c r="VL46" s="177"/>
      <c r="VM46" s="177"/>
      <c r="VN46" s="177"/>
      <c r="VO46" s="177"/>
      <c r="VP46" s="177"/>
      <c r="VQ46" s="177"/>
      <c r="VR46" s="177"/>
      <c r="VS46" s="177"/>
      <c r="VT46" s="177"/>
      <c r="VU46" s="177"/>
      <c r="VV46" s="177"/>
      <c r="VW46" s="177"/>
      <c r="VX46" s="177"/>
      <c r="VY46" s="177"/>
      <c r="VZ46" s="177"/>
      <c r="WA46" s="177"/>
      <c r="WB46" s="177"/>
      <c r="WC46" s="177"/>
      <c r="WD46" s="177"/>
      <c r="WE46" s="177"/>
      <c r="WF46" s="177"/>
      <c r="WG46" s="177"/>
      <c r="WH46" s="177"/>
      <c r="WI46" s="177"/>
      <c r="WJ46" s="177"/>
      <c r="WK46" s="177"/>
      <c r="WL46" s="177"/>
      <c r="WM46" s="177"/>
      <c r="WN46" s="177"/>
      <c r="WO46" s="177"/>
      <c r="WP46" s="177"/>
      <c r="WQ46" s="177"/>
      <c r="WR46" s="177"/>
      <c r="WS46" s="177"/>
      <c r="WT46" s="177"/>
      <c r="WU46" s="177"/>
      <c r="WV46" s="177"/>
      <c r="WW46" s="177"/>
      <c r="WX46" s="177"/>
      <c r="WY46" s="177"/>
      <c r="WZ46" s="177"/>
      <c r="XA46" s="177"/>
      <c r="XB46" s="177"/>
      <c r="XC46" s="177"/>
      <c r="XD46" s="177"/>
      <c r="XE46" s="177"/>
      <c r="XF46" s="177"/>
      <c r="XG46" s="177"/>
      <c r="XH46" s="177"/>
      <c r="XI46" s="177"/>
      <c r="XJ46" s="177"/>
      <c r="XK46" s="177"/>
      <c r="XL46" s="177"/>
      <c r="XM46" s="177"/>
      <c r="XN46" s="177"/>
      <c r="XO46" s="177"/>
      <c r="XP46" s="177"/>
      <c r="XQ46" s="177"/>
      <c r="XR46" s="177"/>
      <c r="XS46" s="177"/>
      <c r="XT46" s="177"/>
      <c r="XU46" s="177"/>
      <c r="XV46" s="177"/>
      <c r="XW46" s="177"/>
      <c r="XX46" s="177"/>
      <c r="XY46" s="177"/>
      <c r="XZ46" s="177"/>
      <c r="YA46" s="177"/>
      <c r="YB46" s="177"/>
      <c r="YC46" s="177"/>
      <c r="YD46" s="177"/>
      <c r="YE46" s="177"/>
      <c r="YF46" s="177"/>
      <c r="YG46" s="177"/>
      <c r="YH46" s="177"/>
      <c r="YI46" s="177"/>
      <c r="YJ46" s="177"/>
      <c r="YK46" s="177"/>
      <c r="YL46" s="177"/>
      <c r="YM46" s="177"/>
      <c r="YN46" s="177"/>
      <c r="YO46" s="177"/>
      <c r="YP46" s="177"/>
      <c r="YQ46" s="177"/>
      <c r="YR46" s="177"/>
      <c r="YS46" s="177"/>
      <c r="YT46" s="177"/>
      <c r="YU46" s="177"/>
      <c r="YV46" s="177"/>
      <c r="YW46" s="177"/>
      <c r="YX46" s="177"/>
      <c r="YY46" s="177"/>
      <c r="YZ46" s="177"/>
      <c r="ZA46" s="177"/>
      <c r="ZB46" s="177"/>
      <c r="ZC46" s="177"/>
      <c r="ZD46" s="177"/>
      <c r="ZE46" s="177"/>
      <c r="ZF46" s="177"/>
      <c r="ZG46" s="177"/>
      <c r="ZH46" s="177"/>
      <c r="ZI46" s="177"/>
      <c r="ZJ46" s="177"/>
      <c r="ZK46" s="177"/>
      <c r="ZL46" s="177"/>
      <c r="ZM46" s="177"/>
      <c r="ZN46" s="177"/>
      <c r="ZO46" s="177"/>
      <c r="ZP46" s="177"/>
      <c r="ZQ46" s="177"/>
      <c r="ZR46" s="177"/>
      <c r="ZS46" s="177"/>
      <c r="ZT46" s="177"/>
      <c r="ZU46" s="177"/>
      <c r="ZV46" s="177"/>
      <c r="ZW46" s="177"/>
      <c r="ZX46" s="177"/>
      <c r="ZY46" s="177"/>
      <c r="ZZ46" s="177"/>
      <c r="AAA46" s="177"/>
      <c r="AAB46" s="177"/>
      <c r="AAC46" s="177"/>
      <c r="AAD46" s="177"/>
      <c r="AAE46" s="177"/>
      <c r="AAF46" s="177"/>
      <c r="AAG46" s="177"/>
      <c r="AAH46" s="177"/>
      <c r="AAI46" s="177"/>
      <c r="AAJ46" s="177"/>
      <c r="AAK46" s="177"/>
      <c r="AAL46" s="177"/>
      <c r="AAM46" s="177"/>
      <c r="AAN46" s="177"/>
      <c r="AAO46" s="177"/>
      <c r="AAP46" s="177"/>
      <c r="AAQ46" s="177"/>
      <c r="AAR46" s="177"/>
      <c r="AAS46" s="177"/>
      <c r="AAT46" s="177"/>
      <c r="AAU46" s="177"/>
      <c r="AAV46" s="177"/>
      <c r="AAW46" s="177"/>
      <c r="AAX46" s="177"/>
      <c r="AAY46" s="177"/>
      <c r="AAZ46" s="177"/>
      <c r="ABA46" s="177"/>
      <c r="ABB46" s="177"/>
      <c r="ABC46" s="177"/>
      <c r="ABD46" s="177"/>
      <c r="ABE46" s="177"/>
      <c r="ABF46" s="177"/>
      <c r="ABG46" s="177"/>
      <c r="ABH46" s="177"/>
      <c r="ABI46" s="177"/>
      <c r="ABJ46" s="177"/>
      <c r="ABK46" s="177"/>
      <c r="ABL46" s="177"/>
      <c r="ABM46" s="177"/>
      <c r="ABN46" s="177"/>
      <c r="ABO46" s="177"/>
      <c r="ABP46" s="177"/>
      <c r="ABQ46" s="177"/>
      <c r="ABR46" s="177"/>
      <c r="ABS46" s="177"/>
      <c r="ABT46" s="177"/>
      <c r="ABU46" s="177"/>
      <c r="ABV46" s="177"/>
      <c r="ABW46" s="177"/>
      <c r="ABX46" s="177"/>
      <c r="ABY46" s="177"/>
      <c r="ABZ46" s="177"/>
      <c r="ACA46" s="177"/>
      <c r="ACB46" s="177"/>
      <c r="ACC46" s="177"/>
      <c r="ACD46" s="177"/>
      <c r="ACE46" s="177"/>
      <c r="ACF46" s="177"/>
      <c r="ACG46" s="177"/>
      <c r="ACH46" s="177"/>
      <c r="ACI46" s="177"/>
      <c r="ACJ46" s="177"/>
      <c r="ACK46" s="177"/>
      <c r="ACL46" s="177"/>
      <c r="ACM46" s="177"/>
      <c r="ACN46" s="177"/>
      <c r="ACO46" s="177"/>
      <c r="ACP46" s="177"/>
      <c r="ACQ46" s="177"/>
      <c r="ACR46" s="177"/>
      <c r="ACS46" s="177"/>
      <c r="ACT46" s="177"/>
      <c r="ACU46" s="177"/>
      <c r="ACV46" s="177"/>
      <c r="ACW46" s="177"/>
      <c r="ACX46" s="177"/>
      <c r="ACY46" s="177"/>
      <c r="ACZ46" s="177"/>
      <c r="ADA46" s="177"/>
      <c r="ADB46" s="177"/>
      <c r="ADC46" s="177"/>
      <c r="ADD46" s="177"/>
      <c r="ADE46" s="177"/>
      <c r="ADF46" s="177"/>
      <c r="ADG46" s="177"/>
      <c r="ADH46" s="177"/>
      <c r="ADI46" s="177"/>
      <c r="ADJ46" s="177"/>
      <c r="ADK46" s="177"/>
      <c r="ADL46" s="177"/>
      <c r="ADM46" s="177"/>
      <c r="ADN46" s="177"/>
      <c r="ADO46" s="177"/>
      <c r="ADP46" s="177"/>
      <c r="ADQ46" s="177"/>
      <c r="ADR46" s="177"/>
      <c r="ADS46" s="177"/>
      <c r="ADT46" s="177"/>
      <c r="ADU46" s="177"/>
      <c r="ADV46" s="177"/>
      <c r="ADW46" s="177"/>
      <c r="ADX46" s="177"/>
      <c r="ADY46" s="177"/>
      <c r="ADZ46" s="177"/>
      <c r="AEA46" s="177"/>
      <c r="AEB46" s="177"/>
      <c r="AEC46" s="177"/>
      <c r="AED46" s="177"/>
      <c r="AEE46" s="177"/>
      <c r="AEF46" s="177"/>
      <c r="AEG46" s="177"/>
      <c r="AEH46" s="177"/>
      <c r="AEI46" s="177"/>
      <c r="AEJ46" s="177"/>
      <c r="AEK46" s="177"/>
      <c r="AEL46" s="177"/>
      <c r="AEM46" s="177"/>
      <c r="AEN46" s="177"/>
      <c r="AEO46" s="177"/>
      <c r="AEP46" s="177"/>
      <c r="AEQ46" s="177"/>
      <c r="AER46" s="177"/>
      <c r="AES46" s="177"/>
      <c r="AET46" s="177"/>
      <c r="AEU46" s="177"/>
      <c r="AEV46" s="177"/>
      <c r="AEW46" s="177"/>
      <c r="AEX46" s="177"/>
      <c r="AEY46" s="177"/>
      <c r="AEZ46" s="177"/>
      <c r="AFA46" s="177"/>
      <c r="AFB46" s="177"/>
      <c r="AFC46" s="177"/>
      <c r="AFD46" s="177"/>
      <c r="AFE46" s="177"/>
      <c r="AFF46" s="177"/>
      <c r="AFG46" s="177"/>
      <c r="AFH46" s="177"/>
      <c r="AFI46" s="177"/>
      <c r="AFJ46" s="177"/>
      <c r="AFK46" s="177"/>
      <c r="AFL46" s="177"/>
      <c r="AFM46" s="177"/>
      <c r="AFN46" s="177"/>
      <c r="AFO46" s="177"/>
      <c r="AFP46" s="177"/>
      <c r="AFQ46" s="177"/>
      <c r="AFR46" s="177"/>
      <c r="AFS46" s="177"/>
      <c r="AFT46" s="177"/>
      <c r="AFU46" s="177"/>
      <c r="AFV46" s="177"/>
      <c r="AFW46" s="177"/>
      <c r="AFX46" s="177"/>
      <c r="AFY46" s="177"/>
      <c r="AFZ46" s="177"/>
      <c r="AGA46" s="177"/>
      <c r="AGB46" s="177"/>
      <c r="AGC46" s="177"/>
      <c r="AGD46" s="177"/>
      <c r="AGE46" s="177"/>
      <c r="AGF46" s="177"/>
      <c r="AGG46" s="177"/>
      <c r="AGH46" s="177"/>
      <c r="AGI46" s="177"/>
      <c r="AGJ46" s="177"/>
      <c r="AGK46" s="177"/>
      <c r="AGL46" s="177"/>
      <c r="AGM46" s="177"/>
      <c r="AGN46" s="177"/>
      <c r="AGO46" s="177"/>
      <c r="AGP46" s="177"/>
      <c r="AGQ46" s="177"/>
      <c r="AGR46" s="177"/>
      <c r="AGS46" s="177"/>
      <c r="AGT46" s="177"/>
      <c r="AGU46" s="177"/>
      <c r="AGV46" s="177"/>
      <c r="AGW46" s="177"/>
      <c r="AGX46" s="177"/>
      <c r="AGY46" s="177"/>
      <c r="AGZ46" s="177"/>
      <c r="AHA46" s="177"/>
      <c r="AHB46" s="177"/>
      <c r="AHC46" s="177"/>
      <c r="AHD46" s="177"/>
      <c r="AHE46" s="177"/>
      <c r="AHF46" s="177"/>
      <c r="AHG46" s="177"/>
      <c r="AHH46" s="177"/>
      <c r="AHI46" s="177"/>
      <c r="AHJ46" s="177"/>
      <c r="AHK46" s="177"/>
      <c r="AHL46" s="177"/>
      <c r="AHM46" s="177"/>
      <c r="AHN46" s="177"/>
      <c r="AHO46" s="177"/>
      <c r="AHP46" s="177"/>
      <c r="AHQ46" s="177"/>
      <c r="AHR46" s="177"/>
      <c r="AHS46" s="177"/>
      <c r="AHT46" s="177"/>
      <c r="AHU46" s="177"/>
      <c r="AHV46" s="177"/>
      <c r="AHW46" s="177"/>
      <c r="AHX46" s="177"/>
      <c r="AHY46" s="177"/>
      <c r="AHZ46" s="177"/>
      <c r="AIA46" s="177"/>
      <c r="AIB46" s="177"/>
      <c r="AIC46" s="177"/>
      <c r="AID46" s="177"/>
      <c r="AIE46" s="177"/>
      <c r="AIF46" s="177"/>
      <c r="AIG46" s="177"/>
      <c r="AIH46" s="177"/>
      <c r="AII46" s="177"/>
      <c r="AIJ46" s="177"/>
      <c r="AIK46" s="177"/>
      <c r="AIL46" s="177"/>
      <c r="AIM46" s="177"/>
      <c r="AIN46" s="177"/>
      <c r="AIO46" s="177"/>
      <c r="AIP46" s="177"/>
      <c r="AIQ46" s="177"/>
      <c r="AIR46" s="177"/>
      <c r="AIS46" s="177"/>
      <c r="AIT46" s="177"/>
      <c r="AIU46" s="177"/>
      <c r="AIV46" s="177"/>
      <c r="AIW46" s="177"/>
      <c r="AIX46" s="177"/>
      <c r="AIY46" s="177"/>
      <c r="AIZ46" s="177"/>
      <c r="AJA46" s="177"/>
      <c r="AJB46" s="177"/>
      <c r="AJC46" s="177"/>
      <c r="AJD46" s="177"/>
      <c r="AJE46" s="177"/>
      <c r="AJF46" s="177"/>
      <c r="AJG46" s="177"/>
      <c r="AJH46" s="177"/>
      <c r="AJI46" s="177"/>
      <c r="AJJ46" s="177"/>
      <c r="AJK46" s="177"/>
      <c r="AJL46" s="177"/>
      <c r="AJM46" s="177"/>
      <c r="AJN46" s="177"/>
      <c r="AJO46" s="177"/>
      <c r="AJP46" s="177"/>
      <c r="AJQ46" s="177"/>
      <c r="AJR46" s="177"/>
      <c r="AJS46" s="177"/>
      <c r="AJT46" s="177"/>
      <c r="AJU46" s="177"/>
      <c r="AJV46" s="177"/>
      <c r="AJW46" s="177"/>
      <c r="AJX46" s="177"/>
      <c r="AJY46" s="177"/>
      <c r="AJZ46" s="177"/>
      <c r="AKA46" s="177"/>
      <c r="AKB46" s="177"/>
      <c r="AKC46" s="177"/>
      <c r="AKD46" s="177"/>
      <c r="AKE46" s="177"/>
      <c r="AKF46" s="177"/>
      <c r="AKG46" s="177"/>
      <c r="AKH46" s="177"/>
      <c r="AKI46" s="177"/>
      <c r="AKJ46" s="177"/>
      <c r="AKK46" s="177"/>
      <c r="AKL46" s="177"/>
      <c r="AKM46" s="177"/>
      <c r="AKN46" s="177"/>
      <c r="AKO46" s="177"/>
      <c r="AKP46" s="177"/>
      <c r="AKQ46" s="177"/>
      <c r="AKR46" s="177"/>
      <c r="AKS46" s="177"/>
      <c r="AKT46" s="177"/>
      <c r="AKU46" s="177"/>
      <c r="AKV46" s="177"/>
      <c r="AKW46" s="177"/>
      <c r="AKX46" s="177"/>
      <c r="AKY46" s="177"/>
      <c r="AKZ46" s="177"/>
      <c r="ALA46" s="177"/>
      <c r="ALB46" s="177"/>
      <c r="ALC46" s="177"/>
      <c r="ALD46" s="177"/>
      <c r="ALE46" s="177"/>
      <c r="ALF46" s="177"/>
      <c r="ALG46" s="177"/>
      <c r="ALH46" s="177"/>
      <c r="ALI46" s="177"/>
      <c r="ALJ46" s="177"/>
      <c r="ALK46" s="177"/>
      <c r="ALL46" s="177"/>
      <c r="ALM46" s="177"/>
      <c r="ALN46" s="177"/>
      <c r="ALO46" s="177"/>
      <c r="ALP46" s="177"/>
      <c r="ALQ46" s="177"/>
      <c r="ALR46" s="177"/>
      <c r="ALS46" s="177"/>
      <c r="ALT46" s="177"/>
      <c r="ALU46" s="177"/>
      <c r="ALV46" s="177"/>
      <c r="ALW46" s="177"/>
      <c r="ALX46" s="177"/>
      <c r="ALY46" s="177"/>
      <c r="ALZ46" s="177"/>
      <c r="AMA46" s="177"/>
      <c r="AMB46" s="177"/>
      <c r="AMC46" s="177"/>
      <c r="AMD46" s="177"/>
      <c r="AME46" s="177"/>
      <c r="AMF46" s="177"/>
      <c r="AMG46" s="177"/>
      <c r="AMH46" s="177"/>
      <c r="AMI46" s="177"/>
      <c r="AMJ46" s="177"/>
      <c r="AMK46" s="177"/>
    </row>
    <row r="47" spans="1:1025" s="298" customFormat="1" ht="29.25" customHeight="1" x14ac:dyDescent="0.8">
      <c r="A47" s="299">
        <v>2005</v>
      </c>
      <c r="B47" s="171">
        <v>79.730767054877106</v>
      </c>
      <c r="C47" s="172">
        <v>1.8913195642311</v>
      </c>
      <c r="D47" s="171">
        <v>86.4850704077448</v>
      </c>
      <c r="E47" s="172">
        <v>0.84462301360603798</v>
      </c>
      <c r="F47" s="171">
        <v>3.5045800253728898</v>
      </c>
      <c r="G47" s="172">
        <v>172.456360065832</v>
      </c>
      <c r="H47" s="171">
        <v>65.005664714706597</v>
      </c>
      <c r="I47" s="172">
        <v>1.78536499509514</v>
      </c>
      <c r="J47" s="171">
        <v>78.449713270037904</v>
      </c>
      <c r="K47" s="172">
        <v>0.84462301360603798</v>
      </c>
      <c r="L47" s="171">
        <v>-2.84041441159625</v>
      </c>
      <c r="M47" s="300">
        <v>143.24495158184899</v>
      </c>
      <c r="N47" s="185"/>
      <c r="O47" s="185"/>
      <c r="P47" s="302"/>
      <c r="Q47" s="185"/>
      <c r="R47" s="302"/>
      <c r="S47" s="185"/>
      <c r="T47" s="302"/>
      <c r="U47" s="185"/>
      <c r="V47" s="302"/>
      <c r="W47" s="185"/>
      <c r="X47" s="302"/>
      <c r="Y47" s="185"/>
      <c r="Z47" s="302"/>
      <c r="AA47" s="185"/>
      <c r="AB47" s="302"/>
      <c r="AC47" s="185"/>
      <c r="AD47" s="302"/>
      <c r="AE47" s="185"/>
      <c r="AF47" s="184"/>
      <c r="AG47" s="185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  <c r="BL47" s="177"/>
      <c r="BM47" s="177"/>
      <c r="BN47" s="177"/>
      <c r="BO47" s="177"/>
      <c r="BP47" s="177"/>
      <c r="BQ47" s="177"/>
      <c r="BR47" s="177"/>
      <c r="BS47" s="177"/>
      <c r="BT47" s="177"/>
      <c r="BU47" s="177"/>
      <c r="BV47" s="177"/>
      <c r="BW47" s="177"/>
      <c r="BX47" s="177"/>
      <c r="BY47" s="177"/>
      <c r="BZ47" s="177"/>
      <c r="CA47" s="177"/>
      <c r="CB47" s="177"/>
      <c r="CC47" s="177"/>
      <c r="CD47" s="177"/>
      <c r="CE47" s="177"/>
      <c r="CF47" s="177"/>
      <c r="CG47" s="177"/>
      <c r="CH47" s="177"/>
      <c r="CI47" s="177"/>
      <c r="CJ47" s="177"/>
      <c r="CK47" s="177"/>
      <c r="CL47" s="177"/>
      <c r="CM47" s="177"/>
      <c r="CN47" s="177"/>
      <c r="CO47" s="177"/>
      <c r="CP47" s="177"/>
      <c r="CQ47" s="177"/>
      <c r="CR47" s="177"/>
      <c r="CS47" s="177"/>
      <c r="CT47" s="177"/>
      <c r="CU47" s="177"/>
      <c r="CV47" s="177"/>
      <c r="CW47" s="177"/>
      <c r="CX47" s="177"/>
      <c r="CY47" s="177"/>
      <c r="CZ47" s="177"/>
      <c r="DA47" s="177"/>
      <c r="DB47" s="177"/>
      <c r="DC47" s="177"/>
      <c r="DD47" s="177"/>
      <c r="DE47" s="177"/>
      <c r="DF47" s="177"/>
      <c r="DG47" s="177"/>
      <c r="DH47" s="177"/>
      <c r="DI47" s="177"/>
      <c r="DJ47" s="177"/>
      <c r="DK47" s="177"/>
      <c r="DL47" s="177"/>
      <c r="DM47" s="177"/>
      <c r="DN47" s="177"/>
      <c r="DO47" s="177"/>
      <c r="DP47" s="177"/>
      <c r="DQ47" s="177"/>
      <c r="DR47" s="177"/>
      <c r="DS47" s="177"/>
      <c r="DT47" s="177"/>
      <c r="DU47" s="177"/>
      <c r="DV47" s="177"/>
      <c r="DW47" s="177"/>
      <c r="DX47" s="177"/>
      <c r="DY47" s="177"/>
      <c r="DZ47" s="177"/>
      <c r="EA47" s="177"/>
      <c r="EB47" s="177"/>
      <c r="EC47" s="177"/>
      <c r="ED47" s="177"/>
      <c r="EE47" s="177"/>
      <c r="EF47" s="177"/>
      <c r="EG47" s="177"/>
      <c r="EH47" s="177"/>
      <c r="EI47" s="177"/>
      <c r="EJ47" s="177"/>
      <c r="EK47" s="177"/>
      <c r="EL47" s="177"/>
      <c r="EM47" s="177"/>
      <c r="EN47" s="177"/>
      <c r="EO47" s="177"/>
      <c r="EP47" s="177"/>
      <c r="EQ47" s="177"/>
      <c r="ER47" s="177"/>
      <c r="ES47" s="177"/>
      <c r="ET47" s="177"/>
      <c r="EU47" s="177"/>
      <c r="EV47" s="177"/>
      <c r="EW47" s="177"/>
      <c r="EX47" s="177"/>
      <c r="EY47" s="177"/>
      <c r="EZ47" s="177"/>
      <c r="FA47" s="177"/>
      <c r="FB47" s="177"/>
      <c r="FC47" s="177"/>
      <c r="FD47" s="177"/>
      <c r="FE47" s="177"/>
      <c r="FF47" s="177"/>
      <c r="FG47" s="177"/>
      <c r="FH47" s="177"/>
      <c r="FI47" s="177"/>
      <c r="FJ47" s="177"/>
      <c r="FK47" s="177"/>
      <c r="FL47" s="177"/>
      <c r="FM47" s="177"/>
      <c r="FN47" s="177"/>
      <c r="FO47" s="177"/>
      <c r="FP47" s="177"/>
      <c r="FQ47" s="177"/>
      <c r="FR47" s="177"/>
      <c r="FS47" s="177"/>
      <c r="FT47" s="177"/>
      <c r="FU47" s="177"/>
      <c r="FV47" s="177"/>
      <c r="FW47" s="177"/>
      <c r="FX47" s="177"/>
      <c r="FY47" s="177"/>
      <c r="FZ47" s="177"/>
      <c r="GA47" s="177"/>
      <c r="GB47" s="177"/>
      <c r="GC47" s="177"/>
      <c r="GD47" s="177"/>
      <c r="GE47" s="177"/>
      <c r="GF47" s="177"/>
      <c r="GG47" s="177"/>
      <c r="GH47" s="177"/>
      <c r="GI47" s="177"/>
      <c r="GJ47" s="177"/>
      <c r="GK47" s="177"/>
      <c r="GL47" s="177"/>
      <c r="GM47" s="177"/>
      <c r="GN47" s="177"/>
      <c r="GO47" s="177"/>
      <c r="GP47" s="177"/>
      <c r="GQ47" s="177"/>
      <c r="GR47" s="177"/>
      <c r="GS47" s="177"/>
      <c r="GT47" s="177"/>
      <c r="GU47" s="177"/>
      <c r="GV47" s="177"/>
      <c r="GW47" s="177"/>
      <c r="GX47" s="177"/>
      <c r="GY47" s="177"/>
      <c r="GZ47" s="177"/>
      <c r="HA47" s="177"/>
      <c r="HB47" s="177"/>
      <c r="HC47" s="177"/>
      <c r="HD47" s="177"/>
      <c r="HE47" s="177"/>
      <c r="HF47" s="177"/>
      <c r="HG47" s="177"/>
      <c r="HH47" s="177"/>
      <c r="HI47" s="177"/>
      <c r="HJ47" s="177"/>
      <c r="HK47" s="177"/>
      <c r="HL47" s="177"/>
      <c r="HM47" s="177"/>
      <c r="HN47" s="177"/>
      <c r="HO47" s="177"/>
      <c r="HP47" s="177"/>
      <c r="HQ47" s="177"/>
      <c r="HR47" s="177"/>
      <c r="HS47" s="177"/>
      <c r="HT47" s="177"/>
      <c r="HU47" s="177"/>
      <c r="HV47" s="177"/>
      <c r="HW47" s="177"/>
      <c r="HX47" s="177"/>
      <c r="HY47" s="177"/>
      <c r="HZ47" s="177"/>
      <c r="IA47" s="177"/>
      <c r="IB47" s="177"/>
      <c r="IC47" s="177"/>
      <c r="ID47" s="177"/>
      <c r="IE47" s="177"/>
      <c r="IF47" s="177"/>
      <c r="IG47" s="177"/>
      <c r="IH47" s="177"/>
      <c r="II47" s="177"/>
      <c r="IJ47" s="177"/>
      <c r="IK47" s="177"/>
      <c r="IL47" s="177"/>
      <c r="IM47" s="177"/>
      <c r="IN47" s="177"/>
      <c r="IO47" s="177"/>
      <c r="IP47" s="177"/>
      <c r="IQ47" s="177"/>
      <c r="IR47" s="177"/>
      <c r="IS47" s="177"/>
      <c r="IT47" s="177"/>
      <c r="IU47" s="177"/>
      <c r="IV47" s="177"/>
      <c r="IW47" s="177"/>
      <c r="IX47" s="177"/>
      <c r="IY47" s="177"/>
      <c r="IZ47" s="177"/>
      <c r="JA47" s="177"/>
      <c r="JB47" s="177"/>
      <c r="JC47" s="177"/>
      <c r="JD47" s="177"/>
      <c r="JE47" s="177"/>
      <c r="JF47" s="177"/>
      <c r="JG47" s="177"/>
      <c r="JH47" s="177"/>
      <c r="JI47" s="177"/>
      <c r="JJ47" s="177"/>
      <c r="JK47" s="177"/>
      <c r="JL47" s="177"/>
      <c r="JM47" s="177"/>
      <c r="JN47" s="177"/>
      <c r="JO47" s="177"/>
      <c r="JP47" s="177"/>
      <c r="JQ47" s="177"/>
      <c r="JR47" s="177"/>
      <c r="JS47" s="177"/>
      <c r="JT47" s="177"/>
      <c r="JU47" s="177"/>
      <c r="JV47" s="177"/>
      <c r="JW47" s="177"/>
      <c r="JX47" s="177"/>
      <c r="JY47" s="177"/>
      <c r="JZ47" s="177"/>
      <c r="KA47" s="177"/>
      <c r="KB47" s="177"/>
      <c r="KC47" s="177"/>
      <c r="KD47" s="177"/>
      <c r="KE47" s="177"/>
      <c r="KF47" s="177"/>
      <c r="KG47" s="177"/>
      <c r="KH47" s="177"/>
      <c r="KI47" s="177"/>
      <c r="KJ47" s="177"/>
      <c r="KK47" s="177"/>
      <c r="KL47" s="177"/>
      <c r="KM47" s="177"/>
      <c r="KN47" s="177"/>
      <c r="KO47" s="177"/>
      <c r="KP47" s="177"/>
      <c r="KQ47" s="177"/>
      <c r="KR47" s="177"/>
      <c r="KS47" s="177"/>
      <c r="KT47" s="177"/>
      <c r="KU47" s="177"/>
      <c r="KV47" s="177"/>
      <c r="KW47" s="177"/>
      <c r="KX47" s="177"/>
      <c r="KY47" s="177"/>
      <c r="KZ47" s="177"/>
      <c r="LA47" s="177"/>
      <c r="LB47" s="177"/>
      <c r="LC47" s="177"/>
      <c r="LD47" s="177"/>
      <c r="LE47" s="177"/>
      <c r="LF47" s="177"/>
      <c r="LG47" s="177"/>
      <c r="LH47" s="177"/>
      <c r="LI47" s="177"/>
      <c r="LJ47" s="177"/>
      <c r="LK47" s="177"/>
      <c r="LL47" s="177"/>
      <c r="LM47" s="177"/>
      <c r="LN47" s="177"/>
      <c r="LO47" s="177"/>
      <c r="LP47" s="177"/>
      <c r="LQ47" s="177"/>
      <c r="LR47" s="177"/>
      <c r="LS47" s="177"/>
      <c r="LT47" s="177"/>
      <c r="LU47" s="177"/>
      <c r="LV47" s="177"/>
      <c r="LW47" s="177"/>
      <c r="LX47" s="177"/>
      <c r="LY47" s="177"/>
      <c r="LZ47" s="177"/>
      <c r="MA47" s="177"/>
      <c r="MB47" s="177"/>
      <c r="MC47" s="177"/>
      <c r="MD47" s="177"/>
      <c r="ME47" s="177"/>
      <c r="MF47" s="177"/>
      <c r="MG47" s="177"/>
      <c r="MH47" s="177"/>
      <c r="MI47" s="177"/>
      <c r="MJ47" s="177"/>
      <c r="MK47" s="177"/>
      <c r="ML47" s="177"/>
      <c r="MM47" s="177"/>
      <c r="MN47" s="177"/>
      <c r="MO47" s="177"/>
      <c r="MP47" s="177"/>
      <c r="MQ47" s="177"/>
      <c r="MR47" s="177"/>
      <c r="MS47" s="177"/>
      <c r="MT47" s="177"/>
      <c r="MU47" s="177"/>
      <c r="MV47" s="177"/>
      <c r="MW47" s="177"/>
      <c r="MX47" s="177"/>
      <c r="MY47" s="177"/>
      <c r="MZ47" s="177"/>
      <c r="NA47" s="177"/>
      <c r="NB47" s="177"/>
      <c r="NC47" s="177"/>
      <c r="ND47" s="177"/>
      <c r="NE47" s="177"/>
      <c r="NF47" s="177"/>
      <c r="NG47" s="177"/>
      <c r="NH47" s="177"/>
      <c r="NI47" s="177"/>
      <c r="NJ47" s="177"/>
      <c r="NK47" s="177"/>
      <c r="NL47" s="177"/>
      <c r="NM47" s="177"/>
      <c r="NN47" s="177"/>
      <c r="NO47" s="177"/>
      <c r="NP47" s="177"/>
      <c r="NQ47" s="177"/>
      <c r="NR47" s="177"/>
      <c r="NS47" s="177"/>
      <c r="NT47" s="177"/>
      <c r="NU47" s="177"/>
      <c r="NV47" s="177"/>
      <c r="NW47" s="177"/>
      <c r="NX47" s="177"/>
      <c r="NY47" s="177"/>
      <c r="NZ47" s="177"/>
      <c r="OA47" s="177"/>
      <c r="OB47" s="177"/>
      <c r="OC47" s="177"/>
      <c r="OD47" s="177"/>
      <c r="OE47" s="177"/>
      <c r="OF47" s="177"/>
      <c r="OG47" s="177"/>
      <c r="OH47" s="177"/>
      <c r="OI47" s="177"/>
      <c r="OJ47" s="177"/>
      <c r="OK47" s="177"/>
      <c r="OL47" s="177"/>
      <c r="OM47" s="177"/>
      <c r="ON47" s="177"/>
      <c r="OO47" s="177"/>
      <c r="OP47" s="177"/>
      <c r="OQ47" s="177"/>
      <c r="OR47" s="177"/>
      <c r="OS47" s="177"/>
      <c r="OT47" s="177"/>
      <c r="OU47" s="177"/>
      <c r="OV47" s="177"/>
      <c r="OW47" s="177"/>
      <c r="OX47" s="177"/>
      <c r="OY47" s="177"/>
      <c r="OZ47" s="177"/>
      <c r="PA47" s="177"/>
      <c r="PB47" s="177"/>
      <c r="PC47" s="177"/>
      <c r="PD47" s="177"/>
      <c r="PE47" s="177"/>
      <c r="PF47" s="177"/>
      <c r="PG47" s="177"/>
      <c r="PH47" s="177"/>
      <c r="PI47" s="177"/>
      <c r="PJ47" s="177"/>
      <c r="PK47" s="177"/>
      <c r="PL47" s="177"/>
      <c r="PM47" s="177"/>
      <c r="PN47" s="177"/>
      <c r="PO47" s="177"/>
      <c r="PP47" s="177"/>
      <c r="PQ47" s="177"/>
      <c r="PR47" s="177"/>
      <c r="PS47" s="177"/>
      <c r="PT47" s="177"/>
      <c r="PU47" s="177"/>
      <c r="PV47" s="177"/>
      <c r="PW47" s="177"/>
      <c r="PX47" s="177"/>
      <c r="PY47" s="177"/>
      <c r="PZ47" s="177"/>
      <c r="QA47" s="177"/>
      <c r="QB47" s="177"/>
      <c r="QC47" s="177"/>
      <c r="QD47" s="177"/>
      <c r="QE47" s="177"/>
      <c r="QF47" s="177"/>
      <c r="QG47" s="177"/>
      <c r="QH47" s="177"/>
      <c r="QI47" s="177"/>
      <c r="QJ47" s="177"/>
      <c r="QK47" s="177"/>
      <c r="QL47" s="177"/>
      <c r="QM47" s="177"/>
      <c r="QN47" s="177"/>
      <c r="QO47" s="177"/>
      <c r="QP47" s="177"/>
      <c r="QQ47" s="177"/>
      <c r="QR47" s="177"/>
      <c r="QS47" s="177"/>
      <c r="QT47" s="177"/>
      <c r="QU47" s="177"/>
      <c r="QV47" s="177"/>
      <c r="QW47" s="177"/>
      <c r="QX47" s="177"/>
      <c r="QY47" s="177"/>
      <c r="QZ47" s="177"/>
      <c r="RA47" s="177"/>
      <c r="RB47" s="177"/>
      <c r="RC47" s="177"/>
      <c r="RD47" s="177"/>
      <c r="RE47" s="177"/>
      <c r="RF47" s="177"/>
      <c r="RG47" s="177"/>
      <c r="RH47" s="177"/>
      <c r="RI47" s="177"/>
      <c r="RJ47" s="177"/>
      <c r="RK47" s="177"/>
      <c r="RL47" s="177"/>
      <c r="RM47" s="177"/>
      <c r="RN47" s="177"/>
      <c r="RO47" s="177"/>
      <c r="RP47" s="177"/>
      <c r="RQ47" s="177"/>
      <c r="RR47" s="177"/>
      <c r="RS47" s="177"/>
      <c r="RT47" s="177"/>
      <c r="RU47" s="177"/>
      <c r="RV47" s="177"/>
      <c r="RW47" s="177"/>
      <c r="RX47" s="177"/>
      <c r="RY47" s="177"/>
      <c r="RZ47" s="177"/>
      <c r="SA47" s="177"/>
      <c r="SB47" s="177"/>
      <c r="SC47" s="177"/>
      <c r="SD47" s="177"/>
      <c r="SE47" s="177"/>
      <c r="SF47" s="177"/>
      <c r="SG47" s="177"/>
      <c r="SH47" s="177"/>
      <c r="SI47" s="177"/>
      <c r="SJ47" s="177"/>
      <c r="SK47" s="177"/>
      <c r="SL47" s="177"/>
      <c r="SM47" s="177"/>
      <c r="SN47" s="177"/>
      <c r="SO47" s="177"/>
      <c r="SP47" s="177"/>
      <c r="SQ47" s="177"/>
      <c r="SR47" s="177"/>
      <c r="SS47" s="177"/>
      <c r="ST47" s="177"/>
      <c r="SU47" s="177"/>
      <c r="SV47" s="177"/>
      <c r="SW47" s="177"/>
      <c r="SX47" s="177"/>
      <c r="SY47" s="177"/>
      <c r="SZ47" s="177"/>
      <c r="TA47" s="177"/>
      <c r="TB47" s="177"/>
      <c r="TC47" s="177"/>
      <c r="TD47" s="177"/>
      <c r="TE47" s="177"/>
      <c r="TF47" s="177"/>
      <c r="TG47" s="177"/>
      <c r="TH47" s="177"/>
      <c r="TI47" s="177"/>
      <c r="TJ47" s="177"/>
      <c r="TK47" s="177"/>
      <c r="TL47" s="177"/>
      <c r="TM47" s="177"/>
      <c r="TN47" s="177"/>
      <c r="TO47" s="177"/>
      <c r="TP47" s="177"/>
      <c r="TQ47" s="177"/>
      <c r="TR47" s="177"/>
      <c r="TS47" s="177"/>
      <c r="TT47" s="177"/>
      <c r="TU47" s="177"/>
      <c r="TV47" s="177"/>
      <c r="TW47" s="177"/>
      <c r="TX47" s="177"/>
      <c r="TY47" s="177"/>
      <c r="TZ47" s="177"/>
      <c r="UA47" s="177"/>
      <c r="UB47" s="177"/>
      <c r="UC47" s="177"/>
      <c r="UD47" s="177"/>
      <c r="UE47" s="177"/>
      <c r="UF47" s="177"/>
      <c r="UG47" s="177"/>
      <c r="UH47" s="177"/>
      <c r="UI47" s="177"/>
      <c r="UJ47" s="177"/>
      <c r="UK47" s="177"/>
      <c r="UL47" s="177"/>
      <c r="UM47" s="177"/>
      <c r="UN47" s="177"/>
      <c r="UO47" s="177"/>
      <c r="UP47" s="177"/>
      <c r="UQ47" s="177"/>
      <c r="UR47" s="177"/>
      <c r="US47" s="177"/>
      <c r="UT47" s="177"/>
      <c r="UU47" s="177"/>
      <c r="UV47" s="177"/>
      <c r="UW47" s="177"/>
      <c r="UX47" s="177"/>
      <c r="UY47" s="177"/>
      <c r="UZ47" s="177"/>
      <c r="VA47" s="177"/>
      <c r="VB47" s="177"/>
      <c r="VC47" s="177"/>
      <c r="VD47" s="177"/>
      <c r="VE47" s="177"/>
      <c r="VF47" s="177"/>
      <c r="VG47" s="177"/>
      <c r="VH47" s="177"/>
      <c r="VI47" s="177"/>
      <c r="VJ47" s="177"/>
      <c r="VK47" s="177"/>
      <c r="VL47" s="177"/>
      <c r="VM47" s="177"/>
      <c r="VN47" s="177"/>
      <c r="VO47" s="177"/>
      <c r="VP47" s="177"/>
      <c r="VQ47" s="177"/>
      <c r="VR47" s="177"/>
      <c r="VS47" s="177"/>
      <c r="VT47" s="177"/>
      <c r="VU47" s="177"/>
      <c r="VV47" s="177"/>
      <c r="VW47" s="177"/>
      <c r="VX47" s="177"/>
      <c r="VY47" s="177"/>
      <c r="VZ47" s="177"/>
      <c r="WA47" s="177"/>
      <c r="WB47" s="177"/>
      <c r="WC47" s="177"/>
      <c r="WD47" s="177"/>
      <c r="WE47" s="177"/>
      <c r="WF47" s="177"/>
      <c r="WG47" s="177"/>
      <c r="WH47" s="177"/>
      <c r="WI47" s="177"/>
      <c r="WJ47" s="177"/>
      <c r="WK47" s="177"/>
      <c r="WL47" s="177"/>
      <c r="WM47" s="177"/>
      <c r="WN47" s="177"/>
      <c r="WO47" s="177"/>
      <c r="WP47" s="177"/>
      <c r="WQ47" s="177"/>
      <c r="WR47" s="177"/>
      <c r="WS47" s="177"/>
      <c r="WT47" s="177"/>
      <c r="WU47" s="177"/>
      <c r="WV47" s="177"/>
      <c r="WW47" s="177"/>
      <c r="WX47" s="177"/>
      <c r="WY47" s="177"/>
      <c r="WZ47" s="177"/>
      <c r="XA47" s="177"/>
      <c r="XB47" s="177"/>
      <c r="XC47" s="177"/>
      <c r="XD47" s="177"/>
      <c r="XE47" s="177"/>
      <c r="XF47" s="177"/>
      <c r="XG47" s="177"/>
      <c r="XH47" s="177"/>
      <c r="XI47" s="177"/>
      <c r="XJ47" s="177"/>
      <c r="XK47" s="177"/>
      <c r="XL47" s="177"/>
      <c r="XM47" s="177"/>
      <c r="XN47" s="177"/>
      <c r="XO47" s="177"/>
      <c r="XP47" s="177"/>
      <c r="XQ47" s="177"/>
      <c r="XR47" s="177"/>
      <c r="XS47" s="177"/>
      <c r="XT47" s="177"/>
      <c r="XU47" s="177"/>
      <c r="XV47" s="177"/>
      <c r="XW47" s="177"/>
      <c r="XX47" s="177"/>
      <c r="XY47" s="177"/>
      <c r="XZ47" s="177"/>
      <c r="YA47" s="177"/>
      <c r="YB47" s="177"/>
      <c r="YC47" s="177"/>
      <c r="YD47" s="177"/>
      <c r="YE47" s="177"/>
      <c r="YF47" s="177"/>
      <c r="YG47" s="177"/>
      <c r="YH47" s="177"/>
      <c r="YI47" s="177"/>
      <c r="YJ47" s="177"/>
      <c r="YK47" s="177"/>
      <c r="YL47" s="177"/>
      <c r="YM47" s="177"/>
      <c r="YN47" s="177"/>
      <c r="YO47" s="177"/>
      <c r="YP47" s="177"/>
      <c r="YQ47" s="177"/>
      <c r="YR47" s="177"/>
      <c r="YS47" s="177"/>
      <c r="YT47" s="177"/>
      <c r="YU47" s="177"/>
      <c r="YV47" s="177"/>
      <c r="YW47" s="177"/>
      <c r="YX47" s="177"/>
      <c r="YY47" s="177"/>
      <c r="YZ47" s="177"/>
      <c r="ZA47" s="177"/>
      <c r="ZB47" s="177"/>
      <c r="ZC47" s="177"/>
      <c r="ZD47" s="177"/>
      <c r="ZE47" s="177"/>
      <c r="ZF47" s="177"/>
      <c r="ZG47" s="177"/>
      <c r="ZH47" s="177"/>
      <c r="ZI47" s="177"/>
      <c r="ZJ47" s="177"/>
      <c r="ZK47" s="177"/>
      <c r="ZL47" s="177"/>
      <c r="ZM47" s="177"/>
      <c r="ZN47" s="177"/>
      <c r="ZO47" s="177"/>
      <c r="ZP47" s="177"/>
      <c r="ZQ47" s="177"/>
      <c r="ZR47" s="177"/>
      <c r="ZS47" s="177"/>
      <c r="ZT47" s="177"/>
      <c r="ZU47" s="177"/>
      <c r="ZV47" s="177"/>
      <c r="ZW47" s="177"/>
      <c r="ZX47" s="177"/>
      <c r="ZY47" s="177"/>
      <c r="ZZ47" s="177"/>
      <c r="AAA47" s="177"/>
      <c r="AAB47" s="177"/>
      <c r="AAC47" s="177"/>
      <c r="AAD47" s="177"/>
      <c r="AAE47" s="177"/>
      <c r="AAF47" s="177"/>
      <c r="AAG47" s="177"/>
      <c r="AAH47" s="177"/>
      <c r="AAI47" s="177"/>
      <c r="AAJ47" s="177"/>
      <c r="AAK47" s="177"/>
      <c r="AAL47" s="177"/>
      <c r="AAM47" s="177"/>
      <c r="AAN47" s="177"/>
      <c r="AAO47" s="177"/>
      <c r="AAP47" s="177"/>
      <c r="AAQ47" s="177"/>
      <c r="AAR47" s="177"/>
      <c r="AAS47" s="177"/>
      <c r="AAT47" s="177"/>
      <c r="AAU47" s="177"/>
      <c r="AAV47" s="177"/>
      <c r="AAW47" s="177"/>
      <c r="AAX47" s="177"/>
      <c r="AAY47" s="177"/>
      <c r="AAZ47" s="177"/>
      <c r="ABA47" s="177"/>
      <c r="ABB47" s="177"/>
      <c r="ABC47" s="177"/>
      <c r="ABD47" s="177"/>
      <c r="ABE47" s="177"/>
      <c r="ABF47" s="177"/>
      <c r="ABG47" s="177"/>
      <c r="ABH47" s="177"/>
      <c r="ABI47" s="177"/>
      <c r="ABJ47" s="177"/>
      <c r="ABK47" s="177"/>
      <c r="ABL47" s="177"/>
      <c r="ABM47" s="177"/>
      <c r="ABN47" s="177"/>
      <c r="ABO47" s="177"/>
      <c r="ABP47" s="177"/>
      <c r="ABQ47" s="177"/>
      <c r="ABR47" s="177"/>
      <c r="ABS47" s="177"/>
      <c r="ABT47" s="177"/>
      <c r="ABU47" s="177"/>
      <c r="ABV47" s="177"/>
      <c r="ABW47" s="177"/>
      <c r="ABX47" s="177"/>
      <c r="ABY47" s="177"/>
      <c r="ABZ47" s="177"/>
      <c r="ACA47" s="177"/>
      <c r="ACB47" s="177"/>
      <c r="ACC47" s="177"/>
      <c r="ACD47" s="177"/>
      <c r="ACE47" s="177"/>
      <c r="ACF47" s="177"/>
      <c r="ACG47" s="177"/>
      <c r="ACH47" s="177"/>
      <c r="ACI47" s="177"/>
      <c r="ACJ47" s="177"/>
      <c r="ACK47" s="177"/>
      <c r="ACL47" s="177"/>
      <c r="ACM47" s="177"/>
      <c r="ACN47" s="177"/>
      <c r="ACO47" s="177"/>
      <c r="ACP47" s="177"/>
      <c r="ACQ47" s="177"/>
      <c r="ACR47" s="177"/>
      <c r="ACS47" s="177"/>
      <c r="ACT47" s="177"/>
      <c r="ACU47" s="177"/>
      <c r="ACV47" s="177"/>
      <c r="ACW47" s="177"/>
      <c r="ACX47" s="177"/>
      <c r="ACY47" s="177"/>
      <c r="ACZ47" s="177"/>
      <c r="ADA47" s="177"/>
      <c r="ADB47" s="177"/>
      <c r="ADC47" s="177"/>
      <c r="ADD47" s="177"/>
      <c r="ADE47" s="177"/>
      <c r="ADF47" s="177"/>
      <c r="ADG47" s="177"/>
      <c r="ADH47" s="177"/>
      <c r="ADI47" s="177"/>
      <c r="ADJ47" s="177"/>
      <c r="ADK47" s="177"/>
      <c r="ADL47" s="177"/>
      <c r="ADM47" s="177"/>
      <c r="ADN47" s="177"/>
      <c r="ADO47" s="177"/>
      <c r="ADP47" s="177"/>
      <c r="ADQ47" s="177"/>
      <c r="ADR47" s="177"/>
      <c r="ADS47" s="177"/>
      <c r="ADT47" s="177"/>
      <c r="ADU47" s="177"/>
      <c r="ADV47" s="177"/>
      <c r="ADW47" s="177"/>
      <c r="ADX47" s="177"/>
      <c r="ADY47" s="177"/>
      <c r="ADZ47" s="177"/>
      <c r="AEA47" s="177"/>
      <c r="AEB47" s="177"/>
      <c r="AEC47" s="177"/>
      <c r="AED47" s="177"/>
      <c r="AEE47" s="177"/>
      <c r="AEF47" s="177"/>
      <c r="AEG47" s="177"/>
      <c r="AEH47" s="177"/>
      <c r="AEI47" s="177"/>
      <c r="AEJ47" s="177"/>
      <c r="AEK47" s="177"/>
      <c r="AEL47" s="177"/>
      <c r="AEM47" s="177"/>
      <c r="AEN47" s="177"/>
      <c r="AEO47" s="177"/>
      <c r="AEP47" s="177"/>
      <c r="AEQ47" s="177"/>
      <c r="AER47" s="177"/>
      <c r="AES47" s="177"/>
      <c r="AET47" s="177"/>
      <c r="AEU47" s="177"/>
      <c r="AEV47" s="177"/>
      <c r="AEW47" s="177"/>
      <c r="AEX47" s="177"/>
      <c r="AEY47" s="177"/>
      <c r="AEZ47" s="177"/>
      <c r="AFA47" s="177"/>
      <c r="AFB47" s="177"/>
      <c r="AFC47" s="177"/>
      <c r="AFD47" s="177"/>
      <c r="AFE47" s="177"/>
      <c r="AFF47" s="177"/>
      <c r="AFG47" s="177"/>
      <c r="AFH47" s="177"/>
      <c r="AFI47" s="177"/>
      <c r="AFJ47" s="177"/>
      <c r="AFK47" s="177"/>
      <c r="AFL47" s="177"/>
      <c r="AFM47" s="177"/>
      <c r="AFN47" s="177"/>
      <c r="AFO47" s="177"/>
      <c r="AFP47" s="177"/>
      <c r="AFQ47" s="177"/>
      <c r="AFR47" s="177"/>
      <c r="AFS47" s="177"/>
      <c r="AFT47" s="177"/>
      <c r="AFU47" s="177"/>
      <c r="AFV47" s="177"/>
      <c r="AFW47" s="177"/>
      <c r="AFX47" s="177"/>
      <c r="AFY47" s="177"/>
      <c r="AFZ47" s="177"/>
      <c r="AGA47" s="177"/>
      <c r="AGB47" s="177"/>
      <c r="AGC47" s="177"/>
      <c r="AGD47" s="177"/>
      <c r="AGE47" s="177"/>
      <c r="AGF47" s="177"/>
      <c r="AGG47" s="177"/>
      <c r="AGH47" s="177"/>
      <c r="AGI47" s="177"/>
      <c r="AGJ47" s="177"/>
      <c r="AGK47" s="177"/>
      <c r="AGL47" s="177"/>
      <c r="AGM47" s="177"/>
      <c r="AGN47" s="177"/>
      <c r="AGO47" s="177"/>
      <c r="AGP47" s="177"/>
      <c r="AGQ47" s="177"/>
      <c r="AGR47" s="177"/>
      <c r="AGS47" s="177"/>
      <c r="AGT47" s="177"/>
      <c r="AGU47" s="177"/>
      <c r="AGV47" s="177"/>
      <c r="AGW47" s="177"/>
      <c r="AGX47" s="177"/>
      <c r="AGY47" s="177"/>
      <c r="AGZ47" s="177"/>
      <c r="AHA47" s="177"/>
      <c r="AHB47" s="177"/>
      <c r="AHC47" s="177"/>
      <c r="AHD47" s="177"/>
      <c r="AHE47" s="177"/>
      <c r="AHF47" s="177"/>
      <c r="AHG47" s="177"/>
      <c r="AHH47" s="177"/>
      <c r="AHI47" s="177"/>
      <c r="AHJ47" s="177"/>
      <c r="AHK47" s="177"/>
      <c r="AHL47" s="177"/>
      <c r="AHM47" s="177"/>
      <c r="AHN47" s="177"/>
      <c r="AHO47" s="177"/>
      <c r="AHP47" s="177"/>
      <c r="AHQ47" s="177"/>
      <c r="AHR47" s="177"/>
      <c r="AHS47" s="177"/>
      <c r="AHT47" s="177"/>
      <c r="AHU47" s="177"/>
      <c r="AHV47" s="177"/>
      <c r="AHW47" s="177"/>
      <c r="AHX47" s="177"/>
      <c r="AHY47" s="177"/>
      <c r="AHZ47" s="177"/>
      <c r="AIA47" s="177"/>
      <c r="AIB47" s="177"/>
      <c r="AIC47" s="177"/>
      <c r="AID47" s="177"/>
      <c r="AIE47" s="177"/>
      <c r="AIF47" s="177"/>
      <c r="AIG47" s="177"/>
      <c r="AIH47" s="177"/>
      <c r="AII47" s="177"/>
      <c r="AIJ47" s="177"/>
      <c r="AIK47" s="177"/>
      <c r="AIL47" s="177"/>
      <c r="AIM47" s="177"/>
      <c r="AIN47" s="177"/>
      <c r="AIO47" s="177"/>
      <c r="AIP47" s="177"/>
      <c r="AIQ47" s="177"/>
      <c r="AIR47" s="177"/>
      <c r="AIS47" s="177"/>
      <c r="AIT47" s="177"/>
      <c r="AIU47" s="177"/>
      <c r="AIV47" s="177"/>
      <c r="AIW47" s="177"/>
      <c r="AIX47" s="177"/>
      <c r="AIY47" s="177"/>
      <c r="AIZ47" s="177"/>
      <c r="AJA47" s="177"/>
      <c r="AJB47" s="177"/>
      <c r="AJC47" s="177"/>
      <c r="AJD47" s="177"/>
      <c r="AJE47" s="177"/>
      <c r="AJF47" s="177"/>
      <c r="AJG47" s="177"/>
      <c r="AJH47" s="177"/>
      <c r="AJI47" s="177"/>
      <c r="AJJ47" s="177"/>
      <c r="AJK47" s="177"/>
      <c r="AJL47" s="177"/>
      <c r="AJM47" s="177"/>
      <c r="AJN47" s="177"/>
      <c r="AJO47" s="177"/>
      <c r="AJP47" s="177"/>
      <c r="AJQ47" s="177"/>
      <c r="AJR47" s="177"/>
      <c r="AJS47" s="177"/>
      <c r="AJT47" s="177"/>
      <c r="AJU47" s="177"/>
      <c r="AJV47" s="177"/>
      <c r="AJW47" s="177"/>
      <c r="AJX47" s="177"/>
      <c r="AJY47" s="177"/>
      <c r="AJZ47" s="177"/>
      <c r="AKA47" s="177"/>
      <c r="AKB47" s="177"/>
      <c r="AKC47" s="177"/>
      <c r="AKD47" s="177"/>
      <c r="AKE47" s="177"/>
      <c r="AKF47" s="177"/>
      <c r="AKG47" s="177"/>
      <c r="AKH47" s="177"/>
      <c r="AKI47" s="177"/>
      <c r="AKJ47" s="177"/>
      <c r="AKK47" s="177"/>
      <c r="AKL47" s="177"/>
      <c r="AKM47" s="177"/>
      <c r="AKN47" s="177"/>
      <c r="AKO47" s="177"/>
      <c r="AKP47" s="177"/>
      <c r="AKQ47" s="177"/>
      <c r="AKR47" s="177"/>
      <c r="AKS47" s="177"/>
      <c r="AKT47" s="177"/>
      <c r="AKU47" s="177"/>
      <c r="AKV47" s="177"/>
      <c r="AKW47" s="177"/>
      <c r="AKX47" s="177"/>
      <c r="AKY47" s="177"/>
      <c r="AKZ47" s="177"/>
      <c r="ALA47" s="177"/>
      <c r="ALB47" s="177"/>
      <c r="ALC47" s="177"/>
      <c r="ALD47" s="177"/>
      <c r="ALE47" s="177"/>
      <c r="ALF47" s="177"/>
      <c r="ALG47" s="177"/>
      <c r="ALH47" s="177"/>
      <c r="ALI47" s="177"/>
      <c r="ALJ47" s="177"/>
      <c r="ALK47" s="177"/>
      <c r="ALL47" s="177"/>
      <c r="ALM47" s="177"/>
      <c r="ALN47" s="177"/>
      <c r="ALO47" s="177"/>
      <c r="ALP47" s="177"/>
      <c r="ALQ47" s="177"/>
      <c r="ALR47" s="177"/>
      <c r="ALS47" s="177"/>
      <c r="ALT47" s="177"/>
      <c r="ALU47" s="177"/>
      <c r="ALV47" s="177"/>
      <c r="ALW47" s="177"/>
      <c r="ALX47" s="177"/>
      <c r="ALY47" s="177"/>
      <c r="ALZ47" s="177"/>
      <c r="AMA47" s="177"/>
      <c r="AMB47" s="177"/>
      <c r="AMC47" s="177"/>
      <c r="AMD47" s="177"/>
      <c r="AME47" s="177"/>
      <c r="AMF47" s="177"/>
      <c r="AMG47" s="177"/>
      <c r="AMH47" s="177"/>
      <c r="AMI47" s="177"/>
      <c r="AMJ47" s="177"/>
      <c r="AMK47" s="177"/>
    </row>
    <row r="48" spans="1:1025" s="298" customFormat="1" ht="35.1" customHeight="1" x14ac:dyDescent="0.8">
      <c r="A48" s="299">
        <v>2006</v>
      </c>
      <c r="B48" s="171">
        <v>103.519987029546</v>
      </c>
      <c r="C48" s="172">
        <v>2.80217060119428</v>
      </c>
      <c r="D48" s="171">
        <v>63.522637450886897</v>
      </c>
      <c r="E48" s="172">
        <v>1.71392709752503</v>
      </c>
      <c r="F48" s="171">
        <v>-4.8918147839346897</v>
      </c>
      <c r="G48" s="172">
        <v>166.66690739521701</v>
      </c>
      <c r="H48" s="171">
        <v>84.043419967927704</v>
      </c>
      <c r="I48" s="172">
        <v>2.5317554058304199</v>
      </c>
      <c r="J48" s="171">
        <v>55.371810060840502</v>
      </c>
      <c r="K48" s="172">
        <v>1.62465592367364</v>
      </c>
      <c r="L48" s="171">
        <v>4.9240928716304202</v>
      </c>
      <c r="M48" s="300">
        <v>148.557896359859</v>
      </c>
      <c r="N48" s="185"/>
      <c r="O48" s="185"/>
      <c r="P48" s="302"/>
      <c r="Q48" s="185"/>
      <c r="R48" s="302"/>
      <c r="S48" s="185"/>
      <c r="T48" s="302"/>
      <c r="U48" s="185"/>
      <c r="V48" s="302"/>
      <c r="W48" s="185"/>
      <c r="X48" s="302"/>
      <c r="Y48" s="185"/>
      <c r="Z48" s="302"/>
      <c r="AA48" s="185"/>
      <c r="AB48" s="302"/>
      <c r="AC48" s="185"/>
      <c r="AD48" s="302"/>
      <c r="AE48" s="185"/>
      <c r="AF48" s="184"/>
      <c r="AG48" s="185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177"/>
      <c r="AZ48" s="177"/>
      <c r="BA48" s="177"/>
      <c r="BB48" s="177"/>
      <c r="BC48" s="177"/>
      <c r="BD48" s="177"/>
      <c r="BE48" s="177"/>
      <c r="BF48" s="177"/>
      <c r="BG48" s="177"/>
      <c r="BH48" s="177"/>
      <c r="BI48" s="177"/>
      <c r="BJ48" s="177"/>
      <c r="BK48" s="177"/>
      <c r="BL48" s="177"/>
      <c r="BM48" s="177"/>
      <c r="BN48" s="177"/>
      <c r="BO48" s="177"/>
      <c r="BP48" s="177"/>
      <c r="BQ48" s="177"/>
      <c r="BR48" s="177"/>
      <c r="BS48" s="177"/>
      <c r="BT48" s="177"/>
      <c r="BU48" s="177"/>
      <c r="BV48" s="177"/>
      <c r="BW48" s="177"/>
      <c r="BX48" s="177"/>
      <c r="BY48" s="177"/>
      <c r="BZ48" s="177"/>
      <c r="CA48" s="177"/>
      <c r="CB48" s="177"/>
      <c r="CC48" s="177"/>
      <c r="CD48" s="177"/>
      <c r="CE48" s="177"/>
      <c r="CF48" s="177"/>
      <c r="CG48" s="177"/>
      <c r="CH48" s="177"/>
      <c r="CI48" s="177"/>
      <c r="CJ48" s="177"/>
      <c r="CK48" s="177"/>
      <c r="CL48" s="177"/>
      <c r="CM48" s="177"/>
      <c r="CN48" s="177"/>
      <c r="CO48" s="177"/>
      <c r="CP48" s="177"/>
      <c r="CQ48" s="177"/>
      <c r="CR48" s="177"/>
      <c r="CS48" s="177"/>
      <c r="CT48" s="177"/>
      <c r="CU48" s="177"/>
      <c r="CV48" s="177"/>
      <c r="CW48" s="177"/>
      <c r="CX48" s="177"/>
      <c r="CY48" s="177"/>
      <c r="CZ48" s="177"/>
      <c r="DA48" s="177"/>
      <c r="DB48" s="177"/>
      <c r="DC48" s="177"/>
      <c r="DD48" s="177"/>
      <c r="DE48" s="177"/>
      <c r="DF48" s="177"/>
      <c r="DG48" s="177"/>
      <c r="DH48" s="177"/>
      <c r="DI48" s="177"/>
      <c r="DJ48" s="177"/>
      <c r="DK48" s="177"/>
      <c r="DL48" s="177"/>
      <c r="DM48" s="177"/>
      <c r="DN48" s="177"/>
      <c r="DO48" s="177"/>
      <c r="DP48" s="177"/>
      <c r="DQ48" s="177"/>
      <c r="DR48" s="177"/>
      <c r="DS48" s="177"/>
      <c r="DT48" s="177"/>
      <c r="DU48" s="177"/>
      <c r="DV48" s="177"/>
      <c r="DW48" s="177"/>
      <c r="DX48" s="177"/>
      <c r="DY48" s="177"/>
      <c r="DZ48" s="177"/>
      <c r="EA48" s="177"/>
      <c r="EB48" s="177"/>
      <c r="EC48" s="177"/>
      <c r="ED48" s="177"/>
      <c r="EE48" s="177"/>
      <c r="EF48" s="177"/>
      <c r="EG48" s="177"/>
      <c r="EH48" s="177"/>
      <c r="EI48" s="177"/>
      <c r="EJ48" s="177"/>
      <c r="EK48" s="177"/>
      <c r="EL48" s="177"/>
      <c r="EM48" s="177"/>
      <c r="EN48" s="177"/>
      <c r="EO48" s="177"/>
      <c r="EP48" s="177"/>
      <c r="EQ48" s="177"/>
      <c r="ER48" s="177"/>
      <c r="ES48" s="177"/>
      <c r="ET48" s="177"/>
      <c r="EU48" s="177"/>
      <c r="EV48" s="177"/>
      <c r="EW48" s="177"/>
      <c r="EX48" s="177"/>
      <c r="EY48" s="177"/>
      <c r="EZ48" s="177"/>
      <c r="FA48" s="177"/>
      <c r="FB48" s="177"/>
      <c r="FC48" s="177"/>
      <c r="FD48" s="177"/>
      <c r="FE48" s="177"/>
      <c r="FF48" s="177"/>
      <c r="FG48" s="177"/>
      <c r="FH48" s="177"/>
      <c r="FI48" s="177"/>
      <c r="FJ48" s="177"/>
      <c r="FK48" s="177"/>
      <c r="FL48" s="177"/>
      <c r="FM48" s="177"/>
      <c r="FN48" s="177"/>
      <c r="FO48" s="177"/>
      <c r="FP48" s="177"/>
      <c r="FQ48" s="177"/>
      <c r="FR48" s="177"/>
      <c r="FS48" s="177"/>
      <c r="FT48" s="177"/>
      <c r="FU48" s="177"/>
      <c r="FV48" s="177"/>
      <c r="FW48" s="177"/>
      <c r="FX48" s="177"/>
      <c r="FY48" s="177"/>
      <c r="FZ48" s="177"/>
      <c r="GA48" s="177"/>
      <c r="GB48" s="177"/>
      <c r="GC48" s="177"/>
      <c r="GD48" s="177"/>
      <c r="GE48" s="177"/>
      <c r="GF48" s="177"/>
      <c r="GG48" s="177"/>
      <c r="GH48" s="177"/>
      <c r="GI48" s="177"/>
      <c r="GJ48" s="177"/>
      <c r="GK48" s="177"/>
      <c r="GL48" s="177"/>
      <c r="GM48" s="177"/>
      <c r="GN48" s="177"/>
      <c r="GO48" s="177"/>
      <c r="GP48" s="177"/>
      <c r="GQ48" s="177"/>
      <c r="GR48" s="177"/>
      <c r="GS48" s="177"/>
      <c r="GT48" s="177"/>
      <c r="GU48" s="177"/>
      <c r="GV48" s="177"/>
      <c r="GW48" s="177"/>
      <c r="GX48" s="177"/>
      <c r="GY48" s="177"/>
      <c r="GZ48" s="177"/>
      <c r="HA48" s="177"/>
      <c r="HB48" s="177"/>
      <c r="HC48" s="177"/>
      <c r="HD48" s="177"/>
      <c r="HE48" s="177"/>
      <c r="HF48" s="177"/>
      <c r="HG48" s="177"/>
      <c r="HH48" s="177"/>
      <c r="HI48" s="177"/>
      <c r="HJ48" s="177"/>
      <c r="HK48" s="177"/>
      <c r="HL48" s="177"/>
      <c r="HM48" s="177"/>
      <c r="HN48" s="177"/>
      <c r="HO48" s="177"/>
      <c r="HP48" s="177"/>
      <c r="HQ48" s="177"/>
      <c r="HR48" s="177"/>
      <c r="HS48" s="177"/>
      <c r="HT48" s="177"/>
      <c r="HU48" s="177"/>
      <c r="HV48" s="177"/>
      <c r="HW48" s="177"/>
      <c r="HX48" s="177"/>
      <c r="HY48" s="177"/>
      <c r="HZ48" s="177"/>
      <c r="IA48" s="177"/>
      <c r="IB48" s="177"/>
      <c r="IC48" s="177"/>
      <c r="ID48" s="177"/>
      <c r="IE48" s="177"/>
      <c r="IF48" s="177"/>
      <c r="IG48" s="177"/>
      <c r="IH48" s="177"/>
      <c r="II48" s="177"/>
      <c r="IJ48" s="177"/>
      <c r="IK48" s="177"/>
      <c r="IL48" s="177"/>
      <c r="IM48" s="177"/>
      <c r="IN48" s="177"/>
      <c r="IO48" s="177"/>
      <c r="IP48" s="177"/>
      <c r="IQ48" s="177"/>
      <c r="IR48" s="177"/>
      <c r="IS48" s="177"/>
      <c r="IT48" s="177"/>
      <c r="IU48" s="177"/>
      <c r="IV48" s="177"/>
      <c r="IW48" s="177"/>
      <c r="IX48" s="177"/>
      <c r="IY48" s="177"/>
      <c r="IZ48" s="177"/>
      <c r="JA48" s="177"/>
      <c r="JB48" s="177"/>
      <c r="JC48" s="177"/>
      <c r="JD48" s="177"/>
      <c r="JE48" s="177"/>
      <c r="JF48" s="177"/>
      <c r="JG48" s="177"/>
      <c r="JH48" s="177"/>
      <c r="JI48" s="177"/>
      <c r="JJ48" s="177"/>
      <c r="JK48" s="177"/>
      <c r="JL48" s="177"/>
      <c r="JM48" s="177"/>
      <c r="JN48" s="177"/>
      <c r="JO48" s="177"/>
      <c r="JP48" s="177"/>
      <c r="JQ48" s="177"/>
      <c r="JR48" s="177"/>
      <c r="JS48" s="177"/>
      <c r="JT48" s="177"/>
      <c r="JU48" s="177"/>
      <c r="JV48" s="177"/>
      <c r="JW48" s="177"/>
      <c r="JX48" s="177"/>
      <c r="JY48" s="177"/>
      <c r="JZ48" s="177"/>
      <c r="KA48" s="177"/>
      <c r="KB48" s="177"/>
      <c r="KC48" s="177"/>
      <c r="KD48" s="177"/>
      <c r="KE48" s="177"/>
      <c r="KF48" s="177"/>
      <c r="KG48" s="177"/>
      <c r="KH48" s="177"/>
      <c r="KI48" s="177"/>
      <c r="KJ48" s="177"/>
      <c r="KK48" s="177"/>
      <c r="KL48" s="177"/>
      <c r="KM48" s="177"/>
      <c r="KN48" s="177"/>
      <c r="KO48" s="177"/>
      <c r="KP48" s="177"/>
      <c r="KQ48" s="177"/>
      <c r="KR48" s="177"/>
      <c r="KS48" s="177"/>
      <c r="KT48" s="177"/>
      <c r="KU48" s="177"/>
      <c r="KV48" s="177"/>
      <c r="KW48" s="177"/>
      <c r="KX48" s="177"/>
      <c r="KY48" s="177"/>
      <c r="KZ48" s="177"/>
      <c r="LA48" s="177"/>
      <c r="LB48" s="177"/>
      <c r="LC48" s="177"/>
      <c r="LD48" s="177"/>
      <c r="LE48" s="177"/>
      <c r="LF48" s="177"/>
      <c r="LG48" s="177"/>
      <c r="LH48" s="177"/>
      <c r="LI48" s="177"/>
      <c r="LJ48" s="177"/>
      <c r="LK48" s="177"/>
      <c r="LL48" s="177"/>
      <c r="LM48" s="177"/>
      <c r="LN48" s="177"/>
      <c r="LO48" s="177"/>
      <c r="LP48" s="177"/>
      <c r="LQ48" s="177"/>
      <c r="LR48" s="177"/>
      <c r="LS48" s="177"/>
      <c r="LT48" s="177"/>
      <c r="LU48" s="177"/>
      <c r="LV48" s="177"/>
      <c r="LW48" s="177"/>
      <c r="LX48" s="177"/>
      <c r="LY48" s="177"/>
      <c r="LZ48" s="177"/>
      <c r="MA48" s="177"/>
      <c r="MB48" s="177"/>
      <c r="MC48" s="177"/>
      <c r="MD48" s="177"/>
      <c r="ME48" s="177"/>
      <c r="MF48" s="177"/>
      <c r="MG48" s="177"/>
      <c r="MH48" s="177"/>
      <c r="MI48" s="177"/>
      <c r="MJ48" s="177"/>
      <c r="MK48" s="177"/>
      <c r="ML48" s="177"/>
      <c r="MM48" s="177"/>
      <c r="MN48" s="177"/>
      <c r="MO48" s="177"/>
      <c r="MP48" s="177"/>
      <c r="MQ48" s="177"/>
      <c r="MR48" s="177"/>
      <c r="MS48" s="177"/>
      <c r="MT48" s="177"/>
      <c r="MU48" s="177"/>
      <c r="MV48" s="177"/>
      <c r="MW48" s="177"/>
      <c r="MX48" s="177"/>
      <c r="MY48" s="177"/>
      <c r="MZ48" s="177"/>
      <c r="NA48" s="177"/>
      <c r="NB48" s="177"/>
      <c r="NC48" s="177"/>
      <c r="ND48" s="177"/>
      <c r="NE48" s="177"/>
      <c r="NF48" s="177"/>
      <c r="NG48" s="177"/>
      <c r="NH48" s="177"/>
      <c r="NI48" s="177"/>
      <c r="NJ48" s="177"/>
      <c r="NK48" s="177"/>
      <c r="NL48" s="177"/>
      <c r="NM48" s="177"/>
      <c r="NN48" s="177"/>
      <c r="NO48" s="177"/>
      <c r="NP48" s="177"/>
      <c r="NQ48" s="177"/>
      <c r="NR48" s="177"/>
      <c r="NS48" s="177"/>
      <c r="NT48" s="177"/>
      <c r="NU48" s="177"/>
      <c r="NV48" s="177"/>
      <c r="NW48" s="177"/>
      <c r="NX48" s="177"/>
      <c r="NY48" s="177"/>
      <c r="NZ48" s="177"/>
      <c r="OA48" s="177"/>
      <c r="OB48" s="177"/>
      <c r="OC48" s="177"/>
      <c r="OD48" s="177"/>
      <c r="OE48" s="177"/>
      <c r="OF48" s="177"/>
      <c r="OG48" s="177"/>
      <c r="OH48" s="177"/>
      <c r="OI48" s="177"/>
      <c r="OJ48" s="177"/>
      <c r="OK48" s="177"/>
      <c r="OL48" s="177"/>
      <c r="OM48" s="177"/>
      <c r="ON48" s="177"/>
      <c r="OO48" s="177"/>
      <c r="OP48" s="177"/>
      <c r="OQ48" s="177"/>
      <c r="OR48" s="177"/>
      <c r="OS48" s="177"/>
      <c r="OT48" s="177"/>
      <c r="OU48" s="177"/>
      <c r="OV48" s="177"/>
      <c r="OW48" s="177"/>
      <c r="OX48" s="177"/>
      <c r="OY48" s="177"/>
      <c r="OZ48" s="177"/>
      <c r="PA48" s="177"/>
      <c r="PB48" s="177"/>
      <c r="PC48" s="177"/>
      <c r="PD48" s="177"/>
      <c r="PE48" s="177"/>
      <c r="PF48" s="177"/>
      <c r="PG48" s="177"/>
      <c r="PH48" s="177"/>
      <c r="PI48" s="177"/>
      <c r="PJ48" s="177"/>
      <c r="PK48" s="177"/>
      <c r="PL48" s="177"/>
      <c r="PM48" s="177"/>
      <c r="PN48" s="177"/>
      <c r="PO48" s="177"/>
      <c r="PP48" s="177"/>
      <c r="PQ48" s="177"/>
      <c r="PR48" s="177"/>
      <c r="PS48" s="177"/>
      <c r="PT48" s="177"/>
      <c r="PU48" s="177"/>
      <c r="PV48" s="177"/>
      <c r="PW48" s="177"/>
      <c r="PX48" s="177"/>
      <c r="PY48" s="177"/>
      <c r="PZ48" s="177"/>
      <c r="QA48" s="177"/>
      <c r="QB48" s="177"/>
      <c r="QC48" s="177"/>
      <c r="QD48" s="177"/>
      <c r="QE48" s="177"/>
      <c r="QF48" s="177"/>
      <c r="QG48" s="177"/>
      <c r="QH48" s="177"/>
      <c r="QI48" s="177"/>
      <c r="QJ48" s="177"/>
      <c r="QK48" s="177"/>
      <c r="QL48" s="177"/>
      <c r="QM48" s="177"/>
      <c r="QN48" s="177"/>
      <c r="QO48" s="177"/>
      <c r="QP48" s="177"/>
      <c r="QQ48" s="177"/>
      <c r="QR48" s="177"/>
      <c r="QS48" s="177"/>
      <c r="QT48" s="177"/>
      <c r="QU48" s="177"/>
      <c r="QV48" s="177"/>
      <c r="QW48" s="177"/>
      <c r="QX48" s="177"/>
      <c r="QY48" s="177"/>
      <c r="QZ48" s="177"/>
      <c r="RA48" s="177"/>
      <c r="RB48" s="177"/>
      <c r="RC48" s="177"/>
      <c r="RD48" s="177"/>
      <c r="RE48" s="177"/>
      <c r="RF48" s="177"/>
      <c r="RG48" s="177"/>
      <c r="RH48" s="177"/>
      <c r="RI48" s="177"/>
      <c r="RJ48" s="177"/>
      <c r="RK48" s="177"/>
      <c r="RL48" s="177"/>
      <c r="RM48" s="177"/>
      <c r="RN48" s="177"/>
      <c r="RO48" s="177"/>
      <c r="RP48" s="177"/>
      <c r="RQ48" s="177"/>
      <c r="RR48" s="177"/>
      <c r="RS48" s="177"/>
      <c r="RT48" s="177"/>
      <c r="RU48" s="177"/>
      <c r="RV48" s="177"/>
      <c r="RW48" s="177"/>
      <c r="RX48" s="177"/>
      <c r="RY48" s="177"/>
      <c r="RZ48" s="177"/>
      <c r="SA48" s="177"/>
      <c r="SB48" s="177"/>
      <c r="SC48" s="177"/>
      <c r="SD48" s="177"/>
      <c r="SE48" s="177"/>
      <c r="SF48" s="177"/>
      <c r="SG48" s="177"/>
      <c r="SH48" s="177"/>
      <c r="SI48" s="177"/>
      <c r="SJ48" s="177"/>
      <c r="SK48" s="177"/>
      <c r="SL48" s="177"/>
      <c r="SM48" s="177"/>
      <c r="SN48" s="177"/>
      <c r="SO48" s="177"/>
      <c r="SP48" s="177"/>
      <c r="SQ48" s="177"/>
      <c r="SR48" s="177"/>
      <c r="SS48" s="177"/>
      <c r="ST48" s="177"/>
      <c r="SU48" s="177"/>
      <c r="SV48" s="177"/>
      <c r="SW48" s="177"/>
      <c r="SX48" s="177"/>
      <c r="SY48" s="177"/>
      <c r="SZ48" s="177"/>
      <c r="TA48" s="177"/>
      <c r="TB48" s="177"/>
      <c r="TC48" s="177"/>
      <c r="TD48" s="177"/>
      <c r="TE48" s="177"/>
      <c r="TF48" s="177"/>
      <c r="TG48" s="177"/>
      <c r="TH48" s="177"/>
      <c r="TI48" s="177"/>
      <c r="TJ48" s="177"/>
      <c r="TK48" s="177"/>
      <c r="TL48" s="177"/>
      <c r="TM48" s="177"/>
      <c r="TN48" s="177"/>
      <c r="TO48" s="177"/>
      <c r="TP48" s="177"/>
      <c r="TQ48" s="177"/>
      <c r="TR48" s="177"/>
      <c r="TS48" s="177"/>
      <c r="TT48" s="177"/>
      <c r="TU48" s="177"/>
      <c r="TV48" s="177"/>
      <c r="TW48" s="177"/>
      <c r="TX48" s="177"/>
      <c r="TY48" s="177"/>
      <c r="TZ48" s="177"/>
      <c r="UA48" s="177"/>
      <c r="UB48" s="177"/>
      <c r="UC48" s="177"/>
      <c r="UD48" s="177"/>
      <c r="UE48" s="177"/>
      <c r="UF48" s="177"/>
      <c r="UG48" s="177"/>
      <c r="UH48" s="177"/>
      <c r="UI48" s="177"/>
      <c r="UJ48" s="177"/>
      <c r="UK48" s="177"/>
      <c r="UL48" s="177"/>
      <c r="UM48" s="177"/>
      <c r="UN48" s="177"/>
      <c r="UO48" s="177"/>
      <c r="UP48" s="177"/>
      <c r="UQ48" s="177"/>
      <c r="UR48" s="177"/>
      <c r="US48" s="177"/>
      <c r="UT48" s="177"/>
      <c r="UU48" s="177"/>
      <c r="UV48" s="177"/>
      <c r="UW48" s="177"/>
      <c r="UX48" s="177"/>
      <c r="UY48" s="177"/>
      <c r="UZ48" s="177"/>
      <c r="VA48" s="177"/>
      <c r="VB48" s="177"/>
      <c r="VC48" s="177"/>
      <c r="VD48" s="177"/>
      <c r="VE48" s="177"/>
      <c r="VF48" s="177"/>
      <c r="VG48" s="177"/>
      <c r="VH48" s="177"/>
      <c r="VI48" s="177"/>
      <c r="VJ48" s="177"/>
      <c r="VK48" s="177"/>
      <c r="VL48" s="177"/>
      <c r="VM48" s="177"/>
      <c r="VN48" s="177"/>
      <c r="VO48" s="177"/>
      <c r="VP48" s="177"/>
      <c r="VQ48" s="177"/>
      <c r="VR48" s="177"/>
      <c r="VS48" s="177"/>
      <c r="VT48" s="177"/>
      <c r="VU48" s="177"/>
      <c r="VV48" s="177"/>
      <c r="VW48" s="177"/>
      <c r="VX48" s="177"/>
      <c r="VY48" s="177"/>
      <c r="VZ48" s="177"/>
      <c r="WA48" s="177"/>
      <c r="WB48" s="177"/>
      <c r="WC48" s="177"/>
      <c r="WD48" s="177"/>
      <c r="WE48" s="177"/>
      <c r="WF48" s="177"/>
      <c r="WG48" s="177"/>
      <c r="WH48" s="177"/>
      <c r="WI48" s="177"/>
      <c r="WJ48" s="177"/>
      <c r="WK48" s="177"/>
      <c r="WL48" s="177"/>
      <c r="WM48" s="177"/>
      <c r="WN48" s="177"/>
      <c r="WO48" s="177"/>
      <c r="WP48" s="177"/>
      <c r="WQ48" s="177"/>
      <c r="WR48" s="177"/>
      <c r="WS48" s="177"/>
      <c r="WT48" s="177"/>
      <c r="WU48" s="177"/>
      <c r="WV48" s="177"/>
      <c r="WW48" s="177"/>
      <c r="WX48" s="177"/>
      <c r="WY48" s="177"/>
      <c r="WZ48" s="177"/>
      <c r="XA48" s="177"/>
      <c r="XB48" s="177"/>
      <c r="XC48" s="177"/>
      <c r="XD48" s="177"/>
      <c r="XE48" s="177"/>
      <c r="XF48" s="177"/>
      <c r="XG48" s="177"/>
      <c r="XH48" s="177"/>
      <c r="XI48" s="177"/>
      <c r="XJ48" s="177"/>
      <c r="XK48" s="177"/>
      <c r="XL48" s="177"/>
      <c r="XM48" s="177"/>
      <c r="XN48" s="177"/>
      <c r="XO48" s="177"/>
      <c r="XP48" s="177"/>
      <c r="XQ48" s="177"/>
      <c r="XR48" s="177"/>
      <c r="XS48" s="177"/>
      <c r="XT48" s="177"/>
      <c r="XU48" s="177"/>
      <c r="XV48" s="177"/>
      <c r="XW48" s="177"/>
      <c r="XX48" s="177"/>
      <c r="XY48" s="177"/>
      <c r="XZ48" s="177"/>
      <c r="YA48" s="177"/>
      <c r="YB48" s="177"/>
      <c r="YC48" s="177"/>
      <c r="YD48" s="177"/>
      <c r="YE48" s="177"/>
      <c r="YF48" s="177"/>
      <c r="YG48" s="177"/>
      <c r="YH48" s="177"/>
      <c r="YI48" s="177"/>
      <c r="YJ48" s="177"/>
      <c r="YK48" s="177"/>
      <c r="YL48" s="177"/>
      <c r="YM48" s="177"/>
      <c r="YN48" s="177"/>
      <c r="YO48" s="177"/>
      <c r="YP48" s="177"/>
      <c r="YQ48" s="177"/>
      <c r="YR48" s="177"/>
      <c r="YS48" s="177"/>
      <c r="YT48" s="177"/>
      <c r="YU48" s="177"/>
      <c r="YV48" s="177"/>
      <c r="YW48" s="177"/>
      <c r="YX48" s="177"/>
      <c r="YY48" s="177"/>
      <c r="YZ48" s="177"/>
      <c r="ZA48" s="177"/>
      <c r="ZB48" s="177"/>
      <c r="ZC48" s="177"/>
      <c r="ZD48" s="177"/>
      <c r="ZE48" s="177"/>
      <c r="ZF48" s="177"/>
      <c r="ZG48" s="177"/>
      <c r="ZH48" s="177"/>
      <c r="ZI48" s="177"/>
      <c r="ZJ48" s="177"/>
      <c r="ZK48" s="177"/>
      <c r="ZL48" s="177"/>
      <c r="ZM48" s="177"/>
      <c r="ZN48" s="177"/>
      <c r="ZO48" s="177"/>
      <c r="ZP48" s="177"/>
      <c r="ZQ48" s="177"/>
      <c r="ZR48" s="177"/>
      <c r="ZS48" s="177"/>
      <c r="ZT48" s="177"/>
      <c r="ZU48" s="177"/>
      <c r="ZV48" s="177"/>
      <c r="ZW48" s="177"/>
      <c r="ZX48" s="177"/>
      <c r="ZY48" s="177"/>
      <c r="ZZ48" s="177"/>
      <c r="AAA48" s="177"/>
      <c r="AAB48" s="177"/>
      <c r="AAC48" s="177"/>
      <c r="AAD48" s="177"/>
      <c r="AAE48" s="177"/>
      <c r="AAF48" s="177"/>
      <c r="AAG48" s="177"/>
      <c r="AAH48" s="177"/>
      <c r="AAI48" s="177"/>
      <c r="AAJ48" s="177"/>
      <c r="AAK48" s="177"/>
      <c r="AAL48" s="177"/>
      <c r="AAM48" s="177"/>
      <c r="AAN48" s="177"/>
      <c r="AAO48" s="177"/>
      <c r="AAP48" s="177"/>
      <c r="AAQ48" s="177"/>
      <c r="AAR48" s="177"/>
      <c r="AAS48" s="177"/>
      <c r="AAT48" s="177"/>
      <c r="AAU48" s="177"/>
      <c r="AAV48" s="177"/>
      <c r="AAW48" s="177"/>
      <c r="AAX48" s="177"/>
      <c r="AAY48" s="177"/>
      <c r="AAZ48" s="177"/>
      <c r="ABA48" s="177"/>
      <c r="ABB48" s="177"/>
      <c r="ABC48" s="177"/>
      <c r="ABD48" s="177"/>
      <c r="ABE48" s="177"/>
      <c r="ABF48" s="177"/>
      <c r="ABG48" s="177"/>
      <c r="ABH48" s="177"/>
      <c r="ABI48" s="177"/>
      <c r="ABJ48" s="177"/>
      <c r="ABK48" s="177"/>
      <c r="ABL48" s="177"/>
      <c r="ABM48" s="177"/>
      <c r="ABN48" s="177"/>
      <c r="ABO48" s="177"/>
      <c r="ABP48" s="177"/>
      <c r="ABQ48" s="177"/>
      <c r="ABR48" s="177"/>
      <c r="ABS48" s="177"/>
      <c r="ABT48" s="177"/>
      <c r="ABU48" s="177"/>
      <c r="ABV48" s="177"/>
      <c r="ABW48" s="177"/>
      <c r="ABX48" s="177"/>
      <c r="ABY48" s="177"/>
      <c r="ABZ48" s="177"/>
      <c r="ACA48" s="177"/>
      <c r="ACB48" s="177"/>
      <c r="ACC48" s="177"/>
      <c r="ACD48" s="177"/>
      <c r="ACE48" s="177"/>
      <c r="ACF48" s="177"/>
      <c r="ACG48" s="177"/>
      <c r="ACH48" s="177"/>
      <c r="ACI48" s="177"/>
      <c r="ACJ48" s="177"/>
      <c r="ACK48" s="177"/>
      <c r="ACL48" s="177"/>
      <c r="ACM48" s="177"/>
      <c r="ACN48" s="177"/>
      <c r="ACO48" s="177"/>
      <c r="ACP48" s="177"/>
      <c r="ACQ48" s="177"/>
      <c r="ACR48" s="177"/>
      <c r="ACS48" s="177"/>
      <c r="ACT48" s="177"/>
      <c r="ACU48" s="177"/>
      <c r="ACV48" s="177"/>
      <c r="ACW48" s="177"/>
      <c r="ACX48" s="177"/>
      <c r="ACY48" s="177"/>
      <c r="ACZ48" s="177"/>
      <c r="ADA48" s="177"/>
      <c r="ADB48" s="177"/>
      <c r="ADC48" s="177"/>
      <c r="ADD48" s="177"/>
      <c r="ADE48" s="177"/>
      <c r="ADF48" s="177"/>
      <c r="ADG48" s="177"/>
      <c r="ADH48" s="177"/>
      <c r="ADI48" s="177"/>
      <c r="ADJ48" s="177"/>
      <c r="ADK48" s="177"/>
      <c r="ADL48" s="177"/>
      <c r="ADM48" s="177"/>
      <c r="ADN48" s="177"/>
      <c r="ADO48" s="177"/>
      <c r="ADP48" s="177"/>
      <c r="ADQ48" s="177"/>
      <c r="ADR48" s="177"/>
      <c r="ADS48" s="177"/>
      <c r="ADT48" s="177"/>
      <c r="ADU48" s="177"/>
      <c r="ADV48" s="177"/>
      <c r="ADW48" s="177"/>
      <c r="ADX48" s="177"/>
      <c r="ADY48" s="177"/>
      <c r="ADZ48" s="177"/>
      <c r="AEA48" s="177"/>
      <c r="AEB48" s="177"/>
      <c r="AEC48" s="177"/>
      <c r="AED48" s="177"/>
      <c r="AEE48" s="177"/>
      <c r="AEF48" s="177"/>
      <c r="AEG48" s="177"/>
      <c r="AEH48" s="177"/>
      <c r="AEI48" s="177"/>
      <c r="AEJ48" s="177"/>
      <c r="AEK48" s="177"/>
      <c r="AEL48" s="177"/>
      <c r="AEM48" s="177"/>
      <c r="AEN48" s="177"/>
      <c r="AEO48" s="177"/>
      <c r="AEP48" s="177"/>
      <c r="AEQ48" s="177"/>
      <c r="AER48" s="177"/>
      <c r="AES48" s="177"/>
      <c r="AET48" s="177"/>
      <c r="AEU48" s="177"/>
      <c r="AEV48" s="177"/>
      <c r="AEW48" s="177"/>
      <c r="AEX48" s="177"/>
      <c r="AEY48" s="177"/>
      <c r="AEZ48" s="177"/>
      <c r="AFA48" s="177"/>
      <c r="AFB48" s="177"/>
      <c r="AFC48" s="177"/>
      <c r="AFD48" s="177"/>
      <c r="AFE48" s="177"/>
      <c r="AFF48" s="177"/>
      <c r="AFG48" s="177"/>
      <c r="AFH48" s="177"/>
      <c r="AFI48" s="177"/>
      <c r="AFJ48" s="177"/>
      <c r="AFK48" s="177"/>
      <c r="AFL48" s="177"/>
      <c r="AFM48" s="177"/>
      <c r="AFN48" s="177"/>
      <c r="AFO48" s="177"/>
      <c r="AFP48" s="177"/>
      <c r="AFQ48" s="177"/>
      <c r="AFR48" s="177"/>
      <c r="AFS48" s="177"/>
      <c r="AFT48" s="177"/>
      <c r="AFU48" s="177"/>
      <c r="AFV48" s="177"/>
      <c r="AFW48" s="177"/>
      <c r="AFX48" s="177"/>
      <c r="AFY48" s="177"/>
      <c r="AFZ48" s="177"/>
      <c r="AGA48" s="177"/>
      <c r="AGB48" s="177"/>
      <c r="AGC48" s="177"/>
      <c r="AGD48" s="177"/>
      <c r="AGE48" s="177"/>
      <c r="AGF48" s="177"/>
      <c r="AGG48" s="177"/>
      <c r="AGH48" s="177"/>
      <c r="AGI48" s="177"/>
      <c r="AGJ48" s="177"/>
      <c r="AGK48" s="177"/>
      <c r="AGL48" s="177"/>
      <c r="AGM48" s="177"/>
      <c r="AGN48" s="177"/>
      <c r="AGO48" s="177"/>
      <c r="AGP48" s="177"/>
      <c r="AGQ48" s="177"/>
      <c r="AGR48" s="177"/>
      <c r="AGS48" s="177"/>
      <c r="AGT48" s="177"/>
      <c r="AGU48" s="177"/>
      <c r="AGV48" s="177"/>
      <c r="AGW48" s="177"/>
      <c r="AGX48" s="177"/>
      <c r="AGY48" s="177"/>
      <c r="AGZ48" s="177"/>
      <c r="AHA48" s="177"/>
      <c r="AHB48" s="177"/>
      <c r="AHC48" s="177"/>
      <c r="AHD48" s="177"/>
      <c r="AHE48" s="177"/>
      <c r="AHF48" s="177"/>
      <c r="AHG48" s="177"/>
      <c r="AHH48" s="177"/>
      <c r="AHI48" s="177"/>
      <c r="AHJ48" s="177"/>
      <c r="AHK48" s="177"/>
      <c r="AHL48" s="177"/>
      <c r="AHM48" s="177"/>
      <c r="AHN48" s="177"/>
      <c r="AHO48" s="177"/>
      <c r="AHP48" s="177"/>
      <c r="AHQ48" s="177"/>
      <c r="AHR48" s="177"/>
      <c r="AHS48" s="177"/>
      <c r="AHT48" s="177"/>
      <c r="AHU48" s="177"/>
      <c r="AHV48" s="177"/>
      <c r="AHW48" s="177"/>
      <c r="AHX48" s="177"/>
      <c r="AHY48" s="177"/>
      <c r="AHZ48" s="177"/>
      <c r="AIA48" s="177"/>
      <c r="AIB48" s="177"/>
      <c r="AIC48" s="177"/>
      <c r="AID48" s="177"/>
      <c r="AIE48" s="177"/>
      <c r="AIF48" s="177"/>
      <c r="AIG48" s="177"/>
      <c r="AIH48" s="177"/>
      <c r="AII48" s="177"/>
      <c r="AIJ48" s="177"/>
      <c r="AIK48" s="177"/>
      <c r="AIL48" s="177"/>
      <c r="AIM48" s="177"/>
      <c r="AIN48" s="177"/>
      <c r="AIO48" s="177"/>
      <c r="AIP48" s="177"/>
      <c r="AIQ48" s="177"/>
      <c r="AIR48" s="177"/>
      <c r="AIS48" s="177"/>
      <c r="AIT48" s="177"/>
      <c r="AIU48" s="177"/>
      <c r="AIV48" s="177"/>
      <c r="AIW48" s="177"/>
      <c r="AIX48" s="177"/>
      <c r="AIY48" s="177"/>
      <c r="AIZ48" s="177"/>
      <c r="AJA48" s="177"/>
      <c r="AJB48" s="177"/>
      <c r="AJC48" s="177"/>
      <c r="AJD48" s="177"/>
      <c r="AJE48" s="177"/>
      <c r="AJF48" s="177"/>
      <c r="AJG48" s="177"/>
      <c r="AJH48" s="177"/>
      <c r="AJI48" s="177"/>
      <c r="AJJ48" s="177"/>
      <c r="AJK48" s="177"/>
      <c r="AJL48" s="177"/>
      <c r="AJM48" s="177"/>
      <c r="AJN48" s="177"/>
      <c r="AJO48" s="177"/>
      <c r="AJP48" s="177"/>
      <c r="AJQ48" s="177"/>
      <c r="AJR48" s="177"/>
      <c r="AJS48" s="177"/>
      <c r="AJT48" s="177"/>
      <c r="AJU48" s="177"/>
      <c r="AJV48" s="177"/>
      <c r="AJW48" s="177"/>
      <c r="AJX48" s="177"/>
      <c r="AJY48" s="177"/>
      <c r="AJZ48" s="177"/>
      <c r="AKA48" s="177"/>
      <c r="AKB48" s="177"/>
      <c r="AKC48" s="177"/>
      <c r="AKD48" s="177"/>
      <c r="AKE48" s="177"/>
      <c r="AKF48" s="177"/>
      <c r="AKG48" s="177"/>
      <c r="AKH48" s="177"/>
      <c r="AKI48" s="177"/>
      <c r="AKJ48" s="177"/>
      <c r="AKK48" s="177"/>
      <c r="AKL48" s="177"/>
      <c r="AKM48" s="177"/>
      <c r="AKN48" s="177"/>
      <c r="AKO48" s="177"/>
      <c r="AKP48" s="177"/>
      <c r="AKQ48" s="177"/>
      <c r="AKR48" s="177"/>
      <c r="AKS48" s="177"/>
      <c r="AKT48" s="177"/>
      <c r="AKU48" s="177"/>
      <c r="AKV48" s="177"/>
      <c r="AKW48" s="177"/>
      <c r="AKX48" s="177"/>
      <c r="AKY48" s="177"/>
      <c r="AKZ48" s="177"/>
      <c r="ALA48" s="177"/>
      <c r="ALB48" s="177"/>
      <c r="ALC48" s="177"/>
      <c r="ALD48" s="177"/>
      <c r="ALE48" s="177"/>
      <c r="ALF48" s="177"/>
      <c r="ALG48" s="177"/>
      <c r="ALH48" s="177"/>
      <c r="ALI48" s="177"/>
      <c r="ALJ48" s="177"/>
      <c r="ALK48" s="177"/>
      <c r="ALL48" s="177"/>
      <c r="ALM48" s="177"/>
      <c r="ALN48" s="177"/>
      <c r="ALO48" s="177"/>
      <c r="ALP48" s="177"/>
      <c r="ALQ48" s="177"/>
      <c r="ALR48" s="177"/>
      <c r="ALS48" s="177"/>
      <c r="ALT48" s="177"/>
      <c r="ALU48" s="177"/>
      <c r="ALV48" s="177"/>
      <c r="ALW48" s="177"/>
      <c r="ALX48" s="177"/>
      <c r="ALY48" s="177"/>
      <c r="ALZ48" s="177"/>
      <c r="AMA48" s="177"/>
      <c r="AMB48" s="177"/>
      <c r="AMC48" s="177"/>
      <c r="AMD48" s="177"/>
      <c r="AME48" s="177"/>
      <c r="AMF48" s="177"/>
      <c r="AMG48" s="177"/>
      <c r="AMH48" s="177"/>
      <c r="AMI48" s="177"/>
      <c r="AMJ48" s="177"/>
      <c r="AMK48" s="177"/>
    </row>
    <row r="49" spans="1:1025" s="298" customFormat="1" ht="35.1" customHeight="1" x14ac:dyDescent="0.8">
      <c r="A49" s="299">
        <v>2007</v>
      </c>
      <c r="B49" s="171">
        <v>69.840890351487204</v>
      </c>
      <c r="C49" s="172">
        <v>1.4559137914300799</v>
      </c>
      <c r="D49" s="171">
        <v>112.44583620461999</v>
      </c>
      <c r="E49" s="172">
        <v>0.95336266516517698</v>
      </c>
      <c r="F49" s="171">
        <v>-0.19619373732228201</v>
      </c>
      <c r="G49" s="172">
        <v>184.49980927537999</v>
      </c>
      <c r="H49" s="171">
        <v>56.889258010911497</v>
      </c>
      <c r="I49" s="172">
        <v>1.34424483033843</v>
      </c>
      <c r="J49" s="171">
        <v>103.713105377045</v>
      </c>
      <c r="K49" s="172">
        <v>0.95336266516517698</v>
      </c>
      <c r="L49" s="171">
        <v>0.42010982335097902</v>
      </c>
      <c r="M49" s="300">
        <v>163.32008070681101</v>
      </c>
      <c r="N49" s="185"/>
      <c r="O49" s="185"/>
      <c r="P49" s="302"/>
      <c r="Q49" s="185"/>
      <c r="R49" s="302"/>
      <c r="S49" s="185"/>
      <c r="T49" s="302"/>
      <c r="U49" s="185"/>
      <c r="V49" s="302"/>
      <c r="W49" s="185"/>
      <c r="X49" s="302"/>
      <c r="Y49" s="185"/>
      <c r="Z49" s="302"/>
      <c r="AA49" s="185"/>
      <c r="AB49" s="302"/>
      <c r="AC49" s="185"/>
      <c r="AD49" s="302"/>
      <c r="AE49" s="185"/>
      <c r="AF49" s="184"/>
      <c r="AG49" s="185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7"/>
      <c r="BS49" s="177"/>
      <c r="BT49" s="177"/>
      <c r="BU49" s="177"/>
      <c r="BV49" s="177"/>
      <c r="BW49" s="177"/>
      <c r="BX49" s="177"/>
      <c r="BY49" s="177"/>
      <c r="BZ49" s="177"/>
      <c r="CA49" s="177"/>
      <c r="CB49" s="177"/>
      <c r="CC49" s="177"/>
      <c r="CD49" s="177"/>
      <c r="CE49" s="177"/>
      <c r="CF49" s="177"/>
      <c r="CG49" s="177"/>
      <c r="CH49" s="177"/>
      <c r="CI49" s="177"/>
      <c r="CJ49" s="177"/>
      <c r="CK49" s="177"/>
      <c r="CL49" s="177"/>
      <c r="CM49" s="177"/>
      <c r="CN49" s="177"/>
      <c r="CO49" s="177"/>
      <c r="CP49" s="177"/>
      <c r="CQ49" s="177"/>
      <c r="CR49" s="177"/>
      <c r="CS49" s="177"/>
      <c r="CT49" s="177"/>
      <c r="CU49" s="177"/>
      <c r="CV49" s="177"/>
      <c r="CW49" s="177"/>
      <c r="CX49" s="177"/>
      <c r="CY49" s="177"/>
      <c r="CZ49" s="177"/>
      <c r="DA49" s="177"/>
      <c r="DB49" s="177"/>
      <c r="DC49" s="177"/>
      <c r="DD49" s="177"/>
      <c r="DE49" s="177"/>
      <c r="DF49" s="177"/>
      <c r="DG49" s="177"/>
      <c r="DH49" s="177"/>
      <c r="DI49" s="177"/>
      <c r="DJ49" s="177"/>
      <c r="DK49" s="177"/>
      <c r="DL49" s="177"/>
      <c r="DM49" s="177"/>
      <c r="DN49" s="177"/>
      <c r="DO49" s="177"/>
      <c r="DP49" s="177"/>
      <c r="DQ49" s="177"/>
      <c r="DR49" s="177"/>
      <c r="DS49" s="177"/>
      <c r="DT49" s="177"/>
      <c r="DU49" s="177"/>
      <c r="DV49" s="177"/>
      <c r="DW49" s="177"/>
      <c r="DX49" s="177"/>
      <c r="DY49" s="177"/>
      <c r="DZ49" s="177"/>
      <c r="EA49" s="177"/>
      <c r="EB49" s="177"/>
      <c r="EC49" s="177"/>
      <c r="ED49" s="177"/>
      <c r="EE49" s="177"/>
      <c r="EF49" s="177"/>
      <c r="EG49" s="177"/>
      <c r="EH49" s="177"/>
      <c r="EI49" s="177"/>
      <c r="EJ49" s="177"/>
      <c r="EK49" s="177"/>
      <c r="EL49" s="177"/>
      <c r="EM49" s="177"/>
      <c r="EN49" s="177"/>
      <c r="EO49" s="177"/>
      <c r="EP49" s="177"/>
      <c r="EQ49" s="177"/>
      <c r="ER49" s="177"/>
      <c r="ES49" s="177"/>
      <c r="ET49" s="177"/>
      <c r="EU49" s="177"/>
      <c r="EV49" s="177"/>
      <c r="EW49" s="177"/>
      <c r="EX49" s="177"/>
      <c r="EY49" s="177"/>
      <c r="EZ49" s="177"/>
      <c r="FA49" s="177"/>
      <c r="FB49" s="177"/>
      <c r="FC49" s="177"/>
      <c r="FD49" s="177"/>
      <c r="FE49" s="177"/>
      <c r="FF49" s="177"/>
      <c r="FG49" s="177"/>
      <c r="FH49" s="177"/>
      <c r="FI49" s="177"/>
      <c r="FJ49" s="177"/>
      <c r="FK49" s="177"/>
      <c r="FL49" s="177"/>
      <c r="FM49" s="177"/>
      <c r="FN49" s="177"/>
      <c r="FO49" s="177"/>
      <c r="FP49" s="177"/>
      <c r="FQ49" s="177"/>
      <c r="FR49" s="177"/>
      <c r="FS49" s="177"/>
      <c r="FT49" s="177"/>
      <c r="FU49" s="177"/>
      <c r="FV49" s="177"/>
      <c r="FW49" s="177"/>
      <c r="FX49" s="177"/>
      <c r="FY49" s="177"/>
      <c r="FZ49" s="177"/>
      <c r="GA49" s="177"/>
      <c r="GB49" s="177"/>
      <c r="GC49" s="177"/>
      <c r="GD49" s="177"/>
      <c r="GE49" s="177"/>
      <c r="GF49" s="177"/>
      <c r="GG49" s="177"/>
      <c r="GH49" s="177"/>
      <c r="GI49" s="177"/>
      <c r="GJ49" s="177"/>
      <c r="GK49" s="177"/>
      <c r="GL49" s="177"/>
      <c r="GM49" s="177"/>
      <c r="GN49" s="177"/>
      <c r="GO49" s="177"/>
      <c r="GP49" s="177"/>
      <c r="GQ49" s="177"/>
      <c r="GR49" s="177"/>
      <c r="GS49" s="177"/>
      <c r="GT49" s="177"/>
      <c r="GU49" s="177"/>
      <c r="GV49" s="177"/>
      <c r="GW49" s="177"/>
      <c r="GX49" s="177"/>
      <c r="GY49" s="177"/>
      <c r="GZ49" s="177"/>
      <c r="HA49" s="177"/>
      <c r="HB49" s="177"/>
      <c r="HC49" s="177"/>
      <c r="HD49" s="177"/>
      <c r="HE49" s="177"/>
      <c r="HF49" s="177"/>
      <c r="HG49" s="177"/>
      <c r="HH49" s="177"/>
      <c r="HI49" s="177"/>
      <c r="HJ49" s="177"/>
      <c r="HK49" s="177"/>
      <c r="HL49" s="177"/>
      <c r="HM49" s="177"/>
      <c r="HN49" s="177"/>
      <c r="HO49" s="177"/>
      <c r="HP49" s="177"/>
      <c r="HQ49" s="177"/>
      <c r="HR49" s="177"/>
      <c r="HS49" s="177"/>
      <c r="HT49" s="177"/>
      <c r="HU49" s="177"/>
      <c r="HV49" s="177"/>
      <c r="HW49" s="177"/>
      <c r="HX49" s="177"/>
      <c r="HY49" s="177"/>
      <c r="HZ49" s="177"/>
      <c r="IA49" s="177"/>
      <c r="IB49" s="177"/>
      <c r="IC49" s="177"/>
      <c r="ID49" s="177"/>
      <c r="IE49" s="177"/>
      <c r="IF49" s="177"/>
      <c r="IG49" s="177"/>
      <c r="IH49" s="177"/>
      <c r="II49" s="177"/>
      <c r="IJ49" s="177"/>
      <c r="IK49" s="177"/>
      <c r="IL49" s="177"/>
      <c r="IM49" s="177"/>
      <c r="IN49" s="177"/>
      <c r="IO49" s="177"/>
      <c r="IP49" s="177"/>
      <c r="IQ49" s="177"/>
      <c r="IR49" s="177"/>
      <c r="IS49" s="177"/>
      <c r="IT49" s="177"/>
      <c r="IU49" s="177"/>
      <c r="IV49" s="177"/>
      <c r="IW49" s="177"/>
      <c r="IX49" s="177"/>
      <c r="IY49" s="177"/>
      <c r="IZ49" s="177"/>
      <c r="JA49" s="177"/>
      <c r="JB49" s="177"/>
      <c r="JC49" s="177"/>
      <c r="JD49" s="177"/>
      <c r="JE49" s="177"/>
      <c r="JF49" s="177"/>
      <c r="JG49" s="177"/>
      <c r="JH49" s="177"/>
      <c r="JI49" s="177"/>
      <c r="JJ49" s="177"/>
      <c r="JK49" s="177"/>
      <c r="JL49" s="177"/>
      <c r="JM49" s="177"/>
      <c r="JN49" s="177"/>
      <c r="JO49" s="177"/>
      <c r="JP49" s="177"/>
      <c r="JQ49" s="177"/>
      <c r="JR49" s="177"/>
      <c r="JS49" s="177"/>
      <c r="JT49" s="177"/>
      <c r="JU49" s="177"/>
      <c r="JV49" s="177"/>
      <c r="JW49" s="177"/>
      <c r="JX49" s="177"/>
      <c r="JY49" s="177"/>
      <c r="JZ49" s="177"/>
      <c r="KA49" s="177"/>
      <c r="KB49" s="177"/>
      <c r="KC49" s="177"/>
      <c r="KD49" s="177"/>
      <c r="KE49" s="177"/>
      <c r="KF49" s="177"/>
      <c r="KG49" s="177"/>
      <c r="KH49" s="177"/>
      <c r="KI49" s="177"/>
      <c r="KJ49" s="177"/>
      <c r="KK49" s="177"/>
      <c r="KL49" s="177"/>
      <c r="KM49" s="177"/>
      <c r="KN49" s="177"/>
      <c r="KO49" s="177"/>
      <c r="KP49" s="177"/>
      <c r="KQ49" s="177"/>
      <c r="KR49" s="177"/>
      <c r="KS49" s="177"/>
      <c r="KT49" s="177"/>
      <c r="KU49" s="177"/>
      <c r="KV49" s="177"/>
      <c r="KW49" s="177"/>
      <c r="KX49" s="177"/>
      <c r="KY49" s="177"/>
      <c r="KZ49" s="177"/>
      <c r="LA49" s="177"/>
      <c r="LB49" s="177"/>
      <c r="LC49" s="177"/>
      <c r="LD49" s="177"/>
      <c r="LE49" s="177"/>
      <c r="LF49" s="177"/>
      <c r="LG49" s="177"/>
      <c r="LH49" s="177"/>
      <c r="LI49" s="177"/>
      <c r="LJ49" s="177"/>
      <c r="LK49" s="177"/>
      <c r="LL49" s="177"/>
      <c r="LM49" s="177"/>
      <c r="LN49" s="177"/>
      <c r="LO49" s="177"/>
      <c r="LP49" s="177"/>
      <c r="LQ49" s="177"/>
      <c r="LR49" s="177"/>
      <c r="LS49" s="177"/>
      <c r="LT49" s="177"/>
      <c r="LU49" s="177"/>
      <c r="LV49" s="177"/>
      <c r="LW49" s="177"/>
      <c r="LX49" s="177"/>
      <c r="LY49" s="177"/>
      <c r="LZ49" s="177"/>
      <c r="MA49" s="177"/>
      <c r="MB49" s="177"/>
      <c r="MC49" s="177"/>
      <c r="MD49" s="177"/>
      <c r="ME49" s="177"/>
      <c r="MF49" s="177"/>
      <c r="MG49" s="177"/>
      <c r="MH49" s="177"/>
      <c r="MI49" s="177"/>
      <c r="MJ49" s="177"/>
      <c r="MK49" s="177"/>
      <c r="ML49" s="177"/>
      <c r="MM49" s="177"/>
      <c r="MN49" s="177"/>
      <c r="MO49" s="177"/>
      <c r="MP49" s="177"/>
      <c r="MQ49" s="177"/>
      <c r="MR49" s="177"/>
      <c r="MS49" s="177"/>
      <c r="MT49" s="177"/>
      <c r="MU49" s="177"/>
      <c r="MV49" s="177"/>
      <c r="MW49" s="177"/>
      <c r="MX49" s="177"/>
      <c r="MY49" s="177"/>
      <c r="MZ49" s="177"/>
      <c r="NA49" s="177"/>
      <c r="NB49" s="177"/>
      <c r="NC49" s="177"/>
      <c r="ND49" s="177"/>
      <c r="NE49" s="177"/>
      <c r="NF49" s="177"/>
      <c r="NG49" s="177"/>
      <c r="NH49" s="177"/>
      <c r="NI49" s="177"/>
      <c r="NJ49" s="177"/>
      <c r="NK49" s="177"/>
      <c r="NL49" s="177"/>
      <c r="NM49" s="177"/>
      <c r="NN49" s="177"/>
      <c r="NO49" s="177"/>
      <c r="NP49" s="177"/>
      <c r="NQ49" s="177"/>
      <c r="NR49" s="177"/>
      <c r="NS49" s="177"/>
      <c r="NT49" s="177"/>
      <c r="NU49" s="177"/>
      <c r="NV49" s="177"/>
      <c r="NW49" s="177"/>
      <c r="NX49" s="177"/>
      <c r="NY49" s="177"/>
      <c r="NZ49" s="177"/>
      <c r="OA49" s="177"/>
      <c r="OB49" s="177"/>
      <c r="OC49" s="177"/>
      <c r="OD49" s="177"/>
      <c r="OE49" s="177"/>
      <c r="OF49" s="177"/>
      <c r="OG49" s="177"/>
      <c r="OH49" s="177"/>
      <c r="OI49" s="177"/>
      <c r="OJ49" s="177"/>
      <c r="OK49" s="177"/>
      <c r="OL49" s="177"/>
      <c r="OM49" s="177"/>
      <c r="ON49" s="177"/>
      <c r="OO49" s="177"/>
      <c r="OP49" s="177"/>
      <c r="OQ49" s="177"/>
      <c r="OR49" s="177"/>
      <c r="OS49" s="177"/>
      <c r="OT49" s="177"/>
      <c r="OU49" s="177"/>
      <c r="OV49" s="177"/>
      <c r="OW49" s="177"/>
      <c r="OX49" s="177"/>
      <c r="OY49" s="177"/>
      <c r="OZ49" s="177"/>
      <c r="PA49" s="177"/>
      <c r="PB49" s="177"/>
      <c r="PC49" s="177"/>
      <c r="PD49" s="177"/>
      <c r="PE49" s="177"/>
      <c r="PF49" s="177"/>
      <c r="PG49" s="177"/>
      <c r="PH49" s="177"/>
      <c r="PI49" s="177"/>
      <c r="PJ49" s="177"/>
      <c r="PK49" s="177"/>
      <c r="PL49" s="177"/>
      <c r="PM49" s="177"/>
      <c r="PN49" s="177"/>
      <c r="PO49" s="177"/>
      <c r="PP49" s="177"/>
      <c r="PQ49" s="177"/>
      <c r="PR49" s="177"/>
      <c r="PS49" s="177"/>
      <c r="PT49" s="177"/>
      <c r="PU49" s="177"/>
      <c r="PV49" s="177"/>
      <c r="PW49" s="177"/>
      <c r="PX49" s="177"/>
      <c r="PY49" s="177"/>
      <c r="PZ49" s="177"/>
      <c r="QA49" s="177"/>
      <c r="QB49" s="177"/>
      <c r="QC49" s="177"/>
      <c r="QD49" s="177"/>
      <c r="QE49" s="177"/>
      <c r="QF49" s="177"/>
      <c r="QG49" s="177"/>
      <c r="QH49" s="177"/>
      <c r="QI49" s="177"/>
      <c r="QJ49" s="177"/>
      <c r="QK49" s="177"/>
      <c r="QL49" s="177"/>
      <c r="QM49" s="177"/>
      <c r="QN49" s="177"/>
      <c r="QO49" s="177"/>
      <c r="QP49" s="177"/>
      <c r="QQ49" s="177"/>
      <c r="QR49" s="177"/>
      <c r="QS49" s="177"/>
      <c r="QT49" s="177"/>
      <c r="QU49" s="177"/>
      <c r="QV49" s="177"/>
      <c r="QW49" s="177"/>
      <c r="QX49" s="177"/>
      <c r="QY49" s="177"/>
      <c r="QZ49" s="177"/>
      <c r="RA49" s="177"/>
      <c r="RB49" s="177"/>
      <c r="RC49" s="177"/>
      <c r="RD49" s="177"/>
      <c r="RE49" s="177"/>
      <c r="RF49" s="177"/>
      <c r="RG49" s="177"/>
      <c r="RH49" s="177"/>
      <c r="RI49" s="177"/>
      <c r="RJ49" s="177"/>
      <c r="RK49" s="177"/>
      <c r="RL49" s="177"/>
      <c r="RM49" s="177"/>
      <c r="RN49" s="177"/>
      <c r="RO49" s="177"/>
      <c r="RP49" s="177"/>
      <c r="RQ49" s="177"/>
      <c r="RR49" s="177"/>
      <c r="RS49" s="177"/>
      <c r="RT49" s="177"/>
      <c r="RU49" s="177"/>
      <c r="RV49" s="177"/>
      <c r="RW49" s="177"/>
      <c r="RX49" s="177"/>
      <c r="RY49" s="177"/>
      <c r="RZ49" s="177"/>
      <c r="SA49" s="177"/>
      <c r="SB49" s="177"/>
      <c r="SC49" s="177"/>
      <c r="SD49" s="177"/>
      <c r="SE49" s="177"/>
      <c r="SF49" s="177"/>
      <c r="SG49" s="177"/>
      <c r="SH49" s="177"/>
      <c r="SI49" s="177"/>
      <c r="SJ49" s="177"/>
      <c r="SK49" s="177"/>
      <c r="SL49" s="177"/>
      <c r="SM49" s="177"/>
      <c r="SN49" s="177"/>
      <c r="SO49" s="177"/>
      <c r="SP49" s="177"/>
      <c r="SQ49" s="177"/>
      <c r="SR49" s="177"/>
      <c r="SS49" s="177"/>
      <c r="ST49" s="177"/>
      <c r="SU49" s="177"/>
      <c r="SV49" s="177"/>
      <c r="SW49" s="177"/>
      <c r="SX49" s="177"/>
      <c r="SY49" s="177"/>
      <c r="SZ49" s="177"/>
      <c r="TA49" s="177"/>
      <c r="TB49" s="177"/>
      <c r="TC49" s="177"/>
      <c r="TD49" s="177"/>
      <c r="TE49" s="177"/>
      <c r="TF49" s="177"/>
      <c r="TG49" s="177"/>
      <c r="TH49" s="177"/>
      <c r="TI49" s="177"/>
      <c r="TJ49" s="177"/>
      <c r="TK49" s="177"/>
      <c r="TL49" s="177"/>
      <c r="TM49" s="177"/>
      <c r="TN49" s="177"/>
      <c r="TO49" s="177"/>
      <c r="TP49" s="177"/>
      <c r="TQ49" s="177"/>
      <c r="TR49" s="177"/>
      <c r="TS49" s="177"/>
      <c r="TT49" s="177"/>
      <c r="TU49" s="177"/>
      <c r="TV49" s="177"/>
      <c r="TW49" s="177"/>
      <c r="TX49" s="177"/>
      <c r="TY49" s="177"/>
      <c r="TZ49" s="177"/>
      <c r="UA49" s="177"/>
      <c r="UB49" s="177"/>
      <c r="UC49" s="177"/>
      <c r="UD49" s="177"/>
      <c r="UE49" s="177"/>
      <c r="UF49" s="177"/>
      <c r="UG49" s="177"/>
      <c r="UH49" s="177"/>
      <c r="UI49" s="177"/>
      <c r="UJ49" s="177"/>
      <c r="UK49" s="177"/>
      <c r="UL49" s="177"/>
      <c r="UM49" s="177"/>
      <c r="UN49" s="177"/>
      <c r="UO49" s="177"/>
      <c r="UP49" s="177"/>
      <c r="UQ49" s="177"/>
      <c r="UR49" s="177"/>
      <c r="US49" s="177"/>
      <c r="UT49" s="177"/>
      <c r="UU49" s="177"/>
      <c r="UV49" s="177"/>
      <c r="UW49" s="177"/>
      <c r="UX49" s="177"/>
      <c r="UY49" s="177"/>
      <c r="UZ49" s="177"/>
      <c r="VA49" s="177"/>
      <c r="VB49" s="177"/>
      <c r="VC49" s="177"/>
      <c r="VD49" s="177"/>
      <c r="VE49" s="177"/>
      <c r="VF49" s="177"/>
      <c r="VG49" s="177"/>
      <c r="VH49" s="177"/>
      <c r="VI49" s="177"/>
      <c r="VJ49" s="177"/>
      <c r="VK49" s="177"/>
      <c r="VL49" s="177"/>
      <c r="VM49" s="177"/>
      <c r="VN49" s="177"/>
      <c r="VO49" s="177"/>
      <c r="VP49" s="177"/>
      <c r="VQ49" s="177"/>
      <c r="VR49" s="177"/>
      <c r="VS49" s="177"/>
      <c r="VT49" s="177"/>
      <c r="VU49" s="177"/>
      <c r="VV49" s="177"/>
      <c r="VW49" s="177"/>
      <c r="VX49" s="177"/>
      <c r="VY49" s="177"/>
      <c r="VZ49" s="177"/>
      <c r="WA49" s="177"/>
      <c r="WB49" s="177"/>
      <c r="WC49" s="177"/>
      <c r="WD49" s="177"/>
      <c r="WE49" s="177"/>
      <c r="WF49" s="177"/>
      <c r="WG49" s="177"/>
      <c r="WH49" s="177"/>
      <c r="WI49" s="177"/>
      <c r="WJ49" s="177"/>
      <c r="WK49" s="177"/>
      <c r="WL49" s="177"/>
      <c r="WM49" s="177"/>
      <c r="WN49" s="177"/>
      <c r="WO49" s="177"/>
      <c r="WP49" s="177"/>
      <c r="WQ49" s="177"/>
      <c r="WR49" s="177"/>
      <c r="WS49" s="177"/>
      <c r="WT49" s="177"/>
      <c r="WU49" s="177"/>
      <c r="WV49" s="177"/>
      <c r="WW49" s="177"/>
      <c r="WX49" s="177"/>
      <c r="WY49" s="177"/>
      <c r="WZ49" s="177"/>
      <c r="XA49" s="177"/>
      <c r="XB49" s="177"/>
      <c r="XC49" s="177"/>
      <c r="XD49" s="177"/>
      <c r="XE49" s="177"/>
      <c r="XF49" s="177"/>
      <c r="XG49" s="177"/>
      <c r="XH49" s="177"/>
      <c r="XI49" s="177"/>
      <c r="XJ49" s="177"/>
      <c r="XK49" s="177"/>
      <c r="XL49" s="177"/>
      <c r="XM49" s="177"/>
      <c r="XN49" s="177"/>
      <c r="XO49" s="177"/>
      <c r="XP49" s="177"/>
      <c r="XQ49" s="177"/>
      <c r="XR49" s="177"/>
      <c r="XS49" s="177"/>
      <c r="XT49" s="177"/>
      <c r="XU49" s="177"/>
      <c r="XV49" s="177"/>
      <c r="XW49" s="177"/>
      <c r="XX49" s="177"/>
      <c r="XY49" s="177"/>
      <c r="XZ49" s="177"/>
      <c r="YA49" s="177"/>
      <c r="YB49" s="177"/>
      <c r="YC49" s="177"/>
      <c r="YD49" s="177"/>
      <c r="YE49" s="177"/>
      <c r="YF49" s="177"/>
      <c r="YG49" s="177"/>
      <c r="YH49" s="177"/>
      <c r="YI49" s="177"/>
      <c r="YJ49" s="177"/>
      <c r="YK49" s="177"/>
      <c r="YL49" s="177"/>
      <c r="YM49" s="177"/>
      <c r="YN49" s="177"/>
      <c r="YO49" s="177"/>
      <c r="YP49" s="177"/>
      <c r="YQ49" s="177"/>
      <c r="YR49" s="177"/>
      <c r="YS49" s="177"/>
      <c r="YT49" s="177"/>
      <c r="YU49" s="177"/>
      <c r="YV49" s="177"/>
      <c r="YW49" s="177"/>
      <c r="YX49" s="177"/>
      <c r="YY49" s="177"/>
      <c r="YZ49" s="177"/>
      <c r="ZA49" s="177"/>
      <c r="ZB49" s="177"/>
      <c r="ZC49" s="177"/>
      <c r="ZD49" s="177"/>
      <c r="ZE49" s="177"/>
      <c r="ZF49" s="177"/>
      <c r="ZG49" s="177"/>
      <c r="ZH49" s="177"/>
      <c r="ZI49" s="177"/>
      <c r="ZJ49" s="177"/>
      <c r="ZK49" s="177"/>
      <c r="ZL49" s="177"/>
      <c r="ZM49" s="177"/>
      <c r="ZN49" s="177"/>
      <c r="ZO49" s="177"/>
      <c r="ZP49" s="177"/>
      <c r="ZQ49" s="177"/>
      <c r="ZR49" s="177"/>
      <c r="ZS49" s="177"/>
      <c r="ZT49" s="177"/>
      <c r="ZU49" s="177"/>
      <c r="ZV49" s="177"/>
      <c r="ZW49" s="177"/>
      <c r="ZX49" s="177"/>
      <c r="ZY49" s="177"/>
      <c r="ZZ49" s="177"/>
      <c r="AAA49" s="177"/>
      <c r="AAB49" s="177"/>
      <c r="AAC49" s="177"/>
      <c r="AAD49" s="177"/>
      <c r="AAE49" s="177"/>
      <c r="AAF49" s="177"/>
      <c r="AAG49" s="177"/>
      <c r="AAH49" s="177"/>
      <c r="AAI49" s="177"/>
      <c r="AAJ49" s="177"/>
      <c r="AAK49" s="177"/>
      <c r="AAL49" s="177"/>
      <c r="AAM49" s="177"/>
      <c r="AAN49" s="177"/>
      <c r="AAO49" s="177"/>
      <c r="AAP49" s="177"/>
      <c r="AAQ49" s="177"/>
      <c r="AAR49" s="177"/>
      <c r="AAS49" s="177"/>
      <c r="AAT49" s="177"/>
      <c r="AAU49" s="177"/>
      <c r="AAV49" s="177"/>
      <c r="AAW49" s="177"/>
      <c r="AAX49" s="177"/>
      <c r="AAY49" s="177"/>
      <c r="AAZ49" s="177"/>
      <c r="ABA49" s="177"/>
      <c r="ABB49" s="177"/>
      <c r="ABC49" s="177"/>
      <c r="ABD49" s="177"/>
      <c r="ABE49" s="177"/>
      <c r="ABF49" s="177"/>
      <c r="ABG49" s="177"/>
      <c r="ABH49" s="177"/>
      <c r="ABI49" s="177"/>
      <c r="ABJ49" s="177"/>
      <c r="ABK49" s="177"/>
      <c r="ABL49" s="177"/>
      <c r="ABM49" s="177"/>
      <c r="ABN49" s="177"/>
      <c r="ABO49" s="177"/>
      <c r="ABP49" s="177"/>
      <c r="ABQ49" s="177"/>
      <c r="ABR49" s="177"/>
      <c r="ABS49" s="177"/>
      <c r="ABT49" s="177"/>
      <c r="ABU49" s="177"/>
      <c r="ABV49" s="177"/>
      <c r="ABW49" s="177"/>
      <c r="ABX49" s="177"/>
      <c r="ABY49" s="177"/>
      <c r="ABZ49" s="177"/>
      <c r="ACA49" s="177"/>
      <c r="ACB49" s="177"/>
      <c r="ACC49" s="177"/>
      <c r="ACD49" s="177"/>
      <c r="ACE49" s="177"/>
      <c r="ACF49" s="177"/>
      <c r="ACG49" s="177"/>
      <c r="ACH49" s="177"/>
      <c r="ACI49" s="177"/>
      <c r="ACJ49" s="177"/>
      <c r="ACK49" s="177"/>
      <c r="ACL49" s="177"/>
      <c r="ACM49" s="177"/>
      <c r="ACN49" s="177"/>
      <c r="ACO49" s="177"/>
      <c r="ACP49" s="177"/>
      <c r="ACQ49" s="177"/>
      <c r="ACR49" s="177"/>
      <c r="ACS49" s="177"/>
      <c r="ACT49" s="177"/>
      <c r="ACU49" s="177"/>
      <c r="ACV49" s="177"/>
      <c r="ACW49" s="177"/>
      <c r="ACX49" s="177"/>
      <c r="ACY49" s="177"/>
      <c r="ACZ49" s="177"/>
      <c r="ADA49" s="177"/>
      <c r="ADB49" s="177"/>
      <c r="ADC49" s="177"/>
      <c r="ADD49" s="177"/>
      <c r="ADE49" s="177"/>
      <c r="ADF49" s="177"/>
      <c r="ADG49" s="177"/>
      <c r="ADH49" s="177"/>
      <c r="ADI49" s="177"/>
      <c r="ADJ49" s="177"/>
      <c r="ADK49" s="177"/>
      <c r="ADL49" s="177"/>
      <c r="ADM49" s="177"/>
      <c r="ADN49" s="177"/>
      <c r="ADO49" s="177"/>
      <c r="ADP49" s="177"/>
      <c r="ADQ49" s="177"/>
      <c r="ADR49" s="177"/>
      <c r="ADS49" s="177"/>
      <c r="ADT49" s="177"/>
      <c r="ADU49" s="177"/>
      <c r="ADV49" s="177"/>
      <c r="ADW49" s="177"/>
      <c r="ADX49" s="177"/>
      <c r="ADY49" s="177"/>
      <c r="ADZ49" s="177"/>
      <c r="AEA49" s="177"/>
      <c r="AEB49" s="177"/>
      <c r="AEC49" s="177"/>
      <c r="AED49" s="177"/>
      <c r="AEE49" s="177"/>
      <c r="AEF49" s="177"/>
      <c r="AEG49" s="177"/>
      <c r="AEH49" s="177"/>
      <c r="AEI49" s="177"/>
      <c r="AEJ49" s="177"/>
      <c r="AEK49" s="177"/>
      <c r="AEL49" s="177"/>
      <c r="AEM49" s="177"/>
      <c r="AEN49" s="177"/>
      <c r="AEO49" s="177"/>
      <c r="AEP49" s="177"/>
      <c r="AEQ49" s="177"/>
      <c r="AER49" s="177"/>
      <c r="AES49" s="177"/>
      <c r="AET49" s="177"/>
      <c r="AEU49" s="177"/>
      <c r="AEV49" s="177"/>
      <c r="AEW49" s="177"/>
      <c r="AEX49" s="177"/>
      <c r="AEY49" s="177"/>
      <c r="AEZ49" s="177"/>
      <c r="AFA49" s="177"/>
      <c r="AFB49" s="177"/>
      <c r="AFC49" s="177"/>
      <c r="AFD49" s="177"/>
      <c r="AFE49" s="177"/>
      <c r="AFF49" s="177"/>
      <c r="AFG49" s="177"/>
      <c r="AFH49" s="177"/>
      <c r="AFI49" s="177"/>
      <c r="AFJ49" s="177"/>
      <c r="AFK49" s="177"/>
      <c r="AFL49" s="177"/>
      <c r="AFM49" s="177"/>
      <c r="AFN49" s="177"/>
      <c r="AFO49" s="177"/>
      <c r="AFP49" s="177"/>
      <c r="AFQ49" s="177"/>
      <c r="AFR49" s="177"/>
      <c r="AFS49" s="177"/>
      <c r="AFT49" s="177"/>
      <c r="AFU49" s="177"/>
      <c r="AFV49" s="177"/>
      <c r="AFW49" s="177"/>
      <c r="AFX49" s="177"/>
      <c r="AFY49" s="177"/>
      <c r="AFZ49" s="177"/>
      <c r="AGA49" s="177"/>
      <c r="AGB49" s="177"/>
      <c r="AGC49" s="177"/>
      <c r="AGD49" s="177"/>
      <c r="AGE49" s="177"/>
      <c r="AGF49" s="177"/>
      <c r="AGG49" s="177"/>
      <c r="AGH49" s="177"/>
      <c r="AGI49" s="177"/>
      <c r="AGJ49" s="177"/>
      <c r="AGK49" s="177"/>
      <c r="AGL49" s="177"/>
      <c r="AGM49" s="177"/>
      <c r="AGN49" s="177"/>
      <c r="AGO49" s="177"/>
      <c r="AGP49" s="177"/>
      <c r="AGQ49" s="177"/>
      <c r="AGR49" s="177"/>
      <c r="AGS49" s="177"/>
      <c r="AGT49" s="177"/>
      <c r="AGU49" s="177"/>
      <c r="AGV49" s="177"/>
      <c r="AGW49" s="177"/>
      <c r="AGX49" s="177"/>
      <c r="AGY49" s="177"/>
      <c r="AGZ49" s="177"/>
      <c r="AHA49" s="177"/>
      <c r="AHB49" s="177"/>
      <c r="AHC49" s="177"/>
      <c r="AHD49" s="177"/>
      <c r="AHE49" s="177"/>
      <c r="AHF49" s="177"/>
      <c r="AHG49" s="177"/>
      <c r="AHH49" s="177"/>
      <c r="AHI49" s="177"/>
      <c r="AHJ49" s="177"/>
      <c r="AHK49" s="177"/>
      <c r="AHL49" s="177"/>
      <c r="AHM49" s="177"/>
      <c r="AHN49" s="177"/>
      <c r="AHO49" s="177"/>
      <c r="AHP49" s="177"/>
      <c r="AHQ49" s="177"/>
      <c r="AHR49" s="177"/>
      <c r="AHS49" s="177"/>
      <c r="AHT49" s="177"/>
      <c r="AHU49" s="177"/>
      <c r="AHV49" s="177"/>
      <c r="AHW49" s="177"/>
      <c r="AHX49" s="177"/>
      <c r="AHY49" s="177"/>
      <c r="AHZ49" s="177"/>
      <c r="AIA49" s="177"/>
      <c r="AIB49" s="177"/>
      <c r="AIC49" s="177"/>
      <c r="AID49" s="177"/>
      <c r="AIE49" s="177"/>
      <c r="AIF49" s="177"/>
      <c r="AIG49" s="177"/>
      <c r="AIH49" s="177"/>
      <c r="AII49" s="177"/>
      <c r="AIJ49" s="177"/>
      <c r="AIK49" s="177"/>
      <c r="AIL49" s="177"/>
      <c r="AIM49" s="177"/>
      <c r="AIN49" s="177"/>
      <c r="AIO49" s="177"/>
      <c r="AIP49" s="177"/>
      <c r="AIQ49" s="177"/>
      <c r="AIR49" s="177"/>
      <c r="AIS49" s="177"/>
      <c r="AIT49" s="177"/>
      <c r="AIU49" s="177"/>
      <c r="AIV49" s="177"/>
      <c r="AIW49" s="177"/>
      <c r="AIX49" s="177"/>
      <c r="AIY49" s="177"/>
      <c r="AIZ49" s="177"/>
      <c r="AJA49" s="177"/>
      <c r="AJB49" s="177"/>
      <c r="AJC49" s="177"/>
      <c r="AJD49" s="177"/>
      <c r="AJE49" s="177"/>
      <c r="AJF49" s="177"/>
      <c r="AJG49" s="177"/>
      <c r="AJH49" s="177"/>
      <c r="AJI49" s="177"/>
      <c r="AJJ49" s="177"/>
      <c r="AJK49" s="177"/>
      <c r="AJL49" s="177"/>
      <c r="AJM49" s="177"/>
      <c r="AJN49" s="177"/>
      <c r="AJO49" s="177"/>
      <c r="AJP49" s="177"/>
      <c r="AJQ49" s="177"/>
      <c r="AJR49" s="177"/>
      <c r="AJS49" s="177"/>
      <c r="AJT49" s="177"/>
      <c r="AJU49" s="177"/>
      <c r="AJV49" s="177"/>
      <c r="AJW49" s="177"/>
      <c r="AJX49" s="177"/>
      <c r="AJY49" s="177"/>
      <c r="AJZ49" s="177"/>
      <c r="AKA49" s="177"/>
      <c r="AKB49" s="177"/>
      <c r="AKC49" s="177"/>
      <c r="AKD49" s="177"/>
      <c r="AKE49" s="177"/>
      <c r="AKF49" s="177"/>
      <c r="AKG49" s="177"/>
      <c r="AKH49" s="177"/>
      <c r="AKI49" s="177"/>
      <c r="AKJ49" s="177"/>
      <c r="AKK49" s="177"/>
      <c r="AKL49" s="177"/>
      <c r="AKM49" s="177"/>
      <c r="AKN49" s="177"/>
      <c r="AKO49" s="177"/>
      <c r="AKP49" s="177"/>
      <c r="AKQ49" s="177"/>
      <c r="AKR49" s="177"/>
      <c r="AKS49" s="177"/>
      <c r="AKT49" s="177"/>
      <c r="AKU49" s="177"/>
      <c r="AKV49" s="177"/>
      <c r="AKW49" s="177"/>
      <c r="AKX49" s="177"/>
      <c r="AKY49" s="177"/>
      <c r="AKZ49" s="177"/>
      <c r="ALA49" s="177"/>
      <c r="ALB49" s="177"/>
      <c r="ALC49" s="177"/>
      <c r="ALD49" s="177"/>
      <c r="ALE49" s="177"/>
      <c r="ALF49" s="177"/>
      <c r="ALG49" s="177"/>
      <c r="ALH49" s="177"/>
      <c r="ALI49" s="177"/>
      <c r="ALJ49" s="177"/>
      <c r="ALK49" s="177"/>
      <c r="ALL49" s="177"/>
      <c r="ALM49" s="177"/>
      <c r="ALN49" s="177"/>
      <c r="ALO49" s="177"/>
      <c r="ALP49" s="177"/>
      <c r="ALQ49" s="177"/>
      <c r="ALR49" s="177"/>
      <c r="ALS49" s="177"/>
      <c r="ALT49" s="177"/>
      <c r="ALU49" s="177"/>
      <c r="ALV49" s="177"/>
      <c r="ALW49" s="177"/>
      <c r="ALX49" s="177"/>
      <c r="ALY49" s="177"/>
      <c r="ALZ49" s="177"/>
      <c r="AMA49" s="177"/>
      <c r="AMB49" s="177"/>
      <c r="AMC49" s="177"/>
      <c r="AMD49" s="177"/>
      <c r="AME49" s="177"/>
      <c r="AMF49" s="177"/>
      <c r="AMG49" s="177"/>
      <c r="AMH49" s="177"/>
      <c r="AMI49" s="177"/>
      <c r="AMJ49" s="177"/>
      <c r="AMK49" s="177"/>
    </row>
    <row r="50" spans="1:1025" s="298" customFormat="1" ht="35.1" customHeight="1" x14ac:dyDescent="0.8">
      <c r="A50" s="299">
        <v>2008</v>
      </c>
      <c r="B50" s="171">
        <v>51.269734378570703</v>
      </c>
      <c r="C50" s="172">
        <v>8.89036172030087</v>
      </c>
      <c r="D50" s="171">
        <v>88.765539258135504</v>
      </c>
      <c r="E50" s="172">
        <v>1.28256253748584</v>
      </c>
      <c r="F50" s="171">
        <v>2.3216518547457201</v>
      </c>
      <c r="G50" s="172">
        <v>152.52984974923899</v>
      </c>
      <c r="H50" s="171">
        <v>42.128145115781997</v>
      </c>
      <c r="I50" s="172">
        <v>8.0415108750527207</v>
      </c>
      <c r="J50" s="171">
        <v>78.7859342573324</v>
      </c>
      <c r="K50" s="172">
        <v>1.19673801622783</v>
      </c>
      <c r="L50" s="171">
        <v>-2.4833440839892198</v>
      </c>
      <c r="M50" s="300">
        <v>127.668984180406</v>
      </c>
      <c r="N50" s="185"/>
      <c r="O50" s="185"/>
      <c r="P50" s="302"/>
      <c r="Q50" s="185"/>
      <c r="R50" s="302"/>
      <c r="S50" s="185"/>
      <c r="T50" s="302"/>
      <c r="U50" s="185"/>
      <c r="V50" s="302"/>
      <c r="W50" s="185"/>
      <c r="X50" s="302"/>
      <c r="Y50" s="185"/>
      <c r="Z50" s="302"/>
      <c r="AA50" s="185"/>
      <c r="AB50" s="302"/>
      <c r="AC50" s="185"/>
      <c r="AD50" s="302"/>
      <c r="AE50" s="185"/>
      <c r="AF50" s="184"/>
      <c r="AG50" s="185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  <c r="BB50" s="177"/>
      <c r="BC50" s="177"/>
      <c r="BD50" s="177"/>
      <c r="BE50" s="177"/>
      <c r="BF50" s="177"/>
      <c r="BG50" s="177"/>
      <c r="BH50" s="177"/>
      <c r="BI50" s="177"/>
      <c r="BJ50" s="177"/>
      <c r="BK50" s="177"/>
      <c r="BL50" s="177"/>
      <c r="BM50" s="177"/>
      <c r="BN50" s="177"/>
      <c r="BO50" s="177"/>
      <c r="BP50" s="177"/>
      <c r="BQ50" s="177"/>
      <c r="BR50" s="177"/>
      <c r="BS50" s="177"/>
      <c r="BT50" s="177"/>
      <c r="BU50" s="177"/>
      <c r="BV50" s="177"/>
      <c r="BW50" s="177"/>
      <c r="BX50" s="177"/>
      <c r="BY50" s="177"/>
      <c r="BZ50" s="177"/>
      <c r="CA50" s="177"/>
      <c r="CB50" s="177"/>
      <c r="CC50" s="177"/>
      <c r="CD50" s="177"/>
      <c r="CE50" s="177"/>
      <c r="CF50" s="177"/>
      <c r="CG50" s="177"/>
      <c r="CH50" s="177"/>
      <c r="CI50" s="177"/>
      <c r="CJ50" s="177"/>
      <c r="CK50" s="177"/>
      <c r="CL50" s="177"/>
      <c r="CM50" s="177"/>
      <c r="CN50" s="177"/>
      <c r="CO50" s="177"/>
      <c r="CP50" s="177"/>
      <c r="CQ50" s="177"/>
      <c r="CR50" s="177"/>
      <c r="CS50" s="177"/>
      <c r="CT50" s="177"/>
      <c r="CU50" s="177"/>
      <c r="CV50" s="177"/>
      <c r="CW50" s="177"/>
      <c r="CX50" s="177"/>
      <c r="CY50" s="177"/>
      <c r="CZ50" s="177"/>
      <c r="DA50" s="177"/>
      <c r="DB50" s="177"/>
      <c r="DC50" s="177"/>
      <c r="DD50" s="177"/>
      <c r="DE50" s="177"/>
      <c r="DF50" s="177"/>
      <c r="DG50" s="177"/>
      <c r="DH50" s="177"/>
      <c r="DI50" s="177"/>
      <c r="DJ50" s="177"/>
      <c r="DK50" s="177"/>
      <c r="DL50" s="177"/>
      <c r="DM50" s="177"/>
      <c r="DN50" s="177"/>
      <c r="DO50" s="177"/>
      <c r="DP50" s="177"/>
      <c r="DQ50" s="177"/>
      <c r="DR50" s="177"/>
      <c r="DS50" s="177"/>
      <c r="DT50" s="177"/>
      <c r="DU50" s="177"/>
      <c r="DV50" s="177"/>
      <c r="DW50" s="177"/>
      <c r="DX50" s="177"/>
      <c r="DY50" s="177"/>
      <c r="DZ50" s="177"/>
      <c r="EA50" s="177"/>
      <c r="EB50" s="177"/>
      <c r="EC50" s="177"/>
      <c r="ED50" s="177"/>
      <c r="EE50" s="177"/>
      <c r="EF50" s="177"/>
      <c r="EG50" s="177"/>
      <c r="EH50" s="177"/>
      <c r="EI50" s="177"/>
      <c r="EJ50" s="177"/>
      <c r="EK50" s="177"/>
      <c r="EL50" s="177"/>
      <c r="EM50" s="177"/>
      <c r="EN50" s="177"/>
      <c r="EO50" s="177"/>
      <c r="EP50" s="177"/>
      <c r="EQ50" s="177"/>
      <c r="ER50" s="177"/>
      <c r="ES50" s="177"/>
      <c r="ET50" s="177"/>
      <c r="EU50" s="177"/>
      <c r="EV50" s="177"/>
      <c r="EW50" s="177"/>
      <c r="EX50" s="177"/>
      <c r="EY50" s="177"/>
      <c r="EZ50" s="177"/>
      <c r="FA50" s="177"/>
      <c r="FB50" s="177"/>
      <c r="FC50" s="177"/>
      <c r="FD50" s="177"/>
      <c r="FE50" s="177"/>
      <c r="FF50" s="177"/>
      <c r="FG50" s="177"/>
      <c r="FH50" s="177"/>
      <c r="FI50" s="177"/>
      <c r="FJ50" s="177"/>
      <c r="FK50" s="177"/>
      <c r="FL50" s="177"/>
      <c r="FM50" s="177"/>
      <c r="FN50" s="177"/>
      <c r="FO50" s="177"/>
      <c r="FP50" s="177"/>
      <c r="FQ50" s="177"/>
      <c r="FR50" s="177"/>
      <c r="FS50" s="177"/>
      <c r="FT50" s="177"/>
      <c r="FU50" s="177"/>
      <c r="FV50" s="177"/>
      <c r="FW50" s="177"/>
      <c r="FX50" s="177"/>
      <c r="FY50" s="177"/>
      <c r="FZ50" s="177"/>
      <c r="GA50" s="177"/>
      <c r="GB50" s="177"/>
      <c r="GC50" s="177"/>
      <c r="GD50" s="177"/>
      <c r="GE50" s="177"/>
      <c r="GF50" s="177"/>
      <c r="GG50" s="177"/>
      <c r="GH50" s="177"/>
      <c r="GI50" s="177"/>
      <c r="GJ50" s="177"/>
      <c r="GK50" s="177"/>
      <c r="GL50" s="177"/>
      <c r="GM50" s="177"/>
      <c r="GN50" s="177"/>
      <c r="GO50" s="177"/>
      <c r="GP50" s="177"/>
      <c r="GQ50" s="177"/>
      <c r="GR50" s="177"/>
      <c r="GS50" s="177"/>
      <c r="GT50" s="177"/>
      <c r="GU50" s="177"/>
      <c r="GV50" s="177"/>
      <c r="GW50" s="177"/>
      <c r="GX50" s="177"/>
      <c r="GY50" s="177"/>
      <c r="GZ50" s="177"/>
      <c r="HA50" s="177"/>
      <c r="HB50" s="177"/>
      <c r="HC50" s="177"/>
      <c r="HD50" s="177"/>
      <c r="HE50" s="177"/>
      <c r="HF50" s="177"/>
      <c r="HG50" s="177"/>
      <c r="HH50" s="177"/>
      <c r="HI50" s="177"/>
      <c r="HJ50" s="177"/>
      <c r="HK50" s="177"/>
      <c r="HL50" s="177"/>
      <c r="HM50" s="177"/>
      <c r="HN50" s="177"/>
      <c r="HO50" s="177"/>
      <c r="HP50" s="177"/>
      <c r="HQ50" s="177"/>
      <c r="HR50" s="177"/>
      <c r="HS50" s="177"/>
      <c r="HT50" s="177"/>
      <c r="HU50" s="177"/>
      <c r="HV50" s="177"/>
      <c r="HW50" s="177"/>
      <c r="HX50" s="177"/>
      <c r="HY50" s="177"/>
      <c r="HZ50" s="177"/>
      <c r="IA50" s="177"/>
      <c r="IB50" s="177"/>
      <c r="IC50" s="177"/>
      <c r="ID50" s="177"/>
      <c r="IE50" s="177"/>
      <c r="IF50" s="177"/>
      <c r="IG50" s="177"/>
      <c r="IH50" s="177"/>
      <c r="II50" s="177"/>
      <c r="IJ50" s="177"/>
      <c r="IK50" s="177"/>
      <c r="IL50" s="177"/>
      <c r="IM50" s="177"/>
      <c r="IN50" s="177"/>
      <c r="IO50" s="177"/>
      <c r="IP50" s="177"/>
      <c r="IQ50" s="177"/>
      <c r="IR50" s="177"/>
      <c r="IS50" s="177"/>
      <c r="IT50" s="177"/>
      <c r="IU50" s="177"/>
      <c r="IV50" s="177"/>
      <c r="IW50" s="177"/>
      <c r="IX50" s="177"/>
      <c r="IY50" s="177"/>
      <c r="IZ50" s="177"/>
      <c r="JA50" s="177"/>
      <c r="JB50" s="177"/>
      <c r="JC50" s="177"/>
      <c r="JD50" s="177"/>
      <c r="JE50" s="177"/>
      <c r="JF50" s="177"/>
      <c r="JG50" s="177"/>
      <c r="JH50" s="177"/>
      <c r="JI50" s="177"/>
      <c r="JJ50" s="177"/>
      <c r="JK50" s="177"/>
      <c r="JL50" s="177"/>
      <c r="JM50" s="177"/>
      <c r="JN50" s="177"/>
      <c r="JO50" s="177"/>
      <c r="JP50" s="177"/>
      <c r="JQ50" s="177"/>
      <c r="JR50" s="177"/>
      <c r="JS50" s="177"/>
      <c r="JT50" s="177"/>
      <c r="JU50" s="177"/>
      <c r="JV50" s="177"/>
      <c r="JW50" s="177"/>
      <c r="JX50" s="177"/>
      <c r="JY50" s="177"/>
      <c r="JZ50" s="177"/>
      <c r="KA50" s="177"/>
      <c r="KB50" s="177"/>
      <c r="KC50" s="177"/>
      <c r="KD50" s="177"/>
      <c r="KE50" s="177"/>
      <c r="KF50" s="177"/>
      <c r="KG50" s="177"/>
      <c r="KH50" s="177"/>
      <c r="KI50" s="177"/>
      <c r="KJ50" s="177"/>
      <c r="KK50" s="177"/>
      <c r="KL50" s="177"/>
      <c r="KM50" s="177"/>
      <c r="KN50" s="177"/>
      <c r="KO50" s="177"/>
      <c r="KP50" s="177"/>
      <c r="KQ50" s="177"/>
      <c r="KR50" s="177"/>
      <c r="KS50" s="177"/>
      <c r="KT50" s="177"/>
      <c r="KU50" s="177"/>
      <c r="KV50" s="177"/>
      <c r="KW50" s="177"/>
      <c r="KX50" s="177"/>
      <c r="KY50" s="177"/>
      <c r="KZ50" s="177"/>
      <c r="LA50" s="177"/>
      <c r="LB50" s="177"/>
      <c r="LC50" s="177"/>
      <c r="LD50" s="177"/>
      <c r="LE50" s="177"/>
      <c r="LF50" s="177"/>
      <c r="LG50" s="177"/>
      <c r="LH50" s="177"/>
      <c r="LI50" s="177"/>
      <c r="LJ50" s="177"/>
      <c r="LK50" s="177"/>
      <c r="LL50" s="177"/>
      <c r="LM50" s="177"/>
      <c r="LN50" s="177"/>
      <c r="LO50" s="177"/>
      <c r="LP50" s="177"/>
      <c r="LQ50" s="177"/>
      <c r="LR50" s="177"/>
      <c r="LS50" s="177"/>
      <c r="LT50" s="177"/>
      <c r="LU50" s="177"/>
      <c r="LV50" s="177"/>
      <c r="LW50" s="177"/>
      <c r="LX50" s="177"/>
      <c r="LY50" s="177"/>
      <c r="LZ50" s="177"/>
      <c r="MA50" s="177"/>
      <c r="MB50" s="177"/>
      <c r="MC50" s="177"/>
      <c r="MD50" s="177"/>
      <c r="ME50" s="177"/>
      <c r="MF50" s="177"/>
      <c r="MG50" s="177"/>
      <c r="MH50" s="177"/>
      <c r="MI50" s="177"/>
      <c r="MJ50" s="177"/>
      <c r="MK50" s="177"/>
      <c r="ML50" s="177"/>
      <c r="MM50" s="177"/>
      <c r="MN50" s="177"/>
      <c r="MO50" s="177"/>
      <c r="MP50" s="177"/>
      <c r="MQ50" s="177"/>
      <c r="MR50" s="177"/>
      <c r="MS50" s="177"/>
      <c r="MT50" s="177"/>
      <c r="MU50" s="177"/>
      <c r="MV50" s="177"/>
      <c r="MW50" s="177"/>
      <c r="MX50" s="177"/>
      <c r="MY50" s="177"/>
      <c r="MZ50" s="177"/>
      <c r="NA50" s="177"/>
      <c r="NB50" s="177"/>
      <c r="NC50" s="177"/>
      <c r="ND50" s="177"/>
      <c r="NE50" s="177"/>
      <c r="NF50" s="177"/>
      <c r="NG50" s="177"/>
      <c r="NH50" s="177"/>
      <c r="NI50" s="177"/>
      <c r="NJ50" s="177"/>
      <c r="NK50" s="177"/>
      <c r="NL50" s="177"/>
      <c r="NM50" s="177"/>
      <c r="NN50" s="177"/>
      <c r="NO50" s="177"/>
      <c r="NP50" s="177"/>
      <c r="NQ50" s="177"/>
      <c r="NR50" s="177"/>
      <c r="NS50" s="177"/>
      <c r="NT50" s="177"/>
      <c r="NU50" s="177"/>
      <c r="NV50" s="177"/>
      <c r="NW50" s="177"/>
      <c r="NX50" s="177"/>
      <c r="NY50" s="177"/>
      <c r="NZ50" s="177"/>
      <c r="OA50" s="177"/>
      <c r="OB50" s="177"/>
      <c r="OC50" s="177"/>
      <c r="OD50" s="177"/>
      <c r="OE50" s="177"/>
      <c r="OF50" s="177"/>
      <c r="OG50" s="177"/>
      <c r="OH50" s="177"/>
      <c r="OI50" s="177"/>
      <c r="OJ50" s="177"/>
      <c r="OK50" s="177"/>
      <c r="OL50" s="177"/>
      <c r="OM50" s="177"/>
      <c r="ON50" s="177"/>
      <c r="OO50" s="177"/>
      <c r="OP50" s="177"/>
      <c r="OQ50" s="177"/>
      <c r="OR50" s="177"/>
      <c r="OS50" s="177"/>
      <c r="OT50" s="177"/>
      <c r="OU50" s="177"/>
      <c r="OV50" s="177"/>
      <c r="OW50" s="177"/>
      <c r="OX50" s="177"/>
      <c r="OY50" s="177"/>
      <c r="OZ50" s="177"/>
      <c r="PA50" s="177"/>
      <c r="PB50" s="177"/>
      <c r="PC50" s="177"/>
      <c r="PD50" s="177"/>
      <c r="PE50" s="177"/>
      <c r="PF50" s="177"/>
      <c r="PG50" s="177"/>
      <c r="PH50" s="177"/>
      <c r="PI50" s="177"/>
      <c r="PJ50" s="177"/>
      <c r="PK50" s="177"/>
      <c r="PL50" s="177"/>
      <c r="PM50" s="177"/>
      <c r="PN50" s="177"/>
      <c r="PO50" s="177"/>
      <c r="PP50" s="177"/>
      <c r="PQ50" s="177"/>
      <c r="PR50" s="177"/>
      <c r="PS50" s="177"/>
      <c r="PT50" s="177"/>
      <c r="PU50" s="177"/>
      <c r="PV50" s="177"/>
      <c r="PW50" s="177"/>
      <c r="PX50" s="177"/>
      <c r="PY50" s="177"/>
      <c r="PZ50" s="177"/>
      <c r="QA50" s="177"/>
      <c r="QB50" s="177"/>
      <c r="QC50" s="177"/>
      <c r="QD50" s="177"/>
      <c r="QE50" s="177"/>
      <c r="QF50" s="177"/>
      <c r="QG50" s="177"/>
      <c r="QH50" s="177"/>
      <c r="QI50" s="177"/>
      <c r="QJ50" s="177"/>
      <c r="QK50" s="177"/>
      <c r="QL50" s="177"/>
      <c r="QM50" s="177"/>
      <c r="QN50" s="177"/>
      <c r="QO50" s="177"/>
      <c r="QP50" s="177"/>
      <c r="QQ50" s="177"/>
      <c r="QR50" s="177"/>
      <c r="QS50" s="177"/>
      <c r="QT50" s="177"/>
      <c r="QU50" s="177"/>
      <c r="QV50" s="177"/>
      <c r="QW50" s="177"/>
      <c r="QX50" s="177"/>
      <c r="QY50" s="177"/>
      <c r="QZ50" s="177"/>
      <c r="RA50" s="177"/>
      <c r="RB50" s="177"/>
      <c r="RC50" s="177"/>
      <c r="RD50" s="177"/>
      <c r="RE50" s="177"/>
      <c r="RF50" s="177"/>
      <c r="RG50" s="177"/>
      <c r="RH50" s="177"/>
      <c r="RI50" s="177"/>
      <c r="RJ50" s="177"/>
      <c r="RK50" s="177"/>
      <c r="RL50" s="177"/>
      <c r="RM50" s="177"/>
      <c r="RN50" s="177"/>
      <c r="RO50" s="177"/>
      <c r="RP50" s="177"/>
      <c r="RQ50" s="177"/>
      <c r="RR50" s="177"/>
      <c r="RS50" s="177"/>
      <c r="RT50" s="177"/>
      <c r="RU50" s="177"/>
      <c r="RV50" s="177"/>
      <c r="RW50" s="177"/>
      <c r="RX50" s="177"/>
      <c r="RY50" s="177"/>
      <c r="RZ50" s="177"/>
      <c r="SA50" s="177"/>
      <c r="SB50" s="177"/>
      <c r="SC50" s="177"/>
      <c r="SD50" s="177"/>
      <c r="SE50" s="177"/>
      <c r="SF50" s="177"/>
      <c r="SG50" s="177"/>
      <c r="SH50" s="177"/>
      <c r="SI50" s="177"/>
      <c r="SJ50" s="177"/>
      <c r="SK50" s="177"/>
      <c r="SL50" s="177"/>
      <c r="SM50" s="177"/>
      <c r="SN50" s="177"/>
      <c r="SO50" s="177"/>
      <c r="SP50" s="177"/>
      <c r="SQ50" s="177"/>
      <c r="SR50" s="177"/>
      <c r="SS50" s="177"/>
      <c r="ST50" s="177"/>
      <c r="SU50" s="177"/>
      <c r="SV50" s="177"/>
      <c r="SW50" s="177"/>
      <c r="SX50" s="177"/>
      <c r="SY50" s="177"/>
      <c r="SZ50" s="177"/>
      <c r="TA50" s="177"/>
      <c r="TB50" s="177"/>
      <c r="TC50" s="177"/>
      <c r="TD50" s="177"/>
      <c r="TE50" s="177"/>
      <c r="TF50" s="177"/>
      <c r="TG50" s="177"/>
      <c r="TH50" s="177"/>
      <c r="TI50" s="177"/>
      <c r="TJ50" s="177"/>
      <c r="TK50" s="177"/>
      <c r="TL50" s="177"/>
      <c r="TM50" s="177"/>
      <c r="TN50" s="177"/>
      <c r="TO50" s="177"/>
      <c r="TP50" s="177"/>
      <c r="TQ50" s="177"/>
      <c r="TR50" s="177"/>
      <c r="TS50" s="177"/>
      <c r="TT50" s="177"/>
      <c r="TU50" s="177"/>
      <c r="TV50" s="177"/>
      <c r="TW50" s="177"/>
      <c r="TX50" s="177"/>
      <c r="TY50" s="177"/>
      <c r="TZ50" s="177"/>
      <c r="UA50" s="177"/>
      <c r="UB50" s="177"/>
      <c r="UC50" s="177"/>
      <c r="UD50" s="177"/>
      <c r="UE50" s="177"/>
      <c r="UF50" s="177"/>
      <c r="UG50" s="177"/>
      <c r="UH50" s="177"/>
      <c r="UI50" s="177"/>
      <c r="UJ50" s="177"/>
      <c r="UK50" s="177"/>
      <c r="UL50" s="177"/>
      <c r="UM50" s="177"/>
      <c r="UN50" s="177"/>
      <c r="UO50" s="177"/>
      <c r="UP50" s="177"/>
      <c r="UQ50" s="177"/>
      <c r="UR50" s="177"/>
      <c r="US50" s="177"/>
      <c r="UT50" s="177"/>
      <c r="UU50" s="177"/>
      <c r="UV50" s="177"/>
      <c r="UW50" s="177"/>
      <c r="UX50" s="177"/>
      <c r="UY50" s="177"/>
      <c r="UZ50" s="177"/>
      <c r="VA50" s="177"/>
      <c r="VB50" s="177"/>
      <c r="VC50" s="177"/>
      <c r="VD50" s="177"/>
      <c r="VE50" s="177"/>
      <c r="VF50" s="177"/>
      <c r="VG50" s="177"/>
      <c r="VH50" s="177"/>
      <c r="VI50" s="177"/>
      <c r="VJ50" s="177"/>
      <c r="VK50" s="177"/>
      <c r="VL50" s="177"/>
      <c r="VM50" s="177"/>
      <c r="VN50" s="177"/>
      <c r="VO50" s="177"/>
      <c r="VP50" s="177"/>
      <c r="VQ50" s="177"/>
      <c r="VR50" s="177"/>
      <c r="VS50" s="177"/>
      <c r="VT50" s="177"/>
      <c r="VU50" s="177"/>
      <c r="VV50" s="177"/>
      <c r="VW50" s="177"/>
      <c r="VX50" s="177"/>
      <c r="VY50" s="177"/>
      <c r="VZ50" s="177"/>
      <c r="WA50" s="177"/>
      <c r="WB50" s="177"/>
      <c r="WC50" s="177"/>
      <c r="WD50" s="177"/>
      <c r="WE50" s="177"/>
      <c r="WF50" s="177"/>
      <c r="WG50" s="177"/>
      <c r="WH50" s="177"/>
      <c r="WI50" s="177"/>
      <c r="WJ50" s="177"/>
      <c r="WK50" s="177"/>
      <c r="WL50" s="177"/>
      <c r="WM50" s="177"/>
      <c r="WN50" s="177"/>
      <c r="WO50" s="177"/>
      <c r="WP50" s="177"/>
      <c r="WQ50" s="177"/>
      <c r="WR50" s="177"/>
      <c r="WS50" s="177"/>
      <c r="WT50" s="177"/>
      <c r="WU50" s="177"/>
      <c r="WV50" s="177"/>
      <c r="WW50" s="177"/>
      <c r="WX50" s="177"/>
      <c r="WY50" s="177"/>
      <c r="WZ50" s="177"/>
      <c r="XA50" s="177"/>
      <c r="XB50" s="177"/>
      <c r="XC50" s="177"/>
      <c r="XD50" s="177"/>
      <c r="XE50" s="177"/>
      <c r="XF50" s="177"/>
      <c r="XG50" s="177"/>
      <c r="XH50" s="177"/>
      <c r="XI50" s="177"/>
      <c r="XJ50" s="177"/>
      <c r="XK50" s="177"/>
      <c r="XL50" s="177"/>
      <c r="XM50" s="177"/>
      <c r="XN50" s="177"/>
      <c r="XO50" s="177"/>
      <c r="XP50" s="177"/>
      <c r="XQ50" s="177"/>
      <c r="XR50" s="177"/>
      <c r="XS50" s="177"/>
      <c r="XT50" s="177"/>
      <c r="XU50" s="177"/>
      <c r="XV50" s="177"/>
      <c r="XW50" s="177"/>
      <c r="XX50" s="177"/>
      <c r="XY50" s="177"/>
      <c r="XZ50" s="177"/>
      <c r="YA50" s="177"/>
      <c r="YB50" s="177"/>
      <c r="YC50" s="177"/>
      <c r="YD50" s="177"/>
      <c r="YE50" s="177"/>
      <c r="YF50" s="177"/>
      <c r="YG50" s="177"/>
      <c r="YH50" s="177"/>
      <c r="YI50" s="177"/>
      <c r="YJ50" s="177"/>
      <c r="YK50" s="177"/>
      <c r="YL50" s="177"/>
      <c r="YM50" s="177"/>
      <c r="YN50" s="177"/>
      <c r="YO50" s="177"/>
      <c r="YP50" s="177"/>
      <c r="YQ50" s="177"/>
      <c r="YR50" s="177"/>
      <c r="YS50" s="177"/>
      <c r="YT50" s="177"/>
      <c r="YU50" s="177"/>
      <c r="YV50" s="177"/>
      <c r="YW50" s="177"/>
      <c r="YX50" s="177"/>
      <c r="YY50" s="177"/>
      <c r="YZ50" s="177"/>
      <c r="ZA50" s="177"/>
      <c r="ZB50" s="177"/>
      <c r="ZC50" s="177"/>
      <c r="ZD50" s="177"/>
      <c r="ZE50" s="177"/>
      <c r="ZF50" s="177"/>
      <c r="ZG50" s="177"/>
      <c r="ZH50" s="177"/>
      <c r="ZI50" s="177"/>
      <c r="ZJ50" s="177"/>
      <c r="ZK50" s="177"/>
      <c r="ZL50" s="177"/>
      <c r="ZM50" s="177"/>
      <c r="ZN50" s="177"/>
      <c r="ZO50" s="177"/>
      <c r="ZP50" s="177"/>
      <c r="ZQ50" s="177"/>
      <c r="ZR50" s="177"/>
      <c r="ZS50" s="177"/>
      <c r="ZT50" s="177"/>
      <c r="ZU50" s="177"/>
      <c r="ZV50" s="177"/>
      <c r="ZW50" s="177"/>
      <c r="ZX50" s="177"/>
      <c r="ZY50" s="177"/>
      <c r="ZZ50" s="177"/>
      <c r="AAA50" s="177"/>
      <c r="AAB50" s="177"/>
      <c r="AAC50" s="177"/>
      <c r="AAD50" s="177"/>
      <c r="AAE50" s="177"/>
      <c r="AAF50" s="177"/>
      <c r="AAG50" s="177"/>
      <c r="AAH50" s="177"/>
      <c r="AAI50" s="177"/>
      <c r="AAJ50" s="177"/>
      <c r="AAK50" s="177"/>
      <c r="AAL50" s="177"/>
      <c r="AAM50" s="177"/>
      <c r="AAN50" s="177"/>
      <c r="AAO50" s="177"/>
      <c r="AAP50" s="177"/>
      <c r="AAQ50" s="177"/>
      <c r="AAR50" s="177"/>
      <c r="AAS50" s="177"/>
      <c r="AAT50" s="177"/>
      <c r="AAU50" s="177"/>
      <c r="AAV50" s="177"/>
      <c r="AAW50" s="177"/>
      <c r="AAX50" s="177"/>
      <c r="AAY50" s="177"/>
      <c r="AAZ50" s="177"/>
      <c r="ABA50" s="177"/>
      <c r="ABB50" s="177"/>
      <c r="ABC50" s="177"/>
      <c r="ABD50" s="177"/>
      <c r="ABE50" s="177"/>
      <c r="ABF50" s="177"/>
      <c r="ABG50" s="177"/>
      <c r="ABH50" s="177"/>
      <c r="ABI50" s="177"/>
      <c r="ABJ50" s="177"/>
      <c r="ABK50" s="177"/>
      <c r="ABL50" s="177"/>
      <c r="ABM50" s="177"/>
      <c r="ABN50" s="177"/>
      <c r="ABO50" s="177"/>
      <c r="ABP50" s="177"/>
      <c r="ABQ50" s="177"/>
      <c r="ABR50" s="177"/>
      <c r="ABS50" s="177"/>
      <c r="ABT50" s="177"/>
      <c r="ABU50" s="177"/>
      <c r="ABV50" s="177"/>
      <c r="ABW50" s="177"/>
      <c r="ABX50" s="177"/>
      <c r="ABY50" s="177"/>
      <c r="ABZ50" s="177"/>
      <c r="ACA50" s="177"/>
      <c r="ACB50" s="177"/>
      <c r="ACC50" s="177"/>
      <c r="ACD50" s="177"/>
      <c r="ACE50" s="177"/>
      <c r="ACF50" s="177"/>
      <c r="ACG50" s="177"/>
      <c r="ACH50" s="177"/>
      <c r="ACI50" s="177"/>
      <c r="ACJ50" s="177"/>
      <c r="ACK50" s="177"/>
      <c r="ACL50" s="177"/>
      <c r="ACM50" s="177"/>
      <c r="ACN50" s="177"/>
      <c r="ACO50" s="177"/>
      <c r="ACP50" s="177"/>
      <c r="ACQ50" s="177"/>
      <c r="ACR50" s="177"/>
      <c r="ACS50" s="177"/>
      <c r="ACT50" s="177"/>
      <c r="ACU50" s="177"/>
      <c r="ACV50" s="177"/>
      <c r="ACW50" s="177"/>
      <c r="ACX50" s="177"/>
      <c r="ACY50" s="177"/>
      <c r="ACZ50" s="177"/>
      <c r="ADA50" s="177"/>
      <c r="ADB50" s="177"/>
      <c r="ADC50" s="177"/>
      <c r="ADD50" s="177"/>
      <c r="ADE50" s="177"/>
      <c r="ADF50" s="177"/>
      <c r="ADG50" s="177"/>
      <c r="ADH50" s="177"/>
      <c r="ADI50" s="177"/>
      <c r="ADJ50" s="177"/>
      <c r="ADK50" s="177"/>
      <c r="ADL50" s="177"/>
      <c r="ADM50" s="177"/>
      <c r="ADN50" s="177"/>
      <c r="ADO50" s="177"/>
      <c r="ADP50" s="177"/>
      <c r="ADQ50" s="177"/>
      <c r="ADR50" s="177"/>
      <c r="ADS50" s="177"/>
      <c r="ADT50" s="177"/>
      <c r="ADU50" s="177"/>
      <c r="ADV50" s="177"/>
      <c r="ADW50" s="177"/>
      <c r="ADX50" s="177"/>
      <c r="ADY50" s="177"/>
      <c r="ADZ50" s="177"/>
      <c r="AEA50" s="177"/>
      <c r="AEB50" s="177"/>
      <c r="AEC50" s="177"/>
      <c r="AED50" s="177"/>
      <c r="AEE50" s="177"/>
      <c r="AEF50" s="177"/>
      <c r="AEG50" s="177"/>
      <c r="AEH50" s="177"/>
      <c r="AEI50" s="177"/>
      <c r="AEJ50" s="177"/>
      <c r="AEK50" s="177"/>
      <c r="AEL50" s="177"/>
      <c r="AEM50" s="177"/>
      <c r="AEN50" s="177"/>
      <c r="AEO50" s="177"/>
      <c r="AEP50" s="177"/>
      <c r="AEQ50" s="177"/>
      <c r="AER50" s="177"/>
      <c r="AES50" s="177"/>
      <c r="AET50" s="177"/>
      <c r="AEU50" s="177"/>
      <c r="AEV50" s="177"/>
      <c r="AEW50" s="177"/>
      <c r="AEX50" s="177"/>
      <c r="AEY50" s="177"/>
      <c r="AEZ50" s="177"/>
      <c r="AFA50" s="177"/>
      <c r="AFB50" s="177"/>
      <c r="AFC50" s="177"/>
      <c r="AFD50" s="177"/>
      <c r="AFE50" s="177"/>
      <c r="AFF50" s="177"/>
      <c r="AFG50" s="177"/>
      <c r="AFH50" s="177"/>
      <c r="AFI50" s="177"/>
      <c r="AFJ50" s="177"/>
      <c r="AFK50" s="177"/>
      <c r="AFL50" s="177"/>
      <c r="AFM50" s="177"/>
      <c r="AFN50" s="177"/>
      <c r="AFO50" s="177"/>
      <c r="AFP50" s="177"/>
      <c r="AFQ50" s="177"/>
      <c r="AFR50" s="177"/>
      <c r="AFS50" s="177"/>
      <c r="AFT50" s="177"/>
      <c r="AFU50" s="177"/>
      <c r="AFV50" s="177"/>
      <c r="AFW50" s="177"/>
      <c r="AFX50" s="177"/>
      <c r="AFY50" s="177"/>
      <c r="AFZ50" s="177"/>
      <c r="AGA50" s="177"/>
      <c r="AGB50" s="177"/>
      <c r="AGC50" s="177"/>
      <c r="AGD50" s="177"/>
      <c r="AGE50" s="177"/>
      <c r="AGF50" s="177"/>
      <c r="AGG50" s="177"/>
      <c r="AGH50" s="177"/>
      <c r="AGI50" s="177"/>
      <c r="AGJ50" s="177"/>
      <c r="AGK50" s="177"/>
      <c r="AGL50" s="177"/>
      <c r="AGM50" s="177"/>
      <c r="AGN50" s="177"/>
      <c r="AGO50" s="177"/>
      <c r="AGP50" s="177"/>
      <c r="AGQ50" s="177"/>
      <c r="AGR50" s="177"/>
      <c r="AGS50" s="177"/>
      <c r="AGT50" s="177"/>
      <c r="AGU50" s="177"/>
      <c r="AGV50" s="177"/>
      <c r="AGW50" s="177"/>
      <c r="AGX50" s="177"/>
      <c r="AGY50" s="177"/>
      <c r="AGZ50" s="177"/>
      <c r="AHA50" s="177"/>
      <c r="AHB50" s="177"/>
      <c r="AHC50" s="177"/>
      <c r="AHD50" s="177"/>
      <c r="AHE50" s="177"/>
      <c r="AHF50" s="177"/>
      <c r="AHG50" s="177"/>
      <c r="AHH50" s="177"/>
      <c r="AHI50" s="177"/>
      <c r="AHJ50" s="177"/>
      <c r="AHK50" s="177"/>
      <c r="AHL50" s="177"/>
      <c r="AHM50" s="177"/>
      <c r="AHN50" s="177"/>
      <c r="AHO50" s="177"/>
      <c r="AHP50" s="177"/>
      <c r="AHQ50" s="177"/>
      <c r="AHR50" s="177"/>
      <c r="AHS50" s="177"/>
      <c r="AHT50" s="177"/>
      <c r="AHU50" s="177"/>
      <c r="AHV50" s="177"/>
      <c r="AHW50" s="177"/>
      <c r="AHX50" s="177"/>
      <c r="AHY50" s="177"/>
      <c r="AHZ50" s="177"/>
      <c r="AIA50" s="177"/>
      <c r="AIB50" s="177"/>
      <c r="AIC50" s="177"/>
      <c r="AID50" s="177"/>
      <c r="AIE50" s="177"/>
      <c r="AIF50" s="177"/>
      <c r="AIG50" s="177"/>
      <c r="AIH50" s="177"/>
      <c r="AII50" s="177"/>
      <c r="AIJ50" s="177"/>
      <c r="AIK50" s="177"/>
      <c r="AIL50" s="177"/>
      <c r="AIM50" s="177"/>
      <c r="AIN50" s="177"/>
      <c r="AIO50" s="177"/>
      <c r="AIP50" s="177"/>
      <c r="AIQ50" s="177"/>
      <c r="AIR50" s="177"/>
      <c r="AIS50" s="177"/>
      <c r="AIT50" s="177"/>
      <c r="AIU50" s="177"/>
      <c r="AIV50" s="177"/>
      <c r="AIW50" s="177"/>
      <c r="AIX50" s="177"/>
      <c r="AIY50" s="177"/>
      <c r="AIZ50" s="177"/>
      <c r="AJA50" s="177"/>
      <c r="AJB50" s="177"/>
      <c r="AJC50" s="177"/>
      <c r="AJD50" s="177"/>
      <c r="AJE50" s="177"/>
      <c r="AJF50" s="177"/>
      <c r="AJG50" s="177"/>
      <c r="AJH50" s="177"/>
      <c r="AJI50" s="177"/>
      <c r="AJJ50" s="177"/>
      <c r="AJK50" s="177"/>
      <c r="AJL50" s="177"/>
      <c r="AJM50" s="177"/>
      <c r="AJN50" s="177"/>
      <c r="AJO50" s="177"/>
      <c r="AJP50" s="177"/>
      <c r="AJQ50" s="177"/>
      <c r="AJR50" s="177"/>
      <c r="AJS50" s="177"/>
      <c r="AJT50" s="177"/>
      <c r="AJU50" s="177"/>
      <c r="AJV50" s="177"/>
      <c r="AJW50" s="177"/>
      <c r="AJX50" s="177"/>
      <c r="AJY50" s="177"/>
      <c r="AJZ50" s="177"/>
      <c r="AKA50" s="177"/>
      <c r="AKB50" s="177"/>
      <c r="AKC50" s="177"/>
      <c r="AKD50" s="177"/>
      <c r="AKE50" s="177"/>
      <c r="AKF50" s="177"/>
      <c r="AKG50" s="177"/>
      <c r="AKH50" s="177"/>
      <c r="AKI50" s="177"/>
      <c r="AKJ50" s="177"/>
      <c r="AKK50" s="177"/>
      <c r="AKL50" s="177"/>
      <c r="AKM50" s="177"/>
      <c r="AKN50" s="177"/>
      <c r="AKO50" s="177"/>
      <c r="AKP50" s="177"/>
      <c r="AKQ50" s="177"/>
      <c r="AKR50" s="177"/>
      <c r="AKS50" s="177"/>
      <c r="AKT50" s="177"/>
      <c r="AKU50" s="177"/>
      <c r="AKV50" s="177"/>
      <c r="AKW50" s="177"/>
      <c r="AKX50" s="177"/>
      <c r="AKY50" s="177"/>
      <c r="AKZ50" s="177"/>
      <c r="ALA50" s="177"/>
      <c r="ALB50" s="177"/>
      <c r="ALC50" s="177"/>
      <c r="ALD50" s="177"/>
      <c r="ALE50" s="177"/>
      <c r="ALF50" s="177"/>
      <c r="ALG50" s="177"/>
      <c r="ALH50" s="177"/>
      <c r="ALI50" s="177"/>
      <c r="ALJ50" s="177"/>
      <c r="ALK50" s="177"/>
      <c r="ALL50" s="177"/>
      <c r="ALM50" s="177"/>
      <c r="ALN50" s="177"/>
      <c r="ALO50" s="177"/>
      <c r="ALP50" s="177"/>
      <c r="ALQ50" s="177"/>
      <c r="ALR50" s="177"/>
      <c r="ALS50" s="177"/>
      <c r="ALT50" s="177"/>
      <c r="ALU50" s="177"/>
      <c r="ALV50" s="177"/>
      <c r="ALW50" s="177"/>
      <c r="ALX50" s="177"/>
      <c r="ALY50" s="177"/>
      <c r="ALZ50" s="177"/>
      <c r="AMA50" s="177"/>
      <c r="AMB50" s="177"/>
      <c r="AMC50" s="177"/>
      <c r="AMD50" s="177"/>
      <c r="AME50" s="177"/>
      <c r="AMF50" s="177"/>
      <c r="AMG50" s="177"/>
      <c r="AMH50" s="177"/>
      <c r="AMI50" s="177"/>
      <c r="AMJ50" s="177"/>
      <c r="AMK50" s="177"/>
    </row>
    <row r="51" spans="1:1025" s="298" customFormat="1" ht="35.1" customHeight="1" x14ac:dyDescent="0.8">
      <c r="A51" s="306">
        <v>2009</v>
      </c>
      <c r="B51" s="176">
        <v>114.925450635201</v>
      </c>
      <c r="C51" s="307">
        <v>8.2293014102725905</v>
      </c>
      <c r="D51" s="176">
        <v>77.314977310491301</v>
      </c>
      <c r="E51" s="307">
        <v>1.2100633097762099</v>
      </c>
      <c r="F51" s="176">
        <v>6.7536124432104994E-2</v>
      </c>
      <c r="G51" s="307">
        <v>201.74732879017299</v>
      </c>
      <c r="H51" s="176">
        <v>94.032176115808497</v>
      </c>
      <c r="I51" s="307">
        <v>7.8877855249873798</v>
      </c>
      <c r="J51" s="176">
        <v>69.830162257593003</v>
      </c>
      <c r="K51" s="307">
        <v>0.87355265648662295</v>
      </c>
      <c r="L51" s="176">
        <v>-8.1270112948005194E-2</v>
      </c>
      <c r="M51" s="308">
        <v>172.542406441927</v>
      </c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5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  <c r="BS51" s="177"/>
      <c r="BT51" s="177"/>
      <c r="BU51" s="177"/>
      <c r="BV51" s="177"/>
      <c r="BW51" s="177"/>
      <c r="BX51" s="177"/>
      <c r="BY51" s="177"/>
      <c r="BZ51" s="177"/>
      <c r="CA51" s="177"/>
      <c r="CB51" s="177"/>
      <c r="CC51" s="177"/>
      <c r="CD51" s="177"/>
      <c r="CE51" s="177"/>
      <c r="CF51" s="177"/>
      <c r="CG51" s="177"/>
      <c r="CH51" s="177"/>
      <c r="CI51" s="177"/>
      <c r="CJ51" s="177"/>
      <c r="CK51" s="177"/>
      <c r="CL51" s="177"/>
      <c r="CM51" s="177"/>
      <c r="CN51" s="177"/>
      <c r="CO51" s="177"/>
      <c r="CP51" s="177"/>
      <c r="CQ51" s="177"/>
      <c r="CR51" s="177"/>
      <c r="CS51" s="177"/>
      <c r="CT51" s="177"/>
      <c r="CU51" s="177"/>
      <c r="CV51" s="177"/>
      <c r="CW51" s="177"/>
      <c r="CX51" s="177"/>
      <c r="CY51" s="177"/>
      <c r="CZ51" s="177"/>
      <c r="DA51" s="177"/>
      <c r="DB51" s="177"/>
      <c r="DC51" s="177"/>
      <c r="DD51" s="177"/>
      <c r="DE51" s="177"/>
      <c r="DF51" s="177"/>
      <c r="DG51" s="177"/>
      <c r="DH51" s="177"/>
      <c r="DI51" s="177"/>
      <c r="DJ51" s="177"/>
      <c r="DK51" s="177"/>
      <c r="DL51" s="177"/>
      <c r="DM51" s="177"/>
      <c r="DN51" s="177"/>
      <c r="DO51" s="177"/>
      <c r="DP51" s="177"/>
      <c r="DQ51" s="177"/>
      <c r="DR51" s="177"/>
      <c r="DS51" s="177"/>
      <c r="DT51" s="177"/>
      <c r="DU51" s="177"/>
      <c r="DV51" s="177"/>
      <c r="DW51" s="177"/>
      <c r="DX51" s="177"/>
      <c r="DY51" s="177"/>
      <c r="DZ51" s="177"/>
      <c r="EA51" s="177"/>
      <c r="EB51" s="177"/>
      <c r="EC51" s="177"/>
      <c r="ED51" s="177"/>
      <c r="EE51" s="177"/>
      <c r="EF51" s="177"/>
      <c r="EG51" s="177"/>
      <c r="EH51" s="177"/>
      <c r="EI51" s="177"/>
      <c r="EJ51" s="177"/>
      <c r="EK51" s="177"/>
      <c r="EL51" s="177"/>
      <c r="EM51" s="177"/>
      <c r="EN51" s="177"/>
      <c r="EO51" s="177"/>
      <c r="EP51" s="177"/>
      <c r="EQ51" s="177"/>
      <c r="ER51" s="177"/>
      <c r="ES51" s="177"/>
      <c r="ET51" s="177"/>
      <c r="EU51" s="177"/>
      <c r="EV51" s="177"/>
      <c r="EW51" s="177"/>
      <c r="EX51" s="177"/>
      <c r="EY51" s="177"/>
      <c r="EZ51" s="177"/>
      <c r="FA51" s="177"/>
      <c r="FB51" s="177"/>
      <c r="FC51" s="177"/>
      <c r="FD51" s="177"/>
      <c r="FE51" s="177"/>
      <c r="FF51" s="177"/>
      <c r="FG51" s="177"/>
      <c r="FH51" s="177"/>
      <c r="FI51" s="177"/>
      <c r="FJ51" s="177"/>
      <c r="FK51" s="177"/>
      <c r="FL51" s="177"/>
      <c r="FM51" s="177"/>
      <c r="FN51" s="177"/>
      <c r="FO51" s="177"/>
      <c r="FP51" s="177"/>
      <c r="FQ51" s="177"/>
      <c r="FR51" s="177"/>
      <c r="FS51" s="177"/>
      <c r="FT51" s="177"/>
      <c r="FU51" s="177"/>
      <c r="FV51" s="177"/>
      <c r="FW51" s="177"/>
      <c r="FX51" s="177"/>
      <c r="FY51" s="177"/>
      <c r="FZ51" s="177"/>
      <c r="GA51" s="177"/>
      <c r="GB51" s="177"/>
      <c r="GC51" s="177"/>
      <c r="GD51" s="177"/>
      <c r="GE51" s="177"/>
      <c r="GF51" s="177"/>
      <c r="GG51" s="177"/>
      <c r="GH51" s="177"/>
      <c r="GI51" s="177"/>
      <c r="GJ51" s="177"/>
      <c r="GK51" s="177"/>
      <c r="GL51" s="177"/>
      <c r="GM51" s="177"/>
      <c r="GN51" s="177"/>
      <c r="GO51" s="177"/>
      <c r="GP51" s="177"/>
      <c r="GQ51" s="177"/>
      <c r="GR51" s="177"/>
      <c r="GS51" s="177"/>
      <c r="GT51" s="177"/>
      <c r="GU51" s="177"/>
      <c r="GV51" s="177"/>
      <c r="GW51" s="177"/>
      <c r="GX51" s="177"/>
      <c r="GY51" s="177"/>
      <c r="GZ51" s="177"/>
      <c r="HA51" s="177"/>
      <c r="HB51" s="177"/>
      <c r="HC51" s="177"/>
      <c r="HD51" s="177"/>
      <c r="HE51" s="177"/>
      <c r="HF51" s="177"/>
      <c r="HG51" s="177"/>
      <c r="HH51" s="177"/>
      <c r="HI51" s="177"/>
      <c r="HJ51" s="177"/>
      <c r="HK51" s="177"/>
      <c r="HL51" s="177"/>
      <c r="HM51" s="177"/>
      <c r="HN51" s="177"/>
      <c r="HO51" s="177"/>
      <c r="HP51" s="177"/>
      <c r="HQ51" s="177"/>
      <c r="HR51" s="177"/>
      <c r="HS51" s="177"/>
      <c r="HT51" s="177"/>
      <c r="HU51" s="177"/>
      <c r="HV51" s="177"/>
      <c r="HW51" s="177"/>
      <c r="HX51" s="177"/>
      <c r="HY51" s="177"/>
      <c r="HZ51" s="177"/>
      <c r="IA51" s="177"/>
      <c r="IB51" s="177"/>
      <c r="IC51" s="177"/>
      <c r="ID51" s="177"/>
      <c r="IE51" s="177"/>
      <c r="IF51" s="177"/>
      <c r="IG51" s="177"/>
      <c r="IH51" s="177"/>
      <c r="II51" s="177"/>
      <c r="IJ51" s="177"/>
      <c r="IK51" s="177"/>
      <c r="IL51" s="177"/>
      <c r="IM51" s="177"/>
      <c r="IN51" s="177"/>
      <c r="IO51" s="177"/>
      <c r="IP51" s="177"/>
      <c r="IQ51" s="177"/>
      <c r="IR51" s="177"/>
      <c r="IS51" s="177"/>
      <c r="IT51" s="177"/>
      <c r="IU51" s="177"/>
      <c r="IV51" s="177"/>
      <c r="IW51" s="177"/>
      <c r="IX51" s="177"/>
      <c r="IY51" s="177"/>
      <c r="IZ51" s="177"/>
      <c r="JA51" s="177"/>
      <c r="JB51" s="177"/>
      <c r="JC51" s="177"/>
      <c r="JD51" s="177"/>
      <c r="JE51" s="177"/>
      <c r="JF51" s="177"/>
      <c r="JG51" s="177"/>
      <c r="JH51" s="177"/>
      <c r="JI51" s="177"/>
      <c r="JJ51" s="177"/>
      <c r="JK51" s="177"/>
      <c r="JL51" s="177"/>
      <c r="JM51" s="177"/>
      <c r="JN51" s="177"/>
      <c r="JO51" s="177"/>
      <c r="JP51" s="177"/>
      <c r="JQ51" s="177"/>
      <c r="JR51" s="177"/>
      <c r="JS51" s="177"/>
      <c r="JT51" s="177"/>
      <c r="JU51" s="177"/>
      <c r="JV51" s="177"/>
      <c r="JW51" s="177"/>
      <c r="JX51" s="177"/>
      <c r="JY51" s="177"/>
      <c r="JZ51" s="177"/>
      <c r="KA51" s="177"/>
      <c r="KB51" s="177"/>
      <c r="KC51" s="177"/>
      <c r="KD51" s="177"/>
      <c r="KE51" s="177"/>
      <c r="KF51" s="177"/>
      <c r="KG51" s="177"/>
      <c r="KH51" s="177"/>
      <c r="KI51" s="177"/>
      <c r="KJ51" s="177"/>
      <c r="KK51" s="177"/>
      <c r="KL51" s="177"/>
      <c r="KM51" s="177"/>
      <c r="KN51" s="177"/>
      <c r="KO51" s="177"/>
      <c r="KP51" s="177"/>
      <c r="KQ51" s="177"/>
      <c r="KR51" s="177"/>
      <c r="KS51" s="177"/>
      <c r="KT51" s="177"/>
      <c r="KU51" s="177"/>
      <c r="KV51" s="177"/>
      <c r="KW51" s="177"/>
      <c r="KX51" s="177"/>
      <c r="KY51" s="177"/>
      <c r="KZ51" s="177"/>
      <c r="LA51" s="177"/>
      <c r="LB51" s="177"/>
      <c r="LC51" s="177"/>
      <c r="LD51" s="177"/>
      <c r="LE51" s="177"/>
      <c r="LF51" s="177"/>
      <c r="LG51" s="177"/>
      <c r="LH51" s="177"/>
      <c r="LI51" s="177"/>
      <c r="LJ51" s="177"/>
      <c r="LK51" s="177"/>
      <c r="LL51" s="177"/>
      <c r="LM51" s="177"/>
      <c r="LN51" s="177"/>
      <c r="LO51" s="177"/>
      <c r="LP51" s="177"/>
      <c r="LQ51" s="177"/>
      <c r="LR51" s="177"/>
      <c r="LS51" s="177"/>
      <c r="LT51" s="177"/>
      <c r="LU51" s="177"/>
      <c r="LV51" s="177"/>
      <c r="LW51" s="177"/>
      <c r="LX51" s="177"/>
      <c r="LY51" s="177"/>
      <c r="LZ51" s="177"/>
      <c r="MA51" s="177"/>
      <c r="MB51" s="177"/>
      <c r="MC51" s="177"/>
      <c r="MD51" s="177"/>
      <c r="ME51" s="177"/>
      <c r="MF51" s="177"/>
      <c r="MG51" s="177"/>
      <c r="MH51" s="177"/>
      <c r="MI51" s="177"/>
      <c r="MJ51" s="177"/>
      <c r="MK51" s="177"/>
      <c r="ML51" s="177"/>
      <c r="MM51" s="177"/>
      <c r="MN51" s="177"/>
      <c r="MO51" s="177"/>
      <c r="MP51" s="177"/>
      <c r="MQ51" s="177"/>
      <c r="MR51" s="177"/>
      <c r="MS51" s="177"/>
      <c r="MT51" s="177"/>
      <c r="MU51" s="177"/>
      <c r="MV51" s="177"/>
      <c r="MW51" s="177"/>
      <c r="MX51" s="177"/>
      <c r="MY51" s="177"/>
      <c r="MZ51" s="177"/>
      <c r="NA51" s="177"/>
      <c r="NB51" s="177"/>
      <c r="NC51" s="177"/>
      <c r="ND51" s="177"/>
      <c r="NE51" s="177"/>
      <c r="NF51" s="177"/>
      <c r="NG51" s="177"/>
      <c r="NH51" s="177"/>
      <c r="NI51" s="177"/>
      <c r="NJ51" s="177"/>
      <c r="NK51" s="177"/>
      <c r="NL51" s="177"/>
      <c r="NM51" s="177"/>
      <c r="NN51" s="177"/>
      <c r="NO51" s="177"/>
      <c r="NP51" s="177"/>
      <c r="NQ51" s="177"/>
      <c r="NR51" s="177"/>
      <c r="NS51" s="177"/>
      <c r="NT51" s="177"/>
      <c r="NU51" s="177"/>
      <c r="NV51" s="177"/>
      <c r="NW51" s="177"/>
      <c r="NX51" s="177"/>
      <c r="NY51" s="177"/>
      <c r="NZ51" s="177"/>
      <c r="OA51" s="177"/>
      <c r="OB51" s="177"/>
      <c r="OC51" s="177"/>
      <c r="OD51" s="177"/>
      <c r="OE51" s="177"/>
      <c r="OF51" s="177"/>
      <c r="OG51" s="177"/>
      <c r="OH51" s="177"/>
      <c r="OI51" s="177"/>
      <c r="OJ51" s="177"/>
      <c r="OK51" s="177"/>
      <c r="OL51" s="177"/>
      <c r="OM51" s="177"/>
      <c r="ON51" s="177"/>
      <c r="OO51" s="177"/>
      <c r="OP51" s="177"/>
      <c r="OQ51" s="177"/>
      <c r="OR51" s="177"/>
      <c r="OS51" s="177"/>
      <c r="OT51" s="177"/>
      <c r="OU51" s="177"/>
      <c r="OV51" s="177"/>
      <c r="OW51" s="177"/>
      <c r="OX51" s="177"/>
      <c r="OY51" s="177"/>
      <c r="OZ51" s="177"/>
      <c r="PA51" s="177"/>
      <c r="PB51" s="177"/>
      <c r="PC51" s="177"/>
      <c r="PD51" s="177"/>
      <c r="PE51" s="177"/>
      <c r="PF51" s="177"/>
      <c r="PG51" s="177"/>
      <c r="PH51" s="177"/>
      <c r="PI51" s="177"/>
      <c r="PJ51" s="177"/>
      <c r="PK51" s="177"/>
      <c r="PL51" s="177"/>
      <c r="PM51" s="177"/>
      <c r="PN51" s="177"/>
      <c r="PO51" s="177"/>
      <c r="PP51" s="177"/>
      <c r="PQ51" s="177"/>
      <c r="PR51" s="177"/>
      <c r="PS51" s="177"/>
      <c r="PT51" s="177"/>
      <c r="PU51" s="177"/>
      <c r="PV51" s="177"/>
      <c r="PW51" s="177"/>
      <c r="PX51" s="177"/>
      <c r="PY51" s="177"/>
      <c r="PZ51" s="177"/>
      <c r="QA51" s="177"/>
      <c r="QB51" s="177"/>
      <c r="QC51" s="177"/>
      <c r="QD51" s="177"/>
      <c r="QE51" s="177"/>
      <c r="QF51" s="177"/>
      <c r="QG51" s="177"/>
      <c r="QH51" s="177"/>
      <c r="QI51" s="177"/>
      <c r="QJ51" s="177"/>
      <c r="QK51" s="177"/>
      <c r="QL51" s="177"/>
      <c r="QM51" s="177"/>
      <c r="QN51" s="177"/>
      <c r="QO51" s="177"/>
      <c r="QP51" s="177"/>
      <c r="QQ51" s="177"/>
      <c r="QR51" s="177"/>
      <c r="QS51" s="177"/>
      <c r="QT51" s="177"/>
      <c r="QU51" s="177"/>
      <c r="QV51" s="177"/>
      <c r="QW51" s="177"/>
      <c r="QX51" s="177"/>
      <c r="QY51" s="177"/>
      <c r="QZ51" s="177"/>
      <c r="RA51" s="177"/>
      <c r="RB51" s="177"/>
      <c r="RC51" s="177"/>
      <c r="RD51" s="177"/>
      <c r="RE51" s="177"/>
      <c r="RF51" s="177"/>
      <c r="RG51" s="177"/>
      <c r="RH51" s="177"/>
      <c r="RI51" s="177"/>
      <c r="RJ51" s="177"/>
      <c r="RK51" s="177"/>
      <c r="RL51" s="177"/>
      <c r="RM51" s="177"/>
      <c r="RN51" s="177"/>
      <c r="RO51" s="177"/>
      <c r="RP51" s="177"/>
      <c r="RQ51" s="177"/>
      <c r="RR51" s="177"/>
      <c r="RS51" s="177"/>
      <c r="RT51" s="177"/>
      <c r="RU51" s="177"/>
      <c r="RV51" s="177"/>
      <c r="RW51" s="177"/>
      <c r="RX51" s="177"/>
      <c r="RY51" s="177"/>
      <c r="RZ51" s="177"/>
      <c r="SA51" s="177"/>
      <c r="SB51" s="177"/>
      <c r="SC51" s="177"/>
      <c r="SD51" s="177"/>
      <c r="SE51" s="177"/>
      <c r="SF51" s="177"/>
      <c r="SG51" s="177"/>
      <c r="SH51" s="177"/>
      <c r="SI51" s="177"/>
      <c r="SJ51" s="177"/>
      <c r="SK51" s="177"/>
      <c r="SL51" s="177"/>
      <c r="SM51" s="177"/>
      <c r="SN51" s="177"/>
      <c r="SO51" s="177"/>
      <c r="SP51" s="177"/>
      <c r="SQ51" s="177"/>
      <c r="SR51" s="177"/>
      <c r="SS51" s="177"/>
      <c r="ST51" s="177"/>
      <c r="SU51" s="177"/>
      <c r="SV51" s="177"/>
      <c r="SW51" s="177"/>
      <c r="SX51" s="177"/>
      <c r="SY51" s="177"/>
      <c r="SZ51" s="177"/>
      <c r="TA51" s="177"/>
      <c r="TB51" s="177"/>
      <c r="TC51" s="177"/>
      <c r="TD51" s="177"/>
      <c r="TE51" s="177"/>
      <c r="TF51" s="177"/>
      <c r="TG51" s="177"/>
      <c r="TH51" s="177"/>
      <c r="TI51" s="177"/>
      <c r="TJ51" s="177"/>
      <c r="TK51" s="177"/>
      <c r="TL51" s="177"/>
      <c r="TM51" s="177"/>
      <c r="TN51" s="177"/>
      <c r="TO51" s="177"/>
      <c r="TP51" s="177"/>
      <c r="TQ51" s="177"/>
      <c r="TR51" s="177"/>
      <c r="TS51" s="177"/>
      <c r="TT51" s="177"/>
      <c r="TU51" s="177"/>
      <c r="TV51" s="177"/>
      <c r="TW51" s="177"/>
      <c r="TX51" s="177"/>
      <c r="TY51" s="177"/>
      <c r="TZ51" s="177"/>
      <c r="UA51" s="177"/>
      <c r="UB51" s="177"/>
      <c r="UC51" s="177"/>
      <c r="UD51" s="177"/>
      <c r="UE51" s="177"/>
      <c r="UF51" s="177"/>
      <c r="UG51" s="177"/>
      <c r="UH51" s="177"/>
      <c r="UI51" s="177"/>
      <c r="UJ51" s="177"/>
      <c r="UK51" s="177"/>
      <c r="UL51" s="177"/>
      <c r="UM51" s="177"/>
      <c r="UN51" s="177"/>
      <c r="UO51" s="177"/>
      <c r="UP51" s="177"/>
      <c r="UQ51" s="177"/>
      <c r="UR51" s="177"/>
      <c r="US51" s="177"/>
      <c r="UT51" s="177"/>
      <c r="UU51" s="177"/>
      <c r="UV51" s="177"/>
      <c r="UW51" s="177"/>
      <c r="UX51" s="177"/>
      <c r="UY51" s="177"/>
      <c r="UZ51" s="177"/>
      <c r="VA51" s="177"/>
      <c r="VB51" s="177"/>
      <c r="VC51" s="177"/>
      <c r="VD51" s="177"/>
      <c r="VE51" s="177"/>
      <c r="VF51" s="177"/>
      <c r="VG51" s="177"/>
      <c r="VH51" s="177"/>
      <c r="VI51" s="177"/>
      <c r="VJ51" s="177"/>
      <c r="VK51" s="177"/>
      <c r="VL51" s="177"/>
      <c r="VM51" s="177"/>
      <c r="VN51" s="177"/>
      <c r="VO51" s="177"/>
      <c r="VP51" s="177"/>
      <c r="VQ51" s="177"/>
      <c r="VR51" s="177"/>
      <c r="VS51" s="177"/>
      <c r="VT51" s="177"/>
      <c r="VU51" s="177"/>
      <c r="VV51" s="177"/>
      <c r="VW51" s="177"/>
      <c r="VX51" s="177"/>
      <c r="VY51" s="177"/>
      <c r="VZ51" s="177"/>
      <c r="WA51" s="177"/>
      <c r="WB51" s="177"/>
      <c r="WC51" s="177"/>
      <c r="WD51" s="177"/>
      <c r="WE51" s="177"/>
      <c r="WF51" s="177"/>
      <c r="WG51" s="177"/>
      <c r="WH51" s="177"/>
      <c r="WI51" s="177"/>
      <c r="WJ51" s="177"/>
      <c r="WK51" s="177"/>
      <c r="WL51" s="177"/>
      <c r="WM51" s="177"/>
      <c r="WN51" s="177"/>
      <c r="WO51" s="177"/>
      <c r="WP51" s="177"/>
      <c r="WQ51" s="177"/>
      <c r="WR51" s="177"/>
      <c r="WS51" s="177"/>
      <c r="WT51" s="177"/>
      <c r="WU51" s="177"/>
      <c r="WV51" s="177"/>
      <c r="WW51" s="177"/>
      <c r="WX51" s="177"/>
      <c r="WY51" s="177"/>
      <c r="WZ51" s="177"/>
      <c r="XA51" s="177"/>
      <c r="XB51" s="177"/>
      <c r="XC51" s="177"/>
      <c r="XD51" s="177"/>
      <c r="XE51" s="177"/>
      <c r="XF51" s="177"/>
      <c r="XG51" s="177"/>
      <c r="XH51" s="177"/>
      <c r="XI51" s="177"/>
      <c r="XJ51" s="177"/>
      <c r="XK51" s="177"/>
      <c r="XL51" s="177"/>
      <c r="XM51" s="177"/>
      <c r="XN51" s="177"/>
      <c r="XO51" s="177"/>
      <c r="XP51" s="177"/>
      <c r="XQ51" s="177"/>
      <c r="XR51" s="177"/>
      <c r="XS51" s="177"/>
      <c r="XT51" s="177"/>
      <c r="XU51" s="177"/>
      <c r="XV51" s="177"/>
      <c r="XW51" s="177"/>
      <c r="XX51" s="177"/>
      <c r="XY51" s="177"/>
      <c r="XZ51" s="177"/>
      <c r="YA51" s="177"/>
      <c r="YB51" s="177"/>
      <c r="YC51" s="177"/>
      <c r="YD51" s="177"/>
      <c r="YE51" s="177"/>
      <c r="YF51" s="177"/>
      <c r="YG51" s="177"/>
      <c r="YH51" s="177"/>
      <c r="YI51" s="177"/>
      <c r="YJ51" s="177"/>
      <c r="YK51" s="177"/>
      <c r="YL51" s="177"/>
      <c r="YM51" s="177"/>
      <c r="YN51" s="177"/>
      <c r="YO51" s="177"/>
      <c r="YP51" s="177"/>
      <c r="YQ51" s="177"/>
      <c r="YR51" s="177"/>
      <c r="YS51" s="177"/>
      <c r="YT51" s="177"/>
      <c r="YU51" s="177"/>
      <c r="YV51" s="177"/>
      <c r="YW51" s="177"/>
      <c r="YX51" s="177"/>
      <c r="YY51" s="177"/>
      <c r="YZ51" s="177"/>
      <c r="ZA51" s="177"/>
      <c r="ZB51" s="177"/>
      <c r="ZC51" s="177"/>
      <c r="ZD51" s="177"/>
      <c r="ZE51" s="177"/>
      <c r="ZF51" s="177"/>
      <c r="ZG51" s="177"/>
      <c r="ZH51" s="177"/>
      <c r="ZI51" s="177"/>
      <c r="ZJ51" s="177"/>
      <c r="ZK51" s="177"/>
      <c r="ZL51" s="177"/>
      <c r="ZM51" s="177"/>
      <c r="ZN51" s="177"/>
      <c r="ZO51" s="177"/>
      <c r="ZP51" s="177"/>
      <c r="ZQ51" s="177"/>
      <c r="ZR51" s="177"/>
      <c r="ZS51" s="177"/>
      <c r="ZT51" s="177"/>
      <c r="ZU51" s="177"/>
      <c r="ZV51" s="177"/>
      <c r="ZW51" s="177"/>
      <c r="ZX51" s="177"/>
      <c r="ZY51" s="177"/>
      <c r="ZZ51" s="177"/>
      <c r="AAA51" s="177"/>
      <c r="AAB51" s="177"/>
      <c r="AAC51" s="177"/>
      <c r="AAD51" s="177"/>
      <c r="AAE51" s="177"/>
      <c r="AAF51" s="177"/>
      <c r="AAG51" s="177"/>
      <c r="AAH51" s="177"/>
      <c r="AAI51" s="177"/>
      <c r="AAJ51" s="177"/>
      <c r="AAK51" s="177"/>
      <c r="AAL51" s="177"/>
      <c r="AAM51" s="177"/>
      <c r="AAN51" s="177"/>
      <c r="AAO51" s="177"/>
      <c r="AAP51" s="177"/>
      <c r="AAQ51" s="177"/>
      <c r="AAR51" s="177"/>
      <c r="AAS51" s="177"/>
      <c r="AAT51" s="177"/>
      <c r="AAU51" s="177"/>
      <c r="AAV51" s="177"/>
      <c r="AAW51" s="177"/>
      <c r="AAX51" s="177"/>
      <c r="AAY51" s="177"/>
      <c r="AAZ51" s="177"/>
      <c r="ABA51" s="177"/>
      <c r="ABB51" s="177"/>
      <c r="ABC51" s="177"/>
      <c r="ABD51" s="177"/>
      <c r="ABE51" s="177"/>
      <c r="ABF51" s="177"/>
      <c r="ABG51" s="177"/>
      <c r="ABH51" s="177"/>
      <c r="ABI51" s="177"/>
      <c r="ABJ51" s="177"/>
      <c r="ABK51" s="177"/>
      <c r="ABL51" s="177"/>
      <c r="ABM51" s="177"/>
      <c r="ABN51" s="177"/>
      <c r="ABO51" s="177"/>
      <c r="ABP51" s="177"/>
      <c r="ABQ51" s="177"/>
      <c r="ABR51" s="177"/>
      <c r="ABS51" s="177"/>
      <c r="ABT51" s="177"/>
      <c r="ABU51" s="177"/>
      <c r="ABV51" s="177"/>
      <c r="ABW51" s="177"/>
      <c r="ABX51" s="177"/>
      <c r="ABY51" s="177"/>
      <c r="ABZ51" s="177"/>
      <c r="ACA51" s="177"/>
      <c r="ACB51" s="177"/>
      <c r="ACC51" s="177"/>
      <c r="ACD51" s="177"/>
      <c r="ACE51" s="177"/>
      <c r="ACF51" s="177"/>
      <c r="ACG51" s="177"/>
      <c r="ACH51" s="177"/>
      <c r="ACI51" s="177"/>
      <c r="ACJ51" s="177"/>
      <c r="ACK51" s="177"/>
      <c r="ACL51" s="177"/>
      <c r="ACM51" s="177"/>
      <c r="ACN51" s="177"/>
      <c r="ACO51" s="177"/>
      <c r="ACP51" s="177"/>
      <c r="ACQ51" s="177"/>
      <c r="ACR51" s="177"/>
      <c r="ACS51" s="177"/>
      <c r="ACT51" s="177"/>
      <c r="ACU51" s="177"/>
      <c r="ACV51" s="177"/>
      <c r="ACW51" s="177"/>
      <c r="ACX51" s="177"/>
      <c r="ACY51" s="177"/>
      <c r="ACZ51" s="177"/>
      <c r="ADA51" s="177"/>
      <c r="ADB51" s="177"/>
      <c r="ADC51" s="177"/>
      <c r="ADD51" s="177"/>
      <c r="ADE51" s="177"/>
      <c r="ADF51" s="177"/>
      <c r="ADG51" s="177"/>
      <c r="ADH51" s="177"/>
      <c r="ADI51" s="177"/>
      <c r="ADJ51" s="177"/>
      <c r="ADK51" s="177"/>
      <c r="ADL51" s="177"/>
      <c r="ADM51" s="177"/>
      <c r="ADN51" s="177"/>
      <c r="ADO51" s="177"/>
      <c r="ADP51" s="177"/>
      <c r="ADQ51" s="177"/>
      <c r="ADR51" s="177"/>
      <c r="ADS51" s="177"/>
      <c r="ADT51" s="177"/>
      <c r="ADU51" s="177"/>
      <c r="ADV51" s="177"/>
      <c r="ADW51" s="177"/>
      <c r="ADX51" s="177"/>
      <c r="ADY51" s="177"/>
      <c r="ADZ51" s="177"/>
      <c r="AEA51" s="177"/>
      <c r="AEB51" s="177"/>
      <c r="AEC51" s="177"/>
      <c r="AED51" s="177"/>
      <c r="AEE51" s="177"/>
      <c r="AEF51" s="177"/>
      <c r="AEG51" s="177"/>
      <c r="AEH51" s="177"/>
      <c r="AEI51" s="177"/>
      <c r="AEJ51" s="177"/>
      <c r="AEK51" s="177"/>
      <c r="AEL51" s="177"/>
      <c r="AEM51" s="177"/>
      <c r="AEN51" s="177"/>
      <c r="AEO51" s="177"/>
      <c r="AEP51" s="177"/>
      <c r="AEQ51" s="177"/>
      <c r="AER51" s="177"/>
      <c r="AES51" s="177"/>
      <c r="AET51" s="177"/>
      <c r="AEU51" s="177"/>
      <c r="AEV51" s="177"/>
      <c r="AEW51" s="177"/>
      <c r="AEX51" s="177"/>
      <c r="AEY51" s="177"/>
      <c r="AEZ51" s="177"/>
      <c r="AFA51" s="177"/>
      <c r="AFB51" s="177"/>
      <c r="AFC51" s="177"/>
      <c r="AFD51" s="177"/>
      <c r="AFE51" s="177"/>
      <c r="AFF51" s="177"/>
      <c r="AFG51" s="177"/>
      <c r="AFH51" s="177"/>
      <c r="AFI51" s="177"/>
      <c r="AFJ51" s="177"/>
      <c r="AFK51" s="177"/>
      <c r="AFL51" s="177"/>
      <c r="AFM51" s="177"/>
      <c r="AFN51" s="177"/>
      <c r="AFO51" s="177"/>
      <c r="AFP51" s="177"/>
      <c r="AFQ51" s="177"/>
      <c r="AFR51" s="177"/>
      <c r="AFS51" s="177"/>
      <c r="AFT51" s="177"/>
      <c r="AFU51" s="177"/>
      <c r="AFV51" s="177"/>
      <c r="AFW51" s="177"/>
      <c r="AFX51" s="177"/>
      <c r="AFY51" s="177"/>
      <c r="AFZ51" s="177"/>
      <c r="AGA51" s="177"/>
      <c r="AGB51" s="177"/>
      <c r="AGC51" s="177"/>
      <c r="AGD51" s="177"/>
      <c r="AGE51" s="177"/>
      <c r="AGF51" s="177"/>
      <c r="AGG51" s="177"/>
      <c r="AGH51" s="177"/>
      <c r="AGI51" s="177"/>
      <c r="AGJ51" s="177"/>
      <c r="AGK51" s="177"/>
      <c r="AGL51" s="177"/>
      <c r="AGM51" s="177"/>
      <c r="AGN51" s="177"/>
      <c r="AGO51" s="177"/>
      <c r="AGP51" s="177"/>
      <c r="AGQ51" s="177"/>
      <c r="AGR51" s="177"/>
      <c r="AGS51" s="177"/>
      <c r="AGT51" s="177"/>
      <c r="AGU51" s="177"/>
      <c r="AGV51" s="177"/>
      <c r="AGW51" s="177"/>
      <c r="AGX51" s="177"/>
      <c r="AGY51" s="177"/>
      <c r="AGZ51" s="177"/>
      <c r="AHA51" s="177"/>
      <c r="AHB51" s="177"/>
      <c r="AHC51" s="177"/>
      <c r="AHD51" s="177"/>
      <c r="AHE51" s="177"/>
      <c r="AHF51" s="177"/>
      <c r="AHG51" s="177"/>
      <c r="AHH51" s="177"/>
      <c r="AHI51" s="177"/>
      <c r="AHJ51" s="177"/>
      <c r="AHK51" s="177"/>
      <c r="AHL51" s="177"/>
      <c r="AHM51" s="177"/>
      <c r="AHN51" s="177"/>
      <c r="AHO51" s="177"/>
      <c r="AHP51" s="177"/>
      <c r="AHQ51" s="177"/>
      <c r="AHR51" s="177"/>
      <c r="AHS51" s="177"/>
      <c r="AHT51" s="177"/>
      <c r="AHU51" s="177"/>
      <c r="AHV51" s="177"/>
      <c r="AHW51" s="177"/>
      <c r="AHX51" s="177"/>
      <c r="AHY51" s="177"/>
      <c r="AHZ51" s="177"/>
      <c r="AIA51" s="177"/>
      <c r="AIB51" s="177"/>
      <c r="AIC51" s="177"/>
      <c r="AID51" s="177"/>
      <c r="AIE51" s="177"/>
      <c r="AIF51" s="177"/>
      <c r="AIG51" s="177"/>
      <c r="AIH51" s="177"/>
      <c r="AII51" s="177"/>
      <c r="AIJ51" s="177"/>
      <c r="AIK51" s="177"/>
      <c r="AIL51" s="177"/>
      <c r="AIM51" s="177"/>
      <c r="AIN51" s="177"/>
      <c r="AIO51" s="177"/>
      <c r="AIP51" s="177"/>
      <c r="AIQ51" s="177"/>
      <c r="AIR51" s="177"/>
      <c r="AIS51" s="177"/>
      <c r="AIT51" s="177"/>
      <c r="AIU51" s="177"/>
      <c r="AIV51" s="177"/>
      <c r="AIW51" s="177"/>
      <c r="AIX51" s="177"/>
      <c r="AIY51" s="177"/>
      <c r="AIZ51" s="177"/>
      <c r="AJA51" s="177"/>
      <c r="AJB51" s="177"/>
      <c r="AJC51" s="177"/>
      <c r="AJD51" s="177"/>
      <c r="AJE51" s="177"/>
      <c r="AJF51" s="177"/>
      <c r="AJG51" s="177"/>
      <c r="AJH51" s="177"/>
      <c r="AJI51" s="177"/>
      <c r="AJJ51" s="177"/>
      <c r="AJK51" s="177"/>
      <c r="AJL51" s="177"/>
      <c r="AJM51" s="177"/>
      <c r="AJN51" s="177"/>
      <c r="AJO51" s="177"/>
      <c r="AJP51" s="177"/>
      <c r="AJQ51" s="177"/>
      <c r="AJR51" s="177"/>
      <c r="AJS51" s="177"/>
      <c r="AJT51" s="177"/>
      <c r="AJU51" s="177"/>
      <c r="AJV51" s="177"/>
      <c r="AJW51" s="177"/>
      <c r="AJX51" s="177"/>
      <c r="AJY51" s="177"/>
      <c r="AJZ51" s="177"/>
      <c r="AKA51" s="177"/>
      <c r="AKB51" s="177"/>
      <c r="AKC51" s="177"/>
      <c r="AKD51" s="177"/>
      <c r="AKE51" s="177"/>
      <c r="AKF51" s="177"/>
      <c r="AKG51" s="177"/>
      <c r="AKH51" s="177"/>
      <c r="AKI51" s="177"/>
      <c r="AKJ51" s="177"/>
      <c r="AKK51" s="177"/>
      <c r="AKL51" s="177"/>
      <c r="AKM51" s="177"/>
      <c r="AKN51" s="177"/>
      <c r="AKO51" s="177"/>
      <c r="AKP51" s="177"/>
      <c r="AKQ51" s="177"/>
      <c r="AKR51" s="177"/>
      <c r="AKS51" s="177"/>
      <c r="AKT51" s="177"/>
      <c r="AKU51" s="177"/>
      <c r="AKV51" s="177"/>
      <c r="AKW51" s="177"/>
      <c r="AKX51" s="177"/>
      <c r="AKY51" s="177"/>
      <c r="AKZ51" s="177"/>
      <c r="ALA51" s="177"/>
      <c r="ALB51" s="177"/>
      <c r="ALC51" s="177"/>
      <c r="ALD51" s="177"/>
      <c r="ALE51" s="177"/>
      <c r="ALF51" s="177"/>
      <c r="ALG51" s="177"/>
      <c r="ALH51" s="177"/>
      <c r="ALI51" s="177"/>
      <c r="ALJ51" s="177"/>
      <c r="ALK51" s="177"/>
      <c r="ALL51" s="177"/>
      <c r="ALM51" s="177"/>
      <c r="ALN51" s="177"/>
      <c r="ALO51" s="177"/>
      <c r="ALP51" s="177"/>
      <c r="ALQ51" s="177"/>
      <c r="ALR51" s="177"/>
      <c r="ALS51" s="177"/>
      <c r="ALT51" s="177"/>
      <c r="ALU51" s="177"/>
      <c r="ALV51" s="177"/>
      <c r="ALW51" s="177"/>
      <c r="ALX51" s="177"/>
      <c r="ALY51" s="177"/>
      <c r="ALZ51" s="177"/>
      <c r="AMA51" s="177"/>
      <c r="AMB51" s="177"/>
      <c r="AMC51" s="177"/>
      <c r="AMD51" s="177"/>
      <c r="AME51" s="177"/>
      <c r="AMF51" s="177"/>
      <c r="AMG51" s="177"/>
      <c r="AMH51" s="177"/>
      <c r="AMI51" s="177"/>
      <c r="AMJ51" s="177"/>
      <c r="AMK51" s="177"/>
    </row>
    <row r="52" spans="1:1025" ht="19.5" customHeight="1" x14ac:dyDescent="0.55000000000000004">
      <c r="A52" s="235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3"/>
    </row>
    <row r="53" spans="1:1025" ht="16.5" customHeight="1" x14ac:dyDescent="0.55000000000000004">
      <c r="A53" s="73" t="s">
        <v>195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</row>
    <row r="54" spans="1:1025" ht="12.75" customHeight="1" x14ac:dyDescent="0.55000000000000004">
      <c r="A54" s="89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</row>
    <row r="55" spans="1:1025" ht="21" customHeight="1" x14ac:dyDescent="0.55000000000000004">
      <c r="A55" s="492" t="s">
        <v>357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</row>
    <row r="56" spans="1:1025" ht="18" x14ac:dyDescent="0.55000000000000004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spans="1:1025" ht="40.5" customHeight="1" x14ac:dyDescent="0.55000000000000004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spans="1:1025" ht="18" x14ac:dyDescent="0.55000000000000004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O58" s="13"/>
    </row>
    <row r="59" spans="1:1025" ht="18" x14ac:dyDescent="0.55000000000000004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</row>
    <row r="60" spans="1:1025" ht="18" x14ac:dyDescent="0.55000000000000004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spans="1:1025" ht="18" x14ac:dyDescent="0.55000000000000004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spans="1:1025" ht="18" x14ac:dyDescent="0.55000000000000004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spans="1:1025" ht="18" x14ac:dyDescent="0.55000000000000004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spans="1:1025" ht="18" x14ac:dyDescent="0.5500000000000000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spans="1:13" ht="18" x14ac:dyDescent="0.55000000000000004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spans="1:13" ht="18" x14ac:dyDescent="0.55000000000000004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spans="1:13" ht="18" x14ac:dyDescent="0.55000000000000004">
      <c r="A67" s="73" t="s">
        <v>196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spans="1:13" ht="18" x14ac:dyDescent="0.55000000000000004">
      <c r="A68" s="74"/>
      <c r="B68" s="74" t="s">
        <v>197</v>
      </c>
      <c r="C68" s="74"/>
      <c r="D68" s="74"/>
      <c r="E68" s="74"/>
      <c r="F68" s="74"/>
      <c r="G68" s="89"/>
      <c r="H68" s="74"/>
      <c r="I68" s="74"/>
      <c r="J68" s="74"/>
      <c r="K68" s="74"/>
      <c r="L68" s="74"/>
      <c r="M68" s="74"/>
    </row>
    <row r="69" spans="1:13" ht="18" x14ac:dyDescent="0.55000000000000004">
      <c r="A69" s="74"/>
      <c r="B69" s="74"/>
      <c r="C69" s="74"/>
      <c r="D69" s="74"/>
      <c r="E69" s="89" t="s">
        <v>110</v>
      </c>
      <c r="F69" s="89"/>
      <c r="G69" s="74"/>
      <c r="H69" s="74"/>
      <c r="I69" s="74"/>
      <c r="J69" s="74"/>
      <c r="K69" s="74"/>
      <c r="L69" s="74"/>
      <c r="M69" s="74"/>
    </row>
    <row r="70" spans="1:13" ht="18" x14ac:dyDescent="0.55000000000000004">
      <c r="A70" s="74"/>
      <c r="B70" s="253"/>
      <c r="C70" s="253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1:13" ht="18" x14ac:dyDescent="0.55000000000000004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</row>
    <row r="72" spans="1:13" ht="18" x14ac:dyDescent="0.55000000000000004">
      <c r="A72" s="254" t="s">
        <v>3</v>
      </c>
      <c r="B72" s="813" t="s">
        <v>179</v>
      </c>
      <c r="C72" s="813"/>
      <c r="D72" s="813"/>
      <c r="E72" s="813"/>
      <c r="F72" s="813"/>
      <c r="G72" s="813"/>
      <c r="H72" s="814" t="s">
        <v>174</v>
      </c>
      <c r="I72" s="814"/>
      <c r="J72" s="814"/>
      <c r="K72" s="814"/>
      <c r="L72" s="814"/>
      <c r="M72" s="814"/>
    </row>
    <row r="73" spans="1:13" ht="18" x14ac:dyDescent="0.55000000000000004">
      <c r="A73" s="255" t="s">
        <v>14</v>
      </c>
      <c r="B73" s="256"/>
      <c r="C73" s="78"/>
      <c r="D73" s="82"/>
      <c r="E73" s="82"/>
      <c r="F73" s="82"/>
      <c r="G73" s="257"/>
      <c r="H73" s="82"/>
      <c r="I73" s="82"/>
      <c r="J73" s="78" t="s">
        <v>169</v>
      </c>
      <c r="K73" s="78" t="s">
        <v>170</v>
      </c>
      <c r="L73" s="78"/>
      <c r="M73" s="258"/>
    </row>
    <row r="74" spans="1:13" ht="18" x14ac:dyDescent="0.55000000000000004">
      <c r="A74" s="259"/>
      <c r="B74" s="260"/>
      <c r="C74" s="261"/>
      <c r="D74" s="261"/>
      <c r="E74" s="261"/>
      <c r="F74" s="261"/>
      <c r="G74" s="262"/>
      <c r="H74" s="260"/>
      <c r="I74" s="261"/>
      <c r="J74" s="261"/>
      <c r="K74" s="261"/>
      <c r="L74" s="261"/>
      <c r="M74" s="263"/>
    </row>
    <row r="75" spans="1:13" ht="18" x14ac:dyDescent="0.55000000000000004">
      <c r="A75" s="259"/>
      <c r="B75" s="264" t="s">
        <v>180</v>
      </c>
      <c r="C75" s="264" t="s">
        <v>181</v>
      </c>
      <c r="D75" s="264" t="s">
        <v>182</v>
      </c>
      <c r="E75" s="264" t="s">
        <v>183</v>
      </c>
      <c r="F75" s="264" t="s">
        <v>184</v>
      </c>
      <c r="G75" s="264" t="s">
        <v>27</v>
      </c>
      <c r="H75" s="264" t="s">
        <v>180</v>
      </c>
      <c r="I75" s="264" t="s">
        <v>181</v>
      </c>
      <c r="J75" s="264" t="s">
        <v>182</v>
      </c>
      <c r="K75" s="264" t="s">
        <v>183</v>
      </c>
      <c r="L75" s="264" t="s">
        <v>184</v>
      </c>
      <c r="M75" s="265" t="s">
        <v>27</v>
      </c>
    </row>
    <row r="76" spans="1:13" ht="18" x14ac:dyDescent="0.55000000000000004">
      <c r="A76" s="259"/>
      <c r="B76" s="264" t="s">
        <v>185</v>
      </c>
      <c r="C76" s="264" t="s">
        <v>186</v>
      </c>
      <c r="D76" s="110"/>
      <c r="E76" s="264" t="s">
        <v>187</v>
      </c>
      <c r="F76" s="266" t="s">
        <v>188</v>
      </c>
      <c r="G76" s="110"/>
      <c r="H76" s="264" t="s">
        <v>189</v>
      </c>
      <c r="I76" s="264" t="s">
        <v>186</v>
      </c>
      <c r="J76" s="110"/>
      <c r="K76" s="264" t="s">
        <v>187</v>
      </c>
      <c r="L76" s="266" t="s">
        <v>188</v>
      </c>
      <c r="M76" s="267"/>
    </row>
    <row r="77" spans="1:13" ht="18" x14ac:dyDescent="0.55000000000000004">
      <c r="A77" s="255" t="s">
        <v>114</v>
      </c>
      <c r="B77" s="268" t="s">
        <v>190</v>
      </c>
      <c r="C77" s="268" t="s">
        <v>191</v>
      </c>
      <c r="D77" s="268" t="s">
        <v>115</v>
      </c>
      <c r="E77" s="268" t="s">
        <v>34</v>
      </c>
      <c r="F77" s="269"/>
      <c r="G77" s="268" t="s">
        <v>36</v>
      </c>
      <c r="H77" s="268" t="s">
        <v>37</v>
      </c>
      <c r="I77" s="268" t="s">
        <v>192</v>
      </c>
      <c r="J77" s="268" t="s">
        <v>39</v>
      </c>
      <c r="K77" s="268" t="s">
        <v>40</v>
      </c>
      <c r="L77" s="269" t="s">
        <v>41</v>
      </c>
      <c r="M77" s="265" t="s">
        <v>42</v>
      </c>
    </row>
    <row r="78" spans="1:13" ht="18" x14ac:dyDescent="0.55000000000000004">
      <c r="A78" s="270"/>
      <c r="B78" s="271"/>
      <c r="C78" s="272"/>
      <c r="D78" s="272"/>
      <c r="E78" s="272"/>
      <c r="F78" s="272"/>
      <c r="G78" s="272"/>
      <c r="H78" s="272"/>
      <c r="I78" s="271"/>
      <c r="J78" s="272"/>
      <c r="K78" s="272"/>
      <c r="L78" s="272"/>
      <c r="M78" s="272"/>
    </row>
    <row r="79" spans="1:13" ht="18" x14ac:dyDescent="0.55000000000000004">
      <c r="A79" s="246">
        <v>1970</v>
      </c>
      <c r="B79" s="247">
        <v>664782.28</v>
      </c>
      <c r="C79" s="248"/>
      <c r="D79" s="248">
        <v>236857</v>
      </c>
      <c r="E79" s="248"/>
      <c r="F79" s="248"/>
      <c r="G79" s="248">
        <v>901639.28</v>
      </c>
      <c r="H79" s="248">
        <v>536970.58499999996</v>
      </c>
      <c r="I79" s="247"/>
      <c r="J79" s="248">
        <v>201986.84</v>
      </c>
      <c r="K79" s="248"/>
      <c r="L79" s="248"/>
      <c r="M79" s="248">
        <v>738957.42500000005</v>
      </c>
    </row>
    <row r="80" spans="1:13" ht="18" x14ac:dyDescent="0.55000000000000004">
      <c r="A80" s="246">
        <v>1971</v>
      </c>
      <c r="B80" s="247">
        <v>410268.565</v>
      </c>
      <c r="C80" s="248"/>
      <c r="D80" s="248">
        <v>362617</v>
      </c>
      <c r="E80" s="248"/>
      <c r="F80" s="248"/>
      <c r="G80" s="248">
        <v>772885.56499999994</v>
      </c>
      <c r="H80" s="248">
        <v>332254.783</v>
      </c>
      <c r="I80" s="247"/>
      <c r="J80" s="248">
        <v>315133.86</v>
      </c>
      <c r="K80" s="248"/>
      <c r="L80" s="248"/>
      <c r="M80" s="248">
        <v>647388.64300000004</v>
      </c>
    </row>
    <row r="81" spans="1:24" ht="18" x14ac:dyDescent="0.55000000000000004">
      <c r="A81" s="246">
        <v>1972</v>
      </c>
      <c r="B81" s="247">
        <v>591858.31499999994</v>
      </c>
      <c r="C81" s="248"/>
      <c r="D81" s="248">
        <v>275716</v>
      </c>
      <c r="E81" s="248"/>
      <c r="F81" s="248"/>
      <c r="G81" s="248">
        <v>867574.31499999994</v>
      </c>
      <c r="H81" s="248">
        <v>475781.05699999997</v>
      </c>
      <c r="I81" s="247"/>
      <c r="J81" s="248">
        <v>244801.9</v>
      </c>
      <c r="K81" s="248"/>
      <c r="L81" s="248"/>
      <c r="M81" s="248">
        <v>720582.95700000005</v>
      </c>
    </row>
    <row r="82" spans="1:24" ht="18" x14ac:dyDescent="0.55000000000000004">
      <c r="A82" s="246">
        <v>1973</v>
      </c>
      <c r="B82" s="247">
        <v>313384.20500000002</v>
      </c>
      <c r="C82" s="248"/>
      <c r="D82" s="248">
        <v>348843</v>
      </c>
      <c r="E82" s="248"/>
      <c r="F82" s="248"/>
      <c r="G82" s="248">
        <v>662227.20499999996</v>
      </c>
      <c r="H82" s="248">
        <v>249412.44</v>
      </c>
      <c r="I82" s="247"/>
      <c r="J82" s="248">
        <v>305896.74</v>
      </c>
      <c r="K82" s="248"/>
      <c r="L82" s="248"/>
      <c r="M82" s="248">
        <v>555309.18000000005</v>
      </c>
    </row>
    <row r="83" spans="1:24" ht="18" x14ac:dyDescent="0.55000000000000004">
      <c r="A83" s="246">
        <v>1974</v>
      </c>
      <c r="B83" s="247">
        <v>501477.64500000002</v>
      </c>
      <c r="C83" s="248"/>
      <c r="D83" s="248">
        <v>328000</v>
      </c>
      <c r="E83" s="248">
        <v>15716</v>
      </c>
      <c r="F83" s="248"/>
      <c r="G83" s="248">
        <v>845193.64500000002</v>
      </c>
      <c r="H83" s="248">
        <v>399737.11599999998</v>
      </c>
      <c r="I83" s="247"/>
      <c r="J83" s="248">
        <v>294488</v>
      </c>
      <c r="K83" s="248">
        <v>11756.32</v>
      </c>
      <c r="L83" s="248"/>
      <c r="M83" s="248">
        <v>705981.43599999999</v>
      </c>
    </row>
    <row r="84" spans="1:24" ht="18" x14ac:dyDescent="0.55000000000000004">
      <c r="A84" s="246">
        <v>1975</v>
      </c>
      <c r="B84" s="247">
        <v>788747.64</v>
      </c>
      <c r="C84" s="248"/>
      <c r="D84" s="248">
        <v>216100</v>
      </c>
      <c r="E84" s="248">
        <v>36738</v>
      </c>
      <c r="F84" s="248"/>
      <c r="G84" s="248">
        <v>1041585.64</v>
      </c>
      <c r="H84" s="248">
        <v>631004.72499999998</v>
      </c>
      <c r="I84" s="247"/>
      <c r="J84" s="248">
        <v>182868</v>
      </c>
      <c r="K84" s="248">
        <v>28375.82</v>
      </c>
      <c r="L84" s="248"/>
      <c r="M84" s="248">
        <v>842248.54500000004</v>
      </c>
    </row>
    <row r="85" spans="1:24" ht="18" x14ac:dyDescent="0.55000000000000004">
      <c r="A85" s="246">
        <v>1976</v>
      </c>
      <c r="B85" s="247">
        <v>639200.76500000001</v>
      </c>
      <c r="C85" s="248"/>
      <c r="D85" s="248">
        <v>427700</v>
      </c>
      <c r="E85" s="248">
        <v>46228</v>
      </c>
      <c r="F85" s="248"/>
      <c r="G85" s="248">
        <v>1113128.7649999999</v>
      </c>
      <c r="H85" s="248">
        <v>515661.272</v>
      </c>
      <c r="I85" s="247"/>
      <c r="J85" s="248">
        <v>377804</v>
      </c>
      <c r="K85" s="248">
        <v>35512.86</v>
      </c>
      <c r="L85" s="248"/>
      <c r="M85" s="248">
        <v>928978.13199999998</v>
      </c>
    </row>
    <row r="86" spans="1:24" ht="18" x14ac:dyDescent="0.55000000000000004">
      <c r="A86" s="246">
        <v>1977</v>
      </c>
      <c r="B86" s="247">
        <v>543214.005</v>
      </c>
      <c r="C86" s="248"/>
      <c r="D86" s="248">
        <v>407100</v>
      </c>
      <c r="E86" s="248">
        <v>102192</v>
      </c>
      <c r="F86" s="248"/>
      <c r="G86" s="248">
        <v>1052506.0049999999</v>
      </c>
      <c r="H86" s="248">
        <v>440255.17099999997</v>
      </c>
      <c r="I86" s="247"/>
      <c r="J86" s="248">
        <v>364418</v>
      </c>
      <c r="K86" s="248">
        <v>81551.960000000006</v>
      </c>
      <c r="L86" s="248"/>
      <c r="M86" s="248">
        <v>886225.13100000005</v>
      </c>
    </row>
    <row r="87" spans="1:24" ht="18" x14ac:dyDescent="0.55000000000000004">
      <c r="A87" s="246">
        <v>1978</v>
      </c>
      <c r="B87" s="247">
        <v>414091.61</v>
      </c>
      <c r="C87" s="248"/>
      <c r="D87" s="248">
        <v>453700</v>
      </c>
      <c r="E87" s="248">
        <v>38038</v>
      </c>
      <c r="F87" s="248"/>
      <c r="G87" s="248">
        <v>905829.61</v>
      </c>
      <c r="H87" s="248">
        <v>331227.42200000002</v>
      </c>
      <c r="I87" s="247"/>
      <c r="J87" s="248">
        <v>395074</v>
      </c>
      <c r="K87" s="248">
        <v>30701.86</v>
      </c>
      <c r="L87" s="248"/>
      <c r="M87" s="248">
        <v>757003.28200000001</v>
      </c>
    </row>
    <row r="88" spans="1:24" ht="18" x14ac:dyDescent="0.55000000000000004">
      <c r="A88" s="246">
        <v>1979</v>
      </c>
      <c r="B88" s="247">
        <v>772255.77</v>
      </c>
      <c r="C88" s="248"/>
      <c r="D88" s="248">
        <v>504100</v>
      </c>
      <c r="E88" s="248">
        <v>109786</v>
      </c>
      <c r="F88" s="248"/>
      <c r="G88" s="248">
        <v>1386141.77</v>
      </c>
      <c r="H88" s="248">
        <v>621526.66399999999</v>
      </c>
      <c r="I88" s="247"/>
      <c r="J88" s="248">
        <v>460784</v>
      </c>
      <c r="K88" s="248">
        <v>91009.1</v>
      </c>
      <c r="L88" s="248"/>
      <c r="M88" s="248">
        <v>1173319.764</v>
      </c>
    </row>
    <row r="89" spans="1:24" ht="18" x14ac:dyDescent="0.55000000000000004">
      <c r="A89" s="246">
        <v>1980</v>
      </c>
      <c r="B89" s="247">
        <v>539310.46499999997</v>
      </c>
      <c r="C89" s="248"/>
      <c r="D89" s="248">
        <v>451800</v>
      </c>
      <c r="E89" s="248">
        <v>150422</v>
      </c>
      <c r="F89" s="248"/>
      <c r="G89" s="248">
        <v>1141532.4650000001</v>
      </c>
      <c r="H89" s="248">
        <v>433302.783</v>
      </c>
      <c r="I89" s="247"/>
      <c r="J89" s="248">
        <v>411178</v>
      </c>
      <c r="K89" s="248">
        <v>118900.06</v>
      </c>
      <c r="L89" s="248"/>
      <c r="M89" s="248">
        <v>963380.84299999999</v>
      </c>
    </row>
    <row r="90" spans="1:24" ht="18" x14ac:dyDescent="0.55000000000000004">
      <c r="A90" s="246">
        <v>1981</v>
      </c>
      <c r="B90" s="247">
        <v>550245.46</v>
      </c>
      <c r="C90" s="248"/>
      <c r="D90" s="248">
        <v>487800</v>
      </c>
      <c r="E90" s="248">
        <v>78284</v>
      </c>
      <c r="F90" s="248"/>
      <c r="G90" s="248">
        <v>1116329.46</v>
      </c>
      <c r="H90" s="248">
        <v>437655.19099999999</v>
      </c>
      <c r="I90" s="247"/>
      <c r="J90" s="248">
        <v>445496</v>
      </c>
      <c r="K90" s="248">
        <v>65309.26</v>
      </c>
      <c r="L90" s="248"/>
      <c r="M90" s="248">
        <v>948460.451</v>
      </c>
    </row>
    <row r="91" spans="1:24" ht="18" x14ac:dyDescent="0.55000000000000004">
      <c r="A91" s="246">
        <v>1982</v>
      </c>
      <c r="B91" s="247">
        <v>781709.64</v>
      </c>
      <c r="C91" s="248"/>
      <c r="D91" s="248">
        <v>442086</v>
      </c>
      <c r="E91" s="248">
        <v>87893</v>
      </c>
      <c r="F91" s="248"/>
      <c r="G91" s="248">
        <v>1311688.6399999999</v>
      </c>
      <c r="H91" s="248">
        <v>626362.00800000003</v>
      </c>
      <c r="I91" s="247"/>
      <c r="J91" s="248">
        <v>409357.4</v>
      </c>
      <c r="K91" s="248">
        <v>71064.3</v>
      </c>
      <c r="L91" s="248"/>
      <c r="M91" s="248">
        <v>1106783.7080000001</v>
      </c>
    </row>
    <row r="92" spans="1:24" ht="18" x14ac:dyDescent="0.55000000000000004">
      <c r="A92" s="246">
        <v>1983</v>
      </c>
      <c r="B92" s="247">
        <v>628976.19999999995</v>
      </c>
      <c r="C92" s="248"/>
      <c r="D92" s="248">
        <v>582677</v>
      </c>
      <c r="E92" s="248">
        <v>199970</v>
      </c>
      <c r="F92" s="248"/>
      <c r="G92" s="248">
        <v>1411623.2</v>
      </c>
      <c r="H92" s="248">
        <v>504716.38299999997</v>
      </c>
      <c r="I92" s="247"/>
      <c r="J92" s="248">
        <v>531148.64</v>
      </c>
      <c r="K92" s="248">
        <v>157582</v>
      </c>
      <c r="L92" s="248"/>
      <c r="M92" s="248">
        <v>1193447.023</v>
      </c>
    </row>
    <row r="93" spans="1:24" ht="18" x14ac:dyDescent="0.55000000000000004">
      <c r="A93" s="246">
        <v>1984</v>
      </c>
      <c r="B93" s="247">
        <v>411066.8</v>
      </c>
      <c r="C93" s="248"/>
      <c r="D93" s="248">
        <v>674623</v>
      </c>
      <c r="E93" s="248">
        <v>198090</v>
      </c>
      <c r="F93" s="248"/>
      <c r="G93" s="248">
        <v>1283779.8</v>
      </c>
      <c r="H93" s="248">
        <v>333918.45400000003</v>
      </c>
      <c r="I93" s="247"/>
      <c r="J93" s="248">
        <v>603158.30000000005</v>
      </c>
      <c r="K93" s="248">
        <v>154306.35999999999</v>
      </c>
      <c r="L93" s="248"/>
      <c r="M93" s="248">
        <v>1091383.1140000001</v>
      </c>
    </row>
    <row r="94" spans="1:24" ht="18" x14ac:dyDescent="0.55000000000000004">
      <c r="A94" s="246">
        <v>1985</v>
      </c>
      <c r="B94" s="247">
        <v>565297.26</v>
      </c>
      <c r="C94" s="248"/>
      <c r="D94" s="248">
        <v>563020</v>
      </c>
      <c r="E94" s="248">
        <v>65191</v>
      </c>
      <c r="F94" s="248"/>
      <c r="G94" s="248">
        <v>1193508.26</v>
      </c>
      <c r="H94" s="248">
        <v>458711.74800000002</v>
      </c>
      <c r="I94" s="247"/>
      <c r="J94" s="248">
        <v>503737.2</v>
      </c>
      <c r="K94" s="248">
        <v>58241</v>
      </c>
      <c r="L94" s="248"/>
      <c r="M94" s="248">
        <v>1020689.948</v>
      </c>
    </row>
    <row r="95" spans="1:24" ht="18" x14ac:dyDescent="0.55000000000000004">
      <c r="A95" s="246">
        <v>1986</v>
      </c>
      <c r="B95" s="247">
        <v>1019496.375</v>
      </c>
      <c r="C95" s="248">
        <v>20777</v>
      </c>
      <c r="D95" s="248">
        <v>449742</v>
      </c>
      <c r="E95" s="248">
        <v>104000</v>
      </c>
      <c r="F95" s="248">
        <v>0</v>
      </c>
      <c r="G95" s="248">
        <v>1594015.375</v>
      </c>
      <c r="H95" s="248">
        <v>814450.12699999998</v>
      </c>
      <c r="I95" s="247">
        <v>16206</v>
      </c>
      <c r="J95" s="248">
        <v>414427.06</v>
      </c>
      <c r="K95" s="248">
        <v>90720</v>
      </c>
      <c r="L95" s="248">
        <v>0</v>
      </c>
      <c r="M95" s="248">
        <v>1335803.1869999999</v>
      </c>
    </row>
    <row r="96" spans="1:24" ht="18" x14ac:dyDescent="0.55000000000000004">
      <c r="A96" s="246">
        <v>1987</v>
      </c>
      <c r="B96" s="247">
        <v>715328.89</v>
      </c>
      <c r="C96" s="248">
        <v>20777</v>
      </c>
      <c r="D96" s="248">
        <v>358702</v>
      </c>
      <c r="E96" s="248">
        <v>115276</v>
      </c>
      <c r="F96" s="248">
        <v>-53700</v>
      </c>
      <c r="G96" s="248">
        <v>1156383.8899999999</v>
      </c>
      <c r="H96" s="248">
        <v>576648.00699999998</v>
      </c>
      <c r="I96" s="247">
        <v>16206</v>
      </c>
      <c r="J96" s="248">
        <v>322686.36</v>
      </c>
      <c r="K96" s="248">
        <v>104801.22</v>
      </c>
      <c r="L96" s="248">
        <v>-48596</v>
      </c>
      <c r="M96" s="248">
        <v>971745.58700000006</v>
      </c>
      <c r="X96" s="60"/>
    </row>
    <row r="97" spans="1:24" ht="18" x14ac:dyDescent="0.55000000000000004">
      <c r="A97" s="246">
        <v>1988</v>
      </c>
      <c r="B97" s="247">
        <v>861172.48499999999</v>
      </c>
      <c r="C97" s="248">
        <v>7198</v>
      </c>
      <c r="D97" s="248">
        <v>425854</v>
      </c>
      <c r="E97" s="248">
        <v>66538</v>
      </c>
      <c r="F97" s="248">
        <v>-9776</v>
      </c>
      <c r="G97" s="248">
        <v>1350986.4850000001</v>
      </c>
      <c r="H97" s="248">
        <v>689489.84199999995</v>
      </c>
      <c r="I97" s="247">
        <v>6241</v>
      </c>
      <c r="J97" s="248">
        <v>388990.24</v>
      </c>
      <c r="K97" s="248">
        <v>58937.36</v>
      </c>
      <c r="L97" s="248">
        <v>-14199</v>
      </c>
      <c r="M97" s="248">
        <v>1129459.442</v>
      </c>
      <c r="X97" s="60"/>
    </row>
    <row r="98" spans="1:24" ht="18" x14ac:dyDescent="0.55000000000000004">
      <c r="A98" s="246">
        <v>1989</v>
      </c>
      <c r="B98" s="247">
        <v>699531.72499999998</v>
      </c>
      <c r="C98" s="248">
        <v>27200</v>
      </c>
      <c r="D98" s="248">
        <v>511712</v>
      </c>
      <c r="E98" s="248">
        <v>63453</v>
      </c>
      <c r="F98" s="248">
        <v>82210</v>
      </c>
      <c r="G98" s="248">
        <v>1384106.7250000001</v>
      </c>
      <c r="H98" s="248">
        <v>564799.16</v>
      </c>
      <c r="I98" s="247">
        <v>22525</v>
      </c>
      <c r="J98" s="248">
        <v>470089.14</v>
      </c>
      <c r="K98" s="248">
        <v>55935.9</v>
      </c>
      <c r="L98" s="248">
        <v>83693</v>
      </c>
      <c r="M98" s="248">
        <v>1197042.2</v>
      </c>
      <c r="X98" s="60"/>
    </row>
    <row r="99" spans="1:24" ht="18" x14ac:dyDescent="0.55000000000000004">
      <c r="A99" s="246">
        <v>1990</v>
      </c>
      <c r="B99" s="247">
        <v>863871.06499999994</v>
      </c>
      <c r="C99" s="248">
        <v>30434</v>
      </c>
      <c r="D99" s="248">
        <v>491627</v>
      </c>
      <c r="E99" s="248">
        <v>41727</v>
      </c>
      <c r="F99" s="248">
        <v>10052</v>
      </c>
      <c r="G99" s="248">
        <v>1437711.0649999999</v>
      </c>
      <c r="H99" s="248">
        <v>695840.34499999997</v>
      </c>
      <c r="I99" s="247">
        <v>26896</v>
      </c>
      <c r="J99" s="248">
        <v>445081.74</v>
      </c>
      <c r="K99" s="248">
        <v>34067.72</v>
      </c>
      <c r="L99" s="248">
        <v>11830</v>
      </c>
      <c r="M99" s="248">
        <v>1213715.8049999999</v>
      </c>
      <c r="X99" s="60"/>
    </row>
    <row r="100" spans="1:24" ht="18" x14ac:dyDescent="0.55000000000000004">
      <c r="A100" s="246">
        <v>1991</v>
      </c>
      <c r="B100" s="247">
        <v>769426.88500000001</v>
      </c>
      <c r="C100" s="248">
        <v>15461</v>
      </c>
      <c r="D100" s="248">
        <v>593791</v>
      </c>
      <c r="E100" s="248">
        <v>64628</v>
      </c>
      <c r="F100" s="248">
        <v>31150</v>
      </c>
      <c r="G100" s="248">
        <v>1474456.885</v>
      </c>
      <c r="H100" s="248">
        <v>620584.23499999999</v>
      </c>
      <c r="I100" s="247">
        <v>15332</v>
      </c>
      <c r="J100" s="248">
        <v>537803.72</v>
      </c>
      <c r="K100" s="248">
        <v>56596.56</v>
      </c>
      <c r="L100" s="248">
        <v>26044</v>
      </c>
      <c r="M100" s="248">
        <v>1256360.5149999999</v>
      </c>
      <c r="X100" s="60"/>
    </row>
    <row r="101" spans="1:24" ht="18" x14ac:dyDescent="0.55000000000000004">
      <c r="A101" s="246">
        <v>1992</v>
      </c>
      <c r="B101" s="247">
        <v>760387.05</v>
      </c>
      <c r="C101" s="248">
        <v>23628</v>
      </c>
      <c r="D101" s="248">
        <v>511740</v>
      </c>
      <c r="E101" s="248">
        <v>48300</v>
      </c>
      <c r="F101" s="248">
        <v>-47063</v>
      </c>
      <c r="G101" s="248">
        <v>1296992.05</v>
      </c>
      <c r="H101" s="248">
        <v>615328.71900000004</v>
      </c>
      <c r="I101" s="247">
        <v>22389.84</v>
      </c>
      <c r="J101" s="248">
        <v>469460.5</v>
      </c>
      <c r="K101" s="248">
        <v>43824.2</v>
      </c>
      <c r="L101" s="248">
        <v>-48109</v>
      </c>
      <c r="M101" s="248">
        <v>1102894.2590000001</v>
      </c>
      <c r="X101" s="60"/>
    </row>
    <row r="102" spans="1:24" ht="18" x14ac:dyDescent="0.55000000000000004">
      <c r="A102" s="249" t="s">
        <v>140</v>
      </c>
      <c r="B102" s="247">
        <v>682755.02</v>
      </c>
      <c r="C102" s="248">
        <v>43064</v>
      </c>
      <c r="D102" s="248">
        <v>547998</v>
      </c>
      <c r="E102" s="248">
        <v>35771</v>
      </c>
      <c r="F102" s="248">
        <v>8974</v>
      </c>
      <c r="G102" s="248">
        <v>1318562.02</v>
      </c>
      <c r="H102" s="248">
        <v>555763.50699999998</v>
      </c>
      <c r="I102" s="247">
        <v>43051.62</v>
      </c>
      <c r="J102" s="248">
        <v>495612.2</v>
      </c>
      <c r="K102" s="248">
        <v>32763.279999999999</v>
      </c>
      <c r="L102" s="248">
        <v>2478</v>
      </c>
      <c r="M102" s="248">
        <v>1129668.6070000001</v>
      </c>
      <c r="X102" s="60"/>
    </row>
    <row r="103" spans="1:24" ht="18" x14ac:dyDescent="0.55000000000000004">
      <c r="A103" s="249" t="s">
        <v>141</v>
      </c>
      <c r="B103" s="247">
        <v>873899.28</v>
      </c>
      <c r="C103" s="248">
        <v>23494</v>
      </c>
      <c r="D103" s="248">
        <v>480990</v>
      </c>
      <c r="E103" s="248">
        <v>28032</v>
      </c>
      <c r="F103" s="248">
        <v>13546</v>
      </c>
      <c r="G103" s="248">
        <v>1419961.28</v>
      </c>
      <c r="H103" s="248">
        <v>706954.09499999997</v>
      </c>
      <c r="I103" s="247">
        <v>22068.62</v>
      </c>
      <c r="J103" s="248">
        <v>434591.9</v>
      </c>
      <c r="K103" s="248">
        <v>23231.3</v>
      </c>
      <c r="L103" s="248">
        <v>26657</v>
      </c>
      <c r="M103" s="248">
        <v>1213502.915</v>
      </c>
      <c r="X103" s="60"/>
    </row>
    <row r="104" spans="1:24" ht="18" x14ac:dyDescent="0.55000000000000004">
      <c r="A104" s="249" t="s">
        <v>142</v>
      </c>
      <c r="B104" s="247">
        <v>760496.36</v>
      </c>
      <c r="C104" s="248">
        <v>28795</v>
      </c>
      <c r="D104" s="248">
        <v>612484</v>
      </c>
      <c r="E104" s="248">
        <v>9314</v>
      </c>
      <c r="F104" s="248">
        <v>18355</v>
      </c>
      <c r="G104" s="248">
        <v>1429444.36</v>
      </c>
      <c r="H104" s="248">
        <v>614422.80599999998</v>
      </c>
      <c r="I104" s="247">
        <v>25113.74</v>
      </c>
      <c r="J104" s="248">
        <v>551487</v>
      </c>
      <c r="K104" s="248">
        <v>7991</v>
      </c>
      <c r="L104" s="248">
        <v>17007</v>
      </c>
      <c r="M104" s="248">
        <v>1216021.5460000001</v>
      </c>
      <c r="X104" s="60"/>
    </row>
    <row r="105" spans="1:24" ht="18" x14ac:dyDescent="0.55000000000000004">
      <c r="A105" s="246">
        <v>1996</v>
      </c>
      <c r="B105" s="247">
        <v>860903.29</v>
      </c>
      <c r="C105" s="248">
        <v>27420</v>
      </c>
      <c r="D105" s="248">
        <v>488601</v>
      </c>
      <c r="E105" s="248">
        <v>8926</v>
      </c>
      <c r="F105" s="248">
        <v>-38554</v>
      </c>
      <c r="G105" s="248">
        <v>1347296.29</v>
      </c>
      <c r="H105" s="248">
        <v>691813.96299999999</v>
      </c>
      <c r="I105" s="247">
        <v>23010.76</v>
      </c>
      <c r="J105" s="248">
        <v>430194.76</v>
      </c>
      <c r="K105" s="248">
        <v>8482.7000000000007</v>
      </c>
      <c r="L105" s="248">
        <v>-32678</v>
      </c>
      <c r="M105" s="248">
        <v>1120824.183</v>
      </c>
      <c r="X105" s="60"/>
    </row>
    <row r="106" spans="1:24" ht="18" x14ac:dyDescent="0.55000000000000004">
      <c r="A106" s="246">
        <v>1997</v>
      </c>
      <c r="B106" s="247">
        <v>791728.25</v>
      </c>
      <c r="C106" s="248">
        <v>21710</v>
      </c>
      <c r="D106" s="248">
        <v>735000</v>
      </c>
      <c r="E106" s="248">
        <v>1927</v>
      </c>
      <c r="F106" s="248">
        <v>-46311</v>
      </c>
      <c r="G106" s="248">
        <v>1504054.25</v>
      </c>
      <c r="H106" s="248">
        <v>637023.33700000006</v>
      </c>
      <c r="I106" s="247">
        <v>18253.8</v>
      </c>
      <c r="J106" s="248">
        <v>669500</v>
      </c>
      <c r="K106" s="248">
        <v>1927</v>
      </c>
      <c r="L106" s="248">
        <v>-51991</v>
      </c>
      <c r="M106" s="248">
        <v>1274713.1370000001</v>
      </c>
      <c r="X106" s="62"/>
    </row>
    <row r="107" spans="1:24" ht="18" x14ac:dyDescent="0.55000000000000004">
      <c r="A107" s="246">
        <v>1998</v>
      </c>
      <c r="B107" s="247">
        <v>619740.43999999994</v>
      </c>
      <c r="C107" s="248">
        <v>25088</v>
      </c>
      <c r="D107" s="248">
        <v>772180</v>
      </c>
      <c r="E107" s="248">
        <v>11325</v>
      </c>
      <c r="F107" s="248">
        <v>-23121</v>
      </c>
      <c r="G107" s="248">
        <v>1405212.44</v>
      </c>
      <c r="H107" s="248">
        <v>506135.13500000001</v>
      </c>
      <c r="I107" s="247">
        <v>22868.639999999999</v>
      </c>
      <c r="J107" s="248">
        <v>689107.28</v>
      </c>
      <c r="K107" s="248">
        <v>10232.700000000001</v>
      </c>
      <c r="L107" s="248">
        <v>-27026</v>
      </c>
      <c r="M107" s="248">
        <v>1201317.7549999999</v>
      </c>
    </row>
    <row r="108" spans="1:24" ht="18" x14ac:dyDescent="0.55000000000000004">
      <c r="A108" s="246">
        <v>1999</v>
      </c>
      <c r="B108" s="247">
        <v>577749.505</v>
      </c>
      <c r="C108" s="248">
        <v>26137</v>
      </c>
      <c r="D108" s="248">
        <v>862490</v>
      </c>
      <c r="E108" s="248">
        <v>14374</v>
      </c>
      <c r="F108" s="248">
        <v>64446</v>
      </c>
      <c r="G108" s="248">
        <v>1545196.5049999999</v>
      </c>
      <c r="H108" s="248">
        <v>466813.25099999999</v>
      </c>
      <c r="I108" s="247">
        <v>23659.360000000001</v>
      </c>
      <c r="J108" s="248">
        <v>783612.1</v>
      </c>
      <c r="K108" s="248">
        <v>12269.5</v>
      </c>
      <c r="L108" s="248">
        <v>67813</v>
      </c>
      <c r="M108" s="248">
        <v>1354167.2109999999</v>
      </c>
    </row>
    <row r="109" spans="1:24" ht="18" x14ac:dyDescent="0.55000000000000004">
      <c r="A109" s="246">
        <v>2000</v>
      </c>
      <c r="B109" s="247">
        <v>900557.32</v>
      </c>
      <c r="C109" s="248">
        <v>31275</v>
      </c>
      <c r="D109" s="248">
        <v>728872</v>
      </c>
      <c r="E109" s="248">
        <v>5744</v>
      </c>
      <c r="F109" s="248">
        <v>35691</v>
      </c>
      <c r="G109" s="248">
        <v>1702139.32</v>
      </c>
      <c r="H109" s="248">
        <v>733822.69700000004</v>
      </c>
      <c r="I109" s="247">
        <v>28504.1</v>
      </c>
      <c r="J109" s="248">
        <v>654356.02</v>
      </c>
      <c r="K109" s="248">
        <v>5744</v>
      </c>
      <c r="L109" s="248">
        <v>31695</v>
      </c>
      <c r="M109" s="248">
        <v>1454121.817</v>
      </c>
    </row>
    <row r="110" spans="1:24" ht="18" x14ac:dyDescent="0.55000000000000004">
      <c r="A110" s="246">
        <v>2001</v>
      </c>
      <c r="B110" s="247">
        <v>820448.13500000001</v>
      </c>
      <c r="C110" s="248">
        <v>24132</v>
      </c>
      <c r="D110" s="248">
        <v>872631</v>
      </c>
      <c r="E110" s="248">
        <v>11336</v>
      </c>
      <c r="F110" s="248">
        <v>-48841</v>
      </c>
      <c r="G110" s="248">
        <v>1679706.135</v>
      </c>
      <c r="H110" s="248">
        <v>666429.69900000002</v>
      </c>
      <c r="I110" s="247">
        <v>21243.62</v>
      </c>
      <c r="J110" s="248">
        <v>794908.22</v>
      </c>
      <c r="K110" s="248">
        <v>11336</v>
      </c>
      <c r="L110" s="248">
        <v>-48760</v>
      </c>
      <c r="M110" s="248">
        <v>1445157.5390000001</v>
      </c>
    </row>
    <row r="111" spans="1:24" ht="18" x14ac:dyDescent="0.55000000000000004">
      <c r="A111" s="246">
        <v>2002</v>
      </c>
      <c r="B111" s="247">
        <v>755131.41500000004</v>
      </c>
      <c r="C111" s="248">
        <v>50073</v>
      </c>
      <c r="D111" s="248">
        <v>817500</v>
      </c>
      <c r="E111" s="248">
        <v>6526</v>
      </c>
      <c r="F111" s="248">
        <v>54044</v>
      </c>
      <c r="G111" s="248">
        <v>1683274.415</v>
      </c>
      <c r="H111" s="248">
        <v>620929.93000000005</v>
      </c>
      <c r="I111" s="247">
        <v>46912.7</v>
      </c>
      <c r="J111" s="248">
        <v>738850</v>
      </c>
      <c r="K111" s="248">
        <v>6526</v>
      </c>
      <c r="L111" s="248">
        <v>52962</v>
      </c>
      <c r="M111" s="248">
        <v>1466180.63</v>
      </c>
    </row>
    <row r="112" spans="1:24" ht="18" x14ac:dyDescent="0.55000000000000004">
      <c r="A112" s="246">
        <v>2003</v>
      </c>
      <c r="B112" s="247">
        <v>501875.7</v>
      </c>
      <c r="C112" s="248">
        <v>45905</v>
      </c>
      <c r="D112" s="248">
        <v>999184</v>
      </c>
      <c r="E112" s="248">
        <v>6526</v>
      </c>
      <c r="F112" s="248">
        <v>62796</v>
      </c>
      <c r="G112" s="248">
        <v>1616286.7</v>
      </c>
      <c r="H112" s="248">
        <v>405223.25400000002</v>
      </c>
      <c r="I112" s="247">
        <v>41251.339999999997</v>
      </c>
      <c r="J112" s="248">
        <v>901824.72</v>
      </c>
      <c r="K112" s="248">
        <v>9619.18</v>
      </c>
      <c r="L112" s="248">
        <v>68435</v>
      </c>
      <c r="M112" s="248">
        <v>1426353.4939999999</v>
      </c>
    </row>
    <row r="113" spans="1:13" ht="18" x14ac:dyDescent="0.55000000000000004">
      <c r="A113" s="246">
        <v>2004</v>
      </c>
      <c r="B113" s="247">
        <v>963578.53</v>
      </c>
      <c r="C113" s="248">
        <v>45465</v>
      </c>
      <c r="D113" s="248">
        <v>841896</v>
      </c>
      <c r="E113" s="248">
        <v>10253</v>
      </c>
      <c r="F113" s="248">
        <v>18652</v>
      </c>
      <c r="G113" s="248">
        <v>1879844.53</v>
      </c>
      <c r="H113" s="248">
        <v>769645.505</v>
      </c>
      <c r="I113" s="247">
        <v>37133.599999999999</v>
      </c>
      <c r="J113" s="248">
        <v>757152.02</v>
      </c>
      <c r="K113" s="248">
        <v>9137</v>
      </c>
      <c r="L113" s="248">
        <v>21528.86</v>
      </c>
      <c r="M113" s="248">
        <v>1594596.9850000001</v>
      </c>
    </row>
    <row r="114" spans="1:13" ht="18" x14ac:dyDescent="0.55000000000000004">
      <c r="A114" s="246">
        <v>2005</v>
      </c>
      <c r="B114" s="247">
        <v>697832.49</v>
      </c>
      <c r="C114" s="248">
        <v>0</v>
      </c>
      <c r="D114" s="248">
        <v>935582</v>
      </c>
      <c r="E114" s="248">
        <v>9137</v>
      </c>
      <c r="F114" s="248">
        <v>37912</v>
      </c>
      <c r="G114" s="248">
        <v>1680463.49</v>
      </c>
      <c r="H114" s="248">
        <v>562432.70900000003</v>
      </c>
      <c r="I114" s="247">
        <v>16030</v>
      </c>
      <c r="J114" s="248">
        <v>848656.76</v>
      </c>
      <c r="K114" s="248">
        <v>10674</v>
      </c>
      <c r="L114" s="248">
        <v>30727.16</v>
      </c>
      <c r="M114" s="248">
        <v>1468520.629</v>
      </c>
    </row>
    <row r="115" spans="1:13" ht="18" x14ac:dyDescent="0.55000000000000004">
      <c r="A115" s="250">
        <v>2006</v>
      </c>
      <c r="B115" s="251">
        <v>982132.245</v>
      </c>
      <c r="C115" s="252">
        <v>0</v>
      </c>
      <c r="D115" s="252">
        <v>1005000</v>
      </c>
      <c r="E115" s="252">
        <v>10674</v>
      </c>
      <c r="F115" s="252">
        <v>-31912</v>
      </c>
      <c r="G115" s="252">
        <v>1965894.2450000001</v>
      </c>
      <c r="H115" s="252">
        <v>785614.50600000005</v>
      </c>
      <c r="I115" s="251">
        <v>50230</v>
      </c>
      <c r="J115" s="252">
        <v>914540</v>
      </c>
      <c r="K115" s="252">
        <v>0</v>
      </c>
      <c r="L115" s="252">
        <v>-27144.799999999999</v>
      </c>
      <c r="M115" s="252">
        <v>1723239.706</v>
      </c>
    </row>
    <row r="116" spans="1:13" ht="18" x14ac:dyDescent="0.55000000000000004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</row>
  </sheetData>
  <mergeCells count="5">
    <mergeCell ref="B5:G5"/>
    <mergeCell ref="H5:M5"/>
    <mergeCell ref="B72:G72"/>
    <mergeCell ref="H72:M72"/>
    <mergeCell ref="H6:M6"/>
  </mergeCells>
  <printOptions horizontalCentered="1" verticalCentered="1"/>
  <pageMargins left="0.59055118110236227" right="0.39370078740157483" top="0.55118110236220474" bottom="0.59055118110236227" header="0.31496062992125984" footer="0.35433070866141736"/>
  <pageSetup paperSize="9" scale="46" firstPageNumber="0" orientation="portrait" r:id="rId1"/>
  <headerFooter scaleWithDoc="0">
    <oddHeader>&amp;CBADIS EDITION 2014-2018</oddHeader>
    <oddFooter>&amp;C&amp;7 85&amp;R&amp;7SECTION G - AGRICULTURE ET SECURITE ALIMENTAIRE</oddFooter>
  </headerFooter>
  <colBreaks count="1" manualBreakCount="1">
    <brk id="1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AMK59"/>
  <sheetViews>
    <sheetView view="pageBreakPreview" topLeftCell="B1" zoomScale="50" zoomScaleNormal="60" zoomScaleSheetLayoutView="50" zoomScalePageLayoutView="60" workbookViewId="0">
      <selection activeCell="O18" sqref="O1:AN1048576"/>
    </sheetView>
  </sheetViews>
  <sheetFormatPr baseColWidth="10" defaultRowHeight="15.4" x14ac:dyDescent="0.45"/>
  <cols>
    <col min="1" max="1" width="15.75" style="2" customWidth="1"/>
    <col min="2" max="13" width="18.625" style="2" customWidth="1"/>
    <col min="14" max="14" width="10.125" style="2" bestFit="1" customWidth="1"/>
    <col min="15" max="19" width="9.625" style="2"/>
    <col min="20" max="21" width="9.75" style="2" bestFit="1" customWidth="1"/>
    <col min="22" max="1025" width="9.625" style="2"/>
  </cols>
  <sheetData>
    <row r="1" spans="1:1025" s="284" customFormat="1" ht="24.75" customHeight="1" x14ac:dyDescent="0.65">
      <c r="A1" s="491" t="s">
        <v>432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</row>
    <row r="2" spans="1:1025" s="284" customFormat="1" ht="21" x14ac:dyDescent="0.65">
      <c r="A2" s="111"/>
      <c r="B2" s="111"/>
      <c r="D2" s="111"/>
      <c r="E2" s="491" t="s">
        <v>1</v>
      </c>
      <c r="F2" s="111"/>
      <c r="G2" s="111"/>
      <c r="H2" s="111"/>
      <c r="I2" s="111"/>
      <c r="J2" s="111"/>
      <c r="K2" s="111"/>
      <c r="L2" s="111"/>
      <c r="M2" s="111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</row>
    <row r="3" spans="1:1025" s="284" customFormat="1" ht="21.4" thickBot="1" x14ac:dyDescent="0.7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</row>
    <row r="4" spans="1:1025" s="284" customFormat="1" ht="21" hidden="1" x14ac:dyDescent="0.6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</row>
    <row r="5" spans="1:1025" s="284" customFormat="1" ht="28.35" customHeight="1" thickTop="1" x14ac:dyDescent="0.65">
      <c r="A5" s="122" t="s">
        <v>10</v>
      </c>
      <c r="B5" s="769" t="s">
        <v>198</v>
      </c>
      <c r="C5" s="770"/>
      <c r="D5" s="770"/>
      <c r="E5" s="771"/>
      <c r="F5" s="780" t="s">
        <v>199</v>
      </c>
      <c r="G5" s="781"/>
      <c r="H5" s="781"/>
      <c r="I5" s="768"/>
      <c r="J5" s="780" t="s">
        <v>200</v>
      </c>
      <c r="K5" s="781"/>
      <c r="L5" s="781"/>
      <c r="M5" s="76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</row>
    <row r="6" spans="1:1025" s="284" customFormat="1" ht="28.35" customHeight="1" x14ac:dyDescent="0.65">
      <c r="A6" s="133" t="s">
        <v>19</v>
      </c>
      <c r="B6" s="772"/>
      <c r="C6" s="773"/>
      <c r="D6" s="773"/>
      <c r="E6" s="774"/>
      <c r="F6" s="125"/>
      <c r="G6" s="401" t="s">
        <v>190</v>
      </c>
      <c r="H6" s="134"/>
      <c r="I6" s="117"/>
      <c r="J6" s="134"/>
      <c r="K6" s="134"/>
      <c r="L6" s="134"/>
      <c r="M6" s="117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</row>
    <row r="7" spans="1:1025" s="284" customFormat="1" ht="28.35" customHeight="1" thickBot="1" x14ac:dyDescent="0.7">
      <c r="A7" s="124"/>
      <c r="B7" s="775"/>
      <c r="C7" s="776"/>
      <c r="D7" s="776"/>
      <c r="E7" s="777"/>
      <c r="F7" s="118"/>
      <c r="G7" s="400"/>
      <c r="H7" s="119"/>
      <c r="I7" s="405"/>
      <c r="J7" s="118"/>
      <c r="K7" s="400"/>
      <c r="L7" s="119"/>
      <c r="M7" s="40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</row>
    <row r="8" spans="1:1025" s="284" customFormat="1" ht="28.35" customHeight="1" thickTop="1" x14ac:dyDescent="0.65">
      <c r="A8" s="124"/>
      <c r="B8" s="122" t="s">
        <v>201</v>
      </c>
      <c r="C8" s="122" t="s">
        <v>202</v>
      </c>
      <c r="D8" s="401" t="s">
        <v>203</v>
      </c>
      <c r="E8" s="122" t="s">
        <v>27</v>
      </c>
      <c r="F8" s="401" t="s">
        <v>201</v>
      </c>
      <c r="G8" s="122" t="s">
        <v>202</v>
      </c>
      <c r="H8" s="402" t="s">
        <v>203</v>
      </c>
      <c r="I8" s="122" t="s">
        <v>27</v>
      </c>
      <c r="J8" s="401" t="s">
        <v>201</v>
      </c>
      <c r="K8" s="122" t="s">
        <v>202</v>
      </c>
      <c r="L8" s="401" t="s">
        <v>203</v>
      </c>
      <c r="M8" s="122" t="s">
        <v>27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  <c r="AMK8" s="5"/>
    </row>
    <row r="9" spans="1:1025" s="284" customFormat="1" ht="28.35" customHeight="1" x14ac:dyDescent="0.65">
      <c r="A9" s="124"/>
      <c r="B9" s="133" t="s">
        <v>204</v>
      </c>
      <c r="C9" s="133" t="s">
        <v>205</v>
      </c>
      <c r="D9" s="134"/>
      <c r="E9" s="124"/>
      <c r="F9" s="401" t="s">
        <v>204</v>
      </c>
      <c r="G9" s="133" t="s">
        <v>206</v>
      </c>
      <c r="H9" s="134"/>
      <c r="I9" s="124"/>
      <c r="J9" s="401" t="s">
        <v>23</v>
      </c>
      <c r="K9" s="133" t="s">
        <v>206</v>
      </c>
      <c r="L9" s="134"/>
      <c r="M9" s="12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</row>
    <row r="10" spans="1:1025" s="284" customFormat="1" ht="28.35" customHeight="1" x14ac:dyDescent="0.65">
      <c r="A10" s="124"/>
      <c r="B10" s="133" t="s">
        <v>207</v>
      </c>
      <c r="C10" s="133" t="s">
        <v>25</v>
      </c>
      <c r="D10" s="134"/>
      <c r="E10" s="124"/>
      <c r="F10" s="401" t="s">
        <v>207</v>
      </c>
      <c r="G10" s="133" t="s">
        <v>208</v>
      </c>
      <c r="H10" s="134"/>
      <c r="I10" s="124"/>
      <c r="J10" s="401" t="s">
        <v>207</v>
      </c>
      <c r="K10" s="133" t="s">
        <v>25</v>
      </c>
      <c r="L10" s="134"/>
      <c r="M10" s="12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</row>
    <row r="11" spans="1:1025" s="284" customFormat="1" ht="28.35" customHeight="1" x14ac:dyDescent="0.65">
      <c r="A11" s="128" t="s">
        <v>31</v>
      </c>
      <c r="B11" s="128" t="s">
        <v>32</v>
      </c>
      <c r="C11" s="128" t="s">
        <v>115</v>
      </c>
      <c r="D11" s="406" t="s">
        <v>34</v>
      </c>
      <c r="E11" s="128" t="s">
        <v>35</v>
      </c>
      <c r="F11" s="374"/>
      <c r="G11" s="130"/>
      <c r="H11" s="374"/>
      <c r="I11" s="130"/>
      <c r="J11" s="406" t="s">
        <v>36</v>
      </c>
      <c r="K11" s="128" t="s">
        <v>37</v>
      </c>
      <c r="L11" s="406" t="s">
        <v>38</v>
      </c>
      <c r="M11" s="128" t="s">
        <v>39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</row>
    <row r="12" spans="1:1025" s="289" customFormat="1" ht="45" customHeight="1" x14ac:dyDescent="0.7">
      <c r="A12" s="285"/>
      <c r="B12" s="286"/>
      <c r="C12" s="286"/>
      <c r="D12" s="287"/>
      <c r="E12" s="286"/>
      <c r="F12" s="287"/>
      <c r="G12" s="286"/>
      <c r="H12" s="287"/>
      <c r="I12" s="286"/>
      <c r="J12" s="287"/>
      <c r="K12" s="286"/>
      <c r="L12" s="287"/>
      <c r="M12" s="286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88"/>
      <c r="Y12" s="288"/>
      <c r="Z12" s="288"/>
      <c r="AA12" s="288"/>
      <c r="AB12" s="288"/>
      <c r="AC12" s="288"/>
      <c r="AD12" s="288"/>
      <c r="AE12" s="288"/>
      <c r="AF12" s="288"/>
      <c r="AG12" s="288"/>
      <c r="AH12" s="288"/>
      <c r="AI12" s="288"/>
      <c r="AJ12" s="288"/>
      <c r="AK12" s="288"/>
      <c r="AL12" s="288"/>
      <c r="AM12" s="28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8"/>
      <c r="AX12" s="288"/>
      <c r="AY12" s="288"/>
      <c r="AZ12" s="288"/>
      <c r="BA12" s="288"/>
      <c r="BB12" s="288"/>
      <c r="BC12" s="288"/>
      <c r="BD12" s="288"/>
      <c r="BE12" s="288"/>
      <c r="BF12" s="288"/>
      <c r="BG12" s="288"/>
      <c r="BH12" s="288"/>
      <c r="BI12" s="288"/>
      <c r="BJ12" s="288"/>
      <c r="BK12" s="288"/>
      <c r="BL12" s="288"/>
      <c r="BM12" s="288"/>
      <c r="BN12" s="288"/>
      <c r="BO12" s="288"/>
      <c r="BP12" s="288"/>
      <c r="BQ12" s="288"/>
      <c r="BR12" s="288"/>
      <c r="BS12" s="288"/>
      <c r="BT12" s="288"/>
      <c r="BU12" s="288"/>
      <c r="BV12" s="288"/>
      <c r="BW12" s="288"/>
      <c r="BX12" s="288"/>
      <c r="BY12" s="288"/>
      <c r="BZ12" s="288"/>
      <c r="CA12" s="288"/>
      <c r="CB12" s="288"/>
      <c r="CC12" s="288"/>
      <c r="CD12" s="288"/>
      <c r="CE12" s="288"/>
      <c r="CF12" s="288"/>
      <c r="CG12" s="288"/>
      <c r="CH12" s="288"/>
      <c r="CI12" s="288"/>
      <c r="CJ12" s="288"/>
      <c r="CK12" s="288"/>
      <c r="CL12" s="288"/>
      <c r="CM12" s="288"/>
      <c r="CN12" s="288"/>
      <c r="CO12" s="288"/>
      <c r="CP12" s="288"/>
      <c r="CQ12" s="288"/>
      <c r="CR12" s="288"/>
      <c r="CS12" s="288"/>
      <c r="CT12" s="288"/>
      <c r="CU12" s="288"/>
      <c r="CV12" s="288"/>
      <c r="CW12" s="288"/>
      <c r="CX12" s="288"/>
      <c r="CY12" s="288"/>
      <c r="CZ12" s="288"/>
      <c r="DA12" s="288"/>
      <c r="DB12" s="288"/>
      <c r="DC12" s="288"/>
      <c r="DD12" s="288"/>
      <c r="DE12" s="288"/>
      <c r="DF12" s="288"/>
      <c r="DG12" s="288"/>
      <c r="DH12" s="288"/>
      <c r="DI12" s="288"/>
      <c r="DJ12" s="288"/>
      <c r="DK12" s="288"/>
      <c r="DL12" s="288"/>
      <c r="DM12" s="288"/>
      <c r="DN12" s="288"/>
      <c r="DO12" s="288"/>
      <c r="DP12" s="288"/>
      <c r="DQ12" s="288"/>
      <c r="DR12" s="288"/>
      <c r="DS12" s="288"/>
      <c r="DT12" s="288"/>
      <c r="DU12" s="288"/>
      <c r="DV12" s="288"/>
      <c r="DW12" s="288"/>
      <c r="DX12" s="288"/>
      <c r="DY12" s="288"/>
      <c r="DZ12" s="288"/>
      <c r="EA12" s="288"/>
      <c r="EB12" s="288"/>
      <c r="EC12" s="288"/>
      <c r="ED12" s="288"/>
      <c r="EE12" s="288"/>
      <c r="EF12" s="288"/>
      <c r="EG12" s="288"/>
      <c r="EH12" s="288"/>
      <c r="EI12" s="288"/>
      <c r="EJ12" s="288"/>
      <c r="EK12" s="288"/>
      <c r="EL12" s="288"/>
      <c r="EM12" s="288"/>
      <c r="EN12" s="288"/>
      <c r="EO12" s="288"/>
      <c r="EP12" s="288"/>
      <c r="EQ12" s="288"/>
      <c r="ER12" s="288"/>
      <c r="ES12" s="288"/>
      <c r="ET12" s="288"/>
      <c r="EU12" s="288"/>
      <c r="EV12" s="288"/>
      <c r="EW12" s="288"/>
      <c r="EX12" s="288"/>
      <c r="EY12" s="288"/>
      <c r="EZ12" s="288"/>
      <c r="FA12" s="288"/>
      <c r="FB12" s="288"/>
      <c r="FC12" s="288"/>
      <c r="FD12" s="288"/>
      <c r="FE12" s="288"/>
      <c r="FF12" s="288"/>
      <c r="FG12" s="288"/>
      <c r="FH12" s="288"/>
      <c r="FI12" s="288"/>
      <c r="FJ12" s="288"/>
      <c r="FK12" s="288"/>
      <c r="FL12" s="288"/>
      <c r="FM12" s="288"/>
      <c r="FN12" s="288"/>
      <c r="FO12" s="288"/>
      <c r="FP12" s="288"/>
      <c r="FQ12" s="288"/>
      <c r="FR12" s="288"/>
      <c r="FS12" s="288"/>
      <c r="FT12" s="288"/>
      <c r="FU12" s="288"/>
      <c r="FV12" s="288"/>
      <c r="FW12" s="288"/>
      <c r="FX12" s="288"/>
      <c r="FY12" s="288"/>
      <c r="FZ12" s="288"/>
      <c r="GA12" s="288"/>
      <c r="GB12" s="288"/>
      <c r="GC12" s="288"/>
      <c r="GD12" s="288"/>
      <c r="GE12" s="288"/>
      <c r="GF12" s="288"/>
      <c r="GG12" s="288"/>
      <c r="GH12" s="288"/>
      <c r="GI12" s="288"/>
      <c r="GJ12" s="288"/>
      <c r="GK12" s="288"/>
      <c r="GL12" s="288"/>
      <c r="GM12" s="288"/>
      <c r="GN12" s="288"/>
      <c r="GO12" s="288"/>
      <c r="GP12" s="288"/>
      <c r="GQ12" s="288"/>
      <c r="GR12" s="288"/>
      <c r="GS12" s="288"/>
      <c r="GT12" s="288"/>
      <c r="GU12" s="288"/>
      <c r="GV12" s="288"/>
      <c r="GW12" s="288"/>
      <c r="GX12" s="288"/>
      <c r="GY12" s="288"/>
      <c r="GZ12" s="288"/>
      <c r="HA12" s="288"/>
      <c r="HB12" s="288"/>
      <c r="HC12" s="288"/>
      <c r="HD12" s="288"/>
      <c r="HE12" s="288"/>
      <c r="HF12" s="288"/>
      <c r="HG12" s="288"/>
      <c r="HH12" s="288"/>
      <c r="HI12" s="288"/>
      <c r="HJ12" s="288"/>
      <c r="HK12" s="288"/>
      <c r="HL12" s="288"/>
      <c r="HM12" s="288"/>
      <c r="HN12" s="288"/>
      <c r="HO12" s="288"/>
      <c r="HP12" s="288"/>
      <c r="HQ12" s="288"/>
      <c r="HR12" s="288"/>
      <c r="HS12" s="288"/>
      <c r="HT12" s="288"/>
      <c r="HU12" s="288"/>
      <c r="HV12" s="288"/>
      <c r="HW12" s="288"/>
      <c r="HX12" s="288"/>
      <c r="HY12" s="288"/>
      <c r="HZ12" s="288"/>
      <c r="IA12" s="288"/>
      <c r="IB12" s="288"/>
      <c r="IC12" s="288"/>
      <c r="ID12" s="288"/>
      <c r="IE12" s="288"/>
      <c r="IF12" s="288"/>
      <c r="IG12" s="288"/>
      <c r="IH12" s="288"/>
      <c r="II12" s="288"/>
      <c r="IJ12" s="288"/>
      <c r="IK12" s="288"/>
      <c r="IL12" s="288"/>
      <c r="IM12" s="288"/>
      <c r="IN12" s="288"/>
      <c r="IO12" s="288"/>
      <c r="IP12" s="288"/>
      <c r="IQ12" s="288"/>
      <c r="IR12" s="288"/>
      <c r="IS12" s="288"/>
      <c r="IT12" s="288"/>
      <c r="IU12" s="288"/>
      <c r="IV12" s="288"/>
      <c r="IW12" s="288"/>
      <c r="IX12" s="288"/>
      <c r="IY12" s="288"/>
      <c r="IZ12" s="288"/>
      <c r="JA12" s="288"/>
      <c r="JB12" s="288"/>
      <c r="JC12" s="288"/>
      <c r="JD12" s="288"/>
      <c r="JE12" s="288"/>
      <c r="JF12" s="288"/>
      <c r="JG12" s="288"/>
      <c r="JH12" s="288"/>
      <c r="JI12" s="288"/>
      <c r="JJ12" s="288"/>
      <c r="JK12" s="288"/>
      <c r="JL12" s="288"/>
      <c r="JM12" s="288"/>
      <c r="JN12" s="288"/>
      <c r="JO12" s="288"/>
      <c r="JP12" s="288"/>
      <c r="JQ12" s="288"/>
      <c r="JR12" s="288"/>
      <c r="JS12" s="288"/>
      <c r="JT12" s="288"/>
      <c r="JU12" s="288"/>
      <c r="JV12" s="288"/>
      <c r="JW12" s="288"/>
      <c r="JX12" s="288"/>
      <c r="JY12" s="288"/>
      <c r="JZ12" s="288"/>
      <c r="KA12" s="288"/>
      <c r="KB12" s="288"/>
      <c r="KC12" s="288"/>
      <c r="KD12" s="288"/>
      <c r="KE12" s="288"/>
      <c r="KF12" s="288"/>
      <c r="KG12" s="288"/>
      <c r="KH12" s="288"/>
      <c r="KI12" s="288"/>
      <c r="KJ12" s="288"/>
      <c r="KK12" s="288"/>
      <c r="KL12" s="288"/>
      <c r="KM12" s="288"/>
      <c r="KN12" s="288"/>
      <c r="KO12" s="288"/>
      <c r="KP12" s="288"/>
      <c r="KQ12" s="288"/>
      <c r="KR12" s="288"/>
      <c r="KS12" s="288"/>
      <c r="KT12" s="288"/>
      <c r="KU12" s="288"/>
      <c r="KV12" s="288"/>
      <c r="KW12" s="288"/>
      <c r="KX12" s="288"/>
      <c r="KY12" s="288"/>
      <c r="KZ12" s="288"/>
      <c r="LA12" s="288"/>
      <c r="LB12" s="288"/>
      <c r="LC12" s="288"/>
      <c r="LD12" s="288"/>
      <c r="LE12" s="288"/>
      <c r="LF12" s="288"/>
      <c r="LG12" s="288"/>
      <c r="LH12" s="288"/>
      <c r="LI12" s="288"/>
      <c r="LJ12" s="288"/>
      <c r="LK12" s="288"/>
      <c r="LL12" s="288"/>
      <c r="LM12" s="288"/>
      <c r="LN12" s="288"/>
      <c r="LO12" s="288"/>
      <c r="LP12" s="288"/>
      <c r="LQ12" s="288"/>
      <c r="LR12" s="288"/>
      <c r="LS12" s="288"/>
      <c r="LT12" s="288"/>
      <c r="LU12" s="288"/>
      <c r="LV12" s="288"/>
      <c r="LW12" s="288"/>
      <c r="LX12" s="288"/>
      <c r="LY12" s="288"/>
      <c r="LZ12" s="288"/>
      <c r="MA12" s="288"/>
      <c r="MB12" s="288"/>
      <c r="MC12" s="288"/>
      <c r="MD12" s="288"/>
      <c r="ME12" s="288"/>
      <c r="MF12" s="288"/>
      <c r="MG12" s="288"/>
      <c r="MH12" s="288"/>
      <c r="MI12" s="288"/>
      <c r="MJ12" s="288"/>
      <c r="MK12" s="288"/>
      <c r="ML12" s="288"/>
      <c r="MM12" s="288"/>
      <c r="MN12" s="288"/>
      <c r="MO12" s="288"/>
      <c r="MP12" s="288"/>
      <c r="MQ12" s="288"/>
      <c r="MR12" s="288"/>
      <c r="MS12" s="288"/>
      <c r="MT12" s="288"/>
      <c r="MU12" s="288"/>
      <c r="MV12" s="288"/>
      <c r="MW12" s="288"/>
      <c r="MX12" s="288"/>
      <c r="MY12" s="288"/>
      <c r="MZ12" s="288"/>
      <c r="NA12" s="288"/>
      <c r="NB12" s="288"/>
      <c r="NC12" s="288"/>
      <c r="ND12" s="288"/>
      <c r="NE12" s="288"/>
      <c r="NF12" s="288"/>
      <c r="NG12" s="288"/>
      <c r="NH12" s="288"/>
      <c r="NI12" s="288"/>
      <c r="NJ12" s="288"/>
      <c r="NK12" s="288"/>
      <c r="NL12" s="288"/>
      <c r="NM12" s="288"/>
      <c r="NN12" s="288"/>
      <c r="NO12" s="288"/>
      <c r="NP12" s="288"/>
      <c r="NQ12" s="288"/>
      <c r="NR12" s="288"/>
      <c r="NS12" s="288"/>
      <c r="NT12" s="288"/>
      <c r="NU12" s="288"/>
      <c r="NV12" s="288"/>
      <c r="NW12" s="288"/>
      <c r="NX12" s="288"/>
      <c r="NY12" s="288"/>
      <c r="NZ12" s="288"/>
      <c r="OA12" s="288"/>
      <c r="OB12" s="288"/>
      <c r="OC12" s="288"/>
      <c r="OD12" s="288"/>
      <c r="OE12" s="288"/>
      <c r="OF12" s="288"/>
      <c r="OG12" s="288"/>
      <c r="OH12" s="288"/>
      <c r="OI12" s="288"/>
      <c r="OJ12" s="288"/>
      <c r="OK12" s="288"/>
      <c r="OL12" s="288"/>
      <c r="OM12" s="288"/>
      <c r="ON12" s="288"/>
      <c r="OO12" s="288"/>
      <c r="OP12" s="288"/>
      <c r="OQ12" s="288"/>
      <c r="OR12" s="288"/>
      <c r="OS12" s="288"/>
      <c r="OT12" s="288"/>
      <c r="OU12" s="288"/>
      <c r="OV12" s="288"/>
      <c r="OW12" s="288"/>
      <c r="OX12" s="288"/>
      <c r="OY12" s="288"/>
      <c r="OZ12" s="288"/>
      <c r="PA12" s="288"/>
      <c r="PB12" s="288"/>
      <c r="PC12" s="288"/>
      <c r="PD12" s="288"/>
      <c r="PE12" s="288"/>
      <c r="PF12" s="288"/>
      <c r="PG12" s="288"/>
      <c r="PH12" s="288"/>
      <c r="PI12" s="288"/>
      <c r="PJ12" s="288"/>
      <c r="PK12" s="288"/>
      <c r="PL12" s="288"/>
      <c r="PM12" s="288"/>
      <c r="PN12" s="288"/>
      <c r="PO12" s="288"/>
      <c r="PP12" s="288"/>
      <c r="PQ12" s="288"/>
      <c r="PR12" s="288"/>
      <c r="PS12" s="288"/>
      <c r="PT12" s="288"/>
      <c r="PU12" s="288"/>
      <c r="PV12" s="288"/>
      <c r="PW12" s="288"/>
      <c r="PX12" s="288"/>
      <c r="PY12" s="288"/>
      <c r="PZ12" s="288"/>
      <c r="QA12" s="288"/>
      <c r="QB12" s="288"/>
      <c r="QC12" s="288"/>
      <c r="QD12" s="288"/>
      <c r="QE12" s="288"/>
      <c r="QF12" s="288"/>
      <c r="QG12" s="288"/>
      <c r="QH12" s="288"/>
      <c r="QI12" s="288"/>
      <c r="QJ12" s="288"/>
      <c r="QK12" s="288"/>
      <c r="QL12" s="288"/>
      <c r="QM12" s="288"/>
      <c r="QN12" s="288"/>
      <c r="QO12" s="288"/>
      <c r="QP12" s="288"/>
      <c r="QQ12" s="288"/>
      <c r="QR12" s="288"/>
      <c r="QS12" s="288"/>
      <c r="QT12" s="288"/>
      <c r="QU12" s="288"/>
      <c r="QV12" s="288"/>
      <c r="QW12" s="288"/>
      <c r="QX12" s="288"/>
      <c r="QY12" s="288"/>
      <c r="QZ12" s="288"/>
      <c r="RA12" s="288"/>
      <c r="RB12" s="288"/>
      <c r="RC12" s="288"/>
      <c r="RD12" s="288"/>
      <c r="RE12" s="288"/>
      <c r="RF12" s="288"/>
      <c r="RG12" s="288"/>
      <c r="RH12" s="288"/>
      <c r="RI12" s="288"/>
      <c r="RJ12" s="288"/>
      <c r="RK12" s="288"/>
      <c r="RL12" s="288"/>
      <c r="RM12" s="288"/>
      <c r="RN12" s="288"/>
      <c r="RO12" s="288"/>
      <c r="RP12" s="288"/>
      <c r="RQ12" s="288"/>
      <c r="RR12" s="288"/>
      <c r="RS12" s="288"/>
      <c r="RT12" s="288"/>
      <c r="RU12" s="288"/>
      <c r="RV12" s="288"/>
      <c r="RW12" s="288"/>
      <c r="RX12" s="288"/>
      <c r="RY12" s="288"/>
      <c r="RZ12" s="288"/>
      <c r="SA12" s="288"/>
      <c r="SB12" s="288"/>
      <c r="SC12" s="288"/>
      <c r="SD12" s="288"/>
      <c r="SE12" s="288"/>
      <c r="SF12" s="288"/>
      <c r="SG12" s="288"/>
      <c r="SH12" s="288"/>
      <c r="SI12" s="288"/>
      <c r="SJ12" s="288"/>
      <c r="SK12" s="288"/>
      <c r="SL12" s="288"/>
      <c r="SM12" s="288"/>
      <c r="SN12" s="288"/>
      <c r="SO12" s="288"/>
      <c r="SP12" s="288"/>
      <c r="SQ12" s="288"/>
      <c r="SR12" s="288"/>
      <c r="SS12" s="288"/>
      <c r="ST12" s="288"/>
      <c r="SU12" s="288"/>
      <c r="SV12" s="288"/>
      <c r="SW12" s="288"/>
      <c r="SX12" s="288"/>
      <c r="SY12" s="288"/>
      <c r="SZ12" s="288"/>
      <c r="TA12" s="288"/>
      <c r="TB12" s="288"/>
      <c r="TC12" s="288"/>
      <c r="TD12" s="288"/>
      <c r="TE12" s="288"/>
      <c r="TF12" s="288"/>
      <c r="TG12" s="288"/>
      <c r="TH12" s="288"/>
      <c r="TI12" s="288"/>
      <c r="TJ12" s="288"/>
      <c r="TK12" s="288"/>
      <c r="TL12" s="288"/>
      <c r="TM12" s="288"/>
      <c r="TN12" s="288"/>
      <c r="TO12" s="288"/>
      <c r="TP12" s="288"/>
      <c r="TQ12" s="288"/>
      <c r="TR12" s="288"/>
      <c r="TS12" s="288"/>
      <c r="TT12" s="288"/>
      <c r="TU12" s="288"/>
      <c r="TV12" s="288"/>
      <c r="TW12" s="288"/>
      <c r="TX12" s="288"/>
      <c r="TY12" s="288"/>
      <c r="TZ12" s="288"/>
      <c r="UA12" s="288"/>
      <c r="UB12" s="288"/>
      <c r="UC12" s="288"/>
      <c r="UD12" s="288"/>
      <c r="UE12" s="288"/>
      <c r="UF12" s="288"/>
      <c r="UG12" s="288"/>
      <c r="UH12" s="288"/>
      <c r="UI12" s="288"/>
      <c r="UJ12" s="288"/>
      <c r="UK12" s="288"/>
      <c r="UL12" s="288"/>
      <c r="UM12" s="288"/>
      <c r="UN12" s="288"/>
      <c r="UO12" s="288"/>
      <c r="UP12" s="288"/>
      <c r="UQ12" s="288"/>
      <c r="UR12" s="288"/>
      <c r="US12" s="288"/>
      <c r="UT12" s="288"/>
      <c r="UU12" s="288"/>
      <c r="UV12" s="288"/>
      <c r="UW12" s="288"/>
      <c r="UX12" s="288"/>
      <c r="UY12" s="288"/>
      <c r="UZ12" s="288"/>
      <c r="VA12" s="288"/>
      <c r="VB12" s="288"/>
      <c r="VC12" s="288"/>
      <c r="VD12" s="288"/>
      <c r="VE12" s="288"/>
      <c r="VF12" s="288"/>
      <c r="VG12" s="288"/>
      <c r="VH12" s="288"/>
      <c r="VI12" s="288"/>
      <c r="VJ12" s="288"/>
      <c r="VK12" s="288"/>
      <c r="VL12" s="288"/>
      <c r="VM12" s="288"/>
      <c r="VN12" s="288"/>
      <c r="VO12" s="288"/>
      <c r="VP12" s="288"/>
      <c r="VQ12" s="288"/>
      <c r="VR12" s="288"/>
      <c r="VS12" s="288"/>
      <c r="VT12" s="288"/>
      <c r="VU12" s="288"/>
      <c r="VV12" s="288"/>
      <c r="VW12" s="288"/>
      <c r="VX12" s="288"/>
      <c r="VY12" s="288"/>
      <c r="VZ12" s="288"/>
      <c r="WA12" s="288"/>
      <c r="WB12" s="288"/>
      <c r="WC12" s="288"/>
      <c r="WD12" s="288"/>
      <c r="WE12" s="288"/>
      <c r="WF12" s="288"/>
      <c r="WG12" s="288"/>
      <c r="WH12" s="288"/>
      <c r="WI12" s="288"/>
      <c r="WJ12" s="288"/>
      <c r="WK12" s="288"/>
      <c r="WL12" s="288"/>
      <c r="WM12" s="288"/>
      <c r="WN12" s="288"/>
      <c r="WO12" s="288"/>
      <c r="WP12" s="288"/>
      <c r="WQ12" s="288"/>
      <c r="WR12" s="288"/>
      <c r="WS12" s="288"/>
      <c r="WT12" s="288"/>
      <c r="WU12" s="288"/>
      <c r="WV12" s="288"/>
      <c r="WW12" s="288"/>
      <c r="WX12" s="288"/>
      <c r="WY12" s="288"/>
      <c r="WZ12" s="288"/>
      <c r="XA12" s="288"/>
      <c r="XB12" s="288"/>
      <c r="XC12" s="288"/>
      <c r="XD12" s="288"/>
      <c r="XE12" s="288"/>
      <c r="XF12" s="288"/>
      <c r="XG12" s="288"/>
      <c r="XH12" s="288"/>
      <c r="XI12" s="288"/>
      <c r="XJ12" s="288"/>
      <c r="XK12" s="288"/>
      <c r="XL12" s="288"/>
      <c r="XM12" s="288"/>
      <c r="XN12" s="288"/>
      <c r="XO12" s="288"/>
      <c r="XP12" s="288"/>
      <c r="XQ12" s="288"/>
      <c r="XR12" s="288"/>
      <c r="XS12" s="288"/>
      <c r="XT12" s="288"/>
      <c r="XU12" s="288"/>
      <c r="XV12" s="288"/>
      <c r="XW12" s="288"/>
      <c r="XX12" s="288"/>
      <c r="XY12" s="288"/>
      <c r="XZ12" s="288"/>
      <c r="YA12" s="288"/>
      <c r="YB12" s="288"/>
      <c r="YC12" s="288"/>
      <c r="YD12" s="288"/>
      <c r="YE12" s="288"/>
      <c r="YF12" s="288"/>
      <c r="YG12" s="288"/>
      <c r="YH12" s="288"/>
      <c r="YI12" s="288"/>
      <c r="YJ12" s="288"/>
      <c r="YK12" s="288"/>
      <c r="YL12" s="288"/>
      <c r="YM12" s="288"/>
      <c r="YN12" s="288"/>
      <c r="YO12" s="288"/>
      <c r="YP12" s="288"/>
      <c r="YQ12" s="288"/>
      <c r="YR12" s="288"/>
      <c r="YS12" s="288"/>
      <c r="YT12" s="288"/>
      <c r="YU12" s="288"/>
      <c r="YV12" s="288"/>
      <c r="YW12" s="288"/>
      <c r="YX12" s="288"/>
      <c r="YY12" s="288"/>
      <c r="YZ12" s="288"/>
      <c r="ZA12" s="288"/>
      <c r="ZB12" s="288"/>
      <c r="ZC12" s="288"/>
      <c r="ZD12" s="288"/>
      <c r="ZE12" s="288"/>
      <c r="ZF12" s="288"/>
      <c r="ZG12" s="288"/>
      <c r="ZH12" s="288"/>
      <c r="ZI12" s="288"/>
      <c r="ZJ12" s="288"/>
      <c r="ZK12" s="288"/>
      <c r="ZL12" s="288"/>
      <c r="ZM12" s="288"/>
      <c r="ZN12" s="288"/>
      <c r="ZO12" s="288"/>
      <c r="ZP12" s="288"/>
      <c r="ZQ12" s="288"/>
      <c r="ZR12" s="288"/>
      <c r="ZS12" s="288"/>
      <c r="ZT12" s="288"/>
      <c r="ZU12" s="288"/>
      <c r="ZV12" s="288"/>
      <c r="ZW12" s="288"/>
      <c r="ZX12" s="288"/>
      <c r="ZY12" s="288"/>
      <c r="ZZ12" s="288"/>
      <c r="AAA12" s="288"/>
      <c r="AAB12" s="288"/>
      <c r="AAC12" s="288"/>
      <c r="AAD12" s="288"/>
      <c r="AAE12" s="288"/>
      <c r="AAF12" s="288"/>
      <c r="AAG12" s="288"/>
      <c r="AAH12" s="288"/>
      <c r="AAI12" s="288"/>
      <c r="AAJ12" s="288"/>
      <c r="AAK12" s="288"/>
      <c r="AAL12" s="288"/>
      <c r="AAM12" s="288"/>
      <c r="AAN12" s="288"/>
      <c r="AAO12" s="288"/>
      <c r="AAP12" s="288"/>
      <c r="AAQ12" s="288"/>
      <c r="AAR12" s="288"/>
      <c r="AAS12" s="288"/>
      <c r="AAT12" s="288"/>
      <c r="AAU12" s="288"/>
      <c r="AAV12" s="288"/>
      <c r="AAW12" s="288"/>
      <c r="AAX12" s="288"/>
      <c r="AAY12" s="288"/>
      <c r="AAZ12" s="288"/>
      <c r="ABA12" s="288"/>
      <c r="ABB12" s="288"/>
      <c r="ABC12" s="288"/>
      <c r="ABD12" s="288"/>
      <c r="ABE12" s="288"/>
      <c r="ABF12" s="288"/>
      <c r="ABG12" s="288"/>
      <c r="ABH12" s="288"/>
      <c r="ABI12" s="288"/>
      <c r="ABJ12" s="288"/>
      <c r="ABK12" s="288"/>
      <c r="ABL12" s="288"/>
      <c r="ABM12" s="288"/>
      <c r="ABN12" s="288"/>
      <c r="ABO12" s="288"/>
      <c r="ABP12" s="288"/>
      <c r="ABQ12" s="288"/>
      <c r="ABR12" s="288"/>
      <c r="ABS12" s="288"/>
      <c r="ABT12" s="288"/>
      <c r="ABU12" s="288"/>
      <c r="ABV12" s="288"/>
      <c r="ABW12" s="288"/>
      <c r="ABX12" s="288"/>
      <c r="ABY12" s="288"/>
      <c r="ABZ12" s="288"/>
      <c r="ACA12" s="288"/>
      <c r="ACB12" s="288"/>
      <c r="ACC12" s="288"/>
      <c r="ACD12" s="288"/>
      <c r="ACE12" s="288"/>
      <c r="ACF12" s="288"/>
      <c r="ACG12" s="288"/>
      <c r="ACH12" s="288"/>
      <c r="ACI12" s="288"/>
      <c r="ACJ12" s="288"/>
      <c r="ACK12" s="288"/>
      <c r="ACL12" s="288"/>
      <c r="ACM12" s="288"/>
      <c r="ACN12" s="288"/>
      <c r="ACO12" s="288"/>
      <c r="ACP12" s="288"/>
      <c r="ACQ12" s="288"/>
      <c r="ACR12" s="288"/>
      <c r="ACS12" s="288"/>
      <c r="ACT12" s="288"/>
      <c r="ACU12" s="288"/>
      <c r="ACV12" s="288"/>
      <c r="ACW12" s="288"/>
      <c r="ACX12" s="288"/>
      <c r="ACY12" s="288"/>
      <c r="ACZ12" s="288"/>
      <c r="ADA12" s="288"/>
      <c r="ADB12" s="288"/>
      <c r="ADC12" s="288"/>
      <c r="ADD12" s="288"/>
      <c r="ADE12" s="288"/>
      <c r="ADF12" s="288"/>
      <c r="ADG12" s="288"/>
      <c r="ADH12" s="288"/>
      <c r="ADI12" s="288"/>
      <c r="ADJ12" s="288"/>
      <c r="ADK12" s="288"/>
      <c r="ADL12" s="288"/>
      <c r="ADM12" s="288"/>
      <c r="ADN12" s="288"/>
      <c r="ADO12" s="288"/>
      <c r="ADP12" s="288"/>
      <c r="ADQ12" s="288"/>
      <c r="ADR12" s="288"/>
      <c r="ADS12" s="288"/>
      <c r="ADT12" s="288"/>
      <c r="ADU12" s="288"/>
      <c r="ADV12" s="288"/>
      <c r="ADW12" s="288"/>
      <c r="ADX12" s="288"/>
      <c r="ADY12" s="288"/>
      <c r="ADZ12" s="288"/>
      <c r="AEA12" s="288"/>
      <c r="AEB12" s="288"/>
      <c r="AEC12" s="288"/>
      <c r="AED12" s="288"/>
      <c r="AEE12" s="288"/>
      <c r="AEF12" s="288"/>
      <c r="AEG12" s="288"/>
      <c r="AEH12" s="288"/>
      <c r="AEI12" s="288"/>
      <c r="AEJ12" s="288"/>
      <c r="AEK12" s="288"/>
      <c r="AEL12" s="288"/>
      <c r="AEM12" s="288"/>
      <c r="AEN12" s="288"/>
      <c r="AEO12" s="288"/>
      <c r="AEP12" s="288"/>
      <c r="AEQ12" s="288"/>
      <c r="AER12" s="288"/>
      <c r="AES12" s="288"/>
      <c r="AET12" s="288"/>
      <c r="AEU12" s="288"/>
      <c r="AEV12" s="288"/>
      <c r="AEW12" s="288"/>
      <c r="AEX12" s="288"/>
      <c r="AEY12" s="288"/>
      <c r="AEZ12" s="288"/>
      <c r="AFA12" s="288"/>
      <c r="AFB12" s="288"/>
      <c r="AFC12" s="288"/>
      <c r="AFD12" s="288"/>
      <c r="AFE12" s="288"/>
      <c r="AFF12" s="288"/>
      <c r="AFG12" s="288"/>
      <c r="AFH12" s="288"/>
      <c r="AFI12" s="288"/>
      <c r="AFJ12" s="288"/>
      <c r="AFK12" s="288"/>
      <c r="AFL12" s="288"/>
      <c r="AFM12" s="288"/>
      <c r="AFN12" s="288"/>
      <c r="AFO12" s="288"/>
      <c r="AFP12" s="288"/>
      <c r="AFQ12" s="288"/>
      <c r="AFR12" s="288"/>
      <c r="AFS12" s="288"/>
      <c r="AFT12" s="288"/>
      <c r="AFU12" s="288"/>
      <c r="AFV12" s="288"/>
      <c r="AFW12" s="288"/>
      <c r="AFX12" s="288"/>
      <c r="AFY12" s="288"/>
      <c r="AFZ12" s="288"/>
      <c r="AGA12" s="288"/>
      <c r="AGB12" s="288"/>
      <c r="AGC12" s="288"/>
      <c r="AGD12" s="288"/>
      <c r="AGE12" s="288"/>
      <c r="AGF12" s="288"/>
      <c r="AGG12" s="288"/>
      <c r="AGH12" s="288"/>
      <c r="AGI12" s="288"/>
      <c r="AGJ12" s="288"/>
      <c r="AGK12" s="288"/>
      <c r="AGL12" s="288"/>
      <c r="AGM12" s="288"/>
      <c r="AGN12" s="288"/>
      <c r="AGO12" s="288"/>
      <c r="AGP12" s="288"/>
      <c r="AGQ12" s="288"/>
      <c r="AGR12" s="288"/>
      <c r="AGS12" s="288"/>
      <c r="AGT12" s="288"/>
      <c r="AGU12" s="288"/>
      <c r="AGV12" s="288"/>
      <c r="AGW12" s="288"/>
      <c r="AGX12" s="288"/>
      <c r="AGY12" s="288"/>
      <c r="AGZ12" s="288"/>
      <c r="AHA12" s="288"/>
      <c r="AHB12" s="288"/>
      <c r="AHC12" s="288"/>
      <c r="AHD12" s="288"/>
      <c r="AHE12" s="288"/>
      <c r="AHF12" s="288"/>
      <c r="AHG12" s="288"/>
      <c r="AHH12" s="288"/>
      <c r="AHI12" s="288"/>
      <c r="AHJ12" s="288"/>
      <c r="AHK12" s="288"/>
      <c r="AHL12" s="288"/>
      <c r="AHM12" s="288"/>
      <c r="AHN12" s="288"/>
      <c r="AHO12" s="288"/>
      <c r="AHP12" s="288"/>
      <c r="AHQ12" s="288"/>
      <c r="AHR12" s="288"/>
      <c r="AHS12" s="288"/>
      <c r="AHT12" s="288"/>
      <c r="AHU12" s="288"/>
      <c r="AHV12" s="288"/>
      <c r="AHW12" s="288"/>
      <c r="AHX12" s="288"/>
      <c r="AHY12" s="288"/>
      <c r="AHZ12" s="288"/>
      <c r="AIA12" s="288"/>
      <c r="AIB12" s="288"/>
      <c r="AIC12" s="288"/>
      <c r="AID12" s="288"/>
      <c r="AIE12" s="288"/>
      <c r="AIF12" s="288"/>
      <c r="AIG12" s="288"/>
      <c r="AIH12" s="288"/>
      <c r="AII12" s="288"/>
      <c r="AIJ12" s="288"/>
      <c r="AIK12" s="288"/>
      <c r="AIL12" s="288"/>
      <c r="AIM12" s="288"/>
      <c r="AIN12" s="288"/>
      <c r="AIO12" s="288"/>
      <c r="AIP12" s="288"/>
      <c r="AIQ12" s="288"/>
      <c r="AIR12" s="288"/>
      <c r="AIS12" s="288"/>
      <c r="AIT12" s="288"/>
      <c r="AIU12" s="288"/>
      <c r="AIV12" s="288"/>
      <c r="AIW12" s="288"/>
      <c r="AIX12" s="288"/>
      <c r="AIY12" s="288"/>
      <c r="AIZ12" s="288"/>
      <c r="AJA12" s="288"/>
      <c r="AJB12" s="288"/>
      <c r="AJC12" s="288"/>
      <c r="AJD12" s="288"/>
      <c r="AJE12" s="288"/>
      <c r="AJF12" s="288"/>
      <c r="AJG12" s="288"/>
      <c r="AJH12" s="288"/>
      <c r="AJI12" s="288"/>
      <c r="AJJ12" s="288"/>
      <c r="AJK12" s="288"/>
      <c r="AJL12" s="288"/>
      <c r="AJM12" s="288"/>
      <c r="AJN12" s="288"/>
      <c r="AJO12" s="288"/>
      <c r="AJP12" s="288"/>
      <c r="AJQ12" s="288"/>
      <c r="AJR12" s="288"/>
      <c r="AJS12" s="288"/>
      <c r="AJT12" s="288"/>
      <c r="AJU12" s="288"/>
      <c r="AJV12" s="288"/>
      <c r="AJW12" s="288"/>
      <c r="AJX12" s="288"/>
      <c r="AJY12" s="288"/>
      <c r="AJZ12" s="288"/>
      <c r="AKA12" s="288"/>
      <c r="AKB12" s="288"/>
      <c r="AKC12" s="288"/>
      <c r="AKD12" s="288"/>
      <c r="AKE12" s="288"/>
      <c r="AKF12" s="288"/>
      <c r="AKG12" s="288"/>
      <c r="AKH12" s="288"/>
      <c r="AKI12" s="288"/>
      <c r="AKJ12" s="288"/>
      <c r="AKK12" s="288"/>
      <c r="AKL12" s="288"/>
      <c r="AKM12" s="288"/>
      <c r="AKN12" s="288"/>
      <c r="AKO12" s="288"/>
      <c r="AKP12" s="288"/>
      <c r="AKQ12" s="288"/>
      <c r="AKR12" s="288"/>
      <c r="AKS12" s="288"/>
      <c r="AKT12" s="288"/>
      <c r="AKU12" s="288"/>
      <c r="AKV12" s="288"/>
      <c r="AKW12" s="288"/>
      <c r="AKX12" s="288"/>
      <c r="AKY12" s="288"/>
      <c r="AKZ12" s="288"/>
      <c r="ALA12" s="288"/>
      <c r="ALB12" s="288"/>
      <c r="ALC12" s="288"/>
      <c r="ALD12" s="288"/>
      <c r="ALE12" s="288"/>
      <c r="ALF12" s="288"/>
      <c r="ALG12" s="288"/>
      <c r="ALH12" s="288"/>
      <c r="ALI12" s="288"/>
      <c r="ALJ12" s="288"/>
      <c r="ALK12" s="288"/>
      <c r="ALL12" s="288"/>
      <c r="ALM12" s="288"/>
      <c r="ALN12" s="288"/>
      <c r="ALO12" s="288"/>
      <c r="ALP12" s="288"/>
      <c r="ALQ12" s="288"/>
      <c r="ALR12" s="288"/>
      <c r="ALS12" s="288"/>
      <c r="ALT12" s="288"/>
      <c r="ALU12" s="288"/>
      <c r="ALV12" s="288"/>
      <c r="ALW12" s="288"/>
      <c r="ALX12" s="288"/>
      <c r="ALY12" s="288"/>
      <c r="ALZ12" s="288"/>
      <c r="AMA12" s="288"/>
      <c r="AMB12" s="288"/>
      <c r="AMC12" s="288"/>
      <c r="AMD12" s="288"/>
      <c r="AME12" s="288"/>
      <c r="AMF12" s="288"/>
      <c r="AMG12" s="288"/>
      <c r="AMH12" s="288"/>
      <c r="AMI12" s="288"/>
      <c r="AMJ12" s="288"/>
      <c r="AMK12" s="288"/>
    </row>
    <row r="13" spans="1:1025" s="298" customFormat="1" ht="56.85" customHeight="1" x14ac:dyDescent="0.8">
      <c r="A13" s="168" t="s">
        <v>56</v>
      </c>
      <c r="B13" s="170">
        <v>24443.529411764699</v>
      </c>
      <c r="C13" s="168"/>
      <c r="D13" s="169"/>
      <c r="E13" s="168">
        <v>24444</v>
      </c>
      <c r="F13" s="169">
        <v>20776.999999999993</v>
      </c>
      <c r="G13" s="168"/>
      <c r="H13" s="169"/>
      <c r="I13" s="168">
        <v>20777</v>
      </c>
      <c r="J13" s="174">
        <v>16206.06</v>
      </c>
      <c r="K13" s="168"/>
      <c r="L13" s="169"/>
      <c r="M13" s="168">
        <v>16206</v>
      </c>
      <c r="N13" s="179"/>
      <c r="O13" s="403"/>
      <c r="P13" s="403"/>
      <c r="Q13" s="403"/>
      <c r="R13" s="403"/>
      <c r="S13" s="403"/>
      <c r="T13" s="403"/>
      <c r="U13" s="403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7"/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7"/>
      <c r="DL13" s="177"/>
      <c r="DM13" s="177"/>
      <c r="DN13" s="177"/>
      <c r="DO13" s="177"/>
      <c r="DP13" s="177"/>
      <c r="DQ13" s="177"/>
      <c r="DR13" s="177"/>
      <c r="DS13" s="177"/>
      <c r="DT13" s="177"/>
      <c r="DU13" s="177"/>
      <c r="DV13" s="177"/>
      <c r="DW13" s="177"/>
      <c r="DX13" s="177"/>
      <c r="DY13" s="177"/>
      <c r="DZ13" s="177"/>
      <c r="EA13" s="177"/>
      <c r="EB13" s="177"/>
      <c r="EC13" s="177"/>
      <c r="ED13" s="177"/>
      <c r="EE13" s="177"/>
      <c r="EF13" s="177"/>
      <c r="EG13" s="177"/>
      <c r="EH13" s="177"/>
      <c r="EI13" s="177"/>
      <c r="EJ13" s="177"/>
      <c r="EK13" s="177"/>
      <c r="EL13" s="177"/>
      <c r="EM13" s="177"/>
      <c r="EN13" s="177"/>
      <c r="EO13" s="177"/>
      <c r="EP13" s="177"/>
      <c r="EQ13" s="177"/>
      <c r="ER13" s="177"/>
      <c r="ES13" s="177"/>
      <c r="ET13" s="177"/>
      <c r="EU13" s="177"/>
      <c r="EV13" s="177"/>
      <c r="EW13" s="177"/>
      <c r="EX13" s="177"/>
      <c r="EY13" s="177"/>
      <c r="EZ13" s="177"/>
      <c r="FA13" s="177"/>
      <c r="FB13" s="177"/>
      <c r="FC13" s="177"/>
      <c r="FD13" s="177"/>
      <c r="FE13" s="177"/>
      <c r="FF13" s="177"/>
      <c r="FG13" s="177"/>
      <c r="FH13" s="177"/>
      <c r="FI13" s="177"/>
      <c r="FJ13" s="177"/>
      <c r="FK13" s="177"/>
      <c r="FL13" s="177"/>
      <c r="FM13" s="177"/>
      <c r="FN13" s="177"/>
      <c r="FO13" s="177"/>
      <c r="FP13" s="177"/>
      <c r="FQ13" s="177"/>
      <c r="FR13" s="177"/>
      <c r="FS13" s="177"/>
      <c r="FT13" s="177"/>
      <c r="FU13" s="177"/>
      <c r="FV13" s="177"/>
      <c r="FW13" s="177"/>
      <c r="FX13" s="177"/>
      <c r="FY13" s="177"/>
      <c r="FZ13" s="177"/>
      <c r="GA13" s="177"/>
      <c r="GB13" s="177"/>
      <c r="GC13" s="177"/>
      <c r="GD13" s="177"/>
      <c r="GE13" s="177"/>
      <c r="GF13" s="177"/>
      <c r="GG13" s="177"/>
      <c r="GH13" s="177"/>
      <c r="GI13" s="177"/>
      <c r="GJ13" s="177"/>
      <c r="GK13" s="177"/>
      <c r="GL13" s="177"/>
      <c r="GM13" s="177"/>
      <c r="GN13" s="177"/>
      <c r="GO13" s="177"/>
      <c r="GP13" s="177"/>
      <c r="GQ13" s="177"/>
      <c r="GR13" s="177"/>
      <c r="GS13" s="177"/>
      <c r="GT13" s="177"/>
      <c r="GU13" s="177"/>
      <c r="GV13" s="177"/>
      <c r="GW13" s="177"/>
      <c r="GX13" s="177"/>
      <c r="GY13" s="177"/>
      <c r="GZ13" s="177"/>
      <c r="HA13" s="177"/>
      <c r="HB13" s="177"/>
      <c r="HC13" s="177"/>
      <c r="HD13" s="177"/>
      <c r="HE13" s="177"/>
      <c r="HF13" s="177"/>
      <c r="HG13" s="177"/>
      <c r="HH13" s="177"/>
      <c r="HI13" s="177"/>
      <c r="HJ13" s="177"/>
      <c r="HK13" s="177"/>
      <c r="HL13" s="177"/>
      <c r="HM13" s="177"/>
      <c r="HN13" s="177"/>
      <c r="HO13" s="177"/>
      <c r="HP13" s="177"/>
      <c r="HQ13" s="177"/>
      <c r="HR13" s="177"/>
      <c r="HS13" s="177"/>
      <c r="HT13" s="177"/>
      <c r="HU13" s="177"/>
      <c r="HV13" s="177"/>
      <c r="HW13" s="177"/>
      <c r="HX13" s="177"/>
      <c r="HY13" s="177"/>
      <c r="HZ13" s="177"/>
      <c r="IA13" s="177"/>
      <c r="IB13" s="177"/>
      <c r="IC13" s="177"/>
      <c r="ID13" s="177"/>
      <c r="IE13" s="177"/>
      <c r="IF13" s="177"/>
      <c r="IG13" s="177"/>
      <c r="IH13" s="177"/>
      <c r="II13" s="177"/>
      <c r="IJ13" s="177"/>
      <c r="IK13" s="177"/>
      <c r="IL13" s="177"/>
      <c r="IM13" s="177"/>
      <c r="IN13" s="177"/>
      <c r="IO13" s="177"/>
      <c r="IP13" s="177"/>
      <c r="IQ13" s="177"/>
      <c r="IR13" s="177"/>
      <c r="IS13" s="177"/>
      <c r="IT13" s="177"/>
      <c r="IU13" s="177"/>
      <c r="IV13" s="177"/>
      <c r="IW13" s="177"/>
      <c r="IX13" s="177"/>
      <c r="IY13" s="177"/>
      <c r="IZ13" s="177"/>
      <c r="JA13" s="177"/>
      <c r="JB13" s="177"/>
      <c r="JC13" s="177"/>
      <c r="JD13" s="177"/>
      <c r="JE13" s="177"/>
      <c r="JF13" s="177"/>
      <c r="JG13" s="177"/>
      <c r="JH13" s="177"/>
      <c r="JI13" s="177"/>
      <c r="JJ13" s="177"/>
      <c r="JK13" s="177"/>
      <c r="JL13" s="177"/>
      <c r="JM13" s="177"/>
      <c r="JN13" s="177"/>
      <c r="JO13" s="177"/>
      <c r="JP13" s="177"/>
      <c r="JQ13" s="177"/>
      <c r="JR13" s="177"/>
      <c r="JS13" s="177"/>
      <c r="JT13" s="177"/>
      <c r="JU13" s="177"/>
      <c r="JV13" s="177"/>
      <c r="JW13" s="177"/>
      <c r="JX13" s="177"/>
      <c r="JY13" s="177"/>
      <c r="JZ13" s="177"/>
      <c r="KA13" s="177"/>
      <c r="KB13" s="177"/>
      <c r="KC13" s="177"/>
      <c r="KD13" s="177"/>
      <c r="KE13" s="177"/>
      <c r="KF13" s="177"/>
      <c r="KG13" s="177"/>
      <c r="KH13" s="177"/>
      <c r="KI13" s="177"/>
      <c r="KJ13" s="177"/>
      <c r="KK13" s="177"/>
      <c r="KL13" s="177"/>
      <c r="KM13" s="177"/>
      <c r="KN13" s="177"/>
      <c r="KO13" s="177"/>
      <c r="KP13" s="177"/>
      <c r="KQ13" s="177"/>
      <c r="KR13" s="177"/>
      <c r="KS13" s="177"/>
      <c r="KT13" s="177"/>
      <c r="KU13" s="177"/>
      <c r="KV13" s="177"/>
      <c r="KW13" s="177"/>
      <c r="KX13" s="177"/>
      <c r="KY13" s="177"/>
      <c r="KZ13" s="177"/>
      <c r="LA13" s="177"/>
      <c r="LB13" s="177"/>
      <c r="LC13" s="177"/>
      <c r="LD13" s="177"/>
      <c r="LE13" s="177"/>
      <c r="LF13" s="177"/>
      <c r="LG13" s="177"/>
      <c r="LH13" s="177"/>
      <c r="LI13" s="177"/>
      <c r="LJ13" s="177"/>
      <c r="LK13" s="177"/>
      <c r="LL13" s="177"/>
      <c r="LM13" s="177"/>
      <c r="LN13" s="177"/>
      <c r="LO13" s="177"/>
      <c r="LP13" s="177"/>
      <c r="LQ13" s="177"/>
      <c r="LR13" s="177"/>
      <c r="LS13" s="177"/>
      <c r="LT13" s="177"/>
      <c r="LU13" s="177"/>
      <c r="LV13" s="177"/>
      <c r="LW13" s="177"/>
      <c r="LX13" s="177"/>
      <c r="LY13" s="177"/>
      <c r="LZ13" s="177"/>
      <c r="MA13" s="177"/>
      <c r="MB13" s="177"/>
      <c r="MC13" s="177"/>
      <c r="MD13" s="177"/>
      <c r="ME13" s="177"/>
      <c r="MF13" s="177"/>
      <c r="MG13" s="177"/>
      <c r="MH13" s="177"/>
      <c r="MI13" s="177"/>
      <c r="MJ13" s="177"/>
      <c r="MK13" s="177"/>
      <c r="ML13" s="177"/>
      <c r="MM13" s="177"/>
      <c r="MN13" s="177"/>
      <c r="MO13" s="177"/>
      <c r="MP13" s="177"/>
      <c r="MQ13" s="177"/>
      <c r="MR13" s="177"/>
      <c r="MS13" s="177"/>
      <c r="MT13" s="177"/>
      <c r="MU13" s="177"/>
      <c r="MV13" s="177"/>
      <c r="MW13" s="177"/>
      <c r="MX13" s="177"/>
      <c r="MY13" s="177"/>
      <c r="MZ13" s="177"/>
      <c r="NA13" s="177"/>
      <c r="NB13" s="177"/>
      <c r="NC13" s="177"/>
      <c r="ND13" s="177"/>
      <c r="NE13" s="177"/>
      <c r="NF13" s="177"/>
      <c r="NG13" s="177"/>
      <c r="NH13" s="177"/>
      <c r="NI13" s="177"/>
      <c r="NJ13" s="177"/>
      <c r="NK13" s="177"/>
      <c r="NL13" s="177"/>
      <c r="NM13" s="177"/>
      <c r="NN13" s="177"/>
      <c r="NO13" s="177"/>
      <c r="NP13" s="177"/>
      <c r="NQ13" s="177"/>
      <c r="NR13" s="177"/>
      <c r="NS13" s="177"/>
      <c r="NT13" s="177"/>
      <c r="NU13" s="177"/>
      <c r="NV13" s="177"/>
      <c r="NW13" s="177"/>
      <c r="NX13" s="177"/>
      <c r="NY13" s="177"/>
      <c r="NZ13" s="177"/>
      <c r="OA13" s="177"/>
      <c r="OB13" s="177"/>
      <c r="OC13" s="177"/>
      <c r="OD13" s="177"/>
      <c r="OE13" s="177"/>
      <c r="OF13" s="177"/>
      <c r="OG13" s="177"/>
      <c r="OH13" s="177"/>
      <c r="OI13" s="177"/>
      <c r="OJ13" s="177"/>
      <c r="OK13" s="177"/>
      <c r="OL13" s="177"/>
      <c r="OM13" s="177"/>
      <c r="ON13" s="177"/>
      <c r="OO13" s="177"/>
      <c r="OP13" s="177"/>
      <c r="OQ13" s="177"/>
      <c r="OR13" s="177"/>
      <c r="OS13" s="177"/>
      <c r="OT13" s="177"/>
      <c r="OU13" s="177"/>
      <c r="OV13" s="177"/>
      <c r="OW13" s="177"/>
      <c r="OX13" s="177"/>
      <c r="OY13" s="177"/>
      <c r="OZ13" s="177"/>
      <c r="PA13" s="177"/>
      <c r="PB13" s="177"/>
      <c r="PC13" s="177"/>
      <c r="PD13" s="177"/>
      <c r="PE13" s="177"/>
      <c r="PF13" s="177"/>
      <c r="PG13" s="177"/>
      <c r="PH13" s="177"/>
      <c r="PI13" s="177"/>
      <c r="PJ13" s="177"/>
      <c r="PK13" s="177"/>
      <c r="PL13" s="177"/>
      <c r="PM13" s="177"/>
      <c r="PN13" s="177"/>
      <c r="PO13" s="177"/>
      <c r="PP13" s="177"/>
      <c r="PQ13" s="177"/>
      <c r="PR13" s="177"/>
      <c r="PS13" s="177"/>
      <c r="PT13" s="177"/>
      <c r="PU13" s="177"/>
      <c r="PV13" s="177"/>
      <c r="PW13" s="177"/>
      <c r="PX13" s="177"/>
      <c r="PY13" s="177"/>
      <c r="PZ13" s="177"/>
      <c r="QA13" s="177"/>
      <c r="QB13" s="177"/>
      <c r="QC13" s="177"/>
      <c r="QD13" s="177"/>
      <c r="QE13" s="177"/>
      <c r="QF13" s="177"/>
      <c r="QG13" s="177"/>
      <c r="QH13" s="177"/>
      <c r="QI13" s="177"/>
      <c r="QJ13" s="177"/>
      <c r="QK13" s="177"/>
      <c r="QL13" s="177"/>
      <c r="QM13" s="177"/>
      <c r="QN13" s="177"/>
      <c r="QO13" s="177"/>
      <c r="QP13" s="177"/>
      <c r="QQ13" s="177"/>
      <c r="QR13" s="177"/>
      <c r="QS13" s="177"/>
      <c r="QT13" s="177"/>
      <c r="QU13" s="177"/>
      <c r="QV13" s="177"/>
      <c r="QW13" s="177"/>
      <c r="QX13" s="177"/>
      <c r="QY13" s="177"/>
      <c r="QZ13" s="177"/>
      <c r="RA13" s="177"/>
      <c r="RB13" s="177"/>
      <c r="RC13" s="177"/>
      <c r="RD13" s="177"/>
      <c r="RE13" s="177"/>
      <c r="RF13" s="177"/>
      <c r="RG13" s="177"/>
      <c r="RH13" s="177"/>
      <c r="RI13" s="177"/>
      <c r="RJ13" s="177"/>
      <c r="RK13" s="177"/>
      <c r="RL13" s="177"/>
      <c r="RM13" s="177"/>
      <c r="RN13" s="177"/>
      <c r="RO13" s="177"/>
      <c r="RP13" s="177"/>
      <c r="RQ13" s="177"/>
      <c r="RR13" s="177"/>
      <c r="RS13" s="177"/>
      <c r="RT13" s="177"/>
      <c r="RU13" s="177"/>
      <c r="RV13" s="177"/>
      <c r="RW13" s="177"/>
      <c r="RX13" s="177"/>
      <c r="RY13" s="177"/>
      <c r="RZ13" s="177"/>
      <c r="SA13" s="177"/>
      <c r="SB13" s="177"/>
      <c r="SC13" s="177"/>
      <c r="SD13" s="177"/>
      <c r="SE13" s="177"/>
      <c r="SF13" s="177"/>
      <c r="SG13" s="177"/>
      <c r="SH13" s="177"/>
      <c r="SI13" s="177"/>
      <c r="SJ13" s="177"/>
      <c r="SK13" s="177"/>
      <c r="SL13" s="177"/>
      <c r="SM13" s="177"/>
      <c r="SN13" s="177"/>
      <c r="SO13" s="177"/>
      <c r="SP13" s="177"/>
      <c r="SQ13" s="177"/>
      <c r="SR13" s="177"/>
      <c r="SS13" s="177"/>
      <c r="ST13" s="177"/>
      <c r="SU13" s="177"/>
      <c r="SV13" s="177"/>
      <c r="SW13" s="177"/>
      <c r="SX13" s="177"/>
      <c r="SY13" s="177"/>
      <c r="SZ13" s="177"/>
      <c r="TA13" s="177"/>
      <c r="TB13" s="177"/>
      <c r="TC13" s="177"/>
      <c r="TD13" s="177"/>
      <c r="TE13" s="177"/>
      <c r="TF13" s="177"/>
      <c r="TG13" s="177"/>
      <c r="TH13" s="177"/>
      <c r="TI13" s="177"/>
      <c r="TJ13" s="177"/>
      <c r="TK13" s="177"/>
      <c r="TL13" s="177"/>
      <c r="TM13" s="177"/>
      <c r="TN13" s="177"/>
      <c r="TO13" s="177"/>
      <c r="TP13" s="177"/>
      <c r="TQ13" s="177"/>
      <c r="TR13" s="177"/>
      <c r="TS13" s="177"/>
      <c r="TT13" s="177"/>
      <c r="TU13" s="177"/>
      <c r="TV13" s="177"/>
      <c r="TW13" s="177"/>
      <c r="TX13" s="177"/>
      <c r="TY13" s="177"/>
      <c r="TZ13" s="177"/>
      <c r="UA13" s="177"/>
      <c r="UB13" s="177"/>
      <c r="UC13" s="177"/>
      <c r="UD13" s="177"/>
      <c r="UE13" s="177"/>
      <c r="UF13" s="177"/>
      <c r="UG13" s="177"/>
      <c r="UH13" s="177"/>
      <c r="UI13" s="177"/>
      <c r="UJ13" s="177"/>
      <c r="UK13" s="177"/>
      <c r="UL13" s="177"/>
      <c r="UM13" s="177"/>
      <c r="UN13" s="177"/>
      <c r="UO13" s="177"/>
      <c r="UP13" s="177"/>
      <c r="UQ13" s="177"/>
      <c r="UR13" s="177"/>
      <c r="US13" s="177"/>
      <c r="UT13" s="177"/>
      <c r="UU13" s="177"/>
      <c r="UV13" s="177"/>
      <c r="UW13" s="177"/>
      <c r="UX13" s="177"/>
      <c r="UY13" s="177"/>
      <c r="UZ13" s="177"/>
      <c r="VA13" s="177"/>
      <c r="VB13" s="177"/>
      <c r="VC13" s="177"/>
      <c r="VD13" s="177"/>
      <c r="VE13" s="177"/>
      <c r="VF13" s="177"/>
      <c r="VG13" s="177"/>
      <c r="VH13" s="177"/>
      <c r="VI13" s="177"/>
      <c r="VJ13" s="177"/>
      <c r="VK13" s="177"/>
      <c r="VL13" s="177"/>
      <c r="VM13" s="177"/>
      <c r="VN13" s="177"/>
      <c r="VO13" s="177"/>
      <c r="VP13" s="177"/>
      <c r="VQ13" s="177"/>
      <c r="VR13" s="177"/>
      <c r="VS13" s="177"/>
      <c r="VT13" s="177"/>
      <c r="VU13" s="177"/>
      <c r="VV13" s="177"/>
      <c r="VW13" s="177"/>
      <c r="VX13" s="177"/>
      <c r="VY13" s="177"/>
      <c r="VZ13" s="177"/>
      <c r="WA13" s="177"/>
      <c r="WB13" s="177"/>
      <c r="WC13" s="177"/>
      <c r="WD13" s="177"/>
      <c r="WE13" s="177"/>
      <c r="WF13" s="177"/>
      <c r="WG13" s="177"/>
      <c r="WH13" s="177"/>
      <c r="WI13" s="177"/>
      <c r="WJ13" s="177"/>
      <c r="WK13" s="177"/>
      <c r="WL13" s="177"/>
      <c r="WM13" s="177"/>
      <c r="WN13" s="177"/>
      <c r="WO13" s="177"/>
      <c r="WP13" s="177"/>
      <c r="WQ13" s="177"/>
      <c r="WR13" s="177"/>
      <c r="WS13" s="177"/>
      <c r="WT13" s="177"/>
      <c r="WU13" s="177"/>
      <c r="WV13" s="177"/>
      <c r="WW13" s="177"/>
      <c r="WX13" s="177"/>
      <c r="WY13" s="177"/>
      <c r="WZ13" s="177"/>
      <c r="XA13" s="177"/>
      <c r="XB13" s="177"/>
      <c r="XC13" s="177"/>
      <c r="XD13" s="177"/>
      <c r="XE13" s="177"/>
      <c r="XF13" s="177"/>
      <c r="XG13" s="177"/>
      <c r="XH13" s="177"/>
      <c r="XI13" s="177"/>
      <c r="XJ13" s="177"/>
      <c r="XK13" s="177"/>
      <c r="XL13" s="177"/>
      <c r="XM13" s="177"/>
      <c r="XN13" s="177"/>
      <c r="XO13" s="177"/>
      <c r="XP13" s="177"/>
      <c r="XQ13" s="177"/>
      <c r="XR13" s="177"/>
      <c r="XS13" s="177"/>
      <c r="XT13" s="177"/>
      <c r="XU13" s="177"/>
      <c r="XV13" s="177"/>
      <c r="XW13" s="177"/>
      <c r="XX13" s="177"/>
      <c r="XY13" s="177"/>
      <c r="XZ13" s="177"/>
      <c r="YA13" s="177"/>
      <c r="YB13" s="177"/>
      <c r="YC13" s="177"/>
      <c r="YD13" s="177"/>
      <c r="YE13" s="177"/>
      <c r="YF13" s="177"/>
      <c r="YG13" s="177"/>
      <c r="YH13" s="177"/>
      <c r="YI13" s="177"/>
      <c r="YJ13" s="177"/>
      <c r="YK13" s="177"/>
      <c r="YL13" s="177"/>
      <c r="YM13" s="177"/>
      <c r="YN13" s="177"/>
      <c r="YO13" s="177"/>
      <c r="YP13" s="177"/>
      <c r="YQ13" s="177"/>
      <c r="YR13" s="177"/>
      <c r="YS13" s="177"/>
      <c r="YT13" s="177"/>
      <c r="YU13" s="177"/>
      <c r="YV13" s="177"/>
      <c r="YW13" s="177"/>
      <c r="YX13" s="177"/>
      <c r="YY13" s="177"/>
      <c r="YZ13" s="177"/>
      <c r="ZA13" s="177"/>
      <c r="ZB13" s="177"/>
      <c r="ZC13" s="177"/>
      <c r="ZD13" s="177"/>
      <c r="ZE13" s="177"/>
      <c r="ZF13" s="177"/>
      <c r="ZG13" s="177"/>
      <c r="ZH13" s="177"/>
      <c r="ZI13" s="177"/>
      <c r="ZJ13" s="177"/>
      <c r="ZK13" s="177"/>
      <c r="ZL13" s="177"/>
      <c r="ZM13" s="177"/>
      <c r="ZN13" s="177"/>
      <c r="ZO13" s="177"/>
      <c r="ZP13" s="177"/>
      <c r="ZQ13" s="177"/>
      <c r="ZR13" s="177"/>
      <c r="ZS13" s="177"/>
      <c r="ZT13" s="177"/>
      <c r="ZU13" s="177"/>
      <c r="ZV13" s="177"/>
      <c r="ZW13" s="177"/>
      <c r="ZX13" s="177"/>
      <c r="ZY13" s="177"/>
      <c r="ZZ13" s="177"/>
      <c r="AAA13" s="177"/>
      <c r="AAB13" s="177"/>
      <c r="AAC13" s="177"/>
      <c r="AAD13" s="177"/>
      <c r="AAE13" s="177"/>
      <c r="AAF13" s="177"/>
      <c r="AAG13" s="177"/>
      <c r="AAH13" s="177"/>
      <c r="AAI13" s="177"/>
      <c r="AAJ13" s="177"/>
      <c r="AAK13" s="177"/>
      <c r="AAL13" s="177"/>
      <c r="AAM13" s="177"/>
      <c r="AAN13" s="177"/>
      <c r="AAO13" s="177"/>
      <c r="AAP13" s="177"/>
      <c r="AAQ13" s="177"/>
      <c r="AAR13" s="177"/>
      <c r="AAS13" s="177"/>
      <c r="AAT13" s="177"/>
      <c r="AAU13" s="177"/>
      <c r="AAV13" s="177"/>
      <c r="AAW13" s="177"/>
      <c r="AAX13" s="177"/>
      <c r="AAY13" s="177"/>
      <c r="AAZ13" s="177"/>
      <c r="ABA13" s="177"/>
      <c r="ABB13" s="177"/>
      <c r="ABC13" s="177"/>
      <c r="ABD13" s="177"/>
      <c r="ABE13" s="177"/>
      <c r="ABF13" s="177"/>
      <c r="ABG13" s="177"/>
      <c r="ABH13" s="177"/>
      <c r="ABI13" s="177"/>
      <c r="ABJ13" s="177"/>
      <c r="ABK13" s="177"/>
      <c r="ABL13" s="177"/>
      <c r="ABM13" s="177"/>
      <c r="ABN13" s="177"/>
      <c r="ABO13" s="177"/>
      <c r="ABP13" s="177"/>
      <c r="ABQ13" s="177"/>
      <c r="ABR13" s="177"/>
      <c r="ABS13" s="177"/>
      <c r="ABT13" s="177"/>
      <c r="ABU13" s="177"/>
      <c r="ABV13" s="177"/>
      <c r="ABW13" s="177"/>
      <c r="ABX13" s="177"/>
      <c r="ABY13" s="177"/>
      <c r="ABZ13" s="177"/>
      <c r="ACA13" s="177"/>
      <c r="ACB13" s="177"/>
      <c r="ACC13" s="177"/>
      <c r="ACD13" s="177"/>
      <c r="ACE13" s="177"/>
      <c r="ACF13" s="177"/>
      <c r="ACG13" s="177"/>
      <c r="ACH13" s="177"/>
      <c r="ACI13" s="177"/>
      <c r="ACJ13" s="177"/>
      <c r="ACK13" s="177"/>
      <c r="ACL13" s="177"/>
      <c r="ACM13" s="177"/>
      <c r="ACN13" s="177"/>
      <c r="ACO13" s="177"/>
      <c r="ACP13" s="177"/>
      <c r="ACQ13" s="177"/>
      <c r="ACR13" s="177"/>
      <c r="ACS13" s="177"/>
      <c r="ACT13" s="177"/>
      <c r="ACU13" s="177"/>
      <c r="ACV13" s="177"/>
      <c r="ACW13" s="177"/>
      <c r="ACX13" s="177"/>
      <c r="ACY13" s="177"/>
      <c r="ACZ13" s="177"/>
      <c r="ADA13" s="177"/>
      <c r="ADB13" s="177"/>
      <c r="ADC13" s="177"/>
      <c r="ADD13" s="177"/>
      <c r="ADE13" s="177"/>
      <c r="ADF13" s="177"/>
      <c r="ADG13" s="177"/>
      <c r="ADH13" s="177"/>
      <c r="ADI13" s="177"/>
      <c r="ADJ13" s="177"/>
      <c r="ADK13" s="177"/>
      <c r="ADL13" s="177"/>
      <c r="ADM13" s="177"/>
      <c r="ADN13" s="177"/>
      <c r="ADO13" s="177"/>
      <c r="ADP13" s="177"/>
      <c r="ADQ13" s="177"/>
      <c r="ADR13" s="177"/>
      <c r="ADS13" s="177"/>
      <c r="ADT13" s="177"/>
      <c r="ADU13" s="177"/>
      <c r="ADV13" s="177"/>
      <c r="ADW13" s="177"/>
      <c r="ADX13" s="177"/>
      <c r="ADY13" s="177"/>
      <c r="ADZ13" s="177"/>
      <c r="AEA13" s="177"/>
      <c r="AEB13" s="177"/>
      <c r="AEC13" s="177"/>
      <c r="AED13" s="177"/>
      <c r="AEE13" s="177"/>
      <c r="AEF13" s="177"/>
      <c r="AEG13" s="177"/>
      <c r="AEH13" s="177"/>
      <c r="AEI13" s="177"/>
      <c r="AEJ13" s="177"/>
      <c r="AEK13" s="177"/>
      <c r="AEL13" s="177"/>
      <c r="AEM13" s="177"/>
      <c r="AEN13" s="177"/>
      <c r="AEO13" s="177"/>
      <c r="AEP13" s="177"/>
      <c r="AEQ13" s="177"/>
      <c r="AER13" s="177"/>
      <c r="AES13" s="177"/>
      <c r="AET13" s="177"/>
      <c r="AEU13" s="177"/>
      <c r="AEV13" s="177"/>
      <c r="AEW13" s="177"/>
      <c r="AEX13" s="177"/>
      <c r="AEY13" s="177"/>
      <c r="AEZ13" s="177"/>
      <c r="AFA13" s="177"/>
      <c r="AFB13" s="177"/>
      <c r="AFC13" s="177"/>
      <c r="AFD13" s="177"/>
      <c r="AFE13" s="177"/>
      <c r="AFF13" s="177"/>
      <c r="AFG13" s="177"/>
      <c r="AFH13" s="177"/>
      <c r="AFI13" s="177"/>
      <c r="AFJ13" s="177"/>
      <c r="AFK13" s="177"/>
      <c r="AFL13" s="177"/>
      <c r="AFM13" s="177"/>
      <c r="AFN13" s="177"/>
      <c r="AFO13" s="177"/>
      <c r="AFP13" s="177"/>
      <c r="AFQ13" s="177"/>
      <c r="AFR13" s="177"/>
      <c r="AFS13" s="177"/>
      <c r="AFT13" s="177"/>
      <c r="AFU13" s="177"/>
      <c r="AFV13" s="177"/>
      <c r="AFW13" s="177"/>
      <c r="AFX13" s="177"/>
      <c r="AFY13" s="177"/>
      <c r="AFZ13" s="177"/>
      <c r="AGA13" s="177"/>
      <c r="AGB13" s="177"/>
      <c r="AGC13" s="177"/>
      <c r="AGD13" s="177"/>
      <c r="AGE13" s="177"/>
      <c r="AGF13" s="177"/>
      <c r="AGG13" s="177"/>
      <c r="AGH13" s="177"/>
      <c r="AGI13" s="177"/>
      <c r="AGJ13" s="177"/>
      <c r="AGK13" s="177"/>
      <c r="AGL13" s="177"/>
      <c r="AGM13" s="177"/>
      <c r="AGN13" s="177"/>
      <c r="AGO13" s="177"/>
      <c r="AGP13" s="177"/>
      <c r="AGQ13" s="177"/>
      <c r="AGR13" s="177"/>
      <c r="AGS13" s="177"/>
      <c r="AGT13" s="177"/>
      <c r="AGU13" s="177"/>
      <c r="AGV13" s="177"/>
      <c r="AGW13" s="177"/>
      <c r="AGX13" s="177"/>
      <c r="AGY13" s="177"/>
      <c r="AGZ13" s="177"/>
      <c r="AHA13" s="177"/>
      <c r="AHB13" s="177"/>
      <c r="AHC13" s="177"/>
      <c r="AHD13" s="177"/>
      <c r="AHE13" s="177"/>
      <c r="AHF13" s="177"/>
      <c r="AHG13" s="177"/>
      <c r="AHH13" s="177"/>
      <c r="AHI13" s="177"/>
      <c r="AHJ13" s="177"/>
      <c r="AHK13" s="177"/>
      <c r="AHL13" s="177"/>
      <c r="AHM13" s="177"/>
      <c r="AHN13" s="177"/>
      <c r="AHO13" s="177"/>
      <c r="AHP13" s="177"/>
      <c r="AHQ13" s="177"/>
      <c r="AHR13" s="177"/>
      <c r="AHS13" s="177"/>
      <c r="AHT13" s="177"/>
      <c r="AHU13" s="177"/>
      <c r="AHV13" s="177"/>
      <c r="AHW13" s="177"/>
      <c r="AHX13" s="177"/>
      <c r="AHY13" s="177"/>
      <c r="AHZ13" s="177"/>
      <c r="AIA13" s="177"/>
      <c r="AIB13" s="177"/>
      <c r="AIC13" s="177"/>
      <c r="AID13" s="177"/>
      <c r="AIE13" s="177"/>
      <c r="AIF13" s="177"/>
      <c r="AIG13" s="177"/>
      <c r="AIH13" s="177"/>
      <c r="AII13" s="177"/>
      <c r="AIJ13" s="177"/>
      <c r="AIK13" s="177"/>
      <c r="AIL13" s="177"/>
      <c r="AIM13" s="177"/>
      <c r="AIN13" s="177"/>
      <c r="AIO13" s="177"/>
      <c r="AIP13" s="177"/>
      <c r="AIQ13" s="177"/>
      <c r="AIR13" s="177"/>
      <c r="AIS13" s="177"/>
      <c r="AIT13" s="177"/>
      <c r="AIU13" s="177"/>
      <c r="AIV13" s="177"/>
      <c r="AIW13" s="177"/>
      <c r="AIX13" s="177"/>
      <c r="AIY13" s="177"/>
      <c r="AIZ13" s="177"/>
      <c r="AJA13" s="177"/>
      <c r="AJB13" s="177"/>
      <c r="AJC13" s="177"/>
      <c r="AJD13" s="177"/>
      <c r="AJE13" s="177"/>
      <c r="AJF13" s="177"/>
      <c r="AJG13" s="177"/>
      <c r="AJH13" s="177"/>
      <c r="AJI13" s="177"/>
      <c r="AJJ13" s="177"/>
      <c r="AJK13" s="177"/>
      <c r="AJL13" s="177"/>
      <c r="AJM13" s="177"/>
      <c r="AJN13" s="177"/>
      <c r="AJO13" s="177"/>
      <c r="AJP13" s="177"/>
      <c r="AJQ13" s="177"/>
      <c r="AJR13" s="177"/>
      <c r="AJS13" s="177"/>
      <c r="AJT13" s="177"/>
      <c r="AJU13" s="177"/>
      <c r="AJV13" s="177"/>
      <c r="AJW13" s="177"/>
      <c r="AJX13" s="177"/>
      <c r="AJY13" s="177"/>
      <c r="AJZ13" s="177"/>
      <c r="AKA13" s="177"/>
      <c r="AKB13" s="177"/>
      <c r="AKC13" s="177"/>
      <c r="AKD13" s="177"/>
      <c r="AKE13" s="177"/>
      <c r="AKF13" s="177"/>
      <c r="AKG13" s="177"/>
      <c r="AKH13" s="177"/>
      <c r="AKI13" s="177"/>
      <c r="AKJ13" s="177"/>
      <c r="AKK13" s="177"/>
      <c r="AKL13" s="177"/>
      <c r="AKM13" s="177"/>
      <c r="AKN13" s="177"/>
      <c r="AKO13" s="177"/>
      <c r="AKP13" s="177"/>
      <c r="AKQ13" s="177"/>
      <c r="AKR13" s="177"/>
      <c r="AKS13" s="177"/>
      <c r="AKT13" s="177"/>
      <c r="AKU13" s="177"/>
      <c r="AKV13" s="177"/>
      <c r="AKW13" s="177"/>
      <c r="AKX13" s="177"/>
      <c r="AKY13" s="177"/>
      <c r="AKZ13" s="177"/>
      <c r="ALA13" s="177"/>
      <c r="ALB13" s="177"/>
      <c r="ALC13" s="177"/>
      <c r="ALD13" s="177"/>
      <c r="ALE13" s="177"/>
      <c r="ALF13" s="177"/>
      <c r="ALG13" s="177"/>
      <c r="ALH13" s="177"/>
      <c r="ALI13" s="177"/>
      <c r="ALJ13" s="177"/>
      <c r="ALK13" s="177"/>
      <c r="ALL13" s="177"/>
      <c r="ALM13" s="177"/>
      <c r="ALN13" s="177"/>
      <c r="ALO13" s="177"/>
      <c r="ALP13" s="177"/>
      <c r="ALQ13" s="177"/>
      <c r="ALR13" s="177"/>
      <c r="ALS13" s="177"/>
      <c r="ALT13" s="177"/>
      <c r="ALU13" s="177"/>
      <c r="ALV13" s="177"/>
      <c r="ALW13" s="177"/>
      <c r="ALX13" s="177"/>
      <c r="ALY13" s="177"/>
      <c r="ALZ13" s="177"/>
      <c r="AMA13" s="177"/>
      <c r="AMB13" s="177"/>
      <c r="AMC13" s="177"/>
      <c r="AMD13" s="177"/>
      <c r="AME13" s="177"/>
      <c r="AMF13" s="177"/>
      <c r="AMG13" s="177"/>
      <c r="AMH13" s="177"/>
      <c r="AMI13" s="177"/>
      <c r="AMJ13" s="177"/>
      <c r="AMK13" s="177"/>
    </row>
    <row r="14" spans="1:1025" s="298" customFormat="1" ht="56.85" customHeight="1" x14ac:dyDescent="0.8">
      <c r="A14" s="168" t="s">
        <v>57</v>
      </c>
      <c r="B14" s="170">
        <v>24443.529411764699</v>
      </c>
      <c r="C14" s="168"/>
      <c r="D14" s="169"/>
      <c r="E14" s="168">
        <v>24444</v>
      </c>
      <c r="F14" s="169">
        <v>20777</v>
      </c>
      <c r="G14" s="168"/>
      <c r="H14" s="169"/>
      <c r="I14" s="168">
        <v>20777</v>
      </c>
      <c r="J14" s="174">
        <v>16206.06</v>
      </c>
      <c r="K14" s="168"/>
      <c r="L14" s="169"/>
      <c r="M14" s="168">
        <v>16206</v>
      </c>
      <c r="N14" s="179"/>
      <c r="O14" s="403"/>
      <c r="P14" s="403"/>
      <c r="Q14" s="403"/>
      <c r="R14" s="403"/>
      <c r="S14" s="403"/>
      <c r="T14" s="403"/>
      <c r="U14" s="403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7"/>
      <c r="DU14" s="177"/>
      <c r="DV14" s="177"/>
      <c r="DW14" s="177"/>
      <c r="DX14" s="177"/>
      <c r="DY14" s="177"/>
      <c r="DZ14" s="177"/>
      <c r="EA14" s="177"/>
      <c r="EB14" s="177"/>
      <c r="EC14" s="177"/>
      <c r="ED14" s="177"/>
      <c r="EE14" s="177"/>
      <c r="EF14" s="177"/>
      <c r="EG14" s="177"/>
      <c r="EH14" s="177"/>
      <c r="EI14" s="177"/>
      <c r="EJ14" s="177"/>
      <c r="EK14" s="177"/>
      <c r="EL14" s="177"/>
      <c r="EM14" s="177"/>
      <c r="EN14" s="177"/>
      <c r="EO14" s="177"/>
      <c r="EP14" s="177"/>
      <c r="EQ14" s="177"/>
      <c r="ER14" s="177"/>
      <c r="ES14" s="177"/>
      <c r="ET14" s="177"/>
      <c r="EU14" s="177"/>
      <c r="EV14" s="177"/>
      <c r="EW14" s="177"/>
      <c r="EX14" s="177"/>
      <c r="EY14" s="177"/>
      <c r="EZ14" s="177"/>
      <c r="FA14" s="177"/>
      <c r="FB14" s="177"/>
      <c r="FC14" s="177"/>
      <c r="FD14" s="177"/>
      <c r="FE14" s="177"/>
      <c r="FF14" s="177"/>
      <c r="FG14" s="177"/>
      <c r="FH14" s="177"/>
      <c r="FI14" s="177"/>
      <c r="FJ14" s="177"/>
      <c r="FK14" s="177"/>
      <c r="FL14" s="177"/>
      <c r="FM14" s="177"/>
      <c r="FN14" s="177"/>
      <c r="FO14" s="177"/>
      <c r="FP14" s="177"/>
      <c r="FQ14" s="177"/>
      <c r="FR14" s="177"/>
      <c r="FS14" s="177"/>
      <c r="FT14" s="177"/>
      <c r="FU14" s="177"/>
      <c r="FV14" s="177"/>
      <c r="FW14" s="177"/>
      <c r="FX14" s="177"/>
      <c r="FY14" s="177"/>
      <c r="FZ14" s="177"/>
      <c r="GA14" s="177"/>
      <c r="GB14" s="177"/>
      <c r="GC14" s="177"/>
      <c r="GD14" s="177"/>
      <c r="GE14" s="177"/>
      <c r="GF14" s="177"/>
      <c r="GG14" s="177"/>
      <c r="GH14" s="177"/>
      <c r="GI14" s="177"/>
      <c r="GJ14" s="177"/>
      <c r="GK14" s="177"/>
      <c r="GL14" s="177"/>
      <c r="GM14" s="177"/>
      <c r="GN14" s="177"/>
      <c r="GO14" s="177"/>
      <c r="GP14" s="177"/>
      <c r="GQ14" s="177"/>
      <c r="GR14" s="177"/>
      <c r="GS14" s="177"/>
      <c r="GT14" s="177"/>
      <c r="GU14" s="177"/>
      <c r="GV14" s="177"/>
      <c r="GW14" s="177"/>
      <c r="GX14" s="177"/>
      <c r="GY14" s="177"/>
      <c r="GZ14" s="177"/>
      <c r="HA14" s="177"/>
      <c r="HB14" s="177"/>
      <c r="HC14" s="177"/>
      <c r="HD14" s="177"/>
      <c r="HE14" s="177"/>
      <c r="HF14" s="177"/>
      <c r="HG14" s="177"/>
      <c r="HH14" s="177"/>
      <c r="HI14" s="177"/>
      <c r="HJ14" s="177"/>
      <c r="HK14" s="177"/>
      <c r="HL14" s="177"/>
      <c r="HM14" s="177"/>
      <c r="HN14" s="177"/>
      <c r="HO14" s="177"/>
      <c r="HP14" s="177"/>
      <c r="HQ14" s="177"/>
      <c r="HR14" s="177"/>
      <c r="HS14" s="177"/>
      <c r="HT14" s="177"/>
      <c r="HU14" s="177"/>
      <c r="HV14" s="177"/>
      <c r="HW14" s="177"/>
      <c r="HX14" s="177"/>
      <c r="HY14" s="177"/>
      <c r="HZ14" s="177"/>
      <c r="IA14" s="177"/>
      <c r="IB14" s="177"/>
      <c r="IC14" s="177"/>
      <c r="ID14" s="177"/>
      <c r="IE14" s="177"/>
      <c r="IF14" s="177"/>
      <c r="IG14" s="177"/>
      <c r="IH14" s="177"/>
      <c r="II14" s="177"/>
      <c r="IJ14" s="177"/>
      <c r="IK14" s="177"/>
      <c r="IL14" s="177"/>
      <c r="IM14" s="177"/>
      <c r="IN14" s="177"/>
      <c r="IO14" s="177"/>
      <c r="IP14" s="177"/>
      <c r="IQ14" s="177"/>
      <c r="IR14" s="177"/>
      <c r="IS14" s="177"/>
      <c r="IT14" s="177"/>
      <c r="IU14" s="177"/>
      <c r="IV14" s="177"/>
      <c r="IW14" s="177"/>
      <c r="IX14" s="177"/>
      <c r="IY14" s="177"/>
      <c r="IZ14" s="177"/>
      <c r="JA14" s="177"/>
      <c r="JB14" s="177"/>
      <c r="JC14" s="177"/>
      <c r="JD14" s="177"/>
      <c r="JE14" s="177"/>
      <c r="JF14" s="177"/>
      <c r="JG14" s="177"/>
      <c r="JH14" s="177"/>
      <c r="JI14" s="177"/>
      <c r="JJ14" s="177"/>
      <c r="JK14" s="177"/>
      <c r="JL14" s="177"/>
      <c r="JM14" s="177"/>
      <c r="JN14" s="177"/>
      <c r="JO14" s="177"/>
      <c r="JP14" s="177"/>
      <c r="JQ14" s="177"/>
      <c r="JR14" s="177"/>
      <c r="JS14" s="177"/>
      <c r="JT14" s="177"/>
      <c r="JU14" s="177"/>
      <c r="JV14" s="177"/>
      <c r="JW14" s="177"/>
      <c r="JX14" s="177"/>
      <c r="JY14" s="177"/>
      <c r="JZ14" s="177"/>
      <c r="KA14" s="177"/>
      <c r="KB14" s="177"/>
      <c r="KC14" s="177"/>
      <c r="KD14" s="177"/>
      <c r="KE14" s="177"/>
      <c r="KF14" s="177"/>
      <c r="KG14" s="177"/>
      <c r="KH14" s="177"/>
      <c r="KI14" s="177"/>
      <c r="KJ14" s="177"/>
      <c r="KK14" s="177"/>
      <c r="KL14" s="177"/>
      <c r="KM14" s="177"/>
      <c r="KN14" s="177"/>
      <c r="KO14" s="177"/>
      <c r="KP14" s="177"/>
      <c r="KQ14" s="177"/>
      <c r="KR14" s="177"/>
      <c r="KS14" s="177"/>
      <c r="KT14" s="177"/>
      <c r="KU14" s="177"/>
      <c r="KV14" s="177"/>
      <c r="KW14" s="177"/>
      <c r="KX14" s="177"/>
      <c r="KY14" s="177"/>
      <c r="KZ14" s="177"/>
      <c r="LA14" s="177"/>
      <c r="LB14" s="177"/>
      <c r="LC14" s="177"/>
      <c r="LD14" s="177"/>
      <c r="LE14" s="177"/>
      <c r="LF14" s="177"/>
      <c r="LG14" s="177"/>
      <c r="LH14" s="177"/>
      <c r="LI14" s="177"/>
      <c r="LJ14" s="177"/>
      <c r="LK14" s="177"/>
      <c r="LL14" s="177"/>
      <c r="LM14" s="177"/>
      <c r="LN14" s="177"/>
      <c r="LO14" s="177"/>
      <c r="LP14" s="177"/>
      <c r="LQ14" s="177"/>
      <c r="LR14" s="177"/>
      <c r="LS14" s="177"/>
      <c r="LT14" s="177"/>
      <c r="LU14" s="177"/>
      <c r="LV14" s="177"/>
      <c r="LW14" s="177"/>
      <c r="LX14" s="177"/>
      <c r="LY14" s="177"/>
      <c r="LZ14" s="177"/>
      <c r="MA14" s="177"/>
      <c r="MB14" s="177"/>
      <c r="MC14" s="177"/>
      <c r="MD14" s="177"/>
      <c r="ME14" s="177"/>
      <c r="MF14" s="177"/>
      <c r="MG14" s="177"/>
      <c r="MH14" s="177"/>
      <c r="MI14" s="177"/>
      <c r="MJ14" s="177"/>
      <c r="MK14" s="177"/>
      <c r="ML14" s="177"/>
      <c r="MM14" s="177"/>
      <c r="MN14" s="177"/>
      <c r="MO14" s="177"/>
      <c r="MP14" s="177"/>
      <c r="MQ14" s="177"/>
      <c r="MR14" s="177"/>
      <c r="MS14" s="177"/>
      <c r="MT14" s="177"/>
      <c r="MU14" s="177"/>
      <c r="MV14" s="177"/>
      <c r="MW14" s="177"/>
      <c r="MX14" s="177"/>
      <c r="MY14" s="177"/>
      <c r="MZ14" s="177"/>
      <c r="NA14" s="177"/>
      <c r="NB14" s="177"/>
      <c r="NC14" s="177"/>
      <c r="ND14" s="177"/>
      <c r="NE14" s="177"/>
      <c r="NF14" s="177"/>
      <c r="NG14" s="177"/>
      <c r="NH14" s="177"/>
      <c r="NI14" s="177"/>
      <c r="NJ14" s="177"/>
      <c r="NK14" s="177"/>
      <c r="NL14" s="177"/>
      <c r="NM14" s="177"/>
      <c r="NN14" s="177"/>
      <c r="NO14" s="177"/>
      <c r="NP14" s="177"/>
      <c r="NQ14" s="177"/>
      <c r="NR14" s="177"/>
      <c r="NS14" s="177"/>
      <c r="NT14" s="177"/>
      <c r="NU14" s="177"/>
      <c r="NV14" s="177"/>
      <c r="NW14" s="177"/>
      <c r="NX14" s="177"/>
      <c r="NY14" s="177"/>
      <c r="NZ14" s="177"/>
      <c r="OA14" s="177"/>
      <c r="OB14" s="177"/>
      <c r="OC14" s="177"/>
      <c r="OD14" s="177"/>
      <c r="OE14" s="177"/>
      <c r="OF14" s="177"/>
      <c r="OG14" s="177"/>
      <c r="OH14" s="177"/>
      <c r="OI14" s="177"/>
      <c r="OJ14" s="177"/>
      <c r="OK14" s="177"/>
      <c r="OL14" s="177"/>
      <c r="OM14" s="177"/>
      <c r="ON14" s="177"/>
      <c r="OO14" s="177"/>
      <c r="OP14" s="177"/>
      <c r="OQ14" s="177"/>
      <c r="OR14" s="177"/>
      <c r="OS14" s="177"/>
      <c r="OT14" s="177"/>
      <c r="OU14" s="177"/>
      <c r="OV14" s="177"/>
      <c r="OW14" s="177"/>
      <c r="OX14" s="177"/>
      <c r="OY14" s="177"/>
      <c r="OZ14" s="177"/>
      <c r="PA14" s="177"/>
      <c r="PB14" s="177"/>
      <c r="PC14" s="177"/>
      <c r="PD14" s="177"/>
      <c r="PE14" s="177"/>
      <c r="PF14" s="177"/>
      <c r="PG14" s="177"/>
      <c r="PH14" s="177"/>
      <c r="PI14" s="177"/>
      <c r="PJ14" s="177"/>
      <c r="PK14" s="177"/>
      <c r="PL14" s="177"/>
      <c r="PM14" s="177"/>
      <c r="PN14" s="177"/>
      <c r="PO14" s="177"/>
      <c r="PP14" s="177"/>
      <c r="PQ14" s="177"/>
      <c r="PR14" s="177"/>
      <c r="PS14" s="177"/>
      <c r="PT14" s="177"/>
      <c r="PU14" s="177"/>
      <c r="PV14" s="177"/>
      <c r="PW14" s="177"/>
      <c r="PX14" s="177"/>
      <c r="PY14" s="177"/>
      <c r="PZ14" s="177"/>
      <c r="QA14" s="177"/>
      <c r="QB14" s="177"/>
      <c r="QC14" s="177"/>
      <c r="QD14" s="177"/>
      <c r="QE14" s="177"/>
      <c r="QF14" s="177"/>
      <c r="QG14" s="177"/>
      <c r="QH14" s="177"/>
      <c r="QI14" s="177"/>
      <c r="QJ14" s="177"/>
      <c r="QK14" s="177"/>
      <c r="QL14" s="177"/>
      <c r="QM14" s="177"/>
      <c r="QN14" s="177"/>
      <c r="QO14" s="177"/>
      <c r="QP14" s="177"/>
      <c r="QQ14" s="177"/>
      <c r="QR14" s="177"/>
      <c r="QS14" s="177"/>
      <c r="QT14" s="177"/>
      <c r="QU14" s="177"/>
      <c r="QV14" s="177"/>
      <c r="QW14" s="177"/>
      <c r="QX14" s="177"/>
      <c r="QY14" s="177"/>
      <c r="QZ14" s="177"/>
      <c r="RA14" s="177"/>
      <c r="RB14" s="177"/>
      <c r="RC14" s="177"/>
      <c r="RD14" s="177"/>
      <c r="RE14" s="177"/>
      <c r="RF14" s="177"/>
      <c r="RG14" s="177"/>
      <c r="RH14" s="177"/>
      <c r="RI14" s="177"/>
      <c r="RJ14" s="177"/>
      <c r="RK14" s="177"/>
      <c r="RL14" s="177"/>
      <c r="RM14" s="177"/>
      <c r="RN14" s="177"/>
      <c r="RO14" s="177"/>
      <c r="RP14" s="177"/>
      <c r="RQ14" s="177"/>
      <c r="RR14" s="177"/>
      <c r="RS14" s="177"/>
      <c r="RT14" s="177"/>
      <c r="RU14" s="177"/>
      <c r="RV14" s="177"/>
      <c r="RW14" s="177"/>
      <c r="RX14" s="177"/>
      <c r="RY14" s="177"/>
      <c r="RZ14" s="177"/>
      <c r="SA14" s="177"/>
      <c r="SB14" s="177"/>
      <c r="SC14" s="177"/>
      <c r="SD14" s="177"/>
      <c r="SE14" s="177"/>
      <c r="SF14" s="177"/>
      <c r="SG14" s="177"/>
      <c r="SH14" s="177"/>
      <c r="SI14" s="177"/>
      <c r="SJ14" s="177"/>
      <c r="SK14" s="177"/>
      <c r="SL14" s="177"/>
      <c r="SM14" s="177"/>
      <c r="SN14" s="177"/>
      <c r="SO14" s="177"/>
      <c r="SP14" s="177"/>
      <c r="SQ14" s="177"/>
      <c r="SR14" s="177"/>
      <c r="SS14" s="177"/>
      <c r="ST14" s="177"/>
      <c r="SU14" s="177"/>
      <c r="SV14" s="177"/>
      <c r="SW14" s="177"/>
      <c r="SX14" s="177"/>
      <c r="SY14" s="177"/>
      <c r="SZ14" s="177"/>
      <c r="TA14" s="177"/>
      <c r="TB14" s="177"/>
      <c r="TC14" s="177"/>
      <c r="TD14" s="177"/>
      <c r="TE14" s="177"/>
      <c r="TF14" s="177"/>
      <c r="TG14" s="177"/>
      <c r="TH14" s="177"/>
      <c r="TI14" s="177"/>
      <c r="TJ14" s="177"/>
      <c r="TK14" s="177"/>
      <c r="TL14" s="177"/>
      <c r="TM14" s="177"/>
      <c r="TN14" s="177"/>
      <c r="TO14" s="177"/>
      <c r="TP14" s="177"/>
      <c r="TQ14" s="177"/>
      <c r="TR14" s="177"/>
      <c r="TS14" s="177"/>
      <c r="TT14" s="177"/>
      <c r="TU14" s="177"/>
      <c r="TV14" s="177"/>
      <c r="TW14" s="177"/>
      <c r="TX14" s="177"/>
      <c r="TY14" s="177"/>
      <c r="TZ14" s="177"/>
      <c r="UA14" s="177"/>
      <c r="UB14" s="177"/>
      <c r="UC14" s="177"/>
      <c r="UD14" s="177"/>
      <c r="UE14" s="177"/>
      <c r="UF14" s="177"/>
      <c r="UG14" s="177"/>
      <c r="UH14" s="177"/>
      <c r="UI14" s="177"/>
      <c r="UJ14" s="177"/>
      <c r="UK14" s="177"/>
      <c r="UL14" s="177"/>
      <c r="UM14" s="177"/>
      <c r="UN14" s="177"/>
      <c r="UO14" s="177"/>
      <c r="UP14" s="177"/>
      <c r="UQ14" s="177"/>
      <c r="UR14" s="177"/>
      <c r="US14" s="177"/>
      <c r="UT14" s="177"/>
      <c r="UU14" s="177"/>
      <c r="UV14" s="177"/>
      <c r="UW14" s="177"/>
      <c r="UX14" s="177"/>
      <c r="UY14" s="177"/>
      <c r="UZ14" s="177"/>
      <c r="VA14" s="177"/>
      <c r="VB14" s="177"/>
      <c r="VC14" s="177"/>
      <c r="VD14" s="177"/>
      <c r="VE14" s="177"/>
      <c r="VF14" s="177"/>
      <c r="VG14" s="177"/>
      <c r="VH14" s="177"/>
      <c r="VI14" s="177"/>
      <c r="VJ14" s="177"/>
      <c r="VK14" s="177"/>
      <c r="VL14" s="177"/>
      <c r="VM14" s="177"/>
      <c r="VN14" s="177"/>
      <c r="VO14" s="177"/>
      <c r="VP14" s="177"/>
      <c r="VQ14" s="177"/>
      <c r="VR14" s="177"/>
      <c r="VS14" s="177"/>
      <c r="VT14" s="177"/>
      <c r="VU14" s="177"/>
      <c r="VV14" s="177"/>
      <c r="VW14" s="177"/>
      <c r="VX14" s="177"/>
      <c r="VY14" s="177"/>
      <c r="VZ14" s="177"/>
      <c r="WA14" s="177"/>
      <c r="WB14" s="177"/>
      <c r="WC14" s="177"/>
      <c r="WD14" s="177"/>
      <c r="WE14" s="177"/>
      <c r="WF14" s="177"/>
      <c r="WG14" s="177"/>
      <c r="WH14" s="177"/>
      <c r="WI14" s="177"/>
      <c r="WJ14" s="177"/>
      <c r="WK14" s="177"/>
      <c r="WL14" s="177"/>
      <c r="WM14" s="177"/>
      <c r="WN14" s="177"/>
      <c r="WO14" s="177"/>
      <c r="WP14" s="177"/>
      <c r="WQ14" s="177"/>
      <c r="WR14" s="177"/>
      <c r="WS14" s="177"/>
      <c r="WT14" s="177"/>
      <c r="WU14" s="177"/>
      <c r="WV14" s="177"/>
      <c r="WW14" s="177"/>
      <c r="WX14" s="177"/>
      <c r="WY14" s="177"/>
      <c r="WZ14" s="177"/>
      <c r="XA14" s="177"/>
      <c r="XB14" s="177"/>
      <c r="XC14" s="177"/>
      <c r="XD14" s="177"/>
      <c r="XE14" s="177"/>
      <c r="XF14" s="177"/>
      <c r="XG14" s="177"/>
      <c r="XH14" s="177"/>
      <c r="XI14" s="177"/>
      <c r="XJ14" s="177"/>
      <c r="XK14" s="177"/>
      <c r="XL14" s="177"/>
      <c r="XM14" s="177"/>
      <c r="XN14" s="177"/>
      <c r="XO14" s="177"/>
      <c r="XP14" s="177"/>
      <c r="XQ14" s="177"/>
      <c r="XR14" s="177"/>
      <c r="XS14" s="177"/>
      <c r="XT14" s="177"/>
      <c r="XU14" s="177"/>
      <c r="XV14" s="177"/>
      <c r="XW14" s="177"/>
      <c r="XX14" s="177"/>
      <c r="XY14" s="177"/>
      <c r="XZ14" s="177"/>
      <c r="YA14" s="177"/>
      <c r="YB14" s="177"/>
      <c r="YC14" s="177"/>
      <c r="YD14" s="177"/>
      <c r="YE14" s="177"/>
      <c r="YF14" s="177"/>
      <c r="YG14" s="177"/>
      <c r="YH14" s="177"/>
      <c r="YI14" s="177"/>
      <c r="YJ14" s="177"/>
      <c r="YK14" s="177"/>
      <c r="YL14" s="177"/>
      <c r="YM14" s="177"/>
      <c r="YN14" s="177"/>
      <c r="YO14" s="177"/>
      <c r="YP14" s="177"/>
      <c r="YQ14" s="177"/>
      <c r="YR14" s="177"/>
      <c r="YS14" s="177"/>
      <c r="YT14" s="177"/>
      <c r="YU14" s="177"/>
      <c r="YV14" s="177"/>
      <c r="YW14" s="177"/>
      <c r="YX14" s="177"/>
      <c r="YY14" s="177"/>
      <c r="YZ14" s="177"/>
      <c r="ZA14" s="177"/>
      <c r="ZB14" s="177"/>
      <c r="ZC14" s="177"/>
      <c r="ZD14" s="177"/>
      <c r="ZE14" s="177"/>
      <c r="ZF14" s="177"/>
      <c r="ZG14" s="177"/>
      <c r="ZH14" s="177"/>
      <c r="ZI14" s="177"/>
      <c r="ZJ14" s="177"/>
      <c r="ZK14" s="177"/>
      <c r="ZL14" s="177"/>
      <c r="ZM14" s="177"/>
      <c r="ZN14" s="177"/>
      <c r="ZO14" s="177"/>
      <c r="ZP14" s="177"/>
      <c r="ZQ14" s="177"/>
      <c r="ZR14" s="177"/>
      <c r="ZS14" s="177"/>
      <c r="ZT14" s="177"/>
      <c r="ZU14" s="177"/>
      <c r="ZV14" s="177"/>
      <c r="ZW14" s="177"/>
      <c r="ZX14" s="177"/>
      <c r="ZY14" s="177"/>
      <c r="ZZ14" s="177"/>
      <c r="AAA14" s="177"/>
      <c r="AAB14" s="177"/>
      <c r="AAC14" s="177"/>
      <c r="AAD14" s="177"/>
      <c r="AAE14" s="177"/>
      <c r="AAF14" s="177"/>
      <c r="AAG14" s="177"/>
      <c r="AAH14" s="177"/>
      <c r="AAI14" s="177"/>
      <c r="AAJ14" s="177"/>
      <c r="AAK14" s="177"/>
      <c r="AAL14" s="177"/>
      <c r="AAM14" s="177"/>
      <c r="AAN14" s="177"/>
      <c r="AAO14" s="177"/>
      <c r="AAP14" s="177"/>
      <c r="AAQ14" s="177"/>
      <c r="AAR14" s="177"/>
      <c r="AAS14" s="177"/>
      <c r="AAT14" s="177"/>
      <c r="AAU14" s="177"/>
      <c r="AAV14" s="177"/>
      <c r="AAW14" s="177"/>
      <c r="AAX14" s="177"/>
      <c r="AAY14" s="177"/>
      <c r="AAZ14" s="177"/>
      <c r="ABA14" s="177"/>
      <c r="ABB14" s="177"/>
      <c r="ABC14" s="177"/>
      <c r="ABD14" s="177"/>
      <c r="ABE14" s="177"/>
      <c r="ABF14" s="177"/>
      <c r="ABG14" s="177"/>
      <c r="ABH14" s="177"/>
      <c r="ABI14" s="177"/>
      <c r="ABJ14" s="177"/>
      <c r="ABK14" s="177"/>
      <c r="ABL14" s="177"/>
      <c r="ABM14" s="177"/>
      <c r="ABN14" s="177"/>
      <c r="ABO14" s="177"/>
      <c r="ABP14" s="177"/>
      <c r="ABQ14" s="177"/>
      <c r="ABR14" s="177"/>
      <c r="ABS14" s="177"/>
      <c r="ABT14" s="177"/>
      <c r="ABU14" s="177"/>
      <c r="ABV14" s="177"/>
      <c r="ABW14" s="177"/>
      <c r="ABX14" s="177"/>
      <c r="ABY14" s="177"/>
      <c r="ABZ14" s="177"/>
      <c r="ACA14" s="177"/>
      <c r="ACB14" s="177"/>
      <c r="ACC14" s="177"/>
      <c r="ACD14" s="177"/>
      <c r="ACE14" s="177"/>
      <c r="ACF14" s="177"/>
      <c r="ACG14" s="177"/>
      <c r="ACH14" s="177"/>
      <c r="ACI14" s="177"/>
      <c r="ACJ14" s="177"/>
      <c r="ACK14" s="177"/>
      <c r="ACL14" s="177"/>
      <c r="ACM14" s="177"/>
      <c r="ACN14" s="177"/>
      <c r="ACO14" s="177"/>
      <c r="ACP14" s="177"/>
      <c r="ACQ14" s="177"/>
      <c r="ACR14" s="177"/>
      <c r="ACS14" s="177"/>
      <c r="ACT14" s="177"/>
      <c r="ACU14" s="177"/>
      <c r="ACV14" s="177"/>
      <c r="ACW14" s="177"/>
      <c r="ACX14" s="177"/>
      <c r="ACY14" s="177"/>
      <c r="ACZ14" s="177"/>
      <c r="ADA14" s="177"/>
      <c r="ADB14" s="177"/>
      <c r="ADC14" s="177"/>
      <c r="ADD14" s="177"/>
      <c r="ADE14" s="177"/>
      <c r="ADF14" s="177"/>
      <c r="ADG14" s="177"/>
      <c r="ADH14" s="177"/>
      <c r="ADI14" s="177"/>
      <c r="ADJ14" s="177"/>
      <c r="ADK14" s="177"/>
      <c r="ADL14" s="177"/>
      <c r="ADM14" s="177"/>
      <c r="ADN14" s="177"/>
      <c r="ADO14" s="177"/>
      <c r="ADP14" s="177"/>
      <c r="ADQ14" s="177"/>
      <c r="ADR14" s="177"/>
      <c r="ADS14" s="177"/>
      <c r="ADT14" s="177"/>
      <c r="ADU14" s="177"/>
      <c r="ADV14" s="177"/>
      <c r="ADW14" s="177"/>
      <c r="ADX14" s="177"/>
      <c r="ADY14" s="177"/>
      <c r="ADZ14" s="177"/>
      <c r="AEA14" s="177"/>
      <c r="AEB14" s="177"/>
      <c r="AEC14" s="177"/>
      <c r="AED14" s="177"/>
      <c r="AEE14" s="177"/>
      <c r="AEF14" s="177"/>
      <c r="AEG14" s="177"/>
      <c r="AEH14" s="177"/>
      <c r="AEI14" s="177"/>
      <c r="AEJ14" s="177"/>
      <c r="AEK14" s="177"/>
      <c r="AEL14" s="177"/>
      <c r="AEM14" s="177"/>
      <c r="AEN14" s="177"/>
      <c r="AEO14" s="177"/>
      <c r="AEP14" s="177"/>
      <c r="AEQ14" s="177"/>
      <c r="AER14" s="177"/>
      <c r="AES14" s="177"/>
      <c r="AET14" s="177"/>
      <c r="AEU14" s="177"/>
      <c r="AEV14" s="177"/>
      <c r="AEW14" s="177"/>
      <c r="AEX14" s="177"/>
      <c r="AEY14" s="177"/>
      <c r="AEZ14" s="177"/>
      <c r="AFA14" s="177"/>
      <c r="AFB14" s="177"/>
      <c r="AFC14" s="177"/>
      <c r="AFD14" s="177"/>
      <c r="AFE14" s="177"/>
      <c r="AFF14" s="177"/>
      <c r="AFG14" s="177"/>
      <c r="AFH14" s="177"/>
      <c r="AFI14" s="177"/>
      <c r="AFJ14" s="177"/>
      <c r="AFK14" s="177"/>
      <c r="AFL14" s="177"/>
      <c r="AFM14" s="177"/>
      <c r="AFN14" s="177"/>
      <c r="AFO14" s="177"/>
      <c r="AFP14" s="177"/>
      <c r="AFQ14" s="177"/>
      <c r="AFR14" s="177"/>
      <c r="AFS14" s="177"/>
      <c r="AFT14" s="177"/>
      <c r="AFU14" s="177"/>
      <c r="AFV14" s="177"/>
      <c r="AFW14" s="177"/>
      <c r="AFX14" s="177"/>
      <c r="AFY14" s="177"/>
      <c r="AFZ14" s="177"/>
      <c r="AGA14" s="177"/>
      <c r="AGB14" s="177"/>
      <c r="AGC14" s="177"/>
      <c r="AGD14" s="177"/>
      <c r="AGE14" s="177"/>
      <c r="AGF14" s="177"/>
      <c r="AGG14" s="177"/>
      <c r="AGH14" s="177"/>
      <c r="AGI14" s="177"/>
      <c r="AGJ14" s="177"/>
      <c r="AGK14" s="177"/>
      <c r="AGL14" s="177"/>
      <c r="AGM14" s="177"/>
      <c r="AGN14" s="177"/>
      <c r="AGO14" s="177"/>
      <c r="AGP14" s="177"/>
      <c r="AGQ14" s="177"/>
      <c r="AGR14" s="177"/>
      <c r="AGS14" s="177"/>
      <c r="AGT14" s="177"/>
      <c r="AGU14" s="177"/>
      <c r="AGV14" s="177"/>
      <c r="AGW14" s="177"/>
      <c r="AGX14" s="177"/>
      <c r="AGY14" s="177"/>
      <c r="AGZ14" s="177"/>
      <c r="AHA14" s="177"/>
      <c r="AHB14" s="177"/>
      <c r="AHC14" s="177"/>
      <c r="AHD14" s="177"/>
      <c r="AHE14" s="177"/>
      <c r="AHF14" s="177"/>
      <c r="AHG14" s="177"/>
      <c r="AHH14" s="177"/>
      <c r="AHI14" s="177"/>
      <c r="AHJ14" s="177"/>
      <c r="AHK14" s="177"/>
      <c r="AHL14" s="177"/>
      <c r="AHM14" s="177"/>
      <c r="AHN14" s="177"/>
      <c r="AHO14" s="177"/>
      <c r="AHP14" s="177"/>
      <c r="AHQ14" s="177"/>
      <c r="AHR14" s="177"/>
      <c r="AHS14" s="177"/>
      <c r="AHT14" s="177"/>
      <c r="AHU14" s="177"/>
      <c r="AHV14" s="177"/>
      <c r="AHW14" s="177"/>
      <c r="AHX14" s="177"/>
      <c r="AHY14" s="177"/>
      <c r="AHZ14" s="177"/>
      <c r="AIA14" s="177"/>
      <c r="AIB14" s="177"/>
      <c r="AIC14" s="177"/>
      <c r="AID14" s="177"/>
      <c r="AIE14" s="177"/>
      <c r="AIF14" s="177"/>
      <c r="AIG14" s="177"/>
      <c r="AIH14" s="177"/>
      <c r="AII14" s="177"/>
      <c r="AIJ14" s="177"/>
      <c r="AIK14" s="177"/>
      <c r="AIL14" s="177"/>
      <c r="AIM14" s="177"/>
      <c r="AIN14" s="177"/>
      <c r="AIO14" s="177"/>
      <c r="AIP14" s="177"/>
      <c r="AIQ14" s="177"/>
      <c r="AIR14" s="177"/>
      <c r="AIS14" s="177"/>
      <c r="AIT14" s="177"/>
      <c r="AIU14" s="177"/>
      <c r="AIV14" s="177"/>
      <c r="AIW14" s="177"/>
      <c r="AIX14" s="177"/>
      <c r="AIY14" s="177"/>
      <c r="AIZ14" s="177"/>
      <c r="AJA14" s="177"/>
      <c r="AJB14" s="177"/>
      <c r="AJC14" s="177"/>
      <c r="AJD14" s="177"/>
      <c r="AJE14" s="177"/>
      <c r="AJF14" s="177"/>
      <c r="AJG14" s="177"/>
      <c r="AJH14" s="177"/>
      <c r="AJI14" s="177"/>
      <c r="AJJ14" s="177"/>
      <c r="AJK14" s="177"/>
      <c r="AJL14" s="177"/>
      <c r="AJM14" s="177"/>
      <c r="AJN14" s="177"/>
      <c r="AJO14" s="177"/>
      <c r="AJP14" s="177"/>
      <c r="AJQ14" s="177"/>
      <c r="AJR14" s="177"/>
      <c r="AJS14" s="177"/>
      <c r="AJT14" s="177"/>
      <c r="AJU14" s="177"/>
      <c r="AJV14" s="177"/>
      <c r="AJW14" s="177"/>
      <c r="AJX14" s="177"/>
      <c r="AJY14" s="177"/>
      <c r="AJZ14" s="177"/>
      <c r="AKA14" s="177"/>
      <c r="AKB14" s="177"/>
      <c r="AKC14" s="177"/>
      <c r="AKD14" s="177"/>
      <c r="AKE14" s="177"/>
      <c r="AKF14" s="177"/>
      <c r="AKG14" s="177"/>
      <c r="AKH14" s="177"/>
      <c r="AKI14" s="177"/>
      <c r="AKJ14" s="177"/>
      <c r="AKK14" s="177"/>
      <c r="AKL14" s="177"/>
      <c r="AKM14" s="177"/>
      <c r="AKN14" s="177"/>
      <c r="AKO14" s="177"/>
      <c r="AKP14" s="177"/>
      <c r="AKQ14" s="177"/>
      <c r="AKR14" s="177"/>
      <c r="AKS14" s="177"/>
      <c r="AKT14" s="177"/>
      <c r="AKU14" s="177"/>
      <c r="AKV14" s="177"/>
      <c r="AKW14" s="177"/>
      <c r="AKX14" s="177"/>
      <c r="AKY14" s="177"/>
      <c r="AKZ14" s="177"/>
      <c r="ALA14" s="177"/>
      <c r="ALB14" s="177"/>
      <c r="ALC14" s="177"/>
      <c r="ALD14" s="177"/>
      <c r="ALE14" s="177"/>
      <c r="ALF14" s="177"/>
      <c r="ALG14" s="177"/>
      <c r="ALH14" s="177"/>
      <c r="ALI14" s="177"/>
      <c r="ALJ14" s="177"/>
      <c r="ALK14" s="177"/>
      <c r="ALL14" s="177"/>
      <c r="ALM14" s="177"/>
      <c r="ALN14" s="177"/>
      <c r="ALO14" s="177"/>
      <c r="ALP14" s="177"/>
      <c r="ALQ14" s="177"/>
      <c r="ALR14" s="177"/>
      <c r="ALS14" s="177"/>
      <c r="ALT14" s="177"/>
      <c r="ALU14" s="177"/>
      <c r="ALV14" s="177"/>
      <c r="ALW14" s="177"/>
      <c r="ALX14" s="177"/>
      <c r="ALY14" s="177"/>
      <c r="ALZ14" s="177"/>
      <c r="AMA14" s="177"/>
      <c r="AMB14" s="177"/>
      <c r="AMC14" s="177"/>
      <c r="AMD14" s="177"/>
      <c r="AME14" s="177"/>
      <c r="AMF14" s="177"/>
      <c r="AMG14" s="177"/>
      <c r="AMH14" s="177"/>
      <c r="AMI14" s="177"/>
      <c r="AMJ14" s="177"/>
      <c r="AMK14" s="177"/>
    </row>
    <row r="15" spans="1:1025" s="298" customFormat="1" ht="56.85" customHeight="1" x14ac:dyDescent="0.8">
      <c r="A15" s="168" t="s">
        <v>58</v>
      </c>
      <c r="B15" s="170">
        <v>5117.6470588235297</v>
      </c>
      <c r="C15" s="170">
        <v>3350.5882352941198</v>
      </c>
      <c r="D15" s="169"/>
      <c r="E15" s="168">
        <v>9904</v>
      </c>
      <c r="F15" s="169">
        <v>4350</v>
      </c>
      <c r="G15" s="168">
        <v>2848</v>
      </c>
      <c r="H15" s="169"/>
      <c r="I15" s="168">
        <v>7198</v>
      </c>
      <c r="J15" s="174">
        <v>3393</v>
      </c>
      <c r="K15" s="168">
        <v>2848</v>
      </c>
      <c r="L15" s="169"/>
      <c r="M15" s="168">
        <v>6241</v>
      </c>
      <c r="N15" s="179"/>
      <c r="O15" s="403"/>
      <c r="P15" s="403"/>
      <c r="Q15" s="403"/>
      <c r="R15" s="403"/>
      <c r="S15" s="403"/>
      <c r="T15" s="403"/>
      <c r="U15" s="403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7"/>
      <c r="DL15" s="177"/>
      <c r="DM15" s="177"/>
      <c r="DN15" s="177"/>
      <c r="DO15" s="177"/>
      <c r="DP15" s="177"/>
      <c r="DQ15" s="177"/>
      <c r="DR15" s="177"/>
      <c r="DS15" s="177"/>
      <c r="DT15" s="177"/>
      <c r="DU15" s="177"/>
      <c r="DV15" s="177"/>
      <c r="DW15" s="177"/>
      <c r="DX15" s="177"/>
      <c r="DY15" s="177"/>
      <c r="DZ15" s="177"/>
      <c r="EA15" s="177"/>
      <c r="EB15" s="177"/>
      <c r="EC15" s="177"/>
      <c r="ED15" s="177"/>
      <c r="EE15" s="177"/>
      <c r="EF15" s="177"/>
      <c r="EG15" s="177"/>
      <c r="EH15" s="177"/>
      <c r="EI15" s="177"/>
      <c r="EJ15" s="177"/>
      <c r="EK15" s="177"/>
      <c r="EL15" s="177"/>
      <c r="EM15" s="177"/>
      <c r="EN15" s="177"/>
      <c r="EO15" s="177"/>
      <c r="EP15" s="177"/>
      <c r="EQ15" s="177"/>
      <c r="ER15" s="177"/>
      <c r="ES15" s="177"/>
      <c r="ET15" s="177"/>
      <c r="EU15" s="177"/>
      <c r="EV15" s="177"/>
      <c r="EW15" s="177"/>
      <c r="EX15" s="177"/>
      <c r="EY15" s="177"/>
      <c r="EZ15" s="177"/>
      <c r="FA15" s="177"/>
      <c r="FB15" s="177"/>
      <c r="FC15" s="177"/>
      <c r="FD15" s="177"/>
      <c r="FE15" s="177"/>
      <c r="FF15" s="177"/>
      <c r="FG15" s="177"/>
      <c r="FH15" s="177"/>
      <c r="FI15" s="177"/>
      <c r="FJ15" s="177"/>
      <c r="FK15" s="177"/>
      <c r="FL15" s="177"/>
      <c r="FM15" s="177"/>
      <c r="FN15" s="177"/>
      <c r="FO15" s="177"/>
      <c r="FP15" s="177"/>
      <c r="FQ15" s="177"/>
      <c r="FR15" s="177"/>
      <c r="FS15" s="177"/>
      <c r="FT15" s="177"/>
      <c r="FU15" s="177"/>
      <c r="FV15" s="177"/>
      <c r="FW15" s="177"/>
      <c r="FX15" s="177"/>
      <c r="FY15" s="177"/>
      <c r="FZ15" s="177"/>
      <c r="GA15" s="177"/>
      <c r="GB15" s="177"/>
      <c r="GC15" s="177"/>
      <c r="GD15" s="177"/>
      <c r="GE15" s="177"/>
      <c r="GF15" s="177"/>
      <c r="GG15" s="177"/>
      <c r="GH15" s="177"/>
      <c r="GI15" s="177"/>
      <c r="GJ15" s="177"/>
      <c r="GK15" s="177"/>
      <c r="GL15" s="177"/>
      <c r="GM15" s="177"/>
      <c r="GN15" s="177"/>
      <c r="GO15" s="177"/>
      <c r="GP15" s="177"/>
      <c r="GQ15" s="177"/>
      <c r="GR15" s="177"/>
      <c r="GS15" s="177"/>
      <c r="GT15" s="177"/>
      <c r="GU15" s="177"/>
      <c r="GV15" s="177"/>
      <c r="GW15" s="177"/>
      <c r="GX15" s="177"/>
      <c r="GY15" s="177"/>
      <c r="GZ15" s="177"/>
      <c r="HA15" s="177"/>
      <c r="HB15" s="177"/>
      <c r="HC15" s="177"/>
      <c r="HD15" s="177"/>
      <c r="HE15" s="177"/>
      <c r="HF15" s="177"/>
      <c r="HG15" s="177"/>
      <c r="HH15" s="177"/>
      <c r="HI15" s="177"/>
      <c r="HJ15" s="177"/>
      <c r="HK15" s="177"/>
      <c r="HL15" s="177"/>
      <c r="HM15" s="177"/>
      <c r="HN15" s="177"/>
      <c r="HO15" s="177"/>
      <c r="HP15" s="177"/>
      <c r="HQ15" s="177"/>
      <c r="HR15" s="177"/>
      <c r="HS15" s="177"/>
      <c r="HT15" s="177"/>
      <c r="HU15" s="177"/>
      <c r="HV15" s="177"/>
      <c r="HW15" s="177"/>
      <c r="HX15" s="177"/>
      <c r="HY15" s="177"/>
      <c r="HZ15" s="177"/>
      <c r="IA15" s="177"/>
      <c r="IB15" s="177"/>
      <c r="IC15" s="177"/>
      <c r="ID15" s="177"/>
      <c r="IE15" s="177"/>
      <c r="IF15" s="177"/>
      <c r="IG15" s="177"/>
      <c r="IH15" s="177"/>
      <c r="II15" s="177"/>
      <c r="IJ15" s="177"/>
      <c r="IK15" s="177"/>
      <c r="IL15" s="177"/>
      <c r="IM15" s="177"/>
      <c r="IN15" s="177"/>
      <c r="IO15" s="177"/>
      <c r="IP15" s="177"/>
      <c r="IQ15" s="177"/>
      <c r="IR15" s="177"/>
      <c r="IS15" s="177"/>
      <c r="IT15" s="177"/>
      <c r="IU15" s="177"/>
      <c r="IV15" s="177"/>
      <c r="IW15" s="177"/>
      <c r="IX15" s="177"/>
      <c r="IY15" s="177"/>
      <c r="IZ15" s="177"/>
      <c r="JA15" s="177"/>
      <c r="JB15" s="177"/>
      <c r="JC15" s="177"/>
      <c r="JD15" s="177"/>
      <c r="JE15" s="177"/>
      <c r="JF15" s="177"/>
      <c r="JG15" s="177"/>
      <c r="JH15" s="177"/>
      <c r="JI15" s="177"/>
      <c r="JJ15" s="177"/>
      <c r="JK15" s="177"/>
      <c r="JL15" s="177"/>
      <c r="JM15" s="177"/>
      <c r="JN15" s="177"/>
      <c r="JO15" s="177"/>
      <c r="JP15" s="177"/>
      <c r="JQ15" s="177"/>
      <c r="JR15" s="177"/>
      <c r="JS15" s="177"/>
      <c r="JT15" s="177"/>
      <c r="JU15" s="177"/>
      <c r="JV15" s="177"/>
      <c r="JW15" s="177"/>
      <c r="JX15" s="177"/>
      <c r="JY15" s="177"/>
      <c r="JZ15" s="177"/>
      <c r="KA15" s="177"/>
      <c r="KB15" s="177"/>
      <c r="KC15" s="177"/>
      <c r="KD15" s="177"/>
      <c r="KE15" s="177"/>
      <c r="KF15" s="177"/>
      <c r="KG15" s="177"/>
      <c r="KH15" s="177"/>
      <c r="KI15" s="177"/>
      <c r="KJ15" s="177"/>
      <c r="KK15" s="177"/>
      <c r="KL15" s="177"/>
      <c r="KM15" s="177"/>
      <c r="KN15" s="177"/>
      <c r="KO15" s="177"/>
      <c r="KP15" s="177"/>
      <c r="KQ15" s="177"/>
      <c r="KR15" s="177"/>
      <c r="KS15" s="177"/>
      <c r="KT15" s="177"/>
      <c r="KU15" s="177"/>
      <c r="KV15" s="177"/>
      <c r="KW15" s="177"/>
      <c r="KX15" s="177"/>
      <c r="KY15" s="177"/>
      <c r="KZ15" s="177"/>
      <c r="LA15" s="177"/>
      <c r="LB15" s="177"/>
      <c r="LC15" s="177"/>
      <c r="LD15" s="177"/>
      <c r="LE15" s="177"/>
      <c r="LF15" s="177"/>
      <c r="LG15" s="177"/>
      <c r="LH15" s="177"/>
      <c r="LI15" s="177"/>
      <c r="LJ15" s="177"/>
      <c r="LK15" s="177"/>
      <c r="LL15" s="177"/>
      <c r="LM15" s="177"/>
      <c r="LN15" s="177"/>
      <c r="LO15" s="177"/>
      <c r="LP15" s="177"/>
      <c r="LQ15" s="177"/>
      <c r="LR15" s="177"/>
      <c r="LS15" s="177"/>
      <c r="LT15" s="177"/>
      <c r="LU15" s="177"/>
      <c r="LV15" s="177"/>
      <c r="LW15" s="177"/>
      <c r="LX15" s="177"/>
      <c r="LY15" s="177"/>
      <c r="LZ15" s="177"/>
      <c r="MA15" s="177"/>
      <c r="MB15" s="177"/>
      <c r="MC15" s="177"/>
      <c r="MD15" s="177"/>
      <c r="ME15" s="177"/>
      <c r="MF15" s="177"/>
      <c r="MG15" s="177"/>
      <c r="MH15" s="177"/>
      <c r="MI15" s="177"/>
      <c r="MJ15" s="177"/>
      <c r="MK15" s="177"/>
      <c r="ML15" s="177"/>
      <c r="MM15" s="177"/>
      <c r="MN15" s="177"/>
      <c r="MO15" s="177"/>
      <c r="MP15" s="177"/>
      <c r="MQ15" s="177"/>
      <c r="MR15" s="177"/>
      <c r="MS15" s="177"/>
      <c r="MT15" s="177"/>
      <c r="MU15" s="177"/>
      <c r="MV15" s="177"/>
      <c r="MW15" s="177"/>
      <c r="MX15" s="177"/>
      <c r="MY15" s="177"/>
      <c r="MZ15" s="177"/>
      <c r="NA15" s="177"/>
      <c r="NB15" s="177"/>
      <c r="NC15" s="177"/>
      <c r="ND15" s="177"/>
      <c r="NE15" s="177"/>
      <c r="NF15" s="177"/>
      <c r="NG15" s="177"/>
      <c r="NH15" s="177"/>
      <c r="NI15" s="177"/>
      <c r="NJ15" s="177"/>
      <c r="NK15" s="177"/>
      <c r="NL15" s="177"/>
      <c r="NM15" s="177"/>
      <c r="NN15" s="177"/>
      <c r="NO15" s="177"/>
      <c r="NP15" s="177"/>
      <c r="NQ15" s="177"/>
      <c r="NR15" s="177"/>
      <c r="NS15" s="177"/>
      <c r="NT15" s="177"/>
      <c r="NU15" s="177"/>
      <c r="NV15" s="177"/>
      <c r="NW15" s="177"/>
      <c r="NX15" s="177"/>
      <c r="NY15" s="177"/>
      <c r="NZ15" s="177"/>
      <c r="OA15" s="177"/>
      <c r="OB15" s="177"/>
      <c r="OC15" s="177"/>
      <c r="OD15" s="177"/>
      <c r="OE15" s="177"/>
      <c r="OF15" s="177"/>
      <c r="OG15" s="177"/>
      <c r="OH15" s="177"/>
      <c r="OI15" s="177"/>
      <c r="OJ15" s="177"/>
      <c r="OK15" s="177"/>
      <c r="OL15" s="177"/>
      <c r="OM15" s="177"/>
      <c r="ON15" s="177"/>
      <c r="OO15" s="177"/>
      <c r="OP15" s="177"/>
      <c r="OQ15" s="177"/>
      <c r="OR15" s="177"/>
      <c r="OS15" s="177"/>
      <c r="OT15" s="177"/>
      <c r="OU15" s="177"/>
      <c r="OV15" s="177"/>
      <c r="OW15" s="177"/>
      <c r="OX15" s="177"/>
      <c r="OY15" s="177"/>
      <c r="OZ15" s="177"/>
      <c r="PA15" s="177"/>
      <c r="PB15" s="177"/>
      <c r="PC15" s="177"/>
      <c r="PD15" s="177"/>
      <c r="PE15" s="177"/>
      <c r="PF15" s="177"/>
      <c r="PG15" s="177"/>
      <c r="PH15" s="177"/>
      <c r="PI15" s="177"/>
      <c r="PJ15" s="177"/>
      <c r="PK15" s="177"/>
      <c r="PL15" s="177"/>
      <c r="PM15" s="177"/>
      <c r="PN15" s="177"/>
      <c r="PO15" s="177"/>
      <c r="PP15" s="177"/>
      <c r="PQ15" s="177"/>
      <c r="PR15" s="177"/>
      <c r="PS15" s="177"/>
      <c r="PT15" s="177"/>
      <c r="PU15" s="177"/>
      <c r="PV15" s="177"/>
      <c r="PW15" s="177"/>
      <c r="PX15" s="177"/>
      <c r="PY15" s="177"/>
      <c r="PZ15" s="177"/>
      <c r="QA15" s="177"/>
      <c r="QB15" s="177"/>
      <c r="QC15" s="177"/>
      <c r="QD15" s="177"/>
      <c r="QE15" s="177"/>
      <c r="QF15" s="177"/>
      <c r="QG15" s="177"/>
      <c r="QH15" s="177"/>
      <c r="QI15" s="177"/>
      <c r="QJ15" s="177"/>
      <c r="QK15" s="177"/>
      <c r="QL15" s="177"/>
      <c r="QM15" s="177"/>
      <c r="QN15" s="177"/>
      <c r="QO15" s="177"/>
      <c r="QP15" s="177"/>
      <c r="QQ15" s="177"/>
      <c r="QR15" s="177"/>
      <c r="QS15" s="177"/>
      <c r="QT15" s="177"/>
      <c r="QU15" s="177"/>
      <c r="QV15" s="177"/>
      <c r="QW15" s="177"/>
      <c r="QX15" s="177"/>
      <c r="QY15" s="177"/>
      <c r="QZ15" s="177"/>
      <c r="RA15" s="177"/>
      <c r="RB15" s="177"/>
      <c r="RC15" s="177"/>
      <c r="RD15" s="177"/>
      <c r="RE15" s="177"/>
      <c r="RF15" s="177"/>
      <c r="RG15" s="177"/>
      <c r="RH15" s="177"/>
      <c r="RI15" s="177"/>
      <c r="RJ15" s="177"/>
      <c r="RK15" s="177"/>
      <c r="RL15" s="177"/>
      <c r="RM15" s="177"/>
      <c r="RN15" s="177"/>
      <c r="RO15" s="177"/>
      <c r="RP15" s="177"/>
      <c r="RQ15" s="177"/>
      <c r="RR15" s="177"/>
      <c r="RS15" s="177"/>
      <c r="RT15" s="177"/>
      <c r="RU15" s="177"/>
      <c r="RV15" s="177"/>
      <c r="RW15" s="177"/>
      <c r="RX15" s="177"/>
      <c r="RY15" s="177"/>
      <c r="RZ15" s="177"/>
      <c r="SA15" s="177"/>
      <c r="SB15" s="177"/>
      <c r="SC15" s="177"/>
      <c r="SD15" s="177"/>
      <c r="SE15" s="177"/>
      <c r="SF15" s="177"/>
      <c r="SG15" s="177"/>
      <c r="SH15" s="177"/>
      <c r="SI15" s="177"/>
      <c r="SJ15" s="177"/>
      <c r="SK15" s="177"/>
      <c r="SL15" s="177"/>
      <c r="SM15" s="177"/>
      <c r="SN15" s="177"/>
      <c r="SO15" s="177"/>
      <c r="SP15" s="177"/>
      <c r="SQ15" s="177"/>
      <c r="SR15" s="177"/>
      <c r="SS15" s="177"/>
      <c r="ST15" s="177"/>
      <c r="SU15" s="177"/>
      <c r="SV15" s="177"/>
      <c r="SW15" s="177"/>
      <c r="SX15" s="177"/>
      <c r="SY15" s="177"/>
      <c r="SZ15" s="177"/>
      <c r="TA15" s="177"/>
      <c r="TB15" s="177"/>
      <c r="TC15" s="177"/>
      <c r="TD15" s="177"/>
      <c r="TE15" s="177"/>
      <c r="TF15" s="177"/>
      <c r="TG15" s="177"/>
      <c r="TH15" s="177"/>
      <c r="TI15" s="177"/>
      <c r="TJ15" s="177"/>
      <c r="TK15" s="177"/>
      <c r="TL15" s="177"/>
      <c r="TM15" s="177"/>
      <c r="TN15" s="177"/>
      <c r="TO15" s="177"/>
      <c r="TP15" s="177"/>
      <c r="TQ15" s="177"/>
      <c r="TR15" s="177"/>
      <c r="TS15" s="177"/>
      <c r="TT15" s="177"/>
      <c r="TU15" s="177"/>
      <c r="TV15" s="177"/>
      <c r="TW15" s="177"/>
      <c r="TX15" s="177"/>
      <c r="TY15" s="177"/>
      <c r="TZ15" s="177"/>
      <c r="UA15" s="177"/>
      <c r="UB15" s="177"/>
      <c r="UC15" s="177"/>
      <c r="UD15" s="177"/>
      <c r="UE15" s="177"/>
      <c r="UF15" s="177"/>
      <c r="UG15" s="177"/>
      <c r="UH15" s="177"/>
      <c r="UI15" s="177"/>
      <c r="UJ15" s="177"/>
      <c r="UK15" s="177"/>
      <c r="UL15" s="177"/>
      <c r="UM15" s="177"/>
      <c r="UN15" s="177"/>
      <c r="UO15" s="177"/>
      <c r="UP15" s="177"/>
      <c r="UQ15" s="177"/>
      <c r="UR15" s="177"/>
      <c r="US15" s="177"/>
      <c r="UT15" s="177"/>
      <c r="UU15" s="177"/>
      <c r="UV15" s="177"/>
      <c r="UW15" s="177"/>
      <c r="UX15" s="177"/>
      <c r="UY15" s="177"/>
      <c r="UZ15" s="177"/>
      <c r="VA15" s="177"/>
      <c r="VB15" s="177"/>
      <c r="VC15" s="177"/>
      <c r="VD15" s="177"/>
      <c r="VE15" s="177"/>
      <c r="VF15" s="177"/>
      <c r="VG15" s="177"/>
      <c r="VH15" s="177"/>
      <c r="VI15" s="177"/>
      <c r="VJ15" s="177"/>
      <c r="VK15" s="177"/>
      <c r="VL15" s="177"/>
      <c r="VM15" s="177"/>
      <c r="VN15" s="177"/>
      <c r="VO15" s="177"/>
      <c r="VP15" s="177"/>
      <c r="VQ15" s="177"/>
      <c r="VR15" s="177"/>
      <c r="VS15" s="177"/>
      <c r="VT15" s="177"/>
      <c r="VU15" s="177"/>
      <c r="VV15" s="177"/>
      <c r="VW15" s="177"/>
      <c r="VX15" s="177"/>
      <c r="VY15" s="177"/>
      <c r="VZ15" s="177"/>
      <c r="WA15" s="177"/>
      <c r="WB15" s="177"/>
      <c r="WC15" s="177"/>
      <c r="WD15" s="177"/>
      <c r="WE15" s="177"/>
      <c r="WF15" s="177"/>
      <c r="WG15" s="177"/>
      <c r="WH15" s="177"/>
      <c r="WI15" s="177"/>
      <c r="WJ15" s="177"/>
      <c r="WK15" s="177"/>
      <c r="WL15" s="177"/>
      <c r="WM15" s="177"/>
      <c r="WN15" s="177"/>
      <c r="WO15" s="177"/>
      <c r="WP15" s="177"/>
      <c r="WQ15" s="177"/>
      <c r="WR15" s="177"/>
      <c r="WS15" s="177"/>
      <c r="WT15" s="177"/>
      <c r="WU15" s="177"/>
      <c r="WV15" s="177"/>
      <c r="WW15" s="177"/>
      <c r="WX15" s="177"/>
      <c r="WY15" s="177"/>
      <c r="WZ15" s="177"/>
      <c r="XA15" s="177"/>
      <c r="XB15" s="177"/>
      <c r="XC15" s="177"/>
      <c r="XD15" s="177"/>
      <c r="XE15" s="177"/>
      <c r="XF15" s="177"/>
      <c r="XG15" s="177"/>
      <c r="XH15" s="177"/>
      <c r="XI15" s="177"/>
      <c r="XJ15" s="177"/>
      <c r="XK15" s="177"/>
      <c r="XL15" s="177"/>
      <c r="XM15" s="177"/>
      <c r="XN15" s="177"/>
      <c r="XO15" s="177"/>
      <c r="XP15" s="177"/>
      <c r="XQ15" s="177"/>
      <c r="XR15" s="177"/>
      <c r="XS15" s="177"/>
      <c r="XT15" s="177"/>
      <c r="XU15" s="177"/>
      <c r="XV15" s="177"/>
      <c r="XW15" s="177"/>
      <c r="XX15" s="177"/>
      <c r="XY15" s="177"/>
      <c r="XZ15" s="177"/>
      <c r="YA15" s="177"/>
      <c r="YB15" s="177"/>
      <c r="YC15" s="177"/>
      <c r="YD15" s="177"/>
      <c r="YE15" s="177"/>
      <c r="YF15" s="177"/>
      <c r="YG15" s="177"/>
      <c r="YH15" s="177"/>
      <c r="YI15" s="177"/>
      <c r="YJ15" s="177"/>
      <c r="YK15" s="177"/>
      <c r="YL15" s="177"/>
      <c r="YM15" s="177"/>
      <c r="YN15" s="177"/>
      <c r="YO15" s="177"/>
      <c r="YP15" s="177"/>
      <c r="YQ15" s="177"/>
      <c r="YR15" s="177"/>
      <c r="YS15" s="177"/>
      <c r="YT15" s="177"/>
      <c r="YU15" s="177"/>
      <c r="YV15" s="177"/>
      <c r="YW15" s="177"/>
      <c r="YX15" s="177"/>
      <c r="YY15" s="177"/>
      <c r="YZ15" s="177"/>
      <c r="ZA15" s="177"/>
      <c r="ZB15" s="177"/>
      <c r="ZC15" s="177"/>
      <c r="ZD15" s="177"/>
      <c r="ZE15" s="177"/>
      <c r="ZF15" s="177"/>
      <c r="ZG15" s="177"/>
      <c r="ZH15" s="177"/>
      <c r="ZI15" s="177"/>
      <c r="ZJ15" s="177"/>
      <c r="ZK15" s="177"/>
      <c r="ZL15" s="177"/>
      <c r="ZM15" s="177"/>
      <c r="ZN15" s="177"/>
      <c r="ZO15" s="177"/>
      <c r="ZP15" s="177"/>
      <c r="ZQ15" s="177"/>
      <c r="ZR15" s="177"/>
      <c r="ZS15" s="177"/>
      <c r="ZT15" s="177"/>
      <c r="ZU15" s="177"/>
      <c r="ZV15" s="177"/>
      <c r="ZW15" s="177"/>
      <c r="ZX15" s="177"/>
      <c r="ZY15" s="177"/>
      <c r="ZZ15" s="177"/>
      <c r="AAA15" s="177"/>
      <c r="AAB15" s="177"/>
      <c r="AAC15" s="177"/>
      <c r="AAD15" s="177"/>
      <c r="AAE15" s="177"/>
      <c r="AAF15" s="177"/>
      <c r="AAG15" s="177"/>
      <c r="AAH15" s="177"/>
      <c r="AAI15" s="177"/>
      <c r="AAJ15" s="177"/>
      <c r="AAK15" s="177"/>
      <c r="AAL15" s="177"/>
      <c r="AAM15" s="177"/>
      <c r="AAN15" s="177"/>
      <c r="AAO15" s="177"/>
      <c r="AAP15" s="177"/>
      <c r="AAQ15" s="177"/>
      <c r="AAR15" s="177"/>
      <c r="AAS15" s="177"/>
      <c r="AAT15" s="177"/>
      <c r="AAU15" s="177"/>
      <c r="AAV15" s="177"/>
      <c r="AAW15" s="177"/>
      <c r="AAX15" s="177"/>
      <c r="AAY15" s="177"/>
      <c r="AAZ15" s="177"/>
      <c r="ABA15" s="177"/>
      <c r="ABB15" s="177"/>
      <c r="ABC15" s="177"/>
      <c r="ABD15" s="177"/>
      <c r="ABE15" s="177"/>
      <c r="ABF15" s="177"/>
      <c r="ABG15" s="177"/>
      <c r="ABH15" s="177"/>
      <c r="ABI15" s="177"/>
      <c r="ABJ15" s="177"/>
      <c r="ABK15" s="177"/>
      <c r="ABL15" s="177"/>
      <c r="ABM15" s="177"/>
      <c r="ABN15" s="177"/>
      <c r="ABO15" s="177"/>
      <c r="ABP15" s="177"/>
      <c r="ABQ15" s="177"/>
      <c r="ABR15" s="177"/>
      <c r="ABS15" s="177"/>
      <c r="ABT15" s="177"/>
      <c r="ABU15" s="177"/>
      <c r="ABV15" s="177"/>
      <c r="ABW15" s="177"/>
      <c r="ABX15" s="177"/>
      <c r="ABY15" s="177"/>
      <c r="ABZ15" s="177"/>
      <c r="ACA15" s="177"/>
      <c r="ACB15" s="177"/>
      <c r="ACC15" s="177"/>
      <c r="ACD15" s="177"/>
      <c r="ACE15" s="177"/>
      <c r="ACF15" s="177"/>
      <c r="ACG15" s="177"/>
      <c r="ACH15" s="177"/>
      <c r="ACI15" s="177"/>
      <c r="ACJ15" s="177"/>
      <c r="ACK15" s="177"/>
      <c r="ACL15" s="177"/>
      <c r="ACM15" s="177"/>
      <c r="ACN15" s="177"/>
      <c r="ACO15" s="177"/>
      <c r="ACP15" s="177"/>
      <c r="ACQ15" s="177"/>
      <c r="ACR15" s="177"/>
      <c r="ACS15" s="177"/>
      <c r="ACT15" s="177"/>
      <c r="ACU15" s="177"/>
      <c r="ACV15" s="177"/>
      <c r="ACW15" s="177"/>
      <c r="ACX15" s="177"/>
      <c r="ACY15" s="177"/>
      <c r="ACZ15" s="177"/>
      <c r="ADA15" s="177"/>
      <c r="ADB15" s="177"/>
      <c r="ADC15" s="177"/>
      <c r="ADD15" s="177"/>
      <c r="ADE15" s="177"/>
      <c r="ADF15" s="177"/>
      <c r="ADG15" s="177"/>
      <c r="ADH15" s="177"/>
      <c r="ADI15" s="177"/>
      <c r="ADJ15" s="177"/>
      <c r="ADK15" s="177"/>
      <c r="ADL15" s="177"/>
      <c r="ADM15" s="177"/>
      <c r="ADN15" s="177"/>
      <c r="ADO15" s="177"/>
      <c r="ADP15" s="177"/>
      <c r="ADQ15" s="177"/>
      <c r="ADR15" s="177"/>
      <c r="ADS15" s="177"/>
      <c r="ADT15" s="177"/>
      <c r="ADU15" s="177"/>
      <c r="ADV15" s="177"/>
      <c r="ADW15" s="177"/>
      <c r="ADX15" s="177"/>
      <c r="ADY15" s="177"/>
      <c r="ADZ15" s="177"/>
      <c r="AEA15" s="177"/>
      <c r="AEB15" s="177"/>
      <c r="AEC15" s="177"/>
      <c r="AED15" s="177"/>
      <c r="AEE15" s="177"/>
      <c r="AEF15" s="177"/>
      <c r="AEG15" s="177"/>
      <c r="AEH15" s="177"/>
      <c r="AEI15" s="177"/>
      <c r="AEJ15" s="177"/>
      <c r="AEK15" s="177"/>
      <c r="AEL15" s="177"/>
      <c r="AEM15" s="177"/>
      <c r="AEN15" s="177"/>
      <c r="AEO15" s="177"/>
      <c r="AEP15" s="177"/>
      <c r="AEQ15" s="177"/>
      <c r="AER15" s="177"/>
      <c r="AES15" s="177"/>
      <c r="AET15" s="177"/>
      <c r="AEU15" s="177"/>
      <c r="AEV15" s="177"/>
      <c r="AEW15" s="177"/>
      <c r="AEX15" s="177"/>
      <c r="AEY15" s="177"/>
      <c r="AEZ15" s="177"/>
      <c r="AFA15" s="177"/>
      <c r="AFB15" s="177"/>
      <c r="AFC15" s="177"/>
      <c r="AFD15" s="177"/>
      <c r="AFE15" s="177"/>
      <c r="AFF15" s="177"/>
      <c r="AFG15" s="177"/>
      <c r="AFH15" s="177"/>
      <c r="AFI15" s="177"/>
      <c r="AFJ15" s="177"/>
      <c r="AFK15" s="177"/>
      <c r="AFL15" s="177"/>
      <c r="AFM15" s="177"/>
      <c r="AFN15" s="177"/>
      <c r="AFO15" s="177"/>
      <c r="AFP15" s="177"/>
      <c r="AFQ15" s="177"/>
      <c r="AFR15" s="177"/>
      <c r="AFS15" s="177"/>
      <c r="AFT15" s="177"/>
      <c r="AFU15" s="177"/>
      <c r="AFV15" s="177"/>
      <c r="AFW15" s="177"/>
      <c r="AFX15" s="177"/>
      <c r="AFY15" s="177"/>
      <c r="AFZ15" s="177"/>
      <c r="AGA15" s="177"/>
      <c r="AGB15" s="177"/>
      <c r="AGC15" s="177"/>
      <c r="AGD15" s="177"/>
      <c r="AGE15" s="177"/>
      <c r="AGF15" s="177"/>
      <c r="AGG15" s="177"/>
      <c r="AGH15" s="177"/>
      <c r="AGI15" s="177"/>
      <c r="AGJ15" s="177"/>
      <c r="AGK15" s="177"/>
      <c r="AGL15" s="177"/>
      <c r="AGM15" s="177"/>
      <c r="AGN15" s="177"/>
      <c r="AGO15" s="177"/>
      <c r="AGP15" s="177"/>
      <c r="AGQ15" s="177"/>
      <c r="AGR15" s="177"/>
      <c r="AGS15" s="177"/>
      <c r="AGT15" s="177"/>
      <c r="AGU15" s="177"/>
      <c r="AGV15" s="177"/>
      <c r="AGW15" s="177"/>
      <c r="AGX15" s="177"/>
      <c r="AGY15" s="177"/>
      <c r="AGZ15" s="177"/>
      <c r="AHA15" s="177"/>
      <c r="AHB15" s="177"/>
      <c r="AHC15" s="177"/>
      <c r="AHD15" s="177"/>
      <c r="AHE15" s="177"/>
      <c r="AHF15" s="177"/>
      <c r="AHG15" s="177"/>
      <c r="AHH15" s="177"/>
      <c r="AHI15" s="177"/>
      <c r="AHJ15" s="177"/>
      <c r="AHK15" s="177"/>
      <c r="AHL15" s="177"/>
      <c r="AHM15" s="177"/>
      <c r="AHN15" s="177"/>
      <c r="AHO15" s="177"/>
      <c r="AHP15" s="177"/>
      <c r="AHQ15" s="177"/>
      <c r="AHR15" s="177"/>
      <c r="AHS15" s="177"/>
      <c r="AHT15" s="177"/>
      <c r="AHU15" s="177"/>
      <c r="AHV15" s="177"/>
      <c r="AHW15" s="177"/>
      <c r="AHX15" s="177"/>
      <c r="AHY15" s="177"/>
      <c r="AHZ15" s="177"/>
      <c r="AIA15" s="177"/>
      <c r="AIB15" s="177"/>
      <c r="AIC15" s="177"/>
      <c r="AID15" s="177"/>
      <c r="AIE15" s="177"/>
      <c r="AIF15" s="177"/>
      <c r="AIG15" s="177"/>
      <c r="AIH15" s="177"/>
      <c r="AII15" s="177"/>
      <c r="AIJ15" s="177"/>
      <c r="AIK15" s="177"/>
      <c r="AIL15" s="177"/>
      <c r="AIM15" s="177"/>
      <c r="AIN15" s="177"/>
      <c r="AIO15" s="177"/>
      <c r="AIP15" s="177"/>
      <c r="AIQ15" s="177"/>
      <c r="AIR15" s="177"/>
      <c r="AIS15" s="177"/>
      <c r="AIT15" s="177"/>
      <c r="AIU15" s="177"/>
      <c r="AIV15" s="177"/>
      <c r="AIW15" s="177"/>
      <c r="AIX15" s="177"/>
      <c r="AIY15" s="177"/>
      <c r="AIZ15" s="177"/>
      <c r="AJA15" s="177"/>
      <c r="AJB15" s="177"/>
      <c r="AJC15" s="177"/>
      <c r="AJD15" s="177"/>
      <c r="AJE15" s="177"/>
      <c r="AJF15" s="177"/>
      <c r="AJG15" s="177"/>
      <c r="AJH15" s="177"/>
      <c r="AJI15" s="177"/>
      <c r="AJJ15" s="177"/>
      <c r="AJK15" s="177"/>
      <c r="AJL15" s="177"/>
      <c r="AJM15" s="177"/>
      <c r="AJN15" s="177"/>
      <c r="AJO15" s="177"/>
      <c r="AJP15" s="177"/>
      <c r="AJQ15" s="177"/>
      <c r="AJR15" s="177"/>
      <c r="AJS15" s="177"/>
      <c r="AJT15" s="177"/>
      <c r="AJU15" s="177"/>
      <c r="AJV15" s="177"/>
      <c r="AJW15" s="177"/>
      <c r="AJX15" s="177"/>
      <c r="AJY15" s="177"/>
      <c r="AJZ15" s="177"/>
      <c r="AKA15" s="177"/>
      <c r="AKB15" s="177"/>
      <c r="AKC15" s="177"/>
      <c r="AKD15" s="177"/>
      <c r="AKE15" s="177"/>
      <c r="AKF15" s="177"/>
      <c r="AKG15" s="177"/>
      <c r="AKH15" s="177"/>
      <c r="AKI15" s="177"/>
      <c r="AKJ15" s="177"/>
      <c r="AKK15" s="177"/>
      <c r="AKL15" s="177"/>
      <c r="AKM15" s="177"/>
      <c r="AKN15" s="177"/>
      <c r="AKO15" s="177"/>
      <c r="AKP15" s="177"/>
      <c r="AKQ15" s="177"/>
      <c r="AKR15" s="177"/>
      <c r="AKS15" s="177"/>
      <c r="AKT15" s="177"/>
      <c r="AKU15" s="177"/>
      <c r="AKV15" s="177"/>
      <c r="AKW15" s="177"/>
      <c r="AKX15" s="177"/>
      <c r="AKY15" s="177"/>
      <c r="AKZ15" s="177"/>
      <c r="ALA15" s="177"/>
      <c r="ALB15" s="177"/>
      <c r="ALC15" s="177"/>
      <c r="ALD15" s="177"/>
      <c r="ALE15" s="177"/>
      <c r="ALF15" s="177"/>
      <c r="ALG15" s="177"/>
      <c r="ALH15" s="177"/>
      <c r="ALI15" s="177"/>
      <c r="ALJ15" s="177"/>
      <c r="ALK15" s="177"/>
      <c r="ALL15" s="177"/>
      <c r="ALM15" s="177"/>
      <c r="ALN15" s="177"/>
      <c r="ALO15" s="177"/>
      <c r="ALP15" s="177"/>
      <c r="ALQ15" s="177"/>
      <c r="ALR15" s="177"/>
      <c r="ALS15" s="177"/>
      <c r="ALT15" s="177"/>
      <c r="ALU15" s="177"/>
      <c r="ALV15" s="177"/>
      <c r="ALW15" s="177"/>
      <c r="ALX15" s="177"/>
      <c r="ALY15" s="177"/>
      <c r="ALZ15" s="177"/>
      <c r="AMA15" s="177"/>
      <c r="AMB15" s="177"/>
      <c r="AMC15" s="177"/>
      <c r="AMD15" s="177"/>
      <c r="AME15" s="177"/>
      <c r="AMF15" s="177"/>
      <c r="AMG15" s="177"/>
      <c r="AMH15" s="177"/>
      <c r="AMI15" s="177"/>
      <c r="AMJ15" s="177"/>
      <c r="AMK15" s="177"/>
    </row>
    <row r="16" spans="1:1025" s="298" customFormat="1" ht="56.85" customHeight="1" x14ac:dyDescent="0.8">
      <c r="A16" s="168" t="s">
        <v>59</v>
      </c>
      <c r="B16" s="170">
        <v>25000</v>
      </c>
      <c r="C16" s="170">
        <v>7000</v>
      </c>
      <c r="D16" s="169"/>
      <c r="E16" s="168">
        <v>35000</v>
      </c>
      <c r="F16" s="169">
        <v>21250</v>
      </c>
      <c r="G16" s="168">
        <v>5950</v>
      </c>
      <c r="H16" s="169"/>
      <c r="I16" s="168">
        <v>27200</v>
      </c>
      <c r="J16" s="174">
        <v>16575</v>
      </c>
      <c r="K16" s="168">
        <v>5950</v>
      </c>
      <c r="L16" s="169"/>
      <c r="M16" s="168">
        <v>22525</v>
      </c>
      <c r="N16" s="179"/>
      <c r="O16" s="403"/>
      <c r="P16" s="403"/>
      <c r="Q16" s="403"/>
      <c r="R16" s="403"/>
      <c r="S16" s="403"/>
      <c r="T16" s="403"/>
      <c r="U16" s="403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  <c r="GK16" s="177"/>
      <c r="GL16" s="177"/>
      <c r="GM16" s="177"/>
      <c r="GN16" s="177"/>
      <c r="GO16" s="177"/>
      <c r="GP16" s="177"/>
      <c r="GQ16" s="177"/>
      <c r="GR16" s="177"/>
      <c r="GS16" s="177"/>
      <c r="GT16" s="177"/>
      <c r="GU16" s="177"/>
      <c r="GV16" s="177"/>
      <c r="GW16" s="177"/>
      <c r="GX16" s="177"/>
      <c r="GY16" s="177"/>
      <c r="GZ16" s="177"/>
      <c r="HA16" s="177"/>
      <c r="HB16" s="177"/>
      <c r="HC16" s="177"/>
      <c r="HD16" s="177"/>
      <c r="HE16" s="177"/>
      <c r="HF16" s="177"/>
      <c r="HG16" s="177"/>
      <c r="HH16" s="177"/>
      <c r="HI16" s="177"/>
      <c r="HJ16" s="177"/>
      <c r="HK16" s="177"/>
      <c r="HL16" s="177"/>
      <c r="HM16" s="177"/>
      <c r="HN16" s="177"/>
      <c r="HO16" s="177"/>
      <c r="HP16" s="177"/>
      <c r="HQ16" s="177"/>
      <c r="HR16" s="177"/>
      <c r="HS16" s="177"/>
      <c r="HT16" s="177"/>
      <c r="HU16" s="177"/>
      <c r="HV16" s="177"/>
      <c r="HW16" s="177"/>
      <c r="HX16" s="177"/>
      <c r="HY16" s="177"/>
      <c r="HZ16" s="177"/>
      <c r="IA16" s="177"/>
      <c r="IB16" s="177"/>
      <c r="IC16" s="177"/>
      <c r="ID16" s="177"/>
      <c r="IE16" s="177"/>
      <c r="IF16" s="177"/>
      <c r="IG16" s="177"/>
      <c r="IH16" s="177"/>
      <c r="II16" s="177"/>
      <c r="IJ16" s="177"/>
      <c r="IK16" s="177"/>
      <c r="IL16" s="177"/>
      <c r="IM16" s="177"/>
      <c r="IN16" s="177"/>
      <c r="IO16" s="177"/>
      <c r="IP16" s="177"/>
      <c r="IQ16" s="177"/>
      <c r="IR16" s="177"/>
      <c r="IS16" s="177"/>
      <c r="IT16" s="177"/>
      <c r="IU16" s="177"/>
      <c r="IV16" s="177"/>
      <c r="IW16" s="177"/>
      <c r="IX16" s="177"/>
      <c r="IY16" s="177"/>
      <c r="IZ16" s="177"/>
      <c r="JA16" s="177"/>
      <c r="JB16" s="177"/>
      <c r="JC16" s="177"/>
      <c r="JD16" s="177"/>
      <c r="JE16" s="177"/>
      <c r="JF16" s="177"/>
      <c r="JG16" s="177"/>
      <c r="JH16" s="177"/>
      <c r="JI16" s="177"/>
      <c r="JJ16" s="177"/>
      <c r="JK16" s="177"/>
      <c r="JL16" s="177"/>
      <c r="JM16" s="177"/>
      <c r="JN16" s="177"/>
      <c r="JO16" s="177"/>
      <c r="JP16" s="177"/>
      <c r="JQ16" s="177"/>
      <c r="JR16" s="177"/>
      <c r="JS16" s="177"/>
      <c r="JT16" s="177"/>
      <c r="JU16" s="177"/>
      <c r="JV16" s="177"/>
      <c r="JW16" s="177"/>
      <c r="JX16" s="177"/>
      <c r="JY16" s="177"/>
      <c r="JZ16" s="177"/>
      <c r="KA16" s="177"/>
      <c r="KB16" s="177"/>
      <c r="KC16" s="177"/>
      <c r="KD16" s="177"/>
      <c r="KE16" s="177"/>
      <c r="KF16" s="177"/>
      <c r="KG16" s="177"/>
      <c r="KH16" s="177"/>
      <c r="KI16" s="177"/>
      <c r="KJ16" s="177"/>
      <c r="KK16" s="177"/>
      <c r="KL16" s="177"/>
      <c r="KM16" s="177"/>
      <c r="KN16" s="177"/>
      <c r="KO16" s="177"/>
      <c r="KP16" s="177"/>
      <c r="KQ16" s="177"/>
      <c r="KR16" s="177"/>
      <c r="KS16" s="177"/>
      <c r="KT16" s="177"/>
      <c r="KU16" s="177"/>
      <c r="KV16" s="177"/>
      <c r="KW16" s="177"/>
      <c r="KX16" s="177"/>
      <c r="KY16" s="177"/>
      <c r="KZ16" s="177"/>
      <c r="LA16" s="177"/>
      <c r="LB16" s="177"/>
      <c r="LC16" s="177"/>
      <c r="LD16" s="177"/>
      <c r="LE16" s="177"/>
      <c r="LF16" s="177"/>
      <c r="LG16" s="177"/>
      <c r="LH16" s="177"/>
      <c r="LI16" s="177"/>
      <c r="LJ16" s="177"/>
      <c r="LK16" s="177"/>
      <c r="LL16" s="177"/>
      <c r="LM16" s="177"/>
      <c r="LN16" s="177"/>
      <c r="LO16" s="177"/>
      <c r="LP16" s="177"/>
      <c r="LQ16" s="177"/>
      <c r="LR16" s="177"/>
      <c r="LS16" s="177"/>
      <c r="LT16" s="177"/>
      <c r="LU16" s="177"/>
      <c r="LV16" s="177"/>
      <c r="LW16" s="177"/>
      <c r="LX16" s="177"/>
      <c r="LY16" s="177"/>
      <c r="LZ16" s="177"/>
      <c r="MA16" s="177"/>
      <c r="MB16" s="177"/>
      <c r="MC16" s="177"/>
      <c r="MD16" s="177"/>
      <c r="ME16" s="177"/>
      <c r="MF16" s="177"/>
      <c r="MG16" s="177"/>
      <c r="MH16" s="177"/>
      <c r="MI16" s="177"/>
      <c r="MJ16" s="177"/>
      <c r="MK16" s="177"/>
      <c r="ML16" s="177"/>
      <c r="MM16" s="177"/>
      <c r="MN16" s="177"/>
      <c r="MO16" s="177"/>
      <c r="MP16" s="177"/>
      <c r="MQ16" s="177"/>
      <c r="MR16" s="177"/>
      <c r="MS16" s="177"/>
      <c r="MT16" s="177"/>
      <c r="MU16" s="177"/>
      <c r="MV16" s="177"/>
      <c r="MW16" s="177"/>
      <c r="MX16" s="177"/>
      <c r="MY16" s="177"/>
      <c r="MZ16" s="177"/>
      <c r="NA16" s="177"/>
      <c r="NB16" s="177"/>
      <c r="NC16" s="177"/>
      <c r="ND16" s="177"/>
      <c r="NE16" s="177"/>
      <c r="NF16" s="177"/>
      <c r="NG16" s="177"/>
      <c r="NH16" s="177"/>
      <c r="NI16" s="177"/>
      <c r="NJ16" s="177"/>
      <c r="NK16" s="177"/>
      <c r="NL16" s="177"/>
      <c r="NM16" s="177"/>
      <c r="NN16" s="177"/>
      <c r="NO16" s="177"/>
      <c r="NP16" s="177"/>
      <c r="NQ16" s="177"/>
      <c r="NR16" s="177"/>
      <c r="NS16" s="177"/>
      <c r="NT16" s="177"/>
      <c r="NU16" s="177"/>
      <c r="NV16" s="177"/>
      <c r="NW16" s="177"/>
      <c r="NX16" s="177"/>
      <c r="NY16" s="177"/>
      <c r="NZ16" s="177"/>
      <c r="OA16" s="177"/>
      <c r="OB16" s="177"/>
      <c r="OC16" s="177"/>
      <c r="OD16" s="177"/>
      <c r="OE16" s="177"/>
      <c r="OF16" s="177"/>
      <c r="OG16" s="177"/>
      <c r="OH16" s="177"/>
      <c r="OI16" s="177"/>
      <c r="OJ16" s="177"/>
      <c r="OK16" s="177"/>
      <c r="OL16" s="177"/>
      <c r="OM16" s="177"/>
      <c r="ON16" s="177"/>
      <c r="OO16" s="177"/>
      <c r="OP16" s="177"/>
      <c r="OQ16" s="177"/>
      <c r="OR16" s="177"/>
      <c r="OS16" s="177"/>
      <c r="OT16" s="177"/>
      <c r="OU16" s="177"/>
      <c r="OV16" s="177"/>
      <c r="OW16" s="177"/>
      <c r="OX16" s="177"/>
      <c r="OY16" s="177"/>
      <c r="OZ16" s="177"/>
      <c r="PA16" s="177"/>
      <c r="PB16" s="177"/>
      <c r="PC16" s="177"/>
      <c r="PD16" s="177"/>
      <c r="PE16" s="177"/>
      <c r="PF16" s="177"/>
      <c r="PG16" s="177"/>
      <c r="PH16" s="177"/>
      <c r="PI16" s="177"/>
      <c r="PJ16" s="177"/>
      <c r="PK16" s="177"/>
      <c r="PL16" s="177"/>
      <c r="PM16" s="177"/>
      <c r="PN16" s="177"/>
      <c r="PO16" s="177"/>
      <c r="PP16" s="177"/>
      <c r="PQ16" s="177"/>
      <c r="PR16" s="177"/>
      <c r="PS16" s="177"/>
      <c r="PT16" s="177"/>
      <c r="PU16" s="177"/>
      <c r="PV16" s="177"/>
      <c r="PW16" s="177"/>
      <c r="PX16" s="177"/>
      <c r="PY16" s="177"/>
      <c r="PZ16" s="177"/>
      <c r="QA16" s="177"/>
      <c r="QB16" s="177"/>
      <c r="QC16" s="177"/>
      <c r="QD16" s="177"/>
      <c r="QE16" s="177"/>
      <c r="QF16" s="177"/>
      <c r="QG16" s="177"/>
      <c r="QH16" s="177"/>
      <c r="QI16" s="177"/>
      <c r="QJ16" s="177"/>
      <c r="QK16" s="177"/>
      <c r="QL16" s="177"/>
      <c r="QM16" s="177"/>
      <c r="QN16" s="177"/>
      <c r="QO16" s="177"/>
      <c r="QP16" s="177"/>
      <c r="QQ16" s="177"/>
      <c r="QR16" s="177"/>
      <c r="QS16" s="177"/>
      <c r="QT16" s="177"/>
      <c r="QU16" s="177"/>
      <c r="QV16" s="177"/>
      <c r="QW16" s="177"/>
      <c r="QX16" s="177"/>
      <c r="QY16" s="177"/>
      <c r="QZ16" s="177"/>
      <c r="RA16" s="177"/>
      <c r="RB16" s="177"/>
      <c r="RC16" s="177"/>
      <c r="RD16" s="177"/>
      <c r="RE16" s="177"/>
      <c r="RF16" s="177"/>
      <c r="RG16" s="177"/>
      <c r="RH16" s="177"/>
      <c r="RI16" s="177"/>
      <c r="RJ16" s="177"/>
      <c r="RK16" s="177"/>
      <c r="RL16" s="177"/>
      <c r="RM16" s="177"/>
      <c r="RN16" s="177"/>
      <c r="RO16" s="177"/>
      <c r="RP16" s="177"/>
      <c r="RQ16" s="177"/>
      <c r="RR16" s="177"/>
      <c r="RS16" s="177"/>
      <c r="RT16" s="177"/>
      <c r="RU16" s="177"/>
      <c r="RV16" s="177"/>
      <c r="RW16" s="177"/>
      <c r="RX16" s="177"/>
      <c r="RY16" s="177"/>
      <c r="RZ16" s="177"/>
      <c r="SA16" s="177"/>
      <c r="SB16" s="177"/>
      <c r="SC16" s="177"/>
      <c r="SD16" s="177"/>
      <c r="SE16" s="177"/>
      <c r="SF16" s="177"/>
      <c r="SG16" s="177"/>
      <c r="SH16" s="177"/>
      <c r="SI16" s="177"/>
      <c r="SJ16" s="177"/>
      <c r="SK16" s="177"/>
      <c r="SL16" s="177"/>
      <c r="SM16" s="177"/>
      <c r="SN16" s="177"/>
      <c r="SO16" s="177"/>
      <c r="SP16" s="177"/>
      <c r="SQ16" s="177"/>
      <c r="SR16" s="177"/>
      <c r="SS16" s="177"/>
      <c r="ST16" s="177"/>
      <c r="SU16" s="177"/>
      <c r="SV16" s="177"/>
      <c r="SW16" s="177"/>
      <c r="SX16" s="177"/>
      <c r="SY16" s="177"/>
      <c r="SZ16" s="177"/>
      <c r="TA16" s="177"/>
      <c r="TB16" s="177"/>
      <c r="TC16" s="177"/>
      <c r="TD16" s="177"/>
      <c r="TE16" s="177"/>
      <c r="TF16" s="177"/>
      <c r="TG16" s="177"/>
      <c r="TH16" s="177"/>
      <c r="TI16" s="177"/>
      <c r="TJ16" s="177"/>
      <c r="TK16" s="177"/>
      <c r="TL16" s="177"/>
      <c r="TM16" s="177"/>
      <c r="TN16" s="177"/>
      <c r="TO16" s="177"/>
      <c r="TP16" s="177"/>
      <c r="TQ16" s="177"/>
      <c r="TR16" s="177"/>
      <c r="TS16" s="177"/>
      <c r="TT16" s="177"/>
      <c r="TU16" s="177"/>
      <c r="TV16" s="177"/>
      <c r="TW16" s="177"/>
      <c r="TX16" s="177"/>
      <c r="TY16" s="177"/>
      <c r="TZ16" s="177"/>
      <c r="UA16" s="177"/>
      <c r="UB16" s="177"/>
      <c r="UC16" s="177"/>
      <c r="UD16" s="177"/>
      <c r="UE16" s="177"/>
      <c r="UF16" s="177"/>
      <c r="UG16" s="177"/>
      <c r="UH16" s="177"/>
      <c r="UI16" s="177"/>
      <c r="UJ16" s="177"/>
      <c r="UK16" s="177"/>
      <c r="UL16" s="177"/>
      <c r="UM16" s="177"/>
      <c r="UN16" s="177"/>
      <c r="UO16" s="177"/>
      <c r="UP16" s="177"/>
      <c r="UQ16" s="177"/>
      <c r="UR16" s="177"/>
      <c r="US16" s="177"/>
      <c r="UT16" s="177"/>
      <c r="UU16" s="177"/>
      <c r="UV16" s="177"/>
      <c r="UW16" s="177"/>
      <c r="UX16" s="177"/>
      <c r="UY16" s="177"/>
      <c r="UZ16" s="177"/>
      <c r="VA16" s="177"/>
      <c r="VB16" s="177"/>
      <c r="VC16" s="177"/>
      <c r="VD16" s="177"/>
      <c r="VE16" s="177"/>
      <c r="VF16" s="177"/>
      <c r="VG16" s="177"/>
      <c r="VH16" s="177"/>
      <c r="VI16" s="177"/>
      <c r="VJ16" s="177"/>
      <c r="VK16" s="177"/>
      <c r="VL16" s="177"/>
      <c r="VM16" s="177"/>
      <c r="VN16" s="177"/>
      <c r="VO16" s="177"/>
      <c r="VP16" s="177"/>
      <c r="VQ16" s="177"/>
      <c r="VR16" s="177"/>
      <c r="VS16" s="177"/>
      <c r="VT16" s="177"/>
      <c r="VU16" s="177"/>
      <c r="VV16" s="177"/>
      <c r="VW16" s="177"/>
      <c r="VX16" s="177"/>
      <c r="VY16" s="177"/>
      <c r="VZ16" s="177"/>
      <c r="WA16" s="177"/>
      <c r="WB16" s="177"/>
      <c r="WC16" s="177"/>
      <c r="WD16" s="177"/>
      <c r="WE16" s="177"/>
      <c r="WF16" s="177"/>
      <c r="WG16" s="177"/>
      <c r="WH16" s="177"/>
      <c r="WI16" s="177"/>
      <c r="WJ16" s="177"/>
      <c r="WK16" s="177"/>
      <c r="WL16" s="177"/>
      <c r="WM16" s="177"/>
      <c r="WN16" s="177"/>
      <c r="WO16" s="177"/>
      <c r="WP16" s="177"/>
      <c r="WQ16" s="177"/>
      <c r="WR16" s="177"/>
      <c r="WS16" s="177"/>
      <c r="WT16" s="177"/>
      <c r="WU16" s="177"/>
      <c r="WV16" s="177"/>
      <c r="WW16" s="177"/>
      <c r="WX16" s="177"/>
      <c r="WY16" s="177"/>
      <c r="WZ16" s="177"/>
      <c r="XA16" s="177"/>
      <c r="XB16" s="177"/>
      <c r="XC16" s="177"/>
      <c r="XD16" s="177"/>
      <c r="XE16" s="177"/>
      <c r="XF16" s="177"/>
      <c r="XG16" s="177"/>
      <c r="XH16" s="177"/>
      <c r="XI16" s="177"/>
      <c r="XJ16" s="177"/>
      <c r="XK16" s="177"/>
      <c r="XL16" s="177"/>
      <c r="XM16" s="177"/>
      <c r="XN16" s="177"/>
      <c r="XO16" s="177"/>
      <c r="XP16" s="177"/>
      <c r="XQ16" s="177"/>
      <c r="XR16" s="177"/>
      <c r="XS16" s="177"/>
      <c r="XT16" s="177"/>
      <c r="XU16" s="177"/>
      <c r="XV16" s="177"/>
      <c r="XW16" s="177"/>
      <c r="XX16" s="177"/>
      <c r="XY16" s="177"/>
      <c r="XZ16" s="177"/>
      <c r="YA16" s="177"/>
      <c r="YB16" s="177"/>
      <c r="YC16" s="177"/>
      <c r="YD16" s="177"/>
      <c r="YE16" s="177"/>
      <c r="YF16" s="177"/>
      <c r="YG16" s="177"/>
      <c r="YH16" s="177"/>
      <c r="YI16" s="177"/>
      <c r="YJ16" s="177"/>
      <c r="YK16" s="177"/>
      <c r="YL16" s="177"/>
      <c r="YM16" s="177"/>
      <c r="YN16" s="177"/>
      <c r="YO16" s="177"/>
      <c r="YP16" s="177"/>
      <c r="YQ16" s="177"/>
      <c r="YR16" s="177"/>
      <c r="YS16" s="177"/>
      <c r="YT16" s="177"/>
      <c r="YU16" s="177"/>
      <c r="YV16" s="177"/>
      <c r="YW16" s="177"/>
      <c r="YX16" s="177"/>
      <c r="YY16" s="177"/>
      <c r="YZ16" s="177"/>
      <c r="ZA16" s="177"/>
      <c r="ZB16" s="177"/>
      <c r="ZC16" s="177"/>
      <c r="ZD16" s="177"/>
      <c r="ZE16" s="177"/>
      <c r="ZF16" s="177"/>
      <c r="ZG16" s="177"/>
      <c r="ZH16" s="177"/>
      <c r="ZI16" s="177"/>
      <c r="ZJ16" s="177"/>
      <c r="ZK16" s="177"/>
      <c r="ZL16" s="177"/>
      <c r="ZM16" s="177"/>
      <c r="ZN16" s="177"/>
      <c r="ZO16" s="177"/>
      <c r="ZP16" s="177"/>
      <c r="ZQ16" s="177"/>
      <c r="ZR16" s="177"/>
      <c r="ZS16" s="177"/>
      <c r="ZT16" s="177"/>
      <c r="ZU16" s="177"/>
      <c r="ZV16" s="177"/>
      <c r="ZW16" s="177"/>
      <c r="ZX16" s="177"/>
      <c r="ZY16" s="177"/>
      <c r="ZZ16" s="177"/>
      <c r="AAA16" s="177"/>
      <c r="AAB16" s="177"/>
      <c r="AAC16" s="177"/>
      <c r="AAD16" s="177"/>
      <c r="AAE16" s="177"/>
      <c r="AAF16" s="177"/>
      <c r="AAG16" s="177"/>
      <c r="AAH16" s="177"/>
      <c r="AAI16" s="177"/>
      <c r="AAJ16" s="177"/>
      <c r="AAK16" s="177"/>
      <c r="AAL16" s="177"/>
      <c r="AAM16" s="177"/>
      <c r="AAN16" s="177"/>
      <c r="AAO16" s="177"/>
      <c r="AAP16" s="177"/>
      <c r="AAQ16" s="177"/>
      <c r="AAR16" s="177"/>
      <c r="AAS16" s="177"/>
      <c r="AAT16" s="177"/>
      <c r="AAU16" s="177"/>
      <c r="AAV16" s="177"/>
      <c r="AAW16" s="177"/>
      <c r="AAX16" s="177"/>
      <c r="AAY16" s="177"/>
      <c r="AAZ16" s="177"/>
      <c r="ABA16" s="177"/>
      <c r="ABB16" s="177"/>
      <c r="ABC16" s="177"/>
      <c r="ABD16" s="177"/>
      <c r="ABE16" s="177"/>
      <c r="ABF16" s="177"/>
      <c r="ABG16" s="177"/>
      <c r="ABH16" s="177"/>
      <c r="ABI16" s="177"/>
      <c r="ABJ16" s="177"/>
      <c r="ABK16" s="177"/>
      <c r="ABL16" s="177"/>
      <c r="ABM16" s="177"/>
      <c r="ABN16" s="177"/>
      <c r="ABO16" s="177"/>
      <c r="ABP16" s="177"/>
      <c r="ABQ16" s="177"/>
      <c r="ABR16" s="177"/>
      <c r="ABS16" s="177"/>
      <c r="ABT16" s="177"/>
      <c r="ABU16" s="177"/>
      <c r="ABV16" s="177"/>
      <c r="ABW16" s="177"/>
      <c r="ABX16" s="177"/>
      <c r="ABY16" s="177"/>
      <c r="ABZ16" s="177"/>
      <c r="ACA16" s="177"/>
      <c r="ACB16" s="177"/>
      <c r="ACC16" s="177"/>
      <c r="ACD16" s="177"/>
      <c r="ACE16" s="177"/>
      <c r="ACF16" s="177"/>
      <c r="ACG16" s="177"/>
      <c r="ACH16" s="177"/>
      <c r="ACI16" s="177"/>
      <c r="ACJ16" s="177"/>
      <c r="ACK16" s="177"/>
      <c r="ACL16" s="177"/>
      <c r="ACM16" s="177"/>
      <c r="ACN16" s="177"/>
      <c r="ACO16" s="177"/>
      <c r="ACP16" s="177"/>
      <c r="ACQ16" s="177"/>
      <c r="ACR16" s="177"/>
      <c r="ACS16" s="177"/>
      <c r="ACT16" s="177"/>
      <c r="ACU16" s="177"/>
      <c r="ACV16" s="177"/>
      <c r="ACW16" s="177"/>
      <c r="ACX16" s="177"/>
      <c r="ACY16" s="177"/>
      <c r="ACZ16" s="177"/>
      <c r="ADA16" s="177"/>
      <c r="ADB16" s="177"/>
      <c r="ADC16" s="177"/>
      <c r="ADD16" s="177"/>
      <c r="ADE16" s="177"/>
      <c r="ADF16" s="177"/>
      <c r="ADG16" s="177"/>
      <c r="ADH16" s="177"/>
      <c r="ADI16" s="177"/>
      <c r="ADJ16" s="177"/>
      <c r="ADK16" s="177"/>
      <c r="ADL16" s="177"/>
      <c r="ADM16" s="177"/>
      <c r="ADN16" s="177"/>
      <c r="ADO16" s="177"/>
      <c r="ADP16" s="177"/>
      <c r="ADQ16" s="177"/>
      <c r="ADR16" s="177"/>
      <c r="ADS16" s="177"/>
      <c r="ADT16" s="177"/>
      <c r="ADU16" s="177"/>
      <c r="ADV16" s="177"/>
      <c r="ADW16" s="177"/>
      <c r="ADX16" s="177"/>
      <c r="ADY16" s="177"/>
      <c r="ADZ16" s="177"/>
      <c r="AEA16" s="177"/>
      <c r="AEB16" s="177"/>
      <c r="AEC16" s="177"/>
      <c r="AED16" s="177"/>
      <c r="AEE16" s="177"/>
      <c r="AEF16" s="177"/>
      <c r="AEG16" s="177"/>
      <c r="AEH16" s="177"/>
      <c r="AEI16" s="177"/>
      <c r="AEJ16" s="177"/>
      <c r="AEK16" s="177"/>
      <c r="AEL16" s="177"/>
      <c r="AEM16" s="177"/>
      <c r="AEN16" s="177"/>
      <c r="AEO16" s="177"/>
      <c r="AEP16" s="177"/>
      <c r="AEQ16" s="177"/>
      <c r="AER16" s="177"/>
      <c r="AES16" s="177"/>
      <c r="AET16" s="177"/>
      <c r="AEU16" s="177"/>
      <c r="AEV16" s="177"/>
      <c r="AEW16" s="177"/>
      <c r="AEX16" s="177"/>
      <c r="AEY16" s="177"/>
      <c r="AEZ16" s="177"/>
      <c r="AFA16" s="177"/>
      <c r="AFB16" s="177"/>
      <c r="AFC16" s="177"/>
      <c r="AFD16" s="177"/>
      <c r="AFE16" s="177"/>
      <c r="AFF16" s="177"/>
      <c r="AFG16" s="177"/>
      <c r="AFH16" s="177"/>
      <c r="AFI16" s="177"/>
      <c r="AFJ16" s="177"/>
      <c r="AFK16" s="177"/>
      <c r="AFL16" s="177"/>
      <c r="AFM16" s="177"/>
      <c r="AFN16" s="177"/>
      <c r="AFO16" s="177"/>
      <c r="AFP16" s="177"/>
      <c r="AFQ16" s="177"/>
      <c r="AFR16" s="177"/>
      <c r="AFS16" s="177"/>
      <c r="AFT16" s="177"/>
      <c r="AFU16" s="177"/>
      <c r="AFV16" s="177"/>
      <c r="AFW16" s="177"/>
      <c r="AFX16" s="177"/>
      <c r="AFY16" s="177"/>
      <c r="AFZ16" s="177"/>
      <c r="AGA16" s="177"/>
      <c r="AGB16" s="177"/>
      <c r="AGC16" s="177"/>
      <c r="AGD16" s="177"/>
      <c r="AGE16" s="177"/>
      <c r="AGF16" s="177"/>
      <c r="AGG16" s="177"/>
      <c r="AGH16" s="177"/>
      <c r="AGI16" s="177"/>
      <c r="AGJ16" s="177"/>
      <c r="AGK16" s="177"/>
      <c r="AGL16" s="177"/>
      <c r="AGM16" s="177"/>
      <c r="AGN16" s="177"/>
      <c r="AGO16" s="177"/>
      <c r="AGP16" s="177"/>
      <c r="AGQ16" s="177"/>
      <c r="AGR16" s="177"/>
      <c r="AGS16" s="177"/>
      <c r="AGT16" s="177"/>
      <c r="AGU16" s="177"/>
      <c r="AGV16" s="177"/>
      <c r="AGW16" s="177"/>
      <c r="AGX16" s="177"/>
      <c r="AGY16" s="177"/>
      <c r="AGZ16" s="177"/>
      <c r="AHA16" s="177"/>
      <c r="AHB16" s="177"/>
      <c r="AHC16" s="177"/>
      <c r="AHD16" s="177"/>
      <c r="AHE16" s="177"/>
      <c r="AHF16" s="177"/>
      <c r="AHG16" s="177"/>
      <c r="AHH16" s="177"/>
      <c r="AHI16" s="177"/>
      <c r="AHJ16" s="177"/>
      <c r="AHK16" s="177"/>
      <c r="AHL16" s="177"/>
      <c r="AHM16" s="177"/>
      <c r="AHN16" s="177"/>
      <c r="AHO16" s="177"/>
      <c r="AHP16" s="177"/>
      <c r="AHQ16" s="177"/>
      <c r="AHR16" s="177"/>
      <c r="AHS16" s="177"/>
      <c r="AHT16" s="177"/>
      <c r="AHU16" s="177"/>
      <c r="AHV16" s="177"/>
      <c r="AHW16" s="177"/>
      <c r="AHX16" s="177"/>
      <c r="AHY16" s="177"/>
      <c r="AHZ16" s="177"/>
      <c r="AIA16" s="177"/>
      <c r="AIB16" s="177"/>
      <c r="AIC16" s="177"/>
      <c r="AID16" s="177"/>
      <c r="AIE16" s="177"/>
      <c r="AIF16" s="177"/>
      <c r="AIG16" s="177"/>
      <c r="AIH16" s="177"/>
      <c r="AII16" s="177"/>
      <c r="AIJ16" s="177"/>
      <c r="AIK16" s="177"/>
      <c r="AIL16" s="177"/>
      <c r="AIM16" s="177"/>
      <c r="AIN16" s="177"/>
      <c r="AIO16" s="177"/>
      <c r="AIP16" s="177"/>
      <c r="AIQ16" s="177"/>
      <c r="AIR16" s="177"/>
      <c r="AIS16" s="177"/>
      <c r="AIT16" s="177"/>
      <c r="AIU16" s="177"/>
      <c r="AIV16" s="177"/>
      <c r="AIW16" s="177"/>
      <c r="AIX16" s="177"/>
      <c r="AIY16" s="177"/>
      <c r="AIZ16" s="177"/>
      <c r="AJA16" s="177"/>
      <c r="AJB16" s="177"/>
      <c r="AJC16" s="177"/>
      <c r="AJD16" s="177"/>
      <c r="AJE16" s="177"/>
      <c r="AJF16" s="177"/>
      <c r="AJG16" s="177"/>
      <c r="AJH16" s="177"/>
      <c r="AJI16" s="177"/>
      <c r="AJJ16" s="177"/>
      <c r="AJK16" s="177"/>
      <c r="AJL16" s="177"/>
      <c r="AJM16" s="177"/>
      <c r="AJN16" s="177"/>
      <c r="AJO16" s="177"/>
      <c r="AJP16" s="177"/>
      <c r="AJQ16" s="177"/>
      <c r="AJR16" s="177"/>
      <c r="AJS16" s="177"/>
      <c r="AJT16" s="177"/>
      <c r="AJU16" s="177"/>
      <c r="AJV16" s="177"/>
      <c r="AJW16" s="177"/>
      <c r="AJX16" s="177"/>
      <c r="AJY16" s="177"/>
      <c r="AJZ16" s="177"/>
      <c r="AKA16" s="177"/>
      <c r="AKB16" s="177"/>
      <c r="AKC16" s="177"/>
      <c r="AKD16" s="177"/>
      <c r="AKE16" s="177"/>
      <c r="AKF16" s="177"/>
      <c r="AKG16" s="177"/>
      <c r="AKH16" s="177"/>
      <c r="AKI16" s="177"/>
      <c r="AKJ16" s="177"/>
      <c r="AKK16" s="177"/>
      <c r="AKL16" s="177"/>
      <c r="AKM16" s="177"/>
      <c r="AKN16" s="177"/>
      <c r="AKO16" s="177"/>
      <c r="AKP16" s="177"/>
      <c r="AKQ16" s="177"/>
      <c r="AKR16" s="177"/>
      <c r="AKS16" s="177"/>
      <c r="AKT16" s="177"/>
      <c r="AKU16" s="177"/>
      <c r="AKV16" s="177"/>
      <c r="AKW16" s="177"/>
      <c r="AKX16" s="177"/>
      <c r="AKY16" s="177"/>
      <c r="AKZ16" s="177"/>
      <c r="ALA16" s="177"/>
      <c r="ALB16" s="177"/>
      <c r="ALC16" s="177"/>
      <c r="ALD16" s="177"/>
      <c r="ALE16" s="177"/>
      <c r="ALF16" s="177"/>
      <c r="ALG16" s="177"/>
      <c r="ALH16" s="177"/>
      <c r="ALI16" s="177"/>
      <c r="ALJ16" s="177"/>
      <c r="ALK16" s="177"/>
      <c r="ALL16" s="177"/>
      <c r="ALM16" s="177"/>
      <c r="ALN16" s="177"/>
      <c r="ALO16" s="177"/>
      <c r="ALP16" s="177"/>
      <c r="ALQ16" s="177"/>
      <c r="ALR16" s="177"/>
      <c r="ALS16" s="177"/>
      <c r="ALT16" s="177"/>
      <c r="ALU16" s="177"/>
      <c r="ALV16" s="177"/>
      <c r="ALW16" s="177"/>
      <c r="ALX16" s="177"/>
      <c r="ALY16" s="177"/>
      <c r="ALZ16" s="177"/>
      <c r="AMA16" s="177"/>
      <c r="AMB16" s="177"/>
      <c r="AMC16" s="177"/>
      <c r="AMD16" s="177"/>
      <c r="AME16" s="177"/>
      <c r="AMF16" s="177"/>
      <c r="AMG16" s="177"/>
      <c r="AMH16" s="177"/>
      <c r="AMI16" s="177"/>
      <c r="AMJ16" s="177"/>
      <c r="AMK16" s="177"/>
    </row>
    <row r="17" spans="1:1025" s="298" customFormat="1" ht="56.85" customHeight="1" x14ac:dyDescent="0.8">
      <c r="A17" s="314" t="s">
        <v>60</v>
      </c>
      <c r="B17" s="170">
        <v>18920</v>
      </c>
      <c r="C17" s="170">
        <v>16884.705882352901</v>
      </c>
      <c r="D17" s="169"/>
      <c r="E17" s="168">
        <v>43041</v>
      </c>
      <c r="F17" s="169">
        <v>16082</v>
      </c>
      <c r="G17" s="168">
        <v>14352</v>
      </c>
      <c r="H17" s="169"/>
      <c r="I17" s="168">
        <v>30434</v>
      </c>
      <c r="J17" s="174">
        <v>12543.96</v>
      </c>
      <c r="K17" s="168">
        <v>14352</v>
      </c>
      <c r="L17" s="169"/>
      <c r="M17" s="168">
        <v>26896</v>
      </c>
      <c r="N17" s="403"/>
      <c r="O17" s="403"/>
      <c r="P17" s="403"/>
      <c r="Q17" s="403"/>
      <c r="R17" s="403"/>
      <c r="S17" s="403"/>
      <c r="T17" s="403"/>
      <c r="U17" s="403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/>
      <c r="CD17" s="177"/>
      <c r="CE17" s="177"/>
      <c r="CF17" s="177"/>
      <c r="CG17" s="177"/>
      <c r="CH17" s="177"/>
      <c r="CI17" s="177"/>
      <c r="CJ17" s="177"/>
      <c r="CK17" s="177"/>
      <c r="CL17" s="177"/>
      <c r="CM17" s="177"/>
      <c r="CN17" s="177"/>
      <c r="CO17" s="177"/>
      <c r="CP17" s="177"/>
      <c r="CQ17" s="177"/>
      <c r="CR17" s="177"/>
      <c r="CS17" s="177"/>
      <c r="CT17" s="177"/>
      <c r="CU17" s="177"/>
      <c r="CV17" s="177"/>
      <c r="CW17" s="177"/>
      <c r="CX17" s="177"/>
      <c r="CY17" s="177"/>
      <c r="CZ17" s="177"/>
      <c r="DA17" s="177"/>
      <c r="DB17" s="177"/>
      <c r="DC17" s="177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7"/>
      <c r="DQ17" s="177"/>
      <c r="DR17" s="177"/>
      <c r="DS17" s="177"/>
      <c r="DT17" s="177"/>
      <c r="DU17" s="177"/>
      <c r="DV17" s="177"/>
      <c r="DW17" s="177"/>
      <c r="DX17" s="177"/>
      <c r="DY17" s="177"/>
      <c r="DZ17" s="177"/>
      <c r="EA17" s="177"/>
      <c r="EB17" s="177"/>
      <c r="EC17" s="177"/>
      <c r="ED17" s="177"/>
      <c r="EE17" s="177"/>
      <c r="EF17" s="177"/>
      <c r="EG17" s="177"/>
      <c r="EH17" s="177"/>
      <c r="EI17" s="177"/>
      <c r="EJ17" s="177"/>
      <c r="EK17" s="177"/>
      <c r="EL17" s="177"/>
      <c r="EM17" s="177"/>
      <c r="EN17" s="177"/>
      <c r="EO17" s="177"/>
      <c r="EP17" s="177"/>
      <c r="EQ17" s="177"/>
      <c r="ER17" s="177"/>
      <c r="ES17" s="177"/>
      <c r="ET17" s="177"/>
      <c r="EU17" s="177"/>
      <c r="EV17" s="177"/>
      <c r="EW17" s="177"/>
      <c r="EX17" s="177"/>
      <c r="EY17" s="177"/>
      <c r="EZ17" s="177"/>
      <c r="FA17" s="177"/>
      <c r="FB17" s="177"/>
      <c r="FC17" s="177"/>
      <c r="FD17" s="177"/>
      <c r="FE17" s="177"/>
      <c r="FF17" s="177"/>
      <c r="FG17" s="177"/>
      <c r="FH17" s="177"/>
      <c r="FI17" s="177"/>
      <c r="FJ17" s="177"/>
      <c r="FK17" s="177"/>
      <c r="FL17" s="177"/>
      <c r="FM17" s="177"/>
      <c r="FN17" s="177"/>
      <c r="FO17" s="177"/>
      <c r="FP17" s="177"/>
      <c r="FQ17" s="177"/>
      <c r="FR17" s="177"/>
      <c r="FS17" s="177"/>
      <c r="FT17" s="177"/>
      <c r="FU17" s="177"/>
      <c r="FV17" s="177"/>
      <c r="FW17" s="177"/>
      <c r="FX17" s="177"/>
      <c r="FY17" s="177"/>
      <c r="FZ17" s="177"/>
      <c r="GA17" s="177"/>
      <c r="GB17" s="177"/>
      <c r="GC17" s="177"/>
      <c r="GD17" s="177"/>
      <c r="GE17" s="177"/>
      <c r="GF17" s="177"/>
      <c r="GG17" s="177"/>
      <c r="GH17" s="177"/>
      <c r="GI17" s="177"/>
      <c r="GJ17" s="177"/>
      <c r="GK17" s="177"/>
      <c r="GL17" s="177"/>
      <c r="GM17" s="177"/>
      <c r="GN17" s="177"/>
      <c r="GO17" s="177"/>
      <c r="GP17" s="177"/>
      <c r="GQ17" s="177"/>
      <c r="GR17" s="177"/>
      <c r="GS17" s="177"/>
      <c r="GT17" s="177"/>
      <c r="GU17" s="177"/>
      <c r="GV17" s="177"/>
      <c r="GW17" s="177"/>
      <c r="GX17" s="177"/>
      <c r="GY17" s="177"/>
      <c r="GZ17" s="177"/>
      <c r="HA17" s="177"/>
      <c r="HB17" s="177"/>
      <c r="HC17" s="177"/>
      <c r="HD17" s="177"/>
      <c r="HE17" s="177"/>
      <c r="HF17" s="177"/>
      <c r="HG17" s="177"/>
      <c r="HH17" s="177"/>
      <c r="HI17" s="177"/>
      <c r="HJ17" s="177"/>
      <c r="HK17" s="177"/>
      <c r="HL17" s="177"/>
      <c r="HM17" s="177"/>
      <c r="HN17" s="177"/>
      <c r="HO17" s="177"/>
      <c r="HP17" s="177"/>
      <c r="HQ17" s="177"/>
      <c r="HR17" s="177"/>
      <c r="HS17" s="177"/>
      <c r="HT17" s="177"/>
      <c r="HU17" s="177"/>
      <c r="HV17" s="177"/>
      <c r="HW17" s="177"/>
      <c r="HX17" s="177"/>
      <c r="HY17" s="177"/>
      <c r="HZ17" s="177"/>
      <c r="IA17" s="177"/>
      <c r="IB17" s="177"/>
      <c r="IC17" s="177"/>
      <c r="ID17" s="177"/>
      <c r="IE17" s="177"/>
      <c r="IF17" s="177"/>
      <c r="IG17" s="177"/>
      <c r="IH17" s="177"/>
      <c r="II17" s="177"/>
      <c r="IJ17" s="177"/>
      <c r="IK17" s="177"/>
      <c r="IL17" s="177"/>
      <c r="IM17" s="177"/>
      <c r="IN17" s="177"/>
      <c r="IO17" s="177"/>
      <c r="IP17" s="177"/>
      <c r="IQ17" s="177"/>
      <c r="IR17" s="177"/>
      <c r="IS17" s="177"/>
      <c r="IT17" s="177"/>
      <c r="IU17" s="177"/>
      <c r="IV17" s="177"/>
      <c r="IW17" s="177"/>
      <c r="IX17" s="177"/>
      <c r="IY17" s="177"/>
      <c r="IZ17" s="177"/>
      <c r="JA17" s="177"/>
      <c r="JB17" s="177"/>
      <c r="JC17" s="177"/>
      <c r="JD17" s="177"/>
      <c r="JE17" s="177"/>
      <c r="JF17" s="177"/>
      <c r="JG17" s="177"/>
      <c r="JH17" s="177"/>
      <c r="JI17" s="177"/>
      <c r="JJ17" s="177"/>
      <c r="JK17" s="177"/>
      <c r="JL17" s="177"/>
      <c r="JM17" s="177"/>
      <c r="JN17" s="177"/>
      <c r="JO17" s="177"/>
      <c r="JP17" s="177"/>
      <c r="JQ17" s="177"/>
      <c r="JR17" s="177"/>
      <c r="JS17" s="177"/>
      <c r="JT17" s="177"/>
      <c r="JU17" s="177"/>
      <c r="JV17" s="177"/>
      <c r="JW17" s="177"/>
      <c r="JX17" s="177"/>
      <c r="JY17" s="177"/>
      <c r="JZ17" s="177"/>
      <c r="KA17" s="177"/>
      <c r="KB17" s="177"/>
      <c r="KC17" s="177"/>
      <c r="KD17" s="177"/>
      <c r="KE17" s="177"/>
      <c r="KF17" s="177"/>
      <c r="KG17" s="177"/>
      <c r="KH17" s="177"/>
      <c r="KI17" s="177"/>
      <c r="KJ17" s="177"/>
      <c r="KK17" s="177"/>
      <c r="KL17" s="177"/>
      <c r="KM17" s="177"/>
      <c r="KN17" s="177"/>
      <c r="KO17" s="177"/>
      <c r="KP17" s="177"/>
      <c r="KQ17" s="177"/>
      <c r="KR17" s="177"/>
      <c r="KS17" s="177"/>
      <c r="KT17" s="177"/>
      <c r="KU17" s="177"/>
      <c r="KV17" s="177"/>
      <c r="KW17" s="177"/>
      <c r="KX17" s="177"/>
      <c r="KY17" s="177"/>
      <c r="KZ17" s="177"/>
      <c r="LA17" s="177"/>
      <c r="LB17" s="177"/>
      <c r="LC17" s="177"/>
      <c r="LD17" s="177"/>
      <c r="LE17" s="177"/>
      <c r="LF17" s="177"/>
      <c r="LG17" s="177"/>
      <c r="LH17" s="177"/>
      <c r="LI17" s="177"/>
      <c r="LJ17" s="177"/>
      <c r="LK17" s="177"/>
      <c r="LL17" s="177"/>
      <c r="LM17" s="177"/>
      <c r="LN17" s="177"/>
      <c r="LO17" s="177"/>
      <c r="LP17" s="177"/>
      <c r="LQ17" s="177"/>
      <c r="LR17" s="177"/>
      <c r="LS17" s="177"/>
      <c r="LT17" s="177"/>
      <c r="LU17" s="177"/>
      <c r="LV17" s="177"/>
      <c r="LW17" s="177"/>
      <c r="LX17" s="177"/>
      <c r="LY17" s="177"/>
      <c r="LZ17" s="177"/>
      <c r="MA17" s="177"/>
      <c r="MB17" s="177"/>
      <c r="MC17" s="177"/>
      <c r="MD17" s="177"/>
      <c r="ME17" s="177"/>
      <c r="MF17" s="177"/>
      <c r="MG17" s="177"/>
      <c r="MH17" s="177"/>
      <c r="MI17" s="177"/>
      <c r="MJ17" s="177"/>
      <c r="MK17" s="177"/>
      <c r="ML17" s="177"/>
      <c r="MM17" s="177"/>
      <c r="MN17" s="177"/>
      <c r="MO17" s="177"/>
      <c r="MP17" s="177"/>
      <c r="MQ17" s="177"/>
      <c r="MR17" s="177"/>
      <c r="MS17" s="177"/>
      <c r="MT17" s="177"/>
      <c r="MU17" s="177"/>
      <c r="MV17" s="177"/>
      <c r="MW17" s="177"/>
      <c r="MX17" s="177"/>
      <c r="MY17" s="177"/>
      <c r="MZ17" s="177"/>
      <c r="NA17" s="177"/>
      <c r="NB17" s="177"/>
      <c r="NC17" s="177"/>
      <c r="ND17" s="177"/>
      <c r="NE17" s="177"/>
      <c r="NF17" s="177"/>
      <c r="NG17" s="177"/>
      <c r="NH17" s="177"/>
      <c r="NI17" s="177"/>
      <c r="NJ17" s="177"/>
      <c r="NK17" s="177"/>
      <c r="NL17" s="177"/>
      <c r="NM17" s="177"/>
      <c r="NN17" s="177"/>
      <c r="NO17" s="177"/>
      <c r="NP17" s="177"/>
      <c r="NQ17" s="177"/>
      <c r="NR17" s="177"/>
      <c r="NS17" s="177"/>
      <c r="NT17" s="177"/>
      <c r="NU17" s="177"/>
      <c r="NV17" s="177"/>
      <c r="NW17" s="177"/>
      <c r="NX17" s="177"/>
      <c r="NY17" s="177"/>
      <c r="NZ17" s="177"/>
      <c r="OA17" s="177"/>
      <c r="OB17" s="177"/>
      <c r="OC17" s="177"/>
      <c r="OD17" s="177"/>
      <c r="OE17" s="177"/>
      <c r="OF17" s="177"/>
      <c r="OG17" s="177"/>
      <c r="OH17" s="177"/>
      <c r="OI17" s="177"/>
      <c r="OJ17" s="177"/>
      <c r="OK17" s="177"/>
      <c r="OL17" s="177"/>
      <c r="OM17" s="177"/>
      <c r="ON17" s="177"/>
      <c r="OO17" s="177"/>
      <c r="OP17" s="177"/>
      <c r="OQ17" s="177"/>
      <c r="OR17" s="177"/>
      <c r="OS17" s="177"/>
      <c r="OT17" s="177"/>
      <c r="OU17" s="177"/>
      <c r="OV17" s="177"/>
      <c r="OW17" s="177"/>
      <c r="OX17" s="177"/>
      <c r="OY17" s="177"/>
      <c r="OZ17" s="177"/>
      <c r="PA17" s="177"/>
      <c r="PB17" s="177"/>
      <c r="PC17" s="177"/>
      <c r="PD17" s="177"/>
      <c r="PE17" s="177"/>
      <c r="PF17" s="177"/>
      <c r="PG17" s="177"/>
      <c r="PH17" s="177"/>
      <c r="PI17" s="177"/>
      <c r="PJ17" s="177"/>
      <c r="PK17" s="177"/>
      <c r="PL17" s="177"/>
      <c r="PM17" s="177"/>
      <c r="PN17" s="177"/>
      <c r="PO17" s="177"/>
      <c r="PP17" s="177"/>
      <c r="PQ17" s="177"/>
      <c r="PR17" s="177"/>
      <c r="PS17" s="177"/>
      <c r="PT17" s="177"/>
      <c r="PU17" s="177"/>
      <c r="PV17" s="177"/>
      <c r="PW17" s="177"/>
      <c r="PX17" s="177"/>
      <c r="PY17" s="177"/>
      <c r="PZ17" s="177"/>
      <c r="QA17" s="177"/>
      <c r="QB17" s="177"/>
      <c r="QC17" s="177"/>
      <c r="QD17" s="177"/>
      <c r="QE17" s="177"/>
      <c r="QF17" s="177"/>
      <c r="QG17" s="177"/>
      <c r="QH17" s="177"/>
      <c r="QI17" s="177"/>
      <c r="QJ17" s="177"/>
      <c r="QK17" s="177"/>
      <c r="QL17" s="177"/>
      <c r="QM17" s="177"/>
      <c r="QN17" s="177"/>
      <c r="QO17" s="177"/>
      <c r="QP17" s="177"/>
      <c r="QQ17" s="177"/>
      <c r="QR17" s="177"/>
      <c r="QS17" s="177"/>
      <c r="QT17" s="177"/>
      <c r="QU17" s="177"/>
      <c r="QV17" s="177"/>
      <c r="QW17" s="177"/>
      <c r="QX17" s="177"/>
      <c r="QY17" s="177"/>
      <c r="QZ17" s="177"/>
      <c r="RA17" s="177"/>
      <c r="RB17" s="177"/>
      <c r="RC17" s="177"/>
      <c r="RD17" s="177"/>
      <c r="RE17" s="177"/>
      <c r="RF17" s="177"/>
      <c r="RG17" s="177"/>
      <c r="RH17" s="177"/>
      <c r="RI17" s="177"/>
      <c r="RJ17" s="177"/>
      <c r="RK17" s="177"/>
      <c r="RL17" s="177"/>
      <c r="RM17" s="177"/>
      <c r="RN17" s="177"/>
      <c r="RO17" s="177"/>
      <c r="RP17" s="177"/>
      <c r="RQ17" s="177"/>
      <c r="RR17" s="177"/>
      <c r="RS17" s="177"/>
      <c r="RT17" s="177"/>
      <c r="RU17" s="177"/>
      <c r="RV17" s="177"/>
      <c r="RW17" s="177"/>
      <c r="RX17" s="177"/>
      <c r="RY17" s="177"/>
      <c r="RZ17" s="177"/>
      <c r="SA17" s="177"/>
      <c r="SB17" s="177"/>
      <c r="SC17" s="177"/>
      <c r="SD17" s="177"/>
      <c r="SE17" s="177"/>
      <c r="SF17" s="177"/>
      <c r="SG17" s="177"/>
      <c r="SH17" s="177"/>
      <c r="SI17" s="177"/>
      <c r="SJ17" s="177"/>
      <c r="SK17" s="177"/>
      <c r="SL17" s="177"/>
      <c r="SM17" s="177"/>
      <c r="SN17" s="177"/>
      <c r="SO17" s="177"/>
      <c r="SP17" s="177"/>
      <c r="SQ17" s="177"/>
      <c r="SR17" s="177"/>
      <c r="SS17" s="177"/>
      <c r="ST17" s="177"/>
      <c r="SU17" s="177"/>
      <c r="SV17" s="177"/>
      <c r="SW17" s="177"/>
      <c r="SX17" s="177"/>
      <c r="SY17" s="177"/>
      <c r="SZ17" s="177"/>
      <c r="TA17" s="177"/>
      <c r="TB17" s="177"/>
      <c r="TC17" s="177"/>
      <c r="TD17" s="177"/>
      <c r="TE17" s="177"/>
      <c r="TF17" s="177"/>
      <c r="TG17" s="177"/>
      <c r="TH17" s="177"/>
      <c r="TI17" s="177"/>
      <c r="TJ17" s="177"/>
      <c r="TK17" s="177"/>
      <c r="TL17" s="177"/>
      <c r="TM17" s="177"/>
      <c r="TN17" s="177"/>
      <c r="TO17" s="177"/>
      <c r="TP17" s="177"/>
      <c r="TQ17" s="177"/>
      <c r="TR17" s="177"/>
      <c r="TS17" s="177"/>
      <c r="TT17" s="177"/>
      <c r="TU17" s="177"/>
      <c r="TV17" s="177"/>
      <c r="TW17" s="177"/>
      <c r="TX17" s="177"/>
      <c r="TY17" s="177"/>
      <c r="TZ17" s="177"/>
      <c r="UA17" s="177"/>
      <c r="UB17" s="177"/>
      <c r="UC17" s="177"/>
      <c r="UD17" s="177"/>
      <c r="UE17" s="177"/>
      <c r="UF17" s="177"/>
      <c r="UG17" s="177"/>
      <c r="UH17" s="177"/>
      <c r="UI17" s="177"/>
      <c r="UJ17" s="177"/>
      <c r="UK17" s="177"/>
      <c r="UL17" s="177"/>
      <c r="UM17" s="177"/>
      <c r="UN17" s="177"/>
      <c r="UO17" s="177"/>
      <c r="UP17" s="177"/>
      <c r="UQ17" s="177"/>
      <c r="UR17" s="177"/>
      <c r="US17" s="177"/>
      <c r="UT17" s="177"/>
      <c r="UU17" s="177"/>
      <c r="UV17" s="177"/>
      <c r="UW17" s="177"/>
      <c r="UX17" s="177"/>
      <c r="UY17" s="177"/>
      <c r="UZ17" s="177"/>
      <c r="VA17" s="177"/>
      <c r="VB17" s="177"/>
      <c r="VC17" s="177"/>
      <c r="VD17" s="177"/>
      <c r="VE17" s="177"/>
      <c r="VF17" s="177"/>
      <c r="VG17" s="177"/>
      <c r="VH17" s="177"/>
      <c r="VI17" s="177"/>
      <c r="VJ17" s="177"/>
      <c r="VK17" s="177"/>
      <c r="VL17" s="177"/>
      <c r="VM17" s="177"/>
      <c r="VN17" s="177"/>
      <c r="VO17" s="177"/>
      <c r="VP17" s="177"/>
      <c r="VQ17" s="177"/>
      <c r="VR17" s="177"/>
      <c r="VS17" s="177"/>
      <c r="VT17" s="177"/>
      <c r="VU17" s="177"/>
      <c r="VV17" s="177"/>
      <c r="VW17" s="177"/>
      <c r="VX17" s="177"/>
      <c r="VY17" s="177"/>
      <c r="VZ17" s="177"/>
      <c r="WA17" s="177"/>
      <c r="WB17" s="177"/>
      <c r="WC17" s="177"/>
      <c r="WD17" s="177"/>
      <c r="WE17" s="177"/>
      <c r="WF17" s="177"/>
      <c r="WG17" s="177"/>
      <c r="WH17" s="177"/>
      <c r="WI17" s="177"/>
      <c r="WJ17" s="177"/>
      <c r="WK17" s="177"/>
      <c r="WL17" s="177"/>
      <c r="WM17" s="177"/>
      <c r="WN17" s="177"/>
      <c r="WO17" s="177"/>
      <c r="WP17" s="177"/>
      <c r="WQ17" s="177"/>
      <c r="WR17" s="177"/>
      <c r="WS17" s="177"/>
      <c r="WT17" s="177"/>
      <c r="WU17" s="177"/>
      <c r="WV17" s="177"/>
      <c r="WW17" s="177"/>
      <c r="WX17" s="177"/>
      <c r="WY17" s="177"/>
      <c r="WZ17" s="177"/>
      <c r="XA17" s="177"/>
      <c r="XB17" s="177"/>
      <c r="XC17" s="177"/>
      <c r="XD17" s="177"/>
      <c r="XE17" s="177"/>
      <c r="XF17" s="177"/>
      <c r="XG17" s="177"/>
      <c r="XH17" s="177"/>
      <c r="XI17" s="177"/>
      <c r="XJ17" s="177"/>
      <c r="XK17" s="177"/>
      <c r="XL17" s="177"/>
      <c r="XM17" s="177"/>
      <c r="XN17" s="177"/>
      <c r="XO17" s="177"/>
      <c r="XP17" s="177"/>
      <c r="XQ17" s="177"/>
      <c r="XR17" s="177"/>
      <c r="XS17" s="177"/>
      <c r="XT17" s="177"/>
      <c r="XU17" s="177"/>
      <c r="XV17" s="177"/>
      <c r="XW17" s="177"/>
      <c r="XX17" s="177"/>
      <c r="XY17" s="177"/>
      <c r="XZ17" s="177"/>
      <c r="YA17" s="177"/>
      <c r="YB17" s="177"/>
      <c r="YC17" s="177"/>
      <c r="YD17" s="177"/>
      <c r="YE17" s="177"/>
      <c r="YF17" s="177"/>
      <c r="YG17" s="177"/>
      <c r="YH17" s="177"/>
      <c r="YI17" s="177"/>
      <c r="YJ17" s="177"/>
      <c r="YK17" s="177"/>
      <c r="YL17" s="177"/>
      <c r="YM17" s="177"/>
      <c r="YN17" s="177"/>
      <c r="YO17" s="177"/>
      <c r="YP17" s="177"/>
      <c r="YQ17" s="177"/>
      <c r="YR17" s="177"/>
      <c r="YS17" s="177"/>
      <c r="YT17" s="177"/>
      <c r="YU17" s="177"/>
      <c r="YV17" s="177"/>
      <c r="YW17" s="177"/>
      <c r="YX17" s="177"/>
      <c r="YY17" s="177"/>
      <c r="YZ17" s="177"/>
      <c r="ZA17" s="177"/>
      <c r="ZB17" s="177"/>
      <c r="ZC17" s="177"/>
      <c r="ZD17" s="177"/>
      <c r="ZE17" s="177"/>
      <c r="ZF17" s="177"/>
      <c r="ZG17" s="177"/>
      <c r="ZH17" s="177"/>
      <c r="ZI17" s="177"/>
      <c r="ZJ17" s="177"/>
      <c r="ZK17" s="177"/>
      <c r="ZL17" s="177"/>
      <c r="ZM17" s="177"/>
      <c r="ZN17" s="177"/>
      <c r="ZO17" s="177"/>
      <c r="ZP17" s="177"/>
      <c r="ZQ17" s="177"/>
      <c r="ZR17" s="177"/>
      <c r="ZS17" s="177"/>
      <c r="ZT17" s="177"/>
      <c r="ZU17" s="177"/>
      <c r="ZV17" s="177"/>
      <c r="ZW17" s="177"/>
      <c r="ZX17" s="177"/>
      <c r="ZY17" s="177"/>
      <c r="ZZ17" s="177"/>
      <c r="AAA17" s="177"/>
      <c r="AAB17" s="177"/>
      <c r="AAC17" s="177"/>
      <c r="AAD17" s="177"/>
      <c r="AAE17" s="177"/>
      <c r="AAF17" s="177"/>
      <c r="AAG17" s="177"/>
      <c r="AAH17" s="177"/>
      <c r="AAI17" s="177"/>
      <c r="AAJ17" s="177"/>
      <c r="AAK17" s="177"/>
      <c r="AAL17" s="177"/>
      <c r="AAM17" s="177"/>
      <c r="AAN17" s="177"/>
      <c r="AAO17" s="177"/>
      <c r="AAP17" s="177"/>
      <c r="AAQ17" s="177"/>
      <c r="AAR17" s="177"/>
      <c r="AAS17" s="177"/>
      <c r="AAT17" s="177"/>
      <c r="AAU17" s="177"/>
      <c r="AAV17" s="177"/>
      <c r="AAW17" s="177"/>
      <c r="AAX17" s="177"/>
      <c r="AAY17" s="177"/>
      <c r="AAZ17" s="177"/>
      <c r="ABA17" s="177"/>
      <c r="ABB17" s="177"/>
      <c r="ABC17" s="177"/>
      <c r="ABD17" s="177"/>
      <c r="ABE17" s="177"/>
      <c r="ABF17" s="177"/>
      <c r="ABG17" s="177"/>
      <c r="ABH17" s="177"/>
      <c r="ABI17" s="177"/>
      <c r="ABJ17" s="177"/>
      <c r="ABK17" s="177"/>
      <c r="ABL17" s="177"/>
      <c r="ABM17" s="177"/>
      <c r="ABN17" s="177"/>
      <c r="ABO17" s="177"/>
      <c r="ABP17" s="177"/>
      <c r="ABQ17" s="177"/>
      <c r="ABR17" s="177"/>
      <c r="ABS17" s="177"/>
      <c r="ABT17" s="177"/>
      <c r="ABU17" s="177"/>
      <c r="ABV17" s="177"/>
      <c r="ABW17" s="177"/>
      <c r="ABX17" s="177"/>
      <c r="ABY17" s="177"/>
      <c r="ABZ17" s="177"/>
      <c r="ACA17" s="177"/>
      <c r="ACB17" s="177"/>
      <c r="ACC17" s="177"/>
      <c r="ACD17" s="177"/>
      <c r="ACE17" s="177"/>
      <c r="ACF17" s="177"/>
      <c r="ACG17" s="177"/>
      <c r="ACH17" s="177"/>
      <c r="ACI17" s="177"/>
      <c r="ACJ17" s="177"/>
      <c r="ACK17" s="177"/>
      <c r="ACL17" s="177"/>
      <c r="ACM17" s="177"/>
      <c r="ACN17" s="177"/>
      <c r="ACO17" s="177"/>
      <c r="ACP17" s="177"/>
      <c r="ACQ17" s="177"/>
      <c r="ACR17" s="177"/>
      <c r="ACS17" s="177"/>
      <c r="ACT17" s="177"/>
      <c r="ACU17" s="177"/>
      <c r="ACV17" s="177"/>
      <c r="ACW17" s="177"/>
      <c r="ACX17" s="177"/>
      <c r="ACY17" s="177"/>
      <c r="ACZ17" s="177"/>
      <c r="ADA17" s="177"/>
      <c r="ADB17" s="177"/>
      <c r="ADC17" s="177"/>
      <c r="ADD17" s="177"/>
      <c r="ADE17" s="177"/>
      <c r="ADF17" s="177"/>
      <c r="ADG17" s="177"/>
      <c r="ADH17" s="177"/>
      <c r="ADI17" s="177"/>
      <c r="ADJ17" s="177"/>
      <c r="ADK17" s="177"/>
      <c r="ADL17" s="177"/>
      <c r="ADM17" s="177"/>
      <c r="ADN17" s="177"/>
      <c r="ADO17" s="177"/>
      <c r="ADP17" s="177"/>
      <c r="ADQ17" s="177"/>
      <c r="ADR17" s="177"/>
      <c r="ADS17" s="177"/>
      <c r="ADT17" s="177"/>
      <c r="ADU17" s="177"/>
      <c r="ADV17" s="177"/>
      <c r="ADW17" s="177"/>
      <c r="ADX17" s="177"/>
      <c r="ADY17" s="177"/>
      <c r="ADZ17" s="177"/>
      <c r="AEA17" s="177"/>
      <c r="AEB17" s="177"/>
      <c r="AEC17" s="177"/>
      <c r="AED17" s="177"/>
      <c r="AEE17" s="177"/>
      <c r="AEF17" s="177"/>
      <c r="AEG17" s="177"/>
      <c r="AEH17" s="177"/>
      <c r="AEI17" s="177"/>
      <c r="AEJ17" s="177"/>
      <c r="AEK17" s="177"/>
      <c r="AEL17" s="177"/>
      <c r="AEM17" s="177"/>
      <c r="AEN17" s="177"/>
      <c r="AEO17" s="177"/>
      <c r="AEP17" s="177"/>
      <c r="AEQ17" s="177"/>
      <c r="AER17" s="177"/>
      <c r="AES17" s="177"/>
      <c r="AET17" s="177"/>
      <c r="AEU17" s="177"/>
      <c r="AEV17" s="177"/>
      <c r="AEW17" s="177"/>
      <c r="AEX17" s="177"/>
      <c r="AEY17" s="177"/>
      <c r="AEZ17" s="177"/>
      <c r="AFA17" s="177"/>
      <c r="AFB17" s="177"/>
      <c r="AFC17" s="177"/>
      <c r="AFD17" s="177"/>
      <c r="AFE17" s="177"/>
      <c r="AFF17" s="177"/>
      <c r="AFG17" s="177"/>
      <c r="AFH17" s="177"/>
      <c r="AFI17" s="177"/>
      <c r="AFJ17" s="177"/>
      <c r="AFK17" s="177"/>
      <c r="AFL17" s="177"/>
      <c r="AFM17" s="177"/>
      <c r="AFN17" s="177"/>
      <c r="AFO17" s="177"/>
      <c r="AFP17" s="177"/>
      <c r="AFQ17" s="177"/>
      <c r="AFR17" s="177"/>
      <c r="AFS17" s="177"/>
      <c r="AFT17" s="177"/>
      <c r="AFU17" s="177"/>
      <c r="AFV17" s="177"/>
      <c r="AFW17" s="177"/>
      <c r="AFX17" s="177"/>
      <c r="AFY17" s="177"/>
      <c r="AFZ17" s="177"/>
      <c r="AGA17" s="177"/>
      <c r="AGB17" s="177"/>
      <c r="AGC17" s="177"/>
      <c r="AGD17" s="177"/>
      <c r="AGE17" s="177"/>
      <c r="AGF17" s="177"/>
      <c r="AGG17" s="177"/>
      <c r="AGH17" s="177"/>
      <c r="AGI17" s="177"/>
      <c r="AGJ17" s="177"/>
      <c r="AGK17" s="177"/>
      <c r="AGL17" s="177"/>
      <c r="AGM17" s="177"/>
      <c r="AGN17" s="177"/>
      <c r="AGO17" s="177"/>
      <c r="AGP17" s="177"/>
      <c r="AGQ17" s="177"/>
      <c r="AGR17" s="177"/>
      <c r="AGS17" s="177"/>
      <c r="AGT17" s="177"/>
      <c r="AGU17" s="177"/>
      <c r="AGV17" s="177"/>
      <c r="AGW17" s="177"/>
      <c r="AGX17" s="177"/>
      <c r="AGY17" s="177"/>
      <c r="AGZ17" s="177"/>
      <c r="AHA17" s="177"/>
      <c r="AHB17" s="177"/>
      <c r="AHC17" s="177"/>
      <c r="AHD17" s="177"/>
      <c r="AHE17" s="177"/>
      <c r="AHF17" s="177"/>
      <c r="AHG17" s="177"/>
      <c r="AHH17" s="177"/>
      <c r="AHI17" s="177"/>
      <c r="AHJ17" s="177"/>
      <c r="AHK17" s="177"/>
      <c r="AHL17" s="177"/>
      <c r="AHM17" s="177"/>
      <c r="AHN17" s="177"/>
      <c r="AHO17" s="177"/>
      <c r="AHP17" s="177"/>
      <c r="AHQ17" s="177"/>
      <c r="AHR17" s="177"/>
      <c r="AHS17" s="177"/>
      <c r="AHT17" s="177"/>
      <c r="AHU17" s="177"/>
      <c r="AHV17" s="177"/>
      <c r="AHW17" s="177"/>
      <c r="AHX17" s="177"/>
      <c r="AHY17" s="177"/>
      <c r="AHZ17" s="177"/>
      <c r="AIA17" s="177"/>
      <c r="AIB17" s="177"/>
      <c r="AIC17" s="177"/>
      <c r="AID17" s="177"/>
      <c r="AIE17" s="177"/>
      <c r="AIF17" s="177"/>
      <c r="AIG17" s="177"/>
      <c r="AIH17" s="177"/>
      <c r="AII17" s="177"/>
      <c r="AIJ17" s="177"/>
      <c r="AIK17" s="177"/>
      <c r="AIL17" s="177"/>
      <c r="AIM17" s="177"/>
      <c r="AIN17" s="177"/>
      <c r="AIO17" s="177"/>
      <c r="AIP17" s="177"/>
      <c r="AIQ17" s="177"/>
      <c r="AIR17" s="177"/>
      <c r="AIS17" s="177"/>
      <c r="AIT17" s="177"/>
      <c r="AIU17" s="177"/>
      <c r="AIV17" s="177"/>
      <c r="AIW17" s="177"/>
      <c r="AIX17" s="177"/>
      <c r="AIY17" s="177"/>
      <c r="AIZ17" s="177"/>
      <c r="AJA17" s="177"/>
      <c r="AJB17" s="177"/>
      <c r="AJC17" s="177"/>
      <c r="AJD17" s="177"/>
      <c r="AJE17" s="177"/>
      <c r="AJF17" s="177"/>
      <c r="AJG17" s="177"/>
      <c r="AJH17" s="177"/>
      <c r="AJI17" s="177"/>
      <c r="AJJ17" s="177"/>
      <c r="AJK17" s="177"/>
      <c r="AJL17" s="177"/>
      <c r="AJM17" s="177"/>
      <c r="AJN17" s="177"/>
      <c r="AJO17" s="177"/>
      <c r="AJP17" s="177"/>
      <c r="AJQ17" s="177"/>
      <c r="AJR17" s="177"/>
      <c r="AJS17" s="177"/>
      <c r="AJT17" s="177"/>
      <c r="AJU17" s="177"/>
      <c r="AJV17" s="177"/>
      <c r="AJW17" s="177"/>
      <c r="AJX17" s="177"/>
      <c r="AJY17" s="177"/>
      <c r="AJZ17" s="177"/>
      <c r="AKA17" s="177"/>
      <c r="AKB17" s="177"/>
      <c r="AKC17" s="177"/>
      <c r="AKD17" s="177"/>
      <c r="AKE17" s="177"/>
      <c r="AKF17" s="177"/>
      <c r="AKG17" s="177"/>
      <c r="AKH17" s="177"/>
      <c r="AKI17" s="177"/>
      <c r="AKJ17" s="177"/>
      <c r="AKK17" s="177"/>
      <c r="AKL17" s="177"/>
      <c r="AKM17" s="177"/>
      <c r="AKN17" s="177"/>
      <c r="AKO17" s="177"/>
      <c r="AKP17" s="177"/>
      <c r="AKQ17" s="177"/>
      <c r="AKR17" s="177"/>
      <c r="AKS17" s="177"/>
      <c r="AKT17" s="177"/>
      <c r="AKU17" s="177"/>
      <c r="AKV17" s="177"/>
      <c r="AKW17" s="177"/>
      <c r="AKX17" s="177"/>
      <c r="AKY17" s="177"/>
      <c r="AKZ17" s="177"/>
      <c r="ALA17" s="177"/>
      <c r="ALB17" s="177"/>
      <c r="ALC17" s="177"/>
      <c r="ALD17" s="177"/>
      <c r="ALE17" s="177"/>
      <c r="ALF17" s="177"/>
      <c r="ALG17" s="177"/>
      <c r="ALH17" s="177"/>
      <c r="ALI17" s="177"/>
      <c r="ALJ17" s="177"/>
      <c r="ALK17" s="177"/>
      <c r="ALL17" s="177"/>
      <c r="ALM17" s="177"/>
      <c r="ALN17" s="177"/>
      <c r="ALO17" s="177"/>
      <c r="ALP17" s="177"/>
      <c r="ALQ17" s="177"/>
      <c r="ALR17" s="177"/>
      <c r="ALS17" s="177"/>
      <c r="ALT17" s="177"/>
      <c r="ALU17" s="177"/>
      <c r="ALV17" s="177"/>
      <c r="ALW17" s="177"/>
      <c r="ALX17" s="177"/>
      <c r="ALY17" s="177"/>
      <c r="ALZ17" s="177"/>
      <c r="AMA17" s="177"/>
      <c r="AMB17" s="177"/>
      <c r="AMC17" s="177"/>
      <c r="AMD17" s="177"/>
      <c r="AME17" s="177"/>
      <c r="AMF17" s="177"/>
      <c r="AMG17" s="177"/>
      <c r="AMH17" s="177"/>
      <c r="AMI17" s="177"/>
      <c r="AMJ17" s="177"/>
      <c r="AMK17" s="177"/>
    </row>
    <row r="18" spans="1:1025" s="298" customFormat="1" ht="56.85" customHeight="1" x14ac:dyDescent="0.8">
      <c r="A18" s="314" t="s">
        <v>61</v>
      </c>
      <c r="B18" s="170">
        <v>0</v>
      </c>
      <c r="C18" s="170">
        <v>17498.823529411799</v>
      </c>
      <c r="D18" s="169">
        <v>691</v>
      </c>
      <c r="E18" s="168">
        <v>25689</v>
      </c>
      <c r="F18" s="169">
        <v>0</v>
      </c>
      <c r="G18" s="168">
        <v>14874</v>
      </c>
      <c r="H18" s="169">
        <v>587</v>
      </c>
      <c r="I18" s="168">
        <v>15461</v>
      </c>
      <c r="J18" s="169">
        <v>0</v>
      </c>
      <c r="K18" s="168">
        <v>14874</v>
      </c>
      <c r="L18" s="174">
        <v>457.86</v>
      </c>
      <c r="M18" s="168">
        <v>15332</v>
      </c>
      <c r="N18" s="403"/>
      <c r="O18" s="403"/>
      <c r="P18" s="403"/>
      <c r="Q18" s="403"/>
      <c r="R18" s="403"/>
      <c r="S18" s="403"/>
      <c r="T18" s="403"/>
      <c r="U18" s="403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/>
      <c r="CD18" s="177"/>
      <c r="CE18" s="177"/>
      <c r="CF18" s="177"/>
      <c r="CG18" s="177"/>
      <c r="CH18" s="177"/>
      <c r="CI18" s="177"/>
      <c r="CJ18" s="177"/>
      <c r="CK18" s="177"/>
      <c r="CL18" s="177"/>
      <c r="CM18" s="177"/>
      <c r="CN18" s="177"/>
      <c r="CO18" s="177"/>
      <c r="CP18" s="177"/>
      <c r="CQ18" s="177"/>
      <c r="CR18" s="177"/>
      <c r="CS18" s="177"/>
      <c r="CT18" s="177"/>
      <c r="CU18" s="177"/>
      <c r="CV18" s="177"/>
      <c r="CW18" s="177"/>
      <c r="CX18" s="177"/>
      <c r="CY18" s="177"/>
      <c r="CZ18" s="177"/>
      <c r="DA18" s="177"/>
      <c r="DB18" s="177"/>
      <c r="DC18" s="177"/>
      <c r="DD18" s="177"/>
      <c r="DE18" s="177"/>
      <c r="DF18" s="177"/>
      <c r="DG18" s="177"/>
      <c r="DH18" s="177"/>
      <c r="DI18" s="177"/>
      <c r="DJ18" s="177"/>
      <c r="DK18" s="177"/>
      <c r="DL18" s="177"/>
      <c r="DM18" s="177"/>
      <c r="DN18" s="177"/>
      <c r="DO18" s="177"/>
      <c r="DP18" s="177"/>
      <c r="DQ18" s="177"/>
      <c r="DR18" s="177"/>
      <c r="DS18" s="177"/>
      <c r="DT18" s="177"/>
      <c r="DU18" s="177"/>
      <c r="DV18" s="177"/>
      <c r="DW18" s="177"/>
      <c r="DX18" s="177"/>
      <c r="DY18" s="177"/>
      <c r="DZ18" s="177"/>
      <c r="EA18" s="177"/>
      <c r="EB18" s="177"/>
      <c r="EC18" s="177"/>
      <c r="ED18" s="177"/>
      <c r="EE18" s="177"/>
      <c r="EF18" s="177"/>
      <c r="EG18" s="177"/>
      <c r="EH18" s="177"/>
      <c r="EI18" s="177"/>
      <c r="EJ18" s="177"/>
      <c r="EK18" s="177"/>
      <c r="EL18" s="177"/>
      <c r="EM18" s="177"/>
      <c r="EN18" s="177"/>
      <c r="EO18" s="177"/>
      <c r="EP18" s="177"/>
      <c r="EQ18" s="177"/>
      <c r="ER18" s="177"/>
      <c r="ES18" s="177"/>
      <c r="ET18" s="177"/>
      <c r="EU18" s="177"/>
      <c r="EV18" s="177"/>
      <c r="EW18" s="177"/>
      <c r="EX18" s="177"/>
      <c r="EY18" s="177"/>
      <c r="EZ18" s="177"/>
      <c r="FA18" s="177"/>
      <c r="FB18" s="177"/>
      <c r="FC18" s="177"/>
      <c r="FD18" s="177"/>
      <c r="FE18" s="177"/>
      <c r="FF18" s="177"/>
      <c r="FG18" s="177"/>
      <c r="FH18" s="177"/>
      <c r="FI18" s="177"/>
      <c r="FJ18" s="177"/>
      <c r="FK18" s="177"/>
      <c r="FL18" s="177"/>
      <c r="FM18" s="177"/>
      <c r="FN18" s="177"/>
      <c r="FO18" s="177"/>
      <c r="FP18" s="177"/>
      <c r="FQ18" s="177"/>
      <c r="FR18" s="177"/>
      <c r="FS18" s="177"/>
      <c r="FT18" s="177"/>
      <c r="FU18" s="177"/>
      <c r="FV18" s="177"/>
      <c r="FW18" s="177"/>
      <c r="FX18" s="177"/>
      <c r="FY18" s="177"/>
      <c r="FZ18" s="177"/>
      <c r="GA18" s="177"/>
      <c r="GB18" s="177"/>
      <c r="GC18" s="177"/>
      <c r="GD18" s="177"/>
      <c r="GE18" s="177"/>
      <c r="GF18" s="177"/>
      <c r="GG18" s="177"/>
      <c r="GH18" s="177"/>
      <c r="GI18" s="177"/>
      <c r="GJ18" s="177"/>
      <c r="GK18" s="177"/>
      <c r="GL18" s="177"/>
      <c r="GM18" s="177"/>
      <c r="GN18" s="177"/>
      <c r="GO18" s="177"/>
      <c r="GP18" s="177"/>
      <c r="GQ18" s="177"/>
      <c r="GR18" s="177"/>
      <c r="GS18" s="177"/>
      <c r="GT18" s="177"/>
      <c r="GU18" s="177"/>
      <c r="GV18" s="177"/>
      <c r="GW18" s="177"/>
      <c r="GX18" s="177"/>
      <c r="GY18" s="177"/>
      <c r="GZ18" s="177"/>
      <c r="HA18" s="177"/>
      <c r="HB18" s="177"/>
      <c r="HC18" s="177"/>
      <c r="HD18" s="177"/>
      <c r="HE18" s="177"/>
      <c r="HF18" s="177"/>
      <c r="HG18" s="177"/>
      <c r="HH18" s="177"/>
      <c r="HI18" s="177"/>
      <c r="HJ18" s="177"/>
      <c r="HK18" s="177"/>
      <c r="HL18" s="177"/>
      <c r="HM18" s="177"/>
      <c r="HN18" s="177"/>
      <c r="HO18" s="177"/>
      <c r="HP18" s="177"/>
      <c r="HQ18" s="177"/>
      <c r="HR18" s="177"/>
      <c r="HS18" s="177"/>
      <c r="HT18" s="177"/>
      <c r="HU18" s="177"/>
      <c r="HV18" s="177"/>
      <c r="HW18" s="177"/>
      <c r="HX18" s="177"/>
      <c r="HY18" s="177"/>
      <c r="HZ18" s="177"/>
      <c r="IA18" s="177"/>
      <c r="IB18" s="177"/>
      <c r="IC18" s="177"/>
      <c r="ID18" s="177"/>
      <c r="IE18" s="177"/>
      <c r="IF18" s="177"/>
      <c r="IG18" s="177"/>
      <c r="IH18" s="177"/>
      <c r="II18" s="177"/>
      <c r="IJ18" s="177"/>
      <c r="IK18" s="177"/>
      <c r="IL18" s="177"/>
      <c r="IM18" s="177"/>
      <c r="IN18" s="177"/>
      <c r="IO18" s="177"/>
      <c r="IP18" s="177"/>
      <c r="IQ18" s="177"/>
      <c r="IR18" s="177"/>
      <c r="IS18" s="177"/>
      <c r="IT18" s="177"/>
      <c r="IU18" s="177"/>
      <c r="IV18" s="177"/>
      <c r="IW18" s="177"/>
      <c r="IX18" s="177"/>
      <c r="IY18" s="177"/>
      <c r="IZ18" s="177"/>
      <c r="JA18" s="177"/>
      <c r="JB18" s="177"/>
      <c r="JC18" s="177"/>
      <c r="JD18" s="177"/>
      <c r="JE18" s="177"/>
      <c r="JF18" s="177"/>
      <c r="JG18" s="177"/>
      <c r="JH18" s="177"/>
      <c r="JI18" s="177"/>
      <c r="JJ18" s="177"/>
      <c r="JK18" s="177"/>
      <c r="JL18" s="177"/>
      <c r="JM18" s="177"/>
      <c r="JN18" s="177"/>
      <c r="JO18" s="177"/>
      <c r="JP18" s="177"/>
      <c r="JQ18" s="177"/>
      <c r="JR18" s="177"/>
      <c r="JS18" s="177"/>
      <c r="JT18" s="177"/>
      <c r="JU18" s="177"/>
      <c r="JV18" s="177"/>
      <c r="JW18" s="177"/>
      <c r="JX18" s="177"/>
      <c r="JY18" s="177"/>
      <c r="JZ18" s="177"/>
      <c r="KA18" s="177"/>
      <c r="KB18" s="177"/>
      <c r="KC18" s="177"/>
      <c r="KD18" s="177"/>
      <c r="KE18" s="177"/>
      <c r="KF18" s="177"/>
      <c r="KG18" s="177"/>
      <c r="KH18" s="177"/>
      <c r="KI18" s="177"/>
      <c r="KJ18" s="177"/>
      <c r="KK18" s="177"/>
      <c r="KL18" s="177"/>
      <c r="KM18" s="177"/>
      <c r="KN18" s="177"/>
      <c r="KO18" s="177"/>
      <c r="KP18" s="177"/>
      <c r="KQ18" s="177"/>
      <c r="KR18" s="177"/>
      <c r="KS18" s="177"/>
      <c r="KT18" s="177"/>
      <c r="KU18" s="177"/>
      <c r="KV18" s="177"/>
      <c r="KW18" s="177"/>
      <c r="KX18" s="177"/>
      <c r="KY18" s="177"/>
      <c r="KZ18" s="177"/>
      <c r="LA18" s="177"/>
      <c r="LB18" s="177"/>
      <c r="LC18" s="177"/>
      <c r="LD18" s="177"/>
      <c r="LE18" s="177"/>
      <c r="LF18" s="177"/>
      <c r="LG18" s="177"/>
      <c r="LH18" s="177"/>
      <c r="LI18" s="177"/>
      <c r="LJ18" s="177"/>
      <c r="LK18" s="177"/>
      <c r="LL18" s="177"/>
      <c r="LM18" s="177"/>
      <c r="LN18" s="177"/>
      <c r="LO18" s="177"/>
      <c r="LP18" s="177"/>
      <c r="LQ18" s="177"/>
      <c r="LR18" s="177"/>
      <c r="LS18" s="177"/>
      <c r="LT18" s="177"/>
      <c r="LU18" s="177"/>
      <c r="LV18" s="177"/>
      <c r="LW18" s="177"/>
      <c r="LX18" s="177"/>
      <c r="LY18" s="177"/>
      <c r="LZ18" s="177"/>
      <c r="MA18" s="177"/>
      <c r="MB18" s="177"/>
      <c r="MC18" s="177"/>
      <c r="MD18" s="177"/>
      <c r="ME18" s="177"/>
      <c r="MF18" s="177"/>
      <c r="MG18" s="177"/>
      <c r="MH18" s="177"/>
      <c r="MI18" s="177"/>
      <c r="MJ18" s="177"/>
      <c r="MK18" s="177"/>
      <c r="ML18" s="177"/>
      <c r="MM18" s="177"/>
      <c r="MN18" s="177"/>
      <c r="MO18" s="177"/>
      <c r="MP18" s="177"/>
      <c r="MQ18" s="177"/>
      <c r="MR18" s="177"/>
      <c r="MS18" s="177"/>
      <c r="MT18" s="177"/>
      <c r="MU18" s="177"/>
      <c r="MV18" s="177"/>
      <c r="MW18" s="177"/>
      <c r="MX18" s="177"/>
      <c r="MY18" s="177"/>
      <c r="MZ18" s="177"/>
      <c r="NA18" s="177"/>
      <c r="NB18" s="177"/>
      <c r="NC18" s="177"/>
      <c r="ND18" s="177"/>
      <c r="NE18" s="177"/>
      <c r="NF18" s="177"/>
      <c r="NG18" s="177"/>
      <c r="NH18" s="177"/>
      <c r="NI18" s="177"/>
      <c r="NJ18" s="177"/>
      <c r="NK18" s="177"/>
      <c r="NL18" s="177"/>
      <c r="NM18" s="177"/>
      <c r="NN18" s="177"/>
      <c r="NO18" s="177"/>
      <c r="NP18" s="177"/>
      <c r="NQ18" s="177"/>
      <c r="NR18" s="177"/>
      <c r="NS18" s="177"/>
      <c r="NT18" s="177"/>
      <c r="NU18" s="177"/>
      <c r="NV18" s="177"/>
      <c r="NW18" s="177"/>
      <c r="NX18" s="177"/>
      <c r="NY18" s="177"/>
      <c r="NZ18" s="177"/>
      <c r="OA18" s="177"/>
      <c r="OB18" s="177"/>
      <c r="OC18" s="177"/>
      <c r="OD18" s="177"/>
      <c r="OE18" s="177"/>
      <c r="OF18" s="177"/>
      <c r="OG18" s="177"/>
      <c r="OH18" s="177"/>
      <c r="OI18" s="177"/>
      <c r="OJ18" s="177"/>
      <c r="OK18" s="177"/>
      <c r="OL18" s="177"/>
      <c r="OM18" s="177"/>
      <c r="ON18" s="177"/>
      <c r="OO18" s="177"/>
      <c r="OP18" s="177"/>
      <c r="OQ18" s="177"/>
      <c r="OR18" s="177"/>
      <c r="OS18" s="177"/>
      <c r="OT18" s="177"/>
      <c r="OU18" s="177"/>
      <c r="OV18" s="177"/>
      <c r="OW18" s="177"/>
      <c r="OX18" s="177"/>
      <c r="OY18" s="177"/>
      <c r="OZ18" s="177"/>
      <c r="PA18" s="177"/>
      <c r="PB18" s="177"/>
      <c r="PC18" s="177"/>
      <c r="PD18" s="177"/>
      <c r="PE18" s="177"/>
      <c r="PF18" s="177"/>
      <c r="PG18" s="177"/>
      <c r="PH18" s="177"/>
      <c r="PI18" s="177"/>
      <c r="PJ18" s="177"/>
      <c r="PK18" s="177"/>
      <c r="PL18" s="177"/>
      <c r="PM18" s="177"/>
      <c r="PN18" s="177"/>
      <c r="PO18" s="177"/>
      <c r="PP18" s="177"/>
      <c r="PQ18" s="177"/>
      <c r="PR18" s="177"/>
      <c r="PS18" s="177"/>
      <c r="PT18" s="177"/>
      <c r="PU18" s="177"/>
      <c r="PV18" s="177"/>
      <c r="PW18" s="177"/>
      <c r="PX18" s="177"/>
      <c r="PY18" s="177"/>
      <c r="PZ18" s="177"/>
      <c r="QA18" s="177"/>
      <c r="QB18" s="177"/>
      <c r="QC18" s="177"/>
      <c r="QD18" s="177"/>
      <c r="QE18" s="177"/>
      <c r="QF18" s="177"/>
      <c r="QG18" s="177"/>
      <c r="QH18" s="177"/>
      <c r="QI18" s="177"/>
      <c r="QJ18" s="177"/>
      <c r="QK18" s="177"/>
      <c r="QL18" s="177"/>
      <c r="QM18" s="177"/>
      <c r="QN18" s="177"/>
      <c r="QO18" s="177"/>
      <c r="QP18" s="177"/>
      <c r="QQ18" s="177"/>
      <c r="QR18" s="177"/>
      <c r="QS18" s="177"/>
      <c r="QT18" s="177"/>
      <c r="QU18" s="177"/>
      <c r="QV18" s="177"/>
      <c r="QW18" s="177"/>
      <c r="QX18" s="177"/>
      <c r="QY18" s="177"/>
      <c r="QZ18" s="177"/>
      <c r="RA18" s="177"/>
      <c r="RB18" s="177"/>
      <c r="RC18" s="177"/>
      <c r="RD18" s="177"/>
      <c r="RE18" s="177"/>
      <c r="RF18" s="177"/>
      <c r="RG18" s="177"/>
      <c r="RH18" s="177"/>
      <c r="RI18" s="177"/>
      <c r="RJ18" s="177"/>
      <c r="RK18" s="177"/>
      <c r="RL18" s="177"/>
      <c r="RM18" s="177"/>
      <c r="RN18" s="177"/>
      <c r="RO18" s="177"/>
      <c r="RP18" s="177"/>
      <c r="RQ18" s="177"/>
      <c r="RR18" s="177"/>
      <c r="RS18" s="177"/>
      <c r="RT18" s="177"/>
      <c r="RU18" s="177"/>
      <c r="RV18" s="177"/>
      <c r="RW18" s="177"/>
      <c r="RX18" s="177"/>
      <c r="RY18" s="177"/>
      <c r="RZ18" s="177"/>
      <c r="SA18" s="177"/>
      <c r="SB18" s="177"/>
      <c r="SC18" s="177"/>
      <c r="SD18" s="177"/>
      <c r="SE18" s="177"/>
      <c r="SF18" s="177"/>
      <c r="SG18" s="177"/>
      <c r="SH18" s="177"/>
      <c r="SI18" s="177"/>
      <c r="SJ18" s="177"/>
      <c r="SK18" s="177"/>
      <c r="SL18" s="177"/>
      <c r="SM18" s="177"/>
      <c r="SN18" s="177"/>
      <c r="SO18" s="177"/>
      <c r="SP18" s="177"/>
      <c r="SQ18" s="177"/>
      <c r="SR18" s="177"/>
      <c r="SS18" s="177"/>
      <c r="ST18" s="177"/>
      <c r="SU18" s="177"/>
      <c r="SV18" s="177"/>
      <c r="SW18" s="177"/>
      <c r="SX18" s="177"/>
      <c r="SY18" s="177"/>
      <c r="SZ18" s="177"/>
      <c r="TA18" s="177"/>
      <c r="TB18" s="177"/>
      <c r="TC18" s="177"/>
      <c r="TD18" s="177"/>
      <c r="TE18" s="177"/>
      <c r="TF18" s="177"/>
      <c r="TG18" s="177"/>
      <c r="TH18" s="177"/>
      <c r="TI18" s="177"/>
      <c r="TJ18" s="177"/>
      <c r="TK18" s="177"/>
      <c r="TL18" s="177"/>
      <c r="TM18" s="177"/>
      <c r="TN18" s="177"/>
      <c r="TO18" s="177"/>
      <c r="TP18" s="177"/>
      <c r="TQ18" s="177"/>
      <c r="TR18" s="177"/>
      <c r="TS18" s="177"/>
      <c r="TT18" s="177"/>
      <c r="TU18" s="177"/>
      <c r="TV18" s="177"/>
      <c r="TW18" s="177"/>
      <c r="TX18" s="177"/>
      <c r="TY18" s="177"/>
      <c r="TZ18" s="177"/>
      <c r="UA18" s="177"/>
      <c r="UB18" s="177"/>
      <c r="UC18" s="177"/>
      <c r="UD18" s="177"/>
      <c r="UE18" s="177"/>
      <c r="UF18" s="177"/>
      <c r="UG18" s="177"/>
      <c r="UH18" s="177"/>
      <c r="UI18" s="177"/>
      <c r="UJ18" s="177"/>
      <c r="UK18" s="177"/>
      <c r="UL18" s="177"/>
      <c r="UM18" s="177"/>
      <c r="UN18" s="177"/>
      <c r="UO18" s="177"/>
      <c r="UP18" s="177"/>
      <c r="UQ18" s="177"/>
      <c r="UR18" s="177"/>
      <c r="US18" s="177"/>
      <c r="UT18" s="177"/>
      <c r="UU18" s="177"/>
      <c r="UV18" s="177"/>
      <c r="UW18" s="177"/>
      <c r="UX18" s="177"/>
      <c r="UY18" s="177"/>
      <c r="UZ18" s="177"/>
      <c r="VA18" s="177"/>
      <c r="VB18" s="177"/>
      <c r="VC18" s="177"/>
      <c r="VD18" s="177"/>
      <c r="VE18" s="177"/>
      <c r="VF18" s="177"/>
      <c r="VG18" s="177"/>
      <c r="VH18" s="177"/>
      <c r="VI18" s="177"/>
      <c r="VJ18" s="177"/>
      <c r="VK18" s="177"/>
      <c r="VL18" s="177"/>
      <c r="VM18" s="177"/>
      <c r="VN18" s="177"/>
      <c r="VO18" s="177"/>
      <c r="VP18" s="177"/>
      <c r="VQ18" s="177"/>
      <c r="VR18" s="177"/>
      <c r="VS18" s="177"/>
      <c r="VT18" s="177"/>
      <c r="VU18" s="177"/>
      <c r="VV18" s="177"/>
      <c r="VW18" s="177"/>
      <c r="VX18" s="177"/>
      <c r="VY18" s="177"/>
      <c r="VZ18" s="177"/>
      <c r="WA18" s="177"/>
      <c r="WB18" s="177"/>
      <c r="WC18" s="177"/>
      <c r="WD18" s="177"/>
      <c r="WE18" s="177"/>
      <c r="WF18" s="177"/>
      <c r="WG18" s="177"/>
      <c r="WH18" s="177"/>
      <c r="WI18" s="177"/>
      <c r="WJ18" s="177"/>
      <c r="WK18" s="177"/>
      <c r="WL18" s="177"/>
      <c r="WM18" s="177"/>
      <c r="WN18" s="177"/>
      <c r="WO18" s="177"/>
      <c r="WP18" s="177"/>
      <c r="WQ18" s="177"/>
      <c r="WR18" s="177"/>
      <c r="WS18" s="177"/>
      <c r="WT18" s="177"/>
      <c r="WU18" s="177"/>
      <c r="WV18" s="177"/>
      <c r="WW18" s="177"/>
      <c r="WX18" s="177"/>
      <c r="WY18" s="177"/>
      <c r="WZ18" s="177"/>
      <c r="XA18" s="177"/>
      <c r="XB18" s="177"/>
      <c r="XC18" s="177"/>
      <c r="XD18" s="177"/>
      <c r="XE18" s="177"/>
      <c r="XF18" s="177"/>
      <c r="XG18" s="177"/>
      <c r="XH18" s="177"/>
      <c r="XI18" s="177"/>
      <c r="XJ18" s="177"/>
      <c r="XK18" s="177"/>
      <c r="XL18" s="177"/>
      <c r="XM18" s="177"/>
      <c r="XN18" s="177"/>
      <c r="XO18" s="177"/>
      <c r="XP18" s="177"/>
      <c r="XQ18" s="177"/>
      <c r="XR18" s="177"/>
      <c r="XS18" s="177"/>
      <c r="XT18" s="177"/>
      <c r="XU18" s="177"/>
      <c r="XV18" s="177"/>
      <c r="XW18" s="177"/>
      <c r="XX18" s="177"/>
      <c r="XY18" s="177"/>
      <c r="XZ18" s="177"/>
      <c r="YA18" s="177"/>
      <c r="YB18" s="177"/>
      <c r="YC18" s="177"/>
      <c r="YD18" s="177"/>
      <c r="YE18" s="177"/>
      <c r="YF18" s="177"/>
      <c r="YG18" s="177"/>
      <c r="YH18" s="177"/>
      <c r="YI18" s="177"/>
      <c r="YJ18" s="177"/>
      <c r="YK18" s="177"/>
      <c r="YL18" s="177"/>
      <c r="YM18" s="177"/>
      <c r="YN18" s="177"/>
      <c r="YO18" s="177"/>
      <c r="YP18" s="177"/>
      <c r="YQ18" s="177"/>
      <c r="YR18" s="177"/>
      <c r="YS18" s="177"/>
      <c r="YT18" s="177"/>
      <c r="YU18" s="177"/>
      <c r="YV18" s="177"/>
      <c r="YW18" s="177"/>
      <c r="YX18" s="177"/>
      <c r="YY18" s="177"/>
      <c r="YZ18" s="177"/>
      <c r="ZA18" s="177"/>
      <c r="ZB18" s="177"/>
      <c r="ZC18" s="177"/>
      <c r="ZD18" s="177"/>
      <c r="ZE18" s="177"/>
      <c r="ZF18" s="177"/>
      <c r="ZG18" s="177"/>
      <c r="ZH18" s="177"/>
      <c r="ZI18" s="177"/>
      <c r="ZJ18" s="177"/>
      <c r="ZK18" s="177"/>
      <c r="ZL18" s="177"/>
      <c r="ZM18" s="177"/>
      <c r="ZN18" s="177"/>
      <c r="ZO18" s="177"/>
      <c r="ZP18" s="177"/>
      <c r="ZQ18" s="177"/>
      <c r="ZR18" s="177"/>
      <c r="ZS18" s="177"/>
      <c r="ZT18" s="177"/>
      <c r="ZU18" s="177"/>
      <c r="ZV18" s="177"/>
      <c r="ZW18" s="177"/>
      <c r="ZX18" s="177"/>
      <c r="ZY18" s="177"/>
      <c r="ZZ18" s="177"/>
      <c r="AAA18" s="177"/>
      <c r="AAB18" s="177"/>
      <c r="AAC18" s="177"/>
      <c r="AAD18" s="177"/>
      <c r="AAE18" s="177"/>
      <c r="AAF18" s="177"/>
      <c r="AAG18" s="177"/>
      <c r="AAH18" s="177"/>
      <c r="AAI18" s="177"/>
      <c r="AAJ18" s="177"/>
      <c r="AAK18" s="177"/>
      <c r="AAL18" s="177"/>
      <c r="AAM18" s="177"/>
      <c r="AAN18" s="177"/>
      <c r="AAO18" s="177"/>
      <c r="AAP18" s="177"/>
      <c r="AAQ18" s="177"/>
      <c r="AAR18" s="177"/>
      <c r="AAS18" s="177"/>
      <c r="AAT18" s="177"/>
      <c r="AAU18" s="177"/>
      <c r="AAV18" s="177"/>
      <c r="AAW18" s="177"/>
      <c r="AAX18" s="177"/>
      <c r="AAY18" s="177"/>
      <c r="AAZ18" s="177"/>
      <c r="ABA18" s="177"/>
      <c r="ABB18" s="177"/>
      <c r="ABC18" s="177"/>
      <c r="ABD18" s="177"/>
      <c r="ABE18" s="177"/>
      <c r="ABF18" s="177"/>
      <c r="ABG18" s="177"/>
      <c r="ABH18" s="177"/>
      <c r="ABI18" s="177"/>
      <c r="ABJ18" s="177"/>
      <c r="ABK18" s="177"/>
      <c r="ABL18" s="177"/>
      <c r="ABM18" s="177"/>
      <c r="ABN18" s="177"/>
      <c r="ABO18" s="177"/>
      <c r="ABP18" s="177"/>
      <c r="ABQ18" s="177"/>
      <c r="ABR18" s="177"/>
      <c r="ABS18" s="177"/>
      <c r="ABT18" s="177"/>
      <c r="ABU18" s="177"/>
      <c r="ABV18" s="177"/>
      <c r="ABW18" s="177"/>
      <c r="ABX18" s="177"/>
      <c r="ABY18" s="177"/>
      <c r="ABZ18" s="177"/>
      <c r="ACA18" s="177"/>
      <c r="ACB18" s="177"/>
      <c r="ACC18" s="177"/>
      <c r="ACD18" s="177"/>
      <c r="ACE18" s="177"/>
      <c r="ACF18" s="177"/>
      <c r="ACG18" s="177"/>
      <c r="ACH18" s="177"/>
      <c r="ACI18" s="177"/>
      <c r="ACJ18" s="177"/>
      <c r="ACK18" s="177"/>
      <c r="ACL18" s="177"/>
      <c r="ACM18" s="177"/>
      <c r="ACN18" s="177"/>
      <c r="ACO18" s="177"/>
      <c r="ACP18" s="177"/>
      <c r="ACQ18" s="177"/>
      <c r="ACR18" s="177"/>
      <c r="ACS18" s="177"/>
      <c r="ACT18" s="177"/>
      <c r="ACU18" s="177"/>
      <c r="ACV18" s="177"/>
      <c r="ACW18" s="177"/>
      <c r="ACX18" s="177"/>
      <c r="ACY18" s="177"/>
      <c r="ACZ18" s="177"/>
      <c r="ADA18" s="177"/>
      <c r="ADB18" s="177"/>
      <c r="ADC18" s="177"/>
      <c r="ADD18" s="177"/>
      <c r="ADE18" s="177"/>
      <c r="ADF18" s="177"/>
      <c r="ADG18" s="177"/>
      <c r="ADH18" s="177"/>
      <c r="ADI18" s="177"/>
      <c r="ADJ18" s="177"/>
      <c r="ADK18" s="177"/>
      <c r="ADL18" s="177"/>
      <c r="ADM18" s="177"/>
      <c r="ADN18" s="177"/>
      <c r="ADO18" s="177"/>
      <c r="ADP18" s="177"/>
      <c r="ADQ18" s="177"/>
      <c r="ADR18" s="177"/>
      <c r="ADS18" s="177"/>
      <c r="ADT18" s="177"/>
      <c r="ADU18" s="177"/>
      <c r="ADV18" s="177"/>
      <c r="ADW18" s="177"/>
      <c r="ADX18" s="177"/>
      <c r="ADY18" s="177"/>
      <c r="ADZ18" s="177"/>
      <c r="AEA18" s="177"/>
      <c r="AEB18" s="177"/>
      <c r="AEC18" s="177"/>
      <c r="AED18" s="177"/>
      <c r="AEE18" s="177"/>
      <c r="AEF18" s="177"/>
      <c r="AEG18" s="177"/>
      <c r="AEH18" s="177"/>
      <c r="AEI18" s="177"/>
      <c r="AEJ18" s="177"/>
      <c r="AEK18" s="177"/>
      <c r="AEL18" s="177"/>
      <c r="AEM18" s="177"/>
      <c r="AEN18" s="177"/>
      <c r="AEO18" s="177"/>
      <c r="AEP18" s="177"/>
      <c r="AEQ18" s="177"/>
      <c r="AER18" s="177"/>
      <c r="AES18" s="177"/>
      <c r="AET18" s="177"/>
      <c r="AEU18" s="177"/>
      <c r="AEV18" s="177"/>
      <c r="AEW18" s="177"/>
      <c r="AEX18" s="177"/>
      <c r="AEY18" s="177"/>
      <c r="AEZ18" s="177"/>
      <c r="AFA18" s="177"/>
      <c r="AFB18" s="177"/>
      <c r="AFC18" s="177"/>
      <c r="AFD18" s="177"/>
      <c r="AFE18" s="177"/>
      <c r="AFF18" s="177"/>
      <c r="AFG18" s="177"/>
      <c r="AFH18" s="177"/>
      <c r="AFI18" s="177"/>
      <c r="AFJ18" s="177"/>
      <c r="AFK18" s="177"/>
      <c r="AFL18" s="177"/>
      <c r="AFM18" s="177"/>
      <c r="AFN18" s="177"/>
      <c r="AFO18" s="177"/>
      <c r="AFP18" s="177"/>
      <c r="AFQ18" s="177"/>
      <c r="AFR18" s="177"/>
      <c r="AFS18" s="177"/>
      <c r="AFT18" s="177"/>
      <c r="AFU18" s="177"/>
      <c r="AFV18" s="177"/>
      <c r="AFW18" s="177"/>
      <c r="AFX18" s="177"/>
      <c r="AFY18" s="177"/>
      <c r="AFZ18" s="177"/>
      <c r="AGA18" s="177"/>
      <c r="AGB18" s="177"/>
      <c r="AGC18" s="177"/>
      <c r="AGD18" s="177"/>
      <c r="AGE18" s="177"/>
      <c r="AGF18" s="177"/>
      <c r="AGG18" s="177"/>
      <c r="AGH18" s="177"/>
      <c r="AGI18" s="177"/>
      <c r="AGJ18" s="177"/>
      <c r="AGK18" s="177"/>
      <c r="AGL18" s="177"/>
      <c r="AGM18" s="177"/>
      <c r="AGN18" s="177"/>
      <c r="AGO18" s="177"/>
      <c r="AGP18" s="177"/>
      <c r="AGQ18" s="177"/>
      <c r="AGR18" s="177"/>
      <c r="AGS18" s="177"/>
      <c r="AGT18" s="177"/>
      <c r="AGU18" s="177"/>
      <c r="AGV18" s="177"/>
      <c r="AGW18" s="177"/>
      <c r="AGX18" s="177"/>
      <c r="AGY18" s="177"/>
      <c r="AGZ18" s="177"/>
      <c r="AHA18" s="177"/>
      <c r="AHB18" s="177"/>
      <c r="AHC18" s="177"/>
      <c r="AHD18" s="177"/>
      <c r="AHE18" s="177"/>
      <c r="AHF18" s="177"/>
      <c r="AHG18" s="177"/>
      <c r="AHH18" s="177"/>
      <c r="AHI18" s="177"/>
      <c r="AHJ18" s="177"/>
      <c r="AHK18" s="177"/>
      <c r="AHL18" s="177"/>
      <c r="AHM18" s="177"/>
      <c r="AHN18" s="177"/>
      <c r="AHO18" s="177"/>
      <c r="AHP18" s="177"/>
      <c r="AHQ18" s="177"/>
      <c r="AHR18" s="177"/>
      <c r="AHS18" s="177"/>
      <c r="AHT18" s="177"/>
      <c r="AHU18" s="177"/>
      <c r="AHV18" s="177"/>
      <c r="AHW18" s="177"/>
      <c r="AHX18" s="177"/>
      <c r="AHY18" s="177"/>
      <c r="AHZ18" s="177"/>
      <c r="AIA18" s="177"/>
      <c r="AIB18" s="177"/>
      <c r="AIC18" s="177"/>
      <c r="AID18" s="177"/>
      <c r="AIE18" s="177"/>
      <c r="AIF18" s="177"/>
      <c r="AIG18" s="177"/>
      <c r="AIH18" s="177"/>
      <c r="AII18" s="177"/>
      <c r="AIJ18" s="177"/>
      <c r="AIK18" s="177"/>
      <c r="AIL18" s="177"/>
      <c r="AIM18" s="177"/>
      <c r="AIN18" s="177"/>
      <c r="AIO18" s="177"/>
      <c r="AIP18" s="177"/>
      <c r="AIQ18" s="177"/>
      <c r="AIR18" s="177"/>
      <c r="AIS18" s="177"/>
      <c r="AIT18" s="177"/>
      <c r="AIU18" s="177"/>
      <c r="AIV18" s="177"/>
      <c r="AIW18" s="177"/>
      <c r="AIX18" s="177"/>
      <c r="AIY18" s="177"/>
      <c r="AIZ18" s="177"/>
      <c r="AJA18" s="177"/>
      <c r="AJB18" s="177"/>
      <c r="AJC18" s="177"/>
      <c r="AJD18" s="177"/>
      <c r="AJE18" s="177"/>
      <c r="AJF18" s="177"/>
      <c r="AJG18" s="177"/>
      <c r="AJH18" s="177"/>
      <c r="AJI18" s="177"/>
      <c r="AJJ18" s="177"/>
      <c r="AJK18" s="177"/>
      <c r="AJL18" s="177"/>
      <c r="AJM18" s="177"/>
      <c r="AJN18" s="177"/>
      <c r="AJO18" s="177"/>
      <c r="AJP18" s="177"/>
      <c r="AJQ18" s="177"/>
      <c r="AJR18" s="177"/>
      <c r="AJS18" s="177"/>
      <c r="AJT18" s="177"/>
      <c r="AJU18" s="177"/>
      <c r="AJV18" s="177"/>
      <c r="AJW18" s="177"/>
      <c r="AJX18" s="177"/>
      <c r="AJY18" s="177"/>
      <c r="AJZ18" s="177"/>
      <c r="AKA18" s="177"/>
      <c r="AKB18" s="177"/>
      <c r="AKC18" s="177"/>
      <c r="AKD18" s="177"/>
      <c r="AKE18" s="177"/>
      <c r="AKF18" s="177"/>
      <c r="AKG18" s="177"/>
      <c r="AKH18" s="177"/>
      <c r="AKI18" s="177"/>
      <c r="AKJ18" s="177"/>
      <c r="AKK18" s="177"/>
      <c r="AKL18" s="177"/>
      <c r="AKM18" s="177"/>
      <c r="AKN18" s="177"/>
      <c r="AKO18" s="177"/>
      <c r="AKP18" s="177"/>
      <c r="AKQ18" s="177"/>
      <c r="AKR18" s="177"/>
      <c r="AKS18" s="177"/>
      <c r="AKT18" s="177"/>
      <c r="AKU18" s="177"/>
      <c r="AKV18" s="177"/>
      <c r="AKW18" s="177"/>
      <c r="AKX18" s="177"/>
      <c r="AKY18" s="177"/>
      <c r="AKZ18" s="177"/>
      <c r="ALA18" s="177"/>
      <c r="ALB18" s="177"/>
      <c r="ALC18" s="177"/>
      <c r="ALD18" s="177"/>
      <c r="ALE18" s="177"/>
      <c r="ALF18" s="177"/>
      <c r="ALG18" s="177"/>
      <c r="ALH18" s="177"/>
      <c r="ALI18" s="177"/>
      <c r="ALJ18" s="177"/>
      <c r="ALK18" s="177"/>
      <c r="ALL18" s="177"/>
      <c r="ALM18" s="177"/>
      <c r="ALN18" s="177"/>
      <c r="ALO18" s="177"/>
      <c r="ALP18" s="177"/>
      <c r="ALQ18" s="177"/>
      <c r="ALR18" s="177"/>
      <c r="ALS18" s="177"/>
      <c r="ALT18" s="177"/>
      <c r="ALU18" s="177"/>
      <c r="ALV18" s="177"/>
      <c r="ALW18" s="177"/>
      <c r="ALX18" s="177"/>
      <c r="ALY18" s="177"/>
      <c r="ALZ18" s="177"/>
      <c r="AMA18" s="177"/>
      <c r="AMB18" s="177"/>
      <c r="AMC18" s="177"/>
      <c r="AMD18" s="177"/>
      <c r="AME18" s="177"/>
      <c r="AMF18" s="177"/>
      <c r="AMG18" s="177"/>
      <c r="AMH18" s="177"/>
      <c r="AMI18" s="177"/>
      <c r="AMJ18" s="177"/>
      <c r="AMK18" s="177"/>
    </row>
    <row r="19" spans="1:1025" s="298" customFormat="1" ht="56.85" customHeight="1" x14ac:dyDescent="0.8">
      <c r="A19" s="168" t="s">
        <v>62</v>
      </c>
      <c r="B19" s="170">
        <v>4136.4705882352901</v>
      </c>
      <c r="C19" s="170">
        <v>21176.470588235301</v>
      </c>
      <c r="D19" s="174">
        <v>2484.7058823529401</v>
      </c>
      <c r="E19" s="170">
        <v>27797.647058823499</v>
      </c>
      <c r="F19" s="174">
        <v>3516</v>
      </c>
      <c r="G19" s="170">
        <v>18000</v>
      </c>
      <c r="H19" s="174">
        <v>2112</v>
      </c>
      <c r="I19" s="170">
        <v>23628</v>
      </c>
      <c r="J19" s="174">
        <v>2742.48</v>
      </c>
      <c r="K19" s="170">
        <v>18000</v>
      </c>
      <c r="L19" s="174">
        <v>1647.36</v>
      </c>
      <c r="M19" s="170">
        <v>22389.84</v>
      </c>
      <c r="N19" s="403"/>
      <c r="O19" s="403"/>
      <c r="P19" s="403"/>
      <c r="Q19" s="403"/>
      <c r="R19" s="403"/>
      <c r="S19" s="403"/>
      <c r="T19" s="403"/>
      <c r="U19" s="403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/>
      <c r="CG19" s="177"/>
      <c r="CH19" s="177"/>
      <c r="CI19" s="177"/>
      <c r="CJ19" s="177"/>
      <c r="CK19" s="177"/>
      <c r="CL19" s="177"/>
      <c r="CM19" s="177"/>
      <c r="CN19" s="177"/>
      <c r="CO19" s="177"/>
      <c r="CP19" s="177"/>
      <c r="CQ19" s="177"/>
      <c r="CR19" s="177"/>
      <c r="CS19" s="177"/>
      <c r="CT19" s="177"/>
      <c r="CU19" s="177"/>
      <c r="CV19" s="177"/>
      <c r="CW19" s="177"/>
      <c r="CX19" s="177"/>
      <c r="CY19" s="177"/>
      <c r="CZ19" s="177"/>
      <c r="DA19" s="177"/>
      <c r="DB19" s="177"/>
      <c r="DC19" s="177"/>
      <c r="DD19" s="177"/>
      <c r="DE19" s="177"/>
      <c r="DF19" s="177"/>
      <c r="DG19" s="177"/>
      <c r="DH19" s="177"/>
      <c r="DI19" s="177"/>
      <c r="DJ19" s="177"/>
      <c r="DK19" s="177"/>
      <c r="DL19" s="177"/>
      <c r="DM19" s="177"/>
      <c r="DN19" s="177"/>
      <c r="DO19" s="177"/>
      <c r="DP19" s="177"/>
      <c r="DQ19" s="177"/>
      <c r="DR19" s="177"/>
      <c r="DS19" s="177"/>
      <c r="DT19" s="177"/>
      <c r="DU19" s="177"/>
      <c r="DV19" s="177"/>
      <c r="DW19" s="177"/>
      <c r="DX19" s="177"/>
      <c r="DY19" s="177"/>
      <c r="DZ19" s="177"/>
      <c r="EA19" s="177"/>
      <c r="EB19" s="177"/>
      <c r="EC19" s="177"/>
      <c r="ED19" s="177"/>
      <c r="EE19" s="177"/>
      <c r="EF19" s="177"/>
      <c r="EG19" s="177"/>
      <c r="EH19" s="177"/>
      <c r="EI19" s="177"/>
      <c r="EJ19" s="177"/>
      <c r="EK19" s="177"/>
      <c r="EL19" s="177"/>
      <c r="EM19" s="177"/>
      <c r="EN19" s="177"/>
      <c r="EO19" s="177"/>
      <c r="EP19" s="177"/>
      <c r="EQ19" s="177"/>
      <c r="ER19" s="177"/>
      <c r="ES19" s="177"/>
      <c r="ET19" s="177"/>
      <c r="EU19" s="177"/>
      <c r="EV19" s="177"/>
      <c r="EW19" s="177"/>
      <c r="EX19" s="177"/>
      <c r="EY19" s="177"/>
      <c r="EZ19" s="177"/>
      <c r="FA19" s="177"/>
      <c r="FB19" s="177"/>
      <c r="FC19" s="177"/>
      <c r="FD19" s="177"/>
      <c r="FE19" s="177"/>
      <c r="FF19" s="177"/>
      <c r="FG19" s="177"/>
      <c r="FH19" s="177"/>
      <c r="FI19" s="177"/>
      <c r="FJ19" s="177"/>
      <c r="FK19" s="177"/>
      <c r="FL19" s="177"/>
      <c r="FM19" s="177"/>
      <c r="FN19" s="177"/>
      <c r="FO19" s="177"/>
      <c r="FP19" s="177"/>
      <c r="FQ19" s="177"/>
      <c r="FR19" s="177"/>
      <c r="FS19" s="177"/>
      <c r="FT19" s="177"/>
      <c r="FU19" s="177"/>
      <c r="FV19" s="177"/>
      <c r="FW19" s="177"/>
      <c r="FX19" s="177"/>
      <c r="FY19" s="177"/>
      <c r="FZ19" s="177"/>
      <c r="GA19" s="177"/>
      <c r="GB19" s="177"/>
      <c r="GC19" s="177"/>
      <c r="GD19" s="177"/>
      <c r="GE19" s="177"/>
      <c r="GF19" s="177"/>
      <c r="GG19" s="177"/>
      <c r="GH19" s="177"/>
      <c r="GI19" s="177"/>
      <c r="GJ19" s="177"/>
      <c r="GK19" s="177"/>
      <c r="GL19" s="177"/>
      <c r="GM19" s="177"/>
      <c r="GN19" s="177"/>
      <c r="GO19" s="177"/>
      <c r="GP19" s="177"/>
      <c r="GQ19" s="177"/>
      <c r="GR19" s="177"/>
      <c r="GS19" s="177"/>
      <c r="GT19" s="177"/>
      <c r="GU19" s="177"/>
      <c r="GV19" s="177"/>
      <c r="GW19" s="177"/>
      <c r="GX19" s="177"/>
      <c r="GY19" s="177"/>
      <c r="GZ19" s="177"/>
      <c r="HA19" s="177"/>
      <c r="HB19" s="177"/>
      <c r="HC19" s="177"/>
      <c r="HD19" s="177"/>
      <c r="HE19" s="177"/>
      <c r="HF19" s="177"/>
      <c r="HG19" s="177"/>
      <c r="HH19" s="177"/>
      <c r="HI19" s="177"/>
      <c r="HJ19" s="177"/>
      <c r="HK19" s="177"/>
      <c r="HL19" s="177"/>
      <c r="HM19" s="177"/>
      <c r="HN19" s="177"/>
      <c r="HO19" s="177"/>
      <c r="HP19" s="177"/>
      <c r="HQ19" s="177"/>
      <c r="HR19" s="177"/>
      <c r="HS19" s="177"/>
      <c r="HT19" s="177"/>
      <c r="HU19" s="177"/>
      <c r="HV19" s="177"/>
      <c r="HW19" s="177"/>
      <c r="HX19" s="177"/>
      <c r="HY19" s="177"/>
      <c r="HZ19" s="177"/>
      <c r="IA19" s="177"/>
      <c r="IB19" s="177"/>
      <c r="IC19" s="177"/>
      <c r="ID19" s="177"/>
      <c r="IE19" s="177"/>
      <c r="IF19" s="177"/>
      <c r="IG19" s="177"/>
      <c r="IH19" s="177"/>
      <c r="II19" s="177"/>
      <c r="IJ19" s="177"/>
      <c r="IK19" s="177"/>
      <c r="IL19" s="177"/>
      <c r="IM19" s="177"/>
      <c r="IN19" s="177"/>
      <c r="IO19" s="177"/>
      <c r="IP19" s="177"/>
      <c r="IQ19" s="177"/>
      <c r="IR19" s="177"/>
      <c r="IS19" s="177"/>
      <c r="IT19" s="177"/>
      <c r="IU19" s="177"/>
      <c r="IV19" s="177"/>
      <c r="IW19" s="177"/>
      <c r="IX19" s="177"/>
      <c r="IY19" s="177"/>
      <c r="IZ19" s="177"/>
      <c r="JA19" s="177"/>
      <c r="JB19" s="177"/>
      <c r="JC19" s="177"/>
      <c r="JD19" s="177"/>
      <c r="JE19" s="177"/>
      <c r="JF19" s="177"/>
      <c r="JG19" s="177"/>
      <c r="JH19" s="177"/>
      <c r="JI19" s="177"/>
      <c r="JJ19" s="177"/>
      <c r="JK19" s="177"/>
      <c r="JL19" s="177"/>
      <c r="JM19" s="177"/>
      <c r="JN19" s="177"/>
      <c r="JO19" s="177"/>
      <c r="JP19" s="177"/>
      <c r="JQ19" s="177"/>
      <c r="JR19" s="177"/>
      <c r="JS19" s="177"/>
      <c r="JT19" s="177"/>
      <c r="JU19" s="177"/>
      <c r="JV19" s="177"/>
      <c r="JW19" s="177"/>
      <c r="JX19" s="177"/>
      <c r="JY19" s="177"/>
      <c r="JZ19" s="177"/>
      <c r="KA19" s="177"/>
      <c r="KB19" s="177"/>
      <c r="KC19" s="177"/>
      <c r="KD19" s="177"/>
      <c r="KE19" s="177"/>
      <c r="KF19" s="177"/>
      <c r="KG19" s="177"/>
      <c r="KH19" s="177"/>
      <c r="KI19" s="177"/>
      <c r="KJ19" s="177"/>
      <c r="KK19" s="177"/>
      <c r="KL19" s="177"/>
      <c r="KM19" s="177"/>
      <c r="KN19" s="177"/>
      <c r="KO19" s="177"/>
      <c r="KP19" s="177"/>
      <c r="KQ19" s="177"/>
      <c r="KR19" s="177"/>
      <c r="KS19" s="177"/>
      <c r="KT19" s="177"/>
      <c r="KU19" s="177"/>
      <c r="KV19" s="177"/>
      <c r="KW19" s="177"/>
      <c r="KX19" s="177"/>
      <c r="KY19" s="177"/>
      <c r="KZ19" s="177"/>
      <c r="LA19" s="177"/>
      <c r="LB19" s="177"/>
      <c r="LC19" s="177"/>
      <c r="LD19" s="177"/>
      <c r="LE19" s="177"/>
      <c r="LF19" s="177"/>
      <c r="LG19" s="177"/>
      <c r="LH19" s="177"/>
      <c r="LI19" s="177"/>
      <c r="LJ19" s="177"/>
      <c r="LK19" s="177"/>
      <c r="LL19" s="177"/>
      <c r="LM19" s="177"/>
      <c r="LN19" s="177"/>
      <c r="LO19" s="177"/>
      <c r="LP19" s="177"/>
      <c r="LQ19" s="177"/>
      <c r="LR19" s="177"/>
      <c r="LS19" s="177"/>
      <c r="LT19" s="177"/>
      <c r="LU19" s="177"/>
      <c r="LV19" s="177"/>
      <c r="LW19" s="177"/>
      <c r="LX19" s="177"/>
      <c r="LY19" s="177"/>
      <c r="LZ19" s="177"/>
      <c r="MA19" s="177"/>
      <c r="MB19" s="177"/>
      <c r="MC19" s="177"/>
      <c r="MD19" s="177"/>
      <c r="ME19" s="177"/>
      <c r="MF19" s="177"/>
      <c r="MG19" s="177"/>
      <c r="MH19" s="177"/>
      <c r="MI19" s="177"/>
      <c r="MJ19" s="177"/>
      <c r="MK19" s="177"/>
      <c r="ML19" s="177"/>
      <c r="MM19" s="177"/>
      <c r="MN19" s="177"/>
      <c r="MO19" s="177"/>
      <c r="MP19" s="177"/>
      <c r="MQ19" s="177"/>
      <c r="MR19" s="177"/>
      <c r="MS19" s="177"/>
      <c r="MT19" s="177"/>
      <c r="MU19" s="177"/>
      <c r="MV19" s="177"/>
      <c r="MW19" s="177"/>
      <c r="MX19" s="177"/>
      <c r="MY19" s="177"/>
      <c r="MZ19" s="177"/>
      <c r="NA19" s="177"/>
      <c r="NB19" s="177"/>
      <c r="NC19" s="177"/>
      <c r="ND19" s="177"/>
      <c r="NE19" s="177"/>
      <c r="NF19" s="177"/>
      <c r="NG19" s="177"/>
      <c r="NH19" s="177"/>
      <c r="NI19" s="177"/>
      <c r="NJ19" s="177"/>
      <c r="NK19" s="177"/>
      <c r="NL19" s="177"/>
      <c r="NM19" s="177"/>
      <c r="NN19" s="177"/>
      <c r="NO19" s="177"/>
      <c r="NP19" s="177"/>
      <c r="NQ19" s="177"/>
      <c r="NR19" s="177"/>
      <c r="NS19" s="177"/>
      <c r="NT19" s="177"/>
      <c r="NU19" s="177"/>
      <c r="NV19" s="177"/>
      <c r="NW19" s="177"/>
      <c r="NX19" s="177"/>
      <c r="NY19" s="177"/>
      <c r="NZ19" s="177"/>
      <c r="OA19" s="177"/>
      <c r="OB19" s="177"/>
      <c r="OC19" s="177"/>
      <c r="OD19" s="177"/>
      <c r="OE19" s="177"/>
      <c r="OF19" s="177"/>
      <c r="OG19" s="177"/>
      <c r="OH19" s="177"/>
      <c r="OI19" s="177"/>
      <c r="OJ19" s="177"/>
      <c r="OK19" s="177"/>
      <c r="OL19" s="177"/>
      <c r="OM19" s="177"/>
      <c r="ON19" s="177"/>
      <c r="OO19" s="177"/>
      <c r="OP19" s="177"/>
      <c r="OQ19" s="177"/>
      <c r="OR19" s="177"/>
      <c r="OS19" s="177"/>
      <c r="OT19" s="177"/>
      <c r="OU19" s="177"/>
      <c r="OV19" s="177"/>
      <c r="OW19" s="177"/>
      <c r="OX19" s="177"/>
      <c r="OY19" s="177"/>
      <c r="OZ19" s="177"/>
      <c r="PA19" s="177"/>
      <c r="PB19" s="177"/>
      <c r="PC19" s="177"/>
      <c r="PD19" s="177"/>
      <c r="PE19" s="177"/>
      <c r="PF19" s="177"/>
      <c r="PG19" s="177"/>
      <c r="PH19" s="177"/>
      <c r="PI19" s="177"/>
      <c r="PJ19" s="177"/>
      <c r="PK19" s="177"/>
      <c r="PL19" s="177"/>
      <c r="PM19" s="177"/>
      <c r="PN19" s="177"/>
      <c r="PO19" s="177"/>
      <c r="PP19" s="177"/>
      <c r="PQ19" s="177"/>
      <c r="PR19" s="177"/>
      <c r="PS19" s="177"/>
      <c r="PT19" s="177"/>
      <c r="PU19" s="177"/>
      <c r="PV19" s="177"/>
      <c r="PW19" s="177"/>
      <c r="PX19" s="177"/>
      <c r="PY19" s="177"/>
      <c r="PZ19" s="177"/>
      <c r="QA19" s="177"/>
      <c r="QB19" s="177"/>
      <c r="QC19" s="177"/>
      <c r="QD19" s="177"/>
      <c r="QE19" s="177"/>
      <c r="QF19" s="177"/>
      <c r="QG19" s="177"/>
      <c r="QH19" s="177"/>
      <c r="QI19" s="177"/>
      <c r="QJ19" s="177"/>
      <c r="QK19" s="177"/>
      <c r="QL19" s="177"/>
      <c r="QM19" s="177"/>
      <c r="QN19" s="177"/>
      <c r="QO19" s="177"/>
      <c r="QP19" s="177"/>
      <c r="QQ19" s="177"/>
      <c r="QR19" s="177"/>
      <c r="QS19" s="177"/>
      <c r="QT19" s="177"/>
      <c r="QU19" s="177"/>
      <c r="QV19" s="177"/>
      <c r="QW19" s="177"/>
      <c r="QX19" s="177"/>
      <c r="QY19" s="177"/>
      <c r="QZ19" s="177"/>
      <c r="RA19" s="177"/>
      <c r="RB19" s="177"/>
      <c r="RC19" s="177"/>
      <c r="RD19" s="177"/>
      <c r="RE19" s="177"/>
      <c r="RF19" s="177"/>
      <c r="RG19" s="177"/>
      <c r="RH19" s="177"/>
      <c r="RI19" s="177"/>
      <c r="RJ19" s="177"/>
      <c r="RK19" s="177"/>
      <c r="RL19" s="177"/>
      <c r="RM19" s="177"/>
      <c r="RN19" s="177"/>
      <c r="RO19" s="177"/>
      <c r="RP19" s="177"/>
      <c r="RQ19" s="177"/>
      <c r="RR19" s="177"/>
      <c r="RS19" s="177"/>
      <c r="RT19" s="177"/>
      <c r="RU19" s="177"/>
      <c r="RV19" s="177"/>
      <c r="RW19" s="177"/>
      <c r="RX19" s="177"/>
      <c r="RY19" s="177"/>
      <c r="RZ19" s="177"/>
      <c r="SA19" s="177"/>
      <c r="SB19" s="177"/>
      <c r="SC19" s="177"/>
      <c r="SD19" s="177"/>
      <c r="SE19" s="177"/>
      <c r="SF19" s="177"/>
      <c r="SG19" s="177"/>
      <c r="SH19" s="177"/>
      <c r="SI19" s="177"/>
      <c r="SJ19" s="177"/>
      <c r="SK19" s="177"/>
      <c r="SL19" s="177"/>
      <c r="SM19" s="177"/>
      <c r="SN19" s="177"/>
      <c r="SO19" s="177"/>
      <c r="SP19" s="177"/>
      <c r="SQ19" s="177"/>
      <c r="SR19" s="177"/>
      <c r="SS19" s="177"/>
      <c r="ST19" s="177"/>
      <c r="SU19" s="177"/>
      <c r="SV19" s="177"/>
      <c r="SW19" s="177"/>
      <c r="SX19" s="177"/>
      <c r="SY19" s="177"/>
      <c r="SZ19" s="177"/>
      <c r="TA19" s="177"/>
      <c r="TB19" s="177"/>
      <c r="TC19" s="177"/>
      <c r="TD19" s="177"/>
      <c r="TE19" s="177"/>
      <c r="TF19" s="177"/>
      <c r="TG19" s="177"/>
      <c r="TH19" s="177"/>
      <c r="TI19" s="177"/>
      <c r="TJ19" s="177"/>
      <c r="TK19" s="177"/>
      <c r="TL19" s="177"/>
      <c r="TM19" s="177"/>
      <c r="TN19" s="177"/>
      <c r="TO19" s="177"/>
      <c r="TP19" s="177"/>
      <c r="TQ19" s="177"/>
      <c r="TR19" s="177"/>
      <c r="TS19" s="177"/>
      <c r="TT19" s="177"/>
      <c r="TU19" s="177"/>
      <c r="TV19" s="177"/>
      <c r="TW19" s="177"/>
      <c r="TX19" s="177"/>
      <c r="TY19" s="177"/>
      <c r="TZ19" s="177"/>
      <c r="UA19" s="177"/>
      <c r="UB19" s="177"/>
      <c r="UC19" s="177"/>
      <c r="UD19" s="177"/>
      <c r="UE19" s="177"/>
      <c r="UF19" s="177"/>
      <c r="UG19" s="177"/>
      <c r="UH19" s="177"/>
      <c r="UI19" s="177"/>
      <c r="UJ19" s="177"/>
      <c r="UK19" s="177"/>
      <c r="UL19" s="177"/>
      <c r="UM19" s="177"/>
      <c r="UN19" s="177"/>
      <c r="UO19" s="177"/>
      <c r="UP19" s="177"/>
      <c r="UQ19" s="177"/>
      <c r="UR19" s="177"/>
      <c r="US19" s="177"/>
      <c r="UT19" s="177"/>
      <c r="UU19" s="177"/>
      <c r="UV19" s="177"/>
      <c r="UW19" s="177"/>
      <c r="UX19" s="177"/>
      <c r="UY19" s="177"/>
      <c r="UZ19" s="177"/>
      <c r="VA19" s="177"/>
      <c r="VB19" s="177"/>
      <c r="VC19" s="177"/>
      <c r="VD19" s="177"/>
      <c r="VE19" s="177"/>
      <c r="VF19" s="177"/>
      <c r="VG19" s="177"/>
      <c r="VH19" s="177"/>
      <c r="VI19" s="177"/>
      <c r="VJ19" s="177"/>
      <c r="VK19" s="177"/>
      <c r="VL19" s="177"/>
      <c r="VM19" s="177"/>
      <c r="VN19" s="177"/>
      <c r="VO19" s="177"/>
      <c r="VP19" s="177"/>
      <c r="VQ19" s="177"/>
      <c r="VR19" s="177"/>
      <c r="VS19" s="177"/>
      <c r="VT19" s="177"/>
      <c r="VU19" s="177"/>
      <c r="VV19" s="177"/>
      <c r="VW19" s="177"/>
      <c r="VX19" s="177"/>
      <c r="VY19" s="177"/>
      <c r="VZ19" s="177"/>
      <c r="WA19" s="177"/>
      <c r="WB19" s="177"/>
      <c r="WC19" s="177"/>
      <c r="WD19" s="177"/>
      <c r="WE19" s="177"/>
      <c r="WF19" s="177"/>
      <c r="WG19" s="177"/>
      <c r="WH19" s="177"/>
      <c r="WI19" s="177"/>
      <c r="WJ19" s="177"/>
      <c r="WK19" s="177"/>
      <c r="WL19" s="177"/>
      <c r="WM19" s="177"/>
      <c r="WN19" s="177"/>
      <c r="WO19" s="177"/>
      <c r="WP19" s="177"/>
      <c r="WQ19" s="177"/>
      <c r="WR19" s="177"/>
      <c r="WS19" s="177"/>
      <c r="WT19" s="177"/>
      <c r="WU19" s="177"/>
      <c r="WV19" s="177"/>
      <c r="WW19" s="177"/>
      <c r="WX19" s="177"/>
      <c r="WY19" s="177"/>
      <c r="WZ19" s="177"/>
      <c r="XA19" s="177"/>
      <c r="XB19" s="177"/>
      <c r="XC19" s="177"/>
      <c r="XD19" s="177"/>
      <c r="XE19" s="177"/>
      <c r="XF19" s="177"/>
      <c r="XG19" s="177"/>
      <c r="XH19" s="177"/>
      <c r="XI19" s="177"/>
      <c r="XJ19" s="177"/>
      <c r="XK19" s="177"/>
      <c r="XL19" s="177"/>
      <c r="XM19" s="177"/>
      <c r="XN19" s="177"/>
      <c r="XO19" s="177"/>
      <c r="XP19" s="177"/>
      <c r="XQ19" s="177"/>
      <c r="XR19" s="177"/>
      <c r="XS19" s="177"/>
      <c r="XT19" s="177"/>
      <c r="XU19" s="177"/>
      <c r="XV19" s="177"/>
      <c r="XW19" s="177"/>
      <c r="XX19" s="177"/>
      <c r="XY19" s="177"/>
      <c r="XZ19" s="177"/>
      <c r="YA19" s="177"/>
      <c r="YB19" s="177"/>
      <c r="YC19" s="177"/>
      <c r="YD19" s="177"/>
      <c r="YE19" s="177"/>
      <c r="YF19" s="177"/>
      <c r="YG19" s="177"/>
      <c r="YH19" s="177"/>
      <c r="YI19" s="177"/>
      <c r="YJ19" s="177"/>
      <c r="YK19" s="177"/>
      <c r="YL19" s="177"/>
      <c r="YM19" s="177"/>
      <c r="YN19" s="177"/>
      <c r="YO19" s="177"/>
      <c r="YP19" s="177"/>
      <c r="YQ19" s="177"/>
      <c r="YR19" s="177"/>
      <c r="YS19" s="177"/>
      <c r="YT19" s="177"/>
      <c r="YU19" s="177"/>
      <c r="YV19" s="177"/>
      <c r="YW19" s="177"/>
      <c r="YX19" s="177"/>
      <c r="YY19" s="177"/>
      <c r="YZ19" s="177"/>
      <c r="ZA19" s="177"/>
      <c r="ZB19" s="177"/>
      <c r="ZC19" s="177"/>
      <c r="ZD19" s="177"/>
      <c r="ZE19" s="177"/>
      <c r="ZF19" s="177"/>
      <c r="ZG19" s="177"/>
      <c r="ZH19" s="177"/>
      <c r="ZI19" s="177"/>
      <c r="ZJ19" s="177"/>
      <c r="ZK19" s="177"/>
      <c r="ZL19" s="177"/>
      <c r="ZM19" s="177"/>
      <c r="ZN19" s="177"/>
      <c r="ZO19" s="177"/>
      <c r="ZP19" s="177"/>
      <c r="ZQ19" s="177"/>
      <c r="ZR19" s="177"/>
      <c r="ZS19" s="177"/>
      <c r="ZT19" s="177"/>
      <c r="ZU19" s="177"/>
      <c r="ZV19" s="177"/>
      <c r="ZW19" s="177"/>
      <c r="ZX19" s="177"/>
      <c r="ZY19" s="177"/>
      <c r="ZZ19" s="177"/>
      <c r="AAA19" s="177"/>
      <c r="AAB19" s="177"/>
      <c r="AAC19" s="177"/>
      <c r="AAD19" s="177"/>
      <c r="AAE19" s="177"/>
      <c r="AAF19" s="177"/>
      <c r="AAG19" s="177"/>
      <c r="AAH19" s="177"/>
      <c r="AAI19" s="177"/>
      <c r="AAJ19" s="177"/>
      <c r="AAK19" s="177"/>
      <c r="AAL19" s="177"/>
      <c r="AAM19" s="177"/>
      <c r="AAN19" s="177"/>
      <c r="AAO19" s="177"/>
      <c r="AAP19" s="177"/>
      <c r="AAQ19" s="177"/>
      <c r="AAR19" s="177"/>
      <c r="AAS19" s="177"/>
      <c r="AAT19" s="177"/>
      <c r="AAU19" s="177"/>
      <c r="AAV19" s="177"/>
      <c r="AAW19" s="177"/>
      <c r="AAX19" s="177"/>
      <c r="AAY19" s="177"/>
      <c r="AAZ19" s="177"/>
      <c r="ABA19" s="177"/>
      <c r="ABB19" s="177"/>
      <c r="ABC19" s="177"/>
      <c r="ABD19" s="177"/>
      <c r="ABE19" s="177"/>
      <c r="ABF19" s="177"/>
      <c r="ABG19" s="177"/>
      <c r="ABH19" s="177"/>
      <c r="ABI19" s="177"/>
      <c r="ABJ19" s="177"/>
      <c r="ABK19" s="177"/>
      <c r="ABL19" s="177"/>
      <c r="ABM19" s="177"/>
      <c r="ABN19" s="177"/>
      <c r="ABO19" s="177"/>
      <c r="ABP19" s="177"/>
      <c r="ABQ19" s="177"/>
      <c r="ABR19" s="177"/>
      <c r="ABS19" s="177"/>
      <c r="ABT19" s="177"/>
      <c r="ABU19" s="177"/>
      <c r="ABV19" s="177"/>
      <c r="ABW19" s="177"/>
      <c r="ABX19" s="177"/>
      <c r="ABY19" s="177"/>
      <c r="ABZ19" s="177"/>
      <c r="ACA19" s="177"/>
      <c r="ACB19" s="177"/>
      <c r="ACC19" s="177"/>
      <c r="ACD19" s="177"/>
      <c r="ACE19" s="177"/>
      <c r="ACF19" s="177"/>
      <c r="ACG19" s="177"/>
      <c r="ACH19" s="177"/>
      <c r="ACI19" s="177"/>
      <c r="ACJ19" s="177"/>
      <c r="ACK19" s="177"/>
      <c r="ACL19" s="177"/>
      <c r="ACM19" s="177"/>
      <c r="ACN19" s="177"/>
      <c r="ACO19" s="177"/>
      <c r="ACP19" s="177"/>
      <c r="ACQ19" s="177"/>
      <c r="ACR19" s="177"/>
      <c r="ACS19" s="177"/>
      <c r="ACT19" s="177"/>
      <c r="ACU19" s="177"/>
      <c r="ACV19" s="177"/>
      <c r="ACW19" s="177"/>
      <c r="ACX19" s="177"/>
      <c r="ACY19" s="177"/>
      <c r="ACZ19" s="177"/>
      <c r="ADA19" s="177"/>
      <c r="ADB19" s="177"/>
      <c r="ADC19" s="177"/>
      <c r="ADD19" s="177"/>
      <c r="ADE19" s="177"/>
      <c r="ADF19" s="177"/>
      <c r="ADG19" s="177"/>
      <c r="ADH19" s="177"/>
      <c r="ADI19" s="177"/>
      <c r="ADJ19" s="177"/>
      <c r="ADK19" s="177"/>
      <c r="ADL19" s="177"/>
      <c r="ADM19" s="177"/>
      <c r="ADN19" s="177"/>
      <c r="ADO19" s="177"/>
      <c r="ADP19" s="177"/>
      <c r="ADQ19" s="177"/>
      <c r="ADR19" s="177"/>
      <c r="ADS19" s="177"/>
      <c r="ADT19" s="177"/>
      <c r="ADU19" s="177"/>
      <c r="ADV19" s="177"/>
      <c r="ADW19" s="177"/>
      <c r="ADX19" s="177"/>
      <c r="ADY19" s="177"/>
      <c r="ADZ19" s="177"/>
      <c r="AEA19" s="177"/>
      <c r="AEB19" s="177"/>
      <c r="AEC19" s="177"/>
      <c r="AED19" s="177"/>
      <c r="AEE19" s="177"/>
      <c r="AEF19" s="177"/>
      <c r="AEG19" s="177"/>
      <c r="AEH19" s="177"/>
      <c r="AEI19" s="177"/>
      <c r="AEJ19" s="177"/>
      <c r="AEK19" s="177"/>
      <c r="AEL19" s="177"/>
      <c r="AEM19" s="177"/>
      <c r="AEN19" s="177"/>
      <c r="AEO19" s="177"/>
      <c r="AEP19" s="177"/>
      <c r="AEQ19" s="177"/>
      <c r="AER19" s="177"/>
      <c r="AES19" s="177"/>
      <c r="AET19" s="177"/>
      <c r="AEU19" s="177"/>
      <c r="AEV19" s="177"/>
      <c r="AEW19" s="177"/>
      <c r="AEX19" s="177"/>
      <c r="AEY19" s="177"/>
      <c r="AEZ19" s="177"/>
      <c r="AFA19" s="177"/>
      <c r="AFB19" s="177"/>
      <c r="AFC19" s="177"/>
      <c r="AFD19" s="177"/>
      <c r="AFE19" s="177"/>
      <c r="AFF19" s="177"/>
      <c r="AFG19" s="177"/>
      <c r="AFH19" s="177"/>
      <c r="AFI19" s="177"/>
      <c r="AFJ19" s="177"/>
      <c r="AFK19" s="177"/>
      <c r="AFL19" s="177"/>
      <c r="AFM19" s="177"/>
      <c r="AFN19" s="177"/>
      <c r="AFO19" s="177"/>
      <c r="AFP19" s="177"/>
      <c r="AFQ19" s="177"/>
      <c r="AFR19" s="177"/>
      <c r="AFS19" s="177"/>
      <c r="AFT19" s="177"/>
      <c r="AFU19" s="177"/>
      <c r="AFV19" s="177"/>
      <c r="AFW19" s="177"/>
      <c r="AFX19" s="177"/>
      <c r="AFY19" s="177"/>
      <c r="AFZ19" s="177"/>
      <c r="AGA19" s="177"/>
      <c r="AGB19" s="177"/>
      <c r="AGC19" s="177"/>
      <c r="AGD19" s="177"/>
      <c r="AGE19" s="177"/>
      <c r="AGF19" s="177"/>
      <c r="AGG19" s="177"/>
      <c r="AGH19" s="177"/>
      <c r="AGI19" s="177"/>
      <c r="AGJ19" s="177"/>
      <c r="AGK19" s="177"/>
      <c r="AGL19" s="177"/>
      <c r="AGM19" s="177"/>
      <c r="AGN19" s="177"/>
      <c r="AGO19" s="177"/>
      <c r="AGP19" s="177"/>
      <c r="AGQ19" s="177"/>
      <c r="AGR19" s="177"/>
      <c r="AGS19" s="177"/>
      <c r="AGT19" s="177"/>
      <c r="AGU19" s="177"/>
      <c r="AGV19" s="177"/>
      <c r="AGW19" s="177"/>
      <c r="AGX19" s="177"/>
      <c r="AGY19" s="177"/>
      <c r="AGZ19" s="177"/>
      <c r="AHA19" s="177"/>
      <c r="AHB19" s="177"/>
      <c r="AHC19" s="177"/>
      <c r="AHD19" s="177"/>
      <c r="AHE19" s="177"/>
      <c r="AHF19" s="177"/>
      <c r="AHG19" s="177"/>
      <c r="AHH19" s="177"/>
      <c r="AHI19" s="177"/>
      <c r="AHJ19" s="177"/>
      <c r="AHK19" s="177"/>
      <c r="AHL19" s="177"/>
      <c r="AHM19" s="177"/>
      <c r="AHN19" s="177"/>
      <c r="AHO19" s="177"/>
      <c r="AHP19" s="177"/>
      <c r="AHQ19" s="177"/>
      <c r="AHR19" s="177"/>
      <c r="AHS19" s="177"/>
      <c r="AHT19" s="177"/>
      <c r="AHU19" s="177"/>
      <c r="AHV19" s="177"/>
      <c r="AHW19" s="177"/>
      <c r="AHX19" s="177"/>
      <c r="AHY19" s="177"/>
      <c r="AHZ19" s="177"/>
      <c r="AIA19" s="177"/>
      <c r="AIB19" s="177"/>
      <c r="AIC19" s="177"/>
      <c r="AID19" s="177"/>
      <c r="AIE19" s="177"/>
      <c r="AIF19" s="177"/>
      <c r="AIG19" s="177"/>
      <c r="AIH19" s="177"/>
      <c r="AII19" s="177"/>
      <c r="AIJ19" s="177"/>
      <c r="AIK19" s="177"/>
      <c r="AIL19" s="177"/>
      <c r="AIM19" s="177"/>
      <c r="AIN19" s="177"/>
      <c r="AIO19" s="177"/>
      <c r="AIP19" s="177"/>
      <c r="AIQ19" s="177"/>
      <c r="AIR19" s="177"/>
      <c r="AIS19" s="177"/>
      <c r="AIT19" s="177"/>
      <c r="AIU19" s="177"/>
      <c r="AIV19" s="177"/>
      <c r="AIW19" s="177"/>
      <c r="AIX19" s="177"/>
      <c r="AIY19" s="177"/>
      <c r="AIZ19" s="177"/>
      <c r="AJA19" s="177"/>
      <c r="AJB19" s="177"/>
      <c r="AJC19" s="177"/>
      <c r="AJD19" s="177"/>
      <c r="AJE19" s="177"/>
      <c r="AJF19" s="177"/>
      <c r="AJG19" s="177"/>
      <c r="AJH19" s="177"/>
      <c r="AJI19" s="177"/>
      <c r="AJJ19" s="177"/>
      <c r="AJK19" s="177"/>
      <c r="AJL19" s="177"/>
      <c r="AJM19" s="177"/>
      <c r="AJN19" s="177"/>
      <c r="AJO19" s="177"/>
      <c r="AJP19" s="177"/>
      <c r="AJQ19" s="177"/>
      <c r="AJR19" s="177"/>
      <c r="AJS19" s="177"/>
      <c r="AJT19" s="177"/>
      <c r="AJU19" s="177"/>
      <c r="AJV19" s="177"/>
      <c r="AJW19" s="177"/>
      <c r="AJX19" s="177"/>
      <c r="AJY19" s="177"/>
      <c r="AJZ19" s="177"/>
      <c r="AKA19" s="177"/>
      <c r="AKB19" s="177"/>
      <c r="AKC19" s="177"/>
      <c r="AKD19" s="177"/>
      <c r="AKE19" s="177"/>
      <c r="AKF19" s="177"/>
      <c r="AKG19" s="177"/>
      <c r="AKH19" s="177"/>
      <c r="AKI19" s="177"/>
      <c r="AKJ19" s="177"/>
      <c r="AKK19" s="177"/>
      <c r="AKL19" s="177"/>
      <c r="AKM19" s="177"/>
      <c r="AKN19" s="177"/>
      <c r="AKO19" s="177"/>
      <c r="AKP19" s="177"/>
      <c r="AKQ19" s="177"/>
      <c r="AKR19" s="177"/>
      <c r="AKS19" s="177"/>
      <c r="AKT19" s="177"/>
      <c r="AKU19" s="177"/>
      <c r="AKV19" s="177"/>
      <c r="AKW19" s="177"/>
      <c r="AKX19" s="177"/>
      <c r="AKY19" s="177"/>
      <c r="AKZ19" s="177"/>
      <c r="ALA19" s="177"/>
      <c r="ALB19" s="177"/>
      <c r="ALC19" s="177"/>
      <c r="ALD19" s="177"/>
      <c r="ALE19" s="177"/>
      <c r="ALF19" s="177"/>
      <c r="ALG19" s="177"/>
      <c r="ALH19" s="177"/>
      <c r="ALI19" s="177"/>
      <c r="ALJ19" s="177"/>
      <c r="ALK19" s="177"/>
      <c r="ALL19" s="177"/>
      <c r="ALM19" s="177"/>
      <c r="ALN19" s="177"/>
      <c r="ALO19" s="177"/>
      <c r="ALP19" s="177"/>
      <c r="ALQ19" s="177"/>
      <c r="ALR19" s="177"/>
      <c r="ALS19" s="177"/>
      <c r="ALT19" s="177"/>
      <c r="ALU19" s="177"/>
      <c r="ALV19" s="177"/>
      <c r="ALW19" s="177"/>
      <c r="ALX19" s="177"/>
      <c r="ALY19" s="177"/>
      <c r="ALZ19" s="177"/>
      <c r="AMA19" s="177"/>
      <c r="AMB19" s="177"/>
      <c r="AMC19" s="177"/>
      <c r="AMD19" s="177"/>
      <c r="AME19" s="177"/>
      <c r="AMF19" s="177"/>
      <c r="AMG19" s="177"/>
      <c r="AMH19" s="177"/>
      <c r="AMI19" s="177"/>
      <c r="AMJ19" s="177"/>
      <c r="AMK19" s="177"/>
    </row>
    <row r="20" spans="1:1025" s="298" customFormat="1" ht="56.85" customHeight="1" x14ac:dyDescent="0.8">
      <c r="A20" s="168" t="s">
        <v>63</v>
      </c>
      <c r="B20" s="170">
        <v>4136.4705882352901</v>
      </c>
      <c r="C20" s="170">
        <v>44703.529411764699</v>
      </c>
      <c r="D20" s="174">
        <v>1823.5294117647099</v>
      </c>
      <c r="E20" s="170">
        <v>50663.529411764699</v>
      </c>
      <c r="F20" s="174">
        <v>3516</v>
      </c>
      <c r="G20" s="170">
        <v>37998</v>
      </c>
      <c r="H20" s="174">
        <v>1550</v>
      </c>
      <c r="I20" s="170">
        <v>43064</v>
      </c>
      <c r="J20" s="174">
        <v>2742.48</v>
      </c>
      <c r="K20" s="170">
        <v>37998</v>
      </c>
      <c r="L20" s="174">
        <v>1209</v>
      </c>
      <c r="M20" s="170">
        <v>43051.62</v>
      </c>
      <c r="N20" s="403"/>
      <c r="O20" s="403"/>
      <c r="P20" s="403"/>
      <c r="Q20" s="403"/>
      <c r="R20" s="403"/>
      <c r="S20" s="403"/>
      <c r="T20" s="403"/>
      <c r="U20" s="403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7"/>
      <c r="CA20" s="177"/>
      <c r="CB20" s="177"/>
      <c r="CC20" s="177"/>
      <c r="CD20" s="177"/>
      <c r="CE20" s="177"/>
      <c r="CF20" s="177"/>
      <c r="CG20" s="177"/>
      <c r="CH20" s="177"/>
      <c r="CI20" s="177"/>
      <c r="CJ20" s="177"/>
      <c r="CK20" s="177"/>
      <c r="CL20" s="177"/>
      <c r="CM20" s="177"/>
      <c r="CN20" s="177"/>
      <c r="CO20" s="177"/>
      <c r="CP20" s="177"/>
      <c r="CQ20" s="177"/>
      <c r="CR20" s="177"/>
      <c r="CS20" s="177"/>
      <c r="CT20" s="177"/>
      <c r="CU20" s="177"/>
      <c r="CV20" s="177"/>
      <c r="CW20" s="177"/>
      <c r="CX20" s="177"/>
      <c r="CY20" s="177"/>
      <c r="CZ20" s="177"/>
      <c r="DA20" s="177"/>
      <c r="DB20" s="177"/>
      <c r="DC20" s="177"/>
      <c r="DD20" s="177"/>
      <c r="DE20" s="177"/>
      <c r="DF20" s="177"/>
      <c r="DG20" s="177"/>
      <c r="DH20" s="177"/>
      <c r="DI20" s="177"/>
      <c r="DJ20" s="177"/>
      <c r="DK20" s="177"/>
      <c r="DL20" s="177"/>
      <c r="DM20" s="177"/>
      <c r="DN20" s="177"/>
      <c r="DO20" s="177"/>
      <c r="DP20" s="177"/>
      <c r="DQ20" s="177"/>
      <c r="DR20" s="177"/>
      <c r="DS20" s="177"/>
      <c r="DT20" s="177"/>
      <c r="DU20" s="177"/>
      <c r="DV20" s="177"/>
      <c r="DW20" s="177"/>
      <c r="DX20" s="177"/>
      <c r="DY20" s="177"/>
      <c r="DZ20" s="177"/>
      <c r="EA20" s="177"/>
      <c r="EB20" s="177"/>
      <c r="EC20" s="177"/>
      <c r="ED20" s="177"/>
      <c r="EE20" s="177"/>
      <c r="EF20" s="177"/>
      <c r="EG20" s="177"/>
      <c r="EH20" s="177"/>
      <c r="EI20" s="177"/>
      <c r="EJ20" s="177"/>
      <c r="EK20" s="177"/>
      <c r="EL20" s="177"/>
      <c r="EM20" s="177"/>
      <c r="EN20" s="177"/>
      <c r="EO20" s="177"/>
      <c r="EP20" s="177"/>
      <c r="EQ20" s="177"/>
      <c r="ER20" s="177"/>
      <c r="ES20" s="177"/>
      <c r="ET20" s="177"/>
      <c r="EU20" s="177"/>
      <c r="EV20" s="177"/>
      <c r="EW20" s="177"/>
      <c r="EX20" s="177"/>
      <c r="EY20" s="177"/>
      <c r="EZ20" s="177"/>
      <c r="FA20" s="177"/>
      <c r="FB20" s="177"/>
      <c r="FC20" s="177"/>
      <c r="FD20" s="177"/>
      <c r="FE20" s="177"/>
      <c r="FF20" s="177"/>
      <c r="FG20" s="177"/>
      <c r="FH20" s="177"/>
      <c r="FI20" s="177"/>
      <c r="FJ20" s="177"/>
      <c r="FK20" s="177"/>
      <c r="FL20" s="177"/>
      <c r="FM20" s="177"/>
      <c r="FN20" s="177"/>
      <c r="FO20" s="177"/>
      <c r="FP20" s="177"/>
      <c r="FQ20" s="177"/>
      <c r="FR20" s="177"/>
      <c r="FS20" s="177"/>
      <c r="FT20" s="177"/>
      <c r="FU20" s="177"/>
      <c r="FV20" s="177"/>
      <c r="FW20" s="177"/>
      <c r="FX20" s="177"/>
      <c r="FY20" s="177"/>
      <c r="FZ20" s="177"/>
      <c r="GA20" s="177"/>
      <c r="GB20" s="177"/>
      <c r="GC20" s="177"/>
      <c r="GD20" s="177"/>
      <c r="GE20" s="177"/>
      <c r="GF20" s="177"/>
      <c r="GG20" s="177"/>
      <c r="GH20" s="177"/>
      <c r="GI20" s="177"/>
      <c r="GJ20" s="177"/>
      <c r="GK20" s="177"/>
      <c r="GL20" s="177"/>
      <c r="GM20" s="177"/>
      <c r="GN20" s="177"/>
      <c r="GO20" s="177"/>
      <c r="GP20" s="177"/>
      <c r="GQ20" s="177"/>
      <c r="GR20" s="177"/>
      <c r="GS20" s="177"/>
      <c r="GT20" s="177"/>
      <c r="GU20" s="177"/>
      <c r="GV20" s="177"/>
      <c r="GW20" s="177"/>
      <c r="GX20" s="177"/>
      <c r="GY20" s="177"/>
      <c r="GZ20" s="177"/>
      <c r="HA20" s="177"/>
      <c r="HB20" s="177"/>
      <c r="HC20" s="177"/>
      <c r="HD20" s="177"/>
      <c r="HE20" s="177"/>
      <c r="HF20" s="177"/>
      <c r="HG20" s="177"/>
      <c r="HH20" s="177"/>
      <c r="HI20" s="177"/>
      <c r="HJ20" s="177"/>
      <c r="HK20" s="177"/>
      <c r="HL20" s="177"/>
      <c r="HM20" s="177"/>
      <c r="HN20" s="177"/>
      <c r="HO20" s="177"/>
      <c r="HP20" s="177"/>
      <c r="HQ20" s="177"/>
      <c r="HR20" s="177"/>
      <c r="HS20" s="177"/>
      <c r="HT20" s="177"/>
      <c r="HU20" s="177"/>
      <c r="HV20" s="177"/>
      <c r="HW20" s="177"/>
      <c r="HX20" s="177"/>
      <c r="HY20" s="177"/>
      <c r="HZ20" s="177"/>
      <c r="IA20" s="177"/>
      <c r="IB20" s="177"/>
      <c r="IC20" s="177"/>
      <c r="ID20" s="177"/>
      <c r="IE20" s="177"/>
      <c r="IF20" s="177"/>
      <c r="IG20" s="177"/>
      <c r="IH20" s="177"/>
      <c r="II20" s="177"/>
      <c r="IJ20" s="177"/>
      <c r="IK20" s="177"/>
      <c r="IL20" s="177"/>
      <c r="IM20" s="177"/>
      <c r="IN20" s="177"/>
      <c r="IO20" s="177"/>
      <c r="IP20" s="177"/>
      <c r="IQ20" s="177"/>
      <c r="IR20" s="177"/>
      <c r="IS20" s="177"/>
      <c r="IT20" s="177"/>
      <c r="IU20" s="177"/>
      <c r="IV20" s="177"/>
      <c r="IW20" s="177"/>
      <c r="IX20" s="177"/>
      <c r="IY20" s="177"/>
      <c r="IZ20" s="177"/>
      <c r="JA20" s="177"/>
      <c r="JB20" s="177"/>
      <c r="JC20" s="177"/>
      <c r="JD20" s="177"/>
      <c r="JE20" s="177"/>
      <c r="JF20" s="177"/>
      <c r="JG20" s="177"/>
      <c r="JH20" s="177"/>
      <c r="JI20" s="177"/>
      <c r="JJ20" s="177"/>
      <c r="JK20" s="177"/>
      <c r="JL20" s="177"/>
      <c r="JM20" s="177"/>
      <c r="JN20" s="177"/>
      <c r="JO20" s="177"/>
      <c r="JP20" s="177"/>
      <c r="JQ20" s="177"/>
      <c r="JR20" s="177"/>
      <c r="JS20" s="177"/>
      <c r="JT20" s="177"/>
      <c r="JU20" s="177"/>
      <c r="JV20" s="177"/>
      <c r="JW20" s="177"/>
      <c r="JX20" s="177"/>
      <c r="JY20" s="177"/>
      <c r="JZ20" s="177"/>
      <c r="KA20" s="177"/>
      <c r="KB20" s="177"/>
      <c r="KC20" s="177"/>
      <c r="KD20" s="177"/>
      <c r="KE20" s="177"/>
      <c r="KF20" s="177"/>
      <c r="KG20" s="177"/>
      <c r="KH20" s="177"/>
      <c r="KI20" s="177"/>
      <c r="KJ20" s="177"/>
      <c r="KK20" s="177"/>
      <c r="KL20" s="177"/>
      <c r="KM20" s="177"/>
      <c r="KN20" s="177"/>
      <c r="KO20" s="177"/>
      <c r="KP20" s="177"/>
      <c r="KQ20" s="177"/>
      <c r="KR20" s="177"/>
      <c r="KS20" s="177"/>
      <c r="KT20" s="177"/>
      <c r="KU20" s="177"/>
      <c r="KV20" s="177"/>
      <c r="KW20" s="177"/>
      <c r="KX20" s="177"/>
      <c r="KY20" s="177"/>
      <c r="KZ20" s="177"/>
      <c r="LA20" s="177"/>
      <c r="LB20" s="177"/>
      <c r="LC20" s="177"/>
      <c r="LD20" s="177"/>
      <c r="LE20" s="177"/>
      <c r="LF20" s="177"/>
      <c r="LG20" s="177"/>
      <c r="LH20" s="177"/>
      <c r="LI20" s="177"/>
      <c r="LJ20" s="177"/>
      <c r="LK20" s="177"/>
      <c r="LL20" s="177"/>
      <c r="LM20" s="177"/>
      <c r="LN20" s="177"/>
      <c r="LO20" s="177"/>
      <c r="LP20" s="177"/>
      <c r="LQ20" s="177"/>
      <c r="LR20" s="177"/>
      <c r="LS20" s="177"/>
      <c r="LT20" s="177"/>
      <c r="LU20" s="177"/>
      <c r="LV20" s="177"/>
      <c r="LW20" s="177"/>
      <c r="LX20" s="177"/>
      <c r="LY20" s="177"/>
      <c r="LZ20" s="177"/>
      <c r="MA20" s="177"/>
      <c r="MB20" s="177"/>
      <c r="MC20" s="177"/>
      <c r="MD20" s="177"/>
      <c r="ME20" s="177"/>
      <c r="MF20" s="177"/>
      <c r="MG20" s="177"/>
      <c r="MH20" s="177"/>
      <c r="MI20" s="177"/>
      <c r="MJ20" s="177"/>
      <c r="MK20" s="177"/>
      <c r="ML20" s="177"/>
      <c r="MM20" s="177"/>
      <c r="MN20" s="177"/>
      <c r="MO20" s="177"/>
      <c r="MP20" s="177"/>
      <c r="MQ20" s="177"/>
      <c r="MR20" s="177"/>
      <c r="MS20" s="177"/>
      <c r="MT20" s="177"/>
      <c r="MU20" s="177"/>
      <c r="MV20" s="177"/>
      <c r="MW20" s="177"/>
      <c r="MX20" s="177"/>
      <c r="MY20" s="177"/>
      <c r="MZ20" s="177"/>
      <c r="NA20" s="177"/>
      <c r="NB20" s="177"/>
      <c r="NC20" s="177"/>
      <c r="ND20" s="177"/>
      <c r="NE20" s="177"/>
      <c r="NF20" s="177"/>
      <c r="NG20" s="177"/>
      <c r="NH20" s="177"/>
      <c r="NI20" s="177"/>
      <c r="NJ20" s="177"/>
      <c r="NK20" s="177"/>
      <c r="NL20" s="177"/>
      <c r="NM20" s="177"/>
      <c r="NN20" s="177"/>
      <c r="NO20" s="177"/>
      <c r="NP20" s="177"/>
      <c r="NQ20" s="177"/>
      <c r="NR20" s="177"/>
      <c r="NS20" s="177"/>
      <c r="NT20" s="177"/>
      <c r="NU20" s="177"/>
      <c r="NV20" s="177"/>
      <c r="NW20" s="177"/>
      <c r="NX20" s="177"/>
      <c r="NY20" s="177"/>
      <c r="NZ20" s="177"/>
      <c r="OA20" s="177"/>
      <c r="OB20" s="177"/>
      <c r="OC20" s="177"/>
      <c r="OD20" s="177"/>
      <c r="OE20" s="177"/>
      <c r="OF20" s="177"/>
      <c r="OG20" s="177"/>
      <c r="OH20" s="177"/>
      <c r="OI20" s="177"/>
      <c r="OJ20" s="177"/>
      <c r="OK20" s="177"/>
      <c r="OL20" s="177"/>
      <c r="OM20" s="177"/>
      <c r="ON20" s="177"/>
      <c r="OO20" s="177"/>
      <c r="OP20" s="177"/>
      <c r="OQ20" s="177"/>
      <c r="OR20" s="177"/>
      <c r="OS20" s="177"/>
      <c r="OT20" s="177"/>
      <c r="OU20" s="177"/>
      <c r="OV20" s="177"/>
      <c r="OW20" s="177"/>
      <c r="OX20" s="177"/>
      <c r="OY20" s="177"/>
      <c r="OZ20" s="177"/>
      <c r="PA20" s="177"/>
      <c r="PB20" s="177"/>
      <c r="PC20" s="177"/>
      <c r="PD20" s="177"/>
      <c r="PE20" s="177"/>
      <c r="PF20" s="177"/>
      <c r="PG20" s="177"/>
      <c r="PH20" s="177"/>
      <c r="PI20" s="177"/>
      <c r="PJ20" s="177"/>
      <c r="PK20" s="177"/>
      <c r="PL20" s="177"/>
      <c r="PM20" s="177"/>
      <c r="PN20" s="177"/>
      <c r="PO20" s="177"/>
      <c r="PP20" s="177"/>
      <c r="PQ20" s="177"/>
      <c r="PR20" s="177"/>
      <c r="PS20" s="177"/>
      <c r="PT20" s="177"/>
      <c r="PU20" s="177"/>
      <c r="PV20" s="177"/>
      <c r="PW20" s="177"/>
      <c r="PX20" s="177"/>
      <c r="PY20" s="177"/>
      <c r="PZ20" s="177"/>
      <c r="QA20" s="177"/>
      <c r="QB20" s="177"/>
      <c r="QC20" s="177"/>
      <c r="QD20" s="177"/>
      <c r="QE20" s="177"/>
      <c r="QF20" s="177"/>
      <c r="QG20" s="177"/>
      <c r="QH20" s="177"/>
      <c r="QI20" s="177"/>
      <c r="QJ20" s="177"/>
      <c r="QK20" s="177"/>
      <c r="QL20" s="177"/>
      <c r="QM20" s="177"/>
      <c r="QN20" s="177"/>
      <c r="QO20" s="177"/>
      <c r="QP20" s="177"/>
      <c r="QQ20" s="177"/>
      <c r="QR20" s="177"/>
      <c r="QS20" s="177"/>
      <c r="QT20" s="177"/>
      <c r="QU20" s="177"/>
      <c r="QV20" s="177"/>
      <c r="QW20" s="177"/>
      <c r="QX20" s="177"/>
      <c r="QY20" s="177"/>
      <c r="QZ20" s="177"/>
      <c r="RA20" s="177"/>
      <c r="RB20" s="177"/>
      <c r="RC20" s="177"/>
      <c r="RD20" s="177"/>
      <c r="RE20" s="177"/>
      <c r="RF20" s="177"/>
      <c r="RG20" s="177"/>
      <c r="RH20" s="177"/>
      <c r="RI20" s="177"/>
      <c r="RJ20" s="177"/>
      <c r="RK20" s="177"/>
      <c r="RL20" s="177"/>
      <c r="RM20" s="177"/>
      <c r="RN20" s="177"/>
      <c r="RO20" s="177"/>
      <c r="RP20" s="177"/>
      <c r="RQ20" s="177"/>
      <c r="RR20" s="177"/>
      <c r="RS20" s="177"/>
      <c r="RT20" s="177"/>
      <c r="RU20" s="177"/>
      <c r="RV20" s="177"/>
      <c r="RW20" s="177"/>
      <c r="RX20" s="177"/>
      <c r="RY20" s="177"/>
      <c r="RZ20" s="177"/>
      <c r="SA20" s="177"/>
      <c r="SB20" s="177"/>
      <c r="SC20" s="177"/>
      <c r="SD20" s="177"/>
      <c r="SE20" s="177"/>
      <c r="SF20" s="177"/>
      <c r="SG20" s="177"/>
      <c r="SH20" s="177"/>
      <c r="SI20" s="177"/>
      <c r="SJ20" s="177"/>
      <c r="SK20" s="177"/>
      <c r="SL20" s="177"/>
      <c r="SM20" s="177"/>
      <c r="SN20" s="177"/>
      <c r="SO20" s="177"/>
      <c r="SP20" s="177"/>
      <c r="SQ20" s="177"/>
      <c r="SR20" s="177"/>
      <c r="SS20" s="177"/>
      <c r="ST20" s="177"/>
      <c r="SU20" s="177"/>
      <c r="SV20" s="177"/>
      <c r="SW20" s="177"/>
      <c r="SX20" s="177"/>
      <c r="SY20" s="177"/>
      <c r="SZ20" s="177"/>
      <c r="TA20" s="177"/>
      <c r="TB20" s="177"/>
      <c r="TC20" s="177"/>
      <c r="TD20" s="177"/>
      <c r="TE20" s="177"/>
      <c r="TF20" s="177"/>
      <c r="TG20" s="177"/>
      <c r="TH20" s="177"/>
      <c r="TI20" s="177"/>
      <c r="TJ20" s="177"/>
      <c r="TK20" s="177"/>
      <c r="TL20" s="177"/>
      <c r="TM20" s="177"/>
      <c r="TN20" s="177"/>
      <c r="TO20" s="177"/>
      <c r="TP20" s="177"/>
      <c r="TQ20" s="177"/>
      <c r="TR20" s="177"/>
      <c r="TS20" s="177"/>
      <c r="TT20" s="177"/>
      <c r="TU20" s="177"/>
      <c r="TV20" s="177"/>
      <c r="TW20" s="177"/>
      <c r="TX20" s="177"/>
      <c r="TY20" s="177"/>
      <c r="TZ20" s="177"/>
      <c r="UA20" s="177"/>
      <c r="UB20" s="177"/>
      <c r="UC20" s="177"/>
      <c r="UD20" s="177"/>
      <c r="UE20" s="177"/>
      <c r="UF20" s="177"/>
      <c r="UG20" s="177"/>
      <c r="UH20" s="177"/>
      <c r="UI20" s="177"/>
      <c r="UJ20" s="177"/>
      <c r="UK20" s="177"/>
      <c r="UL20" s="177"/>
      <c r="UM20" s="177"/>
      <c r="UN20" s="177"/>
      <c r="UO20" s="177"/>
      <c r="UP20" s="177"/>
      <c r="UQ20" s="177"/>
      <c r="UR20" s="177"/>
      <c r="US20" s="177"/>
      <c r="UT20" s="177"/>
      <c r="UU20" s="177"/>
      <c r="UV20" s="177"/>
      <c r="UW20" s="177"/>
      <c r="UX20" s="177"/>
      <c r="UY20" s="177"/>
      <c r="UZ20" s="177"/>
      <c r="VA20" s="177"/>
      <c r="VB20" s="177"/>
      <c r="VC20" s="177"/>
      <c r="VD20" s="177"/>
      <c r="VE20" s="177"/>
      <c r="VF20" s="177"/>
      <c r="VG20" s="177"/>
      <c r="VH20" s="177"/>
      <c r="VI20" s="177"/>
      <c r="VJ20" s="177"/>
      <c r="VK20" s="177"/>
      <c r="VL20" s="177"/>
      <c r="VM20" s="177"/>
      <c r="VN20" s="177"/>
      <c r="VO20" s="177"/>
      <c r="VP20" s="177"/>
      <c r="VQ20" s="177"/>
      <c r="VR20" s="177"/>
      <c r="VS20" s="177"/>
      <c r="VT20" s="177"/>
      <c r="VU20" s="177"/>
      <c r="VV20" s="177"/>
      <c r="VW20" s="177"/>
      <c r="VX20" s="177"/>
      <c r="VY20" s="177"/>
      <c r="VZ20" s="177"/>
      <c r="WA20" s="177"/>
      <c r="WB20" s="177"/>
      <c r="WC20" s="177"/>
      <c r="WD20" s="177"/>
      <c r="WE20" s="177"/>
      <c r="WF20" s="177"/>
      <c r="WG20" s="177"/>
      <c r="WH20" s="177"/>
      <c r="WI20" s="177"/>
      <c r="WJ20" s="177"/>
      <c r="WK20" s="177"/>
      <c r="WL20" s="177"/>
      <c r="WM20" s="177"/>
      <c r="WN20" s="177"/>
      <c r="WO20" s="177"/>
      <c r="WP20" s="177"/>
      <c r="WQ20" s="177"/>
      <c r="WR20" s="177"/>
      <c r="WS20" s="177"/>
      <c r="WT20" s="177"/>
      <c r="WU20" s="177"/>
      <c r="WV20" s="177"/>
      <c r="WW20" s="177"/>
      <c r="WX20" s="177"/>
      <c r="WY20" s="177"/>
      <c r="WZ20" s="177"/>
      <c r="XA20" s="177"/>
      <c r="XB20" s="177"/>
      <c r="XC20" s="177"/>
      <c r="XD20" s="177"/>
      <c r="XE20" s="177"/>
      <c r="XF20" s="177"/>
      <c r="XG20" s="177"/>
      <c r="XH20" s="177"/>
      <c r="XI20" s="177"/>
      <c r="XJ20" s="177"/>
      <c r="XK20" s="177"/>
      <c r="XL20" s="177"/>
      <c r="XM20" s="177"/>
      <c r="XN20" s="177"/>
      <c r="XO20" s="177"/>
      <c r="XP20" s="177"/>
      <c r="XQ20" s="177"/>
      <c r="XR20" s="177"/>
      <c r="XS20" s="177"/>
      <c r="XT20" s="177"/>
      <c r="XU20" s="177"/>
      <c r="XV20" s="177"/>
      <c r="XW20" s="177"/>
      <c r="XX20" s="177"/>
      <c r="XY20" s="177"/>
      <c r="XZ20" s="177"/>
      <c r="YA20" s="177"/>
      <c r="YB20" s="177"/>
      <c r="YC20" s="177"/>
      <c r="YD20" s="177"/>
      <c r="YE20" s="177"/>
      <c r="YF20" s="177"/>
      <c r="YG20" s="177"/>
      <c r="YH20" s="177"/>
      <c r="YI20" s="177"/>
      <c r="YJ20" s="177"/>
      <c r="YK20" s="177"/>
      <c r="YL20" s="177"/>
      <c r="YM20" s="177"/>
      <c r="YN20" s="177"/>
      <c r="YO20" s="177"/>
      <c r="YP20" s="177"/>
      <c r="YQ20" s="177"/>
      <c r="YR20" s="177"/>
      <c r="YS20" s="177"/>
      <c r="YT20" s="177"/>
      <c r="YU20" s="177"/>
      <c r="YV20" s="177"/>
      <c r="YW20" s="177"/>
      <c r="YX20" s="177"/>
      <c r="YY20" s="177"/>
      <c r="YZ20" s="177"/>
      <c r="ZA20" s="177"/>
      <c r="ZB20" s="177"/>
      <c r="ZC20" s="177"/>
      <c r="ZD20" s="177"/>
      <c r="ZE20" s="177"/>
      <c r="ZF20" s="177"/>
      <c r="ZG20" s="177"/>
      <c r="ZH20" s="177"/>
      <c r="ZI20" s="177"/>
      <c r="ZJ20" s="177"/>
      <c r="ZK20" s="177"/>
      <c r="ZL20" s="177"/>
      <c r="ZM20" s="177"/>
      <c r="ZN20" s="177"/>
      <c r="ZO20" s="177"/>
      <c r="ZP20" s="177"/>
      <c r="ZQ20" s="177"/>
      <c r="ZR20" s="177"/>
      <c r="ZS20" s="177"/>
      <c r="ZT20" s="177"/>
      <c r="ZU20" s="177"/>
      <c r="ZV20" s="177"/>
      <c r="ZW20" s="177"/>
      <c r="ZX20" s="177"/>
      <c r="ZY20" s="177"/>
      <c r="ZZ20" s="177"/>
      <c r="AAA20" s="177"/>
      <c r="AAB20" s="177"/>
      <c r="AAC20" s="177"/>
      <c r="AAD20" s="177"/>
      <c r="AAE20" s="177"/>
      <c r="AAF20" s="177"/>
      <c r="AAG20" s="177"/>
      <c r="AAH20" s="177"/>
      <c r="AAI20" s="177"/>
      <c r="AAJ20" s="177"/>
      <c r="AAK20" s="177"/>
      <c r="AAL20" s="177"/>
      <c r="AAM20" s="177"/>
      <c r="AAN20" s="177"/>
      <c r="AAO20" s="177"/>
      <c r="AAP20" s="177"/>
      <c r="AAQ20" s="177"/>
      <c r="AAR20" s="177"/>
      <c r="AAS20" s="177"/>
      <c r="AAT20" s="177"/>
      <c r="AAU20" s="177"/>
      <c r="AAV20" s="177"/>
      <c r="AAW20" s="177"/>
      <c r="AAX20" s="177"/>
      <c r="AAY20" s="177"/>
      <c r="AAZ20" s="177"/>
      <c r="ABA20" s="177"/>
      <c r="ABB20" s="177"/>
      <c r="ABC20" s="177"/>
      <c r="ABD20" s="177"/>
      <c r="ABE20" s="177"/>
      <c r="ABF20" s="177"/>
      <c r="ABG20" s="177"/>
      <c r="ABH20" s="177"/>
      <c r="ABI20" s="177"/>
      <c r="ABJ20" s="177"/>
      <c r="ABK20" s="177"/>
      <c r="ABL20" s="177"/>
      <c r="ABM20" s="177"/>
      <c r="ABN20" s="177"/>
      <c r="ABO20" s="177"/>
      <c r="ABP20" s="177"/>
      <c r="ABQ20" s="177"/>
      <c r="ABR20" s="177"/>
      <c r="ABS20" s="177"/>
      <c r="ABT20" s="177"/>
      <c r="ABU20" s="177"/>
      <c r="ABV20" s="177"/>
      <c r="ABW20" s="177"/>
      <c r="ABX20" s="177"/>
      <c r="ABY20" s="177"/>
      <c r="ABZ20" s="177"/>
      <c r="ACA20" s="177"/>
      <c r="ACB20" s="177"/>
      <c r="ACC20" s="177"/>
      <c r="ACD20" s="177"/>
      <c r="ACE20" s="177"/>
      <c r="ACF20" s="177"/>
      <c r="ACG20" s="177"/>
      <c r="ACH20" s="177"/>
      <c r="ACI20" s="177"/>
      <c r="ACJ20" s="177"/>
      <c r="ACK20" s="177"/>
      <c r="ACL20" s="177"/>
      <c r="ACM20" s="177"/>
      <c r="ACN20" s="177"/>
      <c r="ACO20" s="177"/>
      <c r="ACP20" s="177"/>
      <c r="ACQ20" s="177"/>
      <c r="ACR20" s="177"/>
      <c r="ACS20" s="177"/>
      <c r="ACT20" s="177"/>
      <c r="ACU20" s="177"/>
      <c r="ACV20" s="177"/>
      <c r="ACW20" s="177"/>
      <c r="ACX20" s="177"/>
      <c r="ACY20" s="177"/>
      <c r="ACZ20" s="177"/>
      <c r="ADA20" s="177"/>
      <c r="ADB20" s="177"/>
      <c r="ADC20" s="177"/>
      <c r="ADD20" s="177"/>
      <c r="ADE20" s="177"/>
      <c r="ADF20" s="177"/>
      <c r="ADG20" s="177"/>
      <c r="ADH20" s="177"/>
      <c r="ADI20" s="177"/>
      <c r="ADJ20" s="177"/>
      <c r="ADK20" s="177"/>
      <c r="ADL20" s="177"/>
      <c r="ADM20" s="177"/>
      <c r="ADN20" s="177"/>
      <c r="ADO20" s="177"/>
      <c r="ADP20" s="177"/>
      <c r="ADQ20" s="177"/>
      <c r="ADR20" s="177"/>
      <c r="ADS20" s="177"/>
      <c r="ADT20" s="177"/>
      <c r="ADU20" s="177"/>
      <c r="ADV20" s="177"/>
      <c r="ADW20" s="177"/>
      <c r="ADX20" s="177"/>
      <c r="ADY20" s="177"/>
      <c r="ADZ20" s="177"/>
      <c r="AEA20" s="177"/>
      <c r="AEB20" s="177"/>
      <c r="AEC20" s="177"/>
      <c r="AED20" s="177"/>
      <c r="AEE20" s="177"/>
      <c r="AEF20" s="177"/>
      <c r="AEG20" s="177"/>
      <c r="AEH20" s="177"/>
      <c r="AEI20" s="177"/>
      <c r="AEJ20" s="177"/>
      <c r="AEK20" s="177"/>
      <c r="AEL20" s="177"/>
      <c r="AEM20" s="177"/>
      <c r="AEN20" s="177"/>
      <c r="AEO20" s="177"/>
      <c r="AEP20" s="177"/>
      <c r="AEQ20" s="177"/>
      <c r="AER20" s="177"/>
      <c r="AES20" s="177"/>
      <c r="AET20" s="177"/>
      <c r="AEU20" s="177"/>
      <c r="AEV20" s="177"/>
      <c r="AEW20" s="177"/>
      <c r="AEX20" s="177"/>
      <c r="AEY20" s="177"/>
      <c r="AEZ20" s="177"/>
      <c r="AFA20" s="177"/>
      <c r="AFB20" s="177"/>
      <c r="AFC20" s="177"/>
      <c r="AFD20" s="177"/>
      <c r="AFE20" s="177"/>
      <c r="AFF20" s="177"/>
      <c r="AFG20" s="177"/>
      <c r="AFH20" s="177"/>
      <c r="AFI20" s="177"/>
      <c r="AFJ20" s="177"/>
      <c r="AFK20" s="177"/>
      <c r="AFL20" s="177"/>
      <c r="AFM20" s="177"/>
      <c r="AFN20" s="177"/>
      <c r="AFO20" s="177"/>
      <c r="AFP20" s="177"/>
      <c r="AFQ20" s="177"/>
      <c r="AFR20" s="177"/>
      <c r="AFS20" s="177"/>
      <c r="AFT20" s="177"/>
      <c r="AFU20" s="177"/>
      <c r="AFV20" s="177"/>
      <c r="AFW20" s="177"/>
      <c r="AFX20" s="177"/>
      <c r="AFY20" s="177"/>
      <c r="AFZ20" s="177"/>
      <c r="AGA20" s="177"/>
      <c r="AGB20" s="177"/>
      <c r="AGC20" s="177"/>
      <c r="AGD20" s="177"/>
      <c r="AGE20" s="177"/>
      <c r="AGF20" s="177"/>
      <c r="AGG20" s="177"/>
      <c r="AGH20" s="177"/>
      <c r="AGI20" s="177"/>
      <c r="AGJ20" s="177"/>
      <c r="AGK20" s="177"/>
      <c r="AGL20" s="177"/>
      <c r="AGM20" s="177"/>
      <c r="AGN20" s="177"/>
      <c r="AGO20" s="177"/>
      <c r="AGP20" s="177"/>
      <c r="AGQ20" s="177"/>
      <c r="AGR20" s="177"/>
      <c r="AGS20" s="177"/>
      <c r="AGT20" s="177"/>
      <c r="AGU20" s="177"/>
      <c r="AGV20" s="177"/>
      <c r="AGW20" s="177"/>
      <c r="AGX20" s="177"/>
      <c r="AGY20" s="177"/>
      <c r="AGZ20" s="177"/>
      <c r="AHA20" s="177"/>
      <c r="AHB20" s="177"/>
      <c r="AHC20" s="177"/>
      <c r="AHD20" s="177"/>
      <c r="AHE20" s="177"/>
      <c r="AHF20" s="177"/>
      <c r="AHG20" s="177"/>
      <c r="AHH20" s="177"/>
      <c r="AHI20" s="177"/>
      <c r="AHJ20" s="177"/>
      <c r="AHK20" s="177"/>
      <c r="AHL20" s="177"/>
      <c r="AHM20" s="177"/>
      <c r="AHN20" s="177"/>
      <c r="AHO20" s="177"/>
      <c r="AHP20" s="177"/>
      <c r="AHQ20" s="177"/>
      <c r="AHR20" s="177"/>
      <c r="AHS20" s="177"/>
      <c r="AHT20" s="177"/>
      <c r="AHU20" s="177"/>
      <c r="AHV20" s="177"/>
      <c r="AHW20" s="177"/>
      <c r="AHX20" s="177"/>
      <c r="AHY20" s="177"/>
      <c r="AHZ20" s="177"/>
      <c r="AIA20" s="177"/>
      <c r="AIB20" s="177"/>
      <c r="AIC20" s="177"/>
      <c r="AID20" s="177"/>
      <c r="AIE20" s="177"/>
      <c r="AIF20" s="177"/>
      <c r="AIG20" s="177"/>
      <c r="AIH20" s="177"/>
      <c r="AII20" s="177"/>
      <c r="AIJ20" s="177"/>
      <c r="AIK20" s="177"/>
      <c r="AIL20" s="177"/>
      <c r="AIM20" s="177"/>
      <c r="AIN20" s="177"/>
      <c r="AIO20" s="177"/>
      <c r="AIP20" s="177"/>
      <c r="AIQ20" s="177"/>
      <c r="AIR20" s="177"/>
      <c r="AIS20" s="177"/>
      <c r="AIT20" s="177"/>
      <c r="AIU20" s="177"/>
      <c r="AIV20" s="177"/>
      <c r="AIW20" s="177"/>
      <c r="AIX20" s="177"/>
      <c r="AIY20" s="177"/>
      <c r="AIZ20" s="177"/>
      <c r="AJA20" s="177"/>
      <c r="AJB20" s="177"/>
      <c r="AJC20" s="177"/>
      <c r="AJD20" s="177"/>
      <c r="AJE20" s="177"/>
      <c r="AJF20" s="177"/>
      <c r="AJG20" s="177"/>
      <c r="AJH20" s="177"/>
      <c r="AJI20" s="177"/>
      <c r="AJJ20" s="177"/>
      <c r="AJK20" s="177"/>
      <c r="AJL20" s="177"/>
      <c r="AJM20" s="177"/>
      <c r="AJN20" s="177"/>
      <c r="AJO20" s="177"/>
      <c r="AJP20" s="177"/>
      <c r="AJQ20" s="177"/>
      <c r="AJR20" s="177"/>
      <c r="AJS20" s="177"/>
      <c r="AJT20" s="177"/>
      <c r="AJU20" s="177"/>
      <c r="AJV20" s="177"/>
      <c r="AJW20" s="177"/>
      <c r="AJX20" s="177"/>
      <c r="AJY20" s="177"/>
      <c r="AJZ20" s="177"/>
      <c r="AKA20" s="177"/>
      <c r="AKB20" s="177"/>
      <c r="AKC20" s="177"/>
      <c r="AKD20" s="177"/>
      <c r="AKE20" s="177"/>
      <c r="AKF20" s="177"/>
      <c r="AKG20" s="177"/>
      <c r="AKH20" s="177"/>
      <c r="AKI20" s="177"/>
      <c r="AKJ20" s="177"/>
      <c r="AKK20" s="177"/>
      <c r="AKL20" s="177"/>
      <c r="AKM20" s="177"/>
      <c r="AKN20" s="177"/>
      <c r="AKO20" s="177"/>
      <c r="AKP20" s="177"/>
      <c r="AKQ20" s="177"/>
      <c r="AKR20" s="177"/>
      <c r="AKS20" s="177"/>
      <c r="AKT20" s="177"/>
      <c r="AKU20" s="177"/>
      <c r="AKV20" s="177"/>
      <c r="AKW20" s="177"/>
      <c r="AKX20" s="177"/>
      <c r="AKY20" s="177"/>
      <c r="AKZ20" s="177"/>
      <c r="ALA20" s="177"/>
      <c r="ALB20" s="177"/>
      <c r="ALC20" s="177"/>
      <c r="ALD20" s="177"/>
      <c r="ALE20" s="177"/>
      <c r="ALF20" s="177"/>
      <c r="ALG20" s="177"/>
      <c r="ALH20" s="177"/>
      <c r="ALI20" s="177"/>
      <c r="ALJ20" s="177"/>
      <c r="ALK20" s="177"/>
      <c r="ALL20" s="177"/>
      <c r="ALM20" s="177"/>
      <c r="ALN20" s="177"/>
      <c r="ALO20" s="177"/>
      <c r="ALP20" s="177"/>
      <c r="ALQ20" s="177"/>
      <c r="ALR20" s="177"/>
      <c r="ALS20" s="177"/>
      <c r="ALT20" s="177"/>
      <c r="ALU20" s="177"/>
      <c r="ALV20" s="177"/>
      <c r="ALW20" s="177"/>
      <c r="ALX20" s="177"/>
      <c r="ALY20" s="177"/>
      <c r="ALZ20" s="177"/>
      <c r="AMA20" s="177"/>
      <c r="AMB20" s="177"/>
      <c r="AMC20" s="177"/>
      <c r="AMD20" s="177"/>
      <c r="AME20" s="177"/>
      <c r="AMF20" s="177"/>
      <c r="AMG20" s="177"/>
      <c r="AMH20" s="177"/>
      <c r="AMI20" s="177"/>
      <c r="AMJ20" s="177"/>
      <c r="AMK20" s="177"/>
    </row>
    <row r="21" spans="1:1025" s="298" customFormat="1" ht="56.85" customHeight="1" x14ac:dyDescent="0.8">
      <c r="A21" s="168" t="s">
        <v>64</v>
      </c>
      <c r="B21" s="170">
        <v>5798.8235294117703</v>
      </c>
      <c r="C21" s="170">
        <v>20017.647058823499</v>
      </c>
      <c r="D21" s="174">
        <v>1823.5294117647099</v>
      </c>
      <c r="E21" s="170">
        <v>27640</v>
      </c>
      <c r="F21" s="174">
        <v>4929</v>
      </c>
      <c r="G21" s="170">
        <v>17015</v>
      </c>
      <c r="H21" s="174">
        <v>1550</v>
      </c>
      <c r="I21" s="170">
        <v>23494</v>
      </c>
      <c r="J21" s="174">
        <v>3844.62</v>
      </c>
      <c r="K21" s="170">
        <v>17015</v>
      </c>
      <c r="L21" s="174">
        <v>1209</v>
      </c>
      <c r="M21" s="170">
        <v>22068.62</v>
      </c>
      <c r="N21" s="403"/>
      <c r="O21" s="403"/>
      <c r="P21" s="403"/>
      <c r="Q21" s="403"/>
      <c r="R21" s="403"/>
      <c r="S21" s="403"/>
      <c r="T21" s="403"/>
      <c r="U21" s="403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  <c r="CI21" s="177"/>
      <c r="CJ21" s="177"/>
      <c r="CK21" s="177"/>
      <c r="CL21" s="177"/>
      <c r="CM21" s="177"/>
      <c r="CN21" s="177"/>
      <c r="CO21" s="177"/>
      <c r="CP21" s="177"/>
      <c r="CQ21" s="177"/>
      <c r="CR21" s="177"/>
      <c r="CS21" s="177"/>
      <c r="CT21" s="177"/>
      <c r="CU21" s="177"/>
      <c r="CV21" s="177"/>
      <c r="CW21" s="177"/>
      <c r="CX21" s="177"/>
      <c r="CY21" s="177"/>
      <c r="CZ21" s="177"/>
      <c r="DA21" s="177"/>
      <c r="DB21" s="177"/>
      <c r="DC21" s="177"/>
      <c r="DD21" s="177"/>
      <c r="DE21" s="177"/>
      <c r="DF21" s="177"/>
      <c r="DG21" s="177"/>
      <c r="DH21" s="177"/>
      <c r="DI21" s="177"/>
      <c r="DJ21" s="177"/>
      <c r="DK21" s="177"/>
      <c r="DL21" s="177"/>
      <c r="DM21" s="177"/>
      <c r="DN21" s="177"/>
      <c r="DO21" s="177"/>
      <c r="DP21" s="177"/>
      <c r="DQ21" s="177"/>
      <c r="DR21" s="177"/>
      <c r="DS21" s="177"/>
      <c r="DT21" s="177"/>
      <c r="DU21" s="177"/>
      <c r="DV21" s="177"/>
      <c r="DW21" s="177"/>
      <c r="DX21" s="177"/>
      <c r="DY21" s="177"/>
      <c r="DZ21" s="177"/>
      <c r="EA21" s="177"/>
      <c r="EB21" s="177"/>
      <c r="EC21" s="177"/>
      <c r="ED21" s="177"/>
      <c r="EE21" s="177"/>
      <c r="EF21" s="177"/>
      <c r="EG21" s="177"/>
      <c r="EH21" s="177"/>
      <c r="EI21" s="177"/>
      <c r="EJ21" s="177"/>
      <c r="EK21" s="177"/>
      <c r="EL21" s="177"/>
      <c r="EM21" s="177"/>
      <c r="EN21" s="177"/>
      <c r="EO21" s="177"/>
      <c r="EP21" s="177"/>
      <c r="EQ21" s="177"/>
      <c r="ER21" s="177"/>
      <c r="ES21" s="177"/>
      <c r="ET21" s="177"/>
      <c r="EU21" s="177"/>
      <c r="EV21" s="177"/>
      <c r="EW21" s="177"/>
      <c r="EX21" s="177"/>
      <c r="EY21" s="177"/>
      <c r="EZ21" s="177"/>
      <c r="FA21" s="177"/>
      <c r="FB21" s="177"/>
      <c r="FC21" s="177"/>
      <c r="FD21" s="177"/>
      <c r="FE21" s="177"/>
      <c r="FF21" s="177"/>
      <c r="FG21" s="177"/>
      <c r="FH21" s="177"/>
      <c r="FI21" s="177"/>
      <c r="FJ21" s="177"/>
      <c r="FK21" s="177"/>
      <c r="FL21" s="177"/>
      <c r="FM21" s="177"/>
      <c r="FN21" s="177"/>
      <c r="FO21" s="177"/>
      <c r="FP21" s="177"/>
      <c r="FQ21" s="177"/>
      <c r="FR21" s="177"/>
      <c r="FS21" s="177"/>
      <c r="FT21" s="177"/>
      <c r="FU21" s="177"/>
      <c r="FV21" s="177"/>
      <c r="FW21" s="177"/>
      <c r="FX21" s="177"/>
      <c r="FY21" s="177"/>
      <c r="FZ21" s="177"/>
      <c r="GA21" s="177"/>
      <c r="GB21" s="177"/>
      <c r="GC21" s="177"/>
      <c r="GD21" s="177"/>
      <c r="GE21" s="177"/>
      <c r="GF21" s="177"/>
      <c r="GG21" s="177"/>
      <c r="GH21" s="177"/>
      <c r="GI21" s="177"/>
      <c r="GJ21" s="177"/>
      <c r="GK21" s="177"/>
      <c r="GL21" s="177"/>
      <c r="GM21" s="177"/>
      <c r="GN21" s="177"/>
      <c r="GO21" s="177"/>
      <c r="GP21" s="177"/>
      <c r="GQ21" s="177"/>
      <c r="GR21" s="177"/>
      <c r="GS21" s="177"/>
      <c r="GT21" s="177"/>
      <c r="GU21" s="177"/>
      <c r="GV21" s="177"/>
      <c r="GW21" s="177"/>
      <c r="GX21" s="177"/>
      <c r="GY21" s="177"/>
      <c r="GZ21" s="177"/>
      <c r="HA21" s="177"/>
      <c r="HB21" s="177"/>
      <c r="HC21" s="177"/>
      <c r="HD21" s="177"/>
      <c r="HE21" s="177"/>
      <c r="HF21" s="177"/>
      <c r="HG21" s="177"/>
      <c r="HH21" s="177"/>
      <c r="HI21" s="177"/>
      <c r="HJ21" s="177"/>
      <c r="HK21" s="177"/>
      <c r="HL21" s="177"/>
      <c r="HM21" s="177"/>
      <c r="HN21" s="177"/>
      <c r="HO21" s="177"/>
      <c r="HP21" s="177"/>
      <c r="HQ21" s="177"/>
      <c r="HR21" s="177"/>
      <c r="HS21" s="177"/>
      <c r="HT21" s="177"/>
      <c r="HU21" s="177"/>
      <c r="HV21" s="177"/>
      <c r="HW21" s="177"/>
      <c r="HX21" s="177"/>
      <c r="HY21" s="177"/>
      <c r="HZ21" s="177"/>
      <c r="IA21" s="177"/>
      <c r="IB21" s="177"/>
      <c r="IC21" s="177"/>
      <c r="ID21" s="177"/>
      <c r="IE21" s="177"/>
      <c r="IF21" s="177"/>
      <c r="IG21" s="177"/>
      <c r="IH21" s="177"/>
      <c r="II21" s="177"/>
      <c r="IJ21" s="177"/>
      <c r="IK21" s="177"/>
      <c r="IL21" s="177"/>
      <c r="IM21" s="177"/>
      <c r="IN21" s="177"/>
      <c r="IO21" s="177"/>
      <c r="IP21" s="177"/>
      <c r="IQ21" s="177"/>
      <c r="IR21" s="177"/>
      <c r="IS21" s="177"/>
      <c r="IT21" s="177"/>
      <c r="IU21" s="177"/>
      <c r="IV21" s="177"/>
      <c r="IW21" s="177"/>
      <c r="IX21" s="177"/>
      <c r="IY21" s="177"/>
      <c r="IZ21" s="177"/>
      <c r="JA21" s="177"/>
      <c r="JB21" s="177"/>
      <c r="JC21" s="177"/>
      <c r="JD21" s="177"/>
      <c r="JE21" s="177"/>
      <c r="JF21" s="177"/>
      <c r="JG21" s="177"/>
      <c r="JH21" s="177"/>
      <c r="JI21" s="177"/>
      <c r="JJ21" s="177"/>
      <c r="JK21" s="177"/>
      <c r="JL21" s="177"/>
      <c r="JM21" s="177"/>
      <c r="JN21" s="177"/>
      <c r="JO21" s="177"/>
      <c r="JP21" s="177"/>
      <c r="JQ21" s="177"/>
      <c r="JR21" s="177"/>
      <c r="JS21" s="177"/>
      <c r="JT21" s="177"/>
      <c r="JU21" s="177"/>
      <c r="JV21" s="177"/>
      <c r="JW21" s="177"/>
      <c r="JX21" s="177"/>
      <c r="JY21" s="177"/>
      <c r="JZ21" s="177"/>
      <c r="KA21" s="177"/>
      <c r="KB21" s="177"/>
      <c r="KC21" s="177"/>
      <c r="KD21" s="177"/>
      <c r="KE21" s="177"/>
      <c r="KF21" s="177"/>
      <c r="KG21" s="177"/>
      <c r="KH21" s="177"/>
      <c r="KI21" s="177"/>
      <c r="KJ21" s="177"/>
      <c r="KK21" s="177"/>
      <c r="KL21" s="177"/>
      <c r="KM21" s="177"/>
      <c r="KN21" s="177"/>
      <c r="KO21" s="177"/>
      <c r="KP21" s="177"/>
      <c r="KQ21" s="177"/>
      <c r="KR21" s="177"/>
      <c r="KS21" s="177"/>
      <c r="KT21" s="177"/>
      <c r="KU21" s="177"/>
      <c r="KV21" s="177"/>
      <c r="KW21" s="177"/>
      <c r="KX21" s="177"/>
      <c r="KY21" s="177"/>
      <c r="KZ21" s="177"/>
      <c r="LA21" s="177"/>
      <c r="LB21" s="177"/>
      <c r="LC21" s="177"/>
      <c r="LD21" s="177"/>
      <c r="LE21" s="177"/>
      <c r="LF21" s="177"/>
      <c r="LG21" s="177"/>
      <c r="LH21" s="177"/>
      <c r="LI21" s="177"/>
      <c r="LJ21" s="177"/>
      <c r="LK21" s="177"/>
      <c r="LL21" s="177"/>
      <c r="LM21" s="177"/>
      <c r="LN21" s="177"/>
      <c r="LO21" s="177"/>
      <c r="LP21" s="177"/>
      <c r="LQ21" s="177"/>
      <c r="LR21" s="177"/>
      <c r="LS21" s="177"/>
      <c r="LT21" s="177"/>
      <c r="LU21" s="177"/>
      <c r="LV21" s="177"/>
      <c r="LW21" s="177"/>
      <c r="LX21" s="177"/>
      <c r="LY21" s="177"/>
      <c r="LZ21" s="177"/>
      <c r="MA21" s="177"/>
      <c r="MB21" s="177"/>
      <c r="MC21" s="177"/>
      <c r="MD21" s="177"/>
      <c r="ME21" s="177"/>
      <c r="MF21" s="177"/>
      <c r="MG21" s="177"/>
      <c r="MH21" s="177"/>
      <c r="MI21" s="177"/>
      <c r="MJ21" s="177"/>
      <c r="MK21" s="177"/>
      <c r="ML21" s="177"/>
      <c r="MM21" s="177"/>
      <c r="MN21" s="177"/>
      <c r="MO21" s="177"/>
      <c r="MP21" s="177"/>
      <c r="MQ21" s="177"/>
      <c r="MR21" s="177"/>
      <c r="MS21" s="177"/>
      <c r="MT21" s="177"/>
      <c r="MU21" s="177"/>
      <c r="MV21" s="177"/>
      <c r="MW21" s="177"/>
      <c r="MX21" s="177"/>
      <c r="MY21" s="177"/>
      <c r="MZ21" s="177"/>
      <c r="NA21" s="177"/>
      <c r="NB21" s="177"/>
      <c r="NC21" s="177"/>
      <c r="ND21" s="177"/>
      <c r="NE21" s="177"/>
      <c r="NF21" s="177"/>
      <c r="NG21" s="177"/>
      <c r="NH21" s="177"/>
      <c r="NI21" s="177"/>
      <c r="NJ21" s="177"/>
      <c r="NK21" s="177"/>
      <c r="NL21" s="177"/>
      <c r="NM21" s="177"/>
      <c r="NN21" s="177"/>
      <c r="NO21" s="177"/>
      <c r="NP21" s="177"/>
      <c r="NQ21" s="177"/>
      <c r="NR21" s="177"/>
      <c r="NS21" s="177"/>
      <c r="NT21" s="177"/>
      <c r="NU21" s="177"/>
      <c r="NV21" s="177"/>
      <c r="NW21" s="177"/>
      <c r="NX21" s="177"/>
      <c r="NY21" s="177"/>
      <c r="NZ21" s="177"/>
      <c r="OA21" s="177"/>
      <c r="OB21" s="177"/>
      <c r="OC21" s="177"/>
      <c r="OD21" s="177"/>
      <c r="OE21" s="177"/>
      <c r="OF21" s="177"/>
      <c r="OG21" s="177"/>
      <c r="OH21" s="177"/>
      <c r="OI21" s="177"/>
      <c r="OJ21" s="177"/>
      <c r="OK21" s="177"/>
      <c r="OL21" s="177"/>
      <c r="OM21" s="177"/>
      <c r="ON21" s="177"/>
      <c r="OO21" s="177"/>
      <c r="OP21" s="177"/>
      <c r="OQ21" s="177"/>
      <c r="OR21" s="177"/>
      <c r="OS21" s="177"/>
      <c r="OT21" s="177"/>
      <c r="OU21" s="177"/>
      <c r="OV21" s="177"/>
      <c r="OW21" s="177"/>
      <c r="OX21" s="177"/>
      <c r="OY21" s="177"/>
      <c r="OZ21" s="177"/>
      <c r="PA21" s="177"/>
      <c r="PB21" s="177"/>
      <c r="PC21" s="177"/>
      <c r="PD21" s="177"/>
      <c r="PE21" s="177"/>
      <c r="PF21" s="177"/>
      <c r="PG21" s="177"/>
      <c r="PH21" s="177"/>
      <c r="PI21" s="177"/>
      <c r="PJ21" s="177"/>
      <c r="PK21" s="177"/>
      <c r="PL21" s="177"/>
      <c r="PM21" s="177"/>
      <c r="PN21" s="177"/>
      <c r="PO21" s="177"/>
      <c r="PP21" s="177"/>
      <c r="PQ21" s="177"/>
      <c r="PR21" s="177"/>
      <c r="PS21" s="177"/>
      <c r="PT21" s="177"/>
      <c r="PU21" s="177"/>
      <c r="PV21" s="177"/>
      <c r="PW21" s="177"/>
      <c r="PX21" s="177"/>
      <c r="PY21" s="177"/>
      <c r="PZ21" s="177"/>
      <c r="QA21" s="177"/>
      <c r="QB21" s="177"/>
      <c r="QC21" s="177"/>
      <c r="QD21" s="177"/>
      <c r="QE21" s="177"/>
      <c r="QF21" s="177"/>
      <c r="QG21" s="177"/>
      <c r="QH21" s="177"/>
      <c r="QI21" s="177"/>
      <c r="QJ21" s="177"/>
      <c r="QK21" s="177"/>
      <c r="QL21" s="177"/>
      <c r="QM21" s="177"/>
      <c r="QN21" s="177"/>
      <c r="QO21" s="177"/>
      <c r="QP21" s="177"/>
      <c r="QQ21" s="177"/>
      <c r="QR21" s="177"/>
      <c r="QS21" s="177"/>
      <c r="QT21" s="177"/>
      <c r="QU21" s="177"/>
      <c r="QV21" s="177"/>
      <c r="QW21" s="177"/>
      <c r="QX21" s="177"/>
      <c r="QY21" s="177"/>
      <c r="QZ21" s="177"/>
      <c r="RA21" s="177"/>
      <c r="RB21" s="177"/>
      <c r="RC21" s="177"/>
      <c r="RD21" s="177"/>
      <c r="RE21" s="177"/>
      <c r="RF21" s="177"/>
      <c r="RG21" s="177"/>
      <c r="RH21" s="177"/>
      <c r="RI21" s="177"/>
      <c r="RJ21" s="177"/>
      <c r="RK21" s="177"/>
      <c r="RL21" s="177"/>
      <c r="RM21" s="177"/>
      <c r="RN21" s="177"/>
      <c r="RO21" s="177"/>
      <c r="RP21" s="177"/>
      <c r="RQ21" s="177"/>
      <c r="RR21" s="177"/>
      <c r="RS21" s="177"/>
      <c r="RT21" s="177"/>
      <c r="RU21" s="177"/>
      <c r="RV21" s="177"/>
      <c r="RW21" s="177"/>
      <c r="RX21" s="177"/>
      <c r="RY21" s="177"/>
      <c r="RZ21" s="177"/>
      <c r="SA21" s="177"/>
      <c r="SB21" s="177"/>
      <c r="SC21" s="177"/>
      <c r="SD21" s="177"/>
      <c r="SE21" s="177"/>
      <c r="SF21" s="177"/>
      <c r="SG21" s="177"/>
      <c r="SH21" s="177"/>
      <c r="SI21" s="177"/>
      <c r="SJ21" s="177"/>
      <c r="SK21" s="177"/>
      <c r="SL21" s="177"/>
      <c r="SM21" s="177"/>
      <c r="SN21" s="177"/>
      <c r="SO21" s="177"/>
      <c r="SP21" s="177"/>
      <c r="SQ21" s="177"/>
      <c r="SR21" s="177"/>
      <c r="SS21" s="177"/>
      <c r="ST21" s="177"/>
      <c r="SU21" s="177"/>
      <c r="SV21" s="177"/>
      <c r="SW21" s="177"/>
      <c r="SX21" s="177"/>
      <c r="SY21" s="177"/>
      <c r="SZ21" s="177"/>
      <c r="TA21" s="177"/>
      <c r="TB21" s="177"/>
      <c r="TC21" s="177"/>
      <c r="TD21" s="177"/>
      <c r="TE21" s="177"/>
      <c r="TF21" s="177"/>
      <c r="TG21" s="177"/>
      <c r="TH21" s="177"/>
      <c r="TI21" s="177"/>
      <c r="TJ21" s="177"/>
      <c r="TK21" s="177"/>
      <c r="TL21" s="177"/>
      <c r="TM21" s="177"/>
      <c r="TN21" s="177"/>
      <c r="TO21" s="177"/>
      <c r="TP21" s="177"/>
      <c r="TQ21" s="177"/>
      <c r="TR21" s="177"/>
      <c r="TS21" s="177"/>
      <c r="TT21" s="177"/>
      <c r="TU21" s="177"/>
      <c r="TV21" s="177"/>
      <c r="TW21" s="177"/>
      <c r="TX21" s="177"/>
      <c r="TY21" s="177"/>
      <c r="TZ21" s="177"/>
      <c r="UA21" s="177"/>
      <c r="UB21" s="177"/>
      <c r="UC21" s="177"/>
      <c r="UD21" s="177"/>
      <c r="UE21" s="177"/>
      <c r="UF21" s="177"/>
      <c r="UG21" s="177"/>
      <c r="UH21" s="177"/>
      <c r="UI21" s="177"/>
      <c r="UJ21" s="177"/>
      <c r="UK21" s="177"/>
      <c r="UL21" s="177"/>
      <c r="UM21" s="177"/>
      <c r="UN21" s="177"/>
      <c r="UO21" s="177"/>
      <c r="UP21" s="177"/>
      <c r="UQ21" s="177"/>
      <c r="UR21" s="177"/>
      <c r="US21" s="177"/>
      <c r="UT21" s="177"/>
      <c r="UU21" s="177"/>
      <c r="UV21" s="177"/>
      <c r="UW21" s="177"/>
      <c r="UX21" s="177"/>
      <c r="UY21" s="177"/>
      <c r="UZ21" s="177"/>
      <c r="VA21" s="177"/>
      <c r="VB21" s="177"/>
      <c r="VC21" s="177"/>
      <c r="VD21" s="177"/>
      <c r="VE21" s="177"/>
      <c r="VF21" s="177"/>
      <c r="VG21" s="177"/>
      <c r="VH21" s="177"/>
      <c r="VI21" s="177"/>
      <c r="VJ21" s="177"/>
      <c r="VK21" s="177"/>
      <c r="VL21" s="177"/>
      <c r="VM21" s="177"/>
      <c r="VN21" s="177"/>
      <c r="VO21" s="177"/>
      <c r="VP21" s="177"/>
      <c r="VQ21" s="177"/>
      <c r="VR21" s="177"/>
      <c r="VS21" s="177"/>
      <c r="VT21" s="177"/>
      <c r="VU21" s="177"/>
      <c r="VV21" s="177"/>
      <c r="VW21" s="177"/>
      <c r="VX21" s="177"/>
      <c r="VY21" s="177"/>
      <c r="VZ21" s="177"/>
      <c r="WA21" s="177"/>
      <c r="WB21" s="177"/>
      <c r="WC21" s="177"/>
      <c r="WD21" s="177"/>
      <c r="WE21" s="177"/>
      <c r="WF21" s="177"/>
      <c r="WG21" s="177"/>
      <c r="WH21" s="177"/>
      <c r="WI21" s="177"/>
      <c r="WJ21" s="177"/>
      <c r="WK21" s="177"/>
      <c r="WL21" s="177"/>
      <c r="WM21" s="177"/>
      <c r="WN21" s="177"/>
      <c r="WO21" s="177"/>
      <c r="WP21" s="177"/>
      <c r="WQ21" s="177"/>
      <c r="WR21" s="177"/>
      <c r="WS21" s="177"/>
      <c r="WT21" s="177"/>
      <c r="WU21" s="177"/>
      <c r="WV21" s="177"/>
      <c r="WW21" s="177"/>
      <c r="WX21" s="177"/>
      <c r="WY21" s="177"/>
      <c r="WZ21" s="177"/>
      <c r="XA21" s="177"/>
      <c r="XB21" s="177"/>
      <c r="XC21" s="177"/>
      <c r="XD21" s="177"/>
      <c r="XE21" s="177"/>
      <c r="XF21" s="177"/>
      <c r="XG21" s="177"/>
      <c r="XH21" s="177"/>
      <c r="XI21" s="177"/>
      <c r="XJ21" s="177"/>
      <c r="XK21" s="177"/>
      <c r="XL21" s="177"/>
      <c r="XM21" s="177"/>
      <c r="XN21" s="177"/>
      <c r="XO21" s="177"/>
      <c r="XP21" s="177"/>
      <c r="XQ21" s="177"/>
      <c r="XR21" s="177"/>
      <c r="XS21" s="177"/>
      <c r="XT21" s="177"/>
      <c r="XU21" s="177"/>
      <c r="XV21" s="177"/>
      <c r="XW21" s="177"/>
      <c r="XX21" s="177"/>
      <c r="XY21" s="177"/>
      <c r="XZ21" s="177"/>
      <c r="YA21" s="177"/>
      <c r="YB21" s="177"/>
      <c r="YC21" s="177"/>
      <c r="YD21" s="177"/>
      <c r="YE21" s="177"/>
      <c r="YF21" s="177"/>
      <c r="YG21" s="177"/>
      <c r="YH21" s="177"/>
      <c r="YI21" s="177"/>
      <c r="YJ21" s="177"/>
      <c r="YK21" s="177"/>
      <c r="YL21" s="177"/>
      <c r="YM21" s="177"/>
      <c r="YN21" s="177"/>
      <c r="YO21" s="177"/>
      <c r="YP21" s="177"/>
      <c r="YQ21" s="177"/>
      <c r="YR21" s="177"/>
      <c r="YS21" s="177"/>
      <c r="YT21" s="177"/>
      <c r="YU21" s="177"/>
      <c r="YV21" s="177"/>
      <c r="YW21" s="177"/>
      <c r="YX21" s="177"/>
      <c r="YY21" s="177"/>
      <c r="YZ21" s="177"/>
      <c r="ZA21" s="177"/>
      <c r="ZB21" s="177"/>
      <c r="ZC21" s="177"/>
      <c r="ZD21" s="177"/>
      <c r="ZE21" s="177"/>
      <c r="ZF21" s="177"/>
      <c r="ZG21" s="177"/>
      <c r="ZH21" s="177"/>
      <c r="ZI21" s="177"/>
      <c r="ZJ21" s="177"/>
      <c r="ZK21" s="177"/>
      <c r="ZL21" s="177"/>
      <c r="ZM21" s="177"/>
      <c r="ZN21" s="177"/>
      <c r="ZO21" s="177"/>
      <c r="ZP21" s="177"/>
      <c r="ZQ21" s="177"/>
      <c r="ZR21" s="177"/>
      <c r="ZS21" s="177"/>
      <c r="ZT21" s="177"/>
      <c r="ZU21" s="177"/>
      <c r="ZV21" s="177"/>
      <c r="ZW21" s="177"/>
      <c r="ZX21" s="177"/>
      <c r="ZY21" s="177"/>
      <c r="ZZ21" s="177"/>
      <c r="AAA21" s="177"/>
      <c r="AAB21" s="177"/>
      <c r="AAC21" s="177"/>
      <c r="AAD21" s="177"/>
      <c r="AAE21" s="177"/>
      <c r="AAF21" s="177"/>
      <c r="AAG21" s="177"/>
      <c r="AAH21" s="177"/>
      <c r="AAI21" s="177"/>
      <c r="AAJ21" s="177"/>
      <c r="AAK21" s="177"/>
      <c r="AAL21" s="177"/>
      <c r="AAM21" s="177"/>
      <c r="AAN21" s="177"/>
      <c r="AAO21" s="177"/>
      <c r="AAP21" s="177"/>
      <c r="AAQ21" s="177"/>
      <c r="AAR21" s="177"/>
      <c r="AAS21" s="177"/>
      <c r="AAT21" s="177"/>
      <c r="AAU21" s="177"/>
      <c r="AAV21" s="177"/>
      <c r="AAW21" s="177"/>
      <c r="AAX21" s="177"/>
      <c r="AAY21" s="177"/>
      <c r="AAZ21" s="177"/>
      <c r="ABA21" s="177"/>
      <c r="ABB21" s="177"/>
      <c r="ABC21" s="177"/>
      <c r="ABD21" s="177"/>
      <c r="ABE21" s="177"/>
      <c r="ABF21" s="177"/>
      <c r="ABG21" s="177"/>
      <c r="ABH21" s="177"/>
      <c r="ABI21" s="177"/>
      <c r="ABJ21" s="177"/>
      <c r="ABK21" s="177"/>
      <c r="ABL21" s="177"/>
      <c r="ABM21" s="177"/>
      <c r="ABN21" s="177"/>
      <c r="ABO21" s="177"/>
      <c r="ABP21" s="177"/>
      <c r="ABQ21" s="177"/>
      <c r="ABR21" s="177"/>
      <c r="ABS21" s="177"/>
      <c r="ABT21" s="177"/>
      <c r="ABU21" s="177"/>
      <c r="ABV21" s="177"/>
      <c r="ABW21" s="177"/>
      <c r="ABX21" s="177"/>
      <c r="ABY21" s="177"/>
      <c r="ABZ21" s="177"/>
      <c r="ACA21" s="177"/>
      <c r="ACB21" s="177"/>
      <c r="ACC21" s="177"/>
      <c r="ACD21" s="177"/>
      <c r="ACE21" s="177"/>
      <c r="ACF21" s="177"/>
      <c r="ACG21" s="177"/>
      <c r="ACH21" s="177"/>
      <c r="ACI21" s="177"/>
      <c r="ACJ21" s="177"/>
      <c r="ACK21" s="177"/>
      <c r="ACL21" s="177"/>
      <c r="ACM21" s="177"/>
      <c r="ACN21" s="177"/>
      <c r="ACO21" s="177"/>
      <c r="ACP21" s="177"/>
      <c r="ACQ21" s="177"/>
      <c r="ACR21" s="177"/>
      <c r="ACS21" s="177"/>
      <c r="ACT21" s="177"/>
      <c r="ACU21" s="177"/>
      <c r="ACV21" s="177"/>
      <c r="ACW21" s="177"/>
      <c r="ACX21" s="177"/>
      <c r="ACY21" s="177"/>
      <c r="ACZ21" s="177"/>
      <c r="ADA21" s="177"/>
      <c r="ADB21" s="177"/>
      <c r="ADC21" s="177"/>
      <c r="ADD21" s="177"/>
      <c r="ADE21" s="177"/>
      <c r="ADF21" s="177"/>
      <c r="ADG21" s="177"/>
      <c r="ADH21" s="177"/>
      <c r="ADI21" s="177"/>
      <c r="ADJ21" s="177"/>
      <c r="ADK21" s="177"/>
      <c r="ADL21" s="177"/>
      <c r="ADM21" s="177"/>
      <c r="ADN21" s="177"/>
      <c r="ADO21" s="177"/>
      <c r="ADP21" s="177"/>
      <c r="ADQ21" s="177"/>
      <c r="ADR21" s="177"/>
      <c r="ADS21" s="177"/>
      <c r="ADT21" s="177"/>
      <c r="ADU21" s="177"/>
      <c r="ADV21" s="177"/>
      <c r="ADW21" s="177"/>
      <c r="ADX21" s="177"/>
      <c r="ADY21" s="177"/>
      <c r="ADZ21" s="177"/>
      <c r="AEA21" s="177"/>
      <c r="AEB21" s="177"/>
      <c r="AEC21" s="177"/>
      <c r="AED21" s="177"/>
      <c r="AEE21" s="177"/>
      <c r="AEF21" s="177"/>
      <c r="AEG21" s="177"/>
      <c r="AEH21" s="177"/>
      <c r="AEI21" s="177"/>
      <c r="AEJ21" s="177"/>
      <c r="AEK21" s="177"/>
      <c r="AEL21" s="177"/>
      <c r="AEM21" s="177"/>
      <c r="AEN21" s="177"/>
      <c r="AEO21" s="177"/>
      <c r="AEP21" s="177"/>
      <c r="AEQ21" s="177"/>
      <c r="AER21" s="177"/>
      <c r="AES21" s="177"/>
      <c r="AET21" s="177"/>
      <c r="AEU21" s="177"/>
      <c r="AEV21" s="177"/>
      <c r="AEW21" s="177"/>
      <c r="AEX21" s="177"/>
      <c r="AEY21" s="177"/>
      <c r="AEZ21" s="177"/>
      <c r="AFA21" s="177"/>
      <c r="AFB21" s="177"/>
      <c r="AFC21" s="177"/>
      <c r="AFD21" s="177"/>
      <c r="AFE21" s="177"/>
      <c r="AFF21" s="177"/>
      <c r="AFG21" s="177"/>
      <c r="AFH21" s="177"/>
      <c r="AFI21" s="177"/>
      <c r="AFJ21" s="177"/>
      <c r="AFK21" s="177"/>
      <c r="AFL21" s="177"/>
      <c r="AFM21" s="177"/>
      <c r="AFN21" s="177"/>
      <c r="AFO21" s="177"/>
      <c r="AFP21" s="177"/>
      <c r="AFQ21" s="177"/>
      <c r="AFR21" s="177"/>
      <c r="AFS21" s="177"/>
      <c r="AFT21" s="177"/>
      <c r="AFU21" s="177"/>
      <c r="AFV21" s="177"/>
      <c r="AFW21" s="177"/>
      <c r="AFX21" s="177"/>
      <c r="AFY21" s="177"/>
      <c r="AFZ21" s="177"/>
      <c r="AGA21" s="177"/>
      <c r="AGB21" s="177"/>
      <c r="AGC21" s="177"/>
      <c r="AGD21" s="177"/>
      <c r="AGE21" s="177"/>
      <c r="AGF21" s="177"/>
      <c r="AGG21" s="177"/>
      <c r="AGH21" s="177"/>
      <c r="AGI21" s="177"/>
      <c r="AGJ21" s="177"/>
      <c r="AGK21" s="177"/>
      <c r="AGL21" s="177"/>
      <c r="AGM21" s="177"/>
      <c r="AGN21" s="177"/>
      <c r="AGO21" s="177"/>
      <c r="AGP21" s="177"/>
      <c r="AGQ21" s="177"/>
      <c r="AGR21" s="177"/>
      <c r="AGS21" s="177"/>
      <c r="AGT21" s="177"/>
      <c r="AGU21" s="177"/>
      <c r="AGV21" s="177"/>
      <c r="AGW21" s="177"/>
      <c r="AGX21" s="177"/>
      <c r="AGY21" s="177"/>
      <c r="AGZ21" s="177"/>
      <c r="AHA21" s="177"/>
      <c r="AHB21" s="177"/>
      <c r="AHC21" s="177"/>
      <c r="AHD21" s="177"/>
      <c r="AHE21" s="177"/>
      <c r="AHF21" s="177"/>
      <c r="AHG21" s="177"/>
      <c r="AHH21" s="177"/>
      <c r="AHI21" s="177"/>
      <c r="AHJ21" s="177"/>
      <c r="AHK21" s="177"/>
      <c r="AHL21" s="177"/>
      <c r="AHM21" s="177"/>
      <c r="AHN21" s="177"/>
      <c r="AHO21" s="177"/>
      <c r="AHP21" s="177"/>
      <c r="AHQ21" s="177"/>
      <c r="AHR21" s="177"/>
      <c r="AHS21" s="177"/>
      <c r="AHT21" s="177"/>
      <c r="AHU21" s="177"/>
      <c r="AHV21" s="177"/>
      <c r="AHW21" s="177"/>
      <c r="AHX21" s="177"/>
      <c r="AHY21" s="177"/>
      <c r="AHZ21" s="177"/>
      <c r="AIA21" s="177"/>
      <c r="AIB21" s="177"/>
      <c r="AIC21" s="177"/>
      <c r="AID21" s="177"/>
      <c r="AIE21" s="177"/>
      <c r="AIF21" s="177"/>
      <c r="AIG21" s="177"/>
      <c r="AIH21" s="177"/>
      <c r="AII21" s="177"/>
      <c r="AIJ21" s="177"/>
      <c r="AIK21" s="177"/>
      <c r="AIL21" s="177"/>
      <c r="AIM21" s="177"/>
      <c r="AIN21" s="177"/>
      <c r="AIO21" s="177"/>
      <c r="AIP21" s="177"/>
      <c r="AIQ21" s="177"/>
      <c r="AIR21" s="177"/>
      <c r="AIS21" s="177"/>
      <c r="AIT21" s="177"/>
      <c r="AIU21" s="177"/>
      <c r="AIV21" s="177"/>
      <c r="AIW21" s="177"/>
      <c r="AIX21" s="177"/>
      <c r="AIY21" s="177"/>
      <c r="AIZ21" s="177"/>
      <c r="AJA21" s="177"/>
      <c r="AJB21" s="177"/>
      <c r="AJC21" s="177"/>
      <c r="AJD21" s="177"/>
      <c r="AJE21" s="177"/>
      <c r="AJF21" s="177"/>
      <c r="AJG21" s="177"/>
      <c r="AJH21" s="177"/>
      <c r="AJI21" s="177"/>
      <c r="AJJ21" s="177"/>
      <c r="AJK21" s="177"/>
      <c r="AJL21" s="177"/>
      <c r="AJM21" s="177"/>
      <c r="AJN21" s="177"/>
      <c r="AJO21" s="177"/>
      <c r="AJP21" s="177"/>
      <c r="AJQ21" s="177"/>
      <c r="AJR21" s="177"/>
      <c r="AJS21" s="177"/>
      <c r="AJT21" s="177"/>
      <c r="AJU21" s="177"/>
      <c r="AJV21" s="177"/>
      <c r="AJW21" s="177"/>
      <c r="AJX21" s="177"/>
      <c r="AJY21" s="177"/>
      <c r="AJZ21" s="177"/>
      <c r="AKA21" s="177"/>
      <c r="AKB21" s="177"/>
      <c r="AKC21" s="177"/>
      <c r="AKD21" s="177"/>
      <c r="AKE21" s="177"/>
      <c r="AKF21" s="177"/>
      <c r="AKG21" s="177"/>
      <c r="AKH21" s="177"/>
      <c r="AKI21" s="177"/>
      <c r="AKJ21" s="177"/>
      <c r="AKK21" s="177"/>
      <c r="AKL21" s="177"/>
      <c r="AKM21" s="177"/>
      <c r="AKN21" s="177"/>
      <c r="AKO21" s="177"/>
      <c r="AKP21" s="177"/>
      <c r="AKQ21" s="177"/>
      <c r="AKR21" s="177"/>
      <c r="AKS21" s="177"/>
      <c r="AKT21" s="177"/>
      <c r="AKU21" s="177"/>
      <c r="AKV21" s="177"/>
      <c r="AKW21" s="177"/>
      <c r="AKX21" s="177"/>
      <c r="AKY21" s="177"/>
      <c r="AKZ21" s="177"/>
      <c r="ALA21" s="177"/>
      <c r="ALB21" s="177"/>
      <c r="ALC21" s="177"/>
      <c r="ALD21" s="177"/>
      <c r="ALE21" s="177"/>
      <c r="ALF21" s="177"/>
      <c r="ALG21" s="177"/>
      <c r="ALH21" s="177"/>
      <c r="ALI21" s="177"/>
      <c r="ALJ21" s="177"/>
      <c r="ALK21" s="177"/>
      <c r="ALL21" s="177"/>
      <c r="ALM21" s="177"/>
      <c r="ALN21" s="177"/>
      <c r="ALO21" s="177"/>
      <c r="ALP21" s="177"/>
      <c r="ALQ21" s="177"/>
      <c r="ALR21" s="177"/>
      <c r="ALS21" s="177"/>
      <c r="ALT21" s="177"/>
      <c r="ALU21" s="177"/>
      <c r="ALV21" s="177"/>
      <c r="ALW21" s="177"/>
      <c r="ALX21" s="177"/>
      <c r="ALY21" s="177"/>
      <c r="ALZ21" s="177"/>
      <c r="AMA21" s="177"/>
      <c r="AMB21" s="177"/>
      <c r="AMC21" s="177"/>
      <c r="AMD21" s="177"/>
      <c r="AME21" s="177"/>
      <c r="AMF21" s="177"/>
      <c r="AMG21" s="177"/>
      <c r="AMH21" s="177"/>
      <c r="AMI21" s="177"/>
      <c r="AMJ21" s="177"/>
      <c r="AMK21" s="177"/>
    </row>
    <row r="22" spans="1:1025" s="315" customFormat="1" ht="56.85" customHeight="1" x14ac:dyDescent="0.75">
      <c r="A22" s="168" t="s">
        <v>65</v>
      </c>
      <c r="B22" s="170">
        <v>17620</v>
      </c>
      <c r="C22" s="170">
        <v>14190.588235294101</v>
      </c>
      <c r="D22" s="174">
        <v>2065.8823529411802</v>
      </c>
      <c r="E22" s="170">
        <v>33876.470588235301</v>
      </c>
      <c r="F22" s="174">
        <v>14977</v>
      </c>
      <c r="G22" s="170">
        <v>12062</v>
      </c>
      <c r="H22" s="174">
        <v>1756</v>
      </c>
      <c r="I22" s="170">
        <v>28795</v>
      </c>
      <c r="J22" s="174">
        <v>11682.06</v>
      </c>
      <c r="K22" s="170">
        <v>12062</v>
      </c>
      <c r="L22" s="174">
        <v>1369.68</v>
      </c>
      <c r="M22" s="170">
        <v>25113.74</v>
      </c>
      <c r="N22" s="317"/>
      <c r="O22" s="317"/>
      <c r="P22" s="317"/>
      <c r="Q22" s="317"/>
      <c r="R22" s="317"/>
      <c r="S22" s="317"/>
      <c r="T22" s="317"/>
      <c r="U22" s="317"/>
    </row>
    <row r="23" spans="1:1025" s="315" customFormat="1" ht="56.85" customHeight="1" x14ac:dyDescent="0.75">
      <c r="A23" s="168" t="s">
        <v>66</v>
      </c>
      <c r="B23" s="170">
        <v>20000</v>
      </c>
      <c r="C23" s="170">
        <v>8680</v>
      </c>
      <c r="D23" s="174">
        <v>3578.8235294117599</v>
      </c>
      <c r="E23" s="170">
        <v>32258.823529411799</v>
      </c>
      <c r="F23" s="174">
        <v>17000</v>
      </c>
      <c r="G23" s="170">
        <v>7378</v>
      </c>
      <c r="H23" s="174">
        <v>3042</v>
      </c>
      <c r="I23" s="170">
        <v>27420</v>
      </c>
      <c r="J23" s="174">
        <v>13260</v>
      </c>
      <c r="K23" s="170">
        <v>7378</v>
      </c>
      <c r="L23" s="174">
        <v>2372.7600000000002</v>
      </c>
      <c r="M23" s="170">
        <v>23010.76</v>
      </c>
      <c r="N23" s="317"/>
      <c r="O23" s="317"/>
      <c r="P23" s="317"/>
      <c r="Q23" s="317"/>
      <c r="R23" s="317"/>
      <c r="S23" s="317"/>
      <c r="T23" s="317"/>
      <c r="U23" s="317"/>
    </row>
    <row r="24" spans="1:1025" s="315" customFormat="1" ht="56.85" customHeight="1" x14ac:dyDescent="0.75">
      <c r="A24" s="168" t="s">
        <v>67</v>
      </c>
      <c r="B24" s="170">
        <v>14220</v>
      </c>
      <c r="C24" s="170">
        <v>7058.8235294117603</v>
      </c>
      <c r="D24" s="174">
        <v>4262.3529411764703</v>
      </c>
      <c r="E24" s="170">
        <v>25541.176470588201</v>
      </c>
      <c r="F24" s="174">
        <v>12087</v>
      </c>
      <c r="G24" s="170">
        <v>6000</v>
      </c>
      <c r="H24" s="174">
        <v>3623</v>
      </c>
      <c r="I24" s="170">
        <v>21710</v>
      </c>
      <c r="J24" s="174">
        <v>9427.86</v>
      </c>
      <c r="K24" s="170">
        <v>6000</v>
      </c>
      <c r="L24" s="174">
        <v>2825.94</v>
      </c>
      <c r="M24" s="170">
        <v>18253.8</v>
      </c>
      <c r="N24" s="317"/>
      <c r="O24" s="317"/>
      <c r="P24" s="317"/>
      <c r="Q24" s="317"/>
      <c r="R24" s="317"/>
      <c r="S24" s="317"/>
      <c r="T24" s="317"/>
      <c r="U24" s="317"/>
    </row>
    <row r="25" spans="1:1025" s="315" customFormat="1" ht="56.85" customHeight="1" x14ac:dyDescent="0.75">
      <c r="A25" s="168" t="s">
        <v>68</v>
      </c>
      <c r="B25" s="170">
        <v>9411.7647058823495</v>
      </c>
      <c r="C25" s="170">
        <v>17647.058823529402</v>
      </c>
      <c r="D25" s="174">
        <v>2456.4705882352901</v>
      </c>
      <c r="E25" s="170">
        <v>29515.294117647099</v>
      </c>
      <c r="F25" s="174">
        <v>8000</v>
      </c>
      <c r="G25" s="170">
        <v>15000</v>
      </c>
      <c r="H25" s="174">
        <v>2088</v>
      </c>
      <c r="I25" s="170">
        <v>25088</v>
      </c>
      <c r="J25" s="174">
        <v>6240</v>
      </c>
      <c r="K25" s="170">
        <v>15000</v>
      </c>
      <c r="L25" s="174">
        <v>1628.64</v>
      </c>
      <c r="M25" s="170">
        <v>22868.639999999999</v>
      </c>
      <c r="N25" s="317"/>
      <c r="O25" s="317"/>
      <c r="P25" s="317"/>
      <c r="Q25" s="317"/>
      <c r="R25" s="317"/>
      <c r="S25" s="317"/>
      <c r="T25" s="317"/>
      <c r="U25" s="317"/>
    </row>
    <row r="26" spans="1:1025" s="315" customFormat="1" ht="56.85" customHeight="1" x14ac:dyDescent="0.75">
      <c r="A26" s="168" t="s">
        <v>69</v>
      </c>
      <c r="B26" s="170">
        <v>11764.705882352901</v>
      </c>
      <c r="C26" s="170">
        <v>17500</v>
      </c>
      <c r="D26" s="174">
        <v>1484.7058823529401</v>
      </c>
      <c r="E26" s="170">
        <v>30749.411764705899</v>
      </c>
      <c r="F26" s="174">
        <v>10000</v>
      </c>
      <c r="G26" s="170">
        <v>14875</v>
      </c>
      <c r="H26" s="174">
        <v>1262</v>
      </c>
      <c r="I26" s="170">
        <v>26137</v>
      </c>
      <c r="J26" s="174">
        <v>7800</v>
      </c>
      <c r="K26" s="170">
        <v>14875</v>
      </c>
      <c r="L26" s="174">
        <v>984.36</v>
      </c>
      <c r="M26" s="170">
        <v>23659.360000000001</v>
      </c>
      <c r="N26" s="317"/>
      <c r="O26" s="317"/>
      <c r="P26" s="317"/>
      <c r="Q26" s="317"/>
      <c r="R26" s="317"/>
      <c r="S26" s="317"/>
      <c r="T26" s="317"/>
      <c r="U26" s="317"/>
    </row>
    <row r="27" spans="1:1025" s="315" customFormat="1" ht="56.85" customHeight="1" x14ac:dyDescent="0.75">
      <c r="A27" s="168" t="s">
        <v>209</v>
      </c>
      <c r="B27" s="170">
        <v>11764.705882352901</v>
      </c>
      <c r="C27" s="170">
        <v>21976.470588235301</v>
      </c>
      <c r="D27" s="174">
        <v>3052.9411764705901</v>
      </c>
      <c r="E27" s="170">
        <v>36794.117647058803</v>
      </c>
      <c r="F27" s="174">
        <v>10000</v>
      </c>
      <c r="G27" s="170">
        <v>18680</v>
      </c>
      <c r="H27" s="174">
        <v>2595</v>
      </c>
      <c r="I27" s="170">
        <v>31275</v>
      </c>
      <c r="J27" s="174">
        <v>7800</v>
      </c>
      <c r="K27" s="170">
        <v>18680</v>
      </c>
      <c r="L27" s="174">
        <v>2024.1</v>
      </c>
      <c r="M27" s="170">
        <v>28504.1</v>
      </c>
      <c r="N27" s="317"/>
      <c r="O27" s="317"/>
      <c r="P27" s="317"/>
      <c r="Q27" s="317"/>
      <c r="R27" s="317"/>
      <c r="S27" s="317"/>
      <c r="T27" s="317"/>
      <c r="U27" s="317"/>
      <c r="EK27" s="389"/>
      <c r="EL27" s="389"/>
      <c r="EM27" s="389"/>
      <c r="EN27" s="389"/>
      <c r="EO27" s="389"/>
      <c r="EP27" s="389"/>
      <c r="EQ27" s="389"/>
      <c r="ER27" s="389"/>
      <c r="ES27" s="389"/>
      <c r="ET27" s="389"/>
      <c r="EU27" s="389"/>
      <c r="EV27" s="389"/>
      <c r="EW27" s="389"/>
      <c r="EX27" s="389"/>
      <c r="EY27" s="389"/>
      <c r="EZ27" s="389"/>
      <c r="FA27" s="389"/>
      <c r="FB27" s="389"/>
      <c r="FC27" s="389"/>
      <c r="FD27" s="389"/>
      <c r="FE27" s="389"/>
      <c r="FF27" s="389"/>
      <c r="FG27" s="389"/>
      <c r="FH27" s="389"/>
      <c r="FI27" s="389"/>
      <c r="FJ27" s="389"/>
      <c r="FK27" s="389"/>
      <c r="FL27" s="389"/>
      <c r="FM27" s="389"/>
      <c r="FN27" s="389"/>
      <c r="FO27" s="389"/>
      <c r="FP27" s="389"/>
      <c r="FQ27" s="389"/>
      <c r="FR27" s="389"/>
      <c r="FS27" s="389"/>
      <c r="FT27" s="389"/>
      <c r="FU27" s="389"/>
      <c r="FV27" s="389"/>
      <c r="FW27" s="389"/>
      <c r="FX27" s="389"/>
      <c r="FY27" s="389"/>
      <c r="FZ27" s="389"/>
      <c r="GA27" s="389"/>
      <c r="GB27" s="389"/>
      <c r="GC27" s="389"/>
      <c r="GD27" s="389"/>
      <c r="GE27" s="389"/>
      <c r="GF27" s="389"/>
      <c r="GG27" s="389"/>
      <c r="GH27" s="389"/>
      <c r="GI27" s="389"/>
      <c r="GJ27" s="389"/>
      <c r="GK27" s="389"/>
      <c r="GL27" s="389"/>
      <c r="GM27" s="389"/>
      <c r="GN27" s="389"/>
      <c r="GO27" s="389"/>
      <c r="GP27" s="389"/>
      <c r="GQ27" s="389"/>
      <c r="GR27" s="389"/>
      <c r="GS27" s="389"/>
      <c r="GT27" s="389"/>
      <c r="GU27" s="389"/>
      <c r="GV27" s="389"/>
      <c r="GW27" s="389"/>
      <c r="GX27" s="389"/>
      <c r="GY27" s="389"/>
      <c r="GZ27" s="389"/>
      <c r="HA27" s="389"/>
      <c r="HB27" s="389"/>
      <c r="HC27" s="389"/>
      <c r="HD27" s="389"/>
      <c r="HE27" s="389"/>
      <c r="HF27" s="389"/>
      <c r="HG27" s="389"/>
      <c r="HH27" s="389"/>
      <c r="HI27" s="389"/>
      <c r="HJ27" s="389"/>
      <c r="HK27" s="389"/>
      <c r="HL27" s="389"/>
      <c r="HM27" s="389"/>
      <c r="HN27" s="389"/>
      <c r="HO27" s="389"/>
      <c r="HP27" s="389"/>
      <c r="HQ27" s="389"/>
      <c r="HR27" s="389"/>
      <c r="HS27" s="389"/>
      <c r="HT27" s="389"/>
      <c r="HU27" s="389"/>
      <c r="HV27" s="389"/>
      <c r="HW27" s="389"/>
      <c r="HX27" s="389"/>
      <c r="HY27" s="389"/>
      <c r="HZ27" s="389"/>
      <c r="IA27" s="389"/>
      <c r="IB27" s="389"/>
      <c r="IC27" s="389"/>
      <c r="ID27" s="389"/>
      <c r="IE27" s="389"/>
      <c r="IF27" s="389"/>
      <c r="IG27" s="389"/>
      <c r="IH27" s="389"/>
      <c r="II27" s="389"/>
      <c r="IJ27" s="389"/>
      <c r="IK27" s="389"/>
      <c r="IL27" s="389"/>
      <c r="IM27" s="389"/>
      <c r="IN27" s="389"/>
      <c r="IO27" s="389"/>
      <c r="IP27" s="389"/>
      <c r="IQ27" s="389"/>
      <c r="IR27" s="389"/>
      <c r="IS27" s="389"/>
      <c r="IT27" s="389"/>
      <c r="IU27" s="389"/>
      <c r="IV27" s="389"/>
    </row>
    <row r="28" spans="1:1025" s="315" customFormat="1" ht="56.85" customHeight="1" x14ac:dyDescent="0.75">
      <c r="A28" s="168" t="s">
        <v>73</v>
      </c>
      <c r="B28" s="170">
        <v>15445.8823529412</v>
      </c>
      <c r="C28" s="170">
        <v>12944.705882352901</v>
      </c>
      <c r="D28" s="174">
        <v>0</v>
      </c>
      <c r="E28" s="170">
        <v>28390.588235294101</v>
      </c>
      <c r="F28" s="174">
        <v>13129</v>
      </c>
      <c r="G28" s="170">
        <v>11003</v>
      </c>
      <c r="H28" s="174">
        <v>0</v>
      </c>
      <c r="I28" s="170">
        <v>24132</v>
      </c>
      <c r="J28" s="174">
        <v>10240.620000000001</v>
      </c>
      <c r="K28" s="170">
        <v>11003</v>
      </c>
      <c r="L28" s="174">
        <v>0</v>
      </c>
      <c r="M28" s="170">
        <v>21243.62</v>
      </c>
      <c r="N28" s="317"/>
      <c r="O28" s="317"/>
      <c r="P28" s="317"/>
      <c r="Q28" s="317"/>
      <c r="R28" s="317"/>
      <c r="S28" s="317"/>
      <c r="T28" s="317"/>
      <c r="U28" s="317"/>
    </row>
    <row r="29" spans="1:1025" s="315" customFormat="1" ht="56.85" customHeight="1" x14ac:dyDescent="0.75">
      <c r="A29" s="168" t="s">
        <v>74</v>
      </c>
      <c r="B29" s="170">
        <v>6602.3529411764712</v>
      </c>
      <c r="C29" s="170">
        <v>22260.504201680673</v>
      </c>
      <c r="D29" s="170">
        <v>0</v>
      </c>
      <c r="E29" s="170">
        <v>28862.857142857145</v>
      </c>
      <c r="F29" s="170">
        <v>5612</v>
      </c>
      <c r="G29" s="170">
        <v>13245</v>
      </c>
      <c r="H29" s="170">
        <v>0</v>
      </c>
      <c r="I29" s="170">
        <v>18857</v>
      </c>
      <c r="J29" s="170">
        <v>4377.3599999999997</v>
      </c>
      <c r="K29" s="170">
        <v>13245</v>
      </c>
      <c r="L29" s="170">
        <v>0</v>
      </c>
      <c r="M29" s="170">
        <v>17622.36</v>
      </c>
      <c r="N29" s="317"/>
      <c r="O29" s="317"/>
      <c r="P29" s="317"/>
      <c r="Q29" s="317"/>
      <c r="R29" s="317"/>
      <c r="S29" s="317"/>
      <c r="T29" s="317"/>
      <c r="U29" s="317"/>
    </row>
    <row r="30" spans="1:1025" s="315" customFormat="1" ht="56.85" customHeight="1" x14ac:dyDescent="0.75">
      <c r="A30" s="168" t="s">
        <v>75</v>
      </c>
      <c r="B30" s="170">
        <v>16830.588235294119</v>
      </c>
      <c r="C30" s="170">
        <v>11794.957983193277</v>
      </c>
      <c r="D30" s="170">
        <v>0</v>
      </c>
      <c r="E30" s="170">
        <v>28625.546218487398</v>
      </c>
      <c r="F30" s="170">
        <v>14306</v>
      </c>
      <c r="G30" s="170">
        <v>7018</v>
      </c>
      <c r="H30" s="170">
        <v>0</v>
      </c>
      <c r="I30" s="170">
        <v>21324</v>
      </c>
      <c r="J30" s="170">
        <v>11158.68</v>
      </c>
      <c r="K30" s="170">
        <v>7018</v>
      </c>
      <c r="L30" s="170">
        <v>0</v>
      </c>
      <c r="M30" s="170">
        <v>18176.68</v>
      </c>
      <c r="N30" s="317"/>
      <c r="O30" s="317"/>
      <c r="P30" s="317"/>
      <c r="Q30" s="317"/>
      <c r="R30" s="317"/>
      <c r="S30" s="317"/>
      <c r="T30" s="317"/>
      <c r="U30" s="317"/>
    </row>
    <row r="31" spans="1:1025" s="315" customFormat="1" ht="56.85" customHeight="1" x14ac:dyDescent="0.75">
      <c r="A31" s="168" t="s">
        <v>76</v>
      </c>
      <c r="B31" s="170">
        <v>44552.941176470587</v>
      </c>
      <c r="C31" s="170">
        <v>12764.705882352942</v>
      </c>
      <c r="D31" s="170">
        <v>0</v>
      </c>
      <c r="E31" s="170">
        <v>57317.647058823532</v>
      </c>
      <c r="F31" s="170">
        <v>37870</v>
      </c>
      <c r="G31" s="170">
        <v>7595</v>
      </c>
      <c r="H31" s="170">
        <v>0</v>
      </c>
      <c r="I31" s="170">
        <v>45465</v>
      </c>
      <c r="J31" s="170">
        <v>29538.6</v>
      </c>
      <c r="K31" s="170">
        <v>7595</v>
      </c>
      <c r="L31" s="170">
        <v>0</v>
      </c>
      <c r="M31" s="170">
        <v>37133.599999999999</v>
      </c>
      <c r="N31" s="317"/>
      <c r="O31" s="317"/>
      <c r="P31" s="317"/>
      <c r="Q31" s="317"/>
      <c r="R31" s="317"/>
      <c r="S31" s="317"/>
      <c r="T31" s="317"/>
      <c r="U31" s="317"/>
    </row>
    <row r="32" spans="1:1025" s="315" customFormat="1" ht="56.85" customHeight="1" x14ac:dyDescent="0.75">
      <c r="A32" s="168" t="s">
        <v>77</v>
      </c>
      <c r="B32" s="170">
        <v>6129.4117647058829</v>
      </c>
      <c r="C32" s="170">
        <v>25630.252100840338</v>
      </c>
      <c r="D32" s="170">
        <v>0</v>
      </c>
      <c r="E32" s="170">
        <v>31759.663865546223</v>
      </c>
      <c r="F32" s="170">
        <v>5210</v>
      </c>
      <c r="G32" s="170">
        <v>15250</v>
      </c>
      <c r="H32" s="170">
        <v>0</v>
      </c>
      <c r="I32" s="170">
        <v>20460</v>
      </c>
      <c r="J32" s="170">
        <v>4063.8</v>
      </c>
      <c r="K32" s="170">
        <v>15250</v>
      </c>
      <c r="L32" s="170">
        <v>0</v>
      </c>
      <c r="M32" s="170">
        <v>19313.8</v>
      </c>
      <c r="N32" s="317"/>
      <c r="O32" s="317"/>
      <c r="P32" s="317"/>
      <c r="Q32" s="317"/>
      <c r="R32" s="317"/>
      <c r="S32" s="317"/>
      <c r="T32" s="317"/>
      <c r="U32" s="317"/>
    </row>
    <row r="33" spans="1:21" s="315" customFormat="1" ht="56.85" customHeight="1" x14ac:dyDescent="0.75">
      <c r="A33" s="168" t="s">
        <v>78</v>
      </c>
      <c r="B33" s="170">
        <v>16018.823529411766</v>
      </c>
      <c r="C33" s="170">
        <v>29285.714285714286</v>
      </c>
      <c r="D33" s="170">
        <v>0</v>
      </c>
      <c r="E33" s="170">
        <v>45304.537815126052</v>
      </c>
      <c r="F33" s="170">
        <v>13616</v>
      </c>
      <c r="G33" s="170">
        <v>17425</v>
      </c>
      <c r="H33" s="170">
        <v>0</v>
      </c>
      <c r="I33" s="170">
        <v>31041</v>
      </c>
      <c r="J33" s="170">
        <v>10620.48</v>
      </c>
      <c r="K33" s="170">
        <v>17425</v>
      </c>
      <c r="L33" s="170">
        <v>0</v>
      </c>
      <c r="M33" s="170">
        <v>28045.48</v>
      </c>
      <c r="N33" s="317"/>
      <c r="O33" s="317"/>
      <c r="P33" s="317"/>
      <c r="Q33" s="317"/>
      <c r="R33" s="317"/>
      <c r="S33" s="317"/>
      <c r="T33" s="317"/>
      <c r="U33" s="317"/>
    </row>
    <row r="34" spans="1:21" s="315" customFormat="1" ht="56.85" customHeight="1" x14ac:dyDescent="0.75">
      <c r="A34" s="168" t="s">
        <v>79</v>
      </c>
      <c r="B34" s="170">
        <v>6878.8235294117649</v>
      </c>
      <c r="C34" s="170">
        <v>18359.663865546219</v>
      </c>
      <c r="D34" s="170">
        <v>0</v>
      </c>
      <c r="E34" s="170">
        <v>25238.487394957985</v>
      </c>
      <c r="F34" s="170">
        <v>5847</v>
      </c>
      <c r="G34" s="170">
        <v>10924</v>
      </c>
      <c r="H34" s="170">
        <v>0</v>
      </c>
      <c r="I34" s="170">
        <v>16771</v>
      </c>
      <c r="J34" s="170">
        <v>4560.66</v>
      </c>
      <c r="K34" s="170">
        <v>10924</v>
      </c>
      <c r="L34" s="170">
        <v>0</v>
      </c>
      <c r="M34" s="170">
        <v>15484.66</v>
      </c>
      <c r="N34" s="317"/>
      <c r="O34" s="317"/>
      <c r="P34" s="317"/>
      <c r="Q34" s="317"/>
      <c r="R34" s="317"/>
      <c r="S34" s="317"/>
      <c r="T34" s="317"/>
      <c r="U34" s="317"/>
    </row>
    <row r="35" spans="1:21" s="315" customFormat="1" ht="56.85" customHeight="1" x14ac:dyDescent="0.75">
      <c r="A35" s="168" t="s">
        <v>80</v>
      </c>
      <c r="B35" s="170">
        <v>53750.588235294119</v>
      </c>
      <c r="C35" s="170">
        <v>100141.17647058824</v>
      </c>
      <c r="D35" s="170">
        <v>0</v>
      </c>
      <c r="E35" s="170">
        <v>153891.76470588235</v>
      </c>
      <c r="F35" s="170">
        <v>45688</v>
      </c>
      <c r="G35" s="170">
        <v>59584</v>
      </c>
      <c r="H35" s="170">
        <v>0</v>
      </c>
      <c r="I35" s="170">
        <v>105272</v>
      </c>
      <c r="J35" s="170">
        <v>35636.639999999999</v>
      </c>
      <c r="K35" s="170">
        <v>59584</v>
      </c>
      <c r="L35" s="170">
        <v>0</v>
      </c>
      <c r="M35" s="170">
        <v>95220.64</v>
      </c>
      <c r="N35" s="317"/>
      <c r="O35" s="317"/>
      <c r="P35" s="317"/>
      <c r="Q35" s="317"/>
      <c r="R35" s="317"/>
      <c r="S35" s="317"/>
      <c r="T35" s="317"/>
      <c r="U35" s="317"/>
    </row>
    <row r="36" spans="1:21" s="315" customFormat="1" ht="56.85" customHeight="1" thickBot="1" x14ac:dyDescent="0.8">
      <c r="A36" s="321" t="s">
        <v>81</v>
      </c>
      <c r="B36" s="170">
        <v>22228.235294117647</v>
      </c>
      <c r="C36" s="170">
        <v>136583.19327731093</v>
      </c>
      <c r="D36" s="170">
        <v>0</v>
      </c>
      <c r="E36" s="170">
        <v>158811.42857142858</v>
      </c>
      <c r="F36" s="170">
        <v>18894</v>
      </c>
      <c r="G36" s="170">
        <v>81267</v>
      </c>
      <c r="H36" s="170">
        <v>0</v>
      </c>
      <c r="I36" s="170">
        <v>100161</v>
      </c>
      <c r="J36" s="170">
        <v>14737.32</v>
      </c>
      <c r="K36" s="170">
        <v>81267</v>
      </c>
      <c r="L36" s="170">
        <v>0</v>
      </c>
      <c r="M36" s="170">
        <v>96004.32</v>
      </c>
      <c r="N36" s="317"/>
      <c r="O36" s="317"/>
      <c r="P36" s="317"/>
      <c r="Q36" s="317"/>
      <c r="R36" s="317"/>
      <c r="S36" s="317"/>
      <c r="T36" s="317"/>
      <c r="U36" s="317"/>
    </row>
    <row r="37" spans="1:21" s="315" customFormat="1" ht="56.85" customHeight="1" thickTop="1" x14ac:dyDescent="0.75">
      <c r="A37" s="168" t="s">
        <v>398</v>
      </c>
      <c r="B37" s="170"/>
      <c r="C37" s="170"/>
      <c r="D37" s="170"/>
      <c r="E37" s="170"/>
      <c r="F37" s="170">
        <v>0</v>
      </c>
      <c r="G37" s="170">
        <v>0</v>
      </c>
      <c r="H37" s="170">
        <v>0</v>
      </c>
      <c r="I37" s="170">
        <v>0</v>
      </c>
      <c r="J37" s="170">
        <v>0</v>
      </c>
      <c r="K37" s="170"/>
      <c r="L37" s="170"/>
      <c r="M37" s="170">
        <v>0</v>
      </c>
      <c r="N37" s="317"/>
      <c r="O37" s="317"/>
      <c r="P37" s="317"/>
      <c r="Q37" s="317"/>
      <c r="R37" s="317"/>
      <c r="S37" s="317"/>
      <c r="T37" s="317"/>
      <c r="U37" s="317"/>
    </row>
    <row r="38" spans="1:21" s="315" customFormat="1" ht="56.85" customHeight="1" x14ac:dyDescent="0.75">
      <c r="A38" s="168" t="s">
        <v>399</v>
      </c>
      <c r="B38" s="170"/>
      <c r="C38" s="170"/>
      <c r="D38" s="170"/>
      <c r="E38" s="170"/>
      <c r="F38" s="170">
        <v>0</v>
      </c>
      <c r="G38" s="170">
        <v>0</v>
      </c>
      <c r="H38" s="170">
        <v>0</v>
      </c>
      <c r="I38" s="170">
        <v>0</v>
      </c>
      <c r="J38" s="170">
        <v>0</v>
      </c>
      <c r="K38" s="170"/>
      <c r="L38" s="170"/>
      <c r="M38" s="170">
        <v>0</v>
      </c>
      <c r="N38" s="317"/>
      <c r="O38" s="317"/>
      <c r="P38" s="317"/>
      <c r="Q38" s="317"/>
      <c r="R38" s="317"/>
      <c r="S38" s="317"/>
      <c r="T38" s="317"/>
      <c r="U38" s="317"/>
    </row>
    <row r="39" spans="1:21" s="315" customFormat="1" ht="56.85" customHeight="1" x14ac:dyDescent="0.75">
      <c r="A39" s="168" t="s">
        <v>400</v>
      </c>
      <c r="B39" s="170"/>
      <c r="C39" s="170"/>
      <c r="D39" s="170"/>
      <c r="E39" s="170"/>
      <c r="F39" s="170">
        <v>0</v>
      </c>
      <c r="G39" s="170">
        <v>0</v>
      </c>
      <c r="H39" s="170">
        <v>0</v>
      </c>
      <c r="I39" s="170">
        <v>0</v>
      </c>
      <c r="J39" s="170">
        <v>0</v>
      </c>
      <c r="K39" s="170"/>
      <c r="L39" s="170"/>
      <c r="M39" s="170">
        <v>0</v>
      </c>
      <c r="N39" s="317"/>
      <c r="O39" s="317"/>
      <c r="P39" s="317"/>
      <c r="Q39" s="317"/>
      <c r="R39" s="317"/>
      <c r="S39" s="317"/>
      <c r="T39" s="317"/>
      <c r="U39" s="317"/>
    </row>
    <row r="40" spans="1:21" s="315" customFormat="1" ht="56.85" customHeight="1" x14ac:dyDescent="0.75">
      <c r="A40" s="168" t="s">
        <v>401</v>
      </c>
      <c r="B40" s="170">
        <v>10311.174999999999</v>
      </c>
      <c r="C40" s="170"/>
      <c r="D40" s="170"/>
      <c r="E40" s="170">
        <v>10311.174999999999</v>
      </c>
      <c r="F40" s="170">
        <v>8764.4987499999988</v>
      </c>
      <c r="G40" s="170">
        <v>0</v>
      </c>
      <c r="H40" s="170">
        <v>0</v>
      </c>
      <c r="I40" s="170">
        <v>8764.4987499999988</v>
      </c>
      <c r="J40" s="170">
        <v>7217.8224999999993</v>
      </c>
      <c r="K40" s="170"/>
      <c r="L40" s="170"/>
      <c r="M40" s="170">
        <v>7217.8224999999993</v>
      </c>
      <c r="N40" s="317"/>
      <c r="O40" s="317"/>
      <c r="P40" s="317"/>
      <c r="Q40" s="317"/>
      <c r="R40" s="317"/>
      <c r="S40" s="317"/>
      <c r="T40" s="317"/>
      <c r="U40" s="317"/>
    </row>
    <row r="41" spans="1:21" s="315" customFormat="1" ht="56.85" customHeight="1" x14ac:dyDescent="0.75">
      <c r="A41" s="168" t="s">
        <v>427</v>
      </c>
      <c r="B41" s="170">
        <v>13703.174999999999</v>
      </c>
      <c r="C41" s="170">
        <v>130640.4551164767</v>
      </c>
      <c r="D41" s="170"/>
      <c r="E41" s="170">
        <v>144343.63011647671</v>
      </c>
      <c r="F41" s="170">
        <v>11647.69875</v>
      </c>
      <c r="G41" s="170">
        <v>111044.3868490052</v>
      </c>
      <c r="H41" s="170">
        <v>0</v>
      </c>
      <c r="I41" s="170">
        <v>122692.08559900519</v>
      </c>
      <c r="J41" s="170">
        <v>9592.222499999998</v>
      </c>
      <c r="K41" s="170">
        <v>111044.3868490052</v>
      </c>
      <c r="L41" s="170"/>
      <c r="M41" s="170">
        <v>120636.6093490052</v>
      </c>
      <c r="N41" s="317"/>
      <c r="O41" s="317"/>
      <c r="P41" s="317"/>
      <c r="Q41" s="317"/>
      <c r="R41" s="317"/>
      <c r="S41" s="317"/>
      <c r="T41" s="317"/>
      <c r="U41" s="317"/>
    </row>
    <row r="42" spans="1:21" s="315" customFormat="1" ht="56.85" customHeight="1" x14ac:dyDescent="0.75">
      <c r="A42" s="168" t="s">
        <v>428</v>
      </c>
      <c r="B42" s="170">
        <v>13737.364000000001</v>
      </c>
      <c r="C42" s="170">
        <v>167442.96117239317</v>
      </c>
      <c r="D42" s="170"/>
      <c r="E42" s="170">
        <v>181180.32517239318</v>
      </c>
      <c r="F42" s="170">
        <v>11676.759400000001</v>
      </c>
      <c r="G42" s="170">
        <v>142326.51699653419</v>
      </c>
      <c r="H42" s="170">
        <v>0</v>
      </c>
      <c r="I42" s="170">
        <v>154003.2763965342</v>
      </c>
      <c r="J42" s="170">
        <v>9616.1548000000003</v>
      </c>
      <c r="K42" s="170">
        <v>142326.51699653419</v>
      </c>
      <c r="L42" s="170"/>
      <c r="M42" s="170">
        <v>151942.67179653418</v>
      </c>
      <c r="N42" s="317"/>
      <c r="O42" s="317"/>
      <c r="P42" s="317"/>
      <c r="Q42" s="317"/>
      <c r="R42" s="317"/>
      <c r="S42" s="317"/>
      <c r="T42" s="317"/>
      <c r="U42" s="317"/>
    </row>
    <row r="43" spans="1:21" s="315" customFormat="1" ht="56.85" customHeight="1" x14ac:dyDescent="0.75">
      <c r="A43" s="168" t="s">
        <v>429</v>
      </c>
      <c r="B43" s="170">
        <v>5434.5825999999997</v>
      </c>
      <c r="C43" s="170">
        <v>271477.5</v>
      </c>
      <c r="D43" s="170"/>
      <c r="E43" s="170">
        <v>276912.08260000002</v>
      </c>
      <c r="F43" s="170">
        <v>4619.3952099999997</v>
      </c>
      <c r="G43" s="170">
        <v>230755.875</v>
      </c>
      <c r="H43" s="170">
        <v>0</v>
      </c>
      <c r="I43" s="170">
        <v>235375.27020999999</v>
      </c>
      <c r="J43" s="170">
        <v>3804.2078199999996</v>
      </c>
      <c r="K43" s="170">
        <v>230755.875</v>
      </c>
      <c r="L43" s="170"/>
      <c r="M43" s="170">
        <v>234560.08282000001</v>
      </c>
      <c r="N43" s="317"/>
    </row>
    <row r="44" spans="1:21" s="315" customFormat="1" ht="56.85" customHeight="1" x14ac:dyDescent="0.75">
      <c r="A44" s="168" t="s">
        <v>430</v>
      </c>
      <c r="B44" s="170">
        <v>2907.9074999999998</v>
      </c>
      <c r="C44" s="170">
        <v>301464.13</v>
      </c>
      <c r="D44" s="170"/>
      <c r="E44" s="170">
        <v>304372.03749999998</v>
      </c>
      <c r="F44" s="170">
        <v>2471.7213749999996</v>
      </c>
      <c r="G44" s="170">
        <v>256244.5105</v>
      </c>
      <c r="H44" s="170">
        <v>0</v>
      </c>
      <c r="I44" s="170">
        <v>258716.231875</v>
      </c>
      <c r="J44" s="170">
        <v>2035.5352499999997</v>
      </c>
      <c r="K44" s="170">
        <v>256244.5105</v>
      </c>
      <c r="L44" s="170"/>
      <c r="M44" s="170">
        <v>258280.04574999999</v>
      </c>
      <c r="N44" s="317"/>
    </row>
    <row r="45" spans="1:21" s="315" customFormat="1" ht="56.85" customHeight="1" thickBot="1" x14ac:dyDescent="0.8">
      <c r="A45" s="321" t="s">
        <v>431</v>
      </c>
      <c r="B45" s="175">
        <v>4171.2450499999995</v>
      </c>
      <c r="C45" s="175">
        <v>322394.1890704977</v>
      </c>
      <c r="D45" s="175"/>
      <c r="E45" s="175">
        <v>326565.43412049772</v>
      </c>
      <c r="F45" s="175">
        <v>3545.5582924999994</v>
      </c>
      <c r="G45" s="175">
        <v>274035.06070992304</v>
      </c>
      <c r="H45" s="175">
        <v>0</v>
      </c>
      <c r="I45" s="175">
        <v>277580.61900242302</v>
      </c>
      <c r="J45" s="175">
        <v>2919.8715349999993</v>
      </c>
      <c r="K45" s="175">
        <v>274035.06070992304</v>
      </c>
      <c r="L45" s="175"/>
      <c r="M45" s="175">
        <v>276954.93224492302</v>
      </c>
      <c r="N45" s="317"/>
    </row>
    <row r="46" spans="1:21" s="25" customFormat="1" ht="16.149999999999999" thickTop="1" x14ac:dyDescent="0.5">
      <c r="A46" s="138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31"/>
    </row>
    <row r="47" spans="1:21" ht="17.649999999999999" x14ac:dyDescent="0.5">
      <c r="A47" s="492" t="s">
        <v>342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</row>
    <row r="59" ht="29.25" customHeight="1" x14ac:dyDescent="0.45"/>
  </sheetData>
  <mergeCells count="3">
    <mergeCell ref="F5:I5"/>
    <mergeCell ref="J5:M5"/>
    <mergeCell ref="B5:E7"/>
  </mergeCells>
  <printOptions horizontalCentered="1" verticalCentered="1"/>
  <pageMargins left="0.23622047244094491" right="0.23622047244094491" top="0.51181102362204722" bottom="0.43307086614173229" header="0.39370078740157483" footer="0.35433070866141736"/>
  <pageSetup paperSize="9" scale="35" firstPageNumber="0" orientation="portrait" r:id="rId1"/>
  <headerFooter scaleWithDoc="0">
    <oddHeader>&amp;CBADIS EDITION 2014-2018</oddHeader>
    <oddFooter>&amp;C&amp;7 86&amp;R&amp;7&amp;F</oddFooter>
  </headerFooter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J123"/>
  <sheetViews>
    <sheetView view="pageBreakPreview" zoomScale="60" zoomScaleNormal="60" zoomScalePageLayoutView="60" workbookViewId="0">
      <selection activeCell="G9" sqref="G9"/>
    </sheetView>
  </sheetViews>
  <sheetFormatPr baseColWidth="10" defaultRowHeight="15.4" x14ac:dyDescent="0.45"/>
  <cols>
    <col min="1" max="9" width="18.625" style="50" customWidth="1"/>
    <col min="10" max="10" width="20.75" bestFit="1" customWidth="1"/>
    <col min="11" max="1025" width="11.25"/>
  </cols>
  <sheetData>
    <row r="1" spans="1:10" s="284" customFormat="1" ht="21" x14ac:dyDescent="0.65">
      <c r="A1" s="491" t="s">
        <v>210</v>
      </c>
      <c r="B1" s="111"/>
      <c r="C1" s="111"/>
      <c r="D1" s="111"/>
      <c r="E1" s="111"/>
      <c r="F1" s="111"/>
      <c r="G1" s="111"/>
      <c r="H1" s="111"/>
      <c r="I1" s="111"/>
    </row>
    <row r="2" spans="1:10" s="284" customFormat="1" ht="21" x14ac:dyDescent="0.65">
      <c r="A2" s="111"/>
      <c r="C2" s="111"/>
      <c r="D2" s="491" t="s">
        <v>366</v>
      </c>
      <c r="E2" s="111"/>
      <c r="F2" s="111"/>
      <c r="G2" s="111"/>
      <c r="H2" s="111"/>
      <c r="I2" s="111"/>
    </row>
    <row r="3" spans="1:10" ht="18.399999999999999" thickBot="1" x14ac:dyDescent="0.6">
      <c r="A3" s="90"/>
      <c r="B3" s="90"/>
      <c r="C3" s="90"/>
      <c r="D3" s="90"/>
      <c r="E3" s="89"/>
      <c r="F3" s="90"/>
      <c r="G3" s="90"/>
      <c r="H3" s="90"/>
      <c r="I3" s="90"/>
    </row>
    <row r="4" spans="1:10" s="284" customFormat="1" ht="21.4" thickTop="1" x14ac:dyDescent="0.65">
      <c r="A4" s="122" t="s">
        <v>10</v>
      </c>
      <c r="B4" s="769" t="s">
        <v>211</v>
      </c>
      <c r="C4" s="770"/>
      <c r="D4" s="771"/>
      <c r="E4" s="769" t="s">
        <v>212</v>
      </c>
      <c r="F4" s="770"/>
      <c r="G4" s="771"/>
      <c r="H4" s="780" t="s">
        <v>213</v>
      </c>
      <c r="I4" s="768"/>
    </row>
    <row r="5" spans="1:10" s="284" customFormat="1" ht="21" x14ac:dyDescent="0.65">
      <c r="A5" s="133" t="s">
        <v>19</v>
      </c>
      <c r="B5" s="772"/>
      <c r="C5" s="773"/>
      <c r="D5" s="774"/>
      <c r="E5" s="772"/>
      <c r="F5" s="773"/>
      <c r="G5" s="774"/>
      <c r="H5" s="782" t="s">
        <v>214</v>
      </c>
      <c r="I5" s="784"/>
    </row>
    <row r="6" spans="1:10" s="284" customFormat="1" ht="21.4" thickBot="1" x14ac:dyDescent="0.7">
      <c r="A6" s="124"/>
      <c r="B6" s="775"/>
      <c r="C6" s="776"/>
      <c r="D6" s="777"/>
      <c r="E6" s="775"/>
      <c r="F6" s="776"/>
      <c r="G6" s="777"/>
      <c r="H6" s="118"/>
      <c r="I6" s="120"/>
    </row>
    <row r="7" spans="1:10" s="284" customFormat="1" ht="21.4" thickTop="1" x14ac:dyDescent="0.65">
      <c r="A7" s="124"/>
      <c r="B7" s="513" t="s">
        <v>215</v>
      </c>
      <c r="C7" s="493" t="s">
        <v>216</v>
      </c>
      <c r="D7" s="513" t="s">
        <v>217</v>
      </c>
      <c r="E7" s="493" t="s">
        <v>215</v>
      </c>
      <c r="F7" s="513" t="s">
        <v>216</v>
      </c>
      <c r="G7" s="493" t="s">
        <v>217</v>
      </c>
      <c r="H7" s="513" t="s">
        <v>218</v>
      </c>
      <c r="I7" s="495" t="s">
        <v>219</v>
      </c>
    </row>
    <row r="8" spans="1:10" s="284" customFormat="1" ht="21.4" thickBot="1" x14ac:dyDescent="0.7">
      <c r="A8" s="128" t="s">
        <v>31</v>
      </c>
      <c r="B8" s="516" t="s">
        <v>220</v>
      </c>
      <c r="C8" s="375" t="s">
        <v>220</v>
      </c>
      <c r="D8" s="375" t="s">
        <v>221</v>
      </c>
      <c r="E8" s="375" t="s">
        <v>220</v>
      </c>
      <c r="F8" s="375" t="s">
        <v>220</v>
      </c>
      <c r="G8" s="375" t="s">
        <v>222</v>
      </c>
      <c r="H8" s="375" t="s">
        <v>175</v>
      </c>
      <c r="I8" s="481"/>
    </row>
    <row r="9" spans="1:10" s="298" customFormat="1" ht="45" customHeight="1" thickTop="1" x14ac:dyDescent="0.8">
      <c r="A9" s="209"/>
      <c r="B9" s="169"/>
      <c r="C9" s="168"/>
      <c r="D9" s="169"/>
      <c r="E9" s="168"/>
      <c r="F9" s="169"/>
      <c r="G9" s="168"/>
      <c r="H9" s="169"/>
      <c r="I9" s="168"/>
    </row>
    <row r="10" spans="1:10" s="298" customFormat="1" ht="45" customHeight="1" x14ac:dyDescent="0.8">
      <c r="A10" s="168" t="s">
        <v>56</v>
      </c>
      <c r="B10" s="169">
        <v>172000</v>
      </c>
      <c r="C10" s="168">
        <v>172000</v>
      </c>
      <c r="D10" s="169">
        <v>0</v>
      </c>
      <c r="E10" s="168">
        <v>152360</v>
      </c>
      <c r="F10" s="169">
        <v>152360</v>
      </c>
      <c r="G10" s="168">
        <v>0</v>
      </c>
      <c r="H10" s="169">
        <v>12000</v>
      </c>
      <c r="I10" s="168">
        <v>9360</v>
      </c>
      <c r="J10" s="704"/>
    </row>
    <row r="11" spans="1:10" s="298" customFormat="1" ht="45" customHeight="1" x14ac:dyDescent="0.8">
      <c r="A11" s="168" t="s">
        <v>57</v>
      </c>
      <c r="B11" s="169">
        <v>172000</v>
      </c>
      <c r="C11" s="168">
        <v>225700</v>
      </c>
      <c r="D11" s="169">
        <v>53700</v>
      </c>
      <c r="E11" s="168">
        <v>152360</v>
      </c>
      <c r="F11" s="169">
        <v>200956</v>
      </c>
      <c r="G11" s="168">
        <v>48596</v>
      </c>
      <c r="H11" s="169">
        <v>12000</v>
      </c>
      <c r="I11" s="168">
        <v>9360</v>
      </c>
      <c r="J11" s="704"/>
    </row>
    <row r="12" spans="1:10" s="298" customFormat="1" ht="45" customHeight="1" x14ac:dyDescent="0.8">
      <c r="A12" s="168" t="s">
        <v>58</v>
      </c>
      <c r="B12" s="169">
        <v>225700</v>
      </c>
      <c r="C12" s="168">
        <v>235476</v>
      </c>
      <c r="D12" s="169">
        <v>9776</v>
      </c>
      <c r="E12" s="168">
        <v>200956</v>
      </c>
      <c r="F12" s="169">
        <v>215155</v>
      </c>
      <c r="G12" s="168">
        <v>14199</v>
      </c>
      <c r="H12" s="169">
        <v>12000</v>
      </c>
      <c r="I12" s="168">
        <v>9360</v>
      </c>
      <c r="J12" s="704"/>
    </row>
    <row r="13" spans="1:10" s="298" customFormat="1" ht="45" customHeight="1" x14ac:dyDescent="0.8">
      <c r="A13" s="168" t="s">
        <v>59</v>
      </c>
      <c r="B13" s="169">
        <v>235476</v>
      </c>
      <c r="C13" s="168">
        <v>147266</v>
      </c>
      <c r="D13" s="169">
        <v>-82210</v>
      </c>
      <c r="E13" s="168">
        <v>215155</v>
      </c>
      <c r="F13" s="169">
        <v>131462</v>
      </c>
      <c r="G13" s="168">
        <v>-83693</v>
      </c>
      <c r="H13" s="169">
        <v>12000</v>
      </c>
      <c r="I13" s="168">
        <v>9360</v>
      </c>
      <c r="J13" s="704"/>
    </row>
    <row r="14" spans="1:10" s="298" customFormat="1" ht="45" customHeight="1" x14ac:dyDescent="0.8">
      <c r="A14" s="168" t="s">
        <v>60</v>
      </c>
      <c r="B14" s="169">
        <v>137808</v>
      </c>
      <c r="C14" s="168">
        <v>127756</v>
      </c>
      <c r="D14" s="169">
        <v>-10052</v>
      </c>
      <c r="E14" s="168">
        <v>123197</v>
      </c>
      <c r="F14" s="169">
        <v>111367</v>
      </c>
      <c r="G14" s="168">
        <v>-11830</v>
      </c>
      <c r="H14" s="169">
        <v>12000</v>
      </c>
      <c r="I14" s="168">
        <v>9360</v>
      </c>
      <c r="J14" s="704"/>
    </row>
    <row r="15" spans="1:10" s="298" customFormat="1" ht="45" customHeight="1" x14ac:dyDescent="0.8">
      <c r="A15" s="168" t="s">
        <v>61</v>
      </c>
      <c r="B15" s="169">
        <v>127746</v>
      </c>
      <c r="C15" s="168">
        <v>96596</v>
      </c>
      <c r="D15" s="169">
        <v>-31150</v>
      </c>
      <c r="E15" s="168">
        <v>111357</v>
      </c>
      <c r="F15" s="169">
        <v>85313</v>
      </c>
      <c r="G15" s="168">
        <v>-26044</v>
      </c>
      <c r="H15" s="169">
        <v>20000</v>
      </c>
      <c r="I15" s="168">
        <v>15600</v>
      </c>
      <c r="J15" s="703"/>
    </row>
    <row r="16" spans="1:10" s="298" customFormat="1" ht="45" customHeight="1" x14ac:dyDescent="0.8">
      <c r="A16" s="168" t="s">
        <v>62</v>
      </c>
      <c r="B16" s="169">
        <v>96596</v>
      </c>
      <c r="C16" s="168">
        <v>143659</v>
      </c>
      <c r="D16" s="169">
        <f>(C16-B16)</f>
        <v>47063</v>
      </c>
      <c r="E16" s="168">
        <v>85313</v>
      </c>
      <c r="F16" s="169">
        <v>133422</v>
      </c>
      <c r="G16" s="168">
        <f>(F16-E16)</f>
        <v>48109</v>
      </c>
      <c r="H16" s="169">
        <v>20000</v>
      </c>
      <c r="I16" s="168">
        <v>15600</v>
      </c>
    </row>
    <row r="17" spans="1:10" s="298" customFormat="1" ht="45" customHeight="1" x14ac:dyDescent="0.8">
      <c r="A17" s="314" t="s">
        <v>63</v>
      </c>
      <c r="B17" s="393">
        <f>70624+15013+1947+2594+626+25492+18700+2300</f>
        <v>137296</v>
      </c>
      <c r="C17" s="314">
        <f>99659+10900+1500+2380+433+3000+7850+2600</f>
        <v>128322</v>
      </c>
      <c r="D17" s="393">
        <f>(C17-B17)</f>
        <v>-8974</v>
      </c>
      <c r="E17" s="314">
        <f>70624+10509+1519+2023+626+19884+18700+1794</f>
        <v>125679</v>
      </c>
      <c r="F17" s="393">
        <v>123201</v>
      </c>
      <c r="G17" s="314">
        <f>(F17-E17)</f>
        <v>-2478</v>
      </c>
      <c r="H17" s="393">
        <v>20000</v>
      </c>
      <c r="I17" s="314">
        <v>15600</v>
      </c>
    </row>
    <row r="18" spans="1:10" s="298" customFormat="1" ht="45" customHeight="1" x14ac:dyDescent="0.8">
      <c r="A18" s="314" t="s">
        <v>64</v>
      </c>
      <c r="B18" s="393">
        <f>91004+10900+2380+433+1500+3000+7850+2600</f>
        <v>119667</v>
      </c>
      <c r="C18" s="314">
        <f>17668+11000+4200+1300+600+400+54439+8279+8235</f>
        <v>106121</v>
      </c>
      <c r="D18" s="393">
        <f t="shared" ref="D18:D34" si="0">C18-B18</f>
        <v>-13546</v>
      </c>
      <c r="E18" s="314">
        <v>114546</v>
      </c>
      <c r="F18" s="393">
        <v>87889</v>
      </c>
      <c r="G18" s="314">
        <f t="shared" ref="G18:G42" si="1">F18-E18</f>
        <v>-26657</v>
      </c>
      <c r="H18" s="393">
        <v>20000</v>
      </c>
      <c r="I18" s="314">
        <v>15600</v>
      </c>
    </row>
    <row r="19" spans="1:10" s="298" customFormat="1" ht="45" customHeight="1" x14ac:dyDescent="0.8">
      <c r="A19" s="314" t="s">
        <v>65</v>
      </c>
      <c r="B19" s="393">
        <f>17668+11000+4200+600+400+1300+54539+8250+3500</f>
        <v>101457</v>
      </c>
      <c r="C19" s="314">
        <v>83102</v>
      </c>
      <c r="D19" s="393">
        <f t="shared" si="0"/>
        <v>-18355</v>
      </c>
      <c r="E19" s="314">
        <v>84166</v>
      </c>
      <c r="F19" s="393">
        <v>67159</v>
      </c>
      <c r="G19" s="314">
        <f t="shared" si="1"/>
        <v>-17007</v>
      </c>
      <c r="H19" s="393">
        <v>20000</v>
      </c>
      <c r="I19" s="314">
        <v>15600</v>
      </c>
    </row>
    <row r="20" spans="1:10" s="298" customFormat="1" ht="45" customHeight="1" x14ac:dyDescent="0.8">
      <c r="A20" s="314" t="s">
        <v>66</v>
      </c>
      <c r="B20" s="393">
        <v>75306</v>
      </c>
      <c r="C20" s="314">
        <v>113860</v>
      </c>
      <c r="D20" s="393">
        <f t="shared" si="0"/>
        <v>38554</v>
      </c>
      <c r="E20" s="314">
        <v>59379</v>
      </c>
      <c r="F20" s="393">
        <v>92057</v>
      </c>
      <c r="G20" s="314">
        <f t="shared" si="1"/>
        <v>32678</v>
      </c>
      <c r="H20" s="393">
        <v>20000</v>
      </c>
      <c r="I20" s="314">
        <v>15600</v>
      </c>
    </row>
    <row r="21" spans="1:10" s="298" customFormat="1" ht="45" customHeight="1" x14ac:dyDescent="0.8">
      <c r="A21" s="314" t="s">
        <v>67</v>
      </c>
      <c r="B21" s="393">
        <v>99543</v>
      </c>
      <c r="C21" s="314">
        <v>145854</v>
      </c>
      <c r="D21" s="393">
        <f t="shared" si="0"/>
        <v>46311</v>
      </c>
      <c r="E21" s="314">
        <v>77021</v>
      </c>
      <c r="F21" s="393">
        <v>129012</v>
      </c>
      <c r="G21" s="314">
        <f t="shared" si="1"/>
        <v>51991</v>
      </c>
      <c r="H21" s="393">
        <v>20000</v>
      </c>
      <c r="I21" s="314">
        <v>15600</v>
      </c>
    </row>
    <row r="22" spans="1:10" s="298" customFormat="1" ht="45" customHeight="1" x14ac:dyDescent="0.8">
      <c r="A22" s="314" t="s">
        <v>68</v>
      </c>
      <c r="B22" s="393">
        <v>137379</v>
      </c>
      <c r="C22" s="314">
        <v>160500</v>
      </c>
      <c r="D22" s="393">
        <f t="shared" si="0"/>
        <v>23121</v>
      </c>
      <c r="E22" s="314">
        <v>123084</v>
      </c>
      <c r="F22" s="393">
        <v>150110</v>
      </c>
      <c r="G22" s="314">
        <f t="shared" si="1"/>
        <v>27026</v>
      </c>
      <c r="H22" s="393">
        <v>20000</v>
      </c>
      <c r="I22" s="314">
        <v>15600</v>
      </c>
    </row>
    <row r="23" spans="1:10" s="298" customFormat="1" ht="45" customHeight="1" x14ac:dyDescent="0.8">
      <c r="A23" s="314" t="s">
        <v>69</v>
      </c>
      <c r="B23" s="393">
        <v>187000</v>
      </c>
      <c r="C23" s="314">
        <v>122554</v>
      </c>
      <c r="D23" s="393">
        <f t="shared" si="0"/>
        <v>-64446</v>
      </c>
      <c r="E23" s="314">
        <v>177660</v>
      </c>
      <c r="F23" s="393">
        <v>109847</v>
      </c>
      <c r="G23" s="314">
        <f t="shared" si="1"/>
        <v>-67813</v>
      </c>
      <c r="H23" s="393">
        <v>20000</v>
      </c>
      <c r="I23" s="314">
        <v>15600</v>
      </c>
    </row>
    <row r="24" spans="1:10" s="298" customFormat="1" ht="45" customHeight="1" x14ac:dyDescent="0.8">
      <c r="A24" s="314" t="s">
        <v>209</v>
      </c>
      <c r="B24" s="393">
        <v>157844</v>
      </c>
      <c r="C24" s="314">
        <v>122153</v>
      </c>
      <c r="D24" s="393">
        <f t="shared" si="0"/>
        <v>-35691</v>
      </c>
      <c r="E24" s="314">
        <v>137373</v>
      </c>
      <c r="F24" s="393">
        <v>105678</v>
      </c>
      <c r="G24" s="314">
        <f t="shared" si="1"/>
        <v>-31695</v>
      </c>
      <c r="H24" s="393">
        <v>20000</v>
      </c>
      <c r="I24" s="314">
        <v>15600</v>
      </c>
    </row>
    <row r="25" spans="1:10" s="298" customFormat="1" ht="45" customHeight="1" x14ac:dyDescent="0.8">
      <c r="A25" s="168" t="s">
        <v>73</v>
      </c>
      <c r="B25" s="314">
        <v>122203</v>
      </c>
      <c r="C25" s="314">
        <v>171044</v>
      </c>
      <c r="D25" s="168">
        <f t="shared" ref="D25:D26" si="2">C25-B25</f>
        <v>48841</v>
      </c>
      <c r="E25" s="168">
        <v>105717</v>
      </c>
      <c r="F25" s="168">
        <v>154477</v>
      </c>
      <c r="G25" s="170">
        <f t="shared" ref="G25:G33" si="3">F25-E25</f>
        <v>48760</v>
      </c>
      <c r="H25" s="168">
        <v>0</v>
      </c>
      <c r="I25" s="168">
        <v>0</v>
      </c>
    </row>
    <row r="26" spans="1:10" s="298" customFormat="1" ht="45" customHeight="1" x14ac:dyDescent="0.8">
      <c r="A26" s="168" t="s">
        <v>74</v>
      </c>
      <c r="B26" s="314">
        <v>171044</v>
      </c>
      <c r="C26" s="314">
        <v>224996</v>
      </c>
      <c r="D26" s="168">
        <f t="shared" si="2"/>
        <v>53952</v>
      </c>
      <c r="E26" s="168">
        <v>154562</v>
      </c>
      <c r="F26" s="168">
        <v>213621.46</v>
      </c>
      <c r="G26" s="170">
        <f t="shared" si="3"/>
        <v>59059.459999999992</v>
      </c>
      <c r="H26" s="168">
        <v>0</v>
      </c>
      <c r="I26" s="168">
        <v>0</v>
      </c>
    </row>
    <row r="27" spans="1:10" s="298" customFormat="1" ht="45" customHeight="1" x14ac:dyDescent="0.8">
      <c r="A27" s="168" t="s">
        <v>223</v>
      </c>
      <c r="B27" s="314">
        <v>224996</v>
      </c>
      <c r="C27" s="314">
        <v>148719</v>
      </c>
      <c r="D27" s="168">
        <f t="shared" ref="D27:D33" si="4">+C27-B27</f>
        <v>-76277</v>
      </c>
      <c r="E27" s="168">
        <v>214071</v>
      </c>
      <c r="F27" s="168">
        <v>134541.46</v>
      </c>
      <c r="G27" s="170">
        <f t="shared" si="3"/>
        <v>-79529.540000000008</v>
      </c>
      <c r="H27" s="168">
        <v>0</v>
      </c>
      <c r="I27" s="168">
        <v>0</v>
      </c>
    </row>
    <row r="28" spans="1:10" s="298" customFormat="1" ht="45" customHeight="1" x14ac:dyDescent="0.8">
      <c r="A28" s="168" t="s">
        <v>224</v>
      </c>
      <c r="B28" s="314">
        <v>148719</v>
      </c>
      <c r="C28" s="314">
        <v>130067</v>
      </c>
      <c r="D28" s="170">
        <f t="shared" si="4"/>
        <v>-18652</v>
      </c>
      <c r="E28" s="170">
        <v>134544.98000000001</v>
      </c>
      <c r="F28" s="170">
        <v>113016.12</v>
      </c>
      <c r="G28" s="170">
        <f t="shared" si="3"/>
        <v>-21528.860000000015</v>
      </c>
      <c r="H28" s="168">
        <v>0</v>
      </c>
      <c r="I28" s="168">
        <v>0</v>
      </c>
      <c r="J28" s="703"/>
    </row>
    <row r="29" spans="1:10" s="298" customFormat="1" ht="45" customHeight="1" x14ac:dyDescent="0.8">
      <c r="A29" s="168" t="s">
        <v>225</v>
      </c>
      <c r="B29" s="314">
        <v>130067</v>
      </c>
      <c r="C29" s="314">
        <v>92155</v>
      </c>
      <c r="D29" s="170">
        <f t="shared" si="4"/>
        <v>-37912</v>
      </c>
      <c r="E29" s="170">
        <v>113013.26</v>
      </c>
      <c r="F29" s="170">
        <v>82286.100000000006</v>
      </c>
      <c r="G29" s="170">
        <f t="shared" si="3"/>
        <v>-30727.159999999989</v>
      </c>
      <c r="H29" s="168">
        <v>0</v>
      </c>
      <c r="I29" s="168">
        <v>0</v>
      </c>
      <c r="J29" s="703"/>
    </row>
    <row r="30" spans="1:10" s="298" customFormat="1" ht="45" customHeight="1" x14ac:dyDescent="0.8">
      <c r="A30" s="168" t="s">
        <v>226</v>
      </c>
      <c r="B30" s="314">
        <v>92155</v>
      </c>
      <c r="C30" s="314">
        <v>146344</v>
      </c>
      <c r="D30" s="170">
        <f t="shared" si="4"/>
        <v>54189</v>
      </c>
      <c r="E30" s="170">
        <v>82286.100000000006</v>
      </c>
      <c r="F30" s="170">
        <v>136832.66</v>
      </c>
      <c r="G30" s="170">
        <f t="shared" si="3"/>
        <v>54546.559999999998</v>
      </c>
      <c r="H30" s="168">
        <v>0</v>
      </c>
      <c r="I30" s="168">
        <v>0</v>
      </c>
      <c r="J30" s="703"/>
    </row>
    <row r="31" spans="1:10" s="298" customFormat="1" ht="45" customHeight="1" x14ac:dyDescent="0.8">
      <c r="A31" s="168" t="s">
        <v>227</v>
      </c>
      <c r="B31" s="314">
        <v>146344</v>
      </c>
      <c r="C31" s="314">
        <v>148604</v>
      </c>
      <c r="D31" s="170">
        <f t="shared" si="4"/>
        <v>2260</v>
      </c>
      <c r="E31" s="170">
        <v>136832.66</v>
      </c>
      <c r="F31" s="170">
        <v>141672</v>
      </c>
      <c r="G31" s="170">
        <f t="shared" si="3"/>
        <v>4839.3399999999965</v>
      </c>
      <c r="H31" s="168">
        <v>0</v>
      </c>
      <c r="I31" s="168">
        <v>0</v>
      </c>
      <c r="J31" s="703"/>
    </row>
    <row r="32" spans="1:10" s="298" customFormat="1" ht="45" customHeight="1" x14ac:dyDescent="0.8">
      <c r="A32" s="168" t="s">
        <v>228</v>
      </c>
      <c r="B32" s="168">
        <v>148604</v>
      </c>
      <c r="C32" s="170">
        <v>121113</v>
      </c>
      <c r="D32" s="170">
        <f t="shared" si="4"/>
        <v>-27491</v>
      </c>
      <c r="E32" s="170">
        <v>141672</v>
      </c>
      <c r="F32" s="170">
        <v>112266.38</v>
      </c>
      <c r="G32" s="170">
        <f t="shared" si="3"/>
        <v>-29405.619999999995</v>
      </c>
      <c r="H32" s="168">
        <v>0</v>
      </c>
      <c r="I32" s="168">
        <v>0</v>
      </c>
    </row>
    <row r="33" spans="1:9" s="298" customFormat="1" ht="45" customHeight="1" x14ac:dyDescent="0.8">
      <c r="A33" s="168" t="s">
        <v>229</v>
      </c>
      <c r="B33" s="168">
        <v>117971</v>
      </c>
      <c r="C33" s="168">
        <v>117149</v>
      </c>
      <c r="D33" s="168">
        <f t="shared" si="4"/>
        <v>-822</v>
      </c>
      <c r="E33" s="168">
        <v>109090.06</v>
      </c>
      <c r="F33" s="168">
        <v>108100.9</v>
      </c>
      <c r="G33" s="168">
        <f t="shared" si="3"/>
        <v>-989.16000000000349</v>
      </c>
      <c r="H33" s="168">
        <v>0</v>
      </c>
      <c r="I33" s="168">
        <v>0</v>
      </c>
    </row>
    <row r="34" spans="1:9" s="298" customFormat="1" ht="45" customHeight="1" x14ac:dyDescent="0.8">
      <c r="A34" s="168" t="s">
        <v>402</v>
      </c>
      <c r="B34" s="314">
        <v>171044</v>
      </c>
      <c r="C34" s="314">
        <v>224996</v>
      </c>
      <c r="D34" s="168">
        <f t="shared" si="0"/>
        <v>53952</v>
      </c>
      <c r="E34" s="168">
        <v>154562</v>
      </c>
      <c r="F34" s="168">
        <v>213621.46</v>
      </c>
      <c r="G34" s="170">
        <f t="shared" si="1"/>
        <v>59059.459999999992</v>
      </c>
      <c r="H34" s="168">
        <v>0</v>
      </c>
      <c r="I34" s="168">
        <v>0</v>
      </c>
    </row>
    <row r="35" spans="1:9" s="298" customFormat="1" ht="45" customHeight="1" x14ac:dyDescent="0.8">
      <c r="A35" s="168" t="s">
        <v>403</v>
      </c>
      <c r="B35" s="314"/>
      <c r="C35" s="314"/>
      <c r="D35" s="168">
        <f t="shared" ref="D35:D42" si="5">+C35-B35</f>
        <v>0</v>
      </c>
      <c r="E35" s="170">
        <f>+B35*0.9</f>
        <v>0</v>
      </c>
      <c r="F35" s="170">
        <f>+C35*0.9</f>
        <v>0</v>
      </c>
      <c r="G35" s="170">
        <f t="shared" si="1"/>
        <v>0</v>
      </c>
      <c r="H35" s="168">
        <v>0</v>
      </c>
      <c r="I35" s="168">
        <v>0</v>
      </c>
    </row>
    <row r="36" spans="1:9" s="298" customFormat="1" ht="45" customHeight="1" x14ac:dyDescent="0.8">
      <c r="A36" s="168" t="s">
        <v>404</v>
      </c>
      <c r="B36" s="314"/>
      <c r="C36" s="314"/>
      <c r="D36" s="170">
        <f t="shared" si="5"/>
        <v>0</v>
      </c>
      <c r="E36" s="170">
        <f t="shared" ref="E36:E42" si="6">+B36*0.9</f>
        <v>0</v>
      </c>
      <c r="F36" s="170">
        <f t="shared" ref="F36:F42" si="7">+C36*0.9</f>
        <v>0</v>
      </c>
      <c r="G36" s="170">
        <f t="shared" si="1"/>
        <v>0</v>
      </c>
      <c r="H36" s="168">
        <v>0</v>
      </c>
      <c r="I36" s="168">
        <v>0</v>
      </c>
    </row>
    <row r="37" spans="1:9" s="298" customFormat="1" ht="45" customHeight="1" x14ac:dyDescent="0.8">
      <c r="A37" s="168" t="s">
        <v>405</v>
      </c>
      <c r="B37" s="314"/>
      <c r="C37" s="314"/>
      <c r="D37" s="170">
        <f t="shared" si="5"/>
        <v>0</v>
      </c>
      <c r="E37" s="170">
        <f t="shared" si="6"/>
        <v>0</v>
      </c>
      <c r="F37" s="170">
        <f t="shared" si="7"/>
        <v>0</v>
      </c>
      <c r="G37" s="170">
        <f t="shared" si="1"/>
        <v>0</v>
      </c>
      <c r="H37" s="168">
        <v>0</v>
      </c>
      <c r="I37" s="168">
        <v>0</v>
      </c>
    </row>
    <row r="38" spans="1:9" s="298" customFormat="1" ht="45" customHeight="1" x14ac:dyDescent="0.8">
      <c r="A38" s="168" t="s">
        <v>418</v>
      </c>
      <c r="B38" s="314"/>
      <c r="C38" s="314"/>
      <c r="D38" s="170">
        <f t="shared" si="5"/>
        <v>0</v>
      </c>
      <c r="E38" s="170">
        <f t="shared" si="6"/>
        <v>0</v>
      </c>
      <c r="F38" s="170">
        <f t="shared" si="7"/>
        <v>0</v>
      </c>
      <c r="G38" s="170">
        <f t="shared" si="1"/>
        <v>0</v>
      </c>
      <c r="H38" s="168">
        <v>0</v>
      </c>
      <c r="I38" s="168">
        <v>0</v>
      </c>
    </row>
    <row r="39" spans="1:9" s="298" customFormat="1" ht="45" customHeight="1" x14ac:dyDescent="0.8">
      <c r="A39" s="168" t="s">
        <v>419</v>
      </c>
      <c r="B39" s="314">
        <v>964925.22444217652</v>
      </c>
      <c r="C39" s="314">
        <v>946968.60675830452</v>
      </c>
      <c r="D39" s="170">
        <f t="shared" si="5"/>
        <v>-17956.617683871998</v>
      </c>
      <c r="E39" s="170">
        <f t="shared" si="6"/>
        <v>868432.70199795894</v>
      </c>
      <c r="F39" s="170">
        <f t="shared" si="7"/>
        <v>852271.74608247413</v>
      </c>
      <c r="G39" s="170">
        <f t="shared" si="1"/>
        <v>-16160.95591548481</v>
      </c>
      <c r="H39" s="168">
        <v>0</v>
      </c>
      <c r="I39" s="168">
        <v>0</v>
      </c>
    </row>
    <row r="40" spans="1:9" s="298" customFormat="1" ht="45" customHeight="1" x14ac:dyDescent="0.8">
      <c r="A40" s="168" t="s">
        <v>420</v>
      </c>
      <c r="B40" s="314">
        <v>1470146.207490809</v>
      </c>
      <c r="C40" s="314">
        <v>964925.22444217652</v>
      </c>
      <c r="D40" s="170">
        <f t="shared" si="5"/>
        <v>-505220.98304863251</v>
      </c>
      <c r="E40" s="170">
        <f t="shared" si="6"/>
        <v>1323131.5867417282</v>
      </c>
      <c r="F40" s="170">
        <f t="shared" si="7"/>
        <v>868432.70199795894</v>
      </c>
      <c r="G40" s="170">
        <f t="shared" si="1"/>
        <v>-454698.8847437693</v>
      </c>
      <c r="H40" s="168">
        <v>0</v>
      </c>
      <c r="I40" s="168">
        <v>0</v>
      </c>
    </row>
    <row r="41" spans="1:9" s="298" customFormat="1" ht="45" customHeight="1" x14ac:dyDescent="0.8">
      <c r="A41" s="168" t="s">
        <v>421</v>
      </c>
      <c r="B41" s="168">
        <v>1471103.3082800249</v>
      </c>
      <c r="C41" s="170">
        <v>1470146.207490809</v>
      </c>
      <c r="D41" s="170">
        <f t="shared" si="5"/>
        <v>-957.10078921588138</v>
      </c>
      <c r="E41" s="170">
        <f t="shared" si="6"/>
        <v>1323992.9774520225</v>
      </c>
      <c r="F41" s="170">
        <f t="shared" si="7"/>
        <v>1323131.5867417282</v>
      </c>
      <c r="G41" s="170">
        <f t="shared" si="1"/>
        <v>-861.39071029424667</v>
      </c>
      <c r="H41" s="168">
        <v>0</v>
      </c>
      <c r="I41" s="168">
        <v>0</v>
      </c>
    </row>
    <row r="42" spans="1:9" s="298" customFormat="1" ht="45" customHeight="1" thickBot="1" x14ac:dyDescent="0.85">
      <c r="A42" s="321" t="s">
        <v>422</v>
      </c>
      <c r="B42" s="321">
        <v>1713939.7863118274</v>
      </c>
      <c r="C42" s="175">
        <v>1471103.3082800249</v>
      </c>
      <c r="D42" s="175">
        <f t="shared" si="5"/>
        <v>-242836.47803180246</v>
      </c>
      <c r="E42" s="175">
        <f t="shared" si="6"/>
        <v>1542545.8076806446</v>
      </c>
      <c r="F42" s="175">
        <f t="shared" si="7"/>
        <v>1323992.9774520225</v>
      </c>
      <c r="G42" s="175">
        <f t="shared" si="1"/>
        <v>-218552.83022862207</v>
      </c>
      <c r="H42" s="321">
        <v>0</v>
      </c>
      <c r="I42" s="321">
        <v>0</v>
      </c>
    </row>
    <row r="43" spans="1:9" s="289" customFormat="1" ht="23.65" thickTop="1" x14ac:dyDescent="0.7">
      <c r="A43" s="288"/>
      <c r="B43" s="288"/>
      <c r="C43" s="288"/>
      <c r="D43" s="288"/>
      <c r="E43" s="288"/>
      <c r="F43" s="288"/>
      <c r="G43" s="288"/>
      <c r="H43" s="288"/>
      <c r="I43" s="288"/>
    </row>
    <row r="44" spans="1:9" s="289" customFormat="1" ht="23.25" x14ac:dyDescent="0.7">
      <c r="A44" s="492" t="s">
        <v>342</v>
      </c>
      <c r="B44" s="288"/>
      <c r="C44" s="288"/>
      <c r="D44" s="288"/>
      <c r="E44" s="288"/>
      <c r="F44" s="288"/>
      <c r="G44" s="288"/>
      <c r="H44" s="288"/>
      <c r="I44" s="288"/>
    </row>
    <row r="47" spans="1:9" x14ac:dyDescent="0.45">
      <c r="E47" s="33"/>
      <c r="F47" s="33"/>
    </row>
    <row r="48" spans="1:9" x14ac:dyDescent="0.45">
      <c r="E48" s="33"/>
      <c r="F48" s="65"/>
    </row>
    <row r="49" spans="2:6" x14ac:dyDescent="0.45">
      <c r="E49" s="33"/>
      <c r="F49" s="33"/>
    </row>
    <row r="50" spans="2:6" x14ac:dyDescent="0.45">
      <c r="E50" s="33"/>
      <c r="F50" s="33"/>
    </row>
    <row r="62" spans="2:6" x14ac:dyDescent="0.45">
      <c r="B62" s="30"/>
    </row>
    <row r="64" spans="2:6" x14ac:dyDescent="0.45">
      <c r="D64" s="30"/>
    </row>
    <row r="67" spans="2:6" x14ac:dyDescent="0.45">
      <c r="C67" s="30"/>
    </row>
    <row r="72" spans="2:6" x14ac:dyDescent="0.45">
      <c r="B72" s="30"/>
    </row>
    <row r="73" spans="2:6" x14ac:dyDescent="0.45">
      <c r="B73" s="30"/>
    </row>
    <row r="74" spans="2:6" x14ac:dyDescent="0.45">
      <c r="C74" s="30"/>
    </row>
    <row r="78" spans="2:6" x14ac:dyDescent="0.45">
      <c r="B78" s="30"/>
      <c r="C78" s="30"/>
      <c r="D78" s="30"/>
      <c r="E78" s="30"/>
      <c r="F78" s="30"/>
    </row>
    <row r="97" spans="1:7" x14ac:dyDescent="0.45">
      <c r="A97" s="56" t="s">
        <v>83</v>
      </c>
      <c r="B97" s="56" t="s">
        <v>83</v>
      </c>
      <c r="C97" s="56" t="s">
        <v>83</v>
      </c>
      <c r="D97" s="56" t="s">
        <v>83</v>
      </c>
      <c r="E97" s="56" t="s">
        <v>83</v>
      </c>
      <c r="F97" s="56" t="s">
        <v>83</v>
      </c>
    </row>
    <row r="98" spans="1:7" x14ac:dyDescent="0.45">
      <c r="A98" s="54" t="s">
        <v>3</v>
      </c>
      <c r="B98" s="54" t="s">
        <v>84</v>
      </c>
      <c r="C98" s="54" t="s">
        <v>85</v>
      </c>
      <c r="D98" s="54" t="s">
        <v>22</v>
      </c>
      <c r="E98" s="54" t="s">
        <v>25</v>
      </c>
      <c r="F98" s="54" t="s">
        <v>87</v>
      </c>
    </row>
    <row r="99" spans="1:7" x14ac:dyDescent="0.45">
      <c r="B99" s="54" t="s">
        <v>88</v>
      </c>
      <c r="D99" s="54" t="s">
        <v>23</v>
      </c>
      <c r="E99" s="54" t="s">
        <v>89</v>
      </c>
    </row>
    <row r="100" spans="1:7" x14ac:dyDescent="0.45">
      <c r="A100" s="56" t="s">
        <v>83</v>
      </c>
      <c r="B100" s="56" t="s">
        <v>83</v>
      </c>
      <c r="C100" s="56" t="s">
        <v>83</v>
      </c>
      <c r="D100" s="56" t="s">
        <v>83</v>
      </c>
      <c r="E100" s="56" t="s">
        <v>83</v>
      </c>
      <c r="F100" s="56" t="s">
        <v>83</v>
      </c>
    </row>
    <row r="101" spans="1:7" x14ac:dyDescent="0.45">
      <c r="B101" s="18"/>
      <c r="C101" s="18"/>
      <c r="D101" s="18"/>
      <c r="E101" s="18"/>
      <c r="F101" s="18"/>
      <c r="G101" s="18"/>
    </row>
    <row r="102" spans="1:7" x14ac:dyDescent="0.45">
      <c r="B102" s="18"/>
      <c r="C102" s="18"/>
      <c r="D102" s="18"/>
      <c r="E102" s="18"/>
      <c r="F102" s="18"/>
      <c r="G102" s="18"/>
    </row>
    <row r="103" spans="1:7" x14ac:dyDescent="0.45">
      <c r="A103" s="14" t="s">
        <v>91</v>
      </c>
      <c r="B103" s="18" t="e">
        <f>#N/A</f>
        <v>#N/A</v>
      </c>
      <c r="C103" s="18" t="e">
        <f>#N/A</f>
        <v>#N/A</v>
      </c>
      <c r="D103" s="18" t="e">
        <f>#N/A</f>
        <v>#N/A</v>
      </c>
      <c r="E103" s="18" t="e">
        <f>#N/A</f>
        <v>#N/A</v>
      </c>
      <c r="F103" s="18" t="e">
        <f>#N/A</f>
        <v>#N/A</v>
      </c>
      <c r="G103" s="18" t="e">
        <f>#N/A</f>
        <v>#N/A</v>
      </c>
    </row>
    <row r="104" spans="1:7" x14ac:dyDescent="0.45">
      <c r="A104" s="14" t="s">
        <v>92</v>
      </c>
      <c r="B104" s="18" t="e">
        <f>#N/A</f>
        <v>#N/A</v>
      </c>
      <c r="C104" s="18" t="e">
        <f>#N/A</f>
        <v>#N/A</v>
      </c>
      <c r="D104" s="18" t="e">
        <f>#N/A</f>
        <v>#N/A</v>
      </c>
      <c r="E104" s="18" t="e">
        <f>#N/A</f>
        <v>#N/A</v>
      </c>
      <c r="F104" s="18" t="e">
        <f>#N/A</f>
        <v>#N/A</v>
      </c>
      <c r="G104" s="18" t="e">
        <f>#N/A</f>
        <v>#N/A</v>
      </c>
    </row>
    <row r="105" spans="1:7" x14ac:dyDescent="0.45">
      <c r="A105" s="14" t="s">
        <v>93</v>
      </c>
      <c r="B105" s="18" t="e">
        <f>#N/A</f>
        <v>#N/A</v>
      </c>
      <c r="C105" s="18" t="e">
        <f>#N/A</f>
        <v>#N/A</v>
      </c>
      <c r="D105" s="18" t="e">
        <f>#N/A</f>
        <v>#N/A</v>
      </c>
      <c r="E105" s="18" t="e">
        <f>#N/A</f>
        <v>#N/A</v>
      </c>
      <c r="F105" s="18" t="e">
        <f>#N/A</f>
        <v>#N/A</v>
      </c>
      <c r="G105" s="18" t="e">
        <f>#N/A</f>
        <v>#N/A</v>
      </c>
    </row>
    <row r="106" spans="1:7" x14ac:dyDescent="0.45">
      <c r="A106" s="14" t="s">
        <v>94</v>
      </c>
      <c r="B106" s="18" t="e">
        <f>#N/A</f>
        <v>#N/A</v>
      </c>
      <c r="C106" s="18" t="e">
        <f>#N/A</f>
        <v>#N/A</v>
      </c>
      <c r="D106" s="18" t="e">
        <f>#N/A</f>
        <v>#N/A</v>
      </c>
      <c r="E106" s="18" t="e">
        <f>#N/A</f>
        <v>#N/A</v>
      </c>
      <c r="F106" s="18" t="e">
        <f>#N/A</f>
        <v>#N/A</v>
      </c>
      <c r="G106" s="18" t="e">
        <f>#N/A</f>
        <v>#N/A</v>
      </c>
    </row>
    <row r="107" spans="1:7" x14ac:dyDescent="0.45">
      <c r="A107" s="14" t="s">
        <v>95</v>
      </c>
      <c r="B107" s="18" t="e">
        <f>#N/A</f>
        <v>#N/A</v>
      </c>
      <c r="C107" s="18" t="e">
        <f>#N/A</f>
        <v>#N/A</v>
      </c>
      <c r="D107" s="18" t="e">
        <f>#N/A</f>
        <v>#N/A</v>
      </c>
      <c r="E107" s="18" t="e">
        <f>#N/A</f>
        <v>#N/A</v>
      </c>
      <c r="F107" s="18" t="e">
        <f>#N/A</f>
        <v>#N/A</v>
      </c>
      <c r="G107" s="18" t="e">
        <f>#N/A</f>
        <v>#N/A</v>
      </c>
    </row>
    <row r="108" spans="1:7" x14ac:dyDescent="0.45">
      <c r="A108" s="14" t="s">
        <v>96</v>
      </c>
      <c r="B108" s="18" t="e">
        <f>#N/A</f>
        <v>#N/A</v>
      </c>
      <c r="C108" s="18" t="e">
        <f>#N/A</f>
        <v>#N/A</v>
      </c>
      <c r="D108" s="18" t="e">
        <f>#N/A</f>
        <v>#N/A</v>
      </c>
      <c r="E108" s="18" t="e">
        <f>#N/A</f>
        <v>#N/A</v>
      </c>
      <c r="F108" s="18" t="e">
        <f>#N/A</f>
        <v>#N/A</v>
      </c>
      <c r="G108" s="18" t="e">
        <f>#N/A</f>
        <v>#N/A</v>
      </c>
    </row>
    <row r="109" spans="1:7" x14ac:dyDescent="0.45">
      <c r="A109" s="14" t="s">
        <v>97</v>
      </c>
      <c r="B109" s="18" t="e">
        <f>#N/A</f>
        <v>#N/A</v>
      </c>
      <c r="C109" s="18" t="e">
        <f>#N/A</f>
        <v>#N/A</v>
      </c>
      <c r="D109" s="18" t="e">
        <f>#N/A</f>
        <v>#N/A</v>
      </c>
      <c r="E109" s="18" t="e">
        <f>#N/A</f>
        <v>#N/A</v>
      </c>
      <c r="F109" s="18" t="e">
        <f>#N/A</f>
        <v>#N/A</v>
      </c>
      <c r="G109" s="18" t="e">
        <f>#N/A</f>
        <v>#N/A</v>
      </c>
    </row>
    <row r="110" spans="1:7" x14ac:dyDescent="0.45">
      <c r="A110" s="14" t="s">
        <v>98</v>
      </c>
      <c r="B110" s="18" t="e">
        <f>#N/A</f>
        <v>#N/A</v>
      </c>
      <c r="C110" s="18" t="e">
        <f>#N/A</f>
        <v>#N/A</v>
      </c>
      <c r="D110" s="18" t="e">
        <f>#N/A</f>
        <v>#N/A</v>
      </c>
      <c r="E110" s="18" t="e">
        <f>#N/A</f>
        <v>#N/A</v>
      </c>
      <c r="F110" s="18" t="e">
        <f>#N/A</f>
        <v>#N/A</v>
      </c>
      <c r="G110" s="18" t="e">
        <f>#N/A</f>
        <v>#N/A</v>
      </c>
    </row>
    <row r="111" spans="1:7" x14ac:dyDescent="0.45">
      <c r="A111" s="14" t="s">
        <v>99</v>
      </c>
      <c r="B111" s="18" t="e">
        <f>#N/A</f>
        <v>#N/A</v>
      </c>
      <c r="C111" s="18" t="e">
        <f>#N/A</f>
        <v>#N/A</v>
      </c>
      <c r="D111" s="18" t="e">
        <f>#N/A</f>
        <v>#N/A</v>
      </c>
      <c r="E111" s="18" t="e">
        <f>#N/A</f>
        <v>#N/A</v>
      </c>
      <c r="F111" s="18" t="e">
        <f>#N/A</f>
        <v>#N/A</v>
      </c>
      <c r="G111" s="18" t="e">
        <f>#N/A</f>
        <v>#N/A</v>
      </c>
    </row>
    <row r="112" spans="1:7" x14ac:dyDescent="0.45">
      <c r="A112" s="14" t="s">
        <v>100</v>
      </c>
      <c r="B112" s="18" t="e">
        <f>#N/A</f>
        <v>#N/A</v>
      </c>
      <c r="C112" s="18" t="e">
        <f>#N/A</f>
        <v>#N/A</v>
      </c>
      <c r="D112" s="18" t="e">
        <f>#N/A</f>
        <v>#N/A</v>
      </c>
      <c r="E112" s="18" t="e">
        <f>#N/A</f>
        <v>#N/A</v>
      </c>
      <c r="F112" s="18" t="e">
        <f>#N/A</f>
        <v>#N/A</v>
      </c>
      <c r="G112" s="18" t="e">
        <f>#N/A</f>
        <v>#N/A</v>
      </c>
    </row>
    <row r="113" spans="1:7" x14ac:dyDescent="0.45">
      <c r="A113" s="14" t="s">
        <v>101</v>
      </c>
      <c r="B113" s="18" t="e">
        <f>#N/A</f>
        <v>#N/A</v>
      </c>
      <c r="C113" s="18" t="e">
        <f>#N/A</f>
        <v>#N/A</v>
      </c>
      <c r="D113" s="18" t="e">
        <f>#N/A</f>
        <v>#N/A</v>
      </c>
      <c r="E113" s="18" t="e">
        <f>#N/A</f>
        <v>#N/A</v>
      </c>
      <c r="F113" s="18" t="e">
        <f>#N/A</f>
        <v>#N/A</v>
      </c>
      <c r="G113" s="18" t="e">
        <f>#N/A</f>
        <v>#N/A</v>
      </c>
    </row>
    <row r="114" spans="1:7" x14ac:dyDescent="0.45">
      <c r="A114" s="14" t="s">
        <v>102</v>
      </c>
      <c r="B114" s="18" t="e">
        <f>#N/A</f>
        <v>#N/A</v>
      </c>
      <c r="C114" s="18" t="e">
        <f>#N/A</f>
        <v>#N/A</v>
      </c>
      <c r="D114" s="18" t="e">
        <f>#N/A</f>
        <v>#N/A</v>
      </c>
      <c r="E114" s="18" t="e">
        <f>#N/A</f>
        <v>#N/A</v>
      </c>
      <c r="F114" s="18" t="e">
        <f>#N/A</f>
        <v>#N/A</v>
      </c>
      <c r="G114" s="18" t="e">
        <f>#N/A</f>
        <v>#N/A</v>
      </c>
    </row>
    <row r="115" spans="1:7" x14ac:dyDescent="0.45">
      <c r="A115" s="14" t="s">
        <v>103</v>
      </c>
      <c r="B115" s="18" t="e">
        <f>#N/A</f>
        <v>#N/A</v>
      </c>
      <c r="C115" s="18" t="e">
        <f>#N/A</f>
        <v>#N/A</v>
      </c>
      <c r="D115" s="18" t="e">
        <f>#N/A</f>
        <v>#N/A</v>
      </c>
      <c r="E115" s="18" t="e">
        <f>#N/A</f>
        <v>#N/A</v>
      </c>
      <c r="F115" s="18" t="e">
        <f>#N/A</f>
        <v>#N/A</v>
      </c>
      <c r="G115" s="18" t="e">
        <f>#N/A</f>
        <v>#N/A</v>
      </c>
    </row>
    <row r="116" spans="1:7" x14ac:dyDescent="0.45">
      <c r="A116" s="14" t="s">
        <v>104</v>
      </c>
      <c r="B116" s="18" t="e">
        <f>#N/A</f>
        <v>#N/A</v>
      </c>
      <c r="C116" s="18" t="e">
        <f>#N/A</f>
        <v>#N/A</v>
      </c>
      <c r="D116" s="18" t="e">
        <f>#N/A</f>
        <v>#N/A</v>
      </c>
      <c r="E116" s="18" t="e">
        <f>#N/A</f>
        <v>#N/A</v>
      </c>
      <c r="F116" s="18" t="e">
        <f>#N/A</f>
        <v>#N/A</v>
      </c>
      <c r="G116" s="18" t="e">
        <f>#N/A</f>
        <v>#N/A</v>
      </c>
    </row>
    <row r="117" spans="1:7" x14ac:dyDescent="0.45">
      <c r="A117" s="14" t="s">
        <v>105</v>
      </c>
      <c r="B117" s="18" t="e">
        <f>#N/A</f>
        <v>#N/A</v>
      </c>
      <c r="C117" s="18" t="e">
        <f>#N/A</f>
        <v>#N/A</v>
      </c>
      <c r="D117" s="18" t="e">
        <f>#N/A</f>
        <v>#N/A</v>
      </c>
      <c r="E117" s="18" t="e">
        <f>#N/A</f>
        <v>#N/A</v>
      </c>
      <c r="F117" s="18" t="e">
        <f>#N/A</f>
        <v>#N/A</v>
      </c>
      <c r="G117" s="18" t="e">
        <f>#N/A</f>
        <v>#N/A</v>
      </c>
    </row>
    <row r="118" spans="1:7" x14ac:dyDescent="0.45">
      <c r="A118" s="14" t="s">
        <v>106</v>
      </c>
      <c r="B118" s="18" t="e">
        <f>#N/A</f>
        <v>#N/A</v>
      </c>
      <c r="C118" s="18" t="e">
        <f>#N/A</f>
        <v>#N/A</v>
      </c>
      <c r="D118" s="18">
        <f>B10*D76/1000</f>
        <v>0</v>
      </c>
      <c r="E118" s="18">
        <f>D10*E76/1000</f>
        <v>0</v>
      </c>
      <c r="F118" s="18">
        <f>G10*F76/1000</f>
        <v>0</v>
      </c>
      <c r="G118" s="18" t="e">
        <f>#N/A</f>
        <v>#N/A</v>
      </c>
    </row>
    <row r="119" spans="1:7" x14ac:dyDescent="0.45">
      <c r="A119" s="14" t="s">
        <v>107</v>
      </c>
      <c r="B119" s="18" t="e">
        <f>#N/A</f>
        <v>#N/A</v>
      </c>
      <c r="C119" s="18" t="e">
        <f>#N/A</f>
        <v>#N/A</v>
      </c>
      <c r="D119" s="18">
        <f>B11*D77/1000</f>
        <v>0</v>
      </c>
      <c r="E119" s="18">
        <f>D11*E77/1000</f>
        <v>0</v>
      </c>
      <c r="F119" s="18">
        <f>G11*F77/1000</f>
        <v>0</v>
      </c>
      <c r="G119" s="18" t="e">
        <f>#N/A</f>
        <v>#N/A</v>
      </c>
    </row>
    <row r="120" spans="1:7" x14ac:dyDescent="0.45">
      <c r="A120" s="14" t="s">
        <v>108</v>
      </c>
      <c r="B120" s="18" t="e">
        <f>#N/A</f>
        <v>#N/A</v>
      </c>
      <c r="C120" s="18" t="e">
        <f>#N/A</f>
        <v>#N/A</v>
      </c>
      <c r="D120" s="18">
        <f>B12*D78/1000</f>
        <v>0</v>
      </c>
      <c r="E120" s="18">
        <f>D12*E78/1000</f>
        <v>0</v>
      </c>
      <c r="F120" s="18">
        <f>G12*F78/1000</f>
        <v>0</v>
      </c>
      <c r="G120" s="18" t="e">
        <f>#N/A</f>
        <v>#N/A</v>
      </c>
    </row>
    <row r="121" spans="1:7" x14ac:dyDescent="0.45">
      <c r="A121" s="14" t="s">
        <v>109</v>
      </c>
      <c r="B121" s="18" t="e">
        <f>#N/A</f>
        <v>#N/A</v>
      </c>
      <c r="C121" s="18" t="e">
        <f>#N/A</f>
        <v>#N/A</v>
      </c>
      <c r="D121" s="18">
        <f>B13*D79/1000</f>
        <v>0</v>
      </c>
      <c r="E121" s="18">
        <f>D13*E79/1000</f>
        <v>0</v>
      </c>
      <c r="F121" s="18">
        <f>G13*F79/1000</f>
        <v>0</v>
      </c>
      <c r="G121" s="18" t="e">
        <f>#N/A</f>
        <v>#N/A</v>
      </c>
    </row>
    <row r="122" spans="1:7" x14ac:dyDescent="0.45">
      <c r="B122" s="18"/>
      <c r="C122" s="18"/>
      <c r="D122" s="18"/>
      <c r="E122" s="18"/>
      <c r="F122" s="18"/>
      <c r="G122" s="18"/>
    </row>
    <row r="123" spans="1:7" x14ac:dyDescent="0.45">
      <c r="A123" s="56" t="s">
        <v>83</v>
      </c>
      <c r="B123" s="19" t="s">
        <v>83</v>
      </c>
      <c r="C123" s="19" t="s">
        <v>83</v>
      </c>
      <c r="D123" s="19" t="s">
        <v>83</v>
      </c>
      <c r="E123" s="19" t="s">
        <v>83</v>
      </c>
      <c r="F123" s="19" t="s">
        <v>83</v>
      </c>
      <c r="G123" s="18"/>
    </row>
  </sheetData>
  <mergeCells count="4">
    <mergeCell ref="B4:D6"/>
    <mergeCell ref="E4:G6"/>
    <mergeCell ref="H4:I4"/>
    <mergeCell ref="H5:I5"/>
  </mergeCells>
  <printOptions horizontalCentered="1" verticalCentered="1"/>
  <pageMargins left="0.35433070866141736" right="0.39370078740157483" top="0.98425196850393704" bottom="0.59055118110236227" header="0.31496062992125984" footer="0.35433070866141736"/>
  <pageSetup paperSize="9" scale="47" firstPageNumber="0" orientation="portrait" cellComments="atEnd" r:id="rId1"/>
  <headerFooter scaleWithDoc="0">
    <oddHeader>&amp;CBADIS EDITION 2014-2018</oddHeader>
    <oddFooter>&amp;C&amp;7 87&amp;R&amp;7&amp;F</oddFooter>
  </headerFooter>
  <rowBreaks count="1" manualBreakCount="1">
    <brk id="4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tabColor rgb="FFFFFF00"/>
    <pageSetUpPr fitToPage="1"/>
  </sheetPr>
  <dimension ref="A1:AMC50"/>
  <sheetViews>
    <sheetView view="pageBreakPreview" zoomScale="70" zoomScaleNormal="70" zoomScaleSheetLayoutView="70" zoomScalePageLayoutView="60" workbookViewId="0">
      <selection activeCell="H16" sqref="H16"/>
    </sheetView>
  </sheetViews>
  <sheetFormatPr baseColWidth="10" defaultRowHeight="15.4" x14ac:dyDescent="0.45"/>
  <cols>
    <col min="1" max="9" width="18.625" style="2" customWidth="1"/>
    <col min="10" max="11" width="0" style="2" hidden="1"/>
    <col min="12" max="1017" width="8.375" style="2"/>
  </cols>
  <sheetData>
    <row r="1" spans="1:1017" s="284" customFormat="1" ht="25.5" customHeight="1" x14ac:dyDescent="0.65">
      <c r="A1" s="491" t="s">
        <v>230</v>
      </c>
      <c r="B1" s="111"/>
      <c r="C1" s="111"/>
      <c r="D1" s="111"/>
      <c r="E1" s="111"/>
      <c r="F1" s="111"/>
      <c r="G1" s="111"/>
      <c r="H1" s="111"/>
      <c r="I1" s="11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</row>
    <row r="2" spans="1:1017" s="284" customFormat="1" ht="20.25" customHeight="1" x14ac:dyDescent="0.65">
      <c r="A2" s="5"/>
      <c r="B2" s="5"/>
      <c r="C2" s="491"/>
      <c r="D2" s="491" t="s">
        <v>343</v>
      </c>
      <c r="E2" s="111"/>
      <c r="F2" s="111"/>
      <c r="G2" s="111"/>
      <c r="H2" s="111"/>
      <c r="I2" s="11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</row>
    <row r="3" spans="1:1017" ht="18" x14ac:dyDescent="0.55000000000000004">
      <c r="A3" s="282"/>
      <c r="B3" s="74"/>
      <c r="C3" s="74"/>
      <c r="D3" s="282"/>
      <c r="E3" s="74"/>
      <c r="F3" s="90"/>
      <c r="G3" s="74"/>
      <c r="H3" s="74"/>
      <c r="I3" s="282"/>
    </row>
    <row r="4" spans="1:1017" ht="20.25" x14ac:dyDescent="0.55000000000000004">
      <c r="A4" s="282"/>
      <c r="B4" s="90"/>
      <c r="C4" s="283"/>
      <c r="D4" s="90"/>
      <c r="E4" s="90"/>
      <c r="F4" s="491"/>
      <c r="G4" s="90"/>
      <c r="H4" s="90"/>
      <c r="I4" s="90"/>
    </row>
    <row r="5" spans="1:1017" ht="0.75" customHeight="1" thickBot="1" x14ac:dyDescent="0.6">
      <c r="A5" s="282"/>
      <c r="B5" s="90"/>
      <c r="C5" s="283"/>
      <c r="D5" s="74"/>
      <c r="E5" s="90"/>
      <c r="F5" s="74"/>
      <c r="G5" s="90"/>
      <c r="H5" s="90"/>
      <c r="I5" s="90"/>
    </row>
    <row r="6" spans="1:1017" s="284" customFormat="1" ht="21.4" thickTop="1" x14ac:dyDescent="0.65">
      <c r="A6" s="408"/>
      <c r="B6" s="815" t="s">
        <v>231</v>
      </c>
      <c r="C6" s="816"/>
      <c r="D6" s="816"/>
      <c r="E6" s="817"/>
      <c r="F6" s="815" t="s">
        <v>232</v>
      </c>
      <c r="G6" s="816"/>
      <c r="H6" s="816"/>
      <c r="I6" s="81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</row>
    <row r="7" spans="1:1017" s="284" customFormat="1" ht="21.4" thickBot="1" x14ac:dyDescent="0.7">
      <c r="A7" s="378"/>
      <c r="B7" s="818"/>
      <c r="C7" s="819"/>
      <c r="D7" s="819"/>
      <c r="E7" s="820"/>
      <c r="F7" s="818"/>
      <c r="G7" s="819"/>
      <c r="H7" s="819"/>
      <c r="I7" s="82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</row>
    <row r="8" spans="1:1017" s="284" customFormat="1" ht="21.4" thickTop="1" x14ac:dyDescent="0.65">
      <c r="A8" s="399" t="s">
        <v>3</v>
      </c>
      <c r="B8" s="494" t="s">
        <v>233</v>
      </c>
      <c r="C8" s="493" t="s">
        <v>213</v>
      </c>
      <c r="D8" s="515" t="s">
        <v>234</v>
      </c>
      <c r="E8" s="493" t="s">
        <v>235</v>
      </c>
      <c r="F8" s="515" t="s">
        <v>233</v>
      </c>
      <c r="G8" s="493" t="s">
        <v>213</v>
      </c>
      <c r="H8" s="515" t="s">
        <v>236</v>
      </c>
      <c r="I8" s="493" t="s">
        <v>235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</row>
    <row r="9" spans="1:1017" s="284" customFormat="1" ht="21" x14ac:dyDescent="0.65">
      <c r="A9" s="133" t="s">
        <v>237</v>
      </c>
      <c r="B9" s="514" t="s">
        <v>238</v>
      </c>
      <c r="C9" s="495" t="s">
        <v>239</v>
      </c>
      <c r="D9" s="513" t="s">
        <v>240</v>
      </c>
      <c r="E9" s="495" t="s">
        <v>241</v>
      </c>
      <c r="F9" s="513" t="s">
        <v>238</v>
      </c>
      <c r="G9" s="495" t="s">
        <v>239</v>
      </c>
      <c r="H9" s="513" t="s">
        <v>242</v>
      </c>
      <c r="I9" s="495" t="s">
        <v>241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</row>
    <row r="10" spans="1:1017" s="284" customFormat="1" ht="21" x14ac:dyDescent="0.65">
      <c r="A10" s="410"/>
      <c r="B10" s="517"/>
      <c r="C10" s="495" t="s">
        <v>243</v>
      </c>
      <c r="D10" s="513" t="s">
        <v>242</v>
      </c>
      <c r="E10" s="495" t="s">
        <v>244</v>
      </c>
      <c r="F10" s="500"/>
      <c r="G10" s="495" t="s">
        <v>243</v>
      </c>
      <c r="H10" s="513" t="s">
        <v>245</v>
      </c>
      <c r="I10" s="495" t="s">
        <v>244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</row>
    <row r="11" spans="1:1017" s="284" customFormat="1" ht="21" x14ac:dyDescent="0.65">
      <c r="A11" s="410"/>
      <c r="B11" s="497"/>
      <c r="C11" s="496"/>
      <c r="D11" s="513" t="s">
        <v>245</v>
      </c>
      <c r="E11" s="495" t="s">
        <v>246</v>
      </c>
      <c r="F11" s="500"/>
      <c r="G11" s="496"/>
      <c r="H11" s="500"/>
      <c r="I11" s="495" t="s">
        <v>246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</row>
    <row r="12" spans="1:1017" s="284" customFormat="1" ht="21" x14ac:dyDescent="0.65">
      <c r="A12" s="410"/>
      <c r="B12" s="497"/>
      <c r="C12" s="496"/>
      <c r="D12" s="500"/>
      <c r="E12" s="496"/>
      <c r="F12" s="500"/>
      <c r="G12" s="496"/>
      <c r="H12" s="500"/>
      <c r="I12" s="4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</row>
    <row r="13" spans="1:1017" s="284" customFormat="1" ht="21.4" thickBot="1" x14ac:dyDescent="0.7">
      <c r="A13" s="411"/>
      <c r="B13" s="376" t="s">
        <v>190</v>
      </c>
      <c r="C13" s="128" t="s">
        <v>32</v>
      </c>
      <c r="D13" s="377" t="s">
        <v>115</v>
      </c>
      <c r="E13" s="375" t="s">
        <v>34</v>
      </c>
      <c r="F13" s="406" t="s">
        <v>35</v>
      </c>
      <c r="G13" s="128" t="s">
        <v>36</v>
      </c>
      <c r="H13" s="377" t="s">
        <v>37</v>
      </c>
      <c r="I13" s="375" t="s">
        <v>38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</row>
    <row r="14" spans="1:1017" s="284" customFormat="1" ht="45" customHeight="1" thickTop="1" x14ac:dyDescent="0.7">
      <c r="A14" s="286">
        <v>1986</v>
      </c>
      <c r="B14" s="390">
        <v>1594015.375</v>
      </c>
      <c r="C14" s="290">
        <v>12000</v>
      </c>
      <c r="D14" s="390">
        <v>1220954.20770108</v>
      </c>
      <c r="E14" s="290">
        <v>361061.16729891702</v>
      </c>
      <c r="F14" s="390">
        <v>1335803.1869999999</v>
      </c>
      <c r="G14" s="290">
        <v>9360</v>
      </c>
      <c r="H14" s="390">
        <v>1121957.92059018</v>
      </c>
      <c r="I14" s="290">
        <v>204485.26640981599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</row>
    <row r="15" spans="1:1017" s="289" customFormat="1" ht="45" customHeight="1" x14ac:dyDescent="0.7">
      <c r="A15" s="286">
        <v>1987</v>
      </c>
      <c r="B15" s="390">
        <v>1156383.8899999999</v>
      </c>
      <c r="C15" s="290">
        <v>12000</v>
      </c>
      <c r="D15" s="390">
        <v>1252915.12599607</v>
      </c>
      <c r="E15" s="290">
        <v>-108531.235996074</v>
      </c>
      <c r="F15" s="390">
        <v>971745.58700000006</v>
      </c>
      <c r="G15" s="290">
        <v>9360</v>
      </c>
      <c r="H15" s="390">
        <v>1151327.4130774699</v>
      </c>
      <c r="I15" s="290">
        <v>-188941.826077473</v>
      </c>
      <c r="J15" s="391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288"/>
      <c r="AP15" s="288"/>
      <c r="AQ15" s="288"/>
      <c r="AR15" s="288"/>
      <c r="AS15" s="288"/>
      <c r="AT15" s="288"/>
      <c r="AU15" s="288"/>
      <c r="AV15" s="288"/>
      <c r="AW15" s="288"/>
      <c r="AX15" s="288"/>
      <c r="AY15" s="288"/>
      <c r="AZ15" s="288"/>
      <c r="BA15" s="288"/>
      <c r="BB15" s="288"/>
      <c r="BC15" s="288"/>
      <c r="BD15" s="288"/>
      <c r="BE15" s="288"/>
      <c r="BF15" s="288"/>
      <c r="BG15" s="288"/>
      <c r="BH15" s="288"/>
      <c r="BI15" s="288"/>
      <c r="BJ15" s="288"/>
      <c r="BK15" s="288"/>
      <c r="BL15" s="288"/>
      <c r="BM15" s="288"/>
      <c r="BN15" s="288"/>
      <c r="BO15" s="288"/>
      <c r="BP15" s="288"/>
      <c r="BQ15" s="288"/>
      <c r="BR15" s="288"/>
      <c r="BS15" s="288"/>
      <c r="BT15" s="288"/>
      <c r="BU15" s="288"/>
      <c r="BV15" s="288"/>
      <c r="BW15" s="288"/>
      <c r="BX15" s="288"/>
      <c r="BY15" s="288"/>
      <c r="BZ15" s="288"/>
      <c r="CA15" s="288"/>
      <c r="CB15" s="288"/>
      <c r="CC15" s="288"/>
      <c r="CD15" s="288"/>
      <c r="CE15" s="288"/>
      <c r="CF15" s="288"/>
      <c r="CG15" s="288"/>
      <c r="CH15" s="288"/>
      <c r="CI15" s="288"/>
      <c r="CJ15" s="288"/>
      <c r="CK15" s="288"/>
      <c r="CL15" s="288"/>
      <c r="CM15" s="288"/>
      <c r="CN15" s="288"/>
      <c r="CO15" s="288"/>
      <c r="CP15" s="288"/>
      <c r="CQ15" s="288"/>
      <c r="CR15" s="288"/>
      <c r="CS15" s="288"/>
      <c r="CT15" s="288"/>
      <c r="CU15" s="288"/>
      <c r="CV15" s="288"/>
      <c r="CW15" s="288"/>
      <c r="CX15" s="288"/>
      <c r="CY15" s="288"/>
      <c r="CZ15" s="288"/>
      <c r="DA15" s="288"/>
      <c r="DB15" s="288"/>
      <c r="DC15" s="288"/>
      <c r="DD15" s="288"/>
      <c r="DE15" s="288"/>
      <c r="DF15" s="288"/>
      <c r="DG15" s="288"/>
      <c r="DH15" s="288"/>
      <c r="DI15" s="288"/>
      <c r="DJ15" s="288"/>
      <c r="DK15" s="288"/>
      <c r="DL15" s="288"/>
      <c r="DM15" s="288"/>
      <c r="DN15" s="288"/>
      <c r="DO15" s="288"/>
      <c r="DP15" s="288"/>
      <c r="DQ15" s="288"/>
      <c r="DR15" s="288"/>
      <c r="DS15" s="288"/>
      <c r="DT15" s="288"/>
      <c r="DU15" s="288"/>
      <c r="DV15" s="288"/>
      <c r="DW15" s="288"/>
      <c r="DX15" s="288"/>
      <c r="DY15" s="288"/>
      <c r="DZ15" s="288"/>
      <c r="EA15" s="288"/>
      <c r="EB15" s="288"/>
      <c r="EC15" s="288"/>
      <c r="ED15" s="288"/>
      <c r="EE15" s="288"/>
      <c r="EF15" s="288"/>
      <c r="EG15" s="288"/>
      <c r="EH15" s="288"/>
      <c r="EI15" s="288"/>
      <c r="EJ15" s="288"/>
      <c r="EK15" s="288"/>
      <c r="EL15" s="288"/>
      <c r="EM15" s="288"/>
      <c r="EN15" s="288"/>
      <c r="EO15" s="288"/>
      <c r="EP15" s="288"/>
      <c r="EQ15" s="288"/>
      <c r="ER15" s="288"/>
      <c r="ES15" s="288"/>
      <c r="ET15" s="288"/>
      <c r="EU15" s="288"/>
      <c r="EV15" s="288"/>
      <c r="EW15" s="288"/>
      <c r="EX15" s="288"/>
      <c r="EY15" s="288"/>
      <c r="EZ15" s="288"/>
      <c r="FA15" s="288"/>
      <c r="FB15" s="288"/>
      <c r="FC15" s="288"/>
      <c r="FD15" s="288"/>
      <c r="FE15" s="288"/>
      <c r="FF15" s="288"/>
      <c r="FG15" s="288"/>
      <c r="FH15" s="288"/>
      <c r="FI15" s="288"/>
      <c r="FJ15" s="288"/>
      <c r="FK15" s="288"/>
      <c r="FL15" s="288"/>
      <c r="FM15" s="288"/>
      <c r="FN15" s="288"/>
      <c r="FO15" s="288"/>
      <c r="FP15" s="288"/>
      <c r="FQ15" s="288"/>
      <c r="FR15" s="288"/>
      <c r="FS15" s="288"/>
      <c r="FT15" s="288"/>
      <c r="FU15" s="288"/>
      <c r="FV15" s="288"/>
      <c r="FW15" s="288"/>
      <c r="FX15" s="288"/>
      <c r="FY15" s="288"/>
      <c r="FZ15" s="288"/>
      <c r="GA15" s="288"/>
      <c r="GB15" s="288"/>
      <c r="GC15" s="288"/>
      <c r="GD15" s="288"/>
      <c r="GE15" s="288"/>
      <c r="GF15" s="288"/>
      <c r="GG15" s="288"/>
      <c r="GH15" s="288"/>
      <c r="GI15" s="288"/>
      <c r="GJ15" s="288"/>
      <c r="GK15" s="288"/>
      <c r="GL15" s="288"/>
      <c r="GM15" s="288"/>
      <c r="GN15" s="288"/>
      <c r="GO15" s="288"/>
      <c r="GP15" s="288"/>
      <c r="GQ15" s="288"/>
      <c r="GR15" s="288"/>
      <c r="GS15" s="288"/>
      <c r="GT15" s="288"/>
      <c r="GU15" s="288"/>
      <c r="GV15" s="288"/>
      <c r="GW15" s="288"/>
      <c r="GX15" s="288"/>
      <c r="GY15" s="288"/>
      <c r="GZ15" s="288"/>
      <c r="HA15" s="288"/>
      <c r="HB15" s="288"/>
      <c r="HC15" s="288"/>
      <c r="HD15" s="288"/>
      <c r="HE15" s="288"/>
      <c r="HF15" s="288"/>
      <c r="HG15" s="288"/>
      <c r="HH15" s="288"/>
      <c r="HI15" s="288"/>
      <c r="HJ15" s="288"/>
      <c r="HK15" s="288"/>
      <c r="HL15" s="288"/>
      <c r="HM15" s="288"/>
      <c r="HN15" s="288"/>
      <c r="HO15" s="288"/>
      <c r="HP15" s="288"/>
      <c r="HQ15" s="288"/>
      <c r="HR15" s="288"/>
      <c r="HS15" s="288"/>
      <c r="HT15" s="288"/>
      <c r="HU15" s="288"/>
      <c r="HV15" s="288"/>
      <c r="HW15" s="288"/>
      <c r="HX15" s="288"/>
      <c r="HY15" s="288"/>
      <c r="HZ15" s="288"/>
      <c r="IA15" s="288"/>
      <c r="IB15" s="288"/>
      <c r="IC15" s="288"/>
      <c r="ID15" s="288"/>
      <c r="IE15" s="288"/>
      <c r="IF15" s="288"/>
      <c r="IG15" s="288"/>
      <c r="IH15" s="288"/>
      <c r="II15" s="288"/>
      <c r="IJ15" s="288"/>
      <c r="IK15" s="288"/>
      <c r="IL15" s="288"/>
      <c r="IM15" s="288"/>
      <c r="IN15" s="288"/>
      <c r="IO15" s="288"/>
      <c r="IP15" s="288"/>
      <c r="IQ15" s="288"/>
      <c r="IR15" s="288"/>
      <c r="IS15" s="288"/>
      <c r="IT15" s="288"/>
      <c r="IU15" s="288"/>
      <c r="IV15" s="288"/>
      <c r="IW15" s="288"/>
      <c r="IX15" s="288"/>
      <c r="IY15" s="288"/>
      <c r="IZ15" s="288"/>
      <c r="JA15" s="288"/>
      <c r="JB15" s="288"/>
      <c r="JC15" s="288"/>
      <c r="JD15" s="288"/>
      <c r="JE15" s="288"/>
      <c r="JF15" s="288"/>
      <c r="JG15" s="288"/>
      <c r="JH15" s="288"/>
      <c r="JI15" s="288"/>
      <c r="JJ15" s="288"/>
      <c r="JK15" s="288"/>
      <c r="JL15" s="288"/>
      <c r="JM15" s="288"/>
      <c r="JN15" s="288"/>
      <c r="JO15" s="288"/>
      <c r="JP15" s="288"/>
      <c r="JQ15" s="288"/>
      <c r="JR15" s="288"/>
      <c r="JS15" s="288"/>
      <c r="JT15" s="288"/>
      <c r="JU15" s="288"/>
      <c r="JV15" s="288"/>
      <c r="JW15" s="288"/>
      <c r="JX15" s="288"/>
      <c r="JY15" s="288"/>
      <c r="JZ15" s="288"/>
      <c r="KA15" s="288"/>
      <c r="KB15" s="288"/>
      <c r="KC15" s="288"/>
      <c r="KD15" s="288"/>
      <c r="KE15" s="288"/>
      <c r="KF15" s="288"/>
      <c r="KG15" s="288"/>
      <c r="KH15" s="288"/>
      <c r="KI15" s="288"/>
      <c r="KJ15" s="288"/>
      <c r="KK15" s="288"/>
      <c r="KL15" s="288"/>
      <c r="KM15" s="288"/>
      <c r="KN15" s="288"/>
      <c r="KO15" s="288"/>
      <c r="KP15" s="288"/>
      <c r="KQ15" s="288"/>
      <c r="KR15" s="288"/>
      <c r="KS15" s="288"/>
      <c r="KT15" s="288"/>
      <c r="KU15" s="288"/>
      <c r="KV15" s="288"/>
      <c r="KW15" s="288"/>
      <c r="KX15" s="288"/>
      <c r="KY15" s="288"/>
      <c r="KZ15" s="288"/>
      <c r="LA15" s="288"/>
      <c r="LB15" s="288"/>
      <c r="LC15" s="288"/>
      <c r="LD15" s="288"/>
      <c r="LE15" s="288"/>
      <c r="LF15" s="288"/>
      <c r="LG15" s="288"/>
      <c r="LH15" s="288"/>
      <c r="LI15" s="288"/>
      <c r="LJ15" s="288"/>
      <c r="LK15" s="288"/>
      <c r="LL15" s="288"/>
      <c r="LM15" s="288"/>
      <c r="LN15" s="288"/>
      <c r="LO15" s="288"/>
      <c r="LP15" s="288"/>
      <c r="LQ15" s="288"/>
      <c r="LR15" s="288"/>
      <c r="LS15" s="288"/>
      <c r="LT15" s="288"/>
      <c r="LU15" s="288"/>
      <c r="LV15" s="288"/>
      <c r="LW15" s="288"/>
      <c r="LX15" s="288"/>
      <c r="LY15" s="288"/>
      <c r="LZ15" s="288"/>
      <c r="MA15" s="288"/>
      <c r="MB15" s="288"/>
      <c r="MC15" s="288"/>
      <c r="MD15" s="288"/>
      <c r="ME15" s="288"/>
      <c r="MF15" s="288"/>
      <c r="MG15" s="288"/>
      <c r="MH15" s="288"/>
      <c r="MI15" s="288"/>
      <c r="MJ15" s="288"/>
      <c r="MK15" s="288"/>
      <c r="ML15" s="288"/>
      <c r="MM15" s="288"/>
      <c r="MN15" s="288"/>
      <c r="MO15" s="288"/>
      <c r="MP15" s="288"/>
      <c r="MQ15" s="288"/>
      <c r="MR15" s="288"/>
      <c r="MS15" s="288"/>
      <c r="MT15" s="288"/>
      <c r="MU15" s="288"/>
      <c r="MV15" s="288"/>
      <c r="MW15" s="288"/>
      <c r="MX15" s="288"/>
      <c r="MY15" s="288"/>
      <c r="MZ15" s="288"/>
      <c r="NA15" s="288"/>
      <c r="NB15" s="288"/>
      <c r="NC15" s="288"/>
      <c r="ND15" s="288"/>
      <c r="NE15" s="288"/>
      <c r="NF15" s="288"/>
      <c r="NG15" s="288"/>
      <c r="NH15" s="288"/>
      <c r="NI15" s="288"/>
      <c r="NJ15" s="288"/>
      <c r="NK15" s="288"/>
      <c r="NL15" s="288"/>
      <c r="NM15" s="288"/>
      <c r="NN15" s="288"/>
      <c r="NO15" s="288"/>
      <c r="NP15" s="288"/>
      <c r="NQ15" s="288"/>
      <c r="NR15" s="288"/>
      <c r="NS15" s="288"/>
      <c r="NT15" s="288"/>
      <c r="NU15" s="288"/>
      <c r="NV15" s="288"/>
      <c r="NW15" s="288"/>
      <c r="NX15" s="288"/>
      <c r="NY15" s="288"/>
      <c r="NZ15" s="288"/>
      <c r="OA15" s="288"/>
      <c r="OB15" s="288"/>
      <c r="OC15" s="288"/>
      <c r="OD15" s="288"/>
      <c r="OE15" s="288"/>
      <c r="OF15" s="288"/>
      <c r="OG15" s="288"/>
      <c r="OH15" s="288"/>
      <c r="OI15" s="288"/>
      <c r="OJ15" s="288"/>
      <c r="OK15" s="288"/>
      <c r="OL15" s="288"/>
      <c r="OM15" s="288"/>
      <c r="ON15" s="288"/>
      <c r="OO15" s="288"/>
      <c r="OP15" s="288"/>
      <c r="OQ15" s="288"/>
      <c r="OR15" s="288"/>
      <c r="OS15" s="288"/>
      <c r="OT15" s="288"/>
      <c r="OU15" s="288"/>
      <c r="OV15" s="288"/>
      <c r="OW15" s="288"/>
      <c r="OX15" s="288"/>
      <c r="OY15" s="288"/>
      <c r="OZ15" s="288"/>
      <c r="PA15" s="288"/>
      <c r="PB15" s="288"/>
      <c r="PC15" s="288"/>
      <c r="PD15" s="288"/>
      <c r="PE15" s="288"/>
      <c r="PF15" s="288"/>
      <c r="PG15" s="288"/>
      <c r="PH15" s="288"/>
      <c r="PI15" s="288"/>
      <c r="PJ15" s="288"/>
      <c r="PK15" s="288"/>
      <c r="PL15" s="288"/>
      <c r="PM15" s="288"/>
      <c r="PN15" s="288"/>
      <c r="PO15" s="288"/>
      <c r="PP15" s="288"/>
      <c r="PQ15" s="288"/>
      <c r="PR15" s="288"/>
      <c r="PS15" s="288"/>
      <c r="PT15" s="288"/>
      <c r="PU15" s="288"/>
      <c r="PV15" s="288"/>
      <c r="PW15" s="288"/>
      <c r="PX15" s="288"/>
      <c r="PY15" s="288"/>
      <c r="PZ15" s="288"/>
      <c r="QA15" s="288"/>
      <c r="QB15" s="288"/>
      <c r="QC15" s="288"/>
      <c r="QD15" s="288"/>
      <c r="QE15" s="288"/>
      <c r="QF15" s="288"/>
      <c r="QG15" s="288"/>
      <c r="QH15" s="288"/>
      <c r="QI15" s="288"/>
      <c r="QJ15" s="288"/>
      <c r="QK15" s="288"/>
      <c r="QL15" s="288"/>
      <c r="QM15" s="288"/>
      <c r="QN15" s="288"/>
      <c r="QO15" s="288"/>
      <c r="QP15" s="288"/>
      <c r="QQ15" s="288"/>
      <c r="QR15" s="288"/>
      <c r="QS15" s="288"/>
      <c r="QT15" s="288"/>
      <c r="QU15" s="288"/>
      <c r="QV15" s="288"/>
      <c r="QW15" s="288"/>
      <c r="QX15" s="288"/>
      <c r="QY15" s="288"/>
      <c r="QZ15" s="288"/>
      <c r="RA15" s="288"/>
      <c r="RB15" s="288"/>
      <c r="RC15" s="288"/>
      <c r="RD15" s="288"/>
      <c r="RE15" s="288"/>
      <c r="RF15" s="288"/>
      <c r="RG15" s="288"/>
      <c r="RH15" s="288"/>
      <c r="RI15" s="288"/>
      <c r="RJ15" s="288"/>
      <c r="RK15" s="288"/>
      <c r="RL15" s="288"/>
      <c r="RM15" s="288"/>
      <c r="RN15" s="288"/>
      <c r="RO15" s="288"/>
      <c r="RP15" s="288"/>
      <c r="RQ15" s="288"/>
      <c r="RR15" s="288"/>
      <c r="RS15" s="288"/>
      <c r="RT15" s="288"/>
      <c r="RU15" s="288"/>
      <c r="RV15" s="288"/>
      <c r="RW15" s="288"/>
      <c r="RX15" s="288"/>
      <c r="RY15" s="288"/>
      <c r="RZ15" s="288"/>
      <c r="SA15" s="288"/>
      <c r="SB15" s="288"/>
      <c r="SC15" s="288"/>
      <c r="SD15" s="288"/>
      <c r="SE15" s="288"/>
      <c r="SF15" s="288"/>
      <c r="SG15" s="288"/>
      <c r="SH15" s="288"/>
      <c r="SI15" s="288"/>
      <c r="SJ15" s="288"/>
      <c r="SK15" s="288"/>
      <c r="SL15" s="288"/>
      <c r="SM15" s="288"/>
      <c r="SN15" s="288"/>
      <c r="SO15" s="288"/>
      <c r="SP15" s="288"/>
      <c r="SQ15" s="288"/>
      <c r="SR15" s="288"/>
      <c r="SS15" s="288"/>
      <c r="ST15" s="288"/>
      <c r="SU15" s="288"/>
      <c r="SV15" s="288"/>
      <c r="SW15" s="288"/>
      <c r="SX15" s="288"/>
      <c r="SY15" s="288"/>
      <c r="SZ15" s="288"/>
      <c r="TA15" s="288"/>
      <c r="TB15" s="288"/>
      <c r="TC15" s="288"/>
      <c r="TD15" s="288"/>
      <c r="TE15" s="288"/>
      <c r="TF15" s="288"/>
      <c r="TG15" s="288"/>
      <c r="TH15" s="288"/>
      <c r="TI15" s="288"/>
      <c r="TJ15" s="288"/>
      <c r="TK15" s="288"/>
      <c r="TL15" s="288"/>
      <c r="TM15" s="288"/>
      <c r="TN15" s="288"/>
      <c r="TO15" s="288"/>
      <c r="TP15" s="288"/>
      <c r="TQ15" s="288"/>
      <c r="TR15" s="288"/>
      <c r="TS15" s="288"/>
      <c r="TT15" s="288"/>
      <c r="TU15" s="288"/>
      <c r="TV15" s="288"/>
      <c r="TW15" s="288"/>
      <c r="TX15" s="288"/>
      <c r="TY15" s="288"/>
      <c r="TZ15" s="288"/>
      <c r="UA15" s="288"/>
      <c r="UB15" s="288"/>
      <c r="UC15" s="288"/>
      <c r="UD15" s="288"/>
      <c r="UE15" s="288"/>
      <c r="UF15" s="288"/>
      <c r="UG15" s="288"/>
      <c r="UH15" s="288"/>
      <c r="UI15" s="288"/>
      <c r="UJ15" s="288"/>
      <c r="UK15" s="288"/>
      <c r="UL15" s="288"/>
      <c r="UM15" s="288"/>
      <c r="UN15" s="288"/>
      <c r="UO15" s="288"/>
      <c r="UP15" s="288"/>
      <c r="UQ15" s="288"/>
      <c r="UR15" s="288"/>
      <c r="US15" s="288"/>
      <c r="UT15" s="288"/>
      <c r="UU15" s="288"/>
      <c r="UV15" s="288"/>
      <c r="UW15" s="288"/>
      <c r="UX15" s="288"/>
      <c r="UY15" s="288"/>
      <c r="UZ15" s="288"/>
      <c r="VA15" s="288"/>
      <c r="VB15" s="288"/>
      <c r="VC15" s="288"/>
      <c r="VD15" s="288"/>
      <c r="VE15" s="288"/>
      <c r="VF15" s="288"/>
      <c r="VG15" s="288"/>
      <c r="VH15" s="288"/>
      <c r="VI15" s="288"/>
      <c r="VJ15" s="288"/>
      <c r="VK15" s="288"/>
      <c r="VL15" s="288"/>
      <c r="VM15" s="288"/>
      <c r="VN15" s="288"/>
      <c r="VO15" s="288"/>
      <c r="VP15" s="288"/>
      <c r="VQ15" s="288"/>
      <c r="VR15" s="288"/>
      <c r="VS15" s="288"/>
      <c r="VT15" s="288"/>
      <c r="VU15" s="288"/>
      <c r="VV15" s="288"/>
      <c r="VW15" s="288"/>
      <c r="VX15" s="288"/>
      <c r="VY15" s="288"/>
      <c r="VZ15" s="288"/>
      <c r="WA15" s="288"/>
      <c r="WB15" s="288"/>
      <c r="WC15" s="288"/>
      <c r="WD15" s="288"/>
      <c r="WE15" s="288"/>
      <c r="WF15" s="288"/>
      <c r="WG15" s="288"/>
      <c r="WH15" s="288"/>
      <c r="WI15" s="288"/>
      <c r="WJ15" s="288"/>
      <c r="WK15" s="288"/>
      <c r="WL15" s="288"/>
      <c r="WM15" s="288"/>
      <c r="WN15" s="288"/>
      <c r="WO15" s="288"/>
      <c r="WP15" s="288"/>
      <c r="WQ15" s="288"/>
      <c r="WR15" s="288"/>
      <c r="WS15" s="288"/>
      <c r="WT15" s="288"/>
      <c r="WU15" s="288"/>
      <c r="WV15" s="288"/>
      <c r="WW15" s="288"/>
      <c r="WX15" s="288"/>
      <c r="WY15" s="288"/>
      <c r="WZ15" s="288"/>
      <c r="XA15" s="288"/>
      <c r="XB15" s="288"/>
      <c r="XC15" s="288"/>
      <c r="XD15" s="288"/>
      <c r="XE15" s="288"/>
      <c r="XF15" s="288"/>
      <c r="XG15" s="288"/>
      <c r="XH15" s="288"/>
      <c r="XI15" s="288"/>
      <c r="XJ15" s="288"/>
      <c r="XK15" s="288"/>
      <c r="XL15" s="288"/>
      <c r="XM15" s="288"/>
      <c r="XN15" s="288"/>
      <c r="XO15" s="288"/>
      <c r="XP15" s="288"/>
      <c r="XQ15" s="288"/>
      <c r="XR15" s="288"/>
      <c r="XS15" s="288"/>
      <c r="XT15" s="288"/>
      <c r="XU15" s="288"/>
      <c r="XV15" s="288"/>
      <c r="XW15" s="288"/>
      <c r="XX15" s="288"/>
      <c r="XY15" s="288"/>
      <c r="XZ15" s="288"/>
      <c r="YA15" s="288"/>
      <c r="YB15" s="288"/>
      <c r="YC15" s="288"/>
      <c r="YD15" s="288"/>
      <c r="YE15" s="288"/>
      <c r="YF15" s="288"/>
      <c r="YG15" s="288"/>
      <c r="YH15" s="288"/>
      <c r="YI15" s="288"/>
      <c r="YJ15" s="288"/>
      <c r="YK15" s="288"/>
      <c r="YL15" s="288"/>
      <c r="YM15" s="288"/>
      <c r="YN15" s="288"/>
      <c r="YO15" s="288"/>
      <c r="YP15" s="288"/>
      <c r="YQ15" s="288"/>
      <c r="YR15" s="288"/>
      <c r="YS15" s="288"/>
      <c r="YT15" s="288"/>
      <c r="YU15" s="288"/>
      <c r="YV15" s="288"/>
      <c r="YW15" s="288"/>
      <c r="YX15" s="288"/>
      <c r="YY15" s="288"/>
      <c r="YZ15" s="288"/>
      <c r="ZA15" s="288"/>
      <c r="ZB15" s="288"/>
      <c r="ZC15" s="288"/>
      <c r="ZD15" s="288"/>
      <c r="ZE15" s="288"/>
      <c r="ZF15" s="288"/>
      <c r="ZG15" s="288"/>
      <c r="ZH15" s="288"/>
      <c r="ZI15" s="288"/>
      <c r="ZJ15" s="288"/>
      <c r="ZK15" s="288"/>
      <c r="ZL15" s="288"/>
      <c r="ZM15" s="288"/>
      <c r="ZN15" s="288"/>
      <c r="ZO15" s="288"/>
      <c r="ZP15" s="288"/>
      <c r="ZQ15" s="288"/>
      <c r="ZR15" s="288"/>
      <c r="ZS15" s="288"/>
      <c r="ZT15" s="288"/>
      <c r="ZU15" s="288"/>
      <c r="ZV15" s="288"/>
      <c r="ZW15" s="288"/>
      <c r="ZX15" s="288"/>
      <c r="ZY15" s="288"/>
      <c r="ZZ15" s="288"/>
      <c r="AAA15" s="288"/>
      <c r="AAB15" s="288"/>
      <c r="AAC15" s="288"/>
      <c r="AAD15" s="288"/>
      <c r="AAE15" s="288"/>
      <c r="AAF15" s="288"/>
      <c r="AAG15" s="288"/>
      <c r="AAH15" s="288"/>
      <c r="AAI15" s="288"/>
      <c r="AAJ15" s="288"/>
      <c r="AAK15" s="288"/>
      <c r="AAL15" s="288"/>
      <c r="AAM15" s="288"/>
      <c r="AAN15" s="288"/>
      <c r="AAO15" s="288"/>
      <c r="AAP15" s="288"/>
      <c r="AAQ15" s="288"/>
      <c r="AAR15" s="288"/>
      <c r="AAS15" s="288"/>
      <c r="AAT15" s="288"/>
      <c r="AAU15" s="288"/>
      <c r="AAV15" s="288"/>
      <c r="AAW15" s="288"/>
      <c r="AAX15" s="288"/>
      <c r="AAY15" s="288"/>
      <c r="AAZ15" s="288"/>
      <c r="ABA15" s="288"/>
      <c r="ABB15" s="288"/>
      <c r="ABC15" s="288"/>
      <c r="ABD15" s="288"/>
      <c r="ABE15" s="288"/>
      <c r="ABF15" s="288"/>
      <c r="ABG15" s="288"/>
      <c r="ABH15" s="288"/>
      <c r="ABI15" s="288"/>
      <c r="ABJ15" s="288"/>
      <c r="ABK15" s="288"/>
      <c r="ABL15" s="288"/>
      <c r="ABM15" s="288"/>
      <c r="ABN15" s="288"/>
      <c r="ABO15" s="288"/>
      <c r="ABP15" s="288"/>
      <c r="ABQ15" s="288"/>
      <c r="ABR15" s="288"/>
      <c r="ABS15" s="288"/>
      <c r="ABT15" s="288"/>
      <c r="ABU15" s="288"/>
      <c r="ABV15" s="288"/>
      <c r="ABW15" s="288"/>
      <c r="ABX15" s="288"/>
      <c r="ABY15" s="288"/>
      <c r="ABZ15" s="288"/>
      <c r="ACA15" s="288"/>
      <c r="ACB15" s="288"/>
      <c r="ACC15" s="288"/>
      <c r="ACD15" s="288"/>
      <c r="ACE15" s="288"/>
      <c r="ACF15" s="288"/>
      <c r="ACG15" s="288"/>
      <c r="ACH15" s="288"/>
      <c r="ACI15" s="288"/>
      <c r="ACJ15" s="288"/>
      <c r="ACK15" s="288"/>
      <c r="ACL15" s="288"/>
      <c r="ACM15" s="288"/>
      <c r="ACN15" s="288"/>
      <c r="ACO15" s="288"/>
      <c r="ACP15" s="288"/>
      <c r="ACQ15" s="288"/>
      <c r="ACR15" s="288"/>
      <c r="ACS15" s="288"/>
      <c r="ACT15" s="288"/>
      <c r="ACU15" s="288"/>
      <c r="ACV15" s="288"/>
      <c r="ACW15" s="288"/>
      <c r="ACX15" s="288"/>
      <c r="ACY15" s="288"/>
      <c r="ACZ15" s="288"/>
      <c r="ADA15" s="288"/>
      <c r="ADB15" s="288"/>
      <c r="ADC15" s="288"/>
      <c r="ADD15" s="288"/>
      <c r="ADE15" s="288"/>
      <c r="ADF15" s="288"/>
      <c r="ADG15" s="288"/>
      <c r="ADH15" s="288"/>
      <c r="ADI15" s="288"/>
      <c r="ADJ15" s="288"/>
      <c r="ADK15" s="288"/>
      <c r="ADL15" s="288"/>
      <c r="ADM15" s="288"/>
      <c r="ADN15" s="288"/>
      <c r="ADO15" s="288"/>
      <c r="ADP15" s="288"/>
      <c r="ADQ15" s="288"/>
      <c r="ADR15" s="288"/>
      <c r="ADS15" s="288"/>
      <c r="ADT15" s="288"/>
      <c r="ADU15" s="288"/>
      <c r="ADV15" s="288"/>
      <c r="ADW15" s="288"/>
      <c r="ADX15" s="288"/>
      <c r="ADY15" s="288"/>
      <c r="ADZ15" s="288"/>
      <c r="AEA15" s="288"/>
      <c r="AEB15" s="288"/>
      <c r="AEC15" s="288"/>
      <c r="AED15" s="288"/>
      <c r="AEE15" s="288"/>
      <c r="AEF15" s="288"/>
      <c r="AEG15" s="288"/>
      <c r="AEH15" s="288"/>
      <c r="AEI15" s="288"/>
      <c r="AEJ15" s="288"/>
      <c r="AEK15" s="288"/>
      <c r="AEL15" s="288"/>
      <c r="AEM15" s="288"/>
      <c r="AEN15" s="288"/>
      <c r="AEO15" s="288"/>
      <c r="AEP15" s="288"/>
      <c r="AEQ15" s="288"/>
      <c r="AER15" s="288"/>
      <c r="AES15" s="288"/>
      <c r="AET15" s="288"/>
      <c r="AEU15" s="288"/>
      <c r="AEV15" s="288"/>
      <c r="AEW15" s="288"/>
      <c r="AEX15" s="288"/>
      <c r="AEY15" s="288"/>
      <c r="AEZ15" s="288"/>
      <c r="AFA15" s="288"/>
      <c r="AFB15" s="288"/>
      <c r="AFC15" s="288"/>
      <c r="AFD15" s="288"/>
      <c r="AFE15" s="288"/>
      <c r="AFF15" s="288"/>
      <c r="AFG15" s="288"/>
      <c r="AFH15" s="288"/>
      <c r="AFI15" s="288"/>
      <c r="AFJ15" s="288"/>
      <c r="AFK15" s="288"/>
      <c r="AFL15" s="288"/>
      <c r="AFM15" s="288"/>
      <c r="AFN15" s="288"/>
      <c r="AFO15" s="288"/>
      <c r="AFP15" s="288"/>
      <c r="AFQ15" s="288"/>
      <c r="AFR15" s="288"/>
      <c r="AFS15" s="288"/>
      <c r="AFT15" s="288"/>
      <c r="AFU15" s="288"/>
      <c r="AFV15" s="288"/>
      <c r="AFW15" s="288"/>
      <c r="AFX15" s="288"/>
      <c r="AFY15" s="288"/>
      <c r="AFZ15" s="288"/>
      <c r="AGA15" s="288"/>
      <c r="AGB15" s="288"/>
      <c r="AGC15" s="288"/>
      <c r="AGD15" s="288"/>
      <c r="AGE15" s="288"/>
      <c r="AGF15" s="288"/>
      <c r="AGG15" s="288"/>
      <c r="AGH15" s="288"/>
      <c r="AGI15" s="288"/>
      <c r="AGJ15" s="288"/>
      <c r="AGK15" s="288"/>
      <c r="AGL15" s="288"/>
      <c r="AGM15" s="288"/>
      <c r="AGN15" s="288"/>
      <c r="AGO15" s="288"/>
      <c r="AGP15" s="288"/>
      <c r="AGQ15" s="288"/>
      <c r="AGR15" s="288"/>
      <c r="AGS15" s="288"/>
      <c r="AGT15" s="288"/>
      <c r="AGU15" s="288"/>
      <c r="AGV15" s="288"/>
      <c r="AGW15" s="288"/>
      <c r="AGX15" s="288"/>
      <c r="AGY15" s="288"/>
      <c r="AGZ15" s="288"/>
      <c r="AHA15" s="288"/>
      <c r="AHB15" s="288"/>
      <c r="AHC15" s="288"/>
      <c r="AHD15" s="288"/>
      <c r="AHE15" s="288"/>
      <c r="AHF15" s="288"/>
      <c r="AHG15" s="288"/>
      <c r="AHH15" s="288"/>
      <c r="AHI15" s="288"/>
      <c r="AHJ15" s="288"/>
      <c r="AHK15" s="288"/>
      <c r="AHL15" s="288"/>
      <c r="AHM15" s="288"/>
      <c r="AHN15" s="288"/>
      <c r="AHO15" s="288"/>
      <c r="AHP15" s="288"/>
      <c r="AHQ15" s="288"/>
      <c r="AHR15" s="288"/>
      <c r="AHS15" s="288"/>
      <c r="AHT15" s="288"/>
      <c r="AHU15" s="288"/>
      <c r="AHV15" s="288"/>
      <c r="AHW15" s="288"/>
      <c r="AHX15" s="288"/>
      <c r="AHY15" s="288"/>
      <c r="AHZ15" s="288"/>
      <c r="AIA15" s="288"/>
      <c r="AIB15" s="288"/>
      <c r="AIC15" s="288"/>
      <c r="AID15" s="288"/>
      <c r="AIE15" s="288"/>
      <c r="AIF15" s="288"/>
      <c r="AIG15" s="288"/>
      <c r="AIH15" s="288"/>
      <c r="AII15" s="288"/>
      <c r="AIJ15" s="288"/>
      <c r="AIK15" s="288"/>
      <c r="AIL15" s="288"/>
      <c r="AIM15" s="288"/>
      <c r="AIN15" s="288"/>
      <c r="AIO15" s="288"/>
      <c r="AIP15" s="288"/>
      <c r="AIQ15" s="288"/>
      <c r="AIR15" s="288"/>
      <c r="AIS15" s="288"/>
      <c r="AIT15" s="288"/>
      <c r="AIU15" s="288"/>
      <c r="AIV15" s="288"/>
      <c r="AIW15" s="288"/>
      <c r="AIX15" s="288"/>
      <c r="AIY15" s="288"/>
      <c r="AIZ15" s="288"/>
      <c r="AJA15" s="288"/>
      <c r="AJB15" s="288"/>
      <c r="AJC15" s="288"/>
      <c r="AJD15" s="288"/>
      <c r="AJE15" s="288"/>
      <c r="AJF15" s="288"/>
      <c r="AJG15" s="288"/>
      <c r="AJH15" s="288"/>
      <c r="AJI15" s="288"/>
      <c r="AJJ15" s="288"/>
      <c r="AJK15" s="288"/>
      <c r="AJL15" s="288"/>
      <c r="AJM15" s="288"/>
      <c r="AJN15" s="288"/>
      <c r="AJO15" s="288"/>
      <c r="AJP15" s="288"/>
      <c r="AJQ15" s="288"/>
      <c r="AJR15" s="288"/>
      <c r="AJS15" s="288"/>
      <c r="AJT15" s="288"/>
      <c r="AJU15" s="288"/>
      <c r="AJV15" s="288"/>
      <c r="AJW15" s="288"/>
      <c r="AJX15" s="288"/>
      <c r="AJY15" s="288"/>
      <c r="AJZ15" s="288"/>
      <c r="AKA15" s="288"/>
      <c r="AKB15" s="288"/>
      <c r="AKC15" s="288"/>
      <c r="AKD15" s="288"/>
      <c r="AKE15" s="288"/>
      <c r="AKF15" s="288"/>
      <c r="AKG15" s="288"/>
      <c r="AKH15" s="288"/>
      <c r="AKI15" s="288"/>
      <c r="AKJ15" s="288"/>
      <c r="AKK15" s="288"/>
      <c r="AKL15" s="288"/>
      <c r="AKM15" s="288"/>
      <c r="AKN15" s="288"/>
      <c r="AKO15" s="288"/>
      <c r="AKP15" s="288"/>
      <c r="AKQ15" s="288"/>
      <c r="AKR15" s="288"/>
      <c r="AKS15" s="288"/>
      <c r="AKT15" s="288"/>
      <c r="AKU15" s="288"/>
      <c r="AKV15" s="288"/>
      <c r="AKW15" s="288"/>
      <c r="AKX15" s="288"/>
      <c r="AKY15" s="288"/>
      <c r="AKZ15" s="288"/>
      <c r="ALA15" s="288"/>
      <c r="ALB15" s="288"/>
      <c r="ALC15" s="288"/>
      <c r="ALD15" s="288"/>
      <c r="ALE15" s="288"/>
      <c r="ALF15" s="288"/>
      <c r="ALG15" s="288"/>
      <c r="ALH15" s="288"/>
      <c r="ALI15" s="288"/>
      <c r="ALJ15" s="288"/>
      <c r="ALK15" s="288"/>
      <c r="ALL15" s="288"/>
      <c r="ALM15" s="288"/>
      <c r="ALN15" s="288"/>
      <c r="ALO15" s="288"/>
      <c r="ALP15" s="288"/>
      <c r="ALQ15" s="288"/>
      <c r="ALR15" s="288"/>
      <c r="ALS15" s="288"/>
      <c r="ALT15" s="288"/>
      <c r="ALU15" s="288"/>
      <c r="ALV15" s="288"/>
      <c r="ALW15" s="288"/>
      <c r="ALX15" s="288"/>
      <c r="ALY15" s="288"/>
      <c r="ALZ15" s="288"/>
      <c r="AMA15" s="288"/>
      <c r="AMB15" s="288"/>
      <c r="AMC15" s="288"/>
    </row>
    <row r="16" spans="1:1017" s="289" customFormat="1" ht="45" customHeight="1" x14ac:dyDescent="0.7">
      <c r="A16" s="286">
        <v>1988</v>
      </c>
      <c r="B16" s="390">
        <v>1350986.4850000001</v>
      </c>
      <c r="C16" s="290">
        <v>12000</v>
      </c>
      <c r="D16" s="390">
        <v>1278826.0049999999</v>
      </c>
      <c r="E16" s="290">
        <v>60160.480000000003</v>
      </c>
      <c r="F16" s="390">
        <v>1129459.442</v>
      </c>
      <c r="G16" s="290">
        <v>9360</v>
      </c>
      <c r="H16" s="390">
        <v>1175137.4099999999</v>
      </c>
      <c r="I16" s="290">
        <v>-55037.967999999899</v>
      </c>
      <c r="J16" s="391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88"/>
      <c r="AW16" s="288"/>
      <c r="AX16" s="288"/>
      <c r="AY16" s="288"/>
      <c r="AZ16" s="288"/>
      <c r="BA16" s="288"/>
      <c r="BB16" s="288"/>
      <c r="BC16" s="288"/>
      <c r="BD16" s="288"/>
      <c r="BE16" s="288"/>
      <c r="BF16" s="288"/>
      <c r="BG16" s="288"/>
      <c r="BH16" s="288"/>
      <c r="BI16" s="288"/>
      <c r="BJ16" s="288"/>
      <c r="BK16" s="288"/>
      <c r="BL16" s="288"/>
      <c r="BM16" s="288"/>
      <c r="BN16" s="288"/>
      <c r="BO16" s="288"/>
      <c r="BP16" s="288"/>
      <c r="BQ16" s="288"/>
      <c r="BR16" s="288"/>
      <c r="BS16" s="288"/>
      <c r="BT16" s="288"/>
      <c r="BU16" s="288"/>
      <c r="BV16" s="288"/>
      <c r="BW16" s="288"/>
      <c r="BX16" s="288"/>
      <c r="BY16" s="288"/>
      <c r="BZ16" s="288"/>
      <c r="CA16" s="288"/>
      <c r="CB16" s="288"/>
      <c r="CC16" s="288"/>
      <c r="CD16" s="288"/>
      <c r="CE16" s="288"/>
      <c r="CF16" s="288"/>
      <c r="CG16" s="288"/>
      <c r="CH16" s="288"/>
      <c r="CI16" s="288"/>
      <c r="CJ16" s="288"/>
      <c r="CK16" s="288"/>
      <c r="CL16" s="288"/>
      <c r="CM16" s="288"/>
      <c r="CN16" s="288"/>
      <c r="CO16" s="288"/>
      <c r="CP16" s="288"/>
      <c r="CQ16" s="288"/>
      <c r="CR16" s="288"/>
      <c r="CS16" s="288"/>
      <c r="CT16" s="288"/>
      <c r="CU16" s="288"/>
      <c r="CV16" s="288"/>
      <c r="CW16" s="288"/>
      <c r="CX16" s="288"/>
      <c r="CY16" s="288"/>
      <c r="CZ16" s="288"/>
      <c r="DA16" s="288"/>
      <c r="DB16" s="288"/>
      <c r="DC16" s="288"/>
      <c r="DD16" s="288"/>
      <c r="DE16" s="288"/>
      <c r="DF16" s="288"/>
      <c r="DG16" s="288"/>
      <c r="DH16" s="288"/>
      <c r="DI16" s="288"/>
      <c r="DJ16" s="288"/>
      <c r="DK16" s="288"/>
      <c r="DL16" s="288"/>
      <c r="DM16" s="288"/>
      <c r="DN16" s="288"/>
      <c r="DO16" s="288"/>
      <c r="DP16" s="288"/>
      <c r="DQ16" s="288"/>
      <c r="DR16" s="288"/>
      <c r="DS16" s="288"/>
      <c r="DT16" s="288"/>
      <c r="DU16" s="288"/>
      <c r="DV16" s="288"/>
      <c r="DW16" s="288"/>
      <c r="DX16" s="288"/>
      <c r="DY16" s="288"/>
      <c r="DZ16" s="288"/>
      <c r="EA16" s="288"/>
      <c r="EB16" s="288"/>
      <c r="EC16" s="288"/>
      <c r="ED16" s="288"/>
      <c r="EE16" s="288"/>
      <c r="EF16" s="288"/>
      <c r="EG16" s="288"/>
      <c r="EH16" s="288"/>
      <c r="EI16" s="288"/>
      <c r="EJ16" s="288"/>
      <c r="EK16" s="288"/>
      <c r="EL16" s="288"/>
      <c r="EM16" s="288"/>
      <c r="EN16" s="288"/>
      <c r="EO16" s="288"/>
      <c r="EP16" s="288"/>
      <c r="EQ16" s="288"/>
      <c r="ER16" s="288"/>
      <c r="ES16" s="288"/>
      <c r="ET16" s="288"/>
      <c r="EU16" s="288"/>
      <c r="EV16" s="288"/>
      <c r="EW16" s="288"/>
      <c r="EX16" s="288"/>
      <c r="EY16" s="288"/>
      <c r="EZ16" s="288"/>
      <c r="FA16" s="288"/>
      <c r="FB16" s="288"/>
      <c r="FC16" s="288"/>
      <c r="FD16" s="288"/>
      <c r="FE16" s="288"/>
      <c r="FF16" s="288"/>
      <c r="FG16" s="288"/>
      <c r="FH16" s="288"/>
      <c r="FI16" s="288"/>
      <c r="FJ16" s="288"/>
      <c r="FK16" s="288"/>
      <c r="FL16" s="288"/>
      <c r="FM16" s="288"/>
      <c r="FN16" s="288"/>
      <c r="FO16" s="288"/>
      <c r="FP16" s="288"/>
      <c r="FQ16" s="288"/>
      <c r="FR16" s="288"/>
      <c r="FS16" s="288"/>
      <c r="FT16" s="288"/>
      <c r="FU16" s="288"/>
      <c r="FV16" s="288"/>
      <c r="FW16" s="288"/>
      <c r="FX16" s="288"/>
      <c r="FY16" s="288"/>
      <c r="FZ16" s="288"/>
      <c r="GA16" s="288"/>
      <c r="GB16" s="288"/>
      <c r="GC16" s="288"/>
      <c r="GD16" s="288"/>
      <c r="GE16" s="288"/>
      <c r="GF16" s="288"/>
      <c r="GG16" s="288"/>
      <c r="GH16" s="288"/>
      <c r="GI16" s="288"/>
      <c r="GJ16" s="288"/>
      <c r="GK16" s="288"/>
      <c r="GL16" s="288"/>
      <c r="GM16" s="288"/>
      <c r="GN16" s="288"/>
      <c r="GO16" s="288"/>
      <c r="GP16" s="288"/>
      <c r="GQ16" s="288"/>
      <c r="GR16" s="288"/>
      <c r="GS16" s="288"/>
      <c r="GT16" s="288"/>
      <c r="GU16" s="288"/>
      <c r="GV16" s="288"/>
      <c r="GW16" s="288"/>
      <c r="GX16" s="288"/>
      <c r="GY16" s="288"/>
      <c r="GZ16" s="288"/>
      <c r="HA16" s="288"/>
      <c r="HB16" s="288"/>
      <c r="HC16" s="288"/>
      <c r="HD16" s="288"/>
      <c r="HE16" s="288"/>
      <c r="HF16" s="288"/>
      <c r="HG16" s="288"/>
      <c r="HH16" s="288"/>
      <c r="HI16" s="288"/>
      <c r="HJ16" s="288"/>
      <c r="HK16" s="288"/>
      <c r="HL16" s="288"/>
      <c r="HM16" s="288"/>
      <c r="HN16" s="288"/>
      <c r="HO16" s="288"/>
      <c r="HP16" s="288"/>
      <c r="HQ16" s="288"/>
      <c r="HR16" s="288"/>
      <c r="HS16" s="288"/>
      <c r="HT16" s="288"/>
      <c r="HU16" s="288"/>
      <c r="HV16" s="288"/>
      <c r="HW16" s="288"/>
      <c r="HX16" s="288"/>
      <c r="HY16" s="288"/>
      <c r="HZ16" s="288"/>
      <c r="IA16" s="288"/>
      <c r="IB16" s="288"/>
      <c r="IC16" s="288"/>
      <c r="ID16" s="288"/>
      <c r="IE16" s="288"/>
      <c r="IF16" s="288"/>
      <c r="IG16" s="288"/>
      <c r="IH16" s="288"/>
      <c r="II16" s="288"/>
      <c r="IJ16" s="288"/>
      <c r="IK16" s="288"/>
      <c r="IL16" s="288"/>
      <c r="IM16" s="288"/>
      <c r="IN16" s="288"/>
      <c r="IO16" s="288"/>
      <c r="IP16" s="288"/>
      <c r="IQ16" s="288"/>
      <c r="IR16" s="288"/>
      <c r="IS16" s="288"/>
      <c r="IT16" s="288"/>
      <c r="IU16" s="288"/>
      <c r="IV16" s="288"/>
      <c r="IW16" s="288"/>
      <c r="IX16" s="288"/>
      <c r="IY16" s="288"/>
      <c r="IZ16" s="288"/>
      <c r="JA16" s="288"/>
      <c r="JB16" s="288"/>
      <c r="JC16" s="288"/>
      <c r="JD16" s="288"/>
      <c r="JE16" s="288"/>
      <c r="JF16" s="288"/>
      <c r="JG16" s="288"/>
      <c r="JH16" s="288"/>
      <c r="JI16" s="288"/>
      <c r="JJ16" s="288"/>
      <c r="JK16" s="288"/>
      <c r="JL16" s="288"/>
      <c r="JM16" s="288"/>
      <c r="JN16" s="288"/>
      <c r="JO16" s="288"/>
      <c r="JP16" s="288"/>
      <c r="JQ16" s="288"/>
      <c r="JR16" s="288"/>
      <c r="JS16" s="288"/>
      <c r="JT16" s="288"/>
      <c r="JU16" s="288"/>
      <c r="JV16" s="288"/>
      <c r="JW16" s="288"/>
      <c r="JX16" s="288"/>
      <c r="JY16" s="288"/>
      <c r="JZ16" s="288"/>
      <c r="KA16" s="288"/>
      <c r="KB16" s="288"/>
      <c r="KC16" s="288"/>
      <c r="KD16" s="288"/>
      <c r="KE16" s="288"/>
      <c r="KF16" s="288"/>
      <c r="KG16" s="288"/>
      <c r="KH16" s="288"/>
      <c r="KI16" s="288"/>
      <c r="KJ16" s="288"/>
      <c r="KK16" s="288"/>
      <c r="KL16" s="288"/>
      <c r="KM16" s="288"/>
      <c r="KN16" s="288"/>
      <c r="KO16" s="288"/>
      <c r="KP16" s="288"/>
      <c r="KQ16" s="288"/>
      <c r="KR16" s="288"/>
      <c r="KS16" s="288"/>
      <c r="KT16" s="288"/>
      <c r="KU16" s="288"/>
      <c r="KV16" s="288"/>
      <c r="KW16" s="288"/>
      <c r="KX16" s="288"/>
      <c r="KY16" s="288"/>
      <c r="KZ16" s="288"/>
      <c r="LA16" s="288"/>
      <c r="LB16" s="288"/>
      <c r="LC16" s="288"/>
      <c r="LD16" s="288"/>
      <c r="LE16" s="288"/>
      <c r="LF16" s="288"/>
      <c r="LG16" s="288"/>
      <c r="LH16" s="288"/>
      <c r="LI16" s="288"/>
      <c r="LJ16" s="288"/>
      <c r="LK16" s="288"/>
      <c r="LL16" s="288"/>
      <c r="LM16" s="288"/>
      <c r="LN16" s="288"/>
      <c r="LO16" s="288"/>
      <c r="LP16" s="288"/>
      <c r="LQ16" s="288"/>
      <c r="LR16" s="288"/>
      <c r="LS16" s="288"/>
      <c r="LT16" s="288"/>
      <c r="LU16" s="288"/>
      <c r="LV16" s="288"/>
      <c r="LW16" s="288"/>
      <c r="LX16" s="288"/>
      <c r="LY16" s="288"/>
      <c r="LZ16" s="288"/>
      <c r="MA16" s="288"/>
      <c r="MB16" s="288"/>
      <c r="MC16" s="288"/>
      <c r="MD16" s="288"/>
      <c r="ME16" s="288"/>
      <c r="MF16" s="288"/>
      <c r="MG16" s="288"/>
      <c r="MH16" s="288"/>
      <c r="MI16" s="288"/>
      <c r="MJ16" s="288"/>
      <c r="MK16" s="288"/>
      <c r="ML16" s="288"/>
      <c r="MM16" s="288"/>
      <c r="MN16" s="288"/>
      <c r="MO16" s="288"/>
      <c r="MP16" s="288"/>
      <c r="MQ16" s="288"/>
      <c r="MR16" s="288"/>
      <c r="MS16" s="288"/>
      <c r="MT16" s="288"/>
      <c r="MU16" s="288"/>
      <c r="MV16" s="288"/>
      <c r="MW16" s="288"/>
      <c r="MX16" s="288"/>
      <c r="MY16" s="288"/>
      <c r="MZ16" s="288"/>
      <c r="NA16" s="288"/>
      <c r="NB16" s="288"/>
      <c r="NC16" s="288"/>
      <c r="ND16" s="288"/>
      <c r="NE16" s="288"/>
      <c r="NF16" s="288"/>
      <c r="NG16" s="288"/>
      <c r="NH16" s="288"/>
      <c r="NI16" s="288"/>
      <c r="NJ16" s="288"/>
      <c r="NK16" s="288"/>
      <c r="NL16" s="288"/>
      <c r="NM16" s="288"/>
      <c r="NN16" s="288"/>
      <c r="NO16" s="288"/>
      <c r="NP16" s="288"/>
      <c r="NQ16" s="288"/>
      <c r="NR16" s="288"/>
      <c r="NS16" s="288"/>
      <c r="NT16" s="288"/>
      <c r="NU16" s="288"/>
      <c r="NV16" s="288"/>
      <c r="NW16" s="288"/>
      <c r="NX16" s="288"/>
      <c r="NY16" s="288"/>
      <c r="NZ16" s="288"/>
      <c r="OA16" s="288"/>
      <c r="OB16" s="288"/>
      <c r="OC16" s="288"/>
      <c r="OD16" s="288"/>
      <c r="OE16" s="288"/>
      <c r="OF16" s="288"/>
      <c r="OG16" s="288"/>
      <c r="OH16" s="288"/>
      <c r="OI16" s="288"/>
      <c r="OJ16" s="288"/>
      <c r="OK16" s="288"/>
      <c r="OL16" s="288"/>
      <c r="OM16" s="288"/>
      <c r="ON16" s="288"/>
      <c r="OO16" s="288"/>
      <c r="OP16" s="288"/>
      <c r="OQ16" s="288"/>
      <c r="OR16" s="288"/>
      <c r="OS16" s="288"/>
      <c r="OT16" s="288"/>
      <c r="OU16" s="288"/>
      <c r="OV16" s="288"/>
      <c r="OW16" s="288"/>
      <c r="OX16" s="288"/>
      <c r="OY16" s="288"/>
      <c r="OZ16" s="288"/>
      <c r="PA16" s="288"/>
      <c r="PB16" s="288"/>
      <c r="PC16" s="288"/>
      <c r="PD16" s="288"/>
      <c r="PE16" s="288"/>
      <c r="PF16" s="288"/>
      <c r="PG16" s="288"/>
      <c r="PH16" s="288"/>
      <c r="PI16" s="288"/>
      <c r="PJ16" s="288"/>
      <c r="PK16" s="288"/>
      <c r="PL16" s="288"/>
      <c r="PM16" s="288"/>
      <c r="PN16" s="288"/>
      <c r="PO16" s="288"/>
      <c r="PP16" s="288"/>
      <c r="PQ16" s="288"/>
      <c r="PR16" s="288"/>
      <c r="PS16" s="288"/>
      <c r="PT16" s="288"/>
      <c r="PU16" s="288"/>
      <c r="PV16" s="288"/>
      <c r="PW16" s="288"/>
      <c r="PX16" s="288"/>
      <c r="PY16" s="288"/>
      <c r="PZ16" s="288"/>
      <c r="QA16" s="288"/>
      <c r="QB16" s="288"/>
      <c r="QC16" s="288"/>
      <c r="QD16" s="288"/>
      <c r="QE16" s="288"/>
      <c r="QF16" s="288"/>
      <c r="QG16" s="288"/>
      <c r="QH16" s="288"/>
      <c r="QI16" s="288"/>
      <c r="QJ16" s="288"/>
      <c r="QK16" s="288"/>
      <c r="QL16" s="288"/>
      <c r="QM16" s="288"/>
      <c r="QN16" s="288"/>
      <c r="QO16" s="288"/>
      <c r="QP16" s="288"/>
      <c r="QQ16" s="288"/>
      <c r="QR16" s="288"/>
      <c r="QS16" s="288"/>
      <c r="QT16" s="288"/>
      <c r="QU16" s="288"/>
      <c r="QV16" s="288"/>
      <c r="QW16" s="288"/>
      <c r="QX16" s="288"/>
      <c r="QY16" s="288"/>
      <c r="QZ16" s="288"/>
      <c r="RA16" s="288"/>
      <c r="RB16" s="288"/>
      <c r="RC16" s="288"/>
      <c r="RD16" s="288"/>
      <c r="RE16" s="288"/>
      <c r="RF16" s="288"/>
      <c r="RG16" s="288"/>
      <c r="RH16" s="288"/>
      <c r="RI16" s="288"/>
      <c r="RJ16" s="288"/>
      <c r="RK16" s="288"/>
      <c r="RL16" s="288"/>
      <c r="RM16" s="288"/>
      <c r="RN16" s="288"/>
      <c r="RO16" s="288"/>
      <c r="RP16" s="288"/>
      <c r="RQ16" s="288"/>
      <c r="RR16" s="288"/>
      <c r="RS16" s="288"/>
      <c r="RT16" s="288"/>
      <c r="RU16" s="288"/>
      <c r="RV16" s="288"/>
      <c r="RW16" s="288"/>
      <c r="RX16" s="288"/>
      <c r="RY16" s="288"/>
      <c r="RZ16" s="288"/>
      <c r="SA16" s="288"/>
      <c r="SB16" s="288"/>
      <c r="SC16" s="288"/>
      <c r="SD16" s="288"/>
      <c r="SE16" s="288"/>
      <c r="SF16" s="288"/>
      <c r="SG16" s="288"/>
      <c r="SH16" s="288"/>
      <c r="SI16" s="288"/>
      <c r="SJ16" s="288"/>
      <c r="SK16" s="288"/>
      <c r="SL16" s="288"/>
      <c r="SM16" s="288"/>
      <c r="SN16" s="288"/>
      <c r="SO16" s="288"/>
      <c r="SP16" s="288"/>
      <c r="SQ16" s="288"/>
      <c r="SR16" s="288"/>
      <c r="SS16" s="288"/>
      <c r="ST16" s="288"/>
      <c r="SU16" s="288"/>
      <c r="SV16" s="288"/>
      <c r="SW16" s="288"/>
      <c r="SX16" s="288"/>
      <c r="SY16" s="288"/>
      <c r="SZ16" s="288"/>
      <c r="TA16" s="288"/>
      <c r="TB16" s="288"/>
      <c r="TC16" s="288"/>
      <c r="TD16" s="288"/>
      <c r="TE16" s="288"/>
      <c r="TF16" s="288"/>
      <c r="TG16" s="288"/>
      <c r="TH16" s="288"/>
      <c r="TI16" s="288"/>
      <c r="TJ16" s="288"/>
      <c r="TK16" s="288"/>
      <c r="TL16" s="288"/>
      <c r="TM16" s="288"/>
      <c r="TN16" s="288"/>
      <c r="TO16" s="288"/>
      <c r="TP16" s="288"/>
      <c r="TQ16" s="288"/>
      <c r="TR16" s="288"/>
      <c r="TS16" s="288"/>
      <c r="TT16" s="288"/>
      <c r="TU16" s="288"/>
      <c r="TV16" s="288"/>
      <c r="TW16" s="288"/>
      <c r="TX16" s="288"/>
      <c r="TY16" s="288"/>
      <c r="TZ16" s="288"/>
      <c r="UA16" s="288"/>
      <c r="UB16" s="288"/>
      <c r="UC16" s="288"/>
      <c r="UD16" s="288"/>
      <c r="UE16" s="288"/>
      <c r="UF16" s="288"/>
      <c r="UG16" s="288"/>
      <c r="UH16" s="288"/>
      <c r="UI16" s="288"/>
      <c r="UJ16" s="288"/>
      <c r="UK16" s="288"/>
      <c r="UL16" s="288"/>
      <c r="UM16" s="288"/>
      <c r="UN16" s="288"/>
      <c r="UO16" s="288"/>
      <c r="UP16" s="288"/>
      <c r="UQ16" s="288"/>
      <c r="UR16" s="288"/>
      <c r="US16" s="288"/>
      <c r="UT16" s="288"/>
      <c r="UU16" s="288"/>
      <c r="UV16" s="288"/>
      <c r="UW16" s="288"/>
      <c r="UX16" s="288"/>
      <c r="UY16" s="288"/>
      <c r="UZ16" s="288"/>
      <c r="VA16" s="288"/>
      <c r="VB16" s="288"/>
      <c r="VC16" s="288"/>
      <c r="VD16" s="288"/>
      <c r="VE16" s="288"/>
      <c r="VF16" s="288"/>
      <c r="VG16" s="288"/>
      <c r="VH16" s="288"/>
      <c r="VI16" s="288"/>
      <c r="VJ16" s="288"/>
      <c r="VK16" s="288"/>
      <c r="VL16" s="288"/>
      <c r="VM16" s="288"/>
      <c r="VN16" s="288"/>
      <c r="VO16" s="288"/>
      <c r="VP16" s="288"/>
      <c r="VQ16" s="288"/>
      <c r="VR16" s="288"/>
      <c r="VS16" s="288"/>
      <c r="VT16" s="288"/>
      <c r="VU16" s="288"/>
      <c r="VV16" s="288"/>
      <c r="VW16" s="288"/>
      <c r="VX16" s="288"/>
      <c r="VY16" s="288"/>
      <c r="VZ16" s="288"/>
      <c r="WA16" s="288"/>
      <c r="WB16" s="288"/>
      <c r="WC16" s="288"/>
      <c r="WD16" s="288"/>
      <c r="WE16" s="288"/>
      <c r="WF16" s="288"/>
      <c r="WG16" s="288"/>
      <c r="WH16" s="288"/>
      <c r="WI16" s="288"/>
      <c r="WJ16" s="288"/>
      <c r="WK16" s="288"/>
      <c r="WL16" s="288"/>
      <c r="WM16" s="288"/>
      <c r="WN16" s="288"/>
      <c r="WO16" s="288"/>
      <c r="WP16" s="288"/>
      <c r="WQ16" s="288"/>
      <c r="WR16" s="288"/>
      <c r="WS16" s="288"/>
      <c r="WT16" s="288"/>
      <c r="WU16" s="288"/>
      <c r="WV16" s="288"/>
      <c r="WW16" s="288"/>
      <c r="WX16" s="288"/>
      <c r="WY16" s="288"/>
      <c r="WZ16" s="288"/>
      <c r="XA16" s="288"/>
      <c r="XB16" s="288"/>
      <c r="XC16" s="288"/>
      <c r="XD16" s="288"/>
      <c r="XE16" s="288"/>
      <c r="XF16" s="288"/>
      <c r="XG16" s="288"/>
      <c r="XH16" s="288"/>
      <c r="XI16" s="288"/>
      <c r="XJ16" s="288"/>
      <c r="XK16" s="288"/>
      <c r="XL16" s="288"/>
      <c r="XM16" s="288"/>
      <c r="XN16" s="288"/>
      <c r="XO16" s="288"/>
      <c r="XP16" s="288"/>
      <c r="XQ16" s="288"/>
      <c r="XR16" s="288"/>
      <c r="XS16" s="288"/>
      <c r="XT16" s="288"/>
      <c r="XU16" s="288"/>
      <c r="XV16" s="288"/>
      <c r="XW16" s="288"/>
      <c r="XX16" s="288"/>
      <c r="XY16" s="288"/>
      <c r="XZ16" s="288"/>
      <c r="YA16" s="288"/>
      <c r="YB16" s="288"/>
      <c r="YC16" s="288"/>
      <c r="YD16" s="288"/>
      <c r="YE16" s="288"/>
      <c r="YF16" s="288"/>
      <c r="YG16" s="288"/>
      <c r="YH16" s="288"/>
      <c r="YI16" s="288"/>
      <c r="YJ16" s="288"/>
      <c r="YK16" s="288"/>
      <c r="YL16" s="288"/>
      <c r="YM16" s="288"/>
      <c r="YN16" s="288"/>
      <c r="YO16" s="288"/>
      <c r="YP16" s="288"/>
      <c r="YQ16" s="288"/>
      <c r="YR16" s="288"/>
      <c r="YS16" s="288"/>
      <c r="YT16" s="288"/>
      <c r="YU16" s="288"/>
      <c r="YV16" s="288"/>
      <c r="YW16" s="288"/>
      <c r="YX16" s="288"/>
      <c r="YY16" s="288"/>
      <c r="YZ16" s="288"/>
      <c r="ZA16" s="288"/>
      <c r="ZB16" s="288"/>
      <c r="ZC16" s="288"/>
      <c r="ZD16" s="288"/>
      <c r="ZE16" s="288"/>
      <c r="ZF16" s="288"/>
      <c r="ZG16" s="288"/>
      <c r="ZH16" s="288"/>
      <c r="ZI16" s="288"/>
      <c r="ZJ16" s="288"/>
      <c r="ZK16" s="288"/>
      <c r="ZL16" s="288"/>
      <c r="ZM16" s="288"/>
      <c r="ZN16" s="288"/>
      <c r="ZO16" s="288"/>
      <c r="ZP16" s="288"/>
      <c r="ZQ16" s="288"/>
      <c r="ZR16" s="288"/>
      <c r="ZS16" s="288"/>
      <c r="ZT16" s="288"/>
      <c r="ZU16" s="288"/>
      <c r="ZV16" s="288"/>
      <c r="ZW16" s="288"/>
      <c r="ZX16" s="288"/>
      <c r="ZY16" s="288"/>
      <c r="ZZ16" s="288"/>
      <c r="AAA16" s="288"/>
      <c r="AAB16" s="288"/>
      <c r="AAC16" s="288"/>
      <c r="AAD16" s="288"/>
      <c r="AAE16" s="288"/>
      <c r="AAF16" s="288"/>
      <c r="AAG16" s="288"/>
      <c r="AAH16" s="288"/>
      <c r="AAI16" s="288"/>
      <c r="AAJ16" s="288"/>
      <c r="AAK16" s="288"/>
      <c r="AAL16" s="288"/>
      <c r="AAM16" s="288"/>
      <c r="AAN16" s="288"/>
      <c r="AAO16" s="288"/>
      <c r="AAP16" s="288"/>
      <c r="AAQ16" s="288"/>
      <c r="AAR16" s="288"/>
      <c r="AAS16" s="288"/>
      <c r="AAT16" s="288"/>
      <c r="AAU16" s="288"/>
      <c r="AAV16" s="288"/>
      <c r="AAW16" s="288"/>
      <c r="AAX16" s="288"/>
      <c r="AAY16" s="288"/>
      <c r="AAZ16" s="288"/>
      <c r="ABA16" s="288"/>
      <c r="ABB16" s="288"/>
      <c r="ABC16" s="288"/>
      <c r="ABD16" s="288"/>
      <c r="ABE16" s="288"/>
      <c r="ABF16" s="288"/>
      <c r="ABG16" s="288"/>
      <c r="ABH16" s="288"/>
      <c r="ABI16" s="288"/>
      <c r="ABJ16" s="288"/>
      <c r="ABK16" s="288"/>
      <c r="ABL16" s="288"/>
      <c r="ABM16" s="288"/>
      <c r="ABN16" s="288"/>
      <c r="ABO16" s="288"/>
      <c r="ABP16" s="288"/>
      <c r="ABQ16" s="288"/>
      <c r="ABR16" s="288"/>
      <c r="ABS16" s="288"/>
      <c r="ABT16" s="288"/>
      <c r="ABU16" s="288"/>
      <c r="ABV16" s="288"/>
      <c r="ABW16" s="288"/>
      <c r="ABX16" s="288"/>
      <c r="ABY16" s="288"/>
      <c r="ABZ16" s="288"/>
      <c r="ACA16" s="288"/>
      <c r="ACB16" s="288"/>
      <c r="ACC16" s="288"/>
      <c r="ACD16" s="288"/>
      <c r="ACE16" s="288"/>
      <c r="ACF16" s="288"/>
      <c r="ACG16" s="288"/>
      <c r="ACH16" s="288"/>
      <c r="ACI16" s="288"/>
      <c r="ACJ16" s="288"/>
      <c r="ACK16" s="288"/>
      <c r="ACL16" s="288"/>
      <c r="ACM16" s="288"/>
      <c r="ACN16" s="288"/>
      <c r="ACO16" s="288"/>
      <c r="ACP16" s="288"/>
      <c r="ACQ16" s="288"/>
      <c r="ACR16" s="288"/>
      <c r="ACS16" s="288"/>
      <c r="ACT16" s="288"/>
      <c r="ACU16" s="288"/>
      <c r="ACV16" s="288"/>
      <c r="ACW16" s="288"/>
      <c r="ACX16" s="288"/>
      <c r="ACY16" s="288"/>
      <c r="ACZ16" s="288"/>
      <c r="ADA16" s="288"/>
      <c r="ADB16" s="288"/>
      <c r="ADC16" s="288"/>
      <c r="ADD16" s="288"/>
      <c r="ADE16" s="288"/>
      <c r="ADF16" s="288"/>
      <c r="ADG16" s="288"/>
      <c r="ADH16" s="288"/>
      <c r="ADI16" s="288"/>
      <c r="ADJ16" s="288"/>
      <c r="ADK16" s="288"/>
      <c r="ADL16" s="288"/>
      <c r="ADM16" s="288"/>
      <c r="ADN16" s="288"/>
      <c r="ADO16" s="288"/>
      <c r="ADP16" s="288"/>
      <c r="ADQ16" s="288"/>
      <c r="ADR16" s="288"/>
      <c r="ADS16" s="288"/>
      <c r="ADT16" s="288"/>
      <c r="ADU16" s="288"/>
      <c r="ADV16" s="288"/>
      <c r="ADW16" s="288"/>
      <c r="ADX16" s="288"/>
      <c r="ADY16" s="288"/>
      <c r="ADZ16" s="288"/>
      <c r="AEA16" s="288"/>
      <c r="AEB16" s="288"/>
      <c r="AEC16" s="288"/>
      <c r="AED16" s="288"/>
      <c r="AEE16" s="288"/>
      <c r="AEF16" s="288"/>
      <c r="AEG16" s="288"/>
      <c r="AEH16" s="288"/>
      <c r="AEI16" s="288"/>
      <c r="AEJ16" s="288"/>
      <c r="AEK16" s="288"/>
      <c r="AEL16" s="288"/>
      <c r="AEM16" s="288"/>
      <c r="AEN16" s="288"/>
      <c r="AEO16" s="288"/>
      <c r="AEP16" s="288"/>
      <c r="AEQ16" s="288"/>
      <c r="AER16" s="288"/>
      <c r="AES16" s="288"/>
      <c r="AET16" s="288"/>
      <c r="AEU16" s="288"/>
      <c r="AEV16" s="288"/>
      <c r="AEW16" s="288"/>
      <c r="AEX16" s="288"/>
      <c r="AEY16" s="288"/>
      <c r="AEZ16" s="288"/>
      <c r="AFA16" s="288"/>
      <c r="AFB16" s="288"/>
      <c r="AFC16" s="288"/>
      <c r="AFD16" s="288"/>
      <c r="AFE16" s="288"/>
      <c r="AFF16" s="288"/>
      <c r="AFG16" s="288"/>
      <c r="AFH16" s="288"/>
      <c r="AFI16" s="288"/>
      <c r="AFJ16" s="288"/>
      <c r="AFK16" s="288"/>
      <c r="AFL16" s="288"/>
      <c r="AFM16" s="288"/>
      <c r="AFN16" s="288"/>
      <c r="AFO16" s="288"/>
      <c r="AFP16" s="288"/>
      <c r="AFQ16" s="288"/>
      <c r="AFR16" s="288"/>
      <c r="AFS16" s="288"/>
      <c r="AFT16" s="288"/>
      <c r="AFU16" s="288"/>
      <c r="AFV16" s="288"/>
      <c r="AFW16" s="288"/>
      <c r="AFX16" s="288"/>
      <c r="AFY16" s="288"/>
      <c r="AFZ16" s="288"/>
      <c r="AGA16" s="288"/>
      <c r="AGB16" s="288"/>
      <c r="AGC16" s="288"/>
      <c r="AGD16" s="288"/>
      <c r="AGE16" s="288"/>
      <c r="AGF16" s="288"/>
      <c r="AGG16" s="288"/>
      <c r="AGH16" s="288"/>
      <c r="AGI16" s="288"/>
      <c r="AGJ16" s="288"/>
      <c r="AGK16" s="288"/>
      <c r="AGL16" s="288"/>
      <c r="AGM16" s="288"/>
      <c r="AGN16" s="288"/>
      <c r="AGO16" s="288"/>
      <c r="AGP16" s="288"/>
      <c r="AGQ16" s="288"/>
      <c r="AGR16" s="288"/>
      <c r="AGS16" s="288"/>
      <c r="AGT16" s="288"/>
      <c r="AGU16" s="288"/>
      <c r="AGV16" s="288"/>
      <c r="AGW16" s="288"/>
      <c r="AGX16" s="288"/>
      <c r="AGY16" s="288"/>
      <c r="AGZ16" s="288"/>
      <c r="AHA16" s="288"/>
      <c r="AHB16" s="288"/>
      <c r="AHC16" s="288"/>
      <c r="AHD16" s="288"/>
      <c r="AHE16" s="288"/>
      <c r="AHF16" s="288"/>
      <c r="AHG16" s="288"/>
      <c r="AHH16" s="288"/>
      <c r="AHI16" s="288"/>
      <c r="AHJ16" s="288"/>
      <c r="AHK16" s="288"/>
      <c r="AHL16" s="288"/>
      <c r="AHM16" s="288"/>
      <c r="AHN16" s="288"/>
      <c r="AHO16" s="288"/>
      <c r="AHP16" s="288"/>
      <c r="AHQ16" s="288"/>
      <c r="AHR16" s="288"/>
      <c r="AHS16" s="288"/>
      <c r="AHT16" s="288"/>
      <c r="AHU16" s="288"/>
      <c r="AHV16" s="288"/>
      <c r="AHW16" s="288"/>
      <c r="AHX16" s="288"/>
      <c r="AHY16" s="288"/>
      <c r="AHZ16" s="288"/>
      <c r="AIA16" s="288"/>
      <c r="AIB16" s="288"/>
      <c r="AIC16" s="288"/>
      <c r="AID16" s="288"/>
      <c r="AIE16" s="288"/>
      <c r="AIF16" s="288"/>
      <c r="AIG16" s="288"/>
      <c r="AIH16" s="288"/>
      <c r="AII16" s="288"/>
      <c r="AIJ16" s="288"/>
      <c r="AIK16" s="288"/>
      <c r="AIL16" s="288"/>
      <c r="AIM16" s="288"/>
      <c r="AIN16" s="288"/>
      <c r="AIO16" s="288"/>
      <c r="AIP16" s="288"/>
      <c r="AIQ16" s="288"/>
      <c r="AIR16" s="288"/>
      <c r="AIS16" s="288"/>
      <c r="AIT16" s="288"/>
      <c r="AIU16" s="288"/>
      <c r="AIV16" s="288"/>
      <c r="AIW16" s="288"/>
      <c r="AIX16" s="288"/>
      <c r="AIY16" s="288"/>
      <c r="AIZ16" s="288"/>
      <c r="AJA16" s="288"/>
      <c r="AJB16" s="288"/>
      <c r="AJC16" s="288"/>
      <c r="AJD16" s="288"/>
      <c r="AJE16" s="288"/>
      <c r="AJF16" s="288"/>
      <c r="AJG16" s="288"/>
      <c r="AJH16" s="288"/>
      <c r="AJI16" s="288"/>
      <c r="AJJ16" s="288"/>
      <c r="AJK16" s="288"/>
      <c r="AJL16" s="288"/>
      <c r="AJM16" s="288"/>
      <c r="AJN16" s="288"/>
      <c r="AJO16" s="288"/>
      <c r="AJP16" s="288"/>
      <c r="AJQ16" s="288"/>
      <c r="AJR16" s="288"/>
      <c r="AJS16" s="288"/>
      <c r="AJT16" s="288"/>
      <c r="AJU16" s="288"/>
      <c r="AJV16" s="288"/>
      <c r="AJW16" s="288"/>
      <c r="AJX16" s="288"/>
      <c r="AJY16" s="288"/>
      <c r="AJZ16" s="288"/>
      <c r="AKA16" s="288"/>
      <c r="AKB16" s="288"/>
      <c r="AKC16" s="288"/>
      <c r="AKD16" s="288"/>
      <c r="AKE16" s="288"/>
      <c r="AKF16" s="288"/>
      <c r="AKG16" s="288"/>
      <c r="AKH16" s="288"/>
      <c r="AKI16" s="288"/>
      <c r="AKJ16" s="288"/>
      <c r="AKK16" s="288"/>
      <c r="AKL16" s="288"/>
      <c r="AKM16" s="288"/>
      <c r="AKN16" s="288"/>
      <c r="AKO16" s="288"/>
      <c r="AKP16" s="288"/>
      <c r="AKQ16" s="288"/>
      <c r="AKR16" s="288"/>
      <c r="AKS16" s="288"/>
      <c r="AKT16" s="288"/>
      <c r="AKU16" s="288"/>
      <c r="AKV16" s="288"/>
      <c r="AKW16" s="288"/>
      <c r="AKX16" s="288"/>
      <c r="AKY16" s="288"/>
      <c r="AKZ16" s="288"/>
      <c r="ALA16" s="288"/>
      <c r="ALB16" s="288"/>
      <c r="ALC16" s="288"/>
      <c r="ALD16" s="288"/>
      <c r="ALE16" s="288"/>
      <c r="ALF16" s="288"/>
      <c r="ALG16" s="288"/>
      <c r="ALH16" s="288"/>
      <c r="ALI16" s="288"/>
      <c r="ALJ16" s="288"/>
      <c r="ALK16" s="288"/>
      <c r="ALL16" s="288"/>
      <c r="ALM16" s="288"/>
      <c r="ALN16" s="288"/>
      <c r="ALO16" s="288"/>
      <c r="ALP16" s="288"/>
      <c r="ALQ16" s="288"/>
      <c r="ALR16" s="288"/>
      <c r="ALS16" s="288"/>
      <c r="ALT16" s="288"/>
      <c r="ALU16" s="288"/>
      <c r="ALV16" s="288"/>
      <c r="ALW16" s="288"/>
      <c r="ALX16" s="288"/>
      <c r="ALY16" s="288"/>
      <c r="ALZ16" s="288"/>
      <c r="AMA16" s="288"/>
      <c r="AMB16" s="288"/>
      <c r="AMC16" s="288"/>
    </row>
    <row r="17" spans="1:1017" s="289" customFormat="1" ht="45" customHeight="1" x14ac:dyDescent="0.7">
      <c r="A17" s="286">
        <v>1989</v>
      </c>
      <c r="B17" s="390">
        <v>1384106.7250000001</v>
      </c>
      <c r="C17" s="290">
        <v>12000</v>
      </c>
      <c r="D17" s="390">
        <v>1314028.73</v>
      </c>
      <c r="E17" s="290">
        <v>58077.995000000097</v>
      </c>
      <c r="F17" s="390">
        <v>1197042.2</v>
      </c>
      <c r="G17" s="290">
        <v>9360</v>
      </c>
      <c r="H17" s="390">
        <v>1207485.8600000001</v>
      </c>
      <c r="I17" s="290">
        <v>-19803.6600000004</v>
      </c>
      <c r="J17" s="391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88"/>
      <c r="AW17" s="288"/>
      <c r="AX17" s="288"/>
      <c r="AY17" s="288"/>
      <c r="AZ17" s="288"/>
      <c r="BA17" s="288"/>
      <c r="BB17" s="288"/>
      <c r="BC17" s="288"/>
      <c r="BD17" s="288"/>
      <c r="BE17" s="288"/>
      <c r="BF17" s="288"/>
      <c r="BG17" s="288"/>
      <c r="BH17" s="288"/>
      <c r="BI17" s="288"/>
      <c r="BJ17" s="288"/>
      <c r="BK17" s="288"/>
      <c r="BL17" s="288"/>
      <c r="BM17" s="288"/>
      <c r="BN17" s="288"/>
      <c r="BO17" s="288"/>
      <c r="BP17" s="288"/>
      <c r="BQ17" s="288"/>
      <c r="BR17" s="288"/>
      <c r="BS17" s="288"/>
      <c r="BT17" s="288"/>
      <c r="BU17" s="288"/>
      <c r="BV17" s="288"/>
      <c r="BW17" s="288"/>
      <c r="BX17" s="288"/>
      <c r="BY17" s="288"/>
      <c r="BZ17" s="288"/>
      <c r="CA17" s="288"/>
      <c r="CB17" s="288"/>
      <c r="CC17" s="288"/>
      <c r="CD17" s="288"/>
      <c r="CE17" s="288"/>
      <c r="CF17" s="288"/>
      <c r="CG17" s="288"/>
      <c r="CH17" s="288"/>
      <c r="CI17" s="288"/>
      <c r="CJ17" s="288"/>
      <c r="CK17" s="288"/>
      <c r="CL17" s="288"/>
      <c r="CM17" s="288"/>
      <c r="CN17" s="288"/>
      <c r="CO17" s="288"/>
      <c r="CP17" s="288"/>
      <c r="CQ17" s="288"/>
      <c r="CR17" s="288"/>
      <c r="CS17" s="288"/>
      <c r="CT17" s="288"/>
      <c r="CU17" s="288"/>
      <c r="CV17" s="288"/>
      <c r="CW17" s="288"/>
      <c r="CX17" s="288"/>
      <c r="CY17" s="288"/>
      <c r="CZ17" s="288"/>
      <c r="DA17" s="288"/>
      <c r="DB17" s="288"/>
      <c r="DC17" s="288"/>
      <c r="DD17" s="288"/>
      <c r="DE17" s="288"/>
      <c r="DF17" s="288"/>
      <c r="DG17" s="288"/>
      <c r="DH17" s="288"/>
      <c r="DI17" s="288"/>
      <c r="DJ17" s="288"/>
      <c r="DK17" s="288"/>
      <c r="DL17" s="288"/>
      <c r="DM17" s="288"/>
      <c r="DN17" s="288"/>
      <c r="DO17" s="288"/>
      <c r="DP17" s="288"/>
      <c r="DQ17" s="288"/>
      <c r="DR17" s="288"/>
      <c r="DS17" s="288"/>
      <c r="DT17" s="288"/>
      <c r="DU17" s="288"/>
      <c r="DV17" s="288"/>
      <c r="DW17" s="288"/>
      <c r="DX17" s="288"/>
      <c r="DY17" s="288"/>
      <c r="DZ17" s="288"/>
      <c r="EA17" s="288"/>
      <c r="EB17" s="288"/>
      <c r="EC17" s="288"/>
      <c r="ED17" s="288"/>
      <c r="EE17" s="288"/>
      <c r="EF17" s="288"/>
      <c r="EG17" s="288"/>
      <c r="EH17" s="288"/>
      <c r="EI17" s="288"/>
      <c r="EJ17" s="288"/>
      <c r="EK17" s="288"/>
      <c r="EL17" s="288"/>
      <c r="EM17" s="288"/>
      <c r="EN17" s="288"/>
      <c r="EO17" s="288"/>
      <c r="EP17" s="288"/>
      <c r="EQ17" s="288"/>
      <c r="ER17" s="288"/>
      <c r="ES17" s="288"/>
      <c r="ET17" s="288"/>
      <c r="EU17" s="288"/>
      <c r="EV17" s="288"/>
      <c r="EW17" s="288"/>
      <c r="EX17" s="288"/>
      <c r="EY17" s="288"/>
      <c r="EZ17" s="288"/>
      <c r="FA17" s="288"/>
      <c r="FB17" s="288"/>
      <c r="FC17" s="288"/>
      <c r="FD17" s="288"/>
      <c r="FE17" s="288"/>
      <c r="FF17" s="288"/>
      <c r="FG17" s="288"/>
      <c r="FH17" s="288"/>
      <c r="FI17" s="288"/>
      <c r="FJ17" s="288"/>
      <c r="FK17" s="288"/>
      <c r="FL17" s="288"/>
      <c r="FM17" s="288"/>
      <c r="FN17" s="288"/>
      <c r="FO17" s="288"/>
      <c r="FP17" s="288"/>
      <c r="FQ17" s="288"/>
      <c r="FR17" s="288"/>
      <c r="FS17" s="288"/>
      <c r="FT17" s="288"/>
      <c r="FU17" s="288"/>
      <c r="FV17" s="288"/>
      <c r="FW17" s="288"/>
      <c r="FX17" s="288"/>
      <c r="FY17" s="288"/>
      <c r="FZ17" s="288"/>
      <c r="GA17" s="288"/>
      <c r="GB17" s="288"/>
      <c r="GC17" s="288"/>
      <c r="GD17" s="288"/>
      <c r="GE17" s="288"/>
      <c r="GF17" s="288"/>
      <c r="GG17" s="288"/>
      <c r="GH17" s="288"/>
      <c r="GI17" s="288"/>
      <c r="GJ17" s="288"/>
      <c r="GK17" s="288"/>
      <c r="GL17" s="288"/>
      <c r="GM17" s="288"/>
      <c r="GN17" s="288"/>
      <c r="GO17" s="288"/>
      <c r="GP17" s="288"/>
      <c r="GQ17" s="288"/>
      <c r="GR17" s="288"/>
      <c r="GS17" s="288"/>
      <c r="GT17" s="288"/>
      <c r="GU17" s="288"/>
      <c r="GV17" s="288"/>
      <c r="GW17" s="288"/>
      <c r="GX17" s="288"/>
      <c r="GY17" s="288"/>
      <c r="GZ17" s="288"/>
      <c r="HA17" s="288"/>
      <c r="HB17" s="288"/>
      <c r="HC17" s="288"/>
      <c r="HD17" s="288"/>
      <c r="HE17" s="288"/>
      <c r="HF17" s="288"/>
      <c r="HG17" s="288"/>
      <c r="HH17" s="288"/>
      <c r="HI17" s="288"/>
      <c r="HJ17" s="288"/>
      <c r="HK17" s="288"/>
      <c r="HL17" s="288"/>
      <c r="HM17" s="288"/>
      <c r="HN17" s="288"/>
      <c r="HO17" s="288"/>
      <c r="HP17" s="288"/>
      <c r="HQ17" s="288"/>
      <c r="HR17" s="288"/>
      <c r="HS17" s="288"/>
      <c r="HT17" s="288"/>
      <c r="HU17" s="288"/>
      <c r="HV17" s="288"/>
      <c r="HW17" s="288"/>
      <c r="HX17" s="288"/>
      <c r="HY17" s="288"/>
      <c r="HZ17" s="288"/>
      <c r="IA17" s="288"/>
      <c r="IB17" s="288"/>
      <c r="IC17" s="288"/>
      <c r="ID17" s="288"/>
      <c r="IE17" s="288"/>
      <c r="IF17" s="288"/>
      <c r="IG17" s="288"/>
      <c r="IH17" s="288"/>
      <c r="II17" s="288"/>
      <c r="IJ17" s="288"/>
      <c r="IK17" s="288"/>
      <c r="IL17" s="288"/>
      <c r="IM17" s="288"/>
      <c r="IN17" s="288"/>
      <c r="IO17" s="288"/>
      <c r="IP17" s="288"/>
      <c r="IQ17" s="288"/>
      <c r="IR17" s="288"/>
      <c r="IS17" s="288"/>
      <c r="IT17" s="288"/>
      <c r="IU17" s="288"/>
      <c r="IV17" s="288"/>
      <c r="IW17" s="288"/>
      <c r="IX17" s="288"/>
      <c r="IY17" s="288"/>
      <c r="IZ17" s="288"/>
      <c r="JA17" s="288"/>
      <c r="JB17" s="288"/>
      <c r="JC17" s="288"/>
      <c r="JD17" s="288"/>
      <c r="JE17" s="288"/>
      <c r="JF17" s="288"/>
      <c r="JG17" s="288"/>
      <c r="JH17" s="288"/>
      <c r="JI17" s="288"/>
      <c r="JJ17" s="288"/>
      <c r="JK17" s="288"/>
      <c r="JL17" s="288"/>
      <c r="JM17" s="288"/>
      <c r="JN17" s="288"/>
      <c r="JO17" s="288"/>
      <c r="JP17" s="288"/>
      <c r="JQ17" s="288"/>
      <c r="JR17" s="288"/>
      <c r="JS17" s="288"/>
      <c r="JT17" s="288"/>
      <c r="JU17" s="288"/>
      <c r="JV17" s="288"/>
      <c r="JW17" s="288"/>
      <c r="JX17" s="288"/>
      <c r="JY17" s="288"/>
      <c r="JZ17" s="288"/>
      <c r="KA17" s="288"/>
      <c r="KB17" s="288"/>
      <c r="KC17" s="288"/>
      <c r="KD17" s="288"/>
      <c r="KE17" s="288"/>
      <c r="KF17" s="288"/>
      <c r="KG17" s="288"/>
      <c r="KH17" s="288"/>
      <c r="KI17" s="288"/>
      <c r="KJ17" s="288"/>
      <c r="KK17" s="288"/>
      <c r="KL17" s="288"/>
      <c r="KM17" s="288"/>
      <c r="KN17" s="288"/>
      <c r="KO17" s="288"/>
      <c r="KP17" s="288"/>
      <c r="KQ17" s="288"/>
      <c r="KR17" s="288"/>
      <c r="KS17" s="288"/>
      <c r="KT17" s="288"/>
      <c r="KU17" s="288"/>
      <c r="KV17" s="288"/>
      <c r="KW17" s="288"/>
      <c r="KX17" s="288"/>
      <c r="KY17" s="288"/>
      <c r="KZ17" s="288"/>
      <c r="LA17" s="288"/>
      <c r="LB17" s="288"/>
      <c r="LC17" s="288"/>
      <c r="LD17" s="288"/>
      <c r="LE17" s="288"/>
      <c r="LF17" s="288"/>
      <c r="LG17" s="288"/>
      <c r="LH17" s="288"/>
      <c r="LI17" s="288"/>
      <c r="LJ17" s="288"/>
      <c r="LK17" s="288"/>
      <c r="LL17" s="288"/>
      <c r="LM17" s="288"/>
      <c r="LN17" s="288"/>
      <c r="LO17" s="288"/>
      <c r="LP17" s="288"/>
      <c r="LQ17" s="288"/>
      <c r="LR17" s="288"/>
      <c r="LS17" s="288"/>
      <c r="LT17" s="288"/>
      <c r="LU17" s="288"/>
      <c r="LV17" s="288"/>
      <c r="LW17" s="288"/>
      <c r="LX17" s="288"/>
      <c r="LY17" s="288"/>
      <c r="LZ17" s="288"/>
      <c r="MA17" s="288"/>
      <c r="MB17" s="288"/>
      <c r="MC17" s="288"/>
      <c r="MD17" s="288"/>
      <c r="ME17" s="288"/>
      <c r="MF17" s="288"/>
      <c r="MG17" s="288"/>
      <c r="MH17" s="288"/>
      <c r="MI17" s="288"/>
      <c r="MJ17" s="288"/>
      <c r="MK17" s="288"/>
      <c r="ML17" s="288"/>
      <c r="MM17" s="288"/>
      <c r="MN17" s="288"/>
      <c r="MO17" s="288"/>
      <c r="MP17" s="288"/>
      <c r="MQ17" s="288"/>
      <c r="MR17" s="288"/>
      <c r="MS17" s="288"/>
      <c r="MT17" s="288"/>
      <c r="MU17" s="288"/>
      <c r="MV17" s="288"/>
      <c r="MW17" s="288"/>
      <c r="MX17" s="288"/>
      <c r="MY17" s="288"/>
      <c r="MZ17" s="288"/>
      <c r="NA17" s="288"/>
      <c r="NB17" s="288"/>
      <c r="NC17" s="288"/>
      <c r="ND17" s="288"/>
      <c r="NE17" s="288"/>
      <c r="NF17" s="288"/>
      <c r="NG17" s="288"/>
      <c r="NH17" s="288"/>
      <c r="NI17" s="288"/>
      <c r="NJ17" s="288"/>
      <c r="NK17" s="288"/>
      <c r="NL17" s="288"/>
      <c r="NM17" s="288"/>
      <c r="NN17" s="288"/>
      <c r="NO17" s="288"/>
      <c r="NP17" s="288"/>
      <c r="NQ17" s="288"/>
      <c r="NR17" s="288"/>
      <c r="NS17" s="288"/>
      <c r="NT17" s="288"/>
      <c r="NU17" s="288"/>
      <c r="NV17" s="288"/>
      <c r="NW17" s="288"/>
      <c r="NX17" s="288"/>
      <c r="NY17" s="288"/>
      <c r="NZ17" s="288"/>
      <c r="OA17" s="288"/>
      <c r="OB17" s="288"/>
      <c r="OC17" s="288"/>
      <c r="OD17" s="288"/>
      <c r="OE17" s="288"/>
      <c r="OF17" s="288"/>
      <c r="OG17" s="288"/>
      <c r="OH17" s="288"/>
      <c r="OI17" s="288"/>
      <c r="OJ17" s="288"/>
      <c r="OK17" s="288"/>
      <c r="OL17" s="288"/>
      <c r="OM17" s="288"/>
      <c r="ON17" s="288"/>
      <c r="OO17" s="288"/>
      <c r="OP17" s="288"/>
      <c r="OQ17" s="288"/>
      <c r="OR17" s="288"/>
      <c r="OS17" s="288"/>
      <c r="OT17" s="288"/>
      <c r="OU17" s="288"/>
      <c r="OV17" s="288"/>
      <c r="OW17" s="288"/>
      <c r="OX17" s="288"/>
      <c r="OY17" s="288"/>
      <c r="OZ17" s="288"/>
      <c r="PA17" s="288"/>
      <c r="PB17" s="288"/>
      <c r="PC17" s="288"/>
      <c r="PD17" s="288"/>
      <c r="PE17" s="288"/>
      <c r="PF17" s="288"/>
      <c r="PG17" s="288"/>
      <c r="PH17" s="288"/>
      <c r="PI17" s="288"/>
      <c r="PJ17" s="288"/>
      <c r="PK17" s="288"/>
      <c r="PL17" s="288"/>
      <c r="PM17" s="288"/>
      <c r="PN17" s="288"/>
      <c r="PO17" s="288"/>
      <c r="PP17" s="288"/>
      <c r="PQ17" s="288"/>
      <c r="PR17" s="288"/>
      <c r="PS17" s="288"/>
      <c r="PT17" s="288"/>
      <c r="PU17" s="288"/>
      <c r="PV17" s="288"/>
      <c r="PW17" s="288"/>
      <c r="PX17" s="288"/>
      <c r="PY17" s="288"/>
      <c r="PZ17" s="288"/>
      <c r="QA17" s="288"/>
      <c r="QB17" s="288"/>
      <c r="QC17" s="288"/>
      <c r="QD17" s="288"/>
      <c r="QE17" s="288"/>
      <c r="QF17" s="288"/>
      <c r="QG17" s="288"/>
      <c r="QH17" s="288"/>
      <c r="QI17" s="288"/>
      <c r="QJ17" s="288"/>
      <c r="QK17" s="288"/>
      <c r="QL17" s="288"/>
      <c r="QM17" s="288"/>
      <c r="QN17" s="288"/>
      <c r="QO17" s="288"/>
      <c r="QP17" s="288"/>
      <c r="QQ17" s="288"/>
      <c r="QR17" s="288"/>
      <c r="QS17" s="288"/>
      <c r="QT17" s="288"/>
      <c r="QU17" s="288"/>
      <c r="QV17" s="288"/>
      <c r="QW17" s="288"/>
      <c r="QX17" s="288"/>
      <c r="QY17" s="288"/>
      <c r="QZ17" s="288"/>
      <c r="RA17" s="288"/>
      <c r="RB17" s="288"/>
      <c r="RC17" s="288"/>
      <c r="RD17" s="288"/>
      <c r="RE17" s="288"/>
      <c r="RF17" s="288"/>
      <c r="RG17" s="288"/>
      <c r="RH17" s="288"/>
      <c r="RI17" s="288"/>
      <c r="RJ17" s="288"/>
      <c r="RK17" s="288"/>
      <c r="RL17" s="288"/>
      <c r="RM17" s="288"/>
      <c r="RN17" s="288"/>
      <c r="RO17" s="288"/>
      <c r="RP17" s="288"/>
      <c r="RQ17" s="288"/>
      <c r="RR17" s="288"/>
      <c r="RS17" s="288"/>
      <c r="RT17" s="288"/>
      <c r="RU17" s="288"/>
      <c r="RV17" s="288"/>
      <c r="RW17" s="288"/>
      <c r="RX17" s="288"/>
      <c r="RY17" s="288"/>
      <c r="RZ17" s="288"/>
      <c r="SA17" s="288"/>
      <c r="SB17" s="288"/>
      <c r="SC17" s="288"/>
      <c r="SD17" s="288"/>
      <c r="SE17" s="288"/>
      <c r="SF17" s="288"/>
      <c r="SG17" s="288"/>
      <c r="SH17" s="288"/>
      <c r="SI17" s="288"/>
      <c r="SJ17" s="288"/>
      <c r="SK17" s="288"/>
      <c r="SL17" s="288"/>
      <c r="SM17" s="288"/>
      <c r="SN17" s="288"/>
      <c r="SO17" s="288"/>
      <c r="SP17" s="288"/>
      <c r="SQ17" s="288"/>
      <c r="SR17" s="288"/>
      <c r="SS17" s="288"/>
      <c r="ST17" s="288"/>
      <c r="SU17" s="288"/>
      <c r="SV17" s="288"/>
      <c r="SW17" s="288"/>
      <c r="SX17" s="288"/>
      <c r="SY17" s="288"/>
      <c r="SZ17" s="288"/>
      <c r="TA17" s="288"/>
      <c r="TB17" s="288"/>
      <c r="TC17" s="288"/>
      <c r="TD17" s="288"/>
      <c r="TE17" s="288"/>
      <c r="TF17" s="288"/>
      <c r="TG17" s="288"/>
      <c r="TH17" s="288"/>
      <c r="TI17" s="288"/>
      <c r="TJ17" s="288"/>
      <c r="TK17" s="288"/>
      <c r="TL17" s="288"/>
      <c r="TM17" s="288"/>
      <c r="TN17" s="288"/>
      <c r="TO17" s="288"/>
      <c r="TP17" s="288"/>
      <c r="TQ17" s="288"/>
      <c r="TR17" s="288"/>
      <c r="TS17" s="288"/>
      <c r="TT17" s="288"/>
      <c r="TU17" s="288"/>
      <c r="TV17" s="288"/>
      <c r="TW17" s="288"/>
      <c r="TX17" s="288"/>
      <c r="TY17" s="288"/>
      <c r="TZ17" s="288"/>
      <c r="UA17" s="288"/>
      <c r="UB17" s="288"/>
      <c r="UC17" s="288"/>
      <c r="UD17" s="288"/>
      <c r="UE17" s="288"/>
      <c r="UF17" s="288"/>
      <c r="UG17" s="288"/>
      <c r="UH17" s="288"/>
      <c r="UI17" s="288"/>
      <c r="UJ17" s="288"/>
      <c r="UK17" s="288"/>
      <c r="UL17" s="288"/>
      <c r="UM17" s="288"/>
      <c r="UN17" s="288"/>
      <c r="UO17" s="288"/>
      <c r="UP17" s="288"/>
      <c r="UQ17" s="288"/>
      <c r="UR17" s="288"/>
      <c r="US17" s="288"/>
      <c r="UT17" s="288"/>
      <c r="UU17" s="288"/>
      <c r="UV17" s="288"/>
      <c r="UW17" s="288"/>
      <c r="UX17" s="288"/>
      <c r="UY17" s="288"/>
      <c r="UZ17" s="288"/>
      <c r="VA17" s="288"/>
      <c r="VB17" s="288"/>
      <c r="VC17" s="288"/>
      <c r="VD17" s="288"/>
      <c r="VE17" s="288"/>
      <c r="VF17" s="288"/>
      <c r="VG17" s="288"/>
      <c r="VH17" s="288"/>
      <c r="VI17" s="288"/>
      <c r="VJ17" s="288"/>
      <c r="VK17" s="288"/>
      <c r="VL17" s="288"/>
      <c r="VM17" s="288"/>
      <c r="VN17" s="288"/>
      <c r="VO17" s="288"/>
      <c r="VP17" s="288"/>
      <c r="VQ17" s="288"/>
      <c r="VR17" s="288"/>
      <c r="VS17" s="288"/>
      <c r="VT17" s="288"/>
      <c r="VU17" s="288"/>
      <c r="VV17" s="288"/>
      <c r="VW17" s="288"/>
      <c r="VX17" s="288"/>
      <c r="VY17" s="288"/>
      <c r="VZ17" s="288"/>
      <c r="WA17" s="288"/>
      <c r="WB17" s="288"/>
      <c r="WC17" s="288"/>
      <c r="WD17" s="288"/>
      <c r="WE17" s="288"/>
      <c r="WF17" s="288"/>
      <c r="WG17" s="288"/>
      <c r="WH17" s="288"/>
      <c r="WI17" s="288"/>
      <c r="WJ17" s="288"/>
      <c r="WK17" s="288"/>
      <c r="WL17" s="288"/>
      <c r="WM17" s="288"/>
      <c r="WN17" s="288"/>
      <c r="WO17" s="288"/>
      <c r="WP17" s="288"/>
      <c r="WQ17" s="288"/>
      <c r="WR17" s="288"/>
      <c r="WS17" s="288"/>
      <c r="WT17" s="288"/>
      <c r="WU17" s="288"/>
      <c r="WV17" s="288"/>
      <c r="WW17" s="288"/>
      <c r="WX17" s="288"/>
      <c r="WY17" s="288"/>
      <c r="WZ17" s="288"/>
      <c r="XA17" s="288"/>
      <c r="XB17" s="288"/>
      <c r="XC17" s="288"/>
      <c r="XD17" s="288"/>
      <c r="XE17" s="288"/>
      <c r="XF17" s="288"/>
      <c r="XG17" s="288"/>
      <c r="XH17" s="288"/>
      <c r="XI17" s="288"/>
      <c r="XJ17" s="288"/>
      <c r="XK17" s="288"/>
      <c r="XL17" s="288"/>
      <c r="XM17" s="288"/>
      <c r="XN17" s="288"/>
      <c r="XO17" s="288"/>
      <c r="XP17" s="288"/>
      <c r="XQ17" s="288"/>
      <c r="XR17" s="288"/>
      <c r="XS17" s="288"/>
      <c r="XT17" s="288"/>
      <c r="XU17" s="288"/>
      <c r="XV17" s="288"/>
      <c r="XW17" s="288"/>
      <c r="XX17" s="288"/>
      <c r="XY17" s="288"/>
      <c r="XZ17" s="288"/>
      <c r="YA17" s="288"/>
      <c r="YB17" s="288"/>
      <c r="YC17" s="288"/>
      <c r="YD17" s="288"/>
      <c r="YE17" s="288"/>
      <c r="YF17" s="288"/>
      <c r="YG17" s="288"/>
      <c r="YH17" s="288"/>
      <c r="YI17" s="288"/>
      <c r="YJ17" s="288"/>
      <c r="YK17" s="288"/>
      <c r="YL17" s="288"/>
      <c r="YM17" s="288"/>
      <c r="YN17" s="288"/>
      <c r="YO17" s="288"/>
      <c r="YP17" s="288"/>
      <c r="YQ17" s="288"/>
      <c r="YR17" s="288"/>
      <c r="YS17" s="288"/>
      <c r="YT17" s="288"/>
      <c r="YU17" s="288"/>
      <c r="YV17" s="288"/>
      <c r="YW17" s="288"/>
      <c r="YX17" s="288"/>
      <c r="YY17" s="288"/>
      <c r="YZ17" s="288"/>
      <c r="ZA17" s="288"/>
      <c r="ZB17" s="288"/>
      <c r="ZC17" s="288"/>
      <c r="ZD17" s="288"/>
      <c r="ZE17" s="288"/>
      <c r="ZF17" s="288"/>
      <c r="ZG17" s="288"/>
      <c r="ZH17" s="288"/>
      <c r="ZI17" s="288"/>
      <c r="ZJ17" s="288"/>
      <c r="ZK17" s="288"/>
      <c r="ZL17" s="288"/>
      <c r="ZM17" s="288"/>
      <c r="ZN17" s="288"/>
      <c r="ZO17" s="288"/>
      <c r="ZP17" s="288"/>
      <c r="ZQ17" s="288"/>
      <c r="ZR17" s="288"/>
      <c r="ZS17" s="288"/>
      <c r="ZT17" s="288"/>
      <c r="ZU17" s="288"/>
      <c r="ZV17" s="288"/>
      <c r="ZW17" s="288"/>
      <c r="ZX17" s="288"/>
      <c r="ZY17" s="288"/>
      <c r="ZZ17" s="288"/>
      <c r="AAA17" s="288"/>
      <c r="AAB17" s="288"/>
      <c r="AAC17" s="288"/>
      <c r="AAD17" s="288"/>
      <c r="AAE17" s="288"/>
      <c r="AAF17" s="288"/>
      <c r="AAG17" s="288"/>
      <c r="AAH17" s="288"/>
      <c r="AAI17" s="288"/>
      <c r="AAJ17" s="288"/>
      <c r="AAK17" s="288"/>
      <c r="AAL17" s="288"/>
      <c r="AAM17" s="288"/>
      <c r="AAN17" s="288"/>
      <c r="AAO17" s="288"/>
      <c r="AAP17" s="288"/>
      <c r="AAQ17" s="288"/>
      <c r="AAR17" s="288"/>
      <c r="AAS17" s="288"/>
      <c r="AAT17" s="288"/>
      <c r="AAU17" s="288"/>
      <c r="AAV17" s="288"/>
      <c r="AAW17" s="288"/>
      <c r="AAX17" s="288"/>
      <c r="AAY17" s="288"/>
      <c r="AAZ17" s="288"/>
      <c r="ABA17" s="288"/>
      <c r="ABB17" s="288"/>
      <c r="ABC17" s="288"/>
      <c r="ABD17" s="288"/>
      <c r="ABE17" s="288"/>
      <c r="ABF17" s="288"/>
      <c r="ABG17" s="288"/>
      <c r="ABH17" s="288"/>
      <c r="ABI17" s="288"/>
      <c r="ABJ17" s="288"/>
      <c r="ABK17" s="288"/>
      <c r="ABL17" s="288"/>
      <c r="ABM17" s="288"/>
      <c r="ABN17" s="288"/>
      <c r="ABO17" s="288"/>
      <c r="ABP17" s="288"/>
      <c r="ABQ17" s="288"/>
      <c r="ABR17" s="288"/>
      <c r="ABS17" s="288"/>
      <c r="ABT17" s="288"/>
      <c r="ABU17" s="288"/>
      <c r="ABV17" s="288"/>
      <c r="ABW17" s="288"/>
      <c r="ABX17" s="288"/>
      <c r="ABY17" s="288"/>
      <c r="ABZ17" s="288"/>
      <c r="ACA17" s="288"/>
      <c r="ACB17" s="288"/>
      <c r="ACC17" s="288"/>
      <c r="ACD17" s="288"/>
      <c r="ACE17" s="288"/>
      <c r="ACF17" s="288"/>
      <c r="ACG17" s="288"/>
      <c r="ACH17" s="288"/>
      <c r="ACI17" s="288"/>
      <c r="ACJ17" s="288"/>
      <c r="ACK17" s="288"/>
      <c r="ACL17" s="288"/>
      <c r="ACM17" s="288"/>
      <c r="ACN17" s="288"/>
      <c r="ACO17" s="288"/>
      <c r="ACP17" s="288"/>
      <c r="ACQ17" s="288"/>
      <c r="ACR17" s="288"/>
      <c r="ACS17" s="288"/>
      <c r="ACT17" s="288"/>
      <c r="ACU17" s="288"/>
      <c r="ACV17" s="288"/>
      <c r="ACW17" s="288"/>
      <c r="ACX17" s="288"/>
      <c r="ACY17" s="288"/>
      <c r="ACZ17" s="288"/>
      <c r="ADA17" s="288"/>
      <c r="ADB17" s="288"/>
      <c r="ADC17" s="288"/>
      <c r="ADD17" s="288"/>
      <c r="ADE17" s="288"/>
      <c r="ADF17" s="288"/>
      <c r="ADG17" s="288"/>
      <c r="ADH17" s="288"/>
      <c r="ADI17" s="288"/>
      <c r="ADJ17" s="288"/>
      <c r="ADK17" s="288"/>
      <c r="ADL17" s="288"/>
      <c r="ADM17" s="288"/>
      <c r="ADN17" s="288"/>
      <c r="ADO17" s="288"/>
      <c r="ADP17" s="288"/>
      <c r="ADQ17" s="288"/>
      <c r="ADR17" s="288"/>
      <c r="ADS17" s="288"/>
      <c r="ADT17" s="288"/>
      <c r="ADU17" s="288"/>
      <c r="ADV17" s="288"/>
      <c r="ADW17" s="288"/>
      <c r="ADX17" s="288"/>
      <c r="ADY17" s="288"/>
      <c r="ADZ17" s="288"/>
      <c r="AEA17" s="288"/>
      <c r="AEB17" s="288"/>
      <c r="AEC17" s="288"/>
      <c r="AED17" s="288"/>
      <c r="AEE17" s="288"/>
      <c r="AEF17" s="288"/>
      <c r="AEG17" s="288"/>
      <c r="AEH17" s="288"/>
      <c r="AEI17" s="288"/>
      <c r="AEJ17" s="288"/>
      <c r="AEK17" s="288"/>
      <c r="AEL17" s="288"/>
      <c r="AEM17" s="288"/>
      <c r="AEN17" s="288"/>
      <c r="AEO17" s="288"/>
      <c r="AEP17" s="288"/>
      <c r="AEQ17" s="288"/>
      <c r="AER17" s="288"/>
      <c r="AES17" s="288"/>
      <c r="AET17" s="288"/>
      <c r="AEU17" s="288"/>
      <c r="AEV17" s="288"/>
      <c r="AEW17" s="288"/>
      <c r="AEX17" s="288"/>
      <c r="AEY17" s="288"/>
      <c r="AEZ17" s="288"/>
      <c r="AFA17" s="288"/>
      <c r="AFB17" s="288"/>
      <c r="AFC17" s="288"/>
      <c r="AFD17" s="288"/>
      <c r="AFE17" s="288"/>
      <c r="AFF17" s="288"/>
      <c r="AFG17" s="288"/>
      <c r="AFH17" s="288"/>
      <c r="AFI17" s="288"/>
      <c r="AFJ17" s="288"/>
      <c r="AFK17" s="288"/>
      <c r="AFL17" s="288"/>
      <c r="AFM17" s="288"/>
      <c r="AFN17" s="288"/>
      <c r="AFO17" s="288"/>
      <c r="AFP17" s="288"/>
      <c r="AFQ17" s="288"/>
      <c r="AFR17" s="288"/>
      <c r="AFS17" s="288"/>
      <c r="AFT17" s="288"/>
      <c r="AFU17" s="288"/>
      <c r="AFV17" s="288"/>
      <c r="AFW17" s="288"/>
      <c r="AFX17" s="288"/>
      <c r="AFY17" s="288"/>
      <c r="AFZ17" s="288"/>
      <c r="AGA17" s="288"/>
      <c r="AGB17" s="288"/>
      <c r="AGC17" s="288"/>
      <c r="AGD17" s="288"/>
      <c r="AGE17" s="288"/>
      <c r="AGF17" s="288"/>
      <c r="AGG17" s="288"/>
      <c r="AGH17" s="288"/>
      <c r="AGI17" s="288"/>
      <c r="AGJ17" s="288"/>
      <c r="AGK17" s="288"/>
      <c r="AGL17" s="288"/>
      <c r="AGM17" s="288"/>
      <c r="AGN17" s="288"/>
      <c r="AGO17" s="288"/>
      <c r="AGP17" s="288"/>
      <c r="AGQ17" s="288"/>
      <c r="AGR17" s="288"/>
      <c r="AGS17" s="288"/>
      <c r="AGT17" s="288"/>
      <c r="AGU17" s="288"/>
      <c r="AGV17" s="288"/>
      <c r="AGW17" s="288"/>
      <c r="AGX17" s="288"/>
      <c r="AGY17" s="288"/>
      <c r="AGZ17" s="288"/>
      <c r="AHA17" s="288"/>
      <c r="AHB17" s="288"/>
      <c r="AHC17" s="288"/>
      <c r="AHD17" s="288"/>
      <c r="AHE17" s="288"/>
      <c r="AHF17" s="288"/>
      <c r="AHG17" s="288"/>
      <c r="AHH17" s="288"/>
      <c r="AHI17" s="288"/>
      <c r="AHJ17" s="288"/>
      <c r="AHK17" s="288"/>
      <c r="AHL17" s="288"/>
      <c r="AHM17" s="288"/>
      <c r="AHN17" s="288"/>
      <c r="AHO17" s="288"/>
      <c r="AHP17" s="288"/>
      <c r="AHQ17" s="288"/>
      <c r="AHR17" s="288"/>
      <c r="AHS17" s="288"/>
      <c r="AHT17" s="288"/>
      <c r="AHU17" s="288"/>
      <c r="AHV17" s="288"/>
      <c r="AHW17" s="288"/>
      <c r="AHX17" s="288"/>
      <c r="AHY17" s="288"/>
      <c r="AHZ17" s="288"/>
      <c r="AIA17" s="288"/>
      <c r="AIB17" s="288"/>
      <c r="AIC17" s="288"/>
      <c r="AID17" s="288"/>
      <c r="AIE17" s="288"/>
      <c r="AIF17" s="288"/>
      <c r="AIG17" s="288"/>
      <c r="AIH17" s="288"/>
      <c r="AII17" s="288"/>
      <c r="AIJ17" s="288"/>
      <c r="AIK17" s="288"/>
      <c r="AIL17" s="288"/>
      <c r="AIM17" s="288"/>
      <c r="AIN17" s="288"/>
      <c r="AIO17" s="288"/>
      <c r="AIP17" s="288"/>
      <c r="AIQ17" s="288"/>
      <c r="AIR17" s="288"/>
      <c r="AIS17" s="288"/>
      <c r="AIT17" s="288"/>
      <c r="AIU17" s="288"/>
      <c r="AIV17" s="288"/>
      <c r="AIW17" s="288"/>
      <c r="AIX17" s="288"/>
      <c r="AIY17" s="288"/>
      <c r="AIZ17" s="288"/>
      <c r="AJA17" s="288"/>
      <c r="AJB17" s="288"/>
      <c r="AJC17" s="288"/>
      <c r="AJD17" s="288"/>
      <c r="AJE17" s="288"/>
      <c r="AJF17" s="288"/>
      <c r="AJG17" s="288"/>
      <c r="AJH17" s="288"/>
      <c r="AJI17" s="288"/>
      <c r="AJJ17" s="288"/>
      <c r="AJK17" s="288"/>
      <c r="AJL17" s="288"/>
      <c r="AJM17" s="288"/>
      <c r="AJN17" s="288"/>
      <c r="AJO17" s="288"/>
      <c r="AJP17" s="288"/>
      <c r="AJQ17" s="288"/>
      <c r="AJR17" s="288"/>
      <c r="AJS17" s="288"/>
      <c r="AJT17" s="288"/>
      <c r="AJU17" s="288"/>
      <c r="AJV17" s="288"/>
      <c r="AJW17" s="288"/>
      <c r="AJX17" s="288"/>
      <c r="AJY17" s="288"/>
      <c r="AJZ17" s="288"/>
      <c r="AKA17" s="288"/>
      <c r="AKB17" s="288"/>
      <c r="AKC17" s="288"/>
      <c r="AKD17" s="288"/>
      <c r="AKE17" s="288"/>
      <c r="AKF17" s="288"/>
      <c r="AKG17" s="288"/>
      <c r="AKH17" s="288"/>
      <c r="AKI17" s="288"/>
      <c r="AKJ17" s="288"/>
      <c r="AKK17" s="288"/>
      <c r="AKL17" s="288"/>
      <c r="AKM17" s="288"/>
      <c r="AKN17" s="288"/>
      <c r="AKO17" s="288"/>
      <c r="AKP17" s="288"/>
      <c r="AKQ17" s="288"/>
      <c r="AKR17" s="288"/>
      <c r="AKS17" s="288"/>
      <c r="AKT17" s="288"/>
      <c r="AKU17" s="288"/>
      <c r="AKV17" s="288"/>
      <c r="AKW17" s="288"/>
      <c r="AKX17" s="288"/>
      <c r="AKY17" s="288"/>
      <c r="AKZ17" s="288"/>
      <c r="ALA17" s="288"/>
      <c r="ALB17" s="288"/>
      <c r="ALC17" s="288"/>
      <c r="ALD17" s="288"/>
      <c r="ALE17" s="288"/>
      <c r="ALF17" s="288"/>
      <c r="ALG17" s="288"/>
      <c r="ALH17" s="288"/>
      <c r="ALI17" s="288"/>
      <c r="ALJ17" s="288"/>
      <c r="ALK17" s="288"/>
      <c r="ALL17" s="288"/>
      <c r="ALM17" s="288"/>
      <c r="ALN17" s="288"/>
      <c r="ALO17" s="288"/>
      <c r="ALP17" s="288"/>
      <c r="ALQ17" s="288"/>
      <c r="ALR17" s="288"/>
      <c r="ALS17" s="288"/>
      <c r="ALT17" s="288"/>
      <c r="ALU17" s="288"/>
      <c r="ALV17" s="288"/>
      <c r="ALW17" s="288"/>
      <c r="ALX17" s="288"/>
      <c r="ALY17" s="288"/>
      <c r="ALZ17" s="288"/>
      <c r="AMA17" s="288"/>
      <c r="AMB17" s="288"/>
      <c r="AMC17" s="288"/>
    </row>
    <row r="18" spans="1:1017" s="289" customFormat="1" ht="45" customHeight="1" x14ac:dyDescent="0.7">
      <c r="A18" s="286">
        <v>1990</v>
      </c>
      <c r="B18" s="390">
        <v>1437711.0649999999</v>
      </c>
      <c r="C18" s="290">
        <v>12000</v>
      </c>
      <c r="D18" s="390">
        <v>1350206.22</v>
      </c>
      <c r="E18" s="290">
        <v>75504.845000000001</v>
      </c>
      <c r="F18" s="390">
        <v>1213715.8049999999</v>
      </c>
      <c r="G18" s="290">
        <v>9360</v>
      </c>
      <c r="H18" s="390">
        <v>1240730.04</v>
      </c>
      <c r="I18" s="290">
        <v>-36374.235000000102</v>
      </c>
      <c r="J18" s="391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288"/>
      <c r="AH18" s="288"/>
      <c r="AI18" s="288"/>
      <c r="AJ18" s="288"/>
      <c r="AK18" s="288"/>
      <c r="AL18" s="288"/>
      <c r="AM18" s="288"/>
      <c r="AN18" s="288"/>
      <c r="AO18" s="288"/>
      <c r="AP18" s="288"/>
      <c r="AQ18" s="288"/>
      <c r="AR18" s="288"/>
      <c r="AS18" s="288"/>
      <c r="AT18" s="288"/>
      <c r="AU18" s="288"/>
      <c r="AV18" s="288"/>
      <c r="AW18" s="288"/>
      <c r="AX18" s="288"/>
      <c r="AY18" s="288"/>
      <c r="AZ18" s="288"/>
      <c r="BA18" s="288"/>
      <c r="BB18" s="288"/>
      <c r="BC18" s="288"/>
      <c r="BD18" s="288"/>
      <c r="BE18" s="288"/>
      <c r="BF18" s="288"/>
      <c r="BG18" s="288"/>
      <c r="BH18" s="288"/>
      <c r="BI18" s="288"/>
      <c r="BJ18" s="288"/>
      <c r="BK18" s="288"/>
      <c r="BL18" s="288"/>
      <c r="BM18" s="288"/>
      <c r="BN18" s="288"/>
      <c r="BO18" s="288"/>
      <c r="BP18" s="288"/>
      <c r="BQ18" s="288"/>
      <c r="BR18" s="288"/>
      <c r="BS18" s="288"/>
      <c r="BT18" s="288"/>
      <c r="BU18" s="288"/>
      <c r="BV18" s="288"/>
      <c r="BW18" s="288"/>
      <c r="BX18" s="288"/>
      <c r="BY18" s="288"/>
      <c r="BZ18" s="288"/>
      <c r="CA18" s="288"/>
      <c r="CB18" s="288"/>
      <c r="CC18" s="288"/>
      <c r="CD18" s="288"/>
      <c r="CE18" s="288"/>
      <c r="CF18" s="288"/>
      <c r="CG18" s="288"/>
      <c r="CH18" s="288"/>
      <c r="CI18" s="288"/>
      <c r="CJ18" s="288"/>
      <c r="CK18" s="288"/>
      <c r="CL18" s="288"/>
      <c r="CM18" s="288"/>
      <c r="CN18" s="288"/>
      <c r="CO18" s="288"/>
      <c r="CP18" s="288"/>
      <c r="CQ18" s="288"/>
      <c r="CR18" s="288"/>
      <c r="CS18" s="288"/>
      <c r="CT18" s="288"/>
      <c r="CU18" s="288"/>
      <c r="CV18" s="288"/>
      <c r="CW18" s="288"/>
      <c r="CX18" s="288"/>
      <c r="CY18" s="288"/>
      <c r="CZ18" s="288"/>
      <c r="DA18" s="288"/>
      <c r="DB18" s="288"/>
      <c r="DC18" s="288"/>
      <c r="DD18" s="288"/>
      <c r="DE18" s="288"/>
      <c r="DF18" s="288"/>
      <c r="DG18" s="288"/>
      <c r="DH18" s="288"/>
      <c r="DI18" s="288"/>
      <c r="DJ18" s="288"/>
      <c r="DK18" s="288"/>
      <c r="DL18" s="288"/>
      <c r="DM18" s="288"/>
      <c r="DN18" s="288"/>
      <c r="DO18" s="288"/>
      <c r="DP18" s="288"/>
      <c r="DQ18" s="288"/>
      <c r="DR18" s="288"/>
      <c r="DS18" s="288"/>
      <c r="DT18" s="288"/>
      <c r="DU18" s="288"/>
      <c r="DV18" s="288"/>
      <c r="DW18" s="288"/>
      <c r="DX18" s="288"/>
      <c r="DY18" s="288"/>
      <c r="DZ18" s="288"/>
      <c r="EA18" s="288"/>
      <c r="EB18" s="288"/>
      <c r="EC18" s="288"/>
      <c r="ED18" s="288"/>
      <c r="EE18" s="288"/>
      <c r="EF18" s="288"/>
      <c r="EG18" s="288"/>
      <c r="EH18" s="288"/>
      <c r="EI18" s="288"/>
      <c r="EJ18" s="288"/>
      <c r="EK18" s="288"/>
      <c r="EL18" s="288"/>
      <c r="EM18" s="288"/>
      <c r="EN18" s="288"/>
      <c r="EO18" s="288"/>
      <c r="EP18" s="288"/>
      <c r="EQ18" s="288"/>
      <c r="ER18" s="288"/>
      <c r="ES18" s="288"/>
      <c r="ET18" s="288"/>
      <c r="EU18" s="288"/>
      <c r="EV18" s="288"/>
      <c r="EW18" s="288"/>
      <c r="EX18" s="288"/>
      <c r="EY18" s="288"/>
      <c r="EZ18" s="288"/>
      <c r="FA18" s="288"/>
      <c r="FB18" s="288"/>
      <c r="FC18" s="288"/>
      <c r="FD18" s="288"/>
      <c r="FE18" s="288"/>
      <c r="FF18" s="288"/>
      <c r="FG18" s="288"/>
      <c r="FH18" s="288"/>
      <c r="FI18" s="288"/>
      <c r="FJ18" s="288"/>
      <c r="FK18" s="288"/>
      <c r="FL18" s="288"/>
      <c r="FM18" s="288"/>
      <c r="FN18" s="288"/>
      <c r="FO18" s="288"/>
      <c r="FP18" s="288"/>
      <c r="FQ18" s="288"/>
      <c r="FR18" s="288"/>
      <c r="FS18" s="288"/>
      <c r="FT18" s="288"/>
      <c r="FU18" s="288"/>
      <c r="FV18" s="288"/>
      <c r="FW18" s="288"/>
      <c r="FX18" s="288"/>
      <c r="FY18" s="288"/>
      <c r="FZ18" s="288"/>
      <c r="GA18" s="288"/>
      <c r="GB18" s="288"/>
      <c r="GC18" s="288"/>
      <c r="GD18" s="288"/>
      <c r="GE18" s="288"/>
      <c r="GF18" s="288"/>
      <c r="GG18" s="288"/>
      <c r="GH18" s="288"/>
      <c r="GI18" s="288"/>
      <c r="GJ18" s="288"/>
      <c r="GK18" s="288"/>
      <c r="GL18" s="288"/>
      <c r="GM18" s="288"/>
      <c r="GN18" s="288"/>
      <c r="GO18" s="288"/>
      <c r="GP18" s="288"/>
      <c r="GQ18" s="288"/>
      <c r="GR18" s="288"/>
      <c r="GS18" s="288"/>
      <c r="GT18" s="288"/>
      <c r="GU18" s="288"/>
      <c r="GV18" s="288"/>
      <c r="GW18" s="288"/>
      <c r="GX18" s="288"/>
      <c r="GY18" s="288"/>
      <c r="GZ18" s="288"/>
      <c r="HA18" s="288"/>
      <c r="HB18" s="288"/>
      <c r="HC18" s="288"/>
      <c r="HD18" s="288"/>
      <c r="HE18" s="288"/>
      <c r="HF18" s="288"/>
      <c r="HG18" s="288"/>
      <c r="HH18" s="288"/>
      <c r="HI18" s="288"/>
      <c r="HJ18" s="288"/>
      <c r="HK18" s="288"/>
      <c r="HL18" s="288"/>
      <c r="HM18" s="288"/>
      <c r="HN18" s="288"/>
      <c r="HO18" s="288"/>
      <c r="HP18" s="288"/>
      <c r="HQ18" s="288"/>
      <c r="HR18" s="288"/>
      <c r="HS18" s="288"/>
      <c r="HT18" s="288"/>
      <c r="HU18" s="288"/>
      <c r="HV18" s="288"/>
      <c r="HW18" s="288"/>
      <c r="HX18" s="288"/>
      <c r="HY18" s="288"/>
      <c r="HZ18" s="288"/>
      <c r="IA18" s="288"/>
      <c r="IB18" s="288"/>
      <c r="IC18" s="288"/>
      <c r="ID18" s="288"/>
      <c r="IE18" s="288"/>
      <c r="IF18" s="288"/>
      <c r="IG18" s="288"/>
      <c r="IH18" s="288"/>
      <c r="II18" s="288"/>
      <c r="IJ18" s="288"/>
      <c r="IK18" s="288"/>
      <c r="IL18" s="288"/>
      <c r="IM18" s="288"/>
      <c r="IN18" s="288"/>
      <c r="IO18" s="288"/>
      <c r="IP18" s="288"/>
      <c r="IQ18" s="288"/>
      <c r="IR18" s="288"/>
      <c r="IS18" s="288"/>
      <c r="IT18" s="288"/>
      <c r="IU18" s="288"/>
      <c r="IV18" s="288"/>
      <c r="IW18" s="288"/>
      <c r="IX18" s="288"/>
      <c r="IY18" s="288"/>
      <c r="IZ18" s="288"/>
      <c r="JA18" s="288"/>
      <c r="JB18" s="288"/>
      <c r="JC18" s="288"/>
      <c r="JD18" s="288"/>
      <c r="JE18" s="288"/>
      <c r="JF18" s="288"/>
      <c r="JG18" s="288"/>
      <c r="JH18" s="288"/>
      <c r="JI18" s="288"/>
      <c r="JJ18" s="288"/>
      <c r="JK18" s="288"/>
      <c r="JL18" s="288"/>
      <c r="JM18" s="288"/>
      <c r="JN18" s="288"/>
      <c r="JO18" s="288"/>
      <c r="JP18" s="288"/>
      <c r="JQ18" s="288"/>
      <c r="JR18" s="288"/>
      <c r="JS18" s="288"/>
      <c r="JT18" s="288"/>
      <c r="JU18" s="288"/>
      <c r="JV18" s="288"/>
      <c r="JW18" s="288"/>
      <c r="JX18" s="288"/>
      <c r="JY18" s="288"/>
      <c r="JZ18" s="288"/>
      <c r="KA18" s="288"/>
      <c r="KB18" s="288"/>
      <c r="KC18" s="288"/>
      <c r="KD18" s="288"/>
      <c r="KE18" s="288"/>
      <c r="KF18" s="288"/>
      <c r="KG18" s="288"/>
      <c r="KH18" s="288"/>
      <c r="KI18" s="288"/>
      <c r="KJ18" s="288"/>
      <c r="KK18" s="288"/>
      <c r="KL18" s="288"/>
      <c r="KM18" s="288"/>
      <c r="KN18" s="288"/>
      <c r="KO18" s="288"/>
      <c r="KP18" s="288"/>
      <c r="KQ18" s="288"/>
      <c r="KR18" s="288"/>
      <c r="KS18" s="288"/>
      <c r="KT18" s="288"/>
      <c r="KU18" s="288"/>
      <c r="KV18" s="288"/>
      <c r="KW18" s="288"/>
      <c r="KX18" s="288"/>
      <c r="KY18" s="288"/>
      <c r="KZ18" s="288"/>
      <c r="LA18" s="288"/>
      <c r="LB18" s="288"/>
      <c r="LC18" s="288"/>
      <c r="LD18" s="288"/>
      <c r="LE18" s="288"/>
      <c r="LF18" s="288"/>
      <c r="LG18" s="288"/>
      <c r="LH18" s="288"/>
      <c r="LI18" s="288"/>
      <c r="LJ18" s="288"/>
      <c r="LK18" s="288"/>
      <c r="LL18" s="288"/>
      <c r="LM18" s="288"/>
      <c r="LN18" s="288"/>
      <c r="LO18" s="288"/>
      <c r="LP18" s="288"/>
      <c r="LQ18" s="288"/>
      <c r="LR18" s="288"/>
      <c r="LS18" s="288"/>
      <c r="LT18" s="288"/>
      <c r="LU18" s="288"/>
      <c r="LV18" s="288"/>
      <c r="LW18" s="288"/>
      <c r="LX18" s="288"/>
      <c r="LY18" s="288"/>
      <c r="LZ18" s="288"/>
      <c r="MA18" s="288"/>
      <c r="MB18" s="288"/>
      <c r="MC18" s="288"/>
      <c r="MD18" s="288"/>
      <c r="ME18" s="288"/>
      <c r="MF18" s="288"/>
      <c r="MG18" s="288"/>
      <c r="MH18" s="288"/>
      <c r="MI18" s="288"/>
      <c r="MJ18" s="288"/>
      <c r="MK18" s="288"/>
      <c r="ML18" s="288"/>
      <c r="MM18" s="288"/>
      <c r="MN18" s="288"/>
      <c r="MO18" s="288"/>
      <c r="MP18" s="288"/>
      <c r="MQ18" s="288"/>
      <c r="MR18" s="288"/>
      <c r="MS18" s="288"/>
      <c r="MT18" s="288"/>
      <c r="MU18" s="288"/>
      <c r="MV18" s="288"/>
      <c r="MW18" s="288"/>
      <c r="MX18" s="288"/>
      <c r="MY18" s="288"/>
      <c r="MZ18" s="288"/>
      <c r="NA18" s="288"/>
      <c r="NB18" s="288"/>
      <c r="NC18" s="288"/>
      <c r="ND18" s="288"/>
      <c r="NE18" s="288"/>
      <c r="NF18" s="288"/>
      <c r="NG18" s="288"/>
      <c r="NH18" s="288"/>
      <c r="NI18" s="288"/>
      <c r="NJ18" s="288"/>
      <c r="NK18" s="288"/>
      <c r="NL18" s="288"/>
      <c r="NM18" s="288"/>
      <c r="NN18" s="288"/>
      <c r="NO18" s="288"/>
      <c r="NP18" s="288"/>
      <c r="NQ18" s="288"/>
      <c r="NR18" s="288"/>
      <c r="NS18" s="288"/>
      <c r="NT18" s="288"/>
      <c r="NU18" s="288"/>
      <c r="NV18" s="288"/>
      <c r="NW18" s="288"/>
      <c r="NX18" s="288"/>
      <c r="NY18" s="288"/>
      <c r="NZ18" s="288"/>
      <c r="OA18" s="288"/>
      <c r="OB18" s="288"/>
      <c r="OC18" s="288"/>
      <c r="OD18" s="288"/>
      <c r="OE18" s="288"/>
      <c r="OF18" s="288"/>
      <c r="OG18" s="288"/>
      <c r="OH18" s="288"/>
      <c r="OI18" s="288"/>
      <c r="OJ18" s="288"/>
      <c r="OK18" s="288"/>
      <c r="OL18" s="288"/>
      <c r="OM18" s="288"/>
      <c r="ON18" s="288"/>
      <c r="OO18" s="288"/>
      <c r="OP18" s="288"/>
      <c r="OQ18" s="288"/>
      <c r="OR18" s="288"/>
      <c r="OS18" s="288"/>
      <c r="OT18" s="288"/>
      <c r="OU18" s="288"/>
      <c r="OV18" s="288"/>
      <c r="OW18" s="288"/>
      <c r="OX18" s="288"/>
      <c r="OY18" s="288"/>
      <c r="OZ18" s="288"/>
      <c r="PA18" s="288"/>
      <c r="PB18" s="288"/>
      <c r="PC18" s="288"/>
      <c r="PD18" s="288"/>
      <c r="PE18" s="288"/>
      <c r="PF18" s="288"/>
      <c r="PG18" s="288"/>
      <c r="PH18" s="288"/>
      <c r="PI18" s="288"/>
      <c r="PJ18" s="288"/>
      <c r="PK18" s="288"/>
      <c r="PL18" s="288"/>
      <c r="PM18" s="288"/>
      <c r="PN18" s="288"/>
      <c r="PO18" s="288"/>
      <c r="PP18" s="288"/>
      <c r="PQ18" s="288"/>
      <c r="PR18" s="288"/>
      <c r="PS18" s="288"/>
      <c r="PT18" s="288"/>
      <c r="PU18" s="288"/>
      <c r="PV18" s="288"/>
      <c r="PW18" s="288"/>
      <c r="PX18" s="288"/>
      <c r="PY18" s="288"/>
      <c r="PZ18" s="288"/>
      <c r="QA18" s="288"/>
      <c r="QB18" s="288"/>
      <c r="QC18" s="288"/>
      <c r="QD18" s="288"/>
      <c r="QE18" s="288"/>
      <c r="QF18" s="288"/>
      <c r="QG18" s="288"/>
      <c r="QH18" s="288"/>
      <c r="QI18" s="288"/>
      <c r="QJ18" s="288"/>
      <c r="QK18" s="288"/>
      <c r="QL18" s="288"/>
      <c r="QM18" s="288"/>
      <c r="QN18" s="288"/>
      <c r="QO18" s="288"/>
      <c r="QP18" s="288"/>
      <c r="QQ18" s="288"/>
      <c r="QR18" s="288"/>
      <c r="QS18" s="288"/>
      <c r="QT18" s="288"/>
      <c r="QU18" s="288"/>
      <c r="QV18" s="288"/>
      <c r="QW18" s="288"/>
      <c r="QX18" s="288"/>
      <c r="QY18" s="288"/>
      <c r="QZ18" s="288"/>
      <c r="RA18" s="288"/>
      <c r="RB18" s="288"/>
      <c r="RC18" s="288"/>
      <c r="RD18" s="288"/>
      <c r="RE18" s="288"/>
      <c r="RF18" s="288"/>
      <c r="RG18" s="288"/>
      <c r="RH18" s="288"/>
      <c r="RI18" s="288"/>
      <c r="RJ18" s="288"/>
      <c r="RK18" s="288"/>
      <c r="RL18" s="288"/>
      <c r="RM18" s="288"/>
      <c r="RN18" s="288"/>
      <c r="RO18" s="288"/>
      <c r="RP18" s="288"/>
      <c r="RQ18" s="288"/>
      <c r="RR18" s="288"/>
      <c r="RS18" s="288"/>
      <c r="RT18" s="288"/>
      <c r="RU18" s="288"/>
      <c r="RV18" s="288"/>
      <c r="RW18" s="288"/>
      <c r="RX18" s="288"/>
      <c r="RY18" s="288"/>
      <c r="RZ18" s="288"/>
      <c r="SA18" s="288"/>
      <c r="SB18" s="288"/>
      <c r="SC18" s="288"/>
      <c r="SD18" s="288"/>
      <c r="SE18" s="288"/>
      <c r="SF18" s="288"/>
      <c r="SG18" s="288"/>
      <c r="SH18" s="288"/>
      <c r="SI18" s="288"/>
      <c r="SJ18" s="288"/>
      <c r="SK18" s="288"/>
      <c r="SL18" s="288"/>
      <c r="SM18" s="288"/>
      <c r="SN18" s="288"/>
      <c r="SO18" s="288"/>
      <c r="SP18" s="288"/>
      <c r="SQ18" s="288"/>
      <c r="SR18" s="288"/>
      <c r="SS18" s="288"/>
      <c r="ST18" s="288"/>
      <c r="SU18" s="288"/>
      <c r="SV18" s="288"/>
      <c r="SW18" s="288"/>
      <c r="SX18" s="288"/>
      <c r="SY18" s="288"/>
      <c r="SZ18" s="288"/>
      <c r="TA18" s="288"/>
      <c r="TB18" s="288"/>
      <c r="TC18" s="288"/>
      <c r="TD18" s="288"/>
      <c r="TE18" s="288"/>
      <c r="TF18" s="288"/>
      <c r="TG18" s="288"/>
      <c r="TH18" s="288"/>
      <c r="TI18" s="288"/>
      <c r="TJ18" s="288"/>
      <c r="TK18" s="288"/>
      <c r="TL18" s="288"/>
      <c r="TM18" s="288"/>
      <c r="TN18" s="288"/>
      <c r="TO18" s="288"/>
      <c r="TP18" s="288"/>
      <c r="TQ18" s="288"/>
      <c r="TR18" s="288"/>
      <c r="TS18" s="288"/>
      <c r="TT18" s="288"/>
      <c r="TU18" s="288"/>
      <c r="TV18" s="288"/>
      <c r="TW18" s="288"/>
      <c r="TX18" s="288"/>
      <c r="TY18" s="288"/>
      <c r="TZ18" s="288"/>
      <c r="UA18" s="288"/>
      <c r="UB18" s="288"/>
      <c r="UC18" s="288"/>
      <c r="UD18" s="288"/>
      <c r="UE18" s="288"/>
      <c r="UF18" s="288"/>
      <c r="UG18" s="288"/>
      <c r="UH18" s="288"/>
      <c r="UI18" s="288"/>
      <c r="UJ18" s="288"/>
      <c r="UK18" s="288"/>
      <c r="UL18" s="288"/>
      <c r="UM18" s="288"/>
      <c r="UN18" s="288"/>
      <c r="UO18" s="288"/>
      <c r="UP18" s="288"/>
      <c r="UQ18" s="288"/>
      <c r="UR18" s="288"/>
      <c r="US18" s="288"/>
      <c r="UT18" s="288"/>
      <c r="UU18" s="288"/>
      <c r="UV18" s="288"/>
      <c r="UW18" s="288"/>
      <c r="UX18" s="288"/>
      <c r="UY18" s="288"/>
      <c r="UZ18" s="288"/>
      <c r="VA18" s="288"/>
      <c r="VB18" s="288"/>
      <c r="VC18" s="288"/>
      <c r="VD18" s="288"/>
      <c r="VE18" s="288"/>
      <c r="VF18" s="288"/>
      <c r="VG18" s="288"/>
      <c r="VH18" s="288"/>
      <c r="VI18" s="288"/>
      <c r="VJ18" s="288"/>
      <c r="VK18" s="288"/>
      <c r="VL18" s="288"/>
      <c r="VM18" s="288"/>
      <c r="VN18" s="288"/>
      <c r="VO18" s="288"/>
      <c r="VP18" s="288"/>
      <c r="VQ18" s="288"/>
      <c r="VR18" s="288"/>
      <c r="VS18" s="288"/>
      <c r="VT18" s="288"/>
      <c r="VU18" s="288"/>
      <c r="VV18" s="288"/>
      <c r="VW18" s="288"/>
      <c r="VX18" s="288"/>
      <c r="VY18" s="288"/>
      <c r="VZ18" s="288"/>
      <c r="WA18" s="288"/>
      <c r="WB18" s="288"/>
      <c r="WC18" s="288"/>
      <c r="WD18" s="288"/>
      <c r="WE18" s="288"/>
      <c r="WF18" s="288"/>
      <c r="WG18" s="288"/>
      <c r="WH18" s="288"/>
      <c r="WI18" s="288"/>
      <c r="WJ18" s="288"/>
      <c r="WK18" s="288"/>
      <c r="WL18" s="288"/>
      <c r="WM18" s="288"/>
      <c r="WN18" s="288"/>
      <c r="WO18" s="288"/>
      <c r="WP18" s="288"/>
      <c r="WQ18" s="288"/>
      <c r="WR18" s="288"/>
      <c r="WS18" s="288"/>
      <c r="WT18" s="288"/>
      <c r="WU18" s="288"/>
      <c r="WV18" s="288"/>
      <c r="WW18" s="288"/>
      <c r="WX18" s="288"/>
      <c r="WY18" s="288"/>
      <c r="WZ18" s="288"/>
      <c r="XA18" s="288"/>
      <c r="XB18" s="288"/>
      <c r="XC18" s="288"/>
      <c r="XD18" s="288"/>
      <c r="XE18" s="288"/>
      <c r="XF18" s="288"/>
      <c r="XG18" s="288"/>
      <c r="XH18" s="288"/>
      <c r="XI18" s="288"/>
      <c r="XJ18" s="288"/>
      <c r="XK18" s="288"/>
      <c r="XL18" s="288"/>
      <c r="XM18" s="288"/>
      <c r="XN18" s="288"/>
      <c r="XO18" s="288"/>
      <c r="XP18" s="288"/>
      <c r="XQ18" s="288"/>
      <c r="XR18" s="288"/>
      <c r="XS18" s="288"/>
      <c r="XT18" s="288"/>
      <c r="XU18" s="288"/>
      <c r="XV18" s="288"/>
      <c r="XW18" s="288"/>
      <c r="XX18" s="288"/>
      <c r="XY18" s="288"/>
      <c r="XZ18" s="288"/>
      <c r="YA18" s="288"/>
      <c r="YB18" s="288"/>
      <c r="YC18" s="288"/>
      <c r="YD18" s="288"/>
      <c r="YE18" s="288"/>
      <c r="YF18" s="288"/>
      <c r="YG18" s="288"/>
      <c r="YH18" s="288"/>
      <c r="YI18" s="288"/>
      <c r="YJ18" s="288"/>
      <c r="YK18" s="288"/>
      <c r="YL18" s="288"/>
      <c r="YM18" s="288"/>
      <c r="YN18" s="288"/>
      <c r="YO18" s="288"/>
      <c r="YP18" s="288"/>
      <c r="YQ18" s="288"/>
      <c r="YR18" s="288"/>
      <c r="YS18" s="288"/>
      <c r="YT18" s="288"/>
      <c r="YU18" s="288"/>
      <c r="YV18" s="288"/>
      <c r="YW18" s="288"/>
      <c r="YX18" s="288"/>
      <c r="YY18" s="288"/>
      <c r="YZ18" s="288"/>
      <c r="ZA18" s="288"/>
      <c r="ZB18" s="288"/>
      <c r="ZC18" s="288"/>
      <c r="ZD18" s="288"/>
      <c r="ZE18" s="288"/>
      <c r="ZF18" s="288"/>
      <c r="ZG18" s="288"/>
      <c r="ZH18" s="288"/>
      <c r="ZI18" s="288"/>
      <c r="ZJ18" s="288"/>
      <c r="ZK18" s="288"/>
      <c r="ZL18" s="288"/>
      <c r="ZM18" s="288"/>
      <c r="ZN18" s="288"/>
      <c r="ZO18" s="288"/>
      <c r="ZP18" s="288"/>
      <c r="ZQ18" s="288"/>
      <c r="ZR18" s="288"/>
      <c r="ZS18" s="288"/>
      <c r="ZT18" s="288"/>
      <c r="ZU18" s="288"/>
      <c r="ZV18" s="288"/>
      <c r="ZW18" s="288"/>
      <c r="ZX18" s="288"/>
      <c r="ZY18" s="288"/>
      <c r="ZZ18" s="288"/>
      <c r="AAA18" s="288"/>
      <c r="AAB18" s="288"/>
      <c r="AAC18" s="288"/>
      <c r="AAD18" s="288"/>
      <c r="AAE18" s="288"/>
      <c r="AAF18" s="288"/>
      <c r="AAG18" s="288"/>
      <c r="AAH18" s="288"/>
      <c r="AAI18" s="288"/>
      <c r="AAJ18" s="288"/>
      <c r="AAK18" s="288"/>
      <c r="AAL18" s="288"/>
      <c r="AAM18" s="288"/>
      <c r="AAN18" s="288"/>
      <c r="AAO18" s="288"/>
      <c r="AAP18" s="288"/>
      <c r="AAQ18" s="288"/>
      <c r="AAR18" s="288"/>
      <c r="AAS18" s="288"/>
      <c r="AAT18" s="288"/>
      <c r="AAU18" s="288"/>
      <c r="AAV18" s="288"/>
      <c r="AAW18" s="288"/>
      <c r="AAX18" s="288"/>
      <c r="AAY18" s="288"/>
      <c r="AAZ18" s="288"/>
      <c r="ABA18" s="288"/>
      <c r="ABB18" s="288"/>
      <c r="ABC18" s="288"/>
      <c r="ABD18" s="288"/>
      <c r="ABE18" s="288"/>
      <c r="ABF18" s="288"/>
      <c r="ABG18" s="288"/>
      <c r="ABH18" s="288"/>
      <c r="ABI18" s="288"/>
      <c r="ABJ18" s="288"/>
      <c r="ABK18" s="288"/>
      <c r="ABL18" s="288"/>
      <c r="ABM18" s="288"/>
      <c r="ABN18" s="288"/>
      <c r="ABO18" s="288"/>
      <c r="ABP18" s="288"/>
      <c r="ABQ18" s="288"/>
      <c r="ABR18" s="288"/>
      <c r="ABS18" s="288"/>
      <c r="ABT18" s="288"/>
      <c r="ABU18" s="288"/>
      <c r="ABV18" s="288"/>
      <c r="ABW18" s="288"/>
      <c r="ABX18" s="288"/>
      <c r="ABY18" s="288"/>
      <c r="ABZ18" s="288"/>
      <c r="ACA18" s="288"/>
      <c r="ACB18" s="288"/>
      <c r="ACC18" s="288"/>
      <c r="ACD18" s="288"/>
      <c r="ACE18" s="288"/>
      <c r="ACF18" s="288"/>
      <c r="ACG18" s="288"/>
      <c r="ACH18" s="288"/>
      <c r="ACI18" s="288"/>
      <c r="ACJ18" s="288"/>
      <c r="ACK18" s="288"/>
      <c r="ACL18" s="288"/>
      <c r="ACM18" s="288"/>
      <c r="ACN18" s="288"/>
      <c r="ACO18" s="288"/>
      <c r="ACP18" s="288"/>
      <c r="ACQ18" s="288"/>
      <c r="ACR18" s="288"/>
      <c r="ACS18" s="288"/>
      <c r="ACT18" s="288"/>
      <c r="ACU18" s="288"/>
      <c r="ACV18" s="288"/>
      <c r="ACW18" s="288"/>
      <c r="ACX18" s="288"/>
      <c r="ACY18" s="288"/>
      <c r="ACZ18" s="288"/>
      <c r="ADA18" s="288"/>
      <c r="ADB18" s="288"/>
      <c r="ADC18" s="288"/>
      <c r="ADD18" s="288"/>
      <c r="ADE18" s="288"/>
      <c r="ADF18" s="288"/>
      <c r="ADG18" s="288"/>
      <c r="ADH18" s="288"/>
      <c r="ADI18" s="288"/>
      <c r="ADJ18" s="288"/>
      <c r="ADK18" s="288"/>
      <c r="ADL18" s="288"/>
      <c r="ADM18" s="288"/>
      <c r="ADN18" s="288"/>
      <c r="ADO18" s="288"/>
      <c r="ADP18" s="288"/>
      <c r="ADQ18" s="288"/>
      <c r="ADR18" s="288"/>
      <c r="ADS18" s="288"/>
      <c r="ADT18" s="288"/>
      <c r="ADU18" s="288"/>
      <c r="ADV18" s="288"/>
      <c r="ADW18" s="288"/>
      <c r="ADX18" s="288"/>
      <c r="ADY18" s="288"/>
      <c r="ADZ18" s="288"/>
      <c r="AEA18" s="288"/>
      <c r="AEB18" s="288"/>
      <c r="AEC18" s="288"/>
      <c r="AED18" s="288"/>
      <c r="AEE18" s="288"/>
      <c r="AEF18" s="288"/>
      <c r="AEG18" s="288"/>
      <c r="AEH18" s="288"/>
      <c r="AEI18" s="288"/>
      <c r="AEJ18" s="288"/>
      <c r="AEK18" s="288"/>
      <c r="AEL18" s="288"/>
      <c r="AEM18" s="288"/>
      <c r="AEN18" s="288"/>
      <c r="AEO18" s="288"/>
      <c r="AEP18" s="288"/>
      <c r="AEQ18" s="288"/>
      <c r="AER18" s="288"/>
      <c r="AES18" s="288"/>
      <c r="AET18" s="288"/>
      <c r="AEU18" s="288"/>
      <c r="AEV18" s="288"/>
      <c r="AEW18" s="288"/>
      <c r="AEX18" s="288"/>
      <c r="AEY18" s="288"/>
      <c r="AEZ18" s="288"/>
      <c r="AFA18" s="288"/>
      <c r="AFB18" s="288"/>
      <c r="AFC18" s="288"/>
      <c r="AFD18" s="288"/>
      <c r="AFE18" s="288"/>
      <c r="AFF18" s="288"/>
      <c r="AFG18" s="288"/>
      <c r="AFH18" s="288"/>
      <c r="AFI18" s="288"/>
      <c r="AFJ18" s="288"/>
      <c r="AFK18" s="288"/>
      <c r="AFL18" s="288"/>
      <c r="AFM18" s="288"/>
      <c r="AFN18" s="288"/>
      <c r="AFO18" s="288"/>
      <c r="AFP18" s="288"/>
      <c r="AFQ18" s="288"/>
      <c r="AFR18" s="288"/>
      <c r="AFS18" s="288"/>
      <c r="AFT18" s="288"/>
      <c r="AFU18" s="288"/>
      <c r="AFV18" s="288"/>
      <c r="AFW18" s="288"/>
      <c r="AFX18" s="288"/>
      <c r="AFY18" s="288"/>
      <c r="AFZ18" s="288"/>
      <c r="AGA18" s="288"/>
      <c r="AGB18" s="288"/>
      <c r="AGC18" s="288"/>
      <c r="AGD18" s="288"/>
      <c r="AGE18" s="288"/>
      <c r="AGF18" s="288"/>
      <c r="AGG18" s="288"/>
      <c r="AGH18" s="288"/>
      <c r="AGI18" s="288"/>
      <c r="AGJ18" s="288"/>
      <c r="AGK18" s="288"/>
      <c r="AGL18" s="288"/>
      <c r="AGM18" s="288"/>
      <c r="AGN18" s="288"/>
      <c r="AGO18" s="288"/>
      <c r="AGP18" s="288"/>
      <c r="AGQ18" s="288"/>
      <c r="AGR18" s="288"/>
      <c r="AGS18" s="288"/>
      <c r="AGT18" s="288"/>
      <c r="AGU18" s="288"/>
      <c r="AGV18" s="288"/>
      <c r="AGW18" s="288"/>
      <c r="AGX18" s="288"/>
      <c r="AGY18" s="288"/>
      <c r="AGZ18" s="288"/>
      <c r="AHA18" s="288"/>
      <c r="AHB18" s="288"/>
      <c r="AHC18" s="288"/>
      <c r="AHD18" s="288"/>
      <c r="AHE18" s="288"/>
      <c r="AHF18" s="288"/>
      <c r="AHG18" s="288"/>
      <c r="AHH18" s="288"/>
      <c r="AHI18" s="288"/>
      <c r="AHJ18" s="288"/>
      <c r="AHK18" s="288"/>
      <c r="AHL18" s="288"/>
      <c r="AHM18" s="288"/>
      <c r="AHN18" s="288"/>
      <c r="AHO18" s="288"/>
      <c r="AHP18" s="288"/>
      <c r="AHQ18" s="288"/>
      <c r="AHR18" s="288"/>
      <c r="AHS18" s="288"/>
      <c r="AHT18" s="288"/>
      <c r="AHU18" s="288"/>
      <c r="AHV18" s="288"/>
      <c r="AHW18" s="288"/>
      <c r="AHX18" s="288"/>
      <c r="AHY18" s="288"/>
      <c r="AHZ18" s="288"/>
      <c r="AIA18" s="288"/>
      <c r="AIB18" s="288"/>
      <c r="AIC18" s="288"/>
      <c r="AID18" s="288"/>
      <c r="AIE18" s="288"/>
      <c r="AIF18" s="288"/>
      <c r="AIG18" s="288"/>
      <c r="AIH18" s="288"/>
      <c r="AII18" s="288"/>
      <c r="AIJ18" s="288"/>
      <c r="AIK18" s="288"/>
      <c r="AIL18" s="288"/>
      <c r="AIM18" s="288"/>
      <c r="AIN18" s="288"/>
      <c r="AIO18" s="288"/>
      <c r="AIP18" s="288"/>
      <c r="AIQ18" s="288"/>
      <c r="AIR18" s="288"/>
      <c r="AIS18" s="288"/>
      <c r="AIT18" s="288"/>
      <c r="AIU18" s="288"/>
      <c r="AIV18" s="288"/>
      <c r="AIW18" s="288"/>
      <c r="AIX18" s="288"/>
      <c r="AIY18" s="288"/>
      <c r="AIZ18" s="288"/>
      <c r="AJA18" s="288"/>
      <c r="AJB18" s="288"/>
      <c r="AJC18" s="288"/>
      <c r="AJD18" s="288"/>
      <c r="AJE18" s="288"/>
      <c r="AJF18" s="288"/>
      <c r="AJG18" s="288"/>
      <c r="AJH18" s="288"/>
      <c r="AJI18" s="288"/>
      <c r="AJJ18" s="288"/>
      <c r="AJK18" s="288"/>
      <c r="AJL18" s="288"/>
      <c r="AJM18" s="288"/>
      <c r="AJN18" s="288"/>
      <c r="AJO18" s="288"/>
      <c r="AJP18" s="288"/>
      <c r="AJQ18" s="288"/>
      <c r="AJR18" s="288"/>
      <c r="AJS18" s="288"/>
      <c r="AJT18" s="288"/>
      <c r="AJU18" s="288"/>
      <c r="AJV18" s="288"/>
      <c r="AJW18" s="288"/>
      <c r="AJX18" s="288"/>
      <c r="AJY18" s="288"/>
      <c r="AJZ18" s="288"/>
      <c r="AKA18" s="288"/>
      <c r="AKB18" s="288"/>
      <c r="AKC18" s="288"/>
      <c r="AKD18" s="288"/>
      <c r="AKE18" s="288"/>
      <c r="AKF18" s="288"/>
      <c r="AKG18" s="288"/>
      <c r="AKH18" s="288"/>
      <c r="AKI18" s="288"/>
      <c r="AKJ18" s="288"/>
      <c r="AKK18" s="288"/>
      <c r="AKL18" s="288"/>
      <c r="AKM18" s="288"/>
      <c r="AKN18" s="288"/>
      <c r="AKO18" s="288"/>
      <c r="AKP18" s="288"/>
      <c r="AKQ18" s="288"/>
      <c r="AKR18" s="288"/>
      <c r="AKS18" s="288"/>
      <c r="AKT18" s="288"/>
      <c r="AKU18" s="288"/>
      <c r="AKV18" s="288"/>
      <c r="AKW18" s="288"/>
      <c r="AKX18" s="288"/>
      <c r="AKY18" s="288"/>
      <c r="AKZ18" s="288"/>
      <c r="ALA18" s="288"/>
      <c r="ALB18" s="288"/>
      <c r="ALC18" s="288"/>
      <c r="ALD18" s="288"/>
      <c r="ALE18" s="288"/>
      <c r="ALF18" s="288"/>
      <c r="ALG18" s="288"/>
      <c r="ALH18" s="288"/>
      <c r="ALI18" s="288"/>
      <c r="ALJ18" s="288"/>
      <c r="ALK18" s="288"/>
      <c r="ALL18" s="288"/>
      <c r="ALM18" s="288"/>
      <c r="ALN18" s="288"/>
      <c r="ALO18" s="288"/>
      <c r="ALP18" s="288"/>
      <c r="ALQ18" s="288"/>
      <c r="ALR18" s="288"/>
      <c r="ALS18" s="288"/>
      <c r="ALT18" s="288"/>
      <c r="ALU18" s="288"/>
      <c r="ALV18" s="288"/>
      <c r="ALW18" s="288"/>
      <c r="ALX18" s="288"/>
      <c r="ALY18" s="288"/>
      <c r="ALZ18" s="288"/>
      <c r="AMA18" s="288"/>
      <c r="AMB18" s="288"/>
      <c r="AMC18" s="288"/>
    </row>
    <row r="19" spans="1:1017" s="289" customFormat="1" ht="45" customHeight="1" x14ac:dyDescent="0.7">
      <c r="A19" s="286">
        <v>1991</v>
      </c>
      <c r="B19" s="390">
        <v>1474456.885</v>
      </c>
      <c r="C19" s="290">
        <v>20000</v>
      </c>
      <c r="D19" s="390">
        <v>1387332.575</v>
      </c>
      <c r="E19" s="290">
        <v>67124.309999999794</v>
      </c>
      <c r="F19" s="390">
        <v>1256360.5149999999</v>
      </c>
      <c r="G19" s="290">
        <v>15600</v>
      </c>
      <c r="H19" s="390">
        <v>1274846.1499999999</v>
      </c>
      <c r="I19" s="290">
        <v>-34085.635000000002</v>
      </c>
      <c r="J19" s="391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288"/>
      <c r="AF19" s="288"/>
      <c r="AG19" s="288"/>
      <c r="AH19" s="288"/>
      <c r="AI19" s="288"/>
      <c r="AJ19" s="288"/>
      <c r="AK19" s="288"/>
      <c r="AL19" s="288"/>
      <c r="AM19" s="288"/>
      <c r="AN19" s="288"/>
      <c r="AO19" s="288"/>
      <c r="AP19" s="288"/>
      <c r="AQ19" s="288"/>
      <c r="AR19" s="288"/>
      <c r="AS19" s="288"/>
      <c r="AT19" s="288"/>
      <c r="AU19" s="288"/>
      <c r="AV19" s="288"/>
      <c r="AW19" s="288"/>
      <c r="AX19" s="288"/>
      <c r="AY19" s="288"/>
      <c r="AZ19" s="288"/>
      <c r="BA19" s="288"/>
      <c r="BB19" s="288"/>
      <c r="BC19" s="288"/>
      <c r="BD19" s="288"/>
      <c r="BE19" s="288"/>
      <c r="BF19" s="288"/>
      <c r="BG19" s="288"/>
      <c r="BH19" s="288"/>
      <c r="BI19" s="288"/>
      <c r="BJ19" s="288"/>
      <c r="BK19" s="288"/>
      <c r="BL19" s="288"/>
      <c r="BM19" s="288"/>
      <c r="BN19" s="288"/>
      <c r="BO19" s="288"/>
      <c r="BP19" s="288"/>
      <c r="BQ19" s="288"/>
      <c r="BR19" s="288"/>
      <c r="BS19" s="288"/>
      <c r="BT19" s="288"/>
      <c r="BU19" s="288"/>
      <c r="BV19" s="288"/>
      <c r="BW19" s="288"/>
      <c r="BX19" s="288"/>
      <c r="BY19" s="288"/>
      <c r="BZ19" s="288"/>
      <c r="CA19" s="288"/>
      <c r="CB19" s="288"/>
      <c r="CC19" s="288"/>
      <c r="CD19" s="288"/>
      <c r="CE19" s="288"/>
      <c r="CF19" s="288"/>
      <c r="CG19" s="288"/>
      <c r="CH19" s="288"/>
      <c r="CI19" s="288"/>
      <c r="CJ19" s="288"/>
      <c r="CK19" s="288"/>
      <c r="CL19" s="288"/>
      <c r="CM19" s="288"/>
      <c r="CN19" s="288"/>
      <c r="CO19" s="288"/>
      <c r="CP19" s="288"/>
      <c r="CQ19" s="288"/>
      <c r="CR19" s="288"/>
      <c r="CS19" s="288"/>
      <c r="CT19" s="288"/>
      <c r="CU19" s="288"/>
      <c r="CV19" s="288"/>
      <c r="CW19" s="288"/>
      <c r="CX19" s="288"/>
      <c r="CY19" s="288"/>
      <c r="CZ19" s="288"/>
      <c r="DA19" s="288"/>
      <c r="DB19" s="288"/>
      <c r="DC19" s="288"/>
      <c r="DD19" s="288"/>
      <c r="DE19" s="288"/>
      <c r="DF19" s="288"/>
      <c r="DG19" s="288"/>
      <c r="DH19" s="288"/>
      <c r="DI19" s="288"/>
      <c r="DJ19" s="288"/>
      <c r="DK19" s="288"/>
      <c r="DL19" s="288"/>
      <c r="DM19" s="288"/>
      <c r="DN19" s="288"/>
      <c r="DO19" s="288"/>
      <c r="DP19" s="288"/>
      <c r="DQ19" s="288"/>
      <c r="DR19" s="288"/>
      <c r="DS19" s="288"/>
      <c r="DT19" s="288"/>
      <c r="DU19" s="288"/>
      <c r="DV19" s="288"/>
      <c r="DW19" s="288"/>
      <c r="DX19" s="288"/>
      <c r="DY19" s="288"/>
      <c r="DZ19" s="288"/>
      <c r="EA19" s="288"/>
      <c r="EB19" s="288"/>
      <c r="EC19" s="288"/>
      <c r="ED19" s="288"/>
      <c r="EE19" s="288"/>
      <c r="EF19" s="288"/>
      <c r="EG19" s="288"/>
      <c r="EH19" s="288"/>
      <c r="EI19" s="288"/>
      <c r="EJ19" s="288"/>
      <c r="EK19" s="288"/>
      <c r="EL19" s="288"/>
      <c r="EM19" s="288"/>
      <c r="EN19" s="288"/>
      <c r="EO19" s="288"/>
      <c r="EP19" s="288"/>
      <c r="EQ19" s="288"/>
      <c r="ER19" s="288"/>
      <c r="ES19" s="288"/>
      <c r="ET19" s="288"/>
      <c r="EU19" s="288"/>
      <c r="EV19" s="288"/>
      <c r="EW19" s="288"/>
      <c r="EX19" s="288"/>
      <c r="EY19" s="288"/>
      <c r="EZ19" s="288"/>
      <c r="FA19" s="288"/>
      <c r="FB19" s="288"/>
      <c r="FC19" s="288"/>
      <c r="FD19" s="288"/>
      <c r="FE19" s="288"/>
      <c r="FF19" s="288"/>
      <c r="FG19" s="288"/>
      <c r="FH19" s="288"/>
      <c r="FI19" s="288"/>
      <c r="FJ19" s="288"/>
      <c r="FK19" s="288"/>
      <c r="FL19" s="288"/>
      <c r="FM19" s="288"/>
      <c r="FN19" s="288"/>
      <c r="FO19" s="288"/>
      <c r="FP19" s="288"/>
      <c r="FQ19" s="288"/>
      <c r="FR19" s="288"/>
      <c r="FS19" s="288"/>
      <c r="FT19" s="288"/>
      <c r="FU19" s="288"/>
      <c r="FV19" s="288"/>
      <c r="FW19" s="288"/>
      <c r="FX19" s="288"/>
      <c r="FY19" s="288"/>
      <c r="FZ19" s="288"/>
      <c r="GA19" s="288"/>
      <c r="GB19" s="288"/>
      <c r="GC19" s="288"/>
      <c r="GD19" s="288"/>
      <c r="GE19" s="288"/>
      <c r="GF19" s="288"/>
      <c r="GG19" s="288"/>
      <c r="GH19" s="288"/>
      <c r="GI19" s="288"/>
      <c r="GJ19" s="288"/>
      <c r="GK19" s="288"/>
      <c r="GL19" s="288"/>
      <c r="GM19" s="288"/>
      <c r="GN19" s="288"/>
      <c r="GO19" s="288"/>
      <c r="GP19" s="288"/>
      <c r="GQ19" s="288"/>
      <c r="GR19" s="288"/>
      <c r="GS19" s="288"/>
      <c r="GT19" s="288"/>
      <c r="GU19" s="288"/>
      <c r="GV19" s="288"/>
      <c r="GW19" s="288"/>
      <c r="GX19" s="288"/>
      <c r="GY19" s="288"/>
      <c r="GZ19" s="288"/>
      <c r="HA19" s="288"/>
      <c r="HB19" s="288"/>
      <c r="HC19" s="288"/>
      <c r="HD19" s="288"/>
      <c r="HE19" s="288"/>
      <c r="HF19" s="288"/>
      <c r="HG19" s="288"/>
      <c r="HH19" s="288"/>
      <c r="HI19" s="288"/>
      <c r="HJ19" s="288"/>
      <c r="HK19" s="288"/>
      <c r="HL19" s="288"/>
      <c r="HM19" s="288"/>
      <c r="HN19" s="288"/>
      <c r="HO19" s="288"/>
      <c r="HP19" s="288"/>
      <c r="HQ19" s="288"/>
      <c r="HR19" s="288"/>
      <c r="HS19" s="288"/>
      <c r="HT19" s="288"/>
      <c r="HU19" s="288"/>
      <c r="HV19" s="288"/>
      <c r="HW19" s="288"/>
      <c r="HX19" s="288"/>
      <c r="HY19" s="288"/>
      <c r="HZ19" s="288"/>
      <c r="IA19" s="288"/>
      <c r="IB19" s="288"/>
      <c r="IC19" s="288"/>
      <c r="ID19" s="288"/>
      <c r="IE19" s="288"/>
      <c r="IF19" s="288"/>
      <c r="IG19" s="288"/>
      <c r="IH19" s="288"/>
      <c r="II19" s="288"/>
      <c r="IJ19" s="288"/>
      <c r="IK19" s="288"/>
      <c r="IL19" s="288"/>
      <c r="IM19" s="288"/>
      <c r="IN19" s="288"/>
      <c r="IO19" s="288"/>
      <c r="IP19" s="288"/>
      <c r="IQ19" s="288"/>
      <c r="IR19" s="288"/>
      <c r="IS19" s="288"/>
      <c r="IT19" s="288"/>
      <c r="IU19" s="288"/>
      <c r="IV19" s="288"/>
      <c r="IW19" s="288"/>
      <c r="IX19" s="288"/>
      <c r="IY19" s="288"/>
      <c r="IZ19" s="288"/>
      <c r="JA19" s="288"/>
      <c r="JB19" s="288"/>
      <c r="JC19" s="288"/>
      <c r="JD19" s="288"/>
      <c r="JE19" s="288"/>
      <c r="JF19" s="288"/>
      <c r="JG19" s="288"/>
      <c r="JH19" s="288"/>
      <c r="JI19" s="288"/>
      <c r="JJ19" s="288"/>
      <c r="JK19" s="288"/>
      <c r="JL19" s="288"/>
      <c r="JM19" s="288"/>
      <c r="JN19" s="288"/>
      <c r="JO19" s="288"/>
      <c r="JP19" s="288"/>
      <c r="JQ19" s="288"/>
      <c r="JR19" s="288"/>
      <c r="JS19" s="288"/>
      <c r="JT19" s="288"/>
      <c r="JU19" s="288"/>
      <c r="JV19" s="288"/>
      <c r="JW19" s="288"/>
      <c r="JX19" s="288"/>
      <c r="JY19" s="288"/>
      <c r="JZ19" s="288"/>
      <c r="KA19" s="288"/>
      <c r="KB19" s="288"/>
      <c r="KC19" s="288"/>
      <c r="KD19" s="288"/>
      <c r="KE19" s="288"/>
      <c r="KF19" s="288"/>
      <c r="KG19" s="288"/>
      <c r="KH19" s="288"/>
      <c r="KI19" s="288"/>
      <c r="KJ19" s="288"/>
      <c r="KK19" s="288"/>
      <c r="KL19" s="288"/>
      <c r="KM19" s="288"/>
      <c r="KN19" s="288"/>
      <c r="KO19" s="288"/>
      <c r="KP19" s="288"/>
      <c r="KQ19" s="288"/>
      <c r="KR19" s="288"/>
      <c r="KS19" s="288"/>
      <c r="KT19" s="288"/>
      <c r="KU19" s="288"/>
      <c r="KV19" s="288"/>
      <c r="KW19" s="288"/>
      <c r="KX19" s="288"/>
      <c r="KY19" s="288"/>
      <c r="KZ19" s="288"/>
      <c r="LA19" s="288"/>
      <c r="LB19" s="288"/>
      <c r="LC19" s="288"/>
      <c r="LD19" s="288"/>
      <c r="LE19" s="288"/>
      <c r="LF19" s="288"/>
      <c r="LG19" s="288"/>
      <c r="LH19" s="288"/>
      <c r="LI19" s="288"/>
      <c r="LJ19" s="288"/>
      <c r="LK19" s="288"/>
      <c r="LL19" s="288"/>
      <c r="LM19" s="288"/>
      <c r="LN19" s="288"/>
      <c r="LO19" s="288"/>
      <c r="LP19" s="288"/>
      <c r="LQ19" s="288"/>
      <c r="LR19" s="288"/>
      <c r="LS19" s="288"/>
      <c r="LT19" s="288"/>
      <c r="LU19" s="288"/>
      <c r="LV19" s="288"/>
      <c r="LW19" s="288"/>
      <c r="LX19" s="288"/>
      <c r="LY19" s="288"/>
      <c r="LZ19" s="288"/>
      <c r="MA19" s="288"/>
      <c r="MB19" s="288"/>
      <c r="MC19" s="288"/>
      <c r="MD19" s="288"/>
      <c r="ME19" s="288"/>
      <c r="MF19" s="288"/>
      <c r="MG19" s="288"/>
      <c r="MH19" s="288"/>
      <c r="MI19" s="288"/>
      <c r="MJ19" s="288"/>
      <c r="MK19" s="288"/>
      <c r="ML19" s="288"/>
      <c r="MM19" s="288"/>
      <c r="MN19" s="288"/>
      <c r="MO19" s="288"/>
      <c r="MP19" s="288"/>
      <c r="MQ19" s="288"/>
      <c r="MR19" s="288"/>
      <c r="MS19" s="288"/>
      <c r="MT19" s="288"/>
      <c r="MU19" s="288"/>
      <c r="MV19" s="288"/>
      <c r="MW19" s="288"/>
      <c r="MX19" s="288"/>
      <c r="MY19" s="288"/>
      <c r="MZ19" s="288"/>
      <c r="NA19" s="288"/>
      <c r="NB19" s="288"/>
      <c r="NC19" s="288"/>
      <c r="ND19" s="288"/>
      <c r="NE19" s="288"/>
      <c r="NF19" s="288"/>
      <c r="NG19" s="288"/>
      <c r="NH19" s="288"/>
      <c r="NI19" s="288"/>
      <c r="NJ19" s="288"/>
      <c r="NK19" s="288"/>
      <c r="NL19" s="288"/>
      <c r="NM19" s="288"/>
      <c r="NN19" s="288"/>
      <c r="NO19" s="288"/>
      <c r="NP19" s="288"/>
      <c r="NQ19" s="288"/>
      <c r="NR19" s="288"/>
      <c r="NS19" s="288"/>
      <c r="NT19" s="288"/>
      <c r="NU19" s="288"/>
      <c r="NV19" s="288"/>
      <c r="NW19" s="288"/>
      <c r="NX19" s="288"/>
      <c r="NY19" s="288"/>
      <c r="NZ19" s="288"/>
      <c r="OA19" s="288"/>
      <c r="OB19" s="288"/>
      <c r="OC19" s="288"/>
      <c r="OD19" s="288"/>
      <c r="OE19" s="288"/>
      <c r="OF19" s="288"/>
      <c r="OG19" s="288"/>
      <c r="OH19" s="288"/>
      <c r="OI19" s="288"/>
      <c r="OJ19" s="288"/>
      <c r="OK19" s="288"/>
      <c r="OL19" s="288"/>
      <c r="OM19" s="288"/>
      <c r="ON19" s="288"/>
      <c r="OO19" s="288"/>
      <c r="OP19" s="288"/>
      <c r="OQ19" s="288"/>
      <c r="OR19" s="288"/>
      <c r="OS19" s="288"/>
      <c r="OT19" s="288"/>
      <c r="OU19" s="288"/>
      <c r="OV19" s="288"/>
      <c r="OW19" s="288"/>
      <c r="OX19" s="288"/>
      <c r="OY19" s="288"/>
      <c r="OZ19" s="288"/>
      <c r="PA19" s="288"/>
      <c r="PB19" s="288"/>
      <c r="PC19" s="288"/>
      <c r="PD19" s="288"/>
      <c r="PE19" s="288"/>
      <c r="PF19" s="288"/>
      <c r="PG19" s="288"/>
      <c r="PH19" s="288"/>
      <c r="PI19" s="288"/>
      <c r="PJ19" s="288"/>
      <c r="PK19" s="288"/>
      <c r="PL19" s="288"/>
      <c r="PM19" s="288"/>
      <c r="PN19" s="288"/>
      <c r="PO19" s="288"/>
      <c r="PP19" s="288"/>
      <c r="PQ19" s="288"/>
      <c r="PR19" s="288"/>
      <c r="PS19" s="288"/>
      <c r="PT19" s="288"/>
      <c r="PU19" s="288"/>
      <c r="PV19" s="288"/>
      <c r="PW19" s="288"/>
      <c r="PX19" s="288"/>
      <c r="PY19" s="288"/>
      <c r="PZ19" s="288"/>
      <c r="QA19" s="288"/>
      <c r="QB19" s="288"/>
      <c r="QC19" s="288"/>
      <c r="QD19" s="288"/>
      <c r="QE19" s="288"/>
      <c r="QF19" s="288"/>
      <c r="QG19" s="288"/>
      <c r="QH19" s="288"/>
      <c r="QI19" s="288"/>
      <c r="QJ19" s="288"/>
      <c r="QK19" s="288"/>
      <c r="QL19" s="288"/>
      <c r="QM19" s="288"/>
      <c r="QN19" s="288"/>
      <c r="QO19" s="288"/>
      <c r="QP19" s="288"/>
      <c r="QQ19" s="288"/>
      <c r="QR19" s="288"/>
      <c r="QS19" s="288"/>
      <c r="QT19" s="288"/>
      <c r="QU19" s="288"/>
      <c r="QV19" s="288"/>
      <c r="QW19" s="288"/>
      <c r="QX19" s="288"/>
      <c r="QY19" s="288"/>
      <c r="QZ19" s="288"/>
      <c r="RA19" s="288"/>
      <c r="RB19" s="288"/>
      <c r="RC19" s="288"/>
      <c r="RD19" s="288"/>
      <c r="RE19" s="288"/>
      <c r="RF19" s="288"/>
      <c r="RG19" s="288"/>
      <c r="RH19" s="288"/>
      <c r="RI19" s="288"/>
      <c r="RJ19" s="288"/>
      <c r="RK19" s="288"/>
      <c r="RL19" s="288"/>
      <c r="RM19" s="288"/>
      <c r="RN19" s="288"/>
      <c r="RO19" s="288"/>
      <c r="RP19" s="288"/>
      <c r="RQ19" s="288"/>
      <c r="RR19" s="288"/>
      <c r="RS19" s="288"/>
      <c r="RT19" s="288"/>
      <c r="RU19" s="288"/>
      <c r="RV19" s="288"/>
      <c r="RW19" s="288"/>
      <c r="RX19" s="288"/>
      <c r="RY19" s="288"/>
      <c r="RZ19" s="288"/>
      <c r="SA19" s="288"/>
      <c r="SB19" s="288"/>
      <c r="SC19" s="288"/>
      <c r="SD19" s="288"/>
      <c r="SE19" s="288"/>
      <c r="SF19" s="288"/>
      <c r="SG19" s="288"/>
      <c r="SH19" s="288"/>
      <c r="SI19" s="288"/>
      <c r="SJ19" s="288"/>
      <c r="SK19" s="288"/>
      <c r="SL19" s="288"/>
      <c r="SM19" s="288"/>
      <c r="SN19" s="288"/>
      <c r="SO19" s="288"/>
      <c r="SP19" s="288"/>
      <c r="SQ19" s="288"/>
      <c r="SR19" s="288"/>
      <c r="SS19" s="288"/>
      <c r="ST19" s="288"/>
      <c r="SU19" s="288"/>
      <c r="SV19" s="288"/>
      <c r="SW19" s="288"/>
      <c r="SX19" s="288"/>
      <c r="SY19" s="288"/>
      <c r="SZ19" s="288"/>
      <c r="TA19" s="288"/>
      <c r="TB19" s="288"/>
      <c r="TC19" s="288"/>
      <c r="TD19" s="288"/>
      <c r="TE19" s="288"/>
      <c r="TF19" s="288"/>
      <c r="TG19" s="288"/>
      <c r="TH19" s="288"/>
      <c r="TI19" s="288"/>
      <c r="TJ19" s="288"/>
      <c r="TK19" s="288"/>
      <c r="TL19" s="288"/>
      <c r="TM19" s="288"/>
      <c r="TN19" s="288"/>
      <c r="TO19" s="288"/>
      <c r="TP19" s="288"/>
      <c r="TQ19" s="288"/>
      <c r="TR19" s="288"/>
      <c r="TS19" s="288"/>
      <c r="TT19" s="288"/>
      <c r="TU19" s="288"/>
      <c r="TV19" s="288"/>
      <c r="TW19" s="288"/>
      <c r="TX19" s="288"/>
      <c r="TY19" s="288"/>
      <c r="TZ19" s="288"/>
      <c r="UA19" s="288"/>
      <c r="UB19" s="288"/>
      <c r="UC19" s="288"/>
      <c r="UD19" s="288"/>
      <c r="UE19" s="288"/>
      <c r="UF19" s="288"/>
      <c r="UG19" s="288"/>
      <c r="UH19" s="288"/>
      <c r="UI19" s="288"/>
      <c r="UJ19" s="288"/>
      <c r="UK19" s="288"/>
      <c r="UL19" s="288"/>
      <c r="UM19" s="288"/>
      <c r="UN19" s="288"/>
      <c r="UO19" s="288"/>
      <c r="UP19" s="288"/>
      <c r="UQ19" s="288"/>
      <c r="UR19" s="288"/>
      <c r="US19" s="288"/>
      <c r="UT19" s="288"/>
      <c r="UU19" s="288"/>
      <c r="UV19" s="288"/>
      <c r="UW19" s="288"/>
      <c r="UX19" s="288"/>
      <c r="UY19" s="288"/>
      <c r="UZ19" s="288"/>
      <c r="VA19" s="288"/>
      <c r="VB19" s="288"/>
      <c r="VC19" s="288"/>
      <c r="VD19" s="288"/>
      <c r="VE19" s="288"/>
      <c r="VF19" s="288"/>
      <c r="VG19" s="288"/>
      <c r="VH19" s="288"/>
      <c r="VI19" s="288"/>
      <c r="VJ19" s="288"/>
      <c r="VK19" s="288"/>
      <c r="VL19" s="288"/>
      <c r="VM19" s="288"/>
      <c r="VN19" s="288"/>
      <c r="VO19" s="288"/>
      <c r="VP19" s="288"/>
      <c r="VQ19" s="288"/>
      <c r="VR19" s="288"/>
      <c r="VS19" s="288"/>
      <c r="VT19" s="288"/>
      <c r="VU19" s="288"/>
      <c r="VV19" s="288"/>
      <c r="VW19" s="288"/>
      <c r="VX19" s="288"/>
      <c r="VY19" s="288"/>
      <c r="VZ19" s="288"/>
      <c r="WA19" s="288"/>
      <c r="WB19" s="288"/>
      <c r="WC19" s="288"/>
      <c r="WD19" s="288"/>
      <c r="WE19" s="288"/>
      <c r="WF19" s="288"/>
      <c r="WG19" s="288"/>
      <c r="WH19" s="288"/>
      <c r="WI19" s="288"/>
      <c r="WJ19" s="288"/>
      <c r="WK19" s="288"/>
      <c r="WL19" s="288"/>
      <c r="WM19" s="288"/>
      <c r="WN19" s="288"/>
      <c r="WO19" s="288"/>
      <c r="WP19" s="288"/>
      <c r="WQ19" s="288"/>
      <c r="WR19" s="288"/>
      <c r="WS19" s="288"/>
      <c r="WT19" s="288"/>
      <c r="WU19" s="288"/>
      <c r="WV19" s="288"/>
      <c r="WW19" s="288"/>
      <c r="WX19" s="288"/>
      <c r="WY19" s="288"/>
      <c r="WZ19" s="288"/>
      <c r="XA19" s="288"/>
      <c r="XB19" s="288"/>
      <c r="XC19" s="288"/>
      <c r="XD19" s="288"/>
      <c r="XE19" s="288"/>
      <c r="XF19" s="288"/>
      <c r="XG19" s="288"/>
      <c r="XH19" s="288"/>
      <c r="XI19" s="288"/>
      <c r="XJ19" s="288"/>
      <c r="XK19" s="288"/>
      <c r="XL19" s="288"/>
      <c r="XM19" s="288"/>
      <c r="XN19" s="288"/>
      <c r="XO19" s="288"/>
      <c r="XP19" s="288"/>
      <c r="XQ19" s="288"/>
      <c r="XR19" s="288"/>
      <c r="XS19" s="288"/>
      <c r="XT19" s="288"/>
      <c r="XU19" s="288"/>
      <c r="XV19" s="288"/>
      <c r="XW19" s="288"/>
      <c r="XX19" s="288"/>
      <c r="XY19" s="288"/>
      <c r="XZ19" s="288"/>
      <c r="YA19" s="288"/>
      <c r="YB19" s="288"/>
      <c r="YC19" s="288"/>
      <c r="YD19" s="288"/>
      <c r="YE19" s="288"/>
      <c r="YF19" s="288"/>
      <c r="YG19" s="288"/>
      <c r="YH19" s="288"/>
      <c r="YI19" s="288"/>
      <c r="YJ19" s="288"/>
      <c r="YK19" s="288"/>
      <c r="YL19" s="288"/>
      <c r="YM19" s="288"/>
      <c r="YN19" s="288"/>
      <c r="YO19" s="288"/>
      <c r="YP19" s="288"/>
      <c r="YQ19" s="288"/>
      <c r="YR19" s="288"/>
      <c r="YS19" s="288"/>
      <c r="YT19" s="288"/>
      <c r="YU19" s="288"/>
      <c r="YV19" s="288"/>
      <c r="YW19" s="288"/>
      <c r="YX19" s="288"/>
      <c r="YY19" s="288"/>
      <c r="YZ19" s="288"/>
      <c r="ZA19" s="288"/>
      <c r="ZB19" s="288"/>
      <c r="ZC19" s="288"/>
      <c r="ZD19" s="288"/>
      <c r="ZE19" s="288"/>
      <c r="ZF19" s="288"/>
      <c r="ZG19" s="288"/>
      <c r="ZH19" s="288"/>
      <c r="ZI19" s="288"/>
      <c r="ZJ19" s="288"/>
      <c r="ZK19" s="288"/>
      <c r="ZL19" s="288"/>
      <c r="ZM19" s="288"/>
      <c r="ZN19" s="288"/>
      <c r="ZO19" s="288"/>
      <c r="ZP19" s="288"/>
      <c r="ZQ19" s="288"/>
      <c r="ZR19" s="288"/>
      <c r="ZS19" s="288"/>
      <c r="ZT19" s="288"/>
      <c r="ZU19" s="288"/>
      <c r="ZV19" s="288"/>
      <c r="ZW19" s="288"/>
      <c r="ZX19" s="288"/>
      <c r="ZY19" s="288"/>
      <c r="ZZ19" s="288"/>
      <c r="AAA19" s="288"/>
      <c r="AAB19" s="288"/>
      <c r="AAC19" s="288"/>
      <c r="AAD19" s="288"/>
      <c r="AAE19" s="288"/>
      <c r="AAF19" s="288"/>
      <c r="AAG19" s="288"/>
      <c r="AAH19" s="288"/>
      <c r="AAI19" s="288"/>
      <c r="AAJ19" s="288"/>
      <c r="AAK19" s="288"/>
      <c r="AAL19" s="288"/>
      <c r="AAM19" s="288"/>
      <c r="AAN19" s="288"/>
      <c r="AAO19" s="288"/>
      <c r="AAP19" s="288"/>
      <c r="AAQ19" s="288"/>
      <c r="AAR19" s="288"/>
      <c r="AAS19" s="288"/>
      <c r="AAT19" s="288"/>
      <c r="AAU19" s="288"/>
      <c r="AAV19" s="288"/>
      <c r="AAW19" s="288"/>
      <c r="AAX19" s="288"/>
      <c r="AAY19" s="288"/>
      <c r="AAZ19" s="288"/>
      <c r="ABA19" s="288"/>
      <c r="ABB19" s="288"/>
      <c r="ABC19" s="288"/>
      <c r="ABD19" s="288"/>
      <c r="ABE19" s="288"/>
      <c r="ABF19" s="288"/>
      <c r="ABG19" s="288"/>
      <c r="ABH19" s="288"/>
      <c r="ABI19" s="288"/>
      <c r="ABJ19" s="288"/>
      <c r="ABK19" s="288"/>
      <c r="ABL19" s="288"/>
      <c r="ABM19" s="288"/>
      <c r="ABN19" s="288"/>
      <c r="ABO19" s="288"/>
      <c r="ABP19" s="288"/>
      <c r="ABQ19" s="288"/>
      <c r="ABR19" s="288"/>
      <c r="ABS19" s="288"/>
      <c r="ABT19" s="288"/>
      <c r="ABU19" s="288"/>
      <c r="ABV19" s="288"/>
      <c r="ABW19" s="288"/>
      <c r="ABX19" s="288"/>
      <c r="ABY19" s="288"/>
      <c r="ABZ19" s="288"/>
      <c r="ACA19" s="288"/>
      <c r="ACB19" s="288"/>
      <c r="ACC19" s="288"/>
      <c r="ACD19" s="288"/>
      <c r="ACE19" s="288"/>
      <c r="ACF19" s="288"/>
      <c r="ACG19" s="288"/>
      <c r="ACH19" s="288"/>
      <c r="ACI19" s="288"/>
      <c r="ACJ19" s="288"/>
      <c r="ACK19" s="288"/>
      <c r="ACL19" s="288"/>
      <c r="ACM19" s="288"/>
      <c r="ACN19" s="288"/>
      <c r="ACO19" s="288"/>
      <c r="ACP19" s="288"/>
      <c r="ACQ19" s="288"/>
      <c r="ACR19" s="288"/>
      <c r="ACS19" s="288"/>
      <c r="ACT19" s="288"/>
      <c r="ACU19" s="288"/>
      <c r="ACV19" s="288"/>
      <c r="ACW19" s="288"/>
      <c r="ACX19" s="288"/>
      <c r="ACY19" s="288"/>
      <c r="ACZ19" s="288"/>
      <c r="ADA19" s="288"/>
      <c r="ADB19" s="288"/>
      <c r="ADC19" s="288"/>
      <c r="ADD19" s="288"/>
      <c r="ADE19" s="288"/>
      <c r="ADF19" s="288"/>
      <c r="ADG19" s="288"/>
      <c r="ADH19" s="288"/>
      <c r="ADI19" s="288"/>
      <c r="ADJ19" s="288"/>
      <c r="ADK19" s="288"/>
      <c r="ADL19" s="288"/>
      <c r="ADM19" s="288"/>
      <c r="ADN19" s="288"/>
      <c r="ADO19" s="288"/>
      <c r="ADP19" s="288"/>
      <c r="ADQ19" s="288"/>
      <c r="ADR19" s="288"/>
      <c r="ADS19" s="288"/>
      <c r="ADT19" s="288"/>
      <c r="ADU19" s="288"/>
      <c r="ADV19" s="288"/>
      <c r="ADW19" s="288"/>
      <c r="ADX19" s="288"/>
      <c r="ADY19" s="288"/>
      <c r="ADZ19" s="288"/>
      <c r="AEA19" s="288"/>
      <c r="AEB19" s="288"/>
      <c r="AEC19" s="288"/>
      <c r="AED19" s="288"/>
      <c r="AEE19" s="288"/>
      <c r="AEF19" s="288"/>
      <c r="AEG19" s="288"/>
      <c r="AEH19" s="288"/>
      <c r="AEI19" s="288"/>
      <c r="AEJ19" s="288"/>
      <c r="AEK19" s="288"/>
      <c r="AEL19" s="288"/>
      <c r="AEM19" s="288"/>
      <c r="AEN19" s="288"/>
      <c r="AEO19" s="288"/>
      <c r="AEP19" s="288"/>
      <c r="AEQ19" s="288"/>
      <c r="AER19" s="288"/>
      <c r="AES19" s="288"/>
      <c r="AET19" s="288"/>
      <c r="AEU19" s="288"/>
      <c r="AEV19" s="288"/>
      <c r="AEW19" s="288"/>
      <c r="AEX19" s="288"/>
      <c r="AEY19" s="288"/>
      <c r="AEZ19" s="288"/>
      <c r="AFA19" s="288"/>
      <c r="AFB19" s="288"/>
      <c r="AFC19" s="288"/>
      <c r="AFD19" s="288"/>
      <c r="AFE19" s="288"/>
      <c r="AFF19" s="288"/>
      <c r="AFG19" s="288"/>
      <c r="AFH19" s="288"/>
      <c r="AFI19" s="288"/>
      <c r="AFJ19" s="288"/>
      <c r="AFK19" s="288"/>
      <c r="AFL19" s="288"/>
      <c r="AFM19" s="288"/>
      <c r="AFN19" s="288"/>
      <c r="AFO19" s="288"/>
      <c r="AFP19" s="288"/>
      <c r="AFQ19" s="288"/>
      <c r="AFR19" s="288"/>
      <c r="AFS19" s="288"/>
      <c r="AFT19" s="288"/>
      <c r="AFU19" s="288"/>
      <c r="AFV19" s="288"/>
      <c r="AFW19" s="288"/>
      <c r="AFX19" s="288"/>
      <c r="AFY19" s="288"/>
      <c r="AFZ19" s="288"/>
      <c r="AGA19" s="288"/>
      <c r="AGB19" s="288"/>
      <c r="AGC19" s="288"/>
      <c r="AGD19" s="288"/>
      <c r="AGE19" s="288"/>
      <c r="AGF19" s="288"/>
      <c r="AGG19" s="288"/>
      <c r="AGH19" s="288"/>
      <c r="AGI19" s="288"/>
      <c r="AGJ19" s="288"/>
      <c r="AGK19" s="288"/>
      <c r="AGL19" s="288"/>
      <c r="AGM19" s="288"/>
      <c r="AGN19" s="288"/>
      <c r="AGO19" s="288"/>
      <c r="AGP19" s="288"/>
      <c r="AGQ19" s="288"/>
      <c r="AGR19" s="288"/>
      <c r="AGS19" s="288"/>
      <c r="AGT19" s="288"/>
      <c r="AGU19" s="288"/>
      <c r="AGV19" s="288"/>
      <c r="AGW19" s="288"/>
      <c r="AGX19" s="288"/>
      <c r="AGY19" s="288"/>
      <c r="AGZ19" s="288"/>
      <c r="AHA19" s="288"/>
      <c r="AHB19" s="288"/>
      <c r="AHC19" s="288"/>
      <c r="AHD19" s="288"/>
      <c r="AHE19" s="288"/>
      <c r="AHF19" s="288"/>
      <c r="AHG19" s="288"/>
      <c r="AHH19" s="288"/>
      <c r="AHI19" s="288"/>
      <c r="AHJ19" s="288"/>
      <c r="AHK19" s="288"/>
      <c r="AHL19" s="288"/>
      <c r="AHM19" s="288"/>
      <c r="AHN19" s="288"/>
      <c r="AHO19" s="288"/>
      <c r="AHP19" s="288"/>
      <c r="AHQ19" s="288"/>
      <c r="AHR19" s="288"/>
      <c r="AHS19" s="288"/>
      <c r="AHT19" s="288"/>
      <c r="AHU19" s="288"/>
      <c r="AHV19" s="288"/>
      <c r="AHW19" s="288"/>
      <c r="AHX19" s="288"/>
      <c r="AHY19" s="288"/>
      <c r="AHZ19" s="288"/>
      <c r="AIA19" s="288"/>
      <c r="AIB19" s="288"/>
      <c r="AIC19" s="288"/>
      <c r="AID19" s="288"/>
      <c r="AIE19" s="288"/>
      <c r="AIF19" s="288"/>
      <c r="AIG19" s="288"/>
      <c r="AIH19" s="288"/>
      <c r="AII19" s="288"/>
      <c r="AIJ19" s="288"/>
      <c r="AIK19" s="288"/>
      <c r="AIL19" s="288"/>
      <c r="AIM19" s="288"/>
      <c r="AIN19" s="288"/>
      <c r="AIO19" s="288"/>
      <c r="AIP19" s="288"/>
      <c r="AIQ19" s="288"/>
      <c r="AIR19" s="288"/>
      <c r="AIS19" s="288"/>
      <c r="AIT19" s="288"/>
      <c r="AIU19" s="288"/>
      <c r="AIV19" s="288"/>
      <c r="AIW19" s="288"/>
      <c r="AIX19" s="288"/>
      <c r="AIY19" s="288"/>
      <c r="AIZ19" s="288"/>
      <c r="AJA19" s="288"/>
      <c r="AJB19" s="288"/>
      <c r="AJC19" s="288"/>
      <c r="AJD19" s="288"/>
      <c r="AJE19" s="288"/>
      <c r="AJF19" s="288"/>
      <c r="AJG19" s="288"/>
      <c r="AJH19" s="288"/>
      <c r="AJI19" s="288"/>
      <c r="AJJ19" s="288"/>
      <c r="AJK19" s="288"/>
      <c r="AJL19" s="288"/>
      <c r="AJM19" s="288"/>
      <c r="AJN19" s="288"/>
      <c r="AJO19" s="288"/>
      <c r="AJP19" s="288"/>
      <c r="AJQ19" s="288"/>
      <c r="AJR19" s="288"/>
      <c r="AJS19" s="288"/>
      <c r="AJT19" s="288"/>
      <c r="AJU19" s="288"/>
      <c r="AJV19" s="288"/>
      <c r="AJW19" s="288"/>
      <c r="AJX19" s="288"/>
      <c r="AJY19" s="288"/>
      <c r="AJZ19" s="288"/>
      <c r="AKA19" s="288"/>
      <c r="AKB19" s="288"/>
      <c r="AKC19" s="288"/>
      <c r="AKD19" s="288"/>
      <c r="AKE19" s="288"/>
      <c r="AKF19" s="288"/>
      <c r="AKG19" s="288"/>
      <c r="AKH19" s="288"/>
      <c r="AKI19" s="288"/>
      <c r="AKJ19" s="288"/>
      <c r="AKK19" s="288"/>
      <c r="AKL19" s="288"/>
      <c r="AKM19" s="288"/>
      <c r="AKN19" s="288"/>
      <c r="AKO19" s="288"/>
      <c r="AKP19" s="288"/>
      <c r="AKQ19" s="288"/>
      <c r="AKR19" s="288"/>
      <c r="AKS19" s="288"/>
      <c r="AKT19" s="288"/>
      <c r="AKU19" s="288"/>
      <c r="AKV19" s="288"/>
      <c r="AKW19" s="288"/>
      <c r="AKX19" s="288"/>
      <c r="AKY19" s="288"/>
      <c r="AKZ19" s="288"/>
      <c r="ALA19" s="288"/>
      <c r="ALB19" s="288"/>
      <c r="ALC19" s="288"/>
      <c r="ALD19" s="288"/>
      <c r="ALE19" s="288"/>
      <c r="ALF19" s="288"/>
      <c r="ALG19" s="288"/>
      <c r="ALH19" s="288"/>
      <c r="ALI19" s="288"/>
      <c r="ALJ19" s="288"/>
      <c r="ALK19" s="288"/>
      <c r="ALL19" s="288"/>
      <c r="ALM19" s="288"/>
      <c r="ALN19" s="288"/>
      <c r="ALO19" s="288"/>
      <c r="ALP19" s="288"/>
      <c r="ALQ19" s="288"/>
      <c r="ALR19" s="288"/>
      <c r="ALS19" s="288"/>
      <c r="ALT19" s="288"/>
      <c r="ALU19" s="288"/>
      <c r="ALV19" s="288"/>
      <c r="ALW19" s="288"/>
      <c r="ALX19" s="288"/>
      <c r="ALY19" s="288"/>
      <c r="ALZ19" s="288"/>
      <c r="AMA19" s="288"/>
      <c r="AMB19" s="288"/>
      <c r="AMC19" s="288"/>
    </row>
    <row r="20" spans="1:1017" s="289" customFormat="1" ht="45" customHeight="1" x14ac:dyDescent="0.7">
      <c r="A20" s="286">
        <v>1992</v>
      </c>
      <c r="B20" s="390">
        <v>1296992.05</v>
      </c>
      <c r="C20" s="290">
        <v>20000</v>
      </c>
      <c r="D20" s="390">
        <v>1425207.81</v>
      </c>
      <c r="E20" s="290">
        <v>-148215.76</v>
      </c>
      <c r="F20" s="390">
        <v>1102894.2590000001</v>
      </c>
      <c r="G20" s="290">
        <v>15600</v>
      </c>
      <c r="H20" s="390">
        <v>1309650.42</v>
      </c>
      <c r="I20" s="290">
        <v>-222356.16099999999</v>
      </c>
      <c r="J20" s="391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288"/>
      <c r="AI20" s="288"/>
      <c r="AJ20" s="288"/>
      <c r="AK20" s="288"/>
      <c r="AL20" s="288"/>
      <c r="AM20" s="288"/>
      <c r="AN20" s="288"/>
      <c r="AO20" s="288"/>
      <c r="AP20" s="288"/>
      <c r="AQ20" s="288"/>
      <c r="AR20" s="288"/>
      <c r="AS20" s="288"/>
      <c r="AT20" s="288"/>
      <c r="AU20" s="288"/>
      <c r="AV20" s="288"/>
      <c r="AW20" s="288"/>
      <c r="AX20" s="288"/>
      <c r="AY20" s="288"/>
      <c r="AZ20" s="288"/>
      <c r="BA20" s="288"/>
      <c r="BB20" s="288"/>
      <c r="BC20" s="288"/>
      <c r="BD20" s="288"/>
      <c r="BE20" s="288"/>
      <c r="BF20" s="288"/>
      <c r="BG20" s="288"/>
      <c r="BH20" s="288"/>
      <c r="BI20" s="288"/>
      <c r="BJ20" s="288"/>
      <c r="BK20" s="288"/>
      <c r="BL20" s="288"/>
      <c r="BM20" s="288"/>
      <c r="BN20" s="288"/>
      <c r="BO20" s="288"/>
      <c r="BP20" s="288"/>
      <c r="BQ20" s="288"/>
      <c r="BR20" s="288"/>
      <c r="BS20" s="288"/>
      <c r="BT20" s="288"/>
      <c r="BU20" s="288"/>
      <c r="BV20" s="288"/>
      <c r="BW20" s="288"/>
      <c r="BX20" s="288"/>
      <c r="BY20" s="288"/>
      <c r="BZ20" s="288"/>
      <c r="CA20" s="288"/>
      <c r="CB20" s="288"/>
      <c r="CC20" s="288"/>
      <c r="CD20" s="288"/>
      <c r="CE20" s="288"/>
      <c r="CF20" s="288"/>
      <c r="CG20" s="288"/>
      <c r="CH20" s="288"/>
      <c r="CI20" s="288"/>
      <c r="CJ20" s="288"/>
      <c r="CK20" s="288"/>
      <c r="CL20" s="288"/>
      <c r="CM20" s="288"/>
      <c r="CN20" s="288"/>
      <c r="CO20" s="288"/>
      <c r="CP20" s="288"/>
      <c r="CQ20" s="288"/>
      <c r="CR20" s="288"/>
      <c r="CS20" s="288"/>
      <c r="CT20" s="288"/>
      <c r="CU20" s="288"/>
      <c r="CV20" s="288"/>
      <c r="CW20" s="288"/>
      <c r="CX20" s="288"/>
      <c r="CY20" s="288"/>
      <c r="CZ20" s="288"/>
      <c r="DA20" s="288"/>
      <c r="DB20" s="288"/>
      <c r="DC20" s="288"/>
      <c r="DD20" s="288"/>
      <c r="DE20" s="288"/>
      <c r="DF20" s="288"/>
      <c r="DG20" s="288"/>
      <c r="DH20" s="288"/>
      <c r="DI20" s="288"/>
      <c r="DJ20" s="288"/>
      <c r="DK20" s="288"/>
      <c r="DL20" s="288"/>
      <c r="DM20" s="288"/>
      <c r="DN20" s="288"/>
      <c r="DO20" s="288"/>
      <c r="DP20" s="288"/>
      <c r="DQ20" s="288"/>
      <c r="DR20" s="288"/>
      <c r="DS20" s="288"/>
      <c r="DT20" s="288"/>
      <c r="DU20" s="288"/>
      <c r="DV20" s="288"/>
      <c r="DW20" s="288"/>
      <c r="DX20" s="288"/>
      <c r="DY20" s="288"/>
      <c r="DZ20" s="288"/>
      <c r="EA20" s="288"/>
      <c r="EB20" s="288"/>
      <c r="EC20" s="288"/>
      <c r="ED20" s="288"/>
      <c r="EE20" s="288"/>
      <c r="EF20" s="288"/>
      <c r="EG20" s="288"/>
      <c r="EH20" s="288"/>
      <c r="EI20" s="288"/>
      <c r="EJ20" s="288"/>
      <c r="EK20" s="288"/>
      <c r="EL20" s="288"/>
      <c r="EM20" s="288"/>
      <c r="EN20" s="288"/>
      <c r="EO20" s="288"/>
      <c r="EP20" s="288"/>
      <c r="EQ20" s="288"/>
      <c r="ER20" s="288"/>
      <c r="ES20" s="288"/>
      <c r="ET20" s="288"/>
      <c r="EU20" s="288"/>
      <c r="EV20" s="288"/>
      <c r="EW20" s="288"/>
      <c r="EX20" s="288"/>
      <c r="EY20" s="288"/>
      <c r="EZ20" s="288"/>
      <c r="FA20" s="288"/>
      <c r="FB20" s="288"/>
      <c r="FC20" s="288"/>
      <c r="FD20" s="288"/>
      <c r="FE20" s="288"/>
      <c r="FF20" s="288"/>
      <c r="FG20" s="288"/>
      <c r="FH20" s="288"/>
      <c r="FI20" s="288"/>
      <c r="FJ20" s="288"/>
      <c r="FK20" s="288"/>
      <c r="FL20" s="288"/>
      <c r="FM20" s="288"/>
      <c r="FN20" s="288"/>
      <c r="FO20" s="288"/>
      <c r="FP20" s="288"/>
      <c r="FQ20" s="288"/>
      <c r="FR20" s="288"/>
      <c r="FS20" s="288"/>
      <c r="FT20" s="288"/>
      <c r="FU20" s="288"/>
      <c r="FV20" s="288"/>
      <c r="FW20" s="288"/>
      <c r="FX20" s="288"/>
      <c r="FY20" s="288"/>
      <c r="FZ20" s="288"/>
      <c r="GA20" s="288"/>
      <c r="GB20" s="288"/>
      <c r="GC20" s="288"/>
      <c r="GD20" s="288"/>
      <c r="GE20" s="288"/>
      <c r="GF20" s="288"/>
      <c r="GG20" s="288"/>
      <c r="GH20" s="288"/>
      <c r="GI20" s="288"/>
      <c r="GJ20" s="288"/>
      <c r="GK20" s="288"/>
      <c r="GL20" s="288"/>
      <c r="GM20" s="288"/>
      <c r="GN20" s="288"/>
      <c r="GO20" s="288"/>
      <c r="GP20" s="288"/>
      <c r="GQ20" s="288"/>
      <c r="GR20" s="288"/>
      <c r="GS20" s="288"/>
      <c r="GT20" s="288"/>
      <c r="GU20" s="288"/>
      <c r="GV20" s="288"/>
      <c r="GW20" s="288"/>
      <c r="GX20" s="288"/>
      <c r="GY20" s="288"/>
      <c r="GZ20" s="288"/>
      <c r="HA20" s="288"/>
      <c r="HB20" s="288"/>
      <c r="HC20" s="288"/>
      <c r="HD20" s="288"/>
      <c r="HE20" s="288"/>
      <c r="HF20" s="288"/>
      <c r="HG20" s="288"/>
      <c r="HH20" s="288"/>
      <c r="HI20" s="288"/>
      <c r="HJ20" s="288"/>
      <c r="HK20" s="288"/>
      <c r="HL20" s="288"/>
      <c r="HM20" s="288"/>
      <c r="HN20" s="288"/>
      <c r="HO20" s="288"/>
      <c r="HP20" s="288"/>
      <c r="HQ20" s="288"/>
      <c r="HR20" s="288"/>
      <c r="HS20" s="288"/>
      <c r="HT20" s="288"/>
      <c r="HU20" s="288"/>
      <c r="HV20" s="288"/>
      <c r="HW20" s="288"/>
      <c r="HX20" s="288"/>
      <c r="HY20" s="288"/>
      <c r="HZ20" s="288"/>
      <c r="IA20" s="288"/>
      <c r="IB20" s="288"/>
      <c r="IC20" s="288"/>
      <c r="ID20" s="288"/>
      <c r="IE20" s="288"/>
      <c r="IF20" s="288"/>
      <c r="IG20" s="288"/>
      <c r="IH20" s="288"/>
      <c r="II20" s="288"/>
      <c r="IJ20" s="288"/>
      <c r="IK20" s="288"/>
      <c r="IL20" s="288"/>
      <c r="IM20" s="288"/>
      <c r="IN20" s="288"/>
      <c r="IO20" s="288"/>
      <c r="IP20" s="288"/>
      <c r="IQ20" s="288"/>
      <c r="IR20" s="288"/>
      <c r="IS20" s="288"/>
      <c r="IT20" s="288"/>
      <c r="IU20" s="288"/>
      <c r="IV20" s="288"/>
      <c r="IW20" s="288"/>
      <c r="IX20" s="288"/>
      <c r="IY20" s="288"/>
      <c r="IZ20" s="288"/>
      <c r="JA20" s="288"/>
      <c r="JB20" s="288"/>
      <c r="JC20" s="288"/>
      <c r="JD20" s="288"/>
      <c r="JE20" s="288"/>
      <c r="JF20" s="288"/>
      <c r="JG20" s="288"/>
      <c r="JH20" s="288"/>
      <c r="JI20" s="288"/>
      <c r="JJ20" s="288"/>
      <c r="JK20" s="288"/>
      <c r="JL20" s="288"/>
      <c r="JM20" s="288"/>
      <c r="JN20" s="288"/>
      <c r="JO20" s="288"/>
      <c r="JP20" s="288"/>
      <c r="JQ20" s="288"/>
      <c r="JR20" s="288"/>
      <c r="JS20" s="288"/>
      <c r="JT20" s="288"/>
      <c r="JU20" s="288"/>
      <c r="JV20" s="288"/>
      <c r="JW20" s="288"/>
      <c r="JX20" s="288"/>
      <c r="JY20" s="288"/>
      <c r="JZ20" s="288"/>
      <c r="KA20" s="288"/>
      <c r="KB20" s="288"/>
      <c r="KC20" s="288"/>
      <c r="KD20" s="288"/>
      <c r="KE20" s="288"/>
      <c r="KF20" s="288"/>
      <c r="KG20" s="288"/>
      <c r="KH20" s="288"/>
      <c r="KI20" s="288"/>
      <c r="KJ20" s="288"/>
      <c r="KK20" s="288"/>
      <c r="KL20" s="288"/>
      <c r="KM20" s="288"/>
      <c r="KN20" s="288"/>
      <c r="KO20" s="288"/>
      <c r="KP20" s="288"/>
      <c r="KQ20" s="288"/>
      <c r="KR20" s="288"/>
      <c r="KS20" s="288"/>
      <c r="KT20" s="288"/>
      <c r="KU20" s="288"/>
      <c r="KV20" s="288"/>
      <c r="KW20" s="288"/>
      <c r="KX20" s="288"/>
      <c r="KY20" s="288"/>
      <c r="KZ20" s="288"/>
      <c r="LA20" s="288"/>
      <c r="LB20" s="288"/>
      <c r="LC20" s="288"/>
      <c r="LD20" s="288"/>
      <c r="LE20" s="288"/>
      <c r="LF20" s="288"/>
      <c r="LG20" s="288"/>
      <c r="LH20" s="288"/>
      <c r="LI20" s="288"/>
      <c r="LJ20" s="288"/>
      <c r="LK20" s="288"/>
      <c r="LL20" s="288"/>
      <c r="LM20" s="288"/>
      <c r="LN20" s="288"/>
      <c r="LO20" s="288"/>
      <c r="LP20" s="288"/>
      <c r="LQ20" s="288"/>
      <c r="LR20" s="288"/>
      <c r="LS20" s="288"/>
      <c r="LT20" s="288"/>
      <c r="LU20" s="288"/>
      <c r="LV20" s="288"/>
      <c r="LW20" s="288"/>
      <c r="LX20" s="288"/>
      <c r="LY20" s="288"/>
      <c r="LZ20" s="288"/>
      <c r="MA20" s="288"/>
      <c r="MB20" s="288"/>
      <c r="MC20" s="288"/>
      <c r="MD20" s="288"/>
      <c r="ME20" s="288"/>
      <c r="MF20" s="288"/>
      <c r="MG20" s="288"/>
      <c r="MH20" s="288"/>
      <c r="MI20" s="288"/>
      <c r="MJ20" s="288"/>
      <c r="MK20" s="288"/>
      <c r="ML20" s="288"/>
      <c r="MM20" s="288"/>
      <c r="MN20" s="288"/>
      <c r="MO20" s="288"/>
      <c r="MP20" s="288"/>
      <c r="MQ20" s="288"/>
      <c r="MR20" s="288"/>
      <c r="MS20" s="288"/>
      <c r="MT20" s="288"/>
      <c r="MU20" s="288"/>
      <c r="MV20" s="288"/>
      <c r="MW20" s="288"/>
      <c r="MX20" s="288"/>
      <c r="MY20" s="288"/>
      <c r="MZ20" s="288"/>
      <c r="NA20" s="288"/>
      <c r="NB20" s="288"/>
      <c r="NC20" s="288"/>
      <c r="ND20" s="288"/>
      <c r="NE20" s="288"/>
      <c r="NF20" s="288"/>
      <c r="NG20" s="288"/>
      <c r="NH20" s="288"/>
      <c r="NI20" s="288"/>
      <c r="NJ20" s="288"/>
      <c r="NK20" s="288"/>
      <c r="NL20" s="288"/>
      <c r="NM20" s="288"/>
      <c r="NN20" s="288"/>
      <c r="NO20" s="288"/>
      <c r="NP20" s="288"/>
      <c r="NQ20" s="288"/>
      <c r="NR20" s="288"/>
      <c r="NS20" s="288"/>
      <c r="NT20" s="288"/>
      <c r="NU20" s="288"/>
      <c r="NV20" s="288"/>
      <c r="NW20" s="288"/>
      <c r="NX20" s="288"/>
      <c r="NY20" s="288"/>
      <c r="NZ20" s="288"/>
      <c r="OA20" s="288"/>
      <c r="OB20" s="288"/>
      <c r="OC20" s="288"/>
      <c r="OD20" s="288"/>
      <c r="OE20" s="288"/>
      <c r="OF20" s="288"/>
      <c r="OG20" s="288"/>
      <c r="OH20" s="288"/>
      <c r="OI20" s="288"/>
      <c r="OJ20" s="288"/>
      <c r="OK20" s="288"/>
      <c r="OL20" s="288"/>
      <c r="OM20" s="288"/>
      <c r="ON20" s="288"/>
      <c r="OO20" s="288"/>
      <c r="OP20" s="288"/>
      <c r="OQ20" s="288"/>
      <c r="OR20" s="288"/>
      <c r="OS20" s="288"/>
      <c r="OT20" s="288"/>
      <c r="OU20" s="288"/>
      <c r="OV20" s="288"/>
      <c r="OW20" s="288"/>
      <c r="OX20" s="288"/>
      <c r="OY20" s="288"/>
      <c r="OZ20" s="288"/>
      <c r="PA20" s="288"/>
      <c r="PB20" s="288"/>
      <c r="PC20" s="288"/>
      <c r="PD20" s="288"/>
      <c r="PE20" s="288"/>
      <c r="PF20" s="288"/>
      <c r="PG20" s="288"/>
      <c r="PH20" s="288"/>
      <c r="PI20" s="288"/>
      <c r="PJ20" s="288"/>
      <c r="PK20" s="288"/>
      <c r="PL20" s="288"/>
      <c r="PM20" s="288"/>
      <c r="PN20" s="288"/>
      <c r="PO20" s="288"/>
      <c r="PP20" s="288"/>
      <c r="PQ20" s="288"/>
      <c r="PR20" s="288"/>
      <c r="PS20" s="288"/>
      <c r="PT20" s="288"/>
      <c r="PU20" s="288"/>
      <c r="PV20" s="288"/>
      <c r="PW20" s="288"/>
      <c r="PX20" s="288"/>
      <c r="PY20" s="288"/>
      <c r="PZ20" s="288"/>
      <c r="QA20" s="288"/>
      <c r="QB20" s="288"/>
      <c r="QC20" s="288"/>
      <c r="QD20" s="288"/>
      <c r="QE20" s="288"/>
      <c r="QF20" s="288"/>
      <c r="QG20" s="288"/>
      <c r="QH20" s="288"/>
      <c r="QI20" s="288"/>
      <c r="QJ20" s="288"/>
      <c r="QK20" s="288"/>
      <c r="QL20" s="288"/>
      <c r="QM20" s="288"/>
      <c r="QN20" s="288"/>
      <c r="QO20" s="288"/>
      <c r="QP20" s="288"/>
      <c r="QQ20" s="288"/>
      <c r="QR20" s="288"/>
      <c r="QS20" s="288"/>
      <c r="QT20" s="288"/>
      <c r="QU20" s="288"/>
      <c r="QV20" s="288"/>
      <c r="QW20" s="288"/>
      <c r="QX20" s="288"/>
      <c r="QY20" s="288"/>
      <c r="QZ20" s="288"/>
      <c r="RA20" s="288"/>
      <c r="RB20" s="288"/>
      <c r="RC20" s="288"/>
      <c r="RD20" s="288"/>
      <c r="RE20" s="288"/>
      <c r="RF20" s="288"/>
      <c r="RG20" s="288"/>
      <c r="RH20" s="288"/>
      <c r="RI20" s="288"/>
      <c r="RJ20" s="288"/>
      <c r="RK20" s="288"/>
      <c r="RL20" s="288"/>
      <c r="RM20" s="288"/>
      <c r="RN20" s="288"/>
      <c r="RO20" s="288"/>
      <c r="RP20" s="288"/>
      <c r="RQ20" s="288"/>
      <c r="RR20" s="288"/>
      <c r="RS20" s="288"/>
      <c r="RT20" s="288"/>
      <c r="RU20" s="288"/>
      <c r="RV20" s="288"/>
      <c r="RW20" s="288"/>
      <c r="RX20" s="288"/>
      <c r="RY20" s="288"/>
      <c r="RZ20" s="288"/>
      <c r="SA20" s="288"/>
      <c r="SB20" s="288"/>
      <c r="SC20" s="288"/>
      <c r="SD20" s="288"/>
      <c r="SE20" s="288"/>
      <c r="SF20" s="288"/>
      <c r="SG20" s="288"/>
      <c r="SH20" s="288"/>
      <c r="SI20" s="288"/>
      <c r="SJ20" s="288"/>
      <c r="SK20" s="288"/>
      <c r="SL20" s="288"/>
      <c r="SM20" s="288"/>
      <c r="SN20" s="288"/>
      <c r="SO20" s="288"/>
      <c r="SP20" s="288"/>
      <c r="SQ20" s="288"/>
      <c r="SR20" s="288"/>
      <c r="SS20" s="288"/>
      <c r="ST20" s="288"/>
      <c r="SU20" s="288"/>
      <c r="SV20" s="288"/>
      <c r="SW20" s="288"/>
      <c r="SX20" s="288"/>
      <c r="SY20" s="288"/>
      <c r="SZ20" s="288"/>
      <c r="TA20" s="288"/>
      <c r="TB20" s="288"/>
      <c r="TC20" s="288"/>
      <c r="TD20" s="288"/>
      <c r="TE20" s="288"/>
      <c r="TF20" s="288"/>
      <c r="TG20" s="288"/>
      <c r="TH20" s="288"/>
      <c r="TI20" s="288"/>
      <c r="TJ20" s="288"/>
      <c r="TK20" s="288"/>
      <c r="TL20" s="288"/>
      <c r="TM20" s="288"/>
      <c r="TN20" s="288"/>
      <c r="TO20" s="288"/>
      <c r="TP20" s="288"/>
      <c r="TQ20" s="288"/>
      <c r="TR20" s="288"/>
      <c r="TS20" s="288"/>
      <c r="TT20" s="288"/>
      <c r="TU20" s="288"/>
      <c r="TV20" s="288"/>
      <c r="TW20" s="288"/>
      <c r="TX20" s="288"/>
      <c r="TY20" s="288"/>
      <c r="TZ20" s="288"/>
      <c r="UA20" s="288"/>
      <c r="UB20" s="288"/>
      <c r="UC20" s="288"/>
      <c r="UD20" s="288"/>
      <c r="UE20" s="288"/>
      <c r="UF20" s="288"/>
      <c r="UG20" s="288"/>
      <c r="UH20" s="288"/>
      <c r="UI20" s="288"/>
      <c r="UJ20" s="288"/>
      <c r="UK20" s="288"/>
      <c r="UL20" s="288"/>
      <c r="UM20" s="288"/>
      <c r="UN20" s="288"/>
      <c r="UO20" s="288"/>
      <c r="UP20" s="288"/>
      <c r="UQ20" s="288"/>
      <c r="UR20" s="288"/>
      <c r="US20" s="288"/>
      <c r="UT20" s="288"/>
      <c r="UU20" s="288"/>
      <c r="UV20" s="288"/>
      <c r="UW20" s="288"/>
      <c r="UX20" s="288"/>
      <c r="UY20" s="288"/>
      <c r="UZ20" s="288"/>
      <c r="VA20" s="288"/>
      <c r="VB20" s="288"/>
      <c r="VC20" s="288"/>
      <c r="VD20" s="288"/>
      <c r="VE20" s="288"/>
      <c r="VF20" s="288"/>
      <c r="VG20" s="288"/>
      <c r="VH20" s="288"/>
      <c r="VI20" s="288"/>
      <c r="VJ20" s="288"/>
      <c r="VK20" s="288"/>
      <c r="VL20" s="288"/>
      <c r="VM20" s="288"/>
      <c r="VN20" s="288"/>
      <c r="VO20" s="288"/>
      <c r="VP20" s="288"/>
      <c r="VQ20" s="288"/>
      <c r="VR20" s="288"/>
      <c r="VS20" s="288"/>
      <c r="VT20" s="288"/>
      <c r="VU20" s="288"/>
      <c r="VV20" s="288"/>
      <c r="VW20" s="288"/>
      <c r="VX20" s="288"/>
      <c r="VY20" s="288"/>
      <c r="VZ20" s="288"/>
      <c r="WA20" s="288"/>
      <c r="WB20" s="288"/>
      <c r="WC20" s="288"/>
      <c r="WD20" s="288"/>
      <c r="WE20" s="288"/>
      <c r="WF20" s="288"/>
      <c r="WG20" s="288"/>
      <c r="WH20" s="288"/>
      <c r="WI20" s="288"/>
      <c r="WJ20" s="288"/>
      <c r="WK20" s="288"/>
      <c r="WL20" s="288"/>
      <c r="WM20" s="288"/>
      <c r="WN20" s="288"/>
      <c r="WO20" s="288"/>
      <c r="WP20" s="288"/>
      <c r="WQ20" s="288"/>
      <c r="WR20" s="288"/>
      <c r="WS20" s="288"/>
      <c r="WT20" s="288"/>
      <c r="WU20" s="288"/>
      <c r="WV20" s="288"/>
      <c r="WW20" s="288"/>
      <c r="WX20" s="288"/>
      <c r="WY20" s="288"/>
      <c r="WZ20" s="288"/>
      <c r="XA20" s="288"/>
      <c r="XB20" s="288"/>
      <c r="XC20" s="288"/>
      <c r="XD20" s="288"/>
      <c r="XE20" s="288"/>
      <c r="XF20" s="288"/>
      <c r="XG20" s="288"/>
      <c r="XH20" s="288"/>
      <c r="XI20" s="288"/>
      <c r="XJ20" s="288"/>
      <c r="XK20" s="288"/>
      <c r="XL20" s="288"/>
      <c r="XM20" s="288"/>
      <c r="XN20" s="288"/>
      <c r="XO20" s="288"/>
      <c r="XP20" s="288"/>
      <c r="XQ20" s="288"/>
      <c r="XR20" s="288"/>
      <c r="XS20" s="288"/>
      <c r="XT20" s="288"/>
      <c r="XU20" s="288"/>
      <c r="XV20" s="288"/>
      <c r="XW20" s="288"/>
      <c r="XX20" s="288"/>
      <c r="XY20" s="288"/>
      <c r="XZ20" s="288"/>
      <c r="YA20" s="288"/>
      <c r="YB20" s="288"/>
      <c r="YC20" s="288"/>
      <c r="YD20" s="288"/>
      <c r="YE20" s="288"/>
      <c r="YF20" s="288"/>
      <c r="YG20" s="288"/>
      <c r="YH20" s="288"/>
      <c r="YI20" s="288"/>
      <c r="YJ20" s="288"/>
      <c r="YK20" s="288"/>
      <c r="YL20" s="288"/>
      <c r="YM20" s="288"/>
      <c r="YN20" s="288"/>
      <c r="YO20" s="288"/>
      <c r="YP20" s="288"/>
      <c r="YQ20" s="288"/>
      <c r="YR20" s="288"/>
      <c r="YS20" s="288"/>
      <c r="YT20" s="288"/>
      <c r="YU20" s="288"/>
      <c r="YV20" s="288"/>
      <c r="YW20" s="288"/>
      <c r="YX20" s="288"/>
      <c r="YY20" s="288"/>
      <c r="YZ20" s="288"/>
      <c r="ZA20" s="288"/>
      <c r="ZB20" s="288"/>
      <c r="ZC20" s="288"/>
      <c r="ZD20" s="288"/>
      <c r="ZE20" s="288"/>
      <c r="ZF20" s="288"/>
      <c r="ZG20" s="288"/>
      <c r="ZH20" s="288"/>
      <c r="ZI20" s="288"/>
      <c r="ZJ20" s="288"/>
      <c r="ZK20" s="288"/>
      <c r="ZL20" s="288"/>
      <c r="ZM20" s="288"/>
      <c r="ZN20" s="288"/>
      <c r="ZO20" s="288"/>
      <c r="ZP20" s="288"/>
      <c r="ZQ20" s="288"/>
      <c r="ZR20" s="288"/>
      <c r="ZS20" s="288"/>
      <c r="ZT20" s="288"/>
      <c r="ZU20" s="288"/>
      <c r="ZV20" s="288"/>
      <c r="ZW20" s="288"/>
      <c r="ZX20" s="288"/>
      <c r="ZY20" s="288"/>
      <c r="ZZ20" s="288"/>
      <c r="AAA20" s="288"/>
      <c r="AAB20" s="288"/>
      <c r="AAC20" s="288"/>
      <c r="AAD20" s="288"/>
      <c r="AAE20" s="288"/>
      <c r="AAF20" s="288"/>
      <c r="AAG20" s="288"/>
      <c r="AAH20" s="288"/>
      <c r="AAI20" s="288"/>
      <c r="AAJ20" s="288"/>
      <c r="AAK20" s="288"/>
      <c r="AAL20" s="288"/>
      <c r="AAM20" s="288"/>
      <c r="AAN20" s="288"/>
      <c r="AAO20" s="288"/>
      <c r="AAP20" s="288"/>
      <c r="AAQ20" s="288"/>
      <c r="AAR20" s="288"/>
      <c r="AAS20" s="288"/>
      <c r="AAT20" s="288"/>
      <c r="AAU20" s="288"/>
      <c r="AAV20" s="288"/>
      <c r="AAW20" s="288"/>
      <c r="AAX20" s="288"/>
      <c r="AAY20" s="288"/>
      <c r="AAZ20" s="288"/>
      <c r="ABA20" s="288"/>
      <c r="ABB20" s="288"/>
      <c r="ABC20" s="288"/>
      <c r="ABD20" s="288"/>
      <c r="ABE20" s="288"/>
      <c r="ABF20" s="288"/>
      <c r="ABG20" s="288"/>
      <c r="ABH20" s="288"/>
      <c r="ABI20" s="288"/>
      <c r="ABJ20" s="288"/>
      <c r="ABK20" s="288"/>
      <c r="ABL20" s="288"/>
      <c r="ABM20" s="288"/>
      <c r="ABN20" s="288"/>
      <c r="ABO20" s="288"/>
      <c r="ABP20" s="288"/>
      <c r="ABQ20" s="288"/>
      <c r="ABR20" s="288"/>
      <c r="ABS20" s="288"/>
      <c r="ABT20" s="288"/>
      <c r="ABU20" s="288"/>
      <c r="ABV20" s="288"/>
      <c r="ABW20" s="288"/>
      <c r="ABX20" s="288"/>
      <c r="ABY20" s="288"/>
      <c r="ABZ20" s="288"/>
      <c r="ACA20" s="288"/>
      <c r="ACB20" s="288"/>
      <c r="ACC20" s="288"/>
      <c r="ACD20" s="288"/>
      <c r="ACE20" s="288"/>
      <c r="ACF20" s="288"/>
      <c r="ACG20" s="288"/>
      <c r="ACH20" s="288"/>
      <c r="ACI20" s="288"/>
      <c r="ACJ20" s="288"/>
      <c r="ACK20" s="288"/>
      <c r="ACL20" s="288"/>
      <c r="ACM20" s="288"/>
      <c r="ACN20" s="288"/>
      <c r="ACO20" s="288"/>
      <c r="ACP20" s="288"/>
      <c r="ACQ20" s="288"/>
      <c r="ACR20" s="288"/>
      <c r="ACS20" s="288"/>
      <c r="ACT20" s="288"/>
      <c r="ACU20" s="288"/>
      <c r="ACV20" s="288"/>
      <c r="ACW20" s="288"/>
      <c r="ACX20" s="288"/>
      <c r="ACY20" s="288"/>
      <c r="ACZ20" s="288"/>
      <c r="ADA20" s="288"/>
      <c r="ADB20" s="288"/>
      <c r="ADC20" s="288"/>
      <c r="ADD20" s="288"/>
      <c r="ADE20" s="288"/>
      <c r="ADF20" s="288"/>
      <c r="ADG20" s="288"/>
      <c r="ADH20" s="288"/>
      <c r="ADI20" s="288"/>
      <c r="ADJ20" s="288"/>
      <c r="ADK20" s="288"/>
      <c r="ADL20" s="288"/>
      <c r="ADM20" s="288"/>
      <c r="ADN20" s="288"/>
      <c r="ADO20" s="288"/>
      <c r="ADP20" s="288"/>
      <c r="ADQ20" s="288"/>
      <c r="ADR20" s="288"/>
      <c r="ADS20" s="288"/>
      <c r="ADT20" s="288"/>
      <c r="ADU20" s="288"/>
      <c r="ADV20" s="288"/>
      <c r="ADW20" s="288"/>
      <c r="ADX20" s="288"/>
      <c r="ADY20" s="288"/>
      <c r="ADZ20" s="288"/>
      <c r="AEA20" s="288"/>
      <c r="AEB20" s="288"/>
      <c r="AEC20" s="288"/>
      <c r="AED20" s="288"/>
      <c r="AEE20" s="288"/>
      <c r="AEF20" s="288"/>
      <c r="AEG20" s="288"/>
      <c r="AEH20" s="288"/>
      <c r="AEI20" s="288"/>
      <c r="AEJ20" s="288"/>
      <c r="AEK20" s="288"/>
      <c r="AEL20" s="288"/>
      <c r="AEM20" s="288"/>
      <c r="AEN20" s="288"/>
      <c r="AEO20" s="288"/>
      <c r="AEP20" s="288"/>
      <c r="AEQ20" s="288"/>
      <c r="AER20" s="288"/>
      <c r="AES20" s="288"/>
      <c r="AET20" s="288"/>
      <c r="AEU20" s="288"/>
      <c r="AEV20" s="288"/>
      <c r="AEW20" s="288"/>
      <c r="AEX20" s="288"/>
      <c r="AEY20" s="288"/>
      <c r="AEZ20" s="288"/>
      <c r="AFA20" s="288"/>
      <c r="AFB20" s="288"/>
      <c r="AFC20" s="288"/>
      <c r="AFD20" s="288"/>
      <c r="AFE20" s="288"/>
      <c r="AFF20" s="288"/>
      <c r="AFG20" s="288"/>
      <c r="AFH20" s="288"/>
      <c r="AFI20" s="288"/>
      <c r="AFJ20" s="288"/>
      <c r="AFK20" s="288"/>
      <c r="AFL20" s="288"/>
      <c r="AFM20" s="288"/>
      <c r="AFN20" s="288"/>
      <c r="AFO20" s="288"/>
      <c r="AFP20" s="288"/>
      <c r="AFQ20" s="288"/>
      <c r="AFR20" s="288"/>
      <c r="AFS20" s="288"/>
      <c r="AFT20" s="288"/>
      <c r="AFU20" s="288"/>
      <c r="AFV20" s="288"/>
      <c r="AFW20" s="288"/>
      <c r="AFX20" s="288"/>
      <c r="AFY20" s="288"/>
      <c r="AFZ20" s="288"/>
      <c r="AGA20" s="288"/>
      <c r="AGB20" s="288"/>
      <c r="AGC20" s="288"/>
      <c r="AGD20" s="288"/>
      <c r="AGE20" s="288"/>
      <c r="AGF20" s="288"/>
      <c r="AGG20" s="288"/>
      <c r="AGH20" s="288"/>
      <c r="AGI20" s="288"/>
      <c r="AGJ20" s="288"/>
      <c r="AGK20" s="288"/>
      <c r="AGL20" s="288"/>
      <c r="AGM20" s="288"/>
      <c r="AGN20" s="288"/>
      <c r="AGO20" s="288"/>
      <c r="AGP20" s="288"/>
      <c r="AGQ20" s="288"/>
      <c r="AGR20" s="288"/>
      <c r="AGS20" s="288"/>
      <c r="AGT20" s="288"/>
      <c r="AGU20" s="288"/>
      <c r="AGV20" s="288"/>
      <c r="AGW20" s="288"/>
      <c r="AGX20" s="288"/>
      <c r="AGY20" s="288"/>
      <c r="AGZ20" s="288"/>
      <c r="AHA20" s="288"/>
      <c r="AHB20" s="288"/>
      <c r="AHC20" s="288"/>
      <c r="AHD20" s="288"/>
      <c r="AHE20" s="288"/>
      <c r="AHF20" s="288"/>
      <c r="AHG20" s="288"/>
      <c r="AHH20" s="288"/>
      <c r="AHI20" s="288"/>
      <c r="AHJ20" s="288"/>
      <c r="AHK20" s="288"/>
      <c r="AHL20" s="288"/>
      <c r="AHM20" s="288"/>
      <c r="AHN20" s="288"/>
      <c r="AHO20" s="288"/>
      <c r="AHP20" s="288"/>
      <c r="AHQ20" s="288"/>
      <c r="AHR20" s="288"/>
      <c r="AHS20" s="288"/>
      <c r="AHT20" s="288"/>
      <c r="AHU20" s="288"/>
      <c r="AHV20" s="288"/>
      <c r="AHW20" s="288"/>
      <c r="AHX20" s="288"/>
      <c r="AHY20" s="288"/>
      <c r="AHZ20" s="288"/>
      <c r="AIA20" s="288"/>
      <c r="AIB20" s="288"/>
      <c r="AIC20" s="288"/>
      <c r="AID20" s="288"/>
      <c r="AIE20" s="288"/>
      <c r="AIF20" s="288"/>
      <c r="AIG20" s="288"/>
      <c r="AIH20" s="288"/>
      <c r="AII20" s="288"/>
      <c r="AIJ20" s="288"/>
      <c r="AIK20" s="288"/>
      <c r="AIL20" s="288"/>
      <c r="AIM20" s="288"/>
      <c r="AIN20" s="288"/>
      <c r="AIO20" s="288"/>
      <c r="AIP20" s="288"/>
      <c r="AIQ20" s="288"/>
      <c r="AIR20" s="288"/>
      <c r="AIS20" s="288"/>
      <c r="AIT20" s="288"/>
      <c r="AIU20" s="288"/>
      <c r="AIV20" s="288"/>
      <c r="AIW20" s="288"/>
      <c r="AIX20" s="288"/>
      <c r="AIY20" s="288"/>
      <c r="AIZ20" s="288"/>
      <c r="AJA20" s="288"/>
      <c r="AJB20" s="288"/>
      <c r="AJC20" s="288"/>
      <c r="AJD20" s="288"/>
      <c r="AJE20" s="288"/>
      <c r="AJF20" s="288"/>
      <c r="AJG20" s="288"/>
      <c r="AJH20" s="288"/>
      <c r="AJI20" s="288"/>
      <c r="AJJ20" s="288"/>
      <c r="AJK20" s="288"/>
      <c r="AJL20" s="288"/>
      <c r="AJM20" s="288"/>
      <c r="AJN20" s="288"/>
      <c r="AJO20" s="288"/>
      <c r="AJP20" s="288"/>
      <c r="AJQ20" s="288"/>
      <c r="AJR20" s="288"/>
      <c r="AJS20" s="288"/>
      <c r="AJT20" s="288"/>
      <c r="AJU20" s="288"/>
      <c r="AJV20" s="288"/>
      <c r="AJW20" s="288"/>
      <c r="AJX20" s="288"/>
      <c r="AJY20" s="288"/>
      <c r="AJZ20" s="288"/>
      <c r="AKA20" s="288"/>
      <c r="AKB20" s="288"/>
      <c r="AKC20" s="288"/>
      <c r="AKD20" s="288"/>
      <c r="AKE20" s="288"/>
      <c r="AKF20" s="288"/>
      <c r="AKG20" s="288"/>
      <c r="AKH20" s="288"/>
      <c r="AKI20" s="288"/>
      <c r="AKJ20" s="288"/>
      <c r="AKK20" s="288"/>
      <c r="AKL20" s="288"/>
      <c r="AKM20" s="288"/>
      <c r="AKN20" s="288"/>
      <c r="AKO20" s="288"/>
      <c r="AKP20" s="288"/>
      <c r="AKQ20" s="288"/>
      <c r="AKR20" s="288"/>
      <c r="AKS20" s="288"/>
      <c r="AKT20" s="288"/>
      <c r="AKU20" s="288"/>
      <c r="AKV20" s="288"/>
      <c r="AKW20" s="288"/>
      <c r="AKX20" s="288"/>
      <c r="AKY20" s="288"/>
      <c r="AKZ20" s="288"/>
      <c r="ALA20" s="288"/>
      <c r="ALB20" s="288"/>
      <c r="ALC20" s="288"/>
      <c r="ALD20" s="288"/>
      <c r="ALE20" s="288"/>
      <c r="ALF20" s="288"/>
      <c r="ALG20" s="288"/>
      <c r="ALH20" s="288"/>
      <c r="ALI20" s="288"/>
      <c r="ALJ20" s="288"/>
      <c r="ALK20" s="288"/>
      <c r="ALL20" s="288"/>
      <c r="ALM20" s="288"/>
      <c r="ALN20" s="288"/>
      <c r="ALO20" s="288"/>
      <c r="ALP20" s="288"/>
      <c r="ALQ20" s="288"/>
      <c r="ALR20" s="288"/>
      <c r="ALS20" s="288"/>
      <c r="ALT20" s="288"/>
      <c r="ALU20" s="288"/>
      <c r="ALV20" s="288"/>
      <c r="ALW20" s="288"/>
      <c r="ALX20" s="288"/>
      <c r="ALY20" s="288"/>
      <c r="ALZ20" s="288"/>
      <c r="AMA20" s="288"/>
      <c r="AMB20" s="288"/>
      <c r="AMC20" s="288"/>
    </row>
    <row r="21" spans="1:1017" s="289" customFormat="1" ht="45" customHeight="1" x14ac:dyDescent="0.7">
      <c r="A21" s="286">
        <v>1993</v>
      </c>
      <c r="B21" s="390">
        <v>1318562.02</v>
      </c>
      <c r="C21" s="290">
        <v>20000</v>
      </c>
      <c r="D21" s="390">
        <v>1463921.65</v>
      </c>
      <c r="E21" s="290">
        <v>-165359.63</v>
      </c>
      <c r="F21" s="390">
        <v>1129668.6070000001</v>
      </c>
      <c r="G21" s="290">
        <v>15600</v>
      </c>
      <c r="H21" s="390">
        <v>1345225.3</v>
      </c>
      <c r="I21" s="290">
        <v>-231156.693</v>
      </c>
      <c r="J21" s="391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288"/>
      <c r="AN21" s="288"/>
      <c r="AO21" s="288"/>
      <c r="AP21" s="288"/>
      <c r="AQ21" s="288"/>
      <c r="AR21" s="288"/>
      <c r="AS21" s="288"/>
      <c r="AT21" s="288"/>
      <c r="AU21" s="288"/>
      <c r="AV21" s="288"/>
      <c r="AW21" s="288"/>
      <c r="AX21" s="288"/>
      <c r="AY21" s="288"/>
      <c r="AZ21" s="288"/>
      <c r="BA21" s="288"/>
      <c r="BB21" s="288"/>
      <c r="BC21" s="288"/>
      <c r="BD21" s="288"/>
      <c r="BE21" s="288"/>
      <c r="BF21" s="288"/>
      <c r="BG21" s="288"/>
      <c r="BH21" s="288"/>
      <c r="BI21" s="288"/>
      <c r="BJ21" s="288"/>
      <c r="BK21" s="288"/>
      <c r="BL21" s="288"/>
      <c r="BM21" s="288"/>
      <c r="BN21" s="288"/>
      <c r="BO21" s="288"/>
      <c r="BP21" s="288"/>
      <c r="BQ21" s="288"/>
      <c r="BR21" s="288"/>
      <c r="BS21" s="288"/>
      <c r="BT21" s="288"/>
      <c r="BU21" s="288"/>
      <c r="BV21" s="288"/>
      <c r="BW21" s="288"/>
      <c r="BX21" s="288"/>
      <c r="BY21" s="288"/>
      <c r="BZ21" s="288"/>
      <c r="CA21" s="288"/>
      <c r="CB21" s="288"/>
      <c r="CC21" s="288"/>
      <c r="CD21" s="288"/>
      <c r="CE21" s="288"/>
      <c r="CF21" s="288"/>
      <c r="CG21" s="288"/>
      <c r="CH21" s="288"/>
      <c r="CI21" s="288"/>
      <c r="CJ21" s="288"/>
      <c r="CK21" s="288"/>
      <c r="CL21" s="288"/>
      <c r="CM21" s="288"/>
      <c r="CN21" s="288"/>
      <c r="CO21" s="288"/>
      <c r="CP21" s="288"/>
      <c r="CQ21" s="288"/>
      <c r="CR21" s="288"/>
      <c r="CS21" s="288"/>
      <c r="CT21" s="288"/>
      <c r="CU21" s="288"/>
      <c r="CV21" s="288"/>
      <c r="CW21" s="288"/>
      <c r="CX21" s="288"/>
      <c r="CY21" s="288"/>
      <c r="CZ21" s="288"/>
      <c r="DA21" s="288"/>
      <c r="DB21" s="288"/>
      <c r="DC21" s="288"/>
      <c r="DD21" s="288"/>
      <c r="DE21" s="288"/>
      <c r="DF21" s="288"/>
      <c r="DG21" s="288"/>
      <c r="DH21" s="288"/>
      <c r="DI21" s="288"/>
      <c r="DJ21" s="288"/>
      <c r="DK21" s="288"/>
      <c r="DL21" s="288"/>
      <c r="DM21" s="288"/>
      <c r="DN21" s="288"/>
      <c r="DO21" s="288"/>
      <c r="DP21" s="288"/>
      <c r="DQ21" s="288"/>
      <c r="DR21" s="288"/>
      <c r="DS21" s="288"/>
      <c r="DT21" s="288"/>
      <c r="DU21" s="288"/>
      <c r="DV21" s="288"/>
      <c r="DW21" s="288"/>
      <c r="DX21" s="288"/>
      <c r="DY21" s="288"/>
      <c r="DZ21" s="288"/>
      <c r="EA21" s="288"/>
      <c r="EB21" s="288"/>
      <c r="EC21" s="288"/>
      <c r="ED21" s="288"/>
      <c r="EE21" s="288"/>
      <c r="EF21" s="288"/>
      <c r="EG21" s="288"/>
      <c r="EH21" s="288"/>
      <c r="EI21" s="288"/>
      <c r="EJ21" s="288"/>
      <c r="EK21" s="288"/>
      <c r="EL21" s="288"/>
      <c r="EM21" s="288"/>
      <c r="EN21" s="288"/>
      <c r="EO21" s="288"/>
      <c r="EP21" s="288"/>
      <c r="EQ21" s="288"/>
      <c r="ER21" s="288"/>
      <c r="ES21" s="288"/>
      <c r="ET21" s="288"/>
      <c r="EU21" s="288"/>
      <c r="EV21" s="288"/>
      <c r="EW21" s="288"/>
      <c r="EX21" s="288"/>
      <c r="EY21" s="288"/>
      <c r="EZ21" s="288"/>
      <c r="FA21" s="288"/>
      <c r="FB21" s="288"/>
      <c r="FC21" s="288"/>
      <c r="FD21" s="288"/>
      <c r="FE21" s="288"/>
      <c r="FF21" s="288"/>
      <c r="FG21" s="288"/>
      <c r="FH21" s="288"/>
      <c r="FI21" s="288"/>
      <c r="FJ21" s="288"/>
      <c r="FK21" s="288"/>
      <c r="FL21" s="288"/>
      <c r="FM21" s="288"/>
      <c r="FN21" s="288"/>
      <c r="FO21" s="288"/>
      <c r="FP21" s="288"/>
      <c r="FQ21" s="288"/>
      <c r="FR21" s="288"/>
      <c r="FS21" s="288"/>
      <c r="FT21" s="288"/>
      <c r="FU21" s="288"/>
      <c r="FV21" s="288"/>
      <c r="FW21" s="288"/>
      <c r="FX21" s="288"/>
      <c r="FY21" s="288"/>
      <c r="FZ21" s="288"/>
      <c r="GA21" s="288"/>
      <c r="GB21" s="288"/>
      <c r="GC21" s="288"/>
      <c r="GD21" s="288"/>
      <c r="GE21" s="288"/>
      <c r="GF21" s="288"/>
      <c r="GG21" s="288"/>
      <c r="GH21" s="288"/>
      <c r="GI21" s="288"/>
      <c r="GJ21" s="288"/>
      <c r="GK21" s="288"/>
      <c r="GL21" s="288"/>
      <c r="GM21" s="288"/>
      <c r="GN21" s="288"/>
      <c r="GO21" s="288"/>
      <c r="GP21" s="288"/>
      <c r="GQ21" s="288"/>
      <c r="GR21" s="288"/>
      <c r="GS21" s="288"/>
      <c r="GT21" s="288"/>
      <c r="GU21" s="288"/>
      <c r="GV21" s="288"/>
      <c r="GW21" s="288"/>
      <c r="GX21" s="288"/>
      <c r="GY21" s="288"/>
      <c r="GZ21" s="288"/>
      <c r="HA21" s="288"/>
      <c r="HB21" s="288"/>
      <c r="HC21" s="288"/>
      <c r="HD21" s="288"/>
      <c r="HE21" s="288"/>
      <c r="HF21" s="288"/>
      <c r="HG21" s="288"/>
      <c r="HH21" s="288"/>
      <c r="HI21" s="288"/>
      <c r="HJ21" s="288"/>
      <c r="HK21" s="288"/>
      <c r="HL21" s="288"/>
      <c r="HM21" s="288"/>
      <c r="HN21" s="288"/>
      <c r="HO21" s="288"/>
      <c r="HP21" s="288"/>
      <c r="HQ21" s="288"/>
      <c r="HR21" s="288"/>
      <c r="HS21" s="288"/>
      <c r="HT21" s="288"/>
      <c r="HU21" s="288"/>
      <c r="HV21" s="288"/>
      <c r="HW21" s="288"/>
      <c r="HX21" s="288"/>
      <c r="HY21" s="288"/>
      <c r="HZ21" s="288"/>
      <c r="IA21" s="288"/>
      <c r="IB21" s="288"/>
      <c r="IC21" s="288"/>
      <c r="ID21" s="288"/>
      <c r="IE21" s="288"/>
      <c r="IF21" s="288"/>
      <c r="IG21" s="288"/>
      <c r="IH21" s="288"/>
      <c r="II21" s="288"/>
      <c r="IJ21" s="288"/>
      <c r="IK21" s="288"/>
      <c r="IL21" s="288"/>
      <c r="IM21" s="288"/>
      <c r="IN21" s="288"/>
      <c r="IO21" s="288"/>
      <c r="IP21" s="288"/>
      <c r="IQ21" s="288"/>
      <c r="IR21" s="288"/>
      <c r="IS21" s="288"/>
      <c r="IT21" s="288"/>
      <c r="IU21" s="288"/>
      <c r="IV21" s="288"/>
      <c r="IW21" s="288"/>
      <c r="IX21" s="288"/>
      <c r="IY21" s="288"/>
      <c r="IZ21" s="288"/>
      <c r="JA21" s="288"/>
      <c r="JB21" s="288"/>
      <c r="JC21" s="288"/>
      <c r="JD21" s="288"/>
      <c r="JE21" s="288"/>
      <c r="JF21" s="288"/>
      <c r="JG21" s="288"/>
      <c r="JH21" s="288"/>
      <c r="JI21" s="288"/>
      <c r="JJ21" s="288"/>
      <c r="JK21" s="288"/>
      <c r="JL21" s="288"/>
      <c r="JM21" s="288"/>
      <c r="JN21" s="288"/>
      <c r="JO21" s="288"/>
      <c r="JP21" s="288"/>
      <c r="JQ21" s="288"/>
      <c r="JR21" s="288"/>
      <c r="JS21" s="288"/>
      <c r="JT21" s="288"/>
      <c r="JU21" s="288"/>
      <c r="JV21" s="288"/>
      <c r="JW21" s="288"/>
      <c r="JX21" s="288"/>
      <c r="JY21" s="288"/>
      <c r="JZ21" s="288"/>
      <c r="KA21" s="288"/>
      <c r="KB21" s="288"/>
      <c r="KC21" s="288"/>
      <c r="KD21" s="288"/>
      <c r="KE21" s="288"/>
      <c r="KF21" s="288"/>
      <c r="KG21" s="288"/>
      <c r="KH21" s="288"/>
      <c r="KI21" s="288"/>
      <c r="KJ21" s="288"/>
      <c r="KK21" s="288"/>
      <c r="KL21" s="288"/>
      <c r="KM21" s="288"/>
      <c r="KN21" s="288"/>
      <c r="KO21" s="288"/>
      <c r="KP21" s="288"/>
      <c r="KQ21" s="288"/>
      <c r="KR21" s="288"/>
      <c r="KS21" s="288"/>
      <c r="KT21" s="288"/>
      <c r="KU21" s="288"/>
      <c r="KV21" s="288"/>
      <c r="KW21" s="288"/>
      <c r="KX21" s="288"/>
      <c r="KY21" s="288"/>
      <c r="KZ21" s="288"/>
      <c r="LA21" s="288"/>
      <c r="LB21" s="288"/>
      <c r="LC21" s="288"/>
      <c r="LD21" s="288"/>
      <c r="LE21" s="288"/>
      <c r="LF21" s="288"/>
      <c r="LG21" s="288"/>
      <c r="LH21" s="288"/>
      <c r="LI21" s="288"/>
      <c r="LJ21" s="288"/>
      <c r="LK21" s="288"/>
      <c r="LL21" s="288"/>
      <c r="LM21" s="288"/>
      <c r="LN21" s="288"/>
      <c r="LO21" s="288"/>
      <c r="LP21" s="288"/>
      <c r="LQ21" s="288"/>
      <c r="LR21" s="288"/>
      <c r="LS21" s="288"/>
      <c r="LT21" s="288"/>
      <c r="LU21" s="288"/>
      <c r="LV21" s="288"/>
      <c r="LW21" s="288"/>
      <c r="LX21" s="288"/>
      <c r="LY21" s="288"/>
      <c r="LZ21" s="288"/>
      <c r="MA21" s="288"/>
      <c r="MB21" s="288"/>
      <c r="MC21" s="288"/>
      <c r="MD21" s="288"/>
      <c r="ME21" s="288"/>
      <c r="MF21" s="288"/>
      <c r="MG21" s="288"/>
      <c r="MH21" s="288"/>
      <c r="MI21" s="288"/>
      <c r="MJ21" s="288"/>
      <c r="MK21" s="288"/>
      <c r="ML21" s="288"/>
      <c r="MM21" s="288"/>
      <c r="MN21" s="288"/>
      <c r="MO21" s="288"/>
      <c r="MP21" s="288"/>
      <c r="MQ21" s="288"/>
      <c r="MR21" s="288"/>
      <c r="MS21" s="288"/>
      <c r="MT21" s="288"/>
      <c r="MU21" s="288"/>
      <c r="MV21" s="288"/>
      <c r="MW21" s="288"/>
      <c r="MX21" s="288"/>
      <c r="MY21" s="288"/>
      <c r="MZ21" s="288"/>
      <c r="NA21" s="288"/>
      <c r="NB21" s="288"/>
      <c r="NC21" s="288"/>
      <c r="ND21" s="288"/>
      <c r="NE21" s="288"/>
      <c r="NF21" s="288"/>
      <c r="NG21" s="288"/>
      <c r="NH21" s="288"/>
      <c r="NI21" s="288"/>
      <c r="NJ21" s="288"/>
      <c r="NK21" s="288"/>
      <c r="NL21" s="288"/>
      <c r="NM21" s="288"/>
      <c r="NN21" s="288"/>
      <c r="NO21" s="288"/>
      <c r="NP21" s="288"/>
      <c r="NQ21" s="288"/>
      <c r="NR21" s="288"/>
      <c r="NS21" s="288"/>
      <c r="NT21" s="288"/>
      <c r="NU21" s="288"/>
      <c r="NV21" s="288"/>
      <c r="NW21" s="288"/>
      <c r="NX21" s="288"/>
      <c r="NY21" s="288"/>
      <c r="NZ21" s="288"/>
      <c r="OA21" s="288"/>
      <c r="OB21" s="288"/>
      <c r="OC21" s="288"/>
      <c r="OD21" s="288"/>
      <c r="OE21" s="288"/>
      <c r="OF21" s="288"/>
      <c r="OG21" s="288"/>
      <c r="OH21" s="288"/>
      <c r="OI21" s="288"/>
      <c r="OJ21" s="288"/>
      <c r="OK21" s="288"/>
      <c r="OL21" s="288"/>
      <c r="OM21" s="288"/>
      <c r="ON21" s="288"/>
      <c r="OO21" s="288"/>
      <c r="OP21" s="288"/>
      <c r="OQ21" s="288"/>
      <c r="OR21" s="288"/>
      <c r="OS21" s="288"/>
      <c r="OT21" s="288"/>
      <c r="OU21" s="288"/>
      <c r="OV21" s="288"/>
      <c r="OW21" s="288"/>
      <c r="OX21" s="288"/>
      <c r="OY21" s="288"/>
      <c r="OZ21" s="288"/>
      <c r="PA21" s="288"/>
      <c r="PB21" s="288"/>
      <c r="PC21" s="288"/>
      <c r="PD21" s="288"/>
      <c r="PE21" s="288"/>
      <c r="PF21" s="288"/>
      <c r="PG21" s="288"/>
      <c r="PH21" s="288"/>
      <c r="PI21" s="288"/>
      <c r="PJ21" s="288"/>
      <c r="PK21" s="288"/>
      <c r="PL21" s="288"/>
      <c r="PM21" s="288"/>
      <c r="PN21" s="288"/>
      <c r="PO21" s="288"/>
      <c r="PP21" s="288"/>
      <c r="PQ21" s="288"/>
      <c r="PR21" s="288"/>
      <c r="PS21" s="288"/>
      <c r="PT21" s="288"/>
      <c r="PU21" s="288"/>
      <c r="PV21" s="288"/>
      <c r="PW21" s="288"/>
      <c r="PX21" s="288"/>
      <c r="PY21" s="288"/>
      <c r="PZ21" s="288"/>
      <c r="QA21" s="288"/>
      <c r="QB21" s="288"/>
      <c r="QC21" s="288"/>
      <c r="QD21" s="288"/>
      <c r="QE21" s="288"/>
      <c r="QF21" s="288"/>
      <c r="QG21" s="288"/>
      <c r="QH21" s="288"/>
      <c r="QI21" s="288"/>
      <c r="QJ21" s="288"/>
      <c r="QK21" s="288"/>
      <c r="QL21" s="288"/>
      <c r="QM21" s="288"/>
      <c r="QN21" s="288"/>
      <c r="QO21" s="288"/>
      <c r="QP21" s="288"/>
      <c r="QQ21" s="288"/>
      <c r="QR21" s="288"/>
      <c r="QS21" s="288"/>
      <c r="QT21" s="288"/>
      <c r="QU21" s="288"/>
      <c r="QV21" s="288"/>
      <c r="QW21" s="288"/>
      <c r="QX21" s="288"/>
      <c r="QY21" s="288"/>
      <c r="QZ21" s="288"/>
      <c r="RA21" s="288"/>
      <c r="RB21" s="288"/>
      <c r="RC21" s="288"/>
      <c r="RD21" s="288"/>
      <c r="RE21" s="288"/>
      <c r="RF21" s="288"/>
      <c r="RG21" s="288"/>
      <c r="RH21" s="288"/>
      <c r="RI21" s="288"/>
      <c r="RJ21" s="288"/>
      <c r="RK21" s="288"/>
      <c r="RL21" s="288"/>
      <c r="RM21" s="288"/>
      <c r="RN21" s="288"/>
      <c r="RO21" s="288"/>
      <c r="RP21" s="288"/>
      <c r="RQ21" s="288"/>
      <c r="RR21" s="288"/>
      <c r="RS21" s="288"/>
      <c r="RT21" s="288"/>
      <c r="RU21" s="288"/>
      <c r="RV21" s="288"/>
      <c r="RW21" s="288"/>
      <c r="RX21" s="288"/>
      <c r="RY21" s="288"/>
      <c r="RZ21" s="288"/>
      <c r="SA21" s="288"/>
      <c r="SB21" s="288"/>
      <c r="SC21" s="288"/>
      <c r="SD21" s="288"/>
      <c r="SE21" s="288"/>
      <c r="SF21" s="288"/>
      <c r="SG21" s="288"/>
      <c r="SH21" s="288"/>
      <c r="SI21" s="288"/>
      <c r="SJ21" s="288"/>
      <c r="SK21" s="288"/>
      <c r="SL21" s="288"/>
      <c r="SM21" s="288"/>
      <c r="SN21" s="288"/>
      <c r="SO21" s="288"/>
      <c r="SP21" s="288"/>
      <c r="SQ21" s="288"/>
      <c r="SR21" s="288"/>
      <c r="SS21" s="288"/>
      <c r="ST21" s="288"/>
      <c r="SU21" s="288"/>
      <c r="SV21" s="288"/>
      <c r="SW21" s="288"/>
      <c r="SX21" s="288"/>
      <c r="SY21" s="288"/>
      <c r="SZ21" s="288"/>
      <c r="TA21" s="288"/>
      <c r="TB21" s="288"/>
      <c r="TC21" s="288"/>
      <c r="TD21" s="288"/>
      <c r="TE21" s="288"/>
      <c r="TF21" s="288"/>
      <c r="TG21" s="288"/>
      <c r="TH21" s="288"/>
      <c r="TI21" s="288"/>
      <c r="TJ21" s="288"/>
      <c r="TK21" s="288"/>
      <c r="TL21" s="288"/>
      <c r="TM21" s="288"/>
      <c r="TN21" s="288"/>
      <c r="TO21" s="288"/>
      <c r="TP21" s="288"/>
      <c r="TQ21" s="288"/>
      <c r="TR21" s="288"/>
      <c r="TS21" s="288"/>
      <c r="TT21" s="288"/>
      <c r="TU21" s="288"/>
      <c r="TV21" s="288"/>
      <c r="TW21" s="288"/>
      <c r="TX21" s="288"/>
      <c r="TY21" s="288"/>
      <c r="TZ21" s="288"/>
      <c r="UA21" s="288"/>
      <c r="UB21" s="288"/>
      <c r="UC21" s="288"/>
      <c r="UD21" s="288"/>
      <c r="UE21" s="288"/>
      <c r="UF21" s="288"/>
      <c r="UG21" s="288"/>
      <c r="UH21" s="288"/>
      <c r="UI21" s="288"/>
      <c r="UJ21" s="288"/>
      <c r="UK21" s="288"/>
      <c r="UL21" s="288"/>
      <c r="UM21" s="288"/>
      <c r="UN21" s="288"/>
      <c r="UO21" s="288"/>
      <c r="UP21" s="288"/>
      <c r="UQ21" s="288"/>
      <c r="UR21" s="288"/>
      <c r="US21" s="288"/>
      <c r="UT21" s="288"/>
      <c r="UU21" s="288"/>
      <c r="UV21" s="288"/>
      <c r="UW21" s="288"/>
      <c r="UX21" s="288"/>
      <c r="UY21" s="288"/>
      <c r="UZ21" s="288"/>
      <c r="VA21" s="288"/>
      <c r="VB21" s="288"/>
      <c r="VC21" s="288"/>
      <c r="VD21" s="288"/>
      <c r="VE21" s="288"/>
      <c r="VF21" s="288"/>
      <c r="VG21" s="288"/>
      <c r="VH21" s="288"/>
      <c r="VI21" s="288"/>
      <c r="VJ21" s="288"/>
      <c r="VK21" s="288"/>
      <c r="VL21" s="288"/>
      <c r="VM21" s="288"/>
      <c r="VN21" s="288"/>
      <c r="VO21" s="288"/>
      <c r="VP21" s="288"/>
      <c r="VQ21" s="288"/>
      <c r="VR21" s="288"/>
      <c r="VS21" s="288"/>
      <c r="VT21" s="288"/>
      <c r="VU21" s="288"/>
      <c r="VV21" s="288"/>
      <c r="VW21" s="288"/>
      <c r="VX21" s="288"/>
      <c r="VY21" s="288"/>
      <c r="VZ21" s="288"/>
      <c r="WA21" s="288"/>
      <c r="WB21" s="288"/>
      <c r="WC21" s="288"/>
      <c r="WD21" s="288"/>
      <c r="WE21" s="288"/>
      <c r="WF21" s="288"/>
      <c r="WG21" s="288"/>
      <c r="WH21" s="288"/>
      <c r="WI21" s="288"/>
      <c r="WJ21" s="288"/>
      <c r="WK21" s="288"/>
      <c r="WL21" s="288"/>
      <c r="WM21" s="288"/>
      <c r="WN21" s="288"/>
      <c r="WO21" s="288"/>
      <c r="WP21" s="288"/>
      <c r="WQ21" s="288"/>
      <c r="WR21" s="288"/>
      <c r="WS21" s="288"/>
      <c r="WT21" s="288"/>
      <c r="WU21" s="288"/>
      <c r="WV21" s="288"/>
      <c r="WW21" s="288"/>
      <c r="WX21" s="288"/>
      <c r="WY21" s="288"/>
      <c r="WZ21" s="288"/>
      <c r="XA21" s="288"/>
      <c r="XB21" s="288"/>
      <c r="XC21" s="288"/>
      <c r="XD21" s="288"/>
      <c r="XE21" s="288"/>
      <c r="XF21" s="288"/>
      <c r="XG21" s="288"/>
      <c r="XH21" s="288"/>
      <c r="XI21" s="288"/>
      <c r="XJ21" s="288"/>
      <c r="XK21" s="288"/>
      <c r="XL21" s="288"/>
      <c r="XM21" s="288"/>
      <c r="XN21" s="288"/>
      <c r="XO21" s="288"/>
      <c r="XP21" s="288"/>
      <c r="XQ21" s="288"/>
      <c r="XR21" s="288"/>
      <c r="XS21" s="288"/>
      <c r="XT21" s="288"/>
      <c r="XU21" s="288"/>
      <c r="XV21" s="288"/>
      <c r="XW21" s="288"/>
      <c r="XX21" s="288"/>
      <c r="XY21" s="288"/>
      <c r="XZ21" s="288"/>
      <c r="YA21" s="288"/>
      <c r="YB21" s="288"/>
      <c r="YC21" s="288"/>
      <c r="YD21" s="288"/>
      <c r="YE21" s="288"/>
      <c r="YF21" s="288"/>
      <c r="YG21" s="288"/>
      <c r="YH21" s="288"/>
      <c r="YI21" s="288"/>
      <c r="YJ21" s="288"/>
      <c r="YK21" s="288"/>
      <c r="YL21" s="288"/>
      <c r="YM21" s="288"/>
      <c r="YN21" s="288"/>
      <c r="YO21" s="288"/>
      <c r="YP21" s="288"/>
      <c r="YQ21" s="288"/>
      <c r="YR21" s="288"/>
      <c r="YS21" s="288"/>
      <c r="YT21" s="288"/>
      <c r="YU21" s="288"/>
      <c r="YV21" s="288"/>
      <c r="YW21" s="288"/>
      <c r="YX21" s="288"/>
      <c r="YY21" s="288"/>
      <c r="YZ21" s="288"/>
      <c r="ZA21" s="288"/>
      <c r="ZB21" s="288"/>
      <c r="ZC21" s="288"/>
      <c r="ZD21" s="288"/>
      <c r="ZE21" s="288"/>
      <c r="ZF21" s="288"/>
      <c r="ZG21" s="288"/>
      <c r="ZH21" s="288"/>
      <c r="ZI21" s="288"/>
      <c r="ZJ21" s="288"/>
      <c r="ZK21" s="288"/>
      <c r="ZL21" s="288"/>
      <c r="ZM21" s="288"/>
      <c r="ZN21" s="288"/>
      <c r="ZO21" s="288"/>
      <c r="ZP21" s="288"/>
      <c r="ZQ21" s="288"/>
      <c r="ZR21" s="288"/>
      <c r="ZS21" s="288"/>
      <c r="ZT21" s="288"/>
      <c r="ZU21" s="288"/>
      <c r="ZV21" s="288"/>
      <c r="ZW21" s="288"/>
      <c r="ZX21" s="288"/>
      <c r="ZY21" s="288"/>
      <c r="ZZ21" s="288"/>
      <c r="AAA21" s="288"/>
      <c r="AAB21" s="288"/>
      <c r="AAC21" s="288"/>
      <c r="AAD21" s="288"/>
      <c r="AAE21" s="288"/>
      <c r="AAF21" s="288"/>
      <c r="AAG21" s="288"/>
      <c r="AAH21" s="288"/>
      <c r="AAI21" s="288"/>
      <c r="AAJ21" s="288"/>
      <c r="AAK21" s="288"/>
      <c r="AAL21" s="288"/>
      <c r="AAM21" s="288"/>
      <c r="AAN21" s="288"/>
      <c r="AAO21" s="288"/>
      <c r="AAP21" s="288"/>
      <c r="AAQ21" s="288"/>
      <c r="AAR21" s="288"/>
      <c r="AAS21" s="288"/>
      <c r="AAT21" s="288"/>
      <c r="AAU21" s="288"/>
      <c r="AAV21" s="288"/>
      <c r="AAW21" s="288"/>
      <c r="AAX21" s="288"/>
      <c r="AAY21" s="288"/>
      <c r="AAZ21" s="288"/>
      <c r="ABA21" s="288"/>
      <c r="ABB21" s="288"/>
      <c r="ABC21" s="288"/>
      <c r="ABD21" s="288"/>
      <c r="ABE21" s="288"/>
      <c r="ABF21" s="288"/>
      <c r="ABG21" s="288"/>
      <c r="ABH21" s="288"/>
      <c r="ABI21" s="288"/>
      <c r="ABJ21" s="288"/>
      <c r="ABK21" s="288"/>
      <c r="ABL21" s="288"/>
      <c r="ABM21" s="288"/>
      <c r="ABN21" s="288"/>
      <c r="ABO21" s="288"/>
      <c r="ABP21" s="288"/>
      <c r="ABQ21" s="288"/>
      <c r="ABR21" s="288"/>
      <c r="ABS21" s="288"/>
      <c r="ABT21" s="288"/>
      <c r="ABU21" s="288"/>
      <c r="ABV21" s="288"/>
      <c r="ABW21" s="288"/>
      <c r="ABX21" s="288"/>
      <c r="ABY21" s="288"/>
      <c r="ABZ21" s="288"/>
      <c r="ACA21" s="288"/>
      <c r="ACB21" s="288"/>
      <c r="ACC21" s="288"/>
      <c r="ACD21" s="288"/>
      <c r="ACE21" s="288"/>
      <c r="ACF21" s="288"/>
      <c r="ACG21" s="288"/>
      <c r="ACH21" s="288"/>
      <c r="ACI21" s="288"/>
      <c r="ACJ21" s="288"/>
      <c r="ACK21" s="288"/>
      <c r="ACL21" s="288"/>
      <c r="ACM21" s="288"/>
      <c r="ACN21" s="288"/>
      <c r="ACO21" s="288"/>
      <c r="ACP21" s="288"/>
      <c r="ACQ21" s="288"/>
      <c r="ACR21" s="288"/>
      <c r="ACS21" s="288"/>
      <c r="ACT21" s="288"/>
      <c r="ACU21" s="288"/>
      <c r="ACV21" s="288"/>
      <c r="ACW21" s="288"/>
      <c r="ACX21" s="288"/>
      <c r="ACY21" s="288"/>
      <c r="ACZ21" s="288"/>
      <c r="ADA21" s="288"/>
      <c r="ADB21" s="288"/>
      <c r="ADC21" s="288"/>
      <c r="ADD21" s="288"/>
      <c r="ADE21" s="288"/>
      <c r="ADF21" s="288"/>
      <c r="ADG21" s="288"/>
      <c r="ADH21" s="288"/>
      <c r="ADI21" s="288"/>
      <c r="ADJ21" s="288"/>
      <c r="ADK21" s="288"/>
      <c r="ADL21" s="288"/>
      <c r="ADM21" s="288"/>
      <c r="ADN21" s="288"/>
      <c r="ADO21" s="288"/>
      <c r="ADP21" s="288"/>
      <c r="ADQ21" s="288"/>
      <c r="ADR21" s="288"/>
      <c r="ADS21" s="288"/>
      <c r="ADT21" s="288"/>
      <c r="ADU21" s="288"/>
      <c r="ADV21" s="288"/>
      <c r="ADW21" s="288"/>
      <c r="ADX21" s="288"/>
      <c r="ADY21" s="288"/>
      <c r="ADZ21" s="288"/>
      <c r="AEA21" s="288"/>
      <c r="AEB21" s="288"/>
      <c r="AEC21" s="288"/>
      <c r="AED21" s="288"/>
      <c r="AEE21" s="288"/>
      <c r="AEF21" s="288"/>
      <c r="AEG21" s="288"/>
      <c r="AEH21" s="288"/>
      <c r="AEI21" s="288"/>
      <c r="AEJ21" s="288"/>
      <c r="AEK21" s="288"/>
      <c r="AEL21" s="288"/>
      <c r="AEM21" s="288"/>
      <c r="AEN21" s="288"/>
      <c r="AEO21" s="288"/>
      <c r="AEP21" s="288"/>
      <c r="AEQ21" s="288"/>
      <c r="AER21" s="288"/>
      <c r="AES21" s="288"/>
      <c r="AET21" s="288"/>
      <c r="AEU21" s="288"/>
      <c r="AEV21" s="288"/>
      <c r="AEW21" s="288"/>
      <c r="AEX21" s="288"/>
      <c r="AEY21" s="288"/>
      <c r="AEZ21" s="288"/>
      <c r="AFA21" s="288"/>
      <c r="AFB21" s="288"/>
      <c r="AFC21" s="288"/>
      <c r="AFD21" s="288"/>
      <c r="AFE21" s="288"/>
      <c r="AFF21" s="288"/>
      <c r="AFG21" s="288"/>
      <c r="AFH21" s="288"/>
      <c r="AFI21" s="288"/>
      <c r="AFJ21" s="288"/>
      <c r="AFK21" s="288"/>
      <c r="AFL21" s="288"/>
      <c r="AFM21" s="288"/>
      <c r="AFN21" s="288"/>
      <c r="AFO21" s="288"/>
      <c r="AFP21" s="288"/>
      <c r="AFQ21" s="288"/>
      <c r="AFR21" s="288"/>
      <c r="AFS21" s="288"/>
      <c r="AFT21" s="288"/>
      <c r="AFU21" s="288"/>
      <c r="AFV21" s="288"/>
      <c r="AFW21" s="288"/>
      <c r="AFX21" s="288"/>
      <c r="AFY21" s="288"/>
      <c r="AFZ21" s="288"/>
      <c r="AGA21" s="288"/>
      <c r="AGB21" s="288"/>
      <c r="AGC21" s="288"/>
      <c r="AGD21" s="288"/>
      <c r="AGE21" s="288"/>
      <c r="AGF21" s="288"/>
      <c r="AGG21" s="288"/>
      <c r="AGH21" s="288"/>
      <c r="AGI21" s="288"/>
      <c r="AGJ21" s="288"/>
      <c r="AGK21" s="288"/>
      <c r="AGL21" s="288"/>
      <c r="AGM21" s="288"/>
      <c r="AGN21" s="288"/>
      <c r="AGO21" s="288"/>
      <c r="AGP21" s="288"/>
      <c r="AGQ21" s="288"/>
      <c r="AGR21" s="288"/>
      <c r="AGS21" s="288"/>
      <c r="AGT21" s="288"/>
      <c r="AGU21" s="288"/>
      <c r="AGV21" s="288"/>
      <c r="AGW21" s="288"/>
      <c r="AGX21" s="288"/>
      <c r="AGY21" s="288"/>
      <c r="AGZ21" s="288"/>
      <c r="AHA21" s="288"/>
      <c r="AHB21" s="288"/>
      <c r="AHC21" s="288"/>
      <c r="AHD21" s="288"/>
      <c r="AHE21" s="288"/>
      <c r="AHF21" s="288"/>
      <c r="AHG21" s="288"/>
      <c r="AHH21" s="288"/>
      <c r="AHI21" s="288"/>
      <c r="AHJ21" s="288"/>
      <c r="AHK21" s="288"/>
      <c r="AHL21" s="288"/>
      <c r="AHM21" s="288"/>
      <c r="AHN21" s="288"/>
      <c r="AHO21" s="288"/>
      <c r="AHP21" s="288"/>
      <c r="AHQ21" s="288"/>
      <c r="AHR21" s="288"/>
      <c r="AHS21" s="288"/>
      <c r="AHT21" s="288"/>
      <c r="AHU21" s="288"/>
      <c r="AHV21" s="288"/>
      <c r="AHW21" s="288"/>
      <c r="AHX21" s="288"/>
      <c r="AHY21" s="288"/>
      <c r="AHZ21" s="288"/>
      <c r="AIA21" s="288"/>
      <c r="AIB21" s="288"/>
      <c r="AIC21" s="288"/>
      <c r="AID21" s="288"/>
      <c r="AIE21" s="288"/>
      <c r="AIF21" s="288"/>
      <c r="AIG21" s="288"/>
      <c r="AIH21" s="288"/>
      <c r="AII21" s="288"/>
      <c r="AIJ21" s="288"/>
      <c r="AIK21" s="288"/>
      <c r="AIL21" s="288"/>
      <c r="AIM21" s="288"/>
      <c r="AIN21" s="288"/>
      <c r="AIO21" s="288"/>
      <c r="AIP21" s="288"/>
      <c r="AIQ21" s="288"/>
      <c r="AIR21" s="288"/>
      <c r="AIS21" s="288"/>
      <c r="AIT21" s="288"/>
      <c r="AIU21" s="288"/>
      <c r="AIV21" s="288"/>
      <c r="AIW21" s="288"/>
      <c r="AIX21" s="288"/>
      <c r="AIY21" s="288"/>
      <c r="AIZ21" s="288"/>
      <c r="AJA21" s="288"/>
      <c r="AJB21" s="288"/>
      <c r="AJC21" s="288"/>
      <c r="AJD21" s="288"/>
      <c r="AJE21" s="288"/>
      <c r="AJF21" s="288"/>
      <c r="AJG21" s="288"/>
      <c r="AJH21" s="288"/>
      <c r="AJI21" s="288"/>
      <c r="AJJ21" s="288"/>
      <c r="AJK21" s="288"/>
      <c r="AJL21" s="288"/>
      <c r="AJM21" s="288"/>
      <c r="AJN21" s="288"/>
      <c r="AJO21" s="288"/>
      <c r="AJP21" s="288"/>
      <c r="AJQ21" s="288"/>
      <c r="AJR21" s="288"/>
      <c r="AJS21" s="288"/>
      <c r="AJT21" s="288"/>
      <c r="AJU21" s="288"/>
      <c r="AJV21" s="288"/>
      <c r="AJW21" s="288"/>
      <c r="AJX21" s="288"/>
      <c r="AJY21" s="288"/>
      <c r="AJZ21" s="288"/>
      <c r="AKA21" s="288"/>
      <c r="AKB21" s="288"/>
      <c r="AKC21" s="288"/>
      <c r="AKD21" s="288"/>
      <c r="AKE21" s="288"/>
      <c r="AKF21" s="288"/>
      <c r="AKG21" s="288"/>
      <c r="AKH21" s="288"/>
      <c r="AKI21" s="288"/>
      <c r="AKJ21" s="288"/>
      <c r="AKK21" s="288"/>
      <c r="AKL21" s="288"/>
      <c r="AKM21" s="288"/>
      <c r="AKN21" s="288"/>
      <c r="AKO21" s="288"/>
      <c r="AKP21" s="288"/>
      <c r="AKQ21" s="288"/>
      <c r="AKR21" s="288"/>
      <c r="AKS21" s="288"/>
      <c r="AKT21" s="288"/>
      <c r="AKU21" s="288"/>
      <c r="AKV21" s="288"/>
      <c r="AKW21" s="288"/>
      <c r="AKX21" s="288"/>
      <c r="AKY21" s="288"/>
      <c r="AKZ21" s="288"/>
      <c r="ALA21" s="288"/>
      <c r="ALB21" s="288"/>
      <c r="ALC21" s="288"/>
      <c r="ALD21" s="288"/>
      <c r="ALE21" s="288"/>
      <c r="ALF21" s="288"/>
      <c r="ALG21" s="288"/>
      <c r="ALH21" s="288"/>
      <c r="ALI21" s="288"/>
      <c r="ALJ21" s="288"/>
      <c r="ALK21" s="288"/>
      <c r="ALL21" s="288"/>
      <c r="ALM21" s="288"/>
      <c r="ALN21" s="288"/>
      <c r="ALO21" s="288"/>
      <c r="ALP21" s="288"/>
      <c r="ALQ21" s="288"/>
      <c r="ALR21" s="288"/>
      <c r="ALS21" s="288"/>
      <c r="ALT21" s="288"/>
      <c r="ALU21" s="288"/>
      <c r="ALV21" s="288"/>
      <c r="ALW21" s="288"/>
      <c r="ALX21" s="288"/>
      <c r="ALY21" s="288"/>
      <c r="ALZ21" s="288"/>
      <c r="AMA21" s="288"/>
      <c r="AMB21" s="288"/>
      <c r="AMC21" s="288"/>
    </row>
    <row r="22" spans="1:1017" s="289" customFormat="1" ht="45" customHeight="1" x14ac:dyDescent="0.7">
      <c r="A22" s="286">
        <v>1994</v>
      </c>
      <c r="B22" s="390">
        <v>1419961.28</v>
      </c>
      <c r="C22" s="290">
        <v>20000</v>
      </c>
      <c r="D22" s="390">
        <v>1503564.19</v>
      </c>
      <c r="E22" s="290">
        <v>-103602.91</v>
      </c>
      <c r="F22" s="390">
        <v>1213502.915</v>
      </c>
      <c r="G22" s="290">
        <v>15600</v>
      </c>
      <c r="H22" s="390">
        <v>1381653.58</v>
      </c>
      <c r="I22" s="290">
        <v>-183750.66500000001</v>
      </c>
      <c r="J22" s="391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288"/>
      <c r="AL22" s="288"/>
      <c r="AM22" s="288"/>
      <c r="AN22" s="288"/>
      <c r="AO22" s="288"/>
      <c r="AP22" s="288"/>
      <c r="AQ22" s="288"/>
      <c r="AR22" s="288"/>
      <c r="AS22" s="288"/>
      <c r="AT22" s="288"/>
      <c r="AU22" s="288"/>
      <c r="AV22" s="288"/>
      <c r="AW22" s="288"/>
      <c r="AX22" s="288"/>
      <c r="AY22" s="288"/>
      <c r="AZ22" s="288"/>
      <c r="BA22" s="288"/>
      <c r="BB22" s="288"/>
      <c r="BC22" s="288"/>
      <c r="BD22" s="288"/>
      <c r="BE22" s="288"/>
      <c r="BF22" s="288"/>
      <c r="BG22" s="288"/>
      <c r="BH22" s="288"/>
      <c r="BI22" s="288"/>
      <c r="BJ22" s="288"/>
      <c r="BK22" s="288"/>
      <c r="BL22" s="288"/>
      <c r="BM22" s="288"/>
      <c r="BN22" s="288"/>
      <c r="BO22" s="288"/>
      <c r="BP22" s="288"/>
      <c r="BQ22" s="288"/>
      <c r="BR22" s="288"/>
      <c r="BS22" s="288"/>
      <c r="BT22" s="288"/>
      <c r="BU22" s="288"/>
      <c r="BV22" s="288"/>
      <c r="BW22" s="288"/>
      <c r="BX22" s="288"/>
      <c r="BY22" s="288"/>
      <c r="BZ22" s="288"/>
      <c r="CA22" s="288"/>
      <c r="CB22" s="288"/>
      <c r="CC22" s="288"/>
      <c r="CD22" s="288"/>
      <c r="CE22" s="288"/>
      <c r="CF22" s="288"/>
      <c r="CG22" s="288"/>
      <c r="CH22" s="288"/>
      <c r="CI22" s="288"/>
      <c r="CJ22" s="288"/>
      <c r="CK22" s="288"/>
      <c r="CL22" s="288"/>
      <c r="CM22" s="288"/>
      <c r="CN22" s="288"/>
      <c r="CO22" s="288"/>
      <c r="CP22" s="288"/>
      <c r="CQ22" s="288"/>
      <c r="CR22" s="288"/>
      <c r="CS22" s="288"/>
      <c r="CT22" s="288"/>
      <c r="CU22" s="288"/>
      <c r="CV22" s="288"/>
      <c r="CW22" s="288"/>
      <c r="CX22" s="288"/>
      <c r="CY22" s="288"/>
      <c r="CZ22" s="288"/>
      <c r="DA22" s="288"/>
      <c r="DB22" s="288"/>
      <c r="DC22" s="288"/>
      <c r="DD22" s="288"/>
      <c r="DE22" s="288"/>
      <c r="DF22" s="288"/>
      <c r="DG22" s="288"/>
      <c r="DH22" s="288"/>
      <c r="DI22" s="288"/>
      <c r="DJ22" s="288"/>
      <c r="DK22" s="288"/>
      <c r="DL22" s="288"/>
      <c r="DM22" s="288"/>
      <c r="DN22" s="288"/>
      <c r="DO22" s="288"/>
      <c r="DP22" s="288"/>
      <c r="DQ22" s="288"/>
      <c r="DR22" s="288"/>
      <c r="DS22" s="288"/>
      <c r="DT22" s="288"/>
      <c r="DU22" s="288"/>
      <c r="DV22" s="288"/>
      <c r="DW22" s="288"/>
      <c r="DX22" s="288"/>
      <c r="DY22" s="288"/>
      <c r="DZ22" s="288"/>
      <c r="EA22" s="288"/>
      <c r="EB22" s="288"/>
      <c r="EC22" s="288"/>
      <c r="ED22" s="288"/>
      <c r="EE22" s="288"/>
      <c r="EF22" s="288"/>
      <c r="EG22" s="288"/>
      <c r="EH22" s="288"/>
      <c r="EI22" s="288"/>
      <c r="EJ22" s="288"/>
      <c r="EK22" s="288"/>
      <c r="EL22" s="288"/>
      <c r="EM22" s="288"/>
      <c r="EN22" s="288"/>
      <c r="EO22" s="288"/>
      <c r="EP22" s="288"/>
      <c r="EQ22" s="288"/>
      <c r="ER22" s="288"/>
      <c r="ES22" s="288"/>
      <c r="ET22" s="288"/>
      <c r="EU22" s="288"/>
      <c r="EV22" s="288"/>
      <c r="EW22" s="288"/>
      <c r="EX22" s="288"/>
      <c r="EY22" s="288"/>
      <c r="EZ22" s="288"/>
      <c r="FA22" s="288"/>
      <c r="FB22" s="288"/>
      <c r="FC22" s="288"/>
      <c r="FD22" s="288"/>
      <c r="FE22" s="288"/>
      <c r="FF22" s="288"/>
      <c r="FG22" s="288"/>
      <c r="FH22" s="288"/>
      <c r="FI22" s="288"/>
      <c r="FJ22" s="288"/>
      <c r="FK22" s="288"/>
      <c r="FL22" s="288"/>
      <c r="FM22" s="288"/>
      <c r="FN22" s="288"/>
      <c r="FO22" s="288"/>
      <c r="FP22" s="288"/>
      <c r="FQ22" s="288"/>
      <c r="FR22" s="288"/>
      <c r="FS22" s="288"/>
      <c r="FT22" s="288"/>
      <c r="FU22" s="288"/>
      <c r="FV22" s="288"/>
      <c r="FW22" s="288"/>
      <c r="FX22" s="288"/>
      <c r="FY22" s="288"/>
      <c r="FZ22" s="288"/>
      <c r="GA22" s="288"/>
      <c r="GB22" s="288"/>
      <c r="GC22" s="288"/>
      <c r="GD22" s="288"/>
      <c r="GE22" s="288"/>
      <c r="GF22" s="288"/>
      <c r="GG22" s="288"/>
      <c r="GH22" s="288"/>
      <c r="GI22" s="288"/>
      <c r="GJ22" s="288"/>
      <c r="GK22" s="288"/>
      <c r="GL22" s="288"/>
      <c r="GM22" s="288"/>
      <c r="GN22" s="288"/>
      <c r="GO22" s="288"/>
      <c r="GP22" s="288"/>
      <c r="GQ22" s="288"/>
      <c r="GR22" s="288"/>
      <c r="GS22" s="288"/>
      <c r="GT22" s="288"/>
      <c r="GU22" s="288"/>
      <c r="GV22" s="288"/>
      <c r="GW22" s="288"/>
      <c r="GX22" s="288"/>
      <c r="GY22" s="288"/>
      <c r="GZ22" s="288"/>
      <c r="HA22" s="288"/>
      <c r="HB22" s="288"/>
      <c r="HC22" s="288"/>
      <c r="HD22" s="288"/>
      <c r="HE22" s="288"/>
      <c r="HF22" s="288"/>
      <c r="HG22" s="288"/>
      <c r="HH22" s="288"/>
      <c r="HI22" s="288"/>
      <c r="HJ22" s="288"/>
      <c r="HK22" s="288"/>
      <c r="HL22" s="288"/>
      <c r="HM22" s="288"/>
      <c r="HN22" s="288"/>
      <c r="HO22" s="288"/>
      <c r="HP22" s="288"/>
      <c r="HQ22" s="288"/>
      <c r="HR22" s="288"/>
      <c r="HS22" s="288"/>
      <c r="HT22" s="288"/>
      <c r="HU22" s="288"/>
      <c r="HV22" s="288"/>
      <c r="HW22" s="288"/>
      <c r="HX22" s="288"/>
      <c r="HY22" s="288"/>
      <c r="HZ22" s="288"/>
      <c r="IA22" s="288"/>
      <c r="IB22" s="288"/>
      <c r="IC22" s="288"/>
      <c r="ID22" s="288"/>
      <c r="IE22" s="288"/>
      <c r="IF22" s="288"/>
      <c r="IG22" s="288"/>
      <c r="IH22" s="288"/>
      <c r="II22" s="288"/>
      <c r="IJ22" s="288"/>
      <c r="IK22" s="288"/>
      <c r="IL22" s="288"/>
      <c r="IM22" s="288"/>
      <c r="IN22" s="288"/>
      <c r="IO22" s="288"/>
      <c r="IP22" s="288"/>
      <c r="IQ22" s="288"/>
      <c r="IR22" s="288"/>
      <c r="IS22" s="288"/>
      <c r="IT22" s="288"/>
      <c r="IU22" s="288"/>
      <c r="IV22" s="288"/>
      <c r="IW22" s="288"/>
      <c r="IX22" s="288"/>
      <c r="IY22" s="288"/>
      <c r="IZ22" s="288"/>
      <c r="JA22" s="288"/>
      <c r="JB22" s="288"/>
      <c r="JC22" s="288"/>
      <c r="JD22" s="288"/>
      <c r="JE22" s="288"/>
      <c r="JF22" s="288"/>
      <c r="JG22" s="288"/>
      <c r="JH22" s="288"/>
      <c r="JI22" s="288"/>
      <c r="JJ22" s="288"/>
      <c r="JK22" s="288"/>
      <c r="JL22" s="288"/>
      <c r="JM22" s="288"/>
      <c r="JN22" s="288"/>
      <c r="JO22" s="288"/>
      <c r="JP22" s="288"/>
      <c r="JQ22" s="288"/>
      <c r="JR22" s="288"/>
      <c r="JS22" s="288"/>
      <c r="JT22" s="288"/>
      <c r="JU22" s="288"/>
      <c r="JV22" s="288"/>
      <c r="JW22" s="288"/>
      <c r="JX22" s="288"/>
      <c r="JY22" s="288"/>
      <c r="JZ22" s="288"/>
      <c r="KA22" s="288"/>
      <c r="KB22" s="288"/>
      <c r="KC22" s="288"/>
      <c r="KD22" s="288"/>
      <c r="KE22" s="288"/>
      <c r="KF22" s="288"/>
      <c r="KG22" s="288"/>
      <c r="KH22" s="288"/>
      <c r="KI22" s="288"/>
      <c r="KJ22" s="288"/>
      <c r="KK22" s="288"/>
      <c r="KL22" s="288"/>
      <c r="KM22" s="288"/>
      <c r="KN22" s="288"/>
      <c r="KO22" s="288"/>
      <c r="KP22" s="288"/>
      <c r="KQ22" s="288"/>
      <c r="KR22" s="288"/>
      <c r="KS22" s="288"/>
      <c r="KT22" s="288"/>
      <c r="KU22" s="288"/>
      <c r="KV22" s="288"/>
      <c r="KW22" s="288"/>
      <c r="KX22" s="288"/>
      <c r="KY22" s="288"/>
      <c r="KZ22" s="288"/>
      <c r="LA22" s="288"/>
      <c r="LB22" s="288"/>
      <c r="LC22" s="288"/>
      <c r="LD22" s="288"/>
      <c r="LE22" s="288"/>
      <c r="LF22" s="288"/>
      <c r="LG22" s="288"/>
      <c r="LH22" s="288"/>
      <c r="LI22" s="288"/>
      <c r="LJ22" s="288"/>
      <c r="LK22" s="288"/>
      <c r="LL22" s="288"/>
      <c r="LM22" s="288"/>
      <c r="LN22" s="288"/>
      <c r="LO22" s="288"/>
      <c r="LP22" s="288"/>
      <c r="LQ22" s="288"/>
      <c r="LR22" s="288"/>
      <c r="LS22" s="288"/>
      <c r="LT22" s="288"/>
      <c r="LU22" s="288"/>
      <c r="LV22" s="288"/>
      <c r="LW22" s="288"/>
      <c r="LX22" s="288"/>
      <c r="LY22" s="288"/>
      <c r="LZ22" s="288"/>
      <c r="MA22" s="288"/>
      <c r="MB22" s="288"/>
      <c r="MC22" s="288"/>
      <c r="MD22" s="288"/>
      <c r="ME22" s="288"/>
      <c r="MF22" s="288"/>
      <c r="MG22" s="288"/>
      <c r="MH22" s="288"/>
      <c r="MI22" s="288"/>
      <c r="MJ22" s="288"/>
      <c r="MK22" s="288"/>
      <c r="ML22" s="288"/>
      <c r="MM22" s="288"/>
      <c r="MN22" s="288"/>
      <c r="MO22" s="288"/>
      <c r="MP22" s="288"/>
      <c r="MQ22" s="288"/>
      <c r="MR22" s="288"/>
      <c r="MS22" s="288"/>
      <c r="MT22" s="288"/>
      <c r="MU22" s="288"/>
      <c r="MV22" s="288"/>
      <c r="MW22" s="288"/>
      <c r="MX22" s="288"/>
      <c r="MY22" s="288"/>
      <c r="MZ22" s="288"/>
      <c r="NA22" s="288"/>
      <c r="NB22" s="288"/>
      <c r="NC22" s="288"/>
      <c r="ND22" s="288"/>
      <c r="NE22" s="288"/>
      <c r="NF22" s="288"/>
      <c r="NG22" s="288"/>
      <c r="NH22" s="288"/>
      <c r="NI22" s="288"/>
      <c r="NJ22" s="288"/>
      <c r="NK22" s="288"/>
      <c r="NL22" s="288"/>
      <c r="NM22" s="288"/>
      <c r="NN22" s="288"/>
      <c r="NO22" s="288"/>
      <c r="NP22" s="288"/>
      <c r="NQ22" s="288"/>
      <c r="NR22" s="288"/>
      <c r="NS22" s="288"/>
      <c r="NT22" s="288"/>
      <c r="NU22" s="288"/>
      <c r="NV22" s="288"/>
      <c r="NW22" s="288"/>
      <c r="NX22" s="288"/>
      <c r="NY22" s="288"/>
      <c r="NZ22" s="288"/>
      <c r="OA22" s="288"/>
      <c r="OB22" s="288"/>
      <c r="OC22" s="288"/>
      <c r="OD22" s="288"/>
      <c r="OE22" s="288"/>
      <c r="OF22" s="288"/>
      <c r="OG22" s="288"/>
      <c r="OH22" s="288"/>
      <c r="OI22" s="288"/>
      <c r="OJ22" s="288"/>
      <c r="OK22" s="288"/>
      <c r="OL22" s="288"/>
      <c r="OM22" s="288"/>
      <c r="ON22" s="288"/>
      <c r="OO22" s="288"/>
      <c r="OP22" s="288"/>
      <c r="OQ22" s="288"/>
      <c r="OR22" s="288"/>
      <c r="OS22" s="288"/>
      <c r="OT22" s="288"/>
      <c r="OU22" s="288"/>
      <c r="OV22" s="288"/>
      <c r="OW22" s="288"/>
      <c r="OX22" s="288"/>
      <c r="OY22" s="288"/>
      <c r="OZ22" s="288"/>
      <c r="PA22" s="288"/>
      <c r="PB22" s="288"/>
      <c r="PC22" s="288"/>
      <c r="PD22" s="288"/>
      <c r="PE22" s="288"/>
      <c r="PF22" s="288"/>
      <c r="PG22" s="288"/>
      <c r="PH22" s="288"/>
      <c r="PI22" s="288"/>
      <c r="PJ22" s="288"/>
      <c r="PK22" s="288"/>
      <c r="PL22" s="288"/>
      <c r="PM22" s="288"/>
      <c r="PN22" s="288"/>
      <c r="PO22" s="288"/>
      <c r="PP22" s="288"/>
      <c r="PQ22" s="288"/>
      <c r="PR22" s="288"/>
      <c r="PS22" s="288"/>
      <c r="PT22" s="288"/>
      <c r="PU22" s="288"/>
      <c r="PV22" s="288"/>
      <c r="PW22" s="288"/>
      <c r="PX22" s="288"/>
      <c r="PY22" s="288"/>
      <c r="PZ22" s="288"/>
      <c r="QA22" s="288"/>
      <c r="QB22" s="288"/>
      <c r="QC22" s="288"/>
      <c r="QD22" s="288"/>
      <c r="QE22" s="288"/>
      <c r="QF22" s="288"/>
      <c r="QG22" s="288"/>
      <c r="QH22" s="288"/>
      <c r="QI22" s="288"/>
      <c r="QJ22" s="288"/>
      <c r="QK22" s="288"/>
      <c r="QL22" s="288"/>
      <c r="QM22" s="288"/>
      <c r="QN22" s="288"/>
      <c r="QO22" s="288"/>
      <c r="QP22" s="288"/>
      <c r="QQ22" s="288"/>
      <c r="QR22" s="288"/>
      <c r="QS22" s="288"/>
      <c r="QT22" s="288"/>
      <c r="QU22" s="288"/>
      <c r="QV22" s="288"/>
      <c r="QW22" s="288"/>
      <c r="QX22" s="288"/>
      <c r="QY22" s="288"/>
      <c r="QZ22" s="288"/>
      <c r="RA22" s="288"/>
      <c r="RB22" s="288"/>
      <c r="RC22" s="288"/>
      <c r="RD22" s="288"/>
      <c r="RE22" s="288"/>
      <c r="RF22" s="288"/>
      <c r="RG22" s="288"/>
      <c r="RH22" s="288"/>
      <c r="RI22" s="288"/>
      <c r="RJ22" s="288"/>
      <c r="RK22" s="288"/>
      <c r="RL22" s="288"/>
      <c r="RM22" s="288"/>
      <c r="RN22" s="288"/>
      <c r="RO22" s="288"/>
      <c r="RP22" s="288"/>
      <c r="RQ22" s="288"/>
      <c r="RR22" s="288"/>
      <c r="RS22" s="288"/>
      <c r="RT22" s="288"/>
      <c r="RU22" s="288"/>
      <c r="RV22" s="288"/>
      <c r="RW22" s="288"/>
      <c r="RX22" s="288"/>
      <c r="RY22" s="288"/>
      <c r="RZ22" s="288"/>
      <c r="SA22" s="288"/>
      <c r="SB22" s="288"/>
      <c r="SC22" s="288"/>
      <c r="SD22" s="288"/>
      <c r="SE22" s="288"/>
      <c r="SF22" s="288"/>
      <c r="SG22" s="288"/>
      <c r="SH22" s="288"/>
      <c r="SI22" s="288"/>
      <c r="SJ22" s="288"/>
      <c r="SK22" s="288"/>
      <c r="SL22" s="288"/>
      <c r="SM22" s="288"/>
      <c r="SN22" s="288"/>
      <c r="SO22" s="288"/>
      <c r="SP22" s="288"/>
      <c r="SQ22" s="288"/>
      <c r="SR22" s="288"/>
      <c r="SS22" s="288"/>
      <c r="ST22" s="288"/>
      <c r="SU22" s="288"/>
      <c r="SV22" s="288"/>
      <c r="SW22" s="288"/>
      <c r="SX22" s="288"/>
      <c r="SY22" s="288"/>
      <c r="SZ22" s="288"/>
      <c r="TA22" s="288"/>
      <c r="TB22" s="288"/>
      <c r="TC22" s="288"/>
      <c r="TD22" s="288"/>
      <c r="TE22" s="288"/>
      <c r="TF22" s="288"/>
      <c r="TG22" s="288"/>
      <c r="TH22" s="288"/>
      <c r="TI22" s="288"/>
      <c r="TJ22" s="288"/>
      <c r="TK22" s="288"/>
      <c r="TL22" s="288"/>
      <c r="TM22" s="288"/>
      <c r="TN22" s="288"/>
      <c r="TO22" s="288"/>
      <c r="TP22" s="288"/>
      <c r="TQ22" s="288"/>
      <c r="TR22" s="288"/>
      <c r="TS22" s="288"/>
      <c r="TT22" s="288"/>
      <c r="TU22" s="288"/>
      <c r="TV22" s="288"/>
      <c r="TW22" s="288"/>
      <c r="TX22" s="288"/>
      <c r="TY22" s="288"/>
      <c r="TZ22" s="288"/>
      <c r="UA22" s="288"/>
      <c r="UB22" s="288"/>
      <c r="UC22" s="288"/>
      <c r="UD22" s="288"/>
      <c r="UE22" s="288"/>
      <c r="UF22" s="288"/>
      <c r="UG22" s="288"/>
      <c r="UH22" s="288"/>
      <c r="UI22" s="288"/>
      <c r="UJ22" s="288"/>
      <c r="UK22" s="288"/>
      <c r="UL22" s="288"/>
      <c r="UM22" s="288"/>
      <c r="UN22" s="288"/>
      <c r="UO22" s="288"/>
      <c r="UP22" s="288"/>
      <c r="UQ22" s="288"/>
      <c r="UR22" s="288"/>
      <c r="US22" s="288"/>
      <c r="UT22" s="288"/>
      <c r="UU22" s="288"/>
      <c r="UV22" s="288"/>
      <c r="UW22" s="288"/>
      <c r="UX22" s="288"/>
      <c r="UY22" s="288"/>
      <c r="UZ22" s="288"/>
      <c r="VA22" s="288"/>
      <c r="VB22" s="288"/>
      <c r="VC22" s="288"/>
      <c r="VD22" s="288"/>
      <c r="VE22" s="288"/>
      <c r="VF22" s="288"/>
      <c r="VG22" s="288"/>
      <c r="VH22" s="288"/>
      <c r="VI22" s="288"/>
      <c r="VJ22" s="288"/>
      <c r="VK22" s="288"/>
      <c r="VL22" s="288"/>
      <c r="VM22" s="288"/>
      <c r="VN22" s="288"/>
      <c r="VO22" s="288"/>
      <c r="VP22" s="288"/>
      <c r="VQ22" s="288"/>
      <c r="VR22" s="288"/>
      <c r="VS22" s="288"/>
      <c r="VT22" s="288"/>
      <c r="VU22" s="288"/>
      <c r="VV22" s="288"/>
      <c r="VW22" s="288"/>
      <c r="VX22" s="288"/>
      <c r="VY22" s="288"/>
      <c r="VZ22" s="288"/>
      <c r="WA22" s="288"/>
      <c r="WB22" s="288"/>
      <c r="WC22" s="288"/>
      <c r="WD22" s="288"/>
      <c r="WE22" s="288"/>
      <c r="WF22" s="288"/>
      <c r="WG22" s="288"/>
      <c r="WH22" s="288"/>
      <c r="WI22" s="288"/>
      <c r="WJ22" s="288"/>
      <c r="WK22" s="288"/>
      <c r="WL22" s="288"/>
      <c r="WM22" s="288"/>
      <c r="WN22" s="288"/>
      <c r="WO22" s="288"/>
      <c r="WP22" s="288"/>
      <c r="WQ22" s="288"/>
      <c r="WR22" s="288"/>
      <c r="WS22" s="288"/>
      <c r="WT22" s="288"/>
      <c r="WU22" s="288"/>
      <c r="WV22" s="288"/>
      <c r="WW22" s="288"/>
      <c r="WX22" s="288"/>
      <c r="WY22" s="288"/>
      <c r="WZ22" s="288"/>
      <c r="XA22" s="288"/>
      <c r="XB22" s="288"/>
      <c r="XC22" s="288"/>
      <c r="XD22" s="288"/>
      <c r="XE22" s="288"/>
      <c r="XF22" s="288"/>
      <c r="XG22" s="288"/>
      <c r="XH22" s="288"/>
      <c r="XI22" s="288"/>
      <c r="XJ22" s="288"/>
      <c r="XK22" s="288"/>
      <c r="XL22" s="288"/>
      <c r="XM22" s="288"/>
      <c r="XN22" s="288"/>
      <c r="XO22" s="288"/>
      <c r="XP22" s="288"/>
      <c r="XQ22" s="288"/>
      <c r="XR22" s="288"/>
      <c r="XS22" s="288"/>
      <c r="XT22" s="288"/>
      <c r="XU22" s="288"/>
      <c r="XV22" s="288"/>
      <c r="XW22" s="288"/>
      <c r="XX22" s="288"/>
      <c r="XY22" s="288"/>
      <c r="XZ22" s="288"/>
      <c r="YA22" s="288"/>
      <c r="YB22" s="288"/>
      <c r="YC22" s="288"/>
      <c r="YD22" s="288"/>
      <c r="YE22" s="288"/>
      <c r="YF22" s="288"/>
      <c r="YG22" s="288"/>
      <c r="YH22" s="288"/>
      <c r="YI22" s="288"/>
      <c r="YJ22" s="288"/>
      <c r="YK22" s="288"/>
      <c r="YL22" s="288"/>
      <c r="YM22" s="288"/>
      <c r="YN22" s="288"/>
      <c r="YO22" s="288"/>
      <c r="YP22" s="288"/>
      <c r="YQ22" s="288"/>
      <c r="YR22" s="288"/>
      <c r="YS22" s="288"/>
      <c r="YT22" s="288"/>
      <c r="YU22" s="288"/>
      <c r="YV22" s="288"/>
      <c r="YW22" s="288"/>
      <c r="YX22" s="288"/>
      <c r="YY22" s="288"/>
      <c r="YZ22" s="288"/>
      <c r="ZA22" s="288"/>
      <c r="ZB22" s="288"/>
      <c r="ZC22" s="288"/>
      <c r="ZD22" s="288"/>
      <c r="ZE22" s="288"/>
      <c r="ZF22" s="288"/>
      <c r="ZG22" s="288"/>
      <c r="ZH22" s="288"/>
      <c r="ZI22" s="288"/>
      <c r="ZJ22" s="288"/>
      <c r="ZK22" s="288"/>
      <c r="ZL22" s="288"/>
      <c r="ZM22" s="288"/>
      <c r="ZN22" s="288"/>
      <c r="ZO22" s="288"/>
      <c r="ZP22" s="288"/>
      <c r="ZQ22" s="288"/>
      <c r="ZR22" s="288"/>
      <c r="ZS22" s="288"/>
      <c r="ZT22" s="288"/>
      <c r="ZU22" s="288"/>
      <c r="ZV22" s="288"/>
      <c r="ZW22" s="288"/>
      <c r="ZX22" s="288"/>
      <c r="ZY22" s="288"/>
      <c r="ZZ22" s="288"/>
      <c r="AAA22" s="288"/>
      <c r="AAB22" s="288"/>
      <c r="AAC22" s="288"/>
      <c r="AAD22" s="288"/>
      <c r="AAE22" s="288"/>
      <c r="AAF22" s="288"/>
      <c r="AAG22" s="288"/>
      <c r="AAH22" s="288"/>
      <c r="AAI22" s="288"/>
      <c r="AAJ22" s="288"/>
      <c r="AAK22" s="288"/>
      <c r="AAL22" s="288"/>
      <c r="AAM22" s="288"/>
      <c r="AAN22" s="288"/>
      <c r="AAO22" s="288"/>
      <c r="AAP22" s="288"/>
      <c r="AAQ22" s="288"/>
      <c r="AAR22" s="288"/>
      <c r="AAS22" s="288"/>
      <c r="AAT22" s="288"/>
      <c r="AAU22" s="288"/>
      <c r="AAV22" s="288"/>
      <c r="AAW22" s="288"/>
      <c r="AAX22" s="288"/>
      <c r="AAY22" s="288"/>
      <c r="AAZ22" s="288"/>
      <c r="ABA22" s="288"/>
      <c r="ABB22" s="288"/>
      <c r="ABC22" s="288"/>
      <c r="ABD22" s="288"/>
      <c r="ABE22" s="288"/>
      <c r="ABF22" s="288"/>
      <c r="ABG22" s="288"/>
      <c r="ABH22" s="288"/>
      <c r="ABI22" s="288"/>
      <c r="ABJ22" s="288"/>
      <c r="ABK22" s="288"/>
      <c r="ABL22" s="288"/>
      <c r="ABM22" s="288"/>
      <c r="ABN22" s="288"/>
      <c r="ABO22" s="288"/>
      <c r="ABP22" s="288"/>
      <c r="ABQ22" s="288"/>
      <c r="ABR22" s="288"/>
      <c r="ABS22" s="288"/>
      <c r="ABT22" s="288"/>
      <c r="ABU22" s="288"/>
      <c r="ABV22" s="288"/>
      <c r="ABW22" s="288"/>
      <c r="ABX22" s="288"/>
      <c r="ABY22" s="288"/>
      <c r="ABZ22" s="288"/>
      <c r="ACA22" s="288"/>
      <c r="ACB22" s="288"/>
      <c r="ACC22" s="288"/>
      <c r="ACD22" s="288"/>
      <c r="ACE22" s="288"/>
      <c r="ACF22" s="288"/>
      <c r="ACG22" s="288"/>
      <c r="ACH22" s="288"/>
      <c r="ACI22" s="288"/>
      <c r="ACJ22" s="288"/>
      <c r="ACK22" s="288"/>
      <c r="ACL22" s="288"/>
      <c r="ACM22" s="288"/>
      <c r="ACN22" s="288"/>
      <c r="ACO22" s="288"/>
      <c r="ACP22" s="288"/>
      <c r="ACQ22" s="288"/>
      <c r="ACR22" s="288"/>
      <c r="ACS22" s="288"/>
      <c r="ACT22" s="288"/>
      <c r="ACU22" s="288"/>
      <c r="ACV22" s="288"/>
      <c r="ACW22" s="288"/>
      <c r="ACX22" s="288"/>
      <c r="ACY22" s="288"/>
      <c r="ACZ22" s="288"/>
      <c r="ADA22" s="288"/>
      <c r="ADB22" s="288"/>
      <c r="ADC22" s="288"/>
      <c r="ADD22" s="288"/>
      <c r="ADE22" s="288"/>
      <c r="ADF22" s="288"/>
      <c r="ADG22" s="288"/>
      <c r="ADH22" s="288"/>
      <c r="ADI22" s="288"/>
      <c r="ADJ22" s="288"/>
      <c r="ADK22" s="288"/>
      <c r="ADL22" s="288"/>
      <c r="ADM22" s="288"/>
      <c r="ADN22" s="288"/>
      <c r="ADO22" s="288"/>
      <c r="ADP22" s="288"/>
      <c r="ADQ22" s="288"/>
      <c r="ADR22" s="288"/>
      <c r="ADS22" s="288"/>
      <c r="ADT22" s="288"/>
      <c r="ADU22" s="288"/>
      <c r="ADV22" s="288"/>
      <c r="ADW22" s="288"/>
      <c r="ADX22" s="288"/>
      <c r="ADY22" s="288"/>
      <c r="ADZ22" s="288"/>
      <c r="AEA22" s="288"/>
      <c r="AEB22" s="288"/>
      <c r="AEC22" s="288"/>
      <c r="AED22" s="288"/>
      <c r="AEE22" s="288"/>
      <c r="AEF22" s="288"/>
      <c r="AEG22" s="288"/>
      <c r="AEH22" s="288"/>
      <c r="AEI22" s="288"/>
      <c r="AEJ22" s="288"/>
      <c r="AEK22" s="288"/>
      <c r="AEL22" s="288"/>
      <c r="AEM22" s="288"/>
      <c r="AEN22" s="288"/>
      <c r="AEO22" s="288"/>
      <c r="AEP22" s="288"/>
      <c r="AEQ22" s="288"/>
      <c r="AER22" s="288"/>
      <c r="AES22" s="288"/>
      <c r="AET22" s="288"/>
      <c r="AEU22" s="288"/>
      <c r="AEV22" s="288"/>
      <c r="AEW22" s="288"/>
      <c r="AEX22" s="288"/>
      <c r="AEY22" s="288"/>
      <c r="AEZ22" s="288"/>
      <c r="AFA22" s="288"/>
      <c r="AFB22" s="288"/>
      <c r="AFC22" s="288"/>
      <c r="AFD22" s="288"/>
      <c r="AFE22" s="288"/>
      <c r="AFF22" s="288"/>
      <c r="AFG22" s="288"/>
      <c r="AFH22" s="288"/>
      <c r="AFI22" s="288"/>
      <c r="AFJ22" s="288"/>
      <c r="AFK22" s="288"/>
      <c r="AFL22" s="288"/>
      <c r="AFM22" s="288"/>
      <c r="AFN22" s="288"/>
      <c r="AFO22" s="288"/>
      <c r="AFP22" s="288"/>
      <c r="AFQ22" s="288"/>
      <c r="AFR22" s="288"/>
      <c r="AFS22" s="288"/>
      <c r="AFT22" s="288"/>
      <c r="AFU22" s="288"/>
      <c r="AFV22" s="288"/>
      <c r="AFW22" s="288"/>
      <c r="AFX22" s="288"/>
      <c r="AFY22" s="288"/>
      <c r="AFZ22" s="288"/>
      <c r="AGA22" s="288"/>
      <c r="AGB22" s="288"/>
      <c r="AGC22" s="288"/>
      <c r="AGD22" s="288"/>
      <c r="AGE22" s="288"/>
      <c r="AGF22" s="288"/>
      <c r="AGG22" s="288"/>
      <c r="AGH22" s="288"/>
      <c r="AGI22" s="288"/>
      <c r="AGJ22" s="288"/>
      <c r="AGK22" s="288"/>
      <c r="AGL22" s="288"/>
      <c r="AGM22" s="288"/>
      <c r="AGN22" s="288"/>
      <c r="AGO22" s="288"/>
      <c r="AGP22" s="288"/>
      <c r="AGQ22" s="288"/>
      <c r="AGR22" s="288"/>
      <c r="AGS22" s="288"/>
      <c r="AGT22" s="288"/>
      <c r="AGU22" s="288"/>
      <c r="AGV22" s="288"/>
      <c r="AGW22" s="288"/>
      <c r="AGX22" s="288"/>
      <c r="AGY22" s="288"/>
      <c r="AGZ22" s="288"/>
      <c r="AHA22" s="288"/>
      <c r="AHB22" s="288"/>
      <c r="AHC22" s="288"/>
      <c r="AHD22" s="288"/>
      <c r="AHE22" s="288"/>
      <c r="AHF22" s="288"/>
      <c r="AHG22" s="288"/>
      <c r="AHH22" s="288"/>
      <c r="AHI22" s="288"/>
      <c r="AHJ22" s="288"/>
      <c r="AHK22" s="288"/>
      <c r="AHL22" s="288"/>
      <c r="AHM22" s="288"/>
      <c r="AHN22" s="288"/>
      <c r="AHO22" s="288"/>
      <c r="AHP22" s="288"/>
      <c r="AHQ22" s="288"/>
      <c r="AHR22" s="288"/>
      <c r="AHS22" s="288"/>
      <c r="AHT22" s="288"/>
      <c r="AHU22" s="288"/>
      <c r="AHV22" s="288"/>
      <c r="AHW22" s="288"/>
      <c r="AHX22" s="288"/>
      <c r="AHY22" s="288"/>
      <c r="AHZ22" s="288"/>
      <c r="AIA22" s="288"/>
      <c r="AIB22" s="288"/>
      <c r="AIC22" s="288"/>
      <c r="AID22" s="288"/>
      <c r="AIE22" s="288"/>
      <c r="AIF22" s="288"/>
      <c r="AIG22" s="288"/>
      <c r="AIH22" s="288"/>
      <c r="AII22" s="288"/>
      <c r="AIJ22" s="288"/>
      <c r="AIK22" s="288"/>
      <c r="AIL22" s="288"/>
      <c r="AIM22" s="288"/>
      <c r="AIN22" s="288"/>
      <c r="AIO22" s="288"/>
      <c r="AIP22" s="288"/>
      <c r="AIQ22" s="288"/>
      <c r="AIR22" s="288"/>
      <c r="AIS22" s="288"/>
      <c r="AIT22" s="288"/>
      <c r="AIU22" s="288"/>
      <c r="AIV22" s="288"/>
      <c r="AIW22" s="288"/>
      <c r="AIX22" s="288"/>
      <c r="AIY22" s="288"/>
      <c r="AIZ22" s="288"/>
      <c r="AJA22" s="288"/>
      <c r="AJB22" s="288"/>
      <c r="AJC22" s="288"/>
      <c r="AJD22" s="288"/>
      <c r="AJE22" s="288"/>
      <c r="AJF22" s="288"/>
      <c r="AJG22" s="288"/>
      <c r="AJH22" s="288"/>
      <c r="AJI22" s="288"/>
      <c r="AJJ22" s="288"/>
      <c r="AJK22" s="288"/>
      <c r="AJL22" s="288"/>
      <c r="AJM22" s="288"/>
      <c r="AJN22" s="288"/>
      <c r="AJO22" s="288"/>
      <c r="AJP22" s="288"/>
      <c r="AJQ22" s="288"/>
      <c r="AJR22" s="288"/>
      <c r="AJS22" s="288"/>
      <c r="AJT22" s="288"/>
      <c r="AJU22" s="288"/>
      <c r="AJV22" s="288"/>
      <c r="AJW22" s="288"/>
      <c r="AJX22" s="288"/>
      <c r="AJY22" s="288"/>
      <c r="AJZ22" s="288"/>
      <c r="AKA22" s="288"/>
      <c r="AKB22" s="288"/>
      <c r="AKC22" s="288"/>
      <c r="AKD22" s="288"/>
      <c r="AKE22" s="288"/>
      <c r="AKF22" s="288"/>
      <c r="AKG22" s="288"/>
      <c r="AKH22" s="288"/>
      <c r="AKI22" s="288"/>
      <c r="AKJ22" s="288"/>
      <c r="AKK22" s="288"/>
      <c r="AKL22" s="288"/>
      <c r="AKM22" s="288"/>
      <c r="AKN22" s="288"/>
      <c r="AKO22" s="288"/>
      <c r="AKP22" s="288"/>
      <c r="AKQ22" s="288"/>
      <c r="AKR22" s="288"/>
      <c r="AKS22" s="288"/>
      <c r="AKT22" s="288"/>
      <c r="AKU22" s="288"/>
      <c r="AKV22" s="288"/>
      <c r="AKW22" s="288"/>
      <c r="AKX22" s="288"/>
      <c r="AKY22" s="288"/>
      <c r="AKZ22" s="288"/>
      <c r="ALA22" s="288"/>
      <c r="ALB22" s="288"/>
      <c r="ALC22" s="288"/>
      <c r="ALD22" s="288"/>
      <c r="ALE22" s="288"/>
      <c r="ALF22" s="288"/>
      <c r="ALG22" s="288"/>
      <c r="ALH22" s="288"/>
      <c r="ALI22" s="288"/>
      <c r="ALJ22" s="288"/>
      <c r="ALK22" s="288"/>
      <c r="ALL22" s="288"/>
      <c r="ALM22" s="288"/>
      <c r="ALN22" s="288"/>
      <c r="ALO22" s="288"/>
      <c r="ALP22" s="288"/>
      <c r="ALQ22" s="288"/>
      <c r="ALR22" s="288"/>
      <c r="ALS22" s="288"/>
      <c r="ALT22" s="288"/>
      <c r="ALU22" s="288"/>
      <c r="ALV22" s="288"/>
      <c r="ALW22" s="288"/>
      <c r="ALX22" s="288"/>
      <c r="ALY22" s="288"/>
      <c r="ALZ22" s="288"/>
      <c r="AMA22" s="288"/>
      <c r="AMB22" s="288"/>
      <c r="AMC22" s="288"/>
    </row>
    <row r="23" spans="1:1017" s="289" customFormat="1" ht="45" customHeight="1" x14ac:dyDescent="0.7">
      <c r="A23" s="286">
        <v>1995</v>
      </c>
      <c r="B23" s="390">
        <v>1429444.36</v>
      </c>
      <c r="C23" s="290">
        <v>20000</v>
      </c>
      <c r="D23" s="390">
        <v>1544194.26</v>
      </c>
      <c r="E23" s="290">
        <v>-134749.9</v>
      </c>
      <c r="F23" s="390">
        <v>1216021.5460000001</v>
      </c>
      <c r="G23" s="290">
        <v>15600</v>
      </c>
      <c r="H23" s="390">
        <v>1418989.32</v>
      </c>
      <c r="I23" s="290">
        <v>-218567.774</v>
      </c>
      <c r="J23" s="391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/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8"/>
      <c r="BD23" s="288"/>
      <c r="BE23" s="288"/>
      <c r="BF23" s="288"/>
      <c r="BG23" s="288"/>
      <c r="BH23" s="288"/>
      <c r="BI23" s="288"/>
      <c r="BJ23" s="288"/>
      <c r="BK23" s="288"/>
      <c r="BL23" s="288"/>
      <c r="BM23" s="288"/>
      <c r="BN23" s="288"/>
      <c r="BO23" s="288"/>
      <c r="BP23" s="288"/>
      <c r="BQ23" s="288"/>
      <c r="BR23" s="288"/>
      <c r="BS23" s="288"/>
      <c r="BT23" s="288"/>
      <c r="BU23" s="288"/>
      <c r="BV23" s="288"/>
      <c r="BW23" s="288"/>
      <c r="BX23" s="288"/>
      <c r="BY23" s="288"/>
      <c r="BZ23" s="288"/>
      <c r="CA23" s="288"/>
      <c r="CB23" s="288"/>
      <c r="CC23" s="288"/>
      <c r="CD23" s="288"/>
      <c r="CE23" s="288"/>
      <c r="CF23" s="288"/>
      <c r="CG23" s="288"/>
      <c r="CH23" s="288"/>
      <c r="CI23" s="288"/>
      <c r="CJ23" s="288"/>
      <c r="CK23" s="288"/>
      <c r="CL23" s="288"/>
      <c r="CM23" s="288"/>
      <c r="CN23" s="288"/>
      <c r="CO23" s="288"/>
      <c r="CP23" s="288"/>
      <c r="CQ23" s="288"/>
      <c r="CR23" s="288"/>
      <c r="CS23" s="288"/>
      <c r="CT23" s="288"/>
      <c r="CU23" s="288"/>
      <c r="CV23" s="288"/>
      <c r="CW23" s="288"/>
      <c r="CX23" s="288"/>
      <c r="CY23" s="288"/>
      <c r="CZ23" s="288"/>
      <c r="DA23" s="288"/>
      <c r="DB23" s="288"/>
      <c r="DC23" s="288"/>
      <c r="DD23" s="288"/>
      <c r="DE23" s="288"/>
      <c r="DF23" s="288"/>
      <c r="DG23" s="288"/>
      <c r="DH23" s="288"/>
      <c r="DI23" s="288"/>
      <c r="DJ23" s="288"/>
      <c r="DK23" s="288"/>
      <c r="DL23" s="288"/>
      <c r="DM23" s="288"/>
      <c r="DN23" s="288"/>
      <c r="DO23" s="288"/>
      <c r="DP23" s="288"/>
      <c r="DQ23" s="288"/>
      <c r="DR23" s="288"/>
      <c r="DS23" s="288"/>
      <c r="DT23" s="288"/>
      <c r="DU23" s="288"/>
      <c r="DV23" s="288"/>
      <c r="DW23" s="288"/>
      <c r="DX23" s="288"/>
      <c r="DY23" s="288"/>
      <c r="DZ23" s="288"/>
      <c r="EA23" s="288"/>
      <c r="EB23" s="288"/>
      <c r="EC23" s="288"/>
      <c r="ED23" s="288"/>
      <c r="EE23" s="288"/>
      <c r="EF23" s="288"/>
      <c r="EG23" s="288"/>
      <c r="EH23" s="288"/>
      <c r="EI23" s="288"/>
      <c r="EJ23" s="288"/>
      <c r="EK23" s="288"/>
      <c r="EL23" s="288"/>
      <c r="EM23" s="288"/>
      <c r="EN23" s="288"/>
      <c r="EO23" s="288"/>
      <c r="EP23" s="288"/>
      <c r="EQ23" s="288"/>
      <c r="ER23" s="288"/>
      <c r="ES23" s="288"/>
      <c r="ET23" s="288"/>
      <c r="EU23" s="288"/>
      <c r="EV23" s="288"/>
      <c r="EW23" s="288"/>
      <c r="EX23" s="288"/>
      <c r="EY23" s="288"/>
      <c r="EZ23" s="288"/>
      <c r="FA23" s="288"/>
      <c r="FB23" s="288"/>
      <c r="FC23" s="288"/>
      <c r="FD23" s="288"/>
      <c r="FE23" s="288"/>
      <c r="FF23" s="288"/>
      <c r="FG23" s="288"/>
      <c r="FH23" s="288"/>
      <c r="FI23" s="288"/>
      <c r="FJ23" s="288"/>
      <c r="FK23" s="288"/>
      <c r="FL23" s="288"/>
      <c r="FM23" s="288"/>
      <c r="FN23" s="288"/>
      <c r="FO23" s="288"/>
      <c r="FP23" s="288"/>
      <c r="FQ23" s="288"/>
      <c r="FR23" s="288"/>
      <c r="FS23" s="288"/>
      <c r="FT23" s="288"/>
      <c r="FU23" s="288"/>
      <c r="FV23" s="288"/>
      <c r="FW23" s="288"/>
      <c r="FX23" s="288"/>
      <c r="FY23" s="288"/>
      <c r="FZ23" s="288"/>
      <c r="GA23" s="288"/>
      <c r="GB23" s="288"/>
      <c r="GC23" s="288"/>
      <c r="GD23" s="288"/>
      <c r="GE23" s="288"/>
      <c r="GF23" s="288"/>
      <c r="GG23" s="288"/>
      <c r="GH23" s="288"/>
      <c r="GI23" s="288"/>
      <c r="GJ23" s="288"/>
      <c r="GK23" s="288"/>
      <c r="GL23" s="288"/>
      <c r="GM23" s="288"/>
      <c r="GN23" s="288"/>
      <c r="GO23" s="288"/>
      <c r="GP23" s="288"/>
      <c r="GQ23" s="288"/>
      <c r="GR23" s="288"/>
      <c r="GS23" s="288"/>
      <c r="GT23" s="288"/>
      <c r="GU23" s="288"/>
      <c r="GV23" s="288"/>
      <c r="GW23" s="288"/>
      <c r="GX23" s="288"/>
      <c r="GY23" s="288"/>
      <c r="GZ23" s="288"/>
      <c r="HA23" s="288"/>
      <c r="HB23" s="288"/>
      <c r="HC23" s="288"/>
      <c r="HD23" s="288"/>
      <c r="HE23" s="288"/>
      <c r="HF23" s="288"/>
      <c r="HG23" s="288"/>
      <c r="HH23" s="288"/>
      <c r="HI23" s="288"/>
      <c r="HJ23" s="288"/>
      <c r="HK23" s="288"/>
      <c r="HL23" s="288"/>
      <c r="HM23" s="288"/>
      <c r="HN23" s="288"/>
      <c r="HO23" s="288"/>
      <c r="HP23" s="288"/>
      <c r="HQ23" s="288"/>
      <c r="HR23" s="288"/>
      <c r="HS23" s="288"/>
      <c r="HT23" s="288"/>
      <c r="HU23" s="288"/>
      <c r="HV23" s="288"/>
      <c r="HW23" s="288"/>
      <c r="HX23" s="288"/>
      <c r="HY23" s="288"/>
      <c r="HZ23" s="288"/>
      <c r="IA23" s="288"/>
      <c r="IB23" s="288"/>
      <c r="IC23" s="288"/>
      <c r="ID23" s="288"/>
      <c r="IE23" s="288"/>
      <c r="IF23" s="288"/>
      <c r="IG23" s="288"/>
      <c r="IH23" s="288"/>
      <c r="II23" s="288"/>
      <c r="IJ23" s="288"/>
      <c r="IK23" s="288"/>
      <c r="IL23" s="288"/>
      <c r="IM23" s="288"/>
      <c r="IN23" s="288"/>
      <c r="IO23" s="288"/>
      <c r="IP23" s="288"/>
      <c r="IQ23" s="288"/>
      <c r="IR23" s="288"/>
      <c r="IS23" s="288"/>
      <c r="IT23" s="288"/>
      <c r="IU23" s="288"/>
      <c r="IV23" s="288"/>
      <c r="IW23" s="288"/>
      <c r="IX23" s="288"/>
      <c r="IY23" s="288"/>
      <c r="IZ23" s="288"/>
      <c r="JA23" s="288"/>
      <c r="JB23" s="288"/>
      <c r="JC23" s="288"/>
      <c r="JD23" s="288"/>
      <c r="JE23" s="288"/>
      <c r="JF23" s="288"/>
      <c r="JG23" s="288"/>
      <c r="JH23" s="288"/>
      <c r="JI23" s="288"/>
      <c r="JJ23" s="288"/>
      <c r="JK23" s="288"/>
      <c r="JL23" s="288"/>
      <c r="JM23" s="288"/>
      <c r="JN23" s="288"/>
      <c r="JO23" s="288"/>
      <c r="JP23" s="288"/>
      <c r="JQ23" s="288"/>
      <c r="JR23" s="288"/>
      <c r="JS23" s="288"/>
      <c r="JT23" s="288"/>
      <c r="JU23" s="288"/>
      <c r="JV23" s="288"/>
      <c r="JW23" s="288"/>
      <c r="JX23" s="288"/>
      <c r="JY23" s="288"/>
      <c r="JZ23" s="288"/>
      <c r="KA23" s="288"/>
      <c r="KB23" s="288"/>
      <c r="KC23" s="288"/>
      <c r="KD23" s="288"/>
      <c r="KE23" s="288"/>
      <c r="KF23" s="288"/>
      <c r="KG23" s="288"/>
      <c r="KH23" s="288"/>
      <c r="KI23" s="288"/>
      <c r="KJ23" s="288"/>
      <c r="KK23" s="288"/>
      <c r="KL23" s="288"/>
      <c r="KM23" s="288"/>
      <c r="KN23" s="288"/>
      <c r="KO23" s="288"/>
      <c r="KP23" s="288"/>
      <c r="KQ23" s="288"/>
      <c r="KR23" s="288"/>
      <c r="KS23" s="288"/>
      <c r="KT23" s="288"/>
      <c r="KU23" s="288"/>
      <c r="KV23" s="288"/>
      <c r="KW23" s="288"/>
      <c r="KX23" s="288"/>
      <c r="KY23" s="288"/>
      <c r="KZ23" s="288"/>
      <c r="LA23" s="288"/>
      <c r="LB23" s="288"/>
      <c r="LC23" s="288"/>
      <c r="LD23" s="288"/>
      <c r="LE23" s="288"/>
      <c r="LF23" s="288"/>
      <c r="LG23" s="288"/>
      <c r="LH23" s="288"/>
      <c r="LI23" s="288"/>
      <c r="LJ23" s="288"/>
      <c r="LK23" s="288"/>
      <c r="LL23" s="288"/>
      <c r="LM23" s="288"/>
      <c r="LN23" s="288"/>
      <c r="LO23" s="288"/>
      <c r="LP23" s="288"/>
      <c r="LQ23" s="288"/>
      <c r="LR23" s="288"/>
      <c r="LS23" s="288"/>
      <c r="LT23" s="288"/>
      <c r="LU23" s="288"/>
      <c r="LV23" s="288"/>
      <c r="LW23" s="288"/>
      <c r="LX23" s="288"/>
      <c r="LY23" s="288"/>
      <c r="LZ23" s="288"/>
      <c r="MA23" s="288"/>
      <c r="MB23" s="288"/>
      <c r="MC23" s="288"/>
      <c r="MD23" s="288"/>
      <c r="ME23" s="288"/>
      <c r="MF23" s="288"/>
      <c r="MG23" s="288"/>
      <c r="MH23" s="288"/>
      <c r="MI23" s="288"/>
      <c r="MJ23" s="288"/>
      <c r="MK23" s="288"/>
      <c r="ML23" s="288"/>
      <c r="MM23" s="288"/>
      <c r="MN23" s="288"/>
      <c r="MO23" s="288"/>
      <c r="MP23" s="288"/>
      <c r="MQ23" s="288"/>
      <c r="MR23" s="288"/>
      <c r="MS23" s="288"/>
      <c r="MT23" s="288"/>
      <c r="MU23" s="288"/>
      <c r="MV23" s="288"/>
      <c r="MW23" s="288"/>
      <c r="MX23" s="288"/>
      <c r="MY23" s="288"/>
      <c r="MZ23" s="288"/>
      <c r="NA23" s="288"/>
      <c r="NB23" s="288"/>
      <c r="NC23" s="288"/>
      <c r="ND23" s="288"/>
      <c r="NE23" s="288"/>
      <c r="NF23" s="288"/>
      <c r="NG23" s="288"/>
      <c r="NH23" s="288"/>
      <c r="NI23" s="288"/>
      <c r="NJ23" s="288"/>
      <c r="NK23" s="288"/>
      <c r="NL23" s="288"/>
      <c r="NM23" s="288"/>
      <c r="NN23" s="288"/>
      <c r="NO23" s="288"/>
      <c r="NP23" s="288"/>
      <c r="NQ23" s="288"/>
      <c r="NR23" s="288"/>
      <c r="NS23" s="288"/>
      <c r="NT23" s="288"/>
      <c r="NU23" s="288"/>
      <c r="NV23" s="288"/>
      <c r="NW23" s="288"/>
      <c r="NX23" s="288"/>
      <c r="NY23" s="288"/>
      <c r="NZ23" s="288"/>
      <c r="OA23" s="288"/>
      <c r="OB23" s="288"/>
      <c r="OC23" s="288"/>
      <c r="OD23" s="288"/>
      <c r="OE23" s="288"/>
      <c r="OF23" s="288"/>
      <c r="OG23" s="288"/>
      <c r="OH23" s="288"/>
      <c r="OI23" s="288"/>
      <c r="OJ23" s="288"/>
      <c r="OK23" s="288"/>
      <c r="OL23" s="288"/>
      <c r="OM23" s="288"/>
      <c r="ON23" s="288"/>
      <c r="OO23" s="288"/>
      <c r="OP23" s="288"/>
      <c r="OQ23" s="288"/>
      <c r="OR23" s="288"/>
      <c r="OS23" s="288"/>
      <c r="OT23" s="288"/>
      <c r="OU23" s="288"/>
      <c r="OV23" s="288"/>
      <c r="OW23" s="288"/>
      <c r="OX23" s="288"/>
      <c r="OY23" s="288"/>
      <c r="OZ23" s="288"/>
      <c r="PA23" s="288"/>
      <c r="PB23" s="288"/>
      <c r="PC23" s="288"/>
      <c r="PD23" s="288"/>
      <c r="PE23" s="288"/>
      <c r="PF23" s="288"/>
      <c r="PG23" s="288"/>
      <c r="PH23" s="288"/>
      <c r="PI23" s="288"/>
      <c r="PJ23" s="288"/>
      <c r="PK23" s="288"/>
      <c r="PL23" s="288"/>
      <c r="PM23" s="288"/>
      <c r="PN23" s="288"/>
      <c r="PO23" s="288"/>
      <c r="PP23" s="288"/>
      <c r="PQ23" s="288"/>
      <c r="PR23" s="288"/>
      <c r="PS23" s="288"/>
      <c r="PT23" s="288"/>
      <c r="PU23" s="288"/>
      <c r="PV23" s="288"/>
      <c r="PW23" s="288"/>
      <c r="PX23" s="288"/>
      <c r="PY23" s="288"/>
      <c r="PZ23" s="288"/>
      <c r="QA23" s="288"/>
      <c r="QB23" s="288"/>
      <c r="QC23" s="288"/>
      <c r="QD23" s="288"/>
      <c r="QE23" s="288"/>
      <c r="QF23" s="288"/>
      <c r="QG23" s="288"/>
      <c r="QH23" s="288"/>
      <c r="QI23" s="288"/>
      <c r="QJ23" s="288"/>
      <c r="QK23" s="288"/>
      <c r="QL23" s="288"/>
      <c r="QM23" s="288"/>
      <c r="QN23" s="288"/>
      <c r="QO23" s="288"/>
      <c r="QP23" s="288"/>
      <c r="QQ23" s="288"/>
      <c r="QR23" s="288"/>
      <c r="QS23" s="288"/>
      <c r="QT23" s="288"/>
      <c r="QU23" s="288"/>
      <c r="QV23" s="288"/>
      <c r="QW23" s="288"/>
      <c r="QX23" s="288"/>
      <c r="QY23" s="288"/>
      <c r="QZ23" s="288"/>
      <c r="RA23" s="288"/>
      <c r="RB23" s="288"/>
      <c r="RC23" s="288"/>
      <c r="RD23" s="288"/>
      <c r="RE23" s="288"/>
      <c r="RF23" s="288"/>
      <c r="RG23" s="288"/>
      <c r="RH23" s="288"/>
      <c r="RI23" s="288"/>
      <c r="RJ23" s="288"/>
      <c r="RK23" s="288"/>
      <c r="RL23" s="288"/>
      <c r="RM23" s="288"/>
      <c r="RN23" s="288"/>
      <c r="RO23" s="288"/>
      <c r="RP23" s="288"/>
      <c r="RQ23" s="288"/>
      <c r="RR23" s="288"/>
      <c r="RS23" s="288"/>
      <c r="RT23" s="288"/>
      <c r="RU23" s="288"/>
      <c r="RV23" s="288"/>
      <c r="RW23" s="288"/>
      <c r="RX23" s="288"/>
      <c r="RY23" s="288"/>
      <c r="RZ23" s="288"/>
      <c r="SA23" s="288"/>
      <c r="SB23" s="288"/>
      <c r="SC23" s="288"/>
      <c r="SD23" s="288"/>
      <c r="SE23" s="288"/>
      <c r="SF23" s="288"/>
      <c r="SG23" s="288"/>
      <c r="SH23" s="288"/>
      <c r="SI23" s="288"/>
      <c r="SJ23" s="288"/>
      <c r="SK23" s="288"/>
      <c r="SL23" s="288"/>
      <c r="SM23" s="288"/>
      <c r="SN23" s="288"/>
      <c r="SO23" s="288"/>
      <c r="SP23" s="288"/>
      <c r="SQ23" s="288"/>
      <c r="SR23" s="288"/>
      <c r="SS23" s="288"/>
      <c r="ST23" s="288"/>
      <c r="SU23" s="288"/>
      <c r="SV23" s="288"/>
      <c r="SW23" s="288"/>
      <c r="SX23" s="288"/>
      <c r="SY23" s="288"/>
      <c r="SZ23" s="288"/>
      <c r="TA23" s="288"/>
      <c r="TB23" s="288"/>
      <c r="TC23" s="288"/>
      <c r="TD23" s="288"/>
      <c r="TE23" s="288"/>
      <c r="TF23" s="288"/>
      <c r="TG23" s="288"/>
      <c r="TH23" s="288"/>
      <c r="TI23" s="288"/>
      <c r="TJ23" s="288"/>
      <c r="TK23" s="288"/>
      <c r="TL23" s="288"/>
      <c r="TM23" s="288"/>
      <c r="TN23" s="288"/>
      <c r="TO23" s="288"/>
      <c r="TP23" s="288"/>
      <c r="TQ23" s="288"/>
      <c r="TR23" s="288"/>
      <c r="TS23" s="288"/>
      <c r="TT23" s="288"/>
      <c r="TU23" s="288"/>
      <c r="TV23" s="288"/>
      <c r="TW23" s="288"/>
      <c r="TX23" s="288"/>
      <c r="TY23" s="288"/>
      <c r="TZ23" s="288"/>
      <c r="UA23" s="288"/>
      <c r="UB23" s="288"/>
      <c r="UC23" s="288"/>
      <c r="UD23" s="288"/>
      <c r="UE23" s="288"/>
      <c r="UF23" s="288"/>
      <c r="UG23" s="288"/>
      <c r="UH23" s="288"/>
      <c r="UI23" s="288"/>
      <c r="UJ23" s="288"/>
      <c r="UK23" s="288"/>
      <c r="UL23" s="288"/>
      <c r="UM23" s="288"/>
      <c r="UN23" s="288"/>
      <c r="UO23" s="288"/>
      <c r="UP23" s="288"/>
      <c r="UQ23" s="288"/>
      <c r="UR23" s="288"/>
      <c r="US23" s="288"/>
      <c r="UT23" s="288"/>
      <c r="UU23" s="288"/>
      <c r="UV23" s="288"/>
      <c r="UW23" s="288"/>
      <c r="UX23" s="288"/>
      <c r="UY23" s="288"/>
      <c r="UZ23" s="288"/>
      <c r="VA23" s="288"/>
      <c r="VB23" s="288"/>
      <c r="VC23" s="288"/>
      <c r="VD23" s="288"/>
      <c r="VE23" s="288"/>
      <c r="VF23" s="288"/>
      <c r="VG23" s="288"/>
      <c r="VH23" s="288"/>
      <c r="VI23" s="288"/>
      <c r="VJ23" s="288"/>
      <c r="VK23" s="288"/>
      <c r="VL23" s="288"/>
      <c r="VM23" s="288"/>
      <c r="VN23" s="288"/>
      <c r="VO23" s="288"/>
      <c r="VP23" s="288"/>
      <c r="VQ23" s="288"/>
      <c r="VR23" s="288"/>
      <c r="VS23" s="288"/>
      <c r="VT23" s="288"/>
      <c r="VU23" s="288"/>
      <c r="VV23" s="288"/>
      <c r="VW23" s="288"/>
      <c r="VX23" s="288"/>
      <c r="VY23" s="288"/>
      <c r="VZ23" s="288"/>
      <c r="WA23" s="288"/>
      <c r="WB23" s="288"/>
      <c r="WC23" s="288"/>
      <c r="WD23" s="288"/>
      <c r="WE23" s="288"/>
      <c r="WF23" s="288"/>
      <c r="WG23" s="288"/>
      <c r="WH23" s="288"/>
      <c r="WI23" s="288"/>
      <c r="WJ23" s="288"/>
      <c r="WK23" s="288"/>
      <c r="WL23" s="288"/>
      <c r="WM23" s="288"/>
      <c r="WN23" s="288"/>
      <c r="WO23" s="288"/>
      <c r="WP23" s="288"/>
      <c r="WQ23" s="288"/>
      <c r="WR23" s="288"/>
      <c r="WS23" s="288"/>
      <c r="WT23" s="288"/>
      <c r="WU23" s="288"/>
      <c r="WV23" s="288"/>
      <c r="WW23" s="288"/>
      <c r="WX23" s="288"/>
      <c r="WY23" s="288"/>
      <c r="WZ23" s="288"/>
      <c r="XA23" s="288"/>
      <c r="XB23" s="288"/>
      <c r="XC23" s="288"/>
      <c r="XD23" s="288"/>
      <c r="XE23" s="288"/>
      <c r="XF23" s="288"/>
      <c r="XG23" s="288"/>
      <c r="XH23" s="288"/>
      <c r="XI23" s="288"/>
      <c r="XJ23" s="288"/>
      <c r="XK23" s="288"/>
      <c r="XL23" s="288"/>
      <c r="XM23" s="288"/>
      <c r="XN23" s="288"/>
      <c r="XO23" s="288"/>
      <c r="XP23" s="288"/>
      <c r="XQ23" s="288"/>
      <c r="XR23" s="288"/>
      <c r="XS23" s="288"/>
      <c r="XT23" s="288"/>
      <c r="XU23" s="288"/>
      <c r="XV23" s="288"/>
      <c r="XW23" s="288"/>
      <c r="XX23" s="288"/>
      <c r="XY23" s="288"/>
      <c r="XZ23" s="288"/>
      <c r="YA23" s="288"/>
      <c r="YB23" s="288"/>
      <c r="YC23" s="288"/>
      <c r="YD23" s="288"/>
      <c r="YE23" s="288"/>
      <c r="YF23" s="288"/>
      <c r="YG23" s="288"/>
      <c r="YH23" s="288"/>
      <c r="YI23" s="288"/>
      <c r="YJ23" s="288"/>
      <c r="YK23" s="288"/>
      <c r="YL23" s="288"/>
      <c r="YM23" s="288"/>
      <c r="YN23" s="288"/>
      <c r="YO23" s="288"/>
      <c r="YP23" s="288"/>
      <c r="YQ23" s="288"/>
      <c r="YR23" s="288"/>
      <c r="YS23" s="288"/>
      <c r="YT23" s="288"/>
      <c r="YU23" s="288"/>
      <c r="YV23" s="288"/>
      <c r="YW23" s="288"/>
      <c r="YX23" s="288"/>
      <c r="YY23" s="288"/>
      <c r="YZ23" s="288"/>
      <c r="ZA23" s="288"/>
      <c r="ZB23" s="288"/>
      <c r="ZC23" s="288"/>
      <c r="ZD23" s="288"/>
      <c r="ZE23" s="288"/>
      <c r="ZF23" s="288"/>
      <c r="ZG23" s="288"/>
      <c r="ZH23" s="288"/>
      <c r="ZI23" s="288"/>
      <c r="ZJ23" s="288"/>
      <c r="ZK23" s="288"/>
      <c r="ZL23" s="288"/>
      <c r="ZM23" s="288"/>
      <c r="ZN23" s="288"/>
      <c r="ZO23" s="288"/>
      <c r="ZP23" s="288"/>
      <c r="ZQ23" s="288"/>
      <c r="ZR23" s="288"/>
      <c r="ZS23" s="288"/>
      <c r="ZT23" s="288"/>
      <c r="ZU23" s="288"/>
      <c r="ZV23" s="288"/>
      <c r="ZW23" s="288"/>
      <c r="ZX23" s="288"/>
      <c r="ZY23" s="288"/>
      <c r="ZZ23" s="288"/>
      <c r="AAA23" s="288"/>
      <c r="AAB23" s="288"/>
      <c r="AAC23" s="288"/>
      <c r="AAD23" s="288"/>
      <c r="AAE23" s="288"/>
      <c r="AAF23" s="288"/>
      <c r="AAG23" s="288"/>
      <c r="AAH23" s="288"/>
      <c r="AAI23" s="288"/>
      <c r="AAJ23" s="288"/>
      <c r="AAK23" s="288"/>
      <c r="AAL23" s="288"/>
      <c r="AAM23" s="288"/>
      <c r="AAN23" s="288"/>
      <c r="AAO23" s="288"/>
      <c r="AAP23" s="288"/>
      <c r="AAQ23" s="288"/>
      <c r="AAR23" s="288"/>
      <c r="AAS23" s="288"/>
      <c r="AAT23" s="288"/>
      <c r="AAU23" s="288"/>
      <c r="AAV23" s="288"/>
      <c r="AAW23" s="288"/>
      <c r="AAX23" s="288"/>
      <c r="AAY23" s="288"/>
      <c r="AAZ23" s="288"/>
      <c r="ABA23" s="288"/>
      <c r="ABB23" s="288"/>
      <c r="ABC23" s="288"/>
      <c r="ABD23" s="288"/>
      <c r="ABE23" s="288"/>
      <c r="ABF23" s="288"/>
      <c r="ABG23" s="288"/>
      <c r="ABH23" s="288"/>
      <c r="ABI23" s="288"/>
      <c r="ABJ23" s="288"/>
      <c r="ABK23" s="288"/>
      <c r="ABL23" s="288"/>
      <c r="ABM23" s="288"/>
      <c r="ABN23" s="288"/>
      <c r="ABO23" s="288"/>
      <c r="ABP23" s="288"/>
      <c r="ABQ23" s="288"/>
      <c r="ABR23" s="288"/>
      <c r="ABS23" s="288"/>
      <c r="ABT23" s="288"/>
      <c r="ABU23" s="288"/>
      <c r="ABV23" s="288"/>
      <c r="ABW23" s="288"/>
      <c r="ABX23" s="288"/>
      <c r="ABY23" s="288"/>
      <c r="ABZ23" s="288"/>
      <c r="ACA23" s="288"/>
      <c r="ACB23" s="288"/>
      <c r="ACC23" s="288"/>
      <c r="ACD23" s="288"/>
      <c r="ACE23" s="288"/>
      <c r="ACF23" s="288"/>
      <c r="ACG23" s="288"/>
      <c r="ACH23" s="288"/>
      <c r="ACI23" s="288"/>
      <c r="ACJ23" s="288"/>
      <c r="ACK23" s="288"/>
      <c r="ACL23" s="288"/>
      <c r="ACM23" s="288"/>
      <c r="ACN23" s="288"/>
      <c r="ACO23" s="288"/>
      <c r="ACP23" s="288"/>
      <c r="ACQ23" s="288"/>
      <c r="ACR23" s="288"/>
      <c r="ACS23" s="288"/>
      <c r="ACT23" s="288"/>
      <c r="ACU23" s="288"/>
      <c r="ACV23" s="288"/>
      <c r="ACW23" s="288"/>
      <c r="ACX23" s="288"/>
      <c r="ACY23" s="288"/>
      <c r="ACZ23" s="288"/>
      <c r="ADA23" s="288"/>
      <c r="ADB23" s="288"/>
      <c r="ADC23" s="288"/>
      <c r="ADD23" s="288"/>
      <c r="ADE23" s="288"/>
      <c r="ADF23" s="288"/>
      <c r="ADG23" s="288"/>
      <c r="ADH23" s="288"/>
      <c r="ADI23" s="288"/>
      <c r="ADJ23" s="288"/>
      <c r="ADK23" s="288"/>
      <c r="ADL23" s="288"/>
      <c r="ADM23" s="288"/>
      <c r="ADN23" s="288"/>
      <c r="ADO23" s="288"/>
      <c r="ADP23" s="288"/>
      <c r="ADQ23" s="288"/>
      <c r="ADR23" s="288"/>
      <c r="ADS23" s="288"/>
      <c r="ADT23" s="288"/>
      <c r="ADU23" s="288"/>
      <c r="ADV23" s="288"/>
      <c r="ADW23" s="288"/>
      <c r="ADX23" s="288"/>
      <c r="ADY23" s="288"/>
      <c r="ADZ23" s="288"/>
      <c r="AEA23" s="288"/>
      <c r="AEB23" s="288"/>
      <c r="AEC23" s="288"/>
      <c r="AED23" s="288"/>
      <c r="AEE23" s="288"/>
      <c r="AEF23" s="288"/>
      <c r="AEG23" s="288"/>
      <c r="AEH23" s="288"/>
      <c r="AEI23" s="288"/>
      <c r="AEJ23" s="288"/>
      <c r="AEK23" s="288"/>
      <c r="AEL23" s="288"/>
      <c r="AEM23" s="288"/>
      <c r="AEN23" s="288"/>
      <c r="AEO23" s="288"/>
      <c r="AEP23" s="288"/>
      <c r="AEQ23" s="288"/>
      <c r="AER23" s="288"/>
      <c r="AES23" s="288"/>
      <c r="AET23" s="288"/>
      <c r="AEU23" s="288"/>
      <c r="AEV23" s="288"/>
      <c r="AEW23" s="288"/>
      <c r="AEX23" s="288"/>
      <c r="AEY23" s="288"/>
      <c r="AEZ23" s="288"/>
      <c r="AFA23" s="288"/>
      <c r="AFB23" s="288"/>
      <c r="AFC23" s="288"/>
      <c r="AFD23" s="288"/>
      <c r="AFE23" s="288"/>
      <c r="AFF23" s="288"/>
      <c r="AFG23" s="288"/>
      <c r="AFH23" s="288"/>
      <c r="AFI23" s="288"/>
      <c r="AFJ23" s="288"/>
      <c r="AFK23" s="288"/>
      <c r="AFL23" s="288"/>
      <c r="AFM23" s="288"/>
      <c r="AFN23" s="288"/>
      <c r="AFO23" s="288"/>
      <c r="AFP23" s="288"/>
      <c r="AFQ23" s="288"/>
      <c r="AFR23" s="288"/>
      <c r="AFS23" s="288"/>
      <c r="AFT23" s="288"/>
      <c r="AFU23" s="288"/>
      <c r="AFV23" s="288"/>
      <c r="AFW23" s="288"/>
      <c r="AFX23" s="288"/>
      <c r="AFY23" s="288"/>
      <c r="AFZ23" s="288"/>
      <c r="AGA23" s="288"/>
      <c r="AGB23" s="288"/>
      <c r="AGC23" s="288"/>
      <c r="AGD23" s="288"/>
      <c r="AGE23" s="288"/>
      <c r="AGF23" s="288"/>
      <c r="AGG23" s="288"/>
      <c r="AGH23" s="288"/>
      <c r="AGI23" s="288"/>
      <c r="AGJ23" s="288"/>
      <c r="AGK23" s="288"/>
      <c r="AGL23" s="288"/>
      <c r="AGM23" s="288"/>
      <c r="AGN23" s="288"/>
      <c r="AGO23" s="288"/>
      <c r="AGP23" s="288"/>
      <c r="AGQ23" s="288"/>
      <c r="AGR23" s="288"/>
      <c r="AGS23" s="288"/>
      <c r="AGT23" s="288"/>
      <c r="AGU23" s="288"/>
      <c r="AGV23" s="288"/>
      <c r="AGW23" s="288"/>
      <c r="AGX23" s="288"/>
      <c r="AGY23" s="288"/>
      <c r="AGZ23" s="288"/>
      <c r="AHA23" s="288"/>
      <c r="AHB23" s="288"/>
      <c r="AHC23" s="288"/>
      <c r="AHD23" s="288"/>
      <c r="AHE23" s="288"/>
      <c r="AHF23" s="288"/>
      <c r="AHG23" s="288"/>
      <c r="AHH23" s="288"/>
      <c r="AHI23" s="288"/>
      <c r="AHJ23" s="288"/>
      <c r="AHK23" s="288"/>
      <c r="AHL23" s="288"/>
      <c r="AHM23" s="288"/>
      <c r="AHN23" s="288"/>
      <c r="AHO23" s="288"/>
      <c r="AHP23" s="288"/>
      <c r="AHQ23" s="288"/>
      <c r="AHR23" s="288"/>
      <c r="AHS23" s="288"/>
      <c r="AHT23" s="288"/>
      <c r="AHU23" s="288"/>
      <c r="AHV23" s="288"/>
      <c r="AHW23" s="288"/>
      <c r="AHX23" s="288"/>
      <c r="AHY23" s="288"/>
      <c r="AHZ23" s="288"/>
      <c r="AIA23" s="288"/>
      <c r="AIB23" s="288"/>
      <c r="AIC23" s="288"/>
      <c r="AID23" s="288"/>
      <c r="AIE23" s="288"/>
      <c r="AIF23" s="288"/>
      <c r="AIG23" s="288"/>
      <c r="AIH23" s="288"/>
      <c r="AII23" s="288"/>
      <c r="AIJ23" s="288"/>
      <c r="AIK23" s="288"/>
      <c r="AIL23" s="288"/>
      <c r="AIM23" s="288"/>
      <c r="AIN23" s="288"/>
      <c r="AIO23" s="288"/>
      <c r="AIP23" s="288"/>
      <c r="AIQ23" s="288"/>
      <c r="AIR23" s="288"/>
      <c r="AIS23" s="288"/>
      <c r="AIT23" s="288"/>
      <c r="AIU23" s="288"/>
      <c r="AIV23" s="288"/>
      <c r="AIW23" s="288"/>
      <c r="AIX23" s="288"/>
      <c r="AIY23" s="288"/>
      <c r="AIZ23" s="288"/>
      <c r="AJA23" s="288"/>
      <c r="AJB23" s="288"/>
      <c r="AJC23" s="288"/>
      <c r="AJD23" s="288"/>
      <c r="AJE23" s="288"/>
      <c r="AJF23" s="288"/>
      <c r="AJG23" s="288"/>
      <c r="AJH23" s="288"/>
      <c r="AJI23" s="288"/>
      <c r="AJJ23" s="288"/>
      <c r="AJK23" s="288"/>
      <c r="AJL23" s="288"/>
      <c r="AJM23" s="288"/>
      <c r="AJN23" s="288"/>
      <c r="AJO23" s="288"/>
      <c r="AJP23" s="288"/>
      <c r="AJQ23" s="288"/>
      <c r="AJR23" s="288"/>
      <c r="AJS23" s="288"/>
      <c r="AJT23" s="288"/>
      <c r="AJU23" s="288"/>
      <c r="AJV23" s="288"/>
      <c r="AJW23" s="288"/>
      <c r="AJX23" s="288"/>
      <c r="AJY23" s="288"/>
      <c r="AJZ23" s="288"/>
      <c r="AKA23" s="288"/>
      <c r="AKB23" s="288"/>
      <c r="AKC23" s="288"/>
      <c r="AKD23" s="288"/>
      <c r="AKE23" s="288"/>
      <c r="AKF23" s="288"/>
      <c r="AKG23" s="288"/>
      <c r="AKH23" s="288"/>
      <c r="AKI23" s="288"/>
      <c r="AKJ23" s="288"/>
      <c r="AKK23" s="288"/>
      <c r="AKL23" s="288"/>
      <c r="AKM23" s="288"/>
      <c r="AKN23" s="288"/>
      <c r="AKO23" s="288"/>
      <c r="AKP23" s="288"/>
      <c r="AKQ23" s="288"/>
      <c r="AKR23" s="288"/>
      <c r="AKS23" s="288"/>
      <c r="AKT23" s="288"/>
      <c r="AKU23" s="288"/>
      <c r="AKV23" s="288"/>
      <c r="AKW23" s="288"/>
      <c r="AKX23" s="288"/>
      <c r="AKY23" s="288"/>
      <c r="AKZ23" s="288"/>
      <c r="ALA23" s="288"/>
      <c r="ALB23" s="288"/>
      <c r="ALC23" s="288"/>
      <c r="ALD23" s="288"/>
      <c r="ALE23" s="288"/>
      <c r="ALF23" s="288"/>
      <c r="ALG23" s="288"/>
      <c r="ALH23" s="288"/>
      <c r="ALI23" s="288"/>
      <c r="ALJ23" s="288"/>
      <c r="ALK23" s="288"/>
      <c r="ALL23" s="288"/>
      <c r="ALM23" s="288"/>
      <c r="ALN23" s="288"/>
      <c r="ALO23" s="288"/>
      <c r="ALP23" s="288"/>
      <c r="ALQ23" s="288"/>
      <c r="ALR23" s="288"/>
      <c r="ALS23" s="288"/>
      <c r="ALT23" s="288"/>
      <c r="ALU23" s="288"/>
      <c r="ALV23" s="288"/>
      <c r="ALW23" s="288"/>
      <c r="ALX23" s="288"/>
      <c r="ALY23" s="288"/>
      <c r="ALZ23" s="288"/>
      <c r="AMA23" s="288"/>
      <c r="AMB23" s="288"/>
      <c r="AMC23" s="288"/>
    </row>
    <row r="24" spans="1:1017" s="289" customFormat="1" ht="45" customHeight="1" x14ac:dyDescent="0.7">
      <c r="A24" s="286">
        <v>1996</v>
      </c>
      <c r="B24" s="390">
        <v>1347296.29</v>
      </c>
      <c r="C24" s="290">
        <v>20000</v>
      </c>
      <c r="D24" s="390">
        <v>1585820.74</v>
      </c>
      <c r="E24" s="290">
        <v>-258524.45</v>
      </c>
      <c r="F24" s="390">
        <v>1120824.183</v>
      </c>
      <c r="G24" s="290">
        <v>15600</v>
      </c>
      <c r="H24" s="390">
        <v>1457240.68</v>
      </c>
      <c r="I24" s="290">
        <v>-352016.49699999997</v>
      </c>
      <c r="J24" s="391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288"/>
      <c r="AN24" s="288"/>
      <c r="AO24" s="288"/>
      <c r="AP24" s="288"/>
      <c r="AQ24" s="288"/>
      <c r="AR24" s="288"/>
      <c r="AS24" s="288"/>
      <c r="AT24" s="288"/>
      <c r="AU24" s="288"/>
      <c r="AV24" s="288"/>
      <c r="AW24" s="288"/>
      <c r="AX24" s="288"/>
      <c r="AY24" s="288"/>
      <c r="AZ24" s="288"/>
      <c r="BA24" s="288"/>
      <c r="BB24" s="288"/>
      <c r="BC24" s="288"/>
      <c r="BD24" s="288"/>
      <c r="BE24" s="288"/>
      <c r="BF24" s="288"/>
      <c r="BG24" s="288"/>
      <c r="BH24" s="288"/>
      <c r="BI24" s="288"/>
      <c r="BJ24" s="288"/>
      <c r="BK24" s="288"/>
      <c r="BL24" s="288"/>
      <c r="BM24" s="288"/>
      <c r="BN24" s="288"/>
      <c r="BO24" s="288"/>
      <c r="BP24" s="288"/>
      <c r="BQ24" s="288"/>
      <c r="BR24" s="288"/>
      <c r="BS24" s="288"/>
      <c r="BT24" s="288"/>
      <c r="BU24" s="288"/>
      <c r="BV24" s="288"/>
      <c r="BW24" s="288"/>
      <c r="BX24" s="288"/>
      <c r="BY24" s="288"/>
      <c r="BZ24" s="288"/>
      <c r="CA24" s="288"/>
      <c r="CB24" s="288"/>
      <c r="CC24" s="288"/>
      <c r="CD24" s="288"/>
      <c r="CE24" s="288"/>
      <c r="CF24" s="288"/>
      <c r="CG24" s="288"/>
      <c r="CH24" s="288"/>
      <c r="CI24" s="288"/>
      <c r="CJ24" s="288"/>
      <c r="CK24" s="288"/>
      <c r="CL24" s="288"/>
      <c r="CM24" s="288"/>
      <c r="CN24" s="288"/>
      <c r="CO24" s="288"/>
      <c r="CP24" s="288"/>
      <c r="CQ24" s="288"/>
      <c r="CR24" s="288"/>
      <c r="CS24" s="288"/>
      <c r="CT24" s="288"/>
      <c r="CU24" s="288"/>
      <c r="CV24" s="288"/>
      <c r="CW24" s="288"/>
      <c r="CX24" s="288"/>
      <c r="CY24" s="288"/>
      <c r="CZ24" s="288"/>
      <c r="DA24" s="288"/>
      <c r="DB24" s="288"/>
      <c r="DC24" s="288"/>
      <c r="DD24" s="288"/>
      <c r="DE24" s="288"/>
      <c r="DF24" s="288"/>
      <c r="DG24" s="288"/>
      <c r="DH24" s="288"/>
      <c r="DI24" s="288"/>
      <c r="DJ24" s="288"/>
      <c r="DK24" s="288"/>
      <c r="DL24" s="288"/>
      <c r="DM24" s="288"/>
      <c r="DN24" s="288"/>
      <c r="DO24" s="288"/>
      <c r="DP24" s="288"/>
      <c r="DQ24" s="288"/>
      <c r="DR24" s="288"/>
      <c r="DS24" s="288"/>
      <c r="DT24" s="288"/>
      <c r="DU24" s="288"/>
      <c r="DV24" s="288"/>
      <c r="DW24" s="288"/>
      <c r="DX24" s="288"/>
      <c r="DY24" s="288"/>
      <c r="DZ24" s="288"/>
      <c r="EA24" s="288"/>
      <c r="EB24" s="288"/>
      <c r="EC24" s="288"/>
      <c r="ED24" s="288"/>
      <c r="EE24" s="288"/>
      <c r="EF24" s="288"/>
      <c r="EG24" s="288"/>
      <c r="EH24" s="288"/>
      <c r="EI24" s="288"/>
      <c r="EJ24" s="288"/>
      <c r="EK24" s="288"/>
      <c r="EL24" s="288"/>
      <c r="EM24" s="288"/>
      <c r="EN24" s="288"/>
      <c r="EO24" s="288"/>
      <c r="EP24" s="288"/>
      <c r="EQ24" s="288"/>
      <c r="ER24" s="288"/>
      <c r="ES24" s="288"/>
      <c r="ET24" s="288"/>
      <c r="EU24" s="288"/>
      <c r="EV24" s="288"/>
      <c r="EW24" s="288"/>
      <c r="EX24" s="288"/>
      <c r="EY24" s="288"/>
      <c r="EZ24" s="288"/>
      <c r="FA24" s="288"/>
      <c r="FB24" s="288"/>
      <c r="FC24" s="288"/>
      <c r="FD24" s="288"/>
      <c r="FE24" s="288"/>
      <c r="FF24" s="288"/>
      <c r="FG24" s="288"/>
      <c r="FH24" s="288"/>
      <c r="FI24" s="288"/>
      <c r="FJ24" s="288"/>
      <c r="FK24" s="288"/>
      <c r="FL24" s="288"/>
      <c r="FM24" s="288"/>
      <c r="FN24" s="288"/>
      <c r="FO24" s="288"/>
      <c r="FP24" s="288"/>
      <c r="FQ24" s="288"/>
      <c r="FR24" s="288"/>
      <c r="FS24" s="288"/>
      <c r="FT24" s="288"/>
      <c r="FU24" s="288"/>
      <c r="FV24" s="288"/>
      <c r="FW24" s="288"/>
      <c r="FX24" s="288"/>
      <c r="FY24" s="288"/>
      <c r="FZ24" s="288"/>
      <c r="GA24" s="288"/>
      <c r="GB24" s="288"/>
      <c r="GC24" s="288"/>
      <c r="GD24" s="288"/>
      <c r="GE24" s="288"/>
      <c r="GF24" s="288"/>
      <c r="GG24" s="288"/>
      <c r="GH24" s="288"/>
      <c r="GI24" s="288"/>
      <c r="GJ24" s="288"/>
      <c r="GK24" s="288"/>
      <c r="GL24" s="288"/>
      <c r="GM24" s="288"/>
      <c r="GN24" s="288"/>
      <c r="GO24" s="288"/>
      <c r="GP24" s="288"/>
      <c r="GQ24" s="288"/>
      <c r="GR24" s="288"/>
      <c r="GS24" s="288"/>
      <c r="GT24" s="288"/>
      <c r="GU24" s="288"/>
      <c r="GV24" s="288"/>
      <c r="GW24" s="288"/>
      <c r="GX24" s="288"/>
      <c r="GY24" s="288"/>
      <c r="GZ24" s="288"/>
      <c r="HA24" s="288"/>
      <c r="HB24" s="288"/>
      <c r="HC24" s="288"/>
      <c r="HD24" s="288"/>
      <c r="HE24" s="288"/>
      <c r="HF24" s="288"/>
      <c r="HG24" s="288"/>
      <c r="HH24" s="288"/>
      <c r="HI24" s="288"/>
      <c r="HJ24" s="288"/>
      <c r="HK24" s="288"/>
      <c r="HL24" s="288"/>
      <c r="HM24" s="288"/>
      <c r="HN24" s="288"/>
      <c r="HO24" s="288"/>
      <c r="HP24" s="288"/>
      <c r="HQ24" s="288"/>
      <c r="HR24" s="288"/>
      <c r="HS24" s="288"/>
      <c r="HT24" s="288"/>
      <c r="HU24" s="288"/>
      <c r="HV24" s="288"/>
      <c r="HW24" s="288"/>
      <c r="HX24" s="288"/>
      <c r="HY24" s="288"/>
      <c r="HZ24" s="288"/>
      <c r="IA24" s="288"/>
      <c r="IB24" s="288"/>
      <c r="IC24" s="288"/>
      <c r="ID24" s="288"/>
      <c r="IE24" s="288"/>
      <c r="IF24" s="288"/>
      <c r="IG24" s="288"/>
      <c r="IH24" s="288"/>
      <c r="II24" s="288"/>
      <c r="IJ24" s="288"/>
      <c r="IK24" s="288"/>
      <c r="IL24" s="288"/>
      <c r="IM24" s="288"/>
      <c r="IN24" s="288"/>
      <c r="IO24" s="288"/>
      <c r="IP24" s="288"/>
      <c r="IQ24" s="288"/>
      <c r="IR24" s="288"/>
      <c r="IS24" s="288"/>
      <c r="IT24" s="288"/>
      <c r="IU24" s="288"/>
      <c r="IV24" s="288"/>
      <c r="IW24" s="288"/>
      <c r="IX24" s="288"/>
      <c r="IY24" s="288"/>
      <c r="IZ24" s="288"/>
      <c r="JA24" s="288"/>
      <c r="JB24" s="288"/>
      <c r="JC24" s="288"/>
      <c r="JD24" s="288"/>
      <c r="JE24" s="288"/>
      <c r="JF24" s="288"/>
      <c r="JG24" s="288"/>
      <c r="JH24" s="288"/>
      <c r="JI24" s="288"/>
      <c r="JJ24" s="288"/>
      <c r="JK24" s="288"/>
      <c r="JL24" s="288"/>
      <c r="JM24" s="288"/>
      <c r="JN24" s="288"/>
      <c r="JO24" s="288"/>
      <c r="JP24" s="288"/>
      <c r="JQ24" s="288"/>
      <c r="JR24" s="288"/>
      <c r="JS24" s="288"/>
      <c r="JT24" s="288"/>
      <c r="JU24" s="288"/>
      <c r="JV24" s="288"/>
      <c r="JW24" s="288"/>
      <c r="JX24" s="288"/>
      <c r="JY24" s="288"/>
      <c r="JZ24" s="288"/>
      <c r="KA24" s="288"/>
      <c r="KB24" s="288"/>
      <c r="KC24" s="288"/>
      <c r="KD24" s="288"/>
      <c r="KE24" s="288"/>
      <c r="KF24" s="288"/>
      <c r="KG24" s="288"/>
      <c r="KH24" s="288"/>
      <c r="KI24" s="288"/>
      <c r="KJ24" s="288"/>
      <c r="KK24" s="288"/>
      <c r="KL24" s="288"/>
      <c r="KM24" s="288"/>
      <c r="KN24" s="288"/>
      <c r="KO24" s="288"/>
      <c r="KP24" s="288"/>
      <c r="KQ24" s="288"/>
      <c r="KR24" s="288"/>
      <c r="KS24" s="288"/>
      <c r="KT24" s="288"/>
      <c r="KU24" s="288"/>
      <c r="KV24" s="288"/>
      <c r="KW24" s="288"/>
      <c r="KX24" s="288"/>
      <c r="KY24" s="288"/>
      <c r="KZ24" s="288"/>
      <c r="LA24" s="288"/>
      <c r="LB24" s="288"/>
      <c r="LC24" s="288"/>
      <c r="LD24" s="288"/>
      <c r="LE24" s="288"/>
      <c r="LF24" s="288"/>
      <c r="LG24" s="288"/>
      <c r="LH24" s="288"/>
      <c r="LI24" s="288"/>
      <c r="LJ24" s="288"/>
      <c r="LK24" s="288"/>
      <c r="LL24" s="288"/>
      <c r="LM24" s="288"/>
      <c r="LN24" s="288"/>
      <c r="LO24" s="288"/>
      <c r="LP24" s="288"/>
      <c r="LQ24" s="288"/>
      <c r="LR24" s="288"/>
      <c r="LS24" s="288"/>
      <c r="LT24" s="288"/>
      <c r="LU24" s="288"/>
      <c r="LV24" s="288"/>
      <c r="LW24" s="288"/>
      <c r="LX24" s="288"/>
      <c r="LY24" s="288"/>
      <c r="LZ24" s="288"/>
      <c r="MA24" s="288"/>
      <c r="MB24" s="288"/>
      <c r="MC24" s="288"/>
      <c r="MD24" s="288"/>
      <c r="ME24" s="288"/>
      <c r="MF24" s="288"/>
      <c r="MG24" s="288"/>
      <c r="MH24" s="288"/>
      <c r="MI24" s="288"/>
      <c r="MJ24" s="288"/>
      <c r="MK24" s="288"/>
      <c r="ML24" s="288"/>
      <c r="MM24" s="288"/>
      <c r="MN24" s="288"/>
      <c r="MO24" s="288"/>
      <c r="MP24" s="288"/>
      <c r="MQ24" s="288"/>
      <c r="MR24" s="288"/>
      <c r="MS24" s="288"/>
      <c r="MT24" s="288"/>
      <c r="MU24" s="288"/>
      <c r="MV24" s="288"/>
      <c r="MW24" s="288"/>
      <c r="MX24" s="288"/>
      <c r="MY24" s="288"/>
      <c r="MZ24" s="288"/>
      <c r="NA24" s="288"/>
      <c r="NB24" s="288"/>
      <c r="NC24" s="288"/>
      <c r="ND24" s="288"/>
      <c r="NE24" s="288"/>
      <c r="NF24" s="288"/>
      <c r="NG24" s="288"/>
      <c r="NH24" s="288"/>
      <c r="NI24" s="288"/>
      <c r="NJ24" s="288"/>
      <c r="NK24" s="288"/>
      <c r="NL24" s="288"/>
      <c r="NM24" s="288"/>
      <c r="NN24" s="288"/>
      <c r="NO24" s="288"/>
      <c r="NP24" s="288"/>
      <c r="NQ24" s="288"/>
      <c r="NR24" s="288"/>
      <c r="NS24" s="288"/>
      <c r="NT24" s="288"/>
      <c r="NU24" s="288"/>
      <c r="NV24" s="288"/>
      <c r="NW24" s="288"/>
      <c r="NX24" s="288"/>
      <c r="NY24" s="288"/>
      <c r="NZ24" s="288"/>
      <c r="OA24" s="288"/>
      <c r="OB24" s="288"/>
      <c r="OC24" s="288"/>
      <c r="OD24" s="288"/>
      <c r="OE24" s="288"/>
      <c r="OF24" s="288"/>
      <c r="OG24" s="288"/>
      <c r="OH24" s="288"/>
      <c r="OI24" s="288"/>
      <c r="OJ24" s="288"/>
      <c r="OK24" s="288"/>
      <c r="OL24" s="288"/>
      <c r="OM24" s="288"/>
      <c r="ON24" s="288"/>
      <c r="OO24" s="288"/>
      <c r="OP24" s="288"/>
      <c r="OQ24" s="288"/>
      <c r="OR24" s="288"/>
      <c r="OS24" s="288"/>
      <c r="OT24" s="288"/>
      <c r="OU24" s="288"/>
      <c r="OV24" s="288"/>
      <c r="OW24" s="288"/>
      <c r="OX24" s="288"/>
      <c r="OY24" s="288"/>
      <c r="OZ24" s="288"/>
      <c r="PA24" s="288"/>
      <c r="PB24" s="288"/>
      <c r="PC24" s="288"/>
      <c r="PD24" s="288"/>
      <c r="PE24" s="288"/>
      <c r="PF24" s="288"/>
      <c r="PG24" s="288"/>
      <c r="PH24" s="288"/>
      <c r="PI24" s="288"/>
      <c r="PJ24" s="288"/>
      <c r="PK24" s="288"/>
      <c r="PL24" s="288"/>
      <c r="PM24" s="288"/>
      <c r="PN24" s="288"/>
      <c r="PO24" s="288"/>
      <c r="PP24" s="288"/>
      <c r="PQ24" s="288"/>
      <c r="PR24" s="288"/>
      <c r="PS24" s="288"/>
      <c r="PT24" s="288"/>
      <c r="PU24" s="288"/>
      <c r="PV24" s="288"/>
      <c r="PW24" s="288"/>
      <c r="PX24" s="288"/>
      <c r="PY24" s="288"/>
      <c r="PZ24" s="288"/>
      <c r="QA24" s="288"/>
      <c r="QB24" s="288"/>
      <c r="QC24" s="288"/>
      <c r="QD24" s="288"/>
      <c r="QE24" s="288"/>
      <c r="QF24" s="288"/>
      <c r="QG24" s="288"/>
      <c r="QH24" s="288"/>
      <c r="QI24" s="288"/>
      <c r="QJ24" s="288"/>
      <c r="QK24" s="288"/>
      <c r="QL24" s="288"/>
      <c r="QM24" s="288"/>
      <c r="QN24" s="288"/>
      <c r="QO24" s="288"/>
      <c r="QP24" s="288"/>
      <c r="QQ24" s="288"/>
      <c r="QR24" s="288"/>
      <c r="QS24" s="288"/>
      <c r="QT24" s="288"/>
      <c r="QU24" s="288"/>
      <c r="QV24" s="288"/>
      <c r="QW24" s="288"/>
      <c r="QX24" s="288"/>
      <c r="QY24" s="288"/>
      <c r="QZ24" s="288"/>
      <c r="RA24" s="288"/>
      <c r="RB24" s="288"/>
      <c r="RC24" s="288"/>
      <c r="RD24" s="288"/>
      <c r="RE24" s="288"/>
      <c r="RF24" s="288"/>
      <c r="RG24" s="288"/>
      <c r="RH24" s="288"/>
      <c r="RI24" s="288"/>
      <c r="RJ24" s="288"/>
      <c r="RK24" s="288"/>
      <c r="RL24" s="288"/>
      <c r="RM24" s="288"/>
      <c r="RN24" s="288"/>
      <c r="RO24" s="288"/>
      <c r="RP24" s="288"/>
      <c r="RQ24" s="288"/>
      <c r="RR24" s="288"/>
      <c r="RS24" s="288"/>
      <c r="RT24" s="288"/>
      <c r="RU24" s="288"/>
      <c r="RV24" s="288"/>
      <c r="RW24" s="288"/>
      <c r="RX24" s="288"/>
      <c r="RY24" s="288"/>
      <c r="RZ24" s="288"/>
      <c r="SA24" s="288"/>
      <c r="SB24" s="288"/>
      <c r="SC24" s="288"/>
      <c r="SD24" s="288"/>
      <c r="SE24" s="288"/>
      <c r="SF24" s="288"/>
      <c r="SG24" s="288"/>
      <c r="SH24" s="288"/>
      <c r="SI24" s="288"/>
      <c r="SJ24" s="288"/>
      <c r="SK24" s="288"/>
      <c r="SL24" s="288"/>
      <c r="SM24" s="288"/>
      <c r="SN24" s="288"/>
      <c r="SO24" s="288"/>
      <c r="SP24" s="288"/>
      <c r="SQ24" s="288"/>
      <c r="SR24" s="288"/>
      <c r="SS24" s="288"/>
      <c r="ST24" s="288"/>
      <c r="SU24" s="288"/>
      <c r="SV24" s="288"/>
      <c r="SW24" s="288"/>
      <c r="SX24" s="288"/>
      <c r="SY24" s="288"/>
      <c r="SZ24" s="288"/>
      <c r="TA24" s="288"/>
      <c r="TB24" s="288"/>
      <c r="TC24" s="288"/>
      <c r="TD24" s="288"/>
      <c r="TE24" s="288"/>
      <c r="TF24" s="288"/>
      <c r="TG24" s="288"/>
      <c r="TH24" s="288"/>
      <c r="TI24" s="288"/>
      <c r="TJ24" s="288"/>
      <c r="TK24" s="288"/>
      <c r="TL24" s="288"/>
      <c r="TM24" s="288"/>
      <c r="TN24" s="288"/>
      <c r="TO24" s="288"/>
      <c r="TP24" s="288"/>
      <c r="TQ24" s="288"/>
      <c r="TR24" s="288"/>
      <c r="TS24" s="288"/>
      <c r="TT24" s="288"/>
      <c r="TU24" s="288"/>
      <c r="TV24" s="288"/>
      <c r="TW24" s="288"/>
      <c r="TX24" s="288"/>
      <c r="TY24" s="288"/>
      <c r="TZ24" s="288"/>
      <c r="UA24" s="288"/>
      <c r="UB24" s="288"/>
      <c r="UC24" s="288"/>
      <c r="UD24" s="288"/>
      <c r="UE24" s="288"/>
      <c r="UF24" s="288"/>
      <c r="UG24" s="288"/>
      <c r="UH24" s="288"/>
      <c r="UI24" s="288"/>
      <c r="UJ24" s="288"/>
      <c r="UK24" s="288"/>
      <c r="UL24" s="288"/>
      <c r="UM24" s="288"/>
      <c r="UN24" s="288"/>
      <c r="UO24" s="288"/>
      <c r="UP24" s="288"/>
      <c r="UQ24" s="288"/>
      <c r="UR24" s="288"/>
      <c r="US24" s="288"/>
      <c r="UT24" s="288"/>
      <c r="UU24" s="288"/>
      <c r="UV24" s="288"/>
      <c r="UW24" s="288"/>
      <c r="UX24" s="288"/>
      <c r="UY24" s="288"/>
      <c r="UZ24" s="288"/>
      <c r="VA24" s="288"/>
      <c r="VB24" s="288"/>
      <c r="VC24" s="288"/>
      <c r="VD24" s="288"/>
      <c r="VE24" s="288"/>
      <c r="VF24" s="288"/>
      <c r="VG24" s="288"/>
      <c r="VH24" s="288"/>
      <c r="VI24" s="288"/>
      <c r="VJ24" s="288"/>
      <c r="VK24" s="288"/>
      <c r="VL24" s="288"/>
      <c r="VM24" s="288"/>
      <c r="VN24" s="288"/>
      <c r="VO24" s="288"/>
      <c r="VP24" s="288"/>
      <c r="VQ24" s="288"/>
      <c r="VR24" s="288"/>
      <c r="VS24" s="288"/>
      <c r="VT24" s="288"/>
      <c r="VU24" s="288"/>
      <c r="VV24" s="288"/>
      <c r="VW24" s="288"/>
      <c r="VX24" s="288"/>
      <c r="VY24" s="288"/>
      <c r="VZ24" s="288"/>
      <c r="WA24" s="288"/>
      <c r="WB24" s="288"/>
      <c r="WC24" s="288"/>
      <c r="WD24" s="288"/>
      <c r="WE24" s="288"/>
      <c r="WF24" s="288"/>
      <c r="WG24" s="288"/>
      <c r="WH24" s="288"/>
      <c r="WI24" s="288"/>
      <c r="WJ24" s="288"/>
      <c r="WK24" s="288"/>
      <c r="WL24" s="288"/>
      <c r="WM24" s="288"/>
      <c r="WN24" s="288"/>
      <c r="WO24" s="288"/>
      <c r="WP24" s="288"/>
      <c r="WQ24" s="288"/>
      <c r="WR24" s="288"/>
      <c r="WS24" s="288"/>
      <c r="WT24" s="288"/>
      <c r="WU24" s="288"/>
      <c r="WV24" s="288"/>
      <c r="WW24" s="288"/>
      <c r="WX24" s="288"/>
      <c r="WY24" s="288"/>
      <c r="WZ24" s="288"/>
      <c r="XA24" s="288"/>
      <c r="XB24" s="288"/>
      <c r="XC24" s="288"/>
      <c r="XD24" s="288"/>
      <c r="XE24" s="288"/>
      <c r="XF24" s="288"/>
      <c r="XG24" s="288"/>
      <c r="XH24" s="288"/>
      <c r="XI24" s="288"/>
      <c r="XJ24" s="288"/>
      <c r="XK24" s="288"/>
      <c r="XL24" s="288"/>
      <c r="XM24" s="288"/>
      <c r="XN24" s="288"/>
      <c r="XO24" s="288"/>
      <c r="XP24" s="288"/>
      <c r="XQ24" s="288"/>
      <c r="XR24" s="288"/>
      <c r="XS24" s="288"/>
      <c r="XT24" s="288"/>
      <c r="XU24" s="288"/>
      <c r="XV24" s="288"/>
      <c r="XW24" s="288"/>
      <c r="XX24" s="288"/>
      <c r="XY24" s="288"/>
      <c r="XZ24" s="288"/>
      <c r="YA24" s="288"/>
      <c r="YB24" s="288"/>
      <c r="YC24" s="288"/>
      <c r="YD24" s="288"/>
      <c r="YE24" s="288"/>
      <c r="YF24" s="288"/>
      <c r="YG24" s="288"/>
      <c r="YH24" s="288"/>
      <c r="YI24" s="288"/>
      <c r="YJ24" s="288"/>
      <c r="YK24" s="288"/>
      <c r="YL24" s="288"/>
      <c r="YM24" s="288"/>
      <c r="YN24" s="288"/>
      <c r="YO24" s="288"/>
      <c r="YP24" s="288"/>
      <c r="YQ24" s="288"/>
      <c r="YR24" s="288"/>
      <c r="YS24" s="288"/>
      <c r="YT24" s="288"/>
      <c r="YU24" s="288"/>
      <c r="YV24" s="288"/>
      <c r="YW24" s="288"/>
      <c r="YX24" s="288"/>
      <c r="YY24" s="288"/>
      <c r="YZ24" s="288"/>
      <c r="ZA24" s="288"/>
      <c r="ZB24" s="288"/>
      <c r="ZC24" s="288"/>
      <c r="ZD24" s="288"/>
      <c r="ZE24" s="288"/>
      <c r="ZF24" s="288"/>
      <c r="ZG24" s="288"/>
      <c r="ZH24" s="288"/>
      <c r="ZI24" s="288"/>
      <c r="ZJ24" s="288"/>
      <c r="ZK24" s="288"/>
      <c r="ZL24" s="288"/>
      <c r="ZM24" s="288"/>
      <c r="ZN24" s="288"/>
      <c r="ZO24" s="288"/>
      <c r="ZP24" s="288"/>
      <c r="ZQ24" s="288"/>
      <c r="ZR24" s="288"/>
      <c r="ZS24" s="288"/>
      <c r="ZT24" s="288"/>
      <c r="ZU24" s="288"/>
      <c r="ZV24" s="288"/>
      <c r="ZW24" s="288"/>
      <c r="ZX24" s="288"/>
      <c r="ZY24" s="288"/>
      <c r="ZZ24" s="288"/>
      <c r="AAA24" s="288"/>
      <c r="AAB24" s="288"/>
      <c r="AAC24" s="288"/>
      <c r="AAD24" s="288"/>
      <c r="AAE24" s="288"/>
      <c r="AAF24" s="288"/>
      <c r="AAG24" s="288"/>
      <c r="AAH24" s="288"/>
      <c r="AAI24" s="288"/>
      <c r="AAJ24" s="288"/>
      <c r="AAK24" s="288"/>
      <c r="AAL24" s="288"/>
      <c r="AAM24" s="288"/>
      <c r="AAN24" s="288"/>
      <c r="AAO24" s="288"/>
      <c r="AAP24" s="288"/>
      <c r="AAQ24" s="288"/>
      <c r="AAR24" s="288"/>
      <c r="AAS24" s="288"/>
      <c r="AAT24" s="288"/>
      <c r="AAU24" s="288"/>
      <c r="AAV24" s="288"/>
      <c r="AAW24" s="288"/>
      <c r="AAX24" s="288"/>
      <c r="AAY24" s="288"/>
      <c r="AAZ24" s="288"/>
      <c r="ABA24" s="288"/>
      <c r="ABB24" s="288"/>
      <c r="ABC24" s="288"/>
      <c r="ABD24" s="288"/>
      <c r="ABE24" s="288"/>
      <c r="ABF24" s="288"/>
      <c r="ABG24" s="288"/>
      <c r="ABH24" s="288"/>
      <c r="ABI24" s="288"/>
      <c r="ABJ24" s="288"/>
      <c r="ABK24" s="288"/>
      <c r="ABL24" s="288"/>
      <c r="ABM24" s="288"/>
      <c r="ABN24" s="288"/>
      <c r="ABO24" s="288"/>
      <c r="ABP24" s="288"/>
      <c r="ABQ24" s="288"/>
      <c r="ABR24" s="288"/>
      <c r="ABS24" s="288"/>
      <c r="ABT24" s="288"/>
      <c r="ABU24" s="288"/>
      <c r="ABV24" s="288"/>
      <c r="ABW24" s="288"/>
      <c r="ABX24" s="288"/>
      <c r="ABY24" s="288"/>
      <c r="ABZ24" s="288"/>
      <c r="ACA24" s="288"/>
      <c r="ACB24" s="288"/>
      <c r="ACC24" s="288"/>
      <c r="ACD24" s="288"/>
      <c r="ACE24" s="288"/>
      <c r="ACF24" s="288"/>
      <c r="ACG24" s="288"/>
      <c r="ACH24" s="288"/>
      <c r="ACI24" s="288"/>
      <c r="ACJ24" s="288"/>
      <c r="ACK24" s="288"/>
      <c r="ACL24" s="288"/>
      <c r="ACM24" s="288"/>
      <c r="ACN24" s="288"/>
      <c r="ACO24" s="288"/>
      <c r="ACP24" s="288"/>
      <c r="ACQ24" s="288"/>
      <c r="ACR24" s="288"/>
      <c r="ACS24" s="288"/>
      <c r="ACT24" s="288"/>
      <c r="ACU24" s="288"/>
      <c r="ACV24" s="288"/>
      <c r="ACW24" s="288"/>
      <c r="ACX24" s="288"/>
      <c r="ACY24" s="288"/>
      <c r="ACZ24" s="288"/>
      <c r="ADA24" s="288"/>
      <c r="ADB24" s="288"/>
      <c r="ADC24" s="288"/>
      <c r="ADD24" s="288"/>
      <c r="ADE24" s="288"/>
      <c r="ADF24" s="288"/>
      <c r="ADG24" s="288"/>
      <c r="ADH24" s="288"/>
      <c r="ADI24" s="288"/>
      <c r="ADJ24" s="288"/>
      <c r="ADK24" s="288"/>
      <c r="ADL24" s="288"/>
      <c r="ADM24" s="288"/>
      <c r="ADN24" s="288"/>
      <c r="ADO24" s="288"/>
      <c r="ADP24" s="288"/>
      <c r="ADQ24" s="288"/>
      <c r="ADR24" s="288"/>
      <c r="ADS24" s="288"/>
      <c r="ADT24" s="288"/>
      <c r="ADU24" s="288"/>
      <c r="ADV24" s="288"/>
      <c r="ADW24" s="288"/>
      <c r="ADX24" s="288"/>
      <c r="ADY24" s="288"/>
      <c r="ADZ24" s="288"/>
      <c r="AEA24" s="288"/>
      <c r="AEB24" s="288"/>
      <c r="AEC24" s="288"/>
      <c r="AED24" s="288"/>
      <c r="AEE24" s="288"/>
      <c r="AEF24" s="288"/>
      <c r="AEG24" s="288"/>
      <c r="AEH24" s="288"/>
      <c r="AEI24" s="288"/>
      <c r="AEJ24" s="288"/>
      <c r="AEK24" s="288"/>
      <c r="AEL24" s="288"/>
      <c r="AEM24" s="288"/>
      <c r="AEN24" s="288"/>
      <c r="AEO24" s="288"/>
      <c r="AEP24" s="288"/>
      <c r="AEQ24" s="288"/>
      <c r="AER24" s="288"/>
      <c r="AES24" s="288"/>
      <c r="AET24" s="288"/>
      <c r="AEU24" s="288"/>
      <c r="AEV24" s="288"/>
      <c r="AEW24" s="288"/>
      <c r="AEX24" s="288"/>
      <c r="AEY24" s="288"/>
      <c r="AEZ24" s="288"/>
      <c r="AFA24" s="288"/>
      <c r="AFB24" s="288"/>
      <c r="AFC24" s="288"/>
      <c r="AFD24" s="288"/>
      <c r="AFE24" s="288"/>
      <c r="AFF24" s="288"/>
      <c r="AFG24" s="288"/>
      <c r="AFH24" s="288"/>
      <c r="AFI24" s="288"/>
      <c r="AFJ24" s="288"/>
      <c r="AFK24" s="288"/>
      <c r="AFL24" s="288"/>
      <c r="AFM24" s="288"/>
      <c r="AFN24" s="288"/>
      <c r="AFO24" s="288"/>
      <c r="AFP24" s="288"/>
      <c r="AFQ24" s="288"/>
      <c r="AFR24" s="288"/>
      <c r="AFS24" s="288"/>
      <c r="AFT24" s="288"/>
      <c r="AFU24" s="288"/>
      <c r="AFV24" s="288"/>
      <c r="AFW24" s="288"/>
      <c r="AFX24" s="288"/>
      <c r="AFY24" s="288"/>
      <c r="AFZ24" s="288"/>
      <c r="AGA24" s="288"/>
      <c r="AGB24" s="288"/>
      <c r="AGC24" s="288"/>
      <c r="AGD24" s="288"/>
      <c r="AGE24" s="288"/>
      <c r="AGF24" s="288"/>
      <c r="AGG24" s="288"/>
      <c r="AGH24" s="288"/>
      <c r="AGI24" s="288"/>
      <c r="AGJ24" s="288"/>
      <c r="AGK24" s="288"/>
      <c r="AGL24" s="288"/>
      <c r="AGM24" s="288"/>
      <c r="AGN24" s="288"/>
      <c r="AGO24" s="288"/>
      <c r="AGP24" s="288"/>
      <c r="AGQ24" s="288"/>
      <c r="AGR24" s="288"/>
      <c r="AGS24" s="288"/>
      <c r="AGT24" s="288"/>
      <c r="AGU24" s="288"/>
      <c r="AGV24" s="288"/>
      <c r="AGW24" s="288"/>
      <c r="AGX24" s="288"/>
      <c r="AGY24" s="288"/>
      <c r="AGZ24" s="288"/>
      <c r="AHA24" s="288"/>
      <c r="AHB24" s="288"/>
      <c r="AHC24" s="288"/>
      <c r="AHD24" s="288"/>
      <c r="AHE24" s="288"/>
      <c r="AHF24" s="288"/>
      <c r="AHG24" s="288"/>
      <c r="AHH24" s="288"/>
      <c r="AHI24" s="288"/>
      <c r="AHJ24" s="288"/>
      <c r="AHK24" s="288"/>
      <c r="AHL24" s="288"/>
      <c r="AHM24" s="288"/>
      <c r="AHN24" s="288"/>
      <c r="AHO24" s="288"/>
      <c r="AHP24" s="288"/>
      <c r="AHQ24" s="288"/>
      <c r="AHR24" s="288"/>
      <c r="AHS24" s="288"/>
      <c r="AHT24" s="288"/>
      <c r="AHU24" s="288"/>
      <c r="AHV24" s="288"/>
      <c r="AHW24" s="288"/>
      <c r="AHX24" s="288"/>
      <c r="AHY24" s="288"/>
      <c r="AHZ24" s="288"/>
      <c r="AIA24" s="288"/>
      <c r="AIB24" s="288"/>
      <c r="AIC24" s="288"/>
      <c r="AID24" s="288"/>
      <c r="AIE24" s="288"/>
      <c r="AIF24" s="288"/>
      <c r="AIG24" s="288"/>
      <c r="AIH24" s="288"/>
      <c r="AII24" s="288"/>
      <c r="AIJ24" s="288"/>
      <c r="AIK24" s="288"/>
      <c r="AIL24" s="288"/>
      <c r="AIM24" s="288"/>
      <c r="AIN24" s="288"/>
      <c r="AIO24" s="288"/>
      <c r="AIP24" s="288"/>
      <c r="AIQ24" s="288"/>
      <c r="AIR24" s="288"/>
      <c r="AIS24" s="288"/>
      <c r="AIT24" s="288"/>
      <c r="AIU24" s="288"/>
      <c r="AIV24" s="288"/>
      <c r="AIW24" s="288"/>
      <c r="AIX24" s="288"/>
      <c r="AIY24" s="288"/>
      <c r="AIZ24" s="288"/>
      <c r="AJA24" s="288"/>
      <c r="AJB24" s="288"/>
      <c r="AJC24" s="288"/>
      <c r="AJD24" s="288"/>
      <c r="AJE24" s="288"/>
      <c r="AJF24" s="288"/>
      <c r="AJG24" s="288"/>
      <c r="AJH24" s="288"/>
      <c r="AJI24" s="288"/>
      <c r="AJJ24" s="288"/>
      <c r="AJK24" s="288"/>
      <c r="AJL24" s="288"/>
      <c r="AJM24" s="288"/>
      <c r="AJN24" s="288"/>
      <c r="AJO24" s="288"/>
      <c r="AJP24" s="288"/>
      <c r="AJQ24" s="288"/>
      <c r="AJR24" s="288"/>
      <c r="AJS24" s="288"/>
      <c r="AJT24" s="288"/>
      <c r="AJU24" s="288"/>
      <c r="AJV24" s="288"/>
      <c r="AJW24" s="288"/>
      <c r="AJX24" s="288"/>
      <c r="AJY24" s="288"/>
      <c r="AJZ24" s="288"/>
      <c r="AKA24" s="288"/>
      <c r="AKB24" s="288"/>
      <c r="AKC24" s="288"/>
      <c r="AKD24" s="288"/>
      <c r="AKE24" s="288"/>
      <c r="AKF24" s="288"/>
      <c r="AKG24" s="288"/>
      <c r="AKH24" s="288"/>
      <c r="AKI24" s="288"/>
      <c r="AKJ24" s="288"/>
      <c r="AKK24" s="288"/>
      <c r="AKL24" s="288"/>
      <c r="AKM24" s="288"/>
      <c r="AKN24" s="288"/>
      <c r="AKO24" s="288"/>
      <c r="AKP24" s="288"/>
      <c r="AKQ24" s="288"/>
      <c r="AKR24" s="288"/>
      <c r="AKS24" s="288"/>
      <c r="AKT24" s="288"/>
      <c r="AKU24" s="288"/>
      <c r="AKV24" s="288"/>
      <c r="AKW24" s="288"/>
      <c r="AKX24" s="288"/>
      <c r="AKY24" s="288"/>
      <c r="AKZ24" s="288"/>
      <c r="ALA24" s="288"/>
      <c r="ALB24" s="288"/>
      <c r="ALC24" s="288"/>
      <c r="ALD24" s="288"/>
      <c r="ALE24" s="288"/>
      <c r="ALF24" s="288"/>
      <c r="ALG24" s="288"/>
      <c r="ALH24" s="288"/>
      <c r="ALI24" s="288"/>
      <c r="ALJ24" s="288"/>
      <c r="ALK24" s="288"/>
      <c r="ALL24" s="288"/>
      <c r="ALM24" s="288"/>
      <c r="ALN24" s="288"/>
      <c r="ALO24" s="288"/>
      <c r="ALP24" s="288"/>
      <c r="ALQ24" s="288"/>
      <c r="ALR24" s="288"/>
      <c r="ALS24" s="288"/>
      <c r="ALT24" s="288"/>
      <c r="ALU24" s="288"/>
      <c r="ALV24" s="288"/>
      <c r="ALW24" s="288"/>
      <c r="ALX24" s="288"/>
      <c r="ALY24" s="288"/>
      <c r="ALZ24" s="288"/>
      <c r="AMA24" s="288"/>
      <c r="AMB24" s="288"/>
      <c r="AMC24" s="288"/>
    </row>
    <row r="25" spans="1:1017" s="289" customFormat="1" ht="45" customHeight="1" x14ac:dyDescent="0.7">
      <c r="A25" s="286">
        <v>1997</v>
      </c>
      <c r="B25" s="390">
        <v>1504054.25</v>
      </c>
      <c r="C25" s="290">
        <v>20000</v>
      </c>
      <c r="D25" s="390">
        <v>1628426.24</v>
      </c>
      <c r="E25" s="290">
        <v>-144371.99</v>
      </c>
      <c r="F25" s="390">
        <v>1274713.1370000001</v>
      </c>
      <c r="G25" s="290">
        <v>15600</v>
      </c>
      <c r="H25" s="390">
        <v>1496391.6799999999</v>
      </c>
      <c r="I25" s="290">
        <v>-237278.54300000001</v>
      </c>
      <c r="J25" s="391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8"/>
      <c r="AT25" s="288"/>
      <c r="AU25" s="288"/>
      <c r="AV25" s="288"/>
      <c r="AW25" s="288"/>
      <c r="AX25" s="288"/>
      <c r="AY25" s="288"/>
      <c r="AZ25" s="288"/>
      <c r="BA25" s="288"/>
      <c r="BB25" s="288"/>
      <c r="BC25" s="288"/>
      <c r="BD25" s="288"/>
      <c r="BE25" s="288"/>
      <c r="BF25" s="288"/>
      <c r="BG25" s="288"/>
      <c r="BH25" s="288"/>
      <c r="BI25" s="288"/>
      <c r="BJ25" s="288"/>
      <c r="BK25" s="288"/>
      <c r="BL25" s="288"/>
      <c r="BM25" s="288"/>
      <c r="BN25" s="288"/>
      <c r="BO25" s="288"/>
      <c r="BP25" s="288"/>
      <c r="BQ25" s="288"/>
      <c r="BR25" s="288"/>
      <c r="BS25" s="288"/>
      <c r="BT25" s="288"/>
      <c r="BU25" s="288"/>
      <c r="BV25" s="288"/>
      <c r="BW25" s="288"/>
      <c r="BX25" s="288"/>
      <c r="BY25" s="288"/>
      <c r="BZ25" s="288"/>
      <c r="CA25" s="288"/>
      <c r="CB25" s="288"/>
      <c r="CC25" s="288"/>
      <c r="CD25" s="288"/>
      <c r="CE25" s="288"/>
      <c r="CF25" s="288"/>
      <c r="CG25" s="288"/>
      <c r="CH25" s="288"/>
      <c r="CI25" s="288"/>
      <c r="CJ25" s="288"/>
      <c r="CK25" s="288"/>
      <c r="CL25" s="288"/>
      <c r="CM25" s="288"/>
      <c r="CN25" s="288"/>
      <c r="CO25" s="288"/>
      <c r="CP25" s="288"/>
      <c r="CQ25" s="288"/>
      <c r="CR25" s="288"/>
      <c r="CS25" s="288"/>
      <c r="CT25" s="288"/>
      <c r="CU25" s="288"/>
      <c r="CV25" s="288"/>
      <c r="CW25" s="288"/>
      <c r="CX25" s="288"/>
      <c r="CY25" s="288"/>
      <c r="CZ25" s="288"/>
      <c r="DA25" s="288"/>
      <c r="DB25" s="288"/>
      <c r="DC25" s="288"/>
      <c r="DD25" s="288"/>
      <c r="DE25" s="288"/>
      <c r="DF25" s="288"/>
      <c r="DG25" s="288"/>
      <c r="DH25" s="288"/>
      <c r="DI25" s="288"/>
      <c r="DJ25" s="288"/>
      <c r="DK25" s="288"/>
      <c r="DL25" s="288"/>
      <c r="DM25" s="288"/>
      <c r="DN25" s="288"/>
      <c r="DO25" s="288"/>
      <c r="DP25" s="288"/>
      <c r="DQ25" s="288"/>
      <c r="DR25" s="288"/>
      <c r="DS25" s="288"/>
      <c r="DT25" s="288"/>
      <c r="DU25" s="288"/>
      <c r="DV25" s="288"/>
      <c r="DW25" s="288"/>
      <c r="DX25" s="288"/>
      <c r="DY25" s="288"/>
      <c r="DZ25" s="288"/>
      <c r="EA25" s="288"/>
      <c r="EB25" s="288"/>
      <c r="EC25" s="288"/>
      <c r="ED25" s="288"/>
      <c r="EE25" s="288"/>
      <c r="EF25" s="288"/>
      <c r="EG25" s="288"/>
      <c r="EH25" s="288"/>
      <c r="EI25" s="288"/>
      <c r="EJ25" s="288"/>
      <c r="EK25" s="288"/>
      <c r="EL25" s="288"/>
      <c r="EM25" s="288"/>
      <c r="EN25" s="288"/>
      <c r="EO25" s="288"/>
      <c r="EP25" s="288"/>
      <c r="EQ25" s="288"/>
      <c r="ER25" s="288"/>
      <c r="ES25" s="288"/>
      <c r="ET25" s="288"/>
      <c r="EU25" s="288"/>
      <c r="EV25" s="288"/>
      <c r="EW25" s="288"/>
      <c r="EX25" s="288"/>
      <c r="EY25" s="288"/>
      <c r="EZ25" s="288"/>
      <c r="FA25" s="288"/>
      <c r="FB25" s="288"/>
      <c r="FC25" s="288"/>
      <c r="FD25" s="288"/>
      <c r="FE25" s="288"/>
      <c r="FF25" s="288"/>
      <c r="FG25" s="288"/>
      <c r="FH25" s="288"/>
      <c r="FI25" s="288"/>
      <c r="FJ25" s="288"/>
      <c r="FK25" s="288"/>
      <c r="FL25" s="288"/>
      <c r="FM25" s="288"/>
      <c r="FN25" s="288"/>
      <c r="FO25" s="288"/>
      <c r="FP25" s="288"/>
      <c r="FQ25" s="288"/>
      <c r="FR25" s="288"/>
      <c r="FS25" s="288"/>
      <c r="FT25" s="288"/>
      <c r="FU25" s="288"/>
      <c r="FV25" s="288"/>
      <c r="FW25" s="288"/>
      <c r="FX25" s="288"/>
      <c r="FY25" s="288"/>
      <c r="FZ25" s="288"/>
      <c r="GA25" s="288"/>
      <c r="GB25" s="288"/>
      <c r="GC25" s="288"/>
      <c r="GD25" s="288"/>
      <c r="GE25" s="288"/>
      <c r="GF25" s="288"/>
      <c r="GG25" s="288"/>
      <c r="GH25" s="288"/>
      <c r="GI25" s="288"/>
      <c r="GJ25" s="288"/>
      <c r="GK25" s="288"/>
      <c r="GL25" s="288"/>
      <c r="GM25" s="288"/>
      <c r="GN25" s="288"/>
      <c r="GO25" s="288"/>
      <c r="GP25" s="288"/>
      <c r="GQ25" s="288"/>
      <c r="GR25" s="288"/>
      <c r="GS25" s="288"/>
      <c r="GT25" s="288"/>
      <c r="GU25" s="288"/>
      <c r="GV25" s="288"/>
      <c r="GW25" s="288"/>
      <c r="GX25" s="288"/>
      <c r="GY25" s="288"/>
      <c r="GZ25" s="288"/>
      <c r="HA25" s="288"/>
      <c r="HB25" s="288"/>
      <c r="HC25" s="288"/>
      <c r="HD25" s="288"/>
      <c r="HE25" s="288"/>
      <c r="HF25" s="288"/>
      <c r="HG25" s="288"/>
      <c r="HH25" s="288"/>
      <c r="HI25" s="288"/>
      <c r="HJ25" s="288"/>
      <c r="HK25" s="288"/>
      <c r="HL25" s="288"/>
      <c r="HM25" s="288"/>
      <c r="HN25" s="288"/>
      <c r="HO25" s="288"/>
      <c r="HP25" s="288"/>
      <c r="HQ25" s="288"/>
      <c r="HR25" s="288"/>
      <c r="HS25" s="288"/>
      <c r="HT25" s="288"/>
      <c r="HU25" s="288"/>
      <c r="HV25" s="288"/>
      <c r="HW25" s="288"/>
      <c r="HX25" s="288"/>
      <c r="HY25" s="288"/>
      <c r="HZ25" s="288"/>
      <c r="IA25" s="288"/>
      <c r="IB25" s="288"/>
      <c r="IC25" s="288"/>
      <c r="ID25" s="288"/>
      <c r="IE25" s="288"/>
      <c r="IF25" s="288"/>
      <c r="IG25" s="288"/>
      <c r="IH25" s="288"/>
      <c r="II25" s="288"/>
      <c r="IJ25" s="288"/>
      <c r="IK25" s="288"/>
      <c r="IL25" s="288"/>
      <c r="IM25" s="288"/>
      <c r="IN25" s="288"/>
      <c r="IO25" s="288"/>
      <c r="IP25" s="288"/>
      <c r="IQ25" s="288"/>
      <c r="IR25" s="288"/>
      <c r="IS25" s="288"/>
      <c r="IT25" s="288"/>
      <c r="IU25" s="288"/>
      <c r="IV25" s="288"/>
      <c r="IW25" s="288"/>
      <c r="IX25" s="288"/>
      <c r="IY25" s="288"/>
      <c r="IZ25" s="288"/>
      <c r="JA25" s="288"/>
      <c r="JB25" s="288"/>
      <c r="JC25" s="288"/>
      <c r="JD25" s="288"/>
      <c r="JE25" s="288"/>
      <c r="JF25" s="288"/>
      <c r="JG25" s="288"/>
      <c r="JH25" s="288"/>
      <c r="JI25" s="288"/>
      <c r="JJ25" s="288"/>
      <c r="JK25" s="288"/>
      <c r="JL25" s="288"/>
      <c r="JM25" s="288"/>
      <c r="JN25" s="288"/>
      <c r="JO25" s="288"/>
      <c r="JP25" s="288"/>
      <c r="JQ25" s="288"/>
      <c r="JR25" s="288"/>
      <c r="JS25" s="288"/>
      <c r="JT25" s="288"/>
      <c r="JU25" s="288"/>
      <c r="JV25" s="288"/>
      <c r="JW25" s="288"/>
      <c r="JX25" s="288"/>
      <c r="JY25" s="288"/>
      <c r="JZ25" s="288"/>
      <c r="KA25" s="288"/>
      <c r="KB25" s="288"/>
      <c r="KC25" s="288"/>
      <c r="KD25" s="288"/>
      <c r="KE25" s="288"/>
      <c r="KF25" s="288"/>
      <c r="KG25" s="288"/>
      <c r="KH25" s="288"/>
      <c r="KI25" s="288"/>
      <c r="KJ25" s="288"/>
      <c r="KK25" s="288"/>
      <c r="KL25" s="288"/>
      <c r="KM25" s="288"/>
      <c r="KN25" s="288"/>
      <c r="KO25" s="288"/>
      <c r="KP25" s="288"/>
      <c r="KQ25" s="288"/>
      <c r="KR25" s="288"/>
      <c r="KS25" s="288"/>
      <c r="KT25" s="288"/>
      <c r="KU25" s="288"/>
      <c r="KV25" s="288"/>
      <c r="KW25" s="288"/>
      <c r="KX25" s="288"/>
      <c r="KY25" s="288"/>
      <c r="KZ25" s="288"/>
      <c r="LA25" s="288"/>
      <c r="LB25" s="288"/>
      <c r="LC25" s="288"/>
      <c r="LD25" s="288"/>
      <c r="LE25" s="288"/>
      <c r="LF25" s="288"/>
      <c r="LG25" s="288"/>
      <c r="LH25" s="288"/>
      <c r="LI25" s="288"/>
      <c r="LJ25" s="288"/>
      <c r="LK25" s="288"/>
      <c r="LL25" s="288"/>
      <c r="LM25" s="288"/>
      <c r="LN25" s="288"/>
      <c r="LO25" s="288"/>
      <c r="LP25" s="288"/>
      <c r="LQ25" s="288"/>
      <c r="LR25" s="288"/>
      <c r="LS25" s="288"/>
      <c r="LT25" s="288"/>
      <c r="LU25" s="288"/>
      <c r="LV25" s="288"/>
      <c r="LW25" s="288"/>
      <c r="LX25" s="288"/>
      <c r="LY25" s="288"/>
      <c r="LZ25" s="288"/>
      <c r="MA25" s="288"/>
      <c r="MB25" s="288"/>
      <c r="MC25" s="288"/>
      <c r="MD25" s="288"/>
      <c r="ME25" s="288"/>
      <c r="MF25" s="288"/>
      <c r="MG25" s="288"/>
      <c r="MH25" s="288"/>
      <c r="MI25" s="288"/>
      <c r="MJ25" s="288"/>
      <c r="MK25" s="288"/>
      <c r="ML25" s="288"/>
      <c r="MM25" s="288"/>
      <c r="MN25" s="288"/>
      <c r="MO25" s="288"/>
      <c r="MP25" s="288"/>
      <c r="MQ25" s="288"/>
      <c r="MR25" s="288"/>
      <c r="MS25" s="288"/>
      <c r="MT25" s="288"/>
      <c r="MU25" s="288"/>
      <c r="MV25" s="288"/>
      <c r="MW25" s="288"/>
      <c r="MX25" s="288"/>
      <c r="MY25" s="288"/>
      <c r="MZ25" s="288"/>
      <c r="NA25" s="288"/>
      <c r="NB25" s="288"/>
      <c r="NC25" s="288"/>
      <c r="ND25" s="288"/>
      <c r="NE25" s="288"/>
      <c r="NF25" s="288"/>
      <c r="NG25" s="288"/>
      <c r="NH25" s="288"/>
      <c r="NI25" s="288"/>
      <c r="NJ25" s="288"/>
      <c r="NK25" s="288"/>
      <c r="NL25" s="288"/>
      <c r="NM25" s="288"/>
      <c r="NN25" s="288"/>
      <c r="NO25" s="288"/>
      <c r="NP25" s="288"/>
      <c r="NQ25" s="288"/>
      <c r="NR25" s="288"/>
      <c r="NS25" s="288"/>
      <c r="NT25" s="288"/>
      <c r="NU25" s="288"/>
      <c r="NV25" s="288"/>
      <c r="NW25" s="288"/>
      <c r="NX25" s="288"/>
      <c r="NY25" s="288"/>
      <c r="NZ25" s="288"/>
      <c r="OA25" s="288"/>
      <c r="OB25" s="288"/>
      <c r="OC25" s="288"/>
      <c r="OD25" s="288"/>
      <c r="OE25" s="288"/>
      <c r="OF25" s="288"/>
      <c r="OG25" s="288"/>
      <c r="OH25" s="288"/>
      <c r="OI25" s="288"/>
      <c r="OJ25" s="288"/>
      <c r="OK25" s="288"/>
      <c r="OL25" s="288"/>
      <c r="OM25" s="288"/>
      <c r="ON25" s="288"/>
      <c r="OO25" s="288"/>
      <c r="OP25" s="288"/>
      <c r="OQ25" s="288"/>
      <c r="OR25" s="288"/>
      <c r="OS25" s="288"/>
      <c r="OT25" s="288"/>
      <c r="OU25" s="288"/>
      <c r="OV25" s="288"/>
      <c r="OW25" s="288"/>
      <c r="OX25" s="288"/>
      <c r="OY25" s="288"/>
      <c r="OZ25" s="288"/>
      <c r="PA25" s="288"/>
      <c r="PB25" s="288"/>
      <c r="PC25" s="288"/>
      <c r="PD25" s="288"/>
      <c r="PE25" s="288"/>
      <c r="PF25" s="288"/>
      <c r="PG25" s="288"/>
      <c r="PH25" s="288"/>
      <c r="PI25" s="288"/>
      <c r="PJ25" s="288"/>
      <c r="PK25" s="288"/>
      <c r="PL25" s="288"/>
      <c r="PM25" s="288"/>
      <c r="PN25" s="288"/>
      <c r="PO25" s="288"/>
      <c r="PP25" s="288"/>
      <c r="PQ25" s="288"/>
      <c r="PR25" s="288"/>
      <c r="PS25" s="288"/>
      <c r="PT25" s="288"/>
      <c r="PU25" s="288"/>
      <c r="PV25" s="288"/>
      <c r="PW25" s="288"/>
      <c r="PX25" s="288"/>
      <c r="PY25" s="288"/>
      <c r="PZ25" s="288"/>
      <c r="QA25" s="288"/>
      <c r="QB25" s="288"/>
      <c r="QC25" s="288"/>
      <c r="QD25" s="288"/>
      <c r="QE25" s="288"/>
      <c r="QF25" s="288"/>
      <c r="QG25" s="288"/>
      <c r="QH25" s="288"/>
      <c r="QI25" s="288"/>
      <c r="QJ25" s="288"/>
      <c r="QK25" s="288"/>
      <c r="QL25" s="288"/>
      <c r="QM25" s="288"/>
      <c r="QN25" s="288"/>
      <c r="QO25" s="288"/>
      <c r="QP25" s="288"/>
      <c r="QQ25" s="288"/>
      <c r="QR25" s="288"/>
      <c r="QS25" s="288"/>
      <c r="QT25" s="288"/>
      <c r="QU25" s="288"/>
      <c r="QV25" s="288"/>
      <c r="QW25" s="288"/>
      <c r="QX25" s="288"/>
      <c r="QY25" s="288"/>
      <c r="QZ25" s="288"/>
      <c r="RA25" s="288"/>
      <c r="RB25" s="288"/>
      <c r="RC25" s="288"/>
      <c r="RD25" s="288"/>
      <c r="RE25" s="288"/>
      <c r="RF25" s="288"/>
      <c r="RG25" s="288"/>
      <c r="RH25" s="288"/>
      <c r="RI25" s="288"/>
      <c r="RJ25" s="288"/>
      <c r="RK25" s="288"/>
      <c r="RL25" s="288"/>
      <c r="RM25" s="288"/>
      <c r="RN25" s="288"/>
      <c r="RO25" s="288"/>
      <c r="RP25" s="288"/>
      <c r="RQ25" s="288"/>
      <c r="RR25" s="288"/>
      <c r="RS25" s="288"/>
      <c r="RT25" s="288"/>
      <c r="RU25" s="288"/>
      <c r="RV25" s="288"/>
      <c r="RW25" s="288"/>
      <c r="RX25" s="288"/>
      <c r="RY25" s="288"/>
      <c r="RZ25" s="288"/>
      <c r="SA25" s="288"/>
      <c r="SB25" s="288"/>
      <c r="SC25" s="288"/>
      <c r="SD25" s="288"/>
      <c r="SE25" s="288"/>
      <c r="SF25" s="288"/>
      <c r="SG25" s="288"/>
      <c r="SH25" s="288"/>
      <c r="SI25" s="288"/>
      <c r="SJ25" s="288"/>
      <c r="SK25" s="288"/>
      <c r="SL25" s="288"/>
      <c r="SM25" s="288"/>
      <c r="SN25" s="288"/>
      <c r="SO25" s="288"/>
      <c r="SP25" s="288"/>
      <c r="SQ25" s="288"/>
      <c r="SR25" s="288"/>
      <c r="SS25" s="288"/>
      <c r="ST25" s="288"/>
      <c r="SU25" s="288"/>
      <c r="SV25" s="288"/>
      <c r="SW25" s="288"/>
      <c r="SX25" s="288"/>
      <c r="SY25" s="288"/>
      <c r="SZ25" s="288"/>
      <c r="TA25" s="288"/>
      <c r="TB25" s="288"/>
      <c r="TC25" s="288"/>
      <c r="TD25" s="288"/>
      <c r="TE25" s="288"/>
      <c r="TF25" s="288"/>
      <c r="TG25" s="288"/>
      <c r="TH25" s="288"/>
      <c r="TI25" s="288"/>
      <c r="TJ25" s="288"/>
      <c r="TK25" s="288"/>
      <c r="TL25" s="288"/>
      <c r="TM25" s="288"/>
      <c r="TN25" s="288"/>
      <c r="TO25" s="288"/>
      <c r="TP25" s="288"/>
      <c r="TQ25" s="288"/>
      <c r="TR25" s="288"/>
      <c r="TS25" s="288"/>
      <c r="TT25" s="288"/>
      <c r="TU25" s="288"/>
      <c r="TV25" s="288"/>
      <c r="TW25" s="288"/>
      <c r="TX25" s="288"/>
      <c r="TY25" s="288"/>
      <c r="TZ25" s="288"/>
      <c r="UA25" s="288"/>
      <c r="UB25" s="288"/>
      <c r="UC25" s="288"/>
      <c r="UD25" s="288"/>
      <c r="UE25" s="288"/>
      <c r="UF25" s="288"/>
      <c r="UG25" s="288"/>
      <c r="UH25" s="288"/>
      <c r="UI25" s="288"/>
      <c r="UJ25" s="288"/>
      <c r="UK25" s="288"/>
      <c r="UL25" s="288"/>
      <c r="UM25" s="288"/>
      <c r="UN25" s="288"/>
      <c r="UO25" s="288"/>
      <c r="UP25" s="288"/>
      <c r="UQ25" s="288"/>
      <c r="UR25" s="288"/>
      <c r="US25" s="288"/>
      <c r="UT25" s="288"/>
      <c r="UU25" s="288"/>
      <c r="UV25" s="288"/>
      <c r="UW25" s="288"/>
      <c r="UX25" s="288"/>
      <c r="UY25" s="288"/>
      <c r="UZ25" s="288"/>
      <c r="VA25" s="288"/>
      <c r="VB25" s="288"/>
      <c r="VC25" s="288"/>
      <c r="VD25" s="288"/>
      <c r="VE25" s="288"/>
      <c r="VF25" s="288"/>
      <c r="VG25" s="288"/>
      <c r="VH25" s="288"/>
      <c r="VI25" s="288"/>
      <c r="VJ25" s="288"/>
      <c r="VK25" s="288"/>
      <c r="VL25" s="288"/>
      <c r="VM25" s="288"/>
      <c r="VN25" s="288"/>
      <c r="VO25" s="288"/>
      <c r="VP25" s="288"/>
      <c r="VQ25" s="288"/>
      <c r="VR25" s="288"/>
      <c r="VS25" s="288"/>
      <c r="VT25" s="288"/>
      <c r="VU25" s="288"/>
      <c r="VV25" s="288"/>
      <c r="VW25" s="288"/>
      <c r="VX25" s="288"/>
      <c r="VY25" s="288"/>
      <c r="VZ25" s="288"/>
      <c r="WA25" s="288"/>
      <c r="WB25" s="288"/>
      <c r="WC25" s="288"/>
      <c r="WD25" s="288"/>
      <c r="WE25" s="288"/>
      <c r="WF25" s="288"/>
      <c r="WG25" s="288"/>
      <c r="WH25" s="288"/>
      <c r="WI25" s="288"/>
      <c r="WJ25" s="288"/>
      <c r="WK25" s="288"/>
      <c r="WL25" s="288"/>
      <c r="WM25" s="288"/>
      <c r="WN25" s="288"/>
      <c r="WO25" s="288"/>
      <c r="WP25" s="288"/>
      <c r="WQ25" s="288"/>
      <c r="WR25" s="288"/>
      <c r="WS25" s="288"/>
      <c r="WT25" s="288"/>
      <c r="WU25" s="288"/>
      <c r="WV25" s="288"/>
      <c r="WW25" s="288"/>
      <c r="WX25" s="288"/>
      <c r="WY25" s="288"/>
      <c r="WZ25" s="288"/>
      <c r="XA25" s="288"/>
      <c r="XB25" s="288"/>
      <c r="XC25" s="288"/>
      <c r="XD25" s="288"/>
      <c r="XE25" s="288"/>
      <c r="XF25" s="288"/>
      <c r="XG25" s="288"/>
      <c r="XH25" s="288"/>
      <c r="XI25" s="288"/>
      <c r="XJ25" s="288"/>
      <c r="XK25" s="288"/>
      <c r="XL25" s="288"/>
      <c r="XM25" s="288"/>
      <c r="XN25" s="288"/>
      <c r="XO25" s="288"/>
      <c r="XP25" s="288"/>
      <c r="XQ25" s="288"/>
      <c r="XR25" s="288"/>
      <c r="XS25" s="288"/>
      <c r="XT25" s="288"/>
      <c r="XU25" s="288"/>
      <c r="XV25" s="288"/>
      <c r="XW25" s="288"/>
      <c r="XX25" s="288"/>
      <c r="XY25" s="288"/>
      <c r="XZ25" s="288"/>
      <c r="YA25" s="288"/>
      <c r="YB25" s="288"/>
      <c r="YC25" s="288"/>
      <c r="YD25" s="288"/>
      <c r="YE25" s="288"/>
      <c r="YF25" s="288"/>
      <c r="YG25" s="288"/>
      <c r="YH25" s="288"/>
      <c r="YI25" s="288"/>
      <c r="YJ25" s="288"/>
      <c r="YK25" s="288"/>
      <c r="YL25" s="288"/>
      <c r="YM25" s="288"/>
      <c r="YN25" s="288"/>
      <c r="YO25" s="288"/>
      <c r="YP25" s="288"/>
      <c r="YQ25" s="288"/>
      <c r="YR25" s="288"/>
      <c r="YS25" s="288"/>
      <c r="YT25" s="288"/>
      <c r="YU25" s="288"/>
      <c r="YV25" s="288"/>
      <c r="YW25" s="288"/>
      <c r="YX25" s="288"/>
      <c r="YY25" s="288"/>
      <c r="YZ25" s="288"/>
      <c r="ZA25" s="288"/>
      <c r="ZB25" s="288"/>
      <c r="ZC25" s="288"/>
      <c r="ZD25" s="288"/>
      <c r="ZE25" s="288"/>
      <c r="ZF25" s="288"/>
      <c r="ZG25" s="288"/>
      <c r="ZH25" s="288"/>
      <c r="ZI25" s="288"/>
      <c r="ZJ25" s="288"/>
      <c r="ZK25" s="288"/>
      <c r="ZL25" s="288"/>
      <c r="ZM25" s="288"/>
      <c r="ZN25" s="288"/>
      <c r="ZO25" s="288"/>
      <c r="ZP25" s="288"/>
      <c r="ZQ25" s="288"/>
      <c r="ZR25" s="288"/>
      <c r="ZS25" s="288"/>
      <c r="ZT25" s="288"/>
      <c r="ZU25" s="288"/>
      <c r="ZV25" s="288"/>
      <c r="ZW25" s="288"/>
      <c r="ZX25" s="288"/>
      <c r="ZY25" s="288"/>
      <c r="ZZ25" s="288"/>
      <c r="AAA25" s="288"/>
      <c r="AAB25" s="288"/>
      <c r="AAC25" s="288"/>
      <c r="AAD25" s="288"/>
      <c r="AAE25" s="288"/>
      <c r="AAF25" s="288"/>
      <c r="AAG25" s="288"/>
      <c r="AAH25" s="288"/>
      <c r="AAI25" s="288"/>
      <c r="AAJ25" s="288"/>
      <c r="AAK25" s="288"/>
      <c r="AAL25" s="288"/>
      <c r="AAM25" s="288"/>
      <c r="AAN25" s="288"/>
      <c r="AAO25" s="288"/>
      <c r="AAP25" s="288"/>
      <c r="AAQ25" s="288"/>
      <c r="AAR25" s="288"/>
      <c r="AAS25" s="288"/>
      <c r="AAT25" s="288"/>
      <c r="AAU25" s="288"/>
      <c r="AAV25" s="288"/>
      <c r="AAW25" s="288"/>
      <c r="AAX25" s="288"/>
      <c r="AAY25" s="288"/>
      <c r="AAZ25" s="288"/>
      <c r="ABA25" s="288"/>
      <c r="ABB25" s="288"/>
      <c r="ABC25" s="288"/>
      <c r="ABD25" s="288"/>
      <c r="ABE25" s="288"/>
      <c r="ABF25" s="288"/>
      <c r="ABG25" s="288"/>
      <c r="ABH25" s="288"/>
      <c r="ABI25" s="288"/>
      <c r="ABJ25" s="288"/>
      <c r="ABK25" s="288"/>
      <c r="ABL25" s="288"/>
      <c r="ABM25" s="288"/>
      <c r="ABN25" s="288"/>
      <c r="ABO25" s="288"/>
      <c r="ABP25" s="288"/>
      <c r="ABQ25" s="288"/>
      <c r="ABR25" s="288"/>
      <c r="ABS25" s="288"/>
      <c r="ABT25" s="288"/>
      <c r="ABU25" s="288"/>
      <c r="ABV25" s="288"/>
      <c r="ABW25" s="288"/>
      <c r="ABX25" s="288"/>
      <c r="ABY25" s="288"/>
      <c r="ABZ25" s="288"/>
      <c r="ACA25" s="288"/>
      <c r="ACB25" s="288"/>
      <c r="ACC25" s="288"/>
      <c r="ACD25" s="288"/>
      <c r="ACE25" s="288"/>
      <c r="ACF25" s="288"/>
      <c r="ACG25" s="288"/>
      <c r="ACH25" s="288"/>
      <c r="ACI25" s="288"/>
      <c r="ACJ25" s="288"/>
      <c r="ACK25" s="288"/>
      <c r="ACL25" s="288"/>
      <c r="ACM25" s="288"/>
      <c r="ACN25" s="288"/>
      <c r="ACO25" s="288"/>
      <c r="ACP25" s="288"/>
      <c r="ACQ25" s="288"/>
      <c r="ACR25" s="288"/>
      <c r="ACS25" s="288"/>
      <c r="ACT25" s="288"/>
      <c r="ACU25" s="288"/>
      <c r="ACV25" s="288"/>
      <c r="ACW25" s="288"/>
      <c r="ACX25" s="288"/>
      <c r="ACY25" s="288"/>
      <c r="ACZ25" s="288"/>
      <c r="ADA25" s="288"/>
      <c r="ADB25" s="288"/>
      <c r="ADC25" s="288"/>
      <c r="ADD25" s="288"/>
      <c r="ADE25" s="288"/>
      <c r="ADF25" s="288"/>
      <c r="ADG25" s="288"/>
      <c r="ADH25" s="288"/>
      <c r="ADI25" s="288"/>
      <c r="ADJ25" s="288"/>
      <c r="ADK25" s="288"/>
      <c r="ADL25" s="288"/>
      <c r="ADM25" s="288"/>
      <c r="ADN25" s="288"/>
      <c r="ADO25" s="288"/>
      <c r="ADP25" s="288"/>
      <c r="ADQ25" s="288"/>
      <c r="ADR25" s="288"/>
      <c r="ADS25" s="288"/>
      <c r="ADT25" s="288"/>
      <c r="ADU25" s="288"/>
      <c r="ADV25" s="288"/>
      <c r="ADW25" s="288"/>
      <c r="ADX25" s="288"/>
      <c r="ADY25" s="288"/>
      <c r="ADZ25" s="288"/>
      <c r="AEA25" s="288"/>
      <c r="AEB25" s="288"/>
      <c r="AEC25" s="288"/>
      <c r="AED25" s="288"/>
      <c r="AEE25" s="288"/>
      <c r="AEF25" s="288"/>
      <c r="AEG25" s="288"/>
      <c r="AEH25" s="288"/>
      <c r="AEI25" s="288"/>
      <c r="AEJ25" s="288"/>
      <c r="AEK25" s="288"/>
      <c r="AEL25" s="288"/>
      <c r="AEM25" s="288"/>
      <c r="AEN25" s="288"/>
      <c r="AEO25" s="288"/>
      <c r="AEP25" s="288"/>
      <c r="AEQ25" s="288"/>
      <c r="AER25" s="288"/>
      <c r="AES25" s="288"/>
      <c r="AET25" s="288"/>
      <c r="AEU25" s="288"/>
      <c r="AEV25" s="288"/>
      <c r="AEW25" s="288"/>
      <c r="AEX25" s="288"/>
      <c r="AEY25" s="288"/>
      <c r="AEZ25" s="288"/>
      <c r="AFA25" s="288"/>
      <c r="AFB25" s="288"/>
      <c r="AFC25" s="288"/>
      <c r="AFD25" s="288"/>
      <c r="AFE25" s="288"/>
      <c r="AFF25" s="288"/>
      <c r="AFG25" s="288"/>
      <c r="AFH25" s="288"/>
      <c r="AFI25" s="288"/>
      <c r="AFJ25" s="288"/>
      <c r="AFK25" s="288"/>
      <c r="AFL25" s="288"/>
      <c r="AFM25" s="288"/>
      <c r="AFN25" s="288"/>
      <c r="AFO25" s="288"/>
      <c r="AFP25" s="288"/>
      <c r="AFQ25" s="288"/>
      <c r="AFR25" s="288"/>
      <c r="AFS25" s="288"/>
      <c r="AFT25" s="288"/>
      <c r="AFU25" s="288"/>
      <c r="AFV25" s="288"/>
      <c r="AFW25" s="288"/>
      <c r="AFX25" s="288"/>
      <c r="AFY25" s="288"/>
      <c r="AFZ25" s="288"/>
      <c r="AGA25" s="288"/>
      <c r="AGB25" s="288"/>
      <c r="AGC25" s="288"/>
      <c r="AGD25" s="288"/>
      <c r="AGE25" s="288"/>
      <c r="AGF25" s="288"/>
      <c r="AGG25" s="288"/>
      <c r="AGH25" s="288"/>
      <c r="AGI25" s="288"/>
      <c r="AGJ25" s="288"/>
      <c r="AGK25" s="288"/>
      <c r="AGL25" s="288"/>
      <c r="AGM25" s="288"/>
      <c r="AGN25" s="288"/>
      <c r="AGO25" s="288"/>
      <c r="AGP25" s="288"/>
      <c r="AGQ25" s="288"/>
      <c r="AGR25" s="288"/>
      <c r="AGS25" s="288"/>
      <c r="AGT25" s="288"/>
      <c r="AGU25" s="288"/>
      <c r="AGV25" s="288"/>
      <c r="AGW25" s="288"/>
      <c r="AGX25" s="288"/>
      <c r="AGY25" s="288"/>
      <c r="AGZ25" s="288"/>
      <c r="AHA25" s="288"/>
      <c r="AHB25" s="288"/>
      <c r="AHC25" s="288"/>
      <c r="AHD25" s="288"/>
      <c r="AHE25" s="288"/>
      <c r="AHF25" s="288"/>
      <c r="AHG25" s="288"/>
      <c r="AHH25" s="288"/>
      <c r="AHI25" s="288"/>
      <c r="AHJ25" s="288"/>
      <c r="AHK25" s="288"/>
      <c r="AHL25" s="288"/>
      <c r="AHM25" s="288"/>
      <c r="AHN25" s="288"/>
      <c r="AHO25" s="288"/>
      <c r="AHP25" s="288"/>
      <c r="AHQ25" s="288"/>
      <c r="AHR25" s="288"/>
      <c r="AHS25" s="288"/>
      <c r="AHT25" s="288"/>
      <c r="AHU25" s="288"/>
      <c r="AHV25" s="288"/>
      <c r="AHW25" s="288"/>
      <c r="AHX25" s="288"/>
      <c r="AHY25" s="288"/>
      <c r="AHZ25" s="288"/>
      <c r="AIA25" s="288"/>
      <c r="AIB25" s="288"/>
      <c r="AIC25" s="288"/>
      <c r="AID25" s="288"/>
      <c r="AIE25" s="288"/>
      <c r="AIF25" s="288"/>
      <c r="AIG25" s="288"/>
      <c r="AIH25" s="288"/>
      <c r="AII25" s="288"/>
      <c r="AIJ25" s="288"/>
      <c r="AIK25" s="288"/>
      <c r="AIL25" s="288"/>
      <c r="AIM25" s="288"/>
      <c r="AIN25" s="288"/>
      <c r="AIO25" s="288"/>
      <c r="AIP25" s="288"/>
      <c r="AIQ25" s="288"/>
      <c r="AIR25" s="288"/>
      <c r="AIS25" s="288"/>
      <c r="AIT25" s="288"/>
      <c r="AIU25" s="288"/>
      <c r="AIV25" s="288"/>
      <c r="AIW25" s="288"/>
      <c r="AIX25" s="288"/>
      <c r="AIY25" s="288"/>
      <c r="AIZ25" s="288"/>
      <c r="AJA25" s="288"/>
      <c r="AJB25" s="288"/>
      <c r="AJC25" s="288"/>
      <c r="AJD25" s="288"/>
      <c r="AJE25" s="288"/>
      <c r="AJF25" s="288"/>
      <c r="AJG25" s="288"/>
      <c r="AJH25" s="288"/>
      <c r="AJI25" s="288"/>
      <c r="AJJ25" s="288"/>
      <c r="AJK25" s="288"/>
      <c r="AJL25" s="288"/>
      <c r="AJM25" s="288"/>
      <c r="AJN25" s="288"/>
      <c r="AJO25" s="288"/>
      <c r="AJP25" s="288"/>
      <c r="AJQ25" s="288"/>
      <c r="AJR25" s="288"/>
      <c r="AJS25" s="288"/>
      <c r="AJT25" s="288"/>
      <c r="AJU25" s="288"/>
      <c r="AJV25" s="288"/>
      <c r="AJW25" s="288"/>
      <c r="AJX25" s="288"/>
      <c r="AJY25" s="288"/>
      <c r="AJZ25" s="288"/>
      <c r="AKA25" s="288"/>
      <c r="AKB25" s="288"/>
      <c r="AKC25" s="288"/>
      <c r="AKD25" s="288"/>
      <c r="AKE25" s="288"/>
      <c r="AKF25" s="288"/>
      <c r="AKG25" s="288"/>
      <c r="AKH25" s="288"/>
      <c r="AKI25" s="288"/>
      <c r="AKJ25" s="288"/>
      <c r="AKK25" s="288"/>
      <c r="AKL25" s="288"/>
      <c r="AKM25" s="288"/>
      <c r="AKN25" s="288"/>
      <c r="AKO25" s="288"/>
      <c r="AKP25" s="288"/>
      <c r="AKQ25" s="288"/>
      <c r="AKR25" s="288"/>
      <c r="AKS25" s="288"/>
      <c r="AKT25" s="288"/>
      <c r="AKU25" s="288"/>
      <c r="AKV25" s="288"/>
      <c r="AKW25" s="288"/>
      <c r="AKX25" s="288"/>
      <c r="AKY25" s="288"/>
      <c r="AKZ25" s="288"/>
      <c r="ALA25" s="288"/>
      <c r="ALB25" s="288"/>
      <c r="ALC25" s="288"/>
      <c r="ALD25" s="288"/>
      <c r="ALE25" s="288"/>
      <c r="ALF25" s="288"/>
      <c r="ALG25" s="288"/>
      <c r="ALH25" s="288"/>
      <c r="ALI25" s="288"/>
      <c r="ALJ25" s="288"/>
      <c r="ALK25" s="288"/>
      <c r="ALL25" s="288"/>
      <c r="ALM25" s="288"/>
      <c r="ALN25" s="288"/>
      <c r="ALO25" s="288"/>
      <c r="ALP25" s="288"/>
      <c r="ALQ25" s="288"/>
      <c r="ALR25" s="288"/>
      <c r="ALS25" s="288"/>
      <c r="ALT25" s="288"/>
      <c r="ALU25" s="288"/>
      <c r="ALV25" s="288"/>
      <c r="ALW25" s="288"/>
      <c r="ALX25" s="288"/>
      <c r="ALY25" s="288"/>
      <c r="ALZ25" s="288"/>
      <c r="AMA25" s="288"/>
      <c r="AMB25" s="288"/>
      <c r="AMC25" s="288"/>
    </row>
    <row r="26" spans="1:1017" s="289" customFormat="1" ht="45" customHeight="1" x14ac:dyDescent="0.7">
      <c r="A26" s="286">
        <v>1998</v>
      </c>
      <c r="B26" s="390">
        <v>1405212.44</v>
      </c>
      <c r="C26" s="290">
        <v>20000</v>
      </c>
      <c r="D26" s="390">
        <v>1672012.61</v>
      </c>
      <c r="E26" s="290">
        <v>-286800.17</v>
      </c>
      <c r="F26" s="390">
        <v>1201317.7549999999</v>
      </c>
      <c r="G26" s="290">
        <v>15600</v>
      </c>
      <c r="H26" s="390">
        <v>1536444.02</v>
      </c>
      <c r="I26" s="290">
        <v>-350726.26500000001</v>
      </c>
      <c r="J26" s="391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  <c r="AC26" s="288"/>
      <c r="AD26" s="288"/>
      <c r="AE26" s="288"/>
      <c r="AF26" s="288"/>
      <c r="AG26" s="288"/>
      <c r="AH26" s="288"/>
      <c r="AI26" s="288"/>
      <c r="AJ26" s="288"/>
      <c r="AK26" s="288"/>
      <c r="AL26" s="288"/>
      <c r="AM26" s="288"/>
      <c r="AN26" s="288"/>
      <c r="AO26" s="288"/>
      <c r="AP26" s="288"/>
      <c r="AQ26" s="288"/>
      <c r="AR26" s="288"/>
      <c r="AS26" s="288"/>
      <c r="AT26" s="288"/>
      <c r="AU26" s="288"/>
      <c r="AV26" s="288"/>
      <c r="AW26" s="288"/>
      <c r="AX26" s="288"/>
      <c r="AY26" s="288"/>
      <c r="AZ26" s="288"/>
      <c r="BA26" s="288"/>
      <c r="BB26" s="288"/>
      <c r="BC26" s="288"/>
      <c r="BD26" s="288"/>
      <c r="BE26" s="288"/>
      <c r="BF26" s="288"/>
      <c r="BG26" s="288"/>
      <c r="BH26" s="288"/>
      <c r="BI26" s="288"/>
      <c r="BJ26" s="288"/>
      <c r="BK26" s="288"/>
      <c r="BL26" s="288"/>
      <c r="BM26" s="288"/>
      <c r="BN26" s="288"/>
      <c r="BO26" s="288"/>
      <c r="BP26" s="288"/>
      <c r="BQ26" s="288"/>
      <c r="BR26" s="288"/>
      <c r="BS26" s="288"/>
      <c r="BT26" s="288"/>
      <c r="BU26" s="288"/>
      <c r="BV26" s="288"/>
      <c r="BW26" s="288"/>
      <c r="BX26" s="288"/>
      <c r="BY26" s="288"/>
      <c r="BZ26" s="288"/>
      <c r="CA26" s="288"/>
      <c r="CB26" s="288"/>
      <c r="CC26" s="288"/>
      <c r="CD26" s="288"/>
      <c r="CE26" s="288"/>
      <c r="CF26" s="288"/>
      <c r="CG26" s="288"/>
      <c r="CH26" s="288"/>
      <c r="CI26" s="288"/>
      <c r="CJ26" s="288"/>
      <c r="CK26" s="288"/>
      <c r="CL26" s="288"/>
      <c r="CM26" s="288"/>
      <c r="CN26" s="288"/>
      <c r="CO26" s="288"/>
      <c r="CP26" s="288"/>
      <c r="CQ26" s="288"/>
      <c r="CR26" s="288"/>
      <c r="CS26" s="288"/>
      <c r="CT26" s="288"/>
      <c r="CU26" s="288"/>
      <c r="CV26" s="288"/>
      <c r="CW26" s="288"/>
      <c r="CX26" s="288"/>
      <c r="CY26" s="288"/>
      <c r="CZ26" s="288"/>
      <c r="DA26" s="288"/>
      <c r="DB26" s="288"/>
      <c r="DC26" s="288"/>
      <c r="DD26" s="288"/>
      <c r="DE26" s="288"/>
      <c r="DF26" s="288"/>
      <c r="DG26" s="288"/>
      <c r="DH26" s="288"/>
      <c r="DI26" s="288"/>
      <c r="DJ26" s="288"/>
      <c r="DK26" s="288"/>
      <c r="DL26" s="288"/>
      <c r="DM26" s="288"/>
      <c r="DN26" s="288"/>
      <c r="DO26" s="288"/>
      <c r="DP26" s="288"/>
      <c r="DQ26" s="288"/>
      <c r="DR26" s="288"/>
      <c r="DS26" s="288"/>
      <c r="DT26" s="288"/>
      <c r="DU26" s="288"/>
      <c r="DV26" s="288"/>
      <c r="DW26" s="288"/>
      <c r="DX26" s="288"/>
      <c r="DY26" s="288"/>
      <c r="DZ26" s="288"/>
      <c r="EA26" s="288"/>
      <c r="EB26" s="288"/>
      <c r="EC26" s="288"/>
      <c r="ED26" s="288"/>
      <c r="EE26" s="288"/>
      <c r="EF26" s="288"/>
      <c r="EG26" s="288"/>
      <c r="EH26" s="288"/>
      <c r="EI26" s="288"/>
      <c r="EJ26" s="288"/>
      <c r="EK26" s="288"/>
      <c r="EL26" s="288"/>
      <c r="EM26" s="288"/>
      <c r="EN26" s="288"/>
      <c r="EO26" s="288"/>
      <c r="EP26" s="288"/>
      <c r="EQ26" s="288"/>
      <c r="ER26" s="288"/>
      <c r="ES26" s="288"/>
      <c r="ET26" s="288"/>
      <c r="EU26" s="288"/>
      <c r="EV26" s="288"/>
      <c r="EW26" s="288"/>
      <c r="EX26" s="288"/>
      <c r="EY26" s="288"/>
      <c r="EZ26" s="288"/>
      <c r="FA26" s="288"/>
      <c r="FB26" s="288"/>
      <c r="FC26" s="288"/>
      <c r="FD26" s="288"/>
      <c r="FE26" s="288"/>
      <c r="FF26" s="288"/>
      <c r="FG26" s="288"/>
      <c r="FH26" s="288"/>
      <c r="FI26" s="288"/>
      <c r="FJ26" s="288"/>
      <c r="FK26" s="288"/>
      <c r="FL26" s="288"/>
      <c r="FM26" s="288"/>
      <c r="FN26" s="288"/>
      <c r="FO26" s="288"/>
      <c r="FP26" s="288"/>
      <c r="FQ26" s="288"/>
      <c r="FR26" s="288"/>
      <c r="FS26" s="288"/>
      <c r="FT26" s="288"/>
      <c r="FU26" s="288"/>
      <c r="FV26" s="288"/>
      <c r="FW26" s="288"/>
      <c r="FX26" s="288"/>
      <c r="FY26" s="288"/>
      <c r="FZ26" s="288"/>
      <c r="GA26" s="288"/>
      <c r="GB26" s="288"/>
      <c r="GC26" s="288"/>
      <c r="GD26" s="288"/>
      <c r="GE26" s="288"/>
      <c r="GF26" s="288"/>
      <c r="GG26" s="288"/>
      <c r="GH26" s="288"/>
      <c r="GI26" s="288"/>
      <c r="GJ26" s="288"/>
      <c r="GK26" s="288"/>
      <c r="GL26" s="288"/>
      <c r="GM26" s="288"/>
      <c r="GN26" s="288"/>
      <c r="GO26" s="288"/>
      <c r="GP26" s="288"/>
      <c r="GQ26" s="288"/>
      <c r="GR26" s="288"/>
      <c r="GS26" s="288"/>
      <c r="GT26" s="288"/>
      <c r="GU26" s="288"/>
      <c r="GV26" s="288"/>
      <c r="GW26" s="288"/>
      <c r="GX26" s="288"/>
      <c r="GY26" s="288"/>
      <c r="GZ26" s="288"/>
      <c r="HA26" s="288"/>
      <c r="HB26" s="288"/>
      <c r="HC26" s="288"/>
      <c r="HD26" s="288"/>
      <c r="HE26" s="288"/>
      <c r="HF26" s="288"/>
      <c r="HG26" s="288"/>
      <c r="HH26" s="288"/>
      <c r="HI26" s="288"/>
      <c r="HJ26" s="288"/>
      <c r="HK26" s="288"/>
      <c r="HL26" s="288"/>
      <c r="HM26" s="288"/>
      <c r="HN26" s="288"/>
      <c r="HO26" s="288"/>
      <c r="HP26" s="288"/>
      <c r="HQ26" s="288"/>
      <c r="HR26" s="288"/>
      <c r="HS26" s="288"/>
      <c r="HT26" s="288"/>
      <c r="HU26" s="288"/>
      <c r="HV26" s="288"/>
      <c r="HW26" s="288"/>
      <c r="HX26" s="288"/>
      <c r="HY26" s="288"/>
      <c r="HZ26" s="288"/>
      <c r="IA26" s="288"/>
      <c r="IB26" s="288"/>
      <c r="IC26" s="288"/>
      <c r="ID26" s="288"/>
      <c r="IE26" s="288"/>
      <c r="IF26" s="288"/>
      <c r="IG26" s="288"/>
      <c r="IH26" s="288"/>
      <c r="II26" s="288"/>
      <c r="IJ26" s="288"/>
      <c r="IK26" s="288"/>
      <c r="IL26" s="288"/>
      <c r="IM26" s="288"/>
      <c r="IN26" s="288"/>
      <c r="IO26" s="288"/>
      <c r="IP26" s="288"/>
      <c r="IQ26" s="288"/>
      <c r="IR26" s="288"/>
      <c r="IS26" s="288"/>
      <c r="IT26" s="288"/>
      <c r="IU26" s="288"/>
      <c r="IV26" s="288"/>
      <c r="IW26" s="288"/>
      <c r="IX26" s="288"/>
      <c r="IY26" s="288"/>
      <c r="IZ26" s="288"/>
      <c r="JA26" s="288"/>
      <c r="JB26" s="288"/>
      <c r="JC26" s="288"/>
      <c r="JD26" s="288"/>
      <c r="JE26" s="288"/>
      <c r="JF26" s="288"/>
      <c r="JG26" s="288"/>
      <c r="JH26" s="288"/>
      <c r="JI26" s="288"/>
      <c r="JJ26" s="288"/>
      <c r="JK26" s="288"/>
      <c r="JL26" s="288"/>
      <c r="JM26" s="288"/>
      <c r="JN26" s="288"/>
      <c r="JO26" s="288"/>
      <c r="JP26" s="288"/>
      <c r="JQ26" s="288"/>
      <c r="JR26" s="288"/>
      <c r="JS26" s="288"/>
      <c r="JT26" s="288"/>
      <c r="JU26" s="288"/>
      <c r="JV26" s="288"/>
      <c r="JW26" s="288"/>
      <c r="JX26" s="288"/>
      <c r="JY26" s="288"/>
      <c r="JZ26" s="288"/>
      <c r="KA26" s="288"/>
      <c r="KB26" s="288"/>
      <c r="KC26" s="288"/>
      <c r="KD26" s="288"/>
      <c r="KE26" s="288"/>
      <c r="KF26" s="288"/>
      <c r="KG26" s="288"/>
      <c r="KH26" s="288"/>
      <c r="KI26" s="288"/>
      <c r="KJ26" s="288"/>
      <c r="KK26" s="288"/>
      <c r="KL26" s="288"/>
      <c r="KM26" s="288"/>
      <c r="KN26" s="288"/>
      <c r="KO26" s="288"/>
      <c r="KP26" s="288"/>
      <c r="KQ26" s="288"/>
      <c r="KR26" s="288"/>
      <c r="KS26" s="288"/>
      <c r="KT26" s="288"/>
      <c r="KU26" s="288"/>
      <c r="KV26" s="288"/>
      <c r="KW26" s="288"/>
      <c r="KX26" s="288"/>
      <c r="KY26" s="288"/>
      <c r="KZ26" s="288"/>
      <c r="LA26" s="288"/>
      <c r="LB26" s="288"/>
      <c r="LC26" s="288"/>
      <c r="LD26" s="288"/>
      <c r="LE26" s="288"/>
      <c r="LF26" s="288"/>
      <c r="LG26" s="288"/>
      <c r="LH26" s="288"/>
      <c r="LI26" s="288"/>
      <c r="LJ26" s="288"/>
      <c r="LK26" s="288"/>
      <c r="LL26" s="288"/>
      <c r="LM26" s="288"/>
      <c r="LN26" s="288"/>
      <c r="LO26" s="288"/>
      <c r="LP26" s="288"/>
      <c r="LQ26" s="288"/>
      <c r="LR26" s="288"/>
      <c r="LS26" s="288"/>
      <c r="LT26" s="288"/>
      <c r="LU26" s="288"/>
      <c r="LV26" s="288"/>
      <c r="LW26" s="288"/>
      <c r="LX26" s="288"/>
      <c r="LY26" s="288"/>
      <c r="LZ26" s="288"/>
      <c r="MA26" s="288"/>
      <c r="MB26" s="288"/>
      <c r="MC26" s="288"/>
      <c r="MD26" s="288"/>
      <c r="ME26" s="288"/>
      <c r="MF26" s="288"/>
      <c r="MG26" s="288"/>
      <c r="MH26" s="288"/>
      <c r="MI26" s="288"/>
      <c r="MJ26" s="288"/>
      <c r="MK26" s="288"/>
      <c r="ML26" s="288"/>
      <c r="MM26" s="288"/>
      <c r="MN26" s="288"/>
      <c r="MO26" s="288"/>
      <c r="MP26" s="288"/>
      <c r="MQ26" s="288"/>
      <c r="MR26" s="288"/>
      <c r="MS26" s="288"/>
      <c r="MT26" s="288"/>
      <c r="MU26" s="288"/>
      <c r="MV26" s="288"/>
      <c r="MW26" s="288"/>
      <c r="MX26" s="288"/>
      <c r="MY26" s="288"/>
      <c r="MZ26" s="288"/>
      <c r="NA26" s="288"/>
      <c r="NB26" s="288"/>
      <c r="NC26" s="288"/>
      <c r="ND26" s="288"/>
      <c r="NE26" s="288"/>
      <c r="NF26" s="288"/>
      <c r="NG26" s="288"/>
      <c r="NH26" s="288"/>
      <c r="NI26" s="288"/>
      <c r="NJ26" s="288"/>
      <c r="NK26" s="288"/>
      <c r="NL26" s="288"/>
      <c r="NM26" s="288"/>
      <c r="NN26" s="288"/>
      <c r="NO26" s="288"/>
      <c r="NP26" s="288"/>
      <c r="NQ26" s="288"/>
      <c r="NR26" s="288"/>
      <c r="NS26" s="288"/>
      <c r="NT26" s="288"/>
      <c r="NU26" s="288"/>
      <c r="NV26" s="288"/>
      <c r="NW26" s="288"/>
      <c r="NX26" s="288"/>
      <c r="NY26" s="288"/>
      <c r="NZ26" s="288"/>
      <c r="OA26" s="288"/>
      <c r="OB26" s="288"/>
      <c r="OC26" s="288"/>
      <c r="OD26" s="288"/>
      <c r="OE26" s="288"/>
      <c r="OF26" s="288"/>
      <c r="OG26" s="288"/>
      <c r="OH26" s="288"/>
      <c r="OI26" s="288"/>
      <c r="OJ26" s="288"/>
      <c r="OK26" s="288"/>
      <c r="OL26" s="288"/>
      <c r="OM26" s="288"/>
      <c r="ON26" s="288"/>
      <c r="OO26" s="288"/>
      <c r="OP26" s="288"/>
      <c r="OQ26" s="288"/>
      <c r="OR26" s="288"/>
      <c r="OS26" s="288"/>
      <c r="OT26" s="288"/>
      <c r="OU26" s="288"/>
      <c r="OV26" s="288"/>
      <c r="OW26" s="288"/>
      <c r="OX26" s="288"/>
      <c r="OY26" s="288"/>
      <c r="OZ26" s="288"/>
      <c r="PA26" s="288"/>
      <c r="PB26" s="288"/>
      <c r="PC26" s="288"/>
      <c r="PD26" s="288"/>
      <c r="PE26" s="288"/>
      <c r="PF26" s="288"/>
      <c r="PG26" s="288"/>
      <c r="PH26" s="288"/>
      <c r="PI26" s="288"/>
      <c r="PJ26" s="288"/>
      <c r="PK26" s="288"/>
      <c r="PL26" s="288"/>
      <c r="PM26" s="288"/>
      <c r="PN26" s="288"/>
      <c r="PO26" s="288"/>
      <c r="PP26" s="288"/>
      <c r="PQ26" s="288"/>
      <c r="PR26" s="288"/>
      <c r="PS26" s="288"/>
      <c r="PT26" s="288"/>
      <c r="PU26" s="288"/>
      <c r="PV26" s="288"/>
      <c r="PW26" s="288"/>
      <c r="PX26" s="288"/>
      <c r="PY26" s="288"/>
      <c r="PZ26" s="288"/>
      <c r="QA26" s="288"/>
      <c r="QB26" s="288"/>
      <c r="QC26" s="288"/>
      <c r="QD26" s="288"/>
      <c r="QE26" s="288"/>
      <c r="QF26" s="288"/>
      <c r="QG26" s="288"/>
      <c r="QH26" s="288"/>
      <c r="QI26" s="288"/>
      <c r="QJ26" s="288"/>
      <c r="QK26" s="288"/>
      <c r="QL26" s="288"/>
      <c r="QM26" s="288"/>
      <c r="QN26" s="288"/>
      <c r="QO26" s="288"/>
      <c r="QP26" s="288"/>
      <c r="QQ26" s="288"/>
      <c r="QR26" s="288"/>
      <c r="QS26" s="288"/>
      <c r="QT26" s="288"/>
      <c r="QU26" s="288"/>
      <c r="QV26" s="288"/>
      <c r="QW26" s="288"/>
      <c r="QX26" s="288"/>
      <c r="QY26" s="288"/>
      <c r="QZ26" s="288"/>
      <c r="RA26" s="288"/>
      <c r="RB26" s="288"/>
      <c r="RC26" s="288"/>
      <c r="RD26" s="288"/>
      <c r="RE26" s="288"/>
      <c r="RF26" s="288"/>
      <c r="RG26" s="288"/>
      <c r="RH26" s="288"/>
      <c r="RI26" s="288"/>
      <c r="RJ26" s="288"/>
      <c r="RK26" s="288"/>
      <c r="RL26" s="288"/>
      <c r="RM26" s="288"/>
      <c r="RN26" s="288"/>
      <c r="RO26" s="288"/>
      <c r="RP26" s="288"/>
      <c r="RQ26" s="288"/>
      <c r="RR26" s="288"/>
      <c r="RS26" s="288"/>
      <c r="RT26" s="288"/>
      <c r="RU26" s="288"/>
      <c r="RV26" s="288"/>
      <c r="RW26" s="288"/>
      <c r="RX26" s="288"/>
      <c r="RY26" s="288"/>
      <c r="RZ26" s="288"/>
      <c r="SA26" s="288"/>
      <c r="SB26" s="288"/>
      <c r="SC26" s="288"/>
      <c r="SD26" s="288"/>
      <c r="SE26" s="288"/>
      <c r="SF26" s="288"/>
      <c r="SG26" s="288"/>
      <c r="SH26" s="288"/>
      <c r="SI26" s="288"/>
      <c r="SJ26" s="288"/>
      <c r="SK26" s="288"/>
      <c r="SL26" s="288"/>
      <c r="SM26" s="288"/>
      <c r="SN26" s="288"/>
      <c r="SO26" s="288"/>
      <c r="SP26" s="288"/>
      <c r="SQ26" s="288"/>
      <c r="SR26" s="288"/>
      <c r="SS26" s="288"/>
      <c r="ST26" s="288"/>
      <c r="SU26" s="288"/>
      <c r="SV26" s="288"/>
      <c r="SW26" s="288"/>
      <c r="SX26" s="288"/>
      <c r="SY26" s="288"/>
      <c r="SZ26" s="288"/>
      <c r="TA26" s="288"/>
      <c r="TB26" s="288"/>
      <c r="TC26" s="288"/>
      <c r="TD26" s="288"/>
      <c r="TE26" s="288"/>
      <c r="TF26" s="288"/>
      <c r="TG26" s="288"/>
      <c r="TH26" s="288"/>
      <c r="TI26" s="288"/>
      <c r="TJ26" s="288"/>
      <c r="TK26" s="288"/>
      <c r="TL26" s="288"/>
      <c r="TM26" s="288"/>
      <c r="TN26" s="288"/>
      <c r="TO26" s="288"/>
      <c r="TP26" s="288"/>
      <c r="TQ26" s="288"/>
      <c r="TR26" s="288"/>
      <c r="TS26" s="288"/>
      <c r="TT26" s="288"/>
      <c r="TU26" s="288"/>
      <c r="TV26" s="288"/>
      <c r="TW26" s="288"/>
      <c r="TX26" s="288"/>
      <c r="TY26" s="288"/>
      <c r="TZ26" s="288"/>
      <c r="UA26" s="288"/>
      <c r="UB26" s="288"/>
      <c r="UC26" s="288"/>
      <c r="UD26" s="288"/>
      <c r="UE26" s="288"/>
      <c r="UF26" s="288"/>
      <c r="UG26" s="288"/>
      <c r="UH26" s="288"/>
      <c r="UI26" s="288"/>
      <c r="UJ26" s="288"/>
      <c r="UK26" s="288"/>
      <c r="UL26" s="288"/>
      <c r="UM26" s="288"/>
      <c r="UN26" s="288"/>
      <c r="UO26" s="288"/>
      <c r="UP26" s="288"/>
      <c r="UQ26" s="288"/>
      <c r="UR26" s="288"/>
      <c r="US26" s="288"/>
      <c r="UT26" s="288"/>
      <c r="UU26" s="288"/>
      <c r="UV26" s="288"/>
      <c r="UW26" s="288"/>
      <c r="UX26" s="288"/>
      <c r="UY26" s="288"/>
      <c r="UZ26" s="288"/>
      <c r="VA26" s="288"/>
      <c r="VB26" s="288"/>
      <c r="VC26" s="288"/>
      <c r="VD26" s="288"/>
      <c r="VE26" s="288"/>
      <c r="VF26" s="288"/>
      <c r="VG26" s="288"/>
      <c r="VH26" s="288"/>
      <c r="VI26" s="288"/>
      <c r="VJ26" s="288"/>
      <c r="VK26" s="288"/>
      <c r="VL26" s="288"/>
      <c r="VM26" s="288"/>
      <c r="VN26" s="288"/>
      <c r="VO26" s="288"/>
      <c r="VP26" s="288"/>
      <c r="VQ26" s="288"/>
      <c r="VR26" s="288"/>
      <c r="VS26" s="288"/>
      <c r="VT26" s="288"/>
      <c r="VU26" s="288"/>
      <c r="VV26" s="288"/>
      <c r="VW26" s="288"/>
      <c r="VX26" s="288"/>
      <c r="VY26" s="288"/>
      <c r="VZ26" s="288"/>
      <c r="WA26" s="288"/>
      <c r="WB26" s="288"/>
      <c r="WC26" s="288"/>
      <c r="WD26" s="288"/>
      <c r="WE26" s="288"/>
      <c r="WF26" s="288"/>
      <c r="WG26" s="288"/>
      <c r="WH26" s="288"/>
      <c r="WI26" s="288"/>
      <c r="WJ26" s="288"/>
      <c r="WK26" s="288"/>
      <c r="WL26" s="288"/>
      <c r="WM26" s="288"/>
      <c r="WN26" s="288"/>
      <c r="WO26" s="288"/>
      <c r="WP26" s="288"/>
      <c r="WQ26" s="288"/>
      <c r="WR26" s="288"/>
      <c r="WS26" s="288"/>
      <c r="WT26" s="288"/>
      <c r="WU26" s="288"/>
      <c r="WV26" s="288"/>
      <c r="WW26" s="288"/>
      <c r="WX26" s="288"/>
      <c r="WY26" s="288"/>
      <c r="WZ26" s="288"/>
      <c r="XA26" s="288"/>
      <c r="XB26" s="288"/>
      <c r="XC26" s="288"/>
      <c r="XD26" s="288"/>
      <c r="XE26" s="288"/>
      <c r="XF26" s="288"/>
      <c r="XG26" s="288"/>
      <c r="XH26" s="288"/>
      <c r="XI26" s="288"/>
      <c r="XJ26" s="288"/>
      <c r="XK26" s="288"/>
      <c r="XL26" s="288"/>
      <c r="XM26" s="288"/>
      <c r="XN26" s="288"/>
      <c r="XO26" s="288"/>
      <c r="XP26" s="288"/>
      <c r="XQ26" s="288"/>
      <c r="XR26" s="288"/>
      <c r="XS26" s="288"/>
      <c r="XT26" s="288"/>
      <c r="XU26" s="288"/>
      <c r="XV26" s="288"/>
      <c r="XW26" s="288"/>
      <c r="XX26" s="288"/>
      <c r="XY26" s="288"/>
      <c r="XZ26" s="288"/>
      <c r="YA26" s="288"/>
      <c r="YB26" s="288"/>
      <c r="YC26" s="288"/>
      <c r="YD26" s="288"/>
      <c r="YE26" s="288"/>
      <c r="YF26" s="288"/>
      <c r="YG26" s="288"/>
      <c r="YH26" s="288"/>
      <c r="YI26" s="288"/>
      <c r="YJ26" s="288"/>
      <c r="YK26" s="288"/>
      <c r="YL26" s="288"/>
      <c r="YM26" s="288"/>
      <c r="YN26" s="288"/>
      <c r="YO26" s="288"/>
      <c r="YP26" s="288"/>
      <c r="YQ26" s="288"/>
      <c r="YR26" s="288"/>
      <c r="YS26" s="288"/>
      <c r="YT26" s="288"/>
      <c r="YU26" s="288"/>
      <c r="YV26" s="288"/>
      <c r="YW26" s="288"/>
      <c r="YX26" s="288"/>
      <c r="YY26" s="288"/>
      <c r="YZ26" s="288"/>
      <c r="ZA26" s="288"/>
      <c r="ZB26" s="288"/>
      <c r="ZC26" s="288"/>
      <c r="ZD26" s="288"/>
      <c r="ZE26" s="288"/>
      <c r="ZF26" s="288"/>
      <c r="ZG26" s="288"/>
      <c r="ZH26" s="288"/>
      <c r="ZI26" s="288"/>
      <c r="ZJ26" s="288"/>
      <c r="ZK26" s="288"/>
      <c r="ZL26" s="288"/>
      <c r="ZM26" s="288"/>
      <c r="ZN26" s="288"/>
      <c r="ZO26" s="288"/>
      <c r="ZP26" s="288"/>
      <c r="ZQ26" s="288"/>
      <c r="ZR26" s="288"/>
      <c r="ZS26" s="288"/>
      <c r="ZT26" s="288"/>
      <c r="ZU26" s="288"/>
      <c r="ZV26" s="288"/>
      <c r="ZW26" s="288"/>
      <c r="ZX26" s="288"/>
      <c r="ZY26" s="288"/>
      <c r="ZZ26" s="288"/>
      <c r="AAA26" s="288"/>
      <c r="AAB26" s="288"/>
      <c r="AAC26" s="288"/>
      <c r="AAD26" s="288"/>
      <c r="AAE26" s="288"/>
      <c r="AAF26" s="288"/>
      <c r="AAG26" s="288"/>
      <c r="AAH26" s="288"/>
      <c r="AAI26" s="288"/>
      <c r="AAJ26" s="288"/>
      <c r="AAK26" s="288"/>
      <c r="AAL26" s="288"/>
      <c r="AAM26" s="288"/>
      <c r="AAN26" s="288"/>
      <c r="AAO26" s="288"/>
      <c r="AAP26" s="288"/>
      <c r="AAQ26" s="288"/>
      <c r="AAR26" s="288"/>
      <c r="AAS26" s="288"/>
      <c r="AAT26" s="288"/>
      <c r="AAU26" s="288"/>
      <c r="AAV26" s="288"/>
      <c r="AAW26" s="288"/>
      <c r="AAX26" s="288"/>
      <c r="AAY26" s="288"/>
      <c r="AAZ26" s="288"/>
      <c r="ABA26" s="288"/>
      <c r="ABB26" s="288"/>
      <c r="ABC26" s="288"/>
      <c r="ABD26" s="288"/>
      <c r="ABE26" s="288"/>
      <c r="ABF26" s="288"/>
      <c r="ABG26" s="288"/>
      <c r="ABH26" s="288"/>
      <c r="ABI26" s="288"/>
      <c r="ABJ26" s="288"/>
      <c r="ABK26" s="288"/>
      <c r="ABL26" s="288"/>
      <c r="ABM26" s="288"/>
      <c r="ABN26" s="288"/>
      <c r="ABO26" s="288"/>
      <c r="ABP26" s="288"/>
      <c r="ABQ26" s="288"/>
      <c r="ABR26" s="288"/>
      <c r="ABS26" s="288"/>
      <c r="ABT26" s="288"/>
      <c r="ABU26" s="288"/>
      <c r="ABV26" s="288"/>
      <c r="ABW26" s="288"/>
      <c r="ABX26" s="288"/>
      <c r="ABY26" s="288"/>
      <c r="ABZ26" s="288"/>
      <c r="ACA26" s="288"/>
      <c r="ACB26" s="288"/>
      <c r="ACC26" s="288"/>
      <c r="ACD26" s="288"/>
      <c r="ACE26" s="288"/>
      <c r="ACF26" s="288"/>
      <c r="ACG26" s="288"/>
      <c r="ACH26" s="288"/>
      <c r="ACI26" s="288"/>
      <c r="ACJ26" s="288"/>
      <c r="ACK26" s="288"/>
      <c r="ACL26" s="288"/>
      <c r="ACM26" s="288"/>
      <c r="ACN26" s="288"/>
      <c r="ACO26" s="288"/>
      <c r="ACP26" s="288"/>
      <c r="ACQ26" s="288"/>
      <c r="ACR26" s="288"/>
      <c r="ACS26" s="288"/>
      <c r="ACT26" s="288"/>
      <c r="ACU26" s="288"/>
      <c r="ACV26" s="288"/>
      <c r="ACW26" s="288"/>
      <c r="ACX26" s="288"/>
      <c r="ACY26" s="288"/>
      <c r="ACZ26" s="288"/>
      <c r="ADA26" s="288"/>
      <c r="ADB26" s="288"/>
      <c r="ADC26" s="288"/>
      <c r="ADD26" s="288"/>
      <c r="ADE26" s="288"/>
      <c r="ADF26" s="288"/>
      <c r="ADG26" s="288"/>
      <c r="ADH26" s="288"/>
      <c r="ADI26" s="288"/>
      <c r="ADJ26" s="288"/>
      <c r="ADK26" s="288"/>
      <c r="ADL26" s="288"/>
      <c r="ADM26" s="288"/>
      <c r="ADN26" s="288"/>
      <c r="ADO26" s="288"/>
      <c r="ADP26" s="288"/>
      <c r="ADQ26" s="288"/>
      <c r="ADR26" s="288"/>
      <c r="ADS26" s="288"/>
      <c r="ADT26" s="288"/>
      <c r="ADU26" s="288"/>
      <c r="ADV26" s="288"/>
      <c r="ADW26" s="288"/>
      <c r="ADX26" s="288"/>
      <c r="ADY26" s="288"/>
      <c r="ADZ26" s="288"/>
      <c r="AEA26" s="288"/>
      <c r="AEB26" s="288"/>
      <c r="AEC26" s="288"/>
      <c r="AED26" s="288"/>
      <c r="AEE26" s="288"/>
      <c r="AEF26" s="288"/>
      <c r="AEG26" s="288"/>
      <c r="AEH26" s="288"/>
      <c r="AEI26" s="288"/>
      <c r="AEJ26" s="288"/>
      <c r="AEK26" s="288"/>
      <c r="AEL26" s="288"/>
      <c r="AEM26" s="288"/>
      <c r="AEN26" s="288"/>
      <c r="AEO26" s="288"/>
      <c r="AEP26" s="288"/>
      <c r="AEQ26" s="288"/>
      <c r="AER26" s="288"/>
      <c r="AES26" s="288"/>
      <c r="AET26" s="288"/>
      <c r="AEU26" s="288"/>
      <c r="AEV26" s="288"/>
      <c r="AEW26" s="288"/>
      <c r="AEX26" s="288"/>
      <c r="AEY26" s="288"/>
      <c r="AEZ26" s="288"/>
      <c r="AFA26" s="288"/>
      <c r="AFB26" s="288"/>
      <c r="AFC26" s="288"/>
      <c r="AFD26" s="288"/>
      <c r="AFE26" s="288"/>
      <c r="AFF26" s="288"/>
      <c r="AFG26" s="288"/>
      <c r="AFH26" s="288"/>
      <c r="AFI26" s="288"/>
      <c r="AFJ26" s="288"/>
      <c r="AFK26" s="288"/>
      <c r="AFL26" s="288"/>
      <c r="AFM26" s="288"/>
      <c r="AFN26" s="288"/>
      <c r="AFO26" s="288"/>
      <c r="AFP26" s="288"/>
      <c r="AFQ26" s="288"/>
      <c r="AFR26" s="288"/>
      <c r="AFS26" s="288"/>
      <c r="AFT26" s="288"/>
      <c r="AFU26" s="288"/>
      <c r="AFV26" s="288"/>
      <c r="AFW26" s="288"/>
      <c r="AFX26" s="288"/>
      <c r="AFY26" s="288"/>
      <c r="AFZ26" s="288"/>
      <c r="AGA26" s="288"/>
      <c r="AGB26" s="288"/>
      <c r="AGC26" s="288"/>
      <c r="AGD26" s="288"/>
      <c r="AGE26" s="288"/>
      <c r="AGF26" s="288"/>
      <c r="AGG26" s="288"/>
      <c r="AGH26" s="288"/>
      <c r="AGI26" s="288"/>
      <c r="AGJ26" s="288"/>
      <c r="AGK26" s="288"/>
      <c r="AGL26" s="288"/>
      <c r="AGM26" s="288"/>
      <c r="AGN26" s="288"/>
      <c r="AGO26" s="288"/>
      <c r="AGP26" s="288"/>
      <c r="AGQ26" s="288"/>
      <c r="AGR26" s="288"/>
      <c r="AGS26" s="288"/>
      <c r="AGT26" s="288"/>
      <c r="AGU26" s="288"/>
      <c r="AGV26" s="288"/>
      <c r="AGW26" s="288"/>
      <c r="AGX26" s="288"/>
      <c r="AGY26" s="288"/>
      <c r="AGZ26" s="288"/>
      <c r="AHA26" s="288"/>
      <c r="AHB26" s="288"/>
      <c r="AHC26" s="288"/>
      <c r="AHD26" s="288"/>
      <c r="AHE26" s="288"/>
      <c r="AHF26" s="288"/>
      <c r="AHG26" s="288"/>
      <c r="AHH26" s="288"/>
      <c r="AHI26" s="288"/>
      <c r="AHJ26" s="288"/>
      <c r="AHK26" s="288"/>
      <c r="AHL26" s="288"/>
      <c r="AHM26" s="288"/>
      <c r="AHN26" s="288"/>
      <c r="AHO26" s="288"/>
      <c r="AHP26" s="288"/>
      <c r="AHQ26" s="288"/>
      <c r="AHR26" s="288"/>
      <c r="AHS26" s="288"/>
      <c r="AHT26" s="288"/>
      <c r="AHU26" s="288"/>
      <c r="AHV26" s="288"/>
      <c r="AHW26" s="288"/>
      <c r="AHX26" s="288"/>
      <c r="AHY26" s="288"/>
      <c r="AHZ26" s="288"/>
      <c r="AIA26" s="288"/>
      <c r="AIB26" s="288"/>
      <c r="AIC26" s="288"/>
      <c r="AID26" s="288"/>
      <c r="AIE26" s="288"/>
      <c r="AIF26" s="288"/>
      <c r="AIG26" s="288"/>
      <c r="AIH26" s="288"/>
      <c r="AII26" s="288"/>
      <c r="AIJ26" s="288"/>
      <c r="AIK26" s="288"/>
      <c r="AIL26" s="288"/>
      <c r="AIM26" s="288"/>
      <c r="AIN26" s="288"/>
      <c r="AIO26" s="288"/>
      <c r="AIP26" s="288"/>
      <c r="AIQ26" s="288"/>
      <c r="AIR26" s="288"/>
      <c r="AIS26" s="288"/>
      <c r="AIT26" s="288"/>
      <c r="AIU26" s="288"/>
      <c r="AIV26" s="288"/>
      <c r="AIW26" s="288"/>
      <c r="AIX26" s="288"/>
      <c r="AIY26" s="288"/>
      <c r="AIZ26" s="288"/>
      <c r="AJA26" s="288"/>
      <c r="AJB26" s="288"/>
      <c r="AJC26" s="288"/>
      <c r="AJD26" s="288"/>
      <c r="AJE26" s="288"/>
      <c r="AJF26" s="288"/>
      <c r="AJG26" s="288"/>
      <c r="AJH26" s="288"/>
      <c r="AJI26" s="288"/>
      <c r="AJJ26" s="288"/>
      <c r="AJK26" s="288"/>
      <c r="AJL26" s="288"/>
      <c r="AJM26" s="288"/>
      <c r="AJN26" s="288"/>
      <c r="AJO26" s="288"/>
      <c r="AJP26" s="288"/>
      <c r="AJQ26" s="288"/>
      <c r="AJR26" s="288"/>
      <c r="AJS26" s="288"/>
      <c r="AJT26" s="288"/>
      <c r="AJU26" s="288"/>
      <c r="AJV26" s="288"/>
      <c r="AJW26" s="288"/>
      <c r="AJX26" s="288"/>
      <c r="AJY26" s="288"/>
      <c r="AJZ26" s="288"/>
      <c r="AKA26" s="288"/>
      <c r="AKB26" s="288"/>
      <c r="AKC26" s="288"/>
      <c r="AKD26" s="288"/>
      <c r="AKE26" s="288"/>
      <c r="AKF26" s="288"/>
      <c r="AKG26" s="288"/>
      <c r="AKH26" s="288"/>
      <c r="AKI26" s="288"/>
      <c r="AKJ26" s="288"/>
      <c r="AKK26" s="288"/>
      <c r="AKL26" s="288"/>
      <c r="AKM26" s="288"/>
      <c r="AKN26" s="288"/>
      <c r="AKO26" s="288"/>
      <c r="AKP26" s="288"/>
      <c r="AKQ26" s="288"/>
      <c r="AKR26" s="288"/>
      <c r="AKS26" s="288"/>
      <c r="AKT26" s="288"/>
      <c r="AKU26" s="288"/>
      <c r="AKV26" s="288"/>
      <c r="AKW26" s="288"/>
      <c r="AKX26" s="288"/>
      <c r="AKY26" s="288"/>
      <c r="AKZ26" s="288"/>
      <c r="ALA26" s="288"/>
      <c r="ALB26" s="288"/>
      <c r="ALC26" s="288"/>
      <c r="ALD26" s="288"/>
      <c r="ALE26" s="288"/>
      <c r="ALF26" s="288"/>
      <c r="ALG26" s="288"/>
      <c r="ALH26" s="288"/>
      <c r="ALI26" s="288"/>
      <c r="ALJ26" s="288"/>
      <c r="ALK26" s="288"/>
      <c r="ALL26" s="288"/>
      <c r="ALM26" s="288"/>
      <c r="ALN26" s="288"/>
      <c r="ALO26" s="288"/>
      <c r="ALP26" s="288"/>
      <c r="ALQ26" s="288"/>
      <c r="ALR26" s="288"/>
      <c r="ALS26" s="288"/>
      <c r="ALT26" s="288"/>
      <c r="ALU26" s="288"/>
      <c r="ALV26" s="288"/>
      <c r="ALW26" s="288"/>
      <c r="ALX26" s="288"/>
      <c r="ALY26" s="288"/>
      <c r="ALZ26" s="288"/>
      <c r="AMA26" s="288"/>
      <c r="AMB26" s="288"/>
      <c r="AMC26" s="288"/>
    </row>
    <row r="27" spans="1:1017" s="289" customFormat="1" ht="45" customHeight="1" x14ac:dyDescent="0.7">
      <c r="A27" s="286">
        <v>1999</v>
      </c>
      <c r="B27" s="390">
        <v>1545196.5049999999</v>
      </c>
      <c r="C27" s="290">
        <v>20000</v>
      </c>
      <c r="D27" s="390">
        <v>1720899.97</v>
      </c>
      <c r="E27" s="290">
        <v>-195703.465</v>
      </c>
      <c r="F27" s="390">
        <v>1354167.2109999999</v>
      </c>
      <c r="G27" s="290">
        <v>15600</v>
      </c>
      <c r="H27" s="390">
        <v>1581367.54</v>
      </c>
      <c r="I27" s="290">
        <v>-242800.329</v>
      </c>
      <c r="J27" s="391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8"/>
      <c r="V27" s="288"/>
      <c r="W27" s="288"/>
      <c r="X27" s="288"/>
      <c r="Y27" s="288"/>
      <c r="Z27" s="288"/>
      <c r="AA27" s="288"/>
      <c r="AB27" s="288"/>
      <c r="AC27" s="288"/>
      <c r="AD27" s="288"/>
      <c r="AE27" s="288"/>
      <c r="AF27" s="288"/>
      <c r="AG27" s="288"/>
      <c r="AH27" s="288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8"/>
      <c r="AT27" s="288"/>
      <c r="AU27" s="288"/>
      <c r="AV27" s="288"/>
      <c r="AW27" s="288"/>
      <c r="AX27" s="288"/>
      <c r="AY27" s="288"/>
      <c r="AZ27" s="288"/>
      <c r="BA27" s="288"/>
      <c r="BB27" s="288"/>
      <c r="BC27" s="288"/>
      <c r="BD27" s="288"/>
      <c r="BE27" s="288"/>
      <c r="BF27" s="288"/>
      <c r="BG27" s="288"/>
      <c r="BH27" s="288"/>
      <c r="BI27" s="288"/>
      <c r="BJ27" s="288"/>
      <c r="BK27" s="288"/>
      <c r="BL27" s="288"/>
      <c r="BM27" s="288"/>
      <c r="BN27" s="288"/>
      <c r="BO27" s="288"/>
      <c r="BP27" s="288"/>
      <c r="BQ27" s="288"/>
      <c r="BR27" s="288"/>
      <c r="BS27" s="288"/>
      <c r="BT27" s="288"/>
      <c r="BU27" s="288"/>
      <c r="BV27" s="288"/>
      <c r="BW27" s="288"/>
      <c r="BX27" s="288"/>
      <c r="BY27" s="288"/>
      <c r="BZ27" s="288"/>
      <c r="CA27" s="288"/>
      <c r="CB27" s="288"/>
      <c r="CC27" s="288"/>
      <c r="CD27" s="288"/>
      <c r="CE27" s="288"/>
      <c r="CF27" s="288"/>
      <c r="CG27" s="288"/>
      <c r="CH27" s="288"/>
      <c r="CI27" s="288"/>
      <c r="CJ27" s="288"/>
      <c r="CK27" s="288"/>
      <c r="CL27" s="288"/>
      <c r="CM27" s="288"/>
      <c r="CN27" s="288"/>
      <c r="CO27" s="288"/>
      <c r="CP27" s="288"/>
      <c r="CQ27" s="288"/>
      <c r="CR27" s="288"/>
      <c r="CS27" s="288"/>
      <c r="CT27" s="288"/>
      <c r="CU27" s="288"/>
      <c r="CV27" s="288"/>
      <c r="CW27" s="288"/>
      <c r="CX27" s="288"/>
      <c r="CY27" s="288"/>
      <c r="CZ27" s="288"/>
      <c r="DA27" s="288"/>
      <c r="DB27" s="288"/>
      <c r="DC27" s="288"/>
      <c r="DD27" s="288"/>
      <c r="DE27" s="288"/>
      <c r="DF27" s="288"/>
      <c r="DG27" s="288"/>
      <c r="DH27" s="288"/>
      <c r="DI27" s="288"/>
      <c r="DJ27" s="288"/>
      <c r="DK27" s="288"/>
      <c r="DL27" s="288"/>
      <c r="DM27" s="288"/>
      <c r="DN27" s="288"/>
      <c r="DO27" s="288"/>
      <c r="DP27" s="288"/>
      <c r="DQ27" s="288"/>
      <c r="DR27" s="288"/>
      <c r="DS27" s="288"/>
      <c r="DT27" s="288"/>
      <c r="DU27" s="288"/>
      <c r="DV27" s="288"/>
      <c r="DW27" s="288"/>
      <c r="DX27" s="288"/>
      <c r="DY27" s="288"/>
      <c r="DZ27" s="288"/>
      <c r="EA27" s="288"/>
      <c r="EB27" s="288"/>
      <c r="EC27" s="288"/>
      <c r="ED27" s="288"/>
      <c r="EE27" s="288"/>
      <c r="EF27" s="288"/>
      <c r="EG27" s="288"/>
      <c r="EH27" s="288"/>
      <c r="EI27" s="288"/>
      <c r="EJ27" s="288"/>
      <c r="EK27" s="288"/>
      <c r="EL27" s="288"/>
      <c r="EM27" s="288"/>
      <c r="EN27" s="288"/>
      <c r="EO27" s="288"/>
      <c r="EP27" s="288"/>
      <c r="EQ27" s="288"/>
      <c r="ER27" s="288"/>
      <c r="ES27" s="288"/>
      <c r="ET27" s="288"/>
      <c r="EU27" s="288"/>
      <c r="EV27" s="288"/>
      <c r="EW27" s="288"/>
      <c r="EX27" s="288"/>
      <c r="EY27" s="288"/>
      <c r="EZ27" s="288"/>
      <c r="FA27" s="288"/>
      <c r="FB27" s="288"/>
      <c r="FC27" s="288"/>
      <c r="FD27" s="288"/>
      <c r="FE27" s="288"/>
      <c r="FF27" s="288"/>
      <c r="FG27" s="288"/>
      <c r="FH27" s="288"/>
      <c r="FI27" s="288"/>
      <c r="FJ27" s="288"/>
      <c r="FK27" s="288"/>
      <c r="FL27" s="288"/>
      <c r="FM27" s="288"/>
      <c r="FN27" s="288"/>
      <c r="FO27" s="288"/>
      <c r="FP27" s="288"/>
      <c r="FQ27" s="288"/>
      <c r="FR27" s="288"/>
      <c r="FS27" s="288"/>
      <c r="FT27" s="288"/>
      <c r="FU27" s="288"/>
      <c r="FV27" s="288"/>
      <c r="FW27" s="288"/>
      <c r="FX27" s="288"/>
      <c r="FY27" s="288"/>
      <c r="FZ27" s="288"/>
      <c r="GA27" s="288"/>
      <c r="GB27" s="288"/>
      <c r="GC27" s="288"/>
      <c r="GD27" s="288"/>
      <c r="GE27" s="288"/>
      <c r="GF27" s="288"/>
      <c r="GG27" s="288"/>
      <c r="GH27" s="288"/>
      <c r="GI27" s="288"/>
      <c r="GJ27" s="288"/>
      <c r="GK27" s="288"/>
      <c r="GL27" s="288"/>
      <c r="GM27" s="288"/>
      <c r="GN27" s="288"/>
      <c r="GO27" s="288"/>
      <c r="GP27" s="288"/>
      <c r="GQ27" s="288"/>
      <c r="GR27" s="288"/>
      <c r="GS27" s="288"/>
      <c r="GT27" s="288"/>
      <c r="GU27" s="288"/>
      <c r="GV27" s="288"/>
      <c r="GW27" s="288"/>
      <c r="GX27" s="288"/>
      <c r="GY27" s="288"/>
      <c r="GZ27" s="288"/>
      <c r="HA27" s="288"/>
      <c r="HB27" s="288"/>
      <c r="HC27" s="288"/>
      <c r="HD27" s="288"/>
      <c r="HE27" s="288"/>
      <c r="HF27" s="288"/>
      <c r="HG27" s="288"/>
      <c r="HH27" s="288"/>
      <c r="HI27" s="288"/>
      <c r="HJ27" s="288"/>
      <c r="HK27" s="288"/>
      <c r="HL27" s="288"/>
      <c r="HM27" s="288"/>
      <c r="HN27" s="288"/>
      <c r="HO27" s="288"/>
      <c r="HP27" s="288"/>
      <c r="HQ27" s="288"/>
      <c r="HR27" s="288"/>
      <c r="HS27" s="288"/>
      <c r="HT27" s="288"/>
      <c r="HU27" s="288"/>
      <c r="HV27" s="288"/>
      <c r="HW27" s="288"/>
      <c r="HX27" s="288"/>
      <c r="HY27" s="288"/>
      <c r="HZ27" s="288"/>
      <c r="IA27" s="288"/>
      <c r="IB27" s="288"/>
      <c r="IC27" s="288"/>
      <c r="ID27" s="288"/>
      <c r="IE27" s="288"/>
      <c r="IF27" s="288"/>
      <c r="IG27" s="288"/>
      <c r="IH27" s="288"/>
      <c r="II27" s="288"/>
      <c r="IJ27" s="288"/>
      <c r="IK27" s="288"/>
      <c r="IL27" s="288"/>
      <c r="IM27" s="288"/>
      <c r="IN27" s="288"/>
      <c r="IO27" s="288"/>
      <c r="IP27" s="288"/>
      <c r="IQ27" s="288"/>
      <c r="IR27" s="288"/>
      <c r="IS27" s="288"/>
      <c r="IT27" s="288"/>
      <c r="IU27" s="288"/>
      <c r="IV27" s="288"/>
      <c r="IW27" s="288"/>
      <c r="IX27" s="288"/>
      <c r="IY27" s="288"/>
      <c r="IZ27" s="288"/>
      <c r="JA27" s="288"/>
      <c r="JB27" s="288"/>
      <c r="JC27" s="288"/>
      <c r="JD27" s="288"/>
      <c r="JE27" s="288"/>
      <c r="JF27" s="288"/>
      <c r="JG27" s="288"/>
      <c r="JH27" s="288"/>
      <c r="JI27" s="288"/>
      <c r="JJ27" s="288"/>
      <c r="JK27" s="288"/>
      <c r="JL27" s="288"/>
      <c r="JM27" s="288"/>
      <c r="JN27" s="288"/>
      <c r="JO27" s="288"/>
      <c r="JP27" s="288"/>
      <c r="JQ27" s="288"/>
      <c r="JR27" s="288"/>
      <c r="JS27" s="288"/>
      <c r="JT27" s="288"/>
      <c r="JU27" s="288"/>
      <c r="JV27" s="288"/>
      <c r="JW27" s="288"/>
      <c r="JX27" s="288"/>
      <c r="JY27" s="288"/>
      <c r="JZ27" s="288"/>
      <c r="KA27" s="288"/>
      <c r="KB27" s="288"/>
      <c r="KC27" s="288"/>
      <c r="KD27" s="288"/>
      <c r="KE27" s="288"/>
      <c r="KF27" s="288"/>
      <c r="KG27" s="288"/>
      <c r="KH27" s="288"/>
      <c r="KI27" s="288"/>
      <c r="KJ27" s="288"/>
      <c r="KK27" s="288"/>
      <c r="KL27" s="288"/>
      <c r="KM27" s="288"/>
      <c r="KN27" s="288"/>
      <c r="KO27" s="288"/>
      <c r="KP27" s="288"/>
      <c r="KQ27" s="288"/>
      <c r="KR27" s="288"/>
      <c r="KS27" s="288"/>
      <c r="KT27" s="288"/>
      <c r="KU27" s="288"/>
      <c r="KV27" s="288"/>
      <c r="KW27" s="288"/>
      <c r="KX27" s="288"/>
      <c r="KY27" s="288"/>
      <c r="KZ27" s="288"/>
      <c r="LA27" s="288"/>
      <c r="LB27" s="288"/>
      <c r="LC27" s="288"/>
      <c r="LD27" s="288"/>
      <c r="LE27" s="288"/>
      <c r="LF27" s="288"/>
      <c r="LG27" s="288"/>
      <c r="LH27" s="288"/>
      <c r="LI27" s="288"/>
      <c r="LJ27" s="288"/>
      <c r="LK27" s="288"/>
      <c r="LL27" s="288"/>
      <c r="LM27" s="288"/>
      <c r="LN27" s="288"/>
      <c r="LO27" s="288"/>
      <c r="LP27" s="288"/>
      <c r="LQ27" s="288"/>
      <c r="LR27" s="288"/>
      <c r="LS27" s="288"/>
      <c r="LT27" s="288"/>
      <c r="LU27" s="288"/>
      <c r="LV27" s="288"/>
      <c r="LW27" s="288"/>
      <c r="LX27" s="288"/>
      <c r="LY27" s="288"/>
      <c r="LZ27" s="288"/>
      <c r="MA27" s="288"/>
      <c r="MB27" s="288"/>
      <c r="MC27" s="288"/>
      <c r="MD27" s="288"/>
      <c r="ME27" s="288"/>
      <c r="MF27" s="288"/>
      <c r="MG27" s="288"/>
      <c r="MH27" s="288"/>
      <c r="MI27" s="288"/>
      <c r="MJ27" s="288"/>
      <c r="MK27" s="288"/>
      <c r="ML27" s="288"/>
      <c r="MM27" s="288"/>
      <c r="MN27" s="288"/>
      <c r="MO27" s="288"/>
      <c r="MP27" s="288"/>
      <c r="MQ27" s="288"/>
      <c r="MR27" s="288"/>
      <c r="MS27" s="288"/>
      <c r="MT27" s="288"/>
      <c r="MU27" s="288"/>
      <c r="MV27" s="288"/>
      <c r="MW27" s="288"/>
      <c r="MX27" s="288"/>
      <c r="MY27" s="288"/>
      <c r="MZ27" s="288"/>
      <c r="NA27" s="288"/>
      <c r="NB27" s="288"/>
      <c r="NC27" s="288"/>
      <c r="ND27" s="288"/>
      <c r="NE27" s="288"/>
      <c r="NF27" s="288"/>
      <c r="NG27" s="288"/>
      <c r="NH27" s="288"/>
      <c r="NI27" s="288"/>
      <c r="NJ27" s="288"/>
      <c r="NK27" s="288"/>
      <c r="NL27" s="288"/>
      <c r="NM27" s="288"/>
      <c r="NN27" s="288"/>
      <c r="NO27" s="288"/>
      <c r="NP27" s="288"/>
      <c r="NQ27" s="288"/>
      <c r="NR27" s="288"/>
      <c r="NS27" s="288"/>
      <c r="NT27" s="288"/>
      <c r="NU27" s="288"/>
      <c r="NV27" s="288"/>
      <c r="NW27" s="288"/>
      <c r="NX27" s="288"/>
      <c r="NY27" s="288"/>
      <c r="NZ27" s="288"/>
      <c r="OA27" s="288"/>
      <c r="OB27" s="288"/>
      <c r="OC27" s="288"/>
      <c r="OD27" s="288"/>
      <c r="OE27" s="288"/>
      <c r="OF27" s="288"/>
      <c r="OG27" s="288"/>
      <c r="OH27" s="288"/>
      <c r="OI27" s="288"/>
      <c r="OJ27" s="288"/>
      <c r="OK27" s="288"/>
      <c r="OL27" s="288"/>
      <c r="OM27" s="288"/>
      <c r="ON27" s="288"/>
      <c r="OO27" s="288"/>
      <c r="OP27" s="288"/>
      <c r="OQ27" s="288"/>
      <c r="OR27" s="288"/>
      <c r="OS27" s="288"/>
      <c r="OT27" s="288"/>
      <c r="OU27" s="288"/>
      <c r="OV27" s="288"/>
      <c r="OW27" s="288"/>
      <c r="OX27" s="288"/>
      <c r="OY27" s="288"/>
      <c r="OZ27" s="288"/>
      <c r="PA27" s="288"/>
      <c r="PB27" s="288"/>
      <c r="PC27" s="288"/>
      <c r="PD27" s="288"/>
      <c r="PE27" s="288"/>
      <c r="PF27" s="288"/>
      <c r="PG27" s="288"/>
      <c r="PH27" s="288"/>
      <c r="PI27" s="288"/>
      <c r="PJ27" s="288"/>
      <c r="PK27" s="288"/>
      <c r="PL27" s="288"/>
      <c r="PM27" s="288"/>
      <c r="PN27" s="288"/>
      <c r="PO27" s="288"/>
      <c r="PP27" s="288"/>
      <c r="PQ27" s="288"/>
      <c r="PR27" s="288"/>
      <c r="PS27" s="288"/>
      <c r="PT27" s="288"/>
      <c r="PU27" s="288"/>
      <c r="PV27" s="288"/>
      <c r="PW27" s="288"/>
      <c r="PX27" s="288"/>
      <c r="PY27" s="288"/>
      <c r="PZ27" s="288"/>
      <c r="QA27" s="288"/>
      <c r="QB27" s="288"/>
      <c r="QC27" s="288"/>
      <c r="QD27" s="288"/>
      <c r="QE27" s="288"/>
      <c r="QF27" s="288"/>
      <c r="QG27" s="288"/>
      <c r="QH27" s="288"/>
      <c r="QI27" s="288"/>
      <c r="QJ27" s="288"/>
      <c r="QK27" s="288"/>
      <c r="QL27" s="288"/>
      <c r="QM27" s="288"/>
      <c r="QN27" s="288"/>
      <c r="QO27" s="288"/>
      <c r="QP27" s="288"/>
      <c r="QQ27" s="288"/>
      <c r="QR27" s="288"/>
      <c r="QS27" s="288"/>
      <c r="QT27" s="288"/>
      <c r="QU27" s="288"/>
      <c r="QV27" s="288"/>
      <c r="QW27" s="288"/>
      <c r="QX27" s="288"/>
      <c r="QY27" s="288"/>
      <c r="QZ27" s="288"/>
      <c r="RA27" s="288"/>
      <c r="RB27" s="288"/>
      <c r="RC27" s="288"/>
      <c r="RD27" s="288"/>
      <c r="RE27" s="288"/>
      <c r="RF27" s="288"/>
      <c r="RG27" s="288"/>
      <c r="RH27" s="288"/>
      <c r="RI27" s="288"/>
      <c r="RJ27" s="288"/>
      <c r="RK27" s="288"/>
      <c r="RL27" s="288"/>
      <c r="RM27" s="288"/>
      <c r="RN27" s="288"/>
      <c r="RO27" s="288"/>
      <c r="RP27" s="288"/>
      <c r="RQ27" s="288"/>
      <c r="RR27" s="288"/>
      <c r="RS27" s="288"/>
      <c r="RT27" s="288"/>
      <c r="RU27" s="288"/>
      <c r="RV27" s="288"/>
      <c r="RW27" s="288"/>
      <c r="RX27" s="288"/>
      <c r="RY27" s="288"/>
      <c r="RZ27" s="288"/>
      <c r="SA27" s="288"/>
      <c r="SB27" s="288"/>
      <c r="SC27" s="288"/>
      <c r="SD27" s="288"/>
      <c r="SE27" s="288"/>
      <c r="SF27" s="288"/>
      <c r="SG27" s="288"/>
      <c r="SH27" s="288"/>
      <c r="SI27" s="288"/>
      <c r="SJ27" s="288"/>
      <c r="SK27" s="288"/>
      <c r="SL27" s="288"/>
      <c r="SM27" s="288"/>
      <c r="SN27" s="288"/>
      <c r="SO27" s="288"/>
      <c r="SP27" s="288"/>
      <c r="SQ27" s="288"/>
      <c r="SR27" s="288"/>
      <c r="SS27" s="288"/>
      <c r="ST27" s="288"/>
      <c r="SU27" s="288"/>
      <c r="SV27" s="288"/>
      <c r="SW27" s="288"/>
      <c r="SX27" s="288"/>
      <c r="SY27" s="288"/>
      <c r="SZ27" s="288"/>
      <c r="TA27" s="288"/>
      <c r="TB27" s="288"/>
      <c r="TC27" s="288"/>
      <c r="TD27" s="288"/>
      <c r="TE27" s="288"/>
      <c r="TF27" s="288"/>
      <c r="TG27" s="288"/>
      <c r="TH27" s="288"/>
      <c r="TI27" s="288"/>
      <c r="TJ27" s="288"/>
      <c r="TK27" s="288"/>
      <c r="TL27" s="288"/>
      <c r="TM27" s="288"/>
      <c r="TN27" s="288"/>
      <c r="TO27" s="288"/>
      <c r="TP27" s="288"/>
      <c r="TQ27" s="288"/>
      <c r="TR27" s="288"/>
      <c r="TS27" s="288"/>
      <c r="TT27" s="288"/>
      <c r="TU27" s="288"/>
      <c r="TV27" s="288"/>
      <c r="TW27" s="288"/>
      <c r="TX27" s="288"/>
      <c r="TY27" s="288"/>
      <c r="TZ27" s="288"/>
      <c r="UA27" s="288"/>
      <c r="UB27" s="288"/>
      <c r="UC27" s="288"/>
      <c r="UD27" s="288"/>
      <c r="UE27" s="288"/>
      <c r="UF27" s="288"/>
      <c r="UG27" s="288"/>
      <c r="UH27" s="288"/>
      <c r="UI27" s="288"/>
      <c r="UJ27" s="288"/>
      <c r="UK27" s="288"/>
      <c r="UL27" s="288"/>
      <c r="UM27" s="288"/>
      <c r="UN27" s="288"/>
      <c r="UO27" s="288"/>
      <c r="UP27" s="288"/>
      <c r="UQ27" s="288"/>
      <c r="UR27" s="288"/>
      <c r="US27" s="288"/>
      <c r="UT27" s="288"/>
      <c r="UU27" s="288"/>
      <c r="UV27" s="288"/>
      <c r="UW27" s="288"/>
      <c r="UX27" s="288"/>
      <c r="UY27" s="288"/>
      <c r="UZ27" s="288"/>
      <c r="VA27" s="288"/>
      <c r="VB27" s="288"/>
      <c r="VC27" s="288"/>
      <c r="VD27" s="288"/>
      <c r="VE27" s="288"/>
      <c r="VF27" s="288"/>
      <c r="VG27" s="288"/>
      <c r="VH27" s="288"/>
      <c r="VI27" s="288"/>
      <c r="VJ27" s="288"/>
      <c r="VK27" s="288"/>
      <c r="VL27" s="288"/>
      <c r="VM27" s="288"/>
      <c r="VN27" s="288"/>
      <c r="VO27" s="288"/>
      <c r="VP27" s="288"/>
      <c r="VQ27" s="288"/>
      <c r="VR27" s="288"/>
      <c r="VS27" s="288"/>
      <c r="VT27" s="288"/>
      <c r="VU27" s="288"/>
      <c r="VV27" s="288"/>
      <c r="VW27" s="288"/>
      <c r="VX27" s="288"/>
      <c r="VY27" s="288"/>
      <c r="VZ27" s="288"/>
      <c r="WA27" s="288"/>
      <c r="WB27" s="288"/>
      <c r="WC27" s="288"/>
      <c r="WD27" s="288"/>
      <c r="WE27" s="288"/>
      <c r="WF27" s="288"/>
      <c r="WG27" s="288"/>
      <c r="WH27" s="288"/>
      <c r="WI27" s="288"/>
      <c r="WJ27" s="288"/>
      <c r="WK27" s="288"/>
      <c r="WL27" s="288"/>
      <c r="WM27" s="288"/>
      <c r="WN27" s="288"/>
      <c r="WO27" s="288"/>
      <c r="WP27" s="288"/>
      <c r="WQ27" s="288"/>
      <c r="WR27" s="288"/>
      <c r="WS27" s="288"/>
      <c r="WT27" s="288"/>
      <c r="WU27" s="288"/>
      <c r="WV27" s="288"/>
      <c r="WW27" s="288"/>
      <c r="WX27" s="288"/>
      <c r="WY27" s="288"/>
      <c r="WZ27" s="288"/>
      <c r="XA27" s="288"/>
      <c r="XB27" s="288"/>
      <c r="XC27" s="288"/>
      <c r="XD27" s="288"/>
      <c r="XE27" s="288"/>
      <c r="XF27" s="288"/>
      <c r="XG27" s="288"/>
      <c r="XH27" s="288"/>
      <c r="XI27" s="288"/>
      <c r="XJ27" s="288"/>
      <c r="XK27" s="288"/>
      <c r="XL27" s="288"/>
      <c r="XM27" s="288"/>
      <c r="XN27" s="288"/>
      <c r="XO27" s="288"/>
      <c r="XP27" s="288"/>
      <c r="XQ27" s="288"/>
      <c r="XR27" s="288"/>
      <c r="XS27" s="288"/>
      <c r="XT27" s="288"/>
      <c r="XU27" s="288"/>
      <c r="XV27" s="288"/>
      <c r="XW27" s="288"/>
      <c r="XX27" s="288"/>
      <c r="XY27" s="288"/>
      <c r="XZ27" s="288"/>
      <c r="YA27" s="288"/>
      <c r="YB27" s="288"/>
      <c r="YC27" s="288"/>
      <c r="YD27" s="288"/>
      <c r="YE27" s="288"/>
      <c r="YF27" s="288"/>
      <c r="YG27" s="288"/>
      <c r="YH27" s="288"/>
      <c r="YI27" s="288"/>
      <c r="YJ27" s="288"/>
      <c r="YK27" s="288"/>
      <c r="YL27" s="288"/>
      <c r="YM27" s="288"/>
      <c r="YN27" s="288"/>
      <c r="YO27" s="288"/>
      <c r="YP27" s="288"/>
      <c r="YQ27" s="288"/>
      <c r="YR27" s="288"/>
      <c r="YS27" s="288"/>
      <c r="YT27" s="288"/>
      <c r="YU27" s="288"/>
      <c r="YV27" s="288"/>
      <c r="YW27" s="288"/>
      <c r="YX27" s="288"/>
      <c r="YY27" s="288"/>
      <c r="YZ27" s="288"/>
      <c r="ZA27" s="288"/>
      <c r="ZB27" s="288"/>
      <c r="ZC27" s="288"/>
      <c r="ZD27" s="288"/>
      <c r="ZE27" s="288"/>
      <c r="ZF27" s="288"/>
      <c r="ZG27" s="288"/>
      <c r="ZH27" s="288"/>
      <c r="ZI27" s="288"/>
      <c r="ZJ27" s="288"/>
      <c r="ZK27" s="288"/>
      <c r="ZL27" s="288"/>
      <c r="ZM27" s="288"/>
      <c r="ZN27" s="288"/>
      <c r="ZO27" s="288"/>
      <c r="ZP27" s="288"/>
      <c r="ZQ27" s="288"/>
      <c r="ZR27" s="288"/>
      <c r="ZS27" s="288"/>
      <c r="ZT27" s="288"/>
      <c r="ZU27" s="288"/>
      <c r="ZV27" s="288"/>
      <c r="ZW27" s="288"/>
      <c r="ZX27" s="288"/>
      <c r="ZY27" s="288"/>
      <c r="ZZ27" s="288"/>
      <c r="AAA27" s="288"/>
      <c r="AAB27" s="288"/>
      <c r="AAC27" s="288"/>
      <c r="AAD27" s="288"/>
      <c r="AAE27" s="288"/>
      <c r="AAF27" s="288"/>
      <c r="AAG27" s="288"/>
      <c r="AAH27" s="288"/>
      <c r="AAI27" s="288"/>
      <c r="AAJ27" s="288"/>
      <c r="AAK27" s="288"/>
      <c r="AAL27" s="288"/>
      <c r="AAM27" s="288"/>
      <c r="AAN27" s="288"/>
      <c r="AAO27" s="288"/>
      <c r="AAP27" s="288"/>
      <c r="AAQ27" s="288"/>
      <c r="AAR27" s="288"/>
      <c r="AAS27" s="288"/>
      <c r="AAT27" s="288"/>
      <c r="AAU27" s="288"/>
      <c r="AAV27" s="288"/>
      <c r="AAW27" s="288"/>
      <c r="AAX27" s="288"/>
      <c r="AAY27" s="288"/>
      <c r="AAZ27" s="288"/>
      <c r="ABA27" s="288"/>
      <c r="ABB27" s="288"/>
      <c r="ABC27" s="288"/>
      <c r="ABD27" s="288"/>
      <c r="ABE27" s="288"/>
      <c r="ABF27" s="288"/>
      <c r="ABG27" s="288"/>
      <c r="ABH27" s="288"/>
      <c r="ABI27" s="288"/>
      <c r="ABJ27" s="288"/>
      <c r="ABK27" s="288"/>
      <c r="ABL27" s="288"/>
      <c r="ABM27" s="288"/>
      <c r="ABN27" s="288"/>
      <c r="ABO27" s="288"/>
      <c r="ABP27" s="288"/>
      <c r="ABQ27" s="288"/>
      <c r="ABR27" s="288"/>
      <c r="ABS27" s="288"/>
      <c r="ABT27" s="288"/>
      <c r="ABU27" s="288"/>
      <c r="ABV27" s="288"/>
      <c r="ABW27" s="288"/>
      <c r="ABX27" s="288"/>
      <c r="ABY27" s="288"/>
      <c r="ABZ27" s="288"/>
      <c r="ACA27" s="288"/>
      <c r="ACB27" s="288"/>
      <c r="ACC27" s="288"/>
      <c r="ACD27" s="288"/>
      <c r="ACE27" s="288"/>
      <c r="ACF27" s="288"/>
      <c r="ACG27" s="288"/>
      <c r="ACH27" s="288"/>
      <c r="ACI27" s="288"/>
      <c r="ACJ27" s="288"/>
      <c r="ACK27" s="288"/>
      <c r="ACL27" s="288"/>
      <c r="ACM27" s="288"/>
      <c r="ACN27" s="288"/>
      <c r="ACO27" s="288"/>
      <c r="ACP27" s="288"/>
      <c r="ACQ27" s="288"/>
      <c r="ACR27" s="288"/>
      <c r="ACS27" s="288"/>
      <c r="ACT27" s="288"/>
      <c r="ACU27" s="288"/>
      <c r="ACV27" s="288"/>
      <c r="ACW27" s="288"/>
      <c r="ACX27" s="288"/>
      <c r="ACY27" s="288"/>
      <c r="ACZ27" s="288"/>
      <c r="ADA27" s="288"/>
      <c r="ADB27" s="288"/>
      <c r="ADC27" s="288"/>
      <c r="ADD27" s="288"/>
      <c r="ADE27" s="288"/>
      <c r="ADF27" s="288"/>
      <c r="ADG27" s="288"/>
      <c r="ADH27" s="288"/>
      <c r="ADI27" s="288"/>
      <c r="ADJ27" s="288"/>
      <c r="ADK27" s="288"/>
      <c r="ADL27" s="288"/>
      <c r="ADM27" s="288"/>
      <c r="ADN27" s="288"/>
      <c r="ADO27" s="288"/>
      <c r="ADP27" s="288"/>
      <c r="ADQ27" s="288"/>
      <c r="ADR27" s="288"/>
      <c r="ADS27" s="288"/>
      <c r="ADT27" s="288"/>
      <c r="ADU27" s="288"/>
      <c r="ADV27" s="288"/>
      <c r="ADW27" s="288"/>
      <c r="ADX27" s="288"/>
      <c r="ADY27" s="288"/>
      <c r="ADZ27" s="288"/>
      <c r="AEA27" s="288"/>
      <c r="AEB27" s="288"/>
      <c r="AEC27" s="288"/>
      <c r="AED27" s="288"/>
      <c r="AEE27" s="288"/>
      <c r="AEF27" s="288"/>
      <c r="AEG27" s="288"/>
      <c r="AEH27" s="288"/>
      <c r="AEI27" s="288"/>
      <c r="AEJ27" s="288"/>
      <c r="AEK27" s="288"/>
      <c r="AEL27" s="288"/>
      <c r="AEM27" s="288"/>
      <c r="AEN27" s="288"/>
      <c r="AEO27" s="288"/>
      <c r="AEP27" s="288"/>
      <c r="AEQ27" s="288"/>
      <c r="AER27" s="288"/>
      <c r="AES27" s="288"/>
      <c r="AET27" s="288"/>
      <c r="AEU27" s="288"/>
      <c r="AEV27" s="288"/>
      <c r="AEW27" s="288"/>
      <c r="AEX27" s="288"/>
      <c r="AEY27" s="288"/>
      <c r="AEZ27" s="288"/>
      <c r="AFA27" s="288"/>
      <c r="AFB27" s="288"/>
      <c r="AFC27" s="288"/>
      <c r="AFD27" s="288"/>
      <c r="AFE27" s="288"/>
      <c r="AFF27" s="288"/>
      <c r="AFG27" s="288"/>
      <c r="AFH27" s="288"/>
      <c r="AFI27" s="288"/>
      <c r="AFJ27" s="288"/>
      <c r="AFK27" s="288"/>
      <c r="AFL27" s="288"/>
      <c r="AFM27" s="288"/>
      <c r="AFN27" s="288"/>
      <c r="AFO27" s="288"/>
      <c r="AFP27" s="288"/>
      <c r="AFQ27" s="288"/>
      <c r="AFR27" s="288"/>
      <c r="AFS27" s="288"/>
      <c r="AFT27" s="288"/>
      <c r="AFU27" s="288"/>
      <c r="AFV27" s="288"/>
      <c r="AFW27" s="288"/>
      <c r="AFX27" s="288"/>
      <c r="AFY27" s="288"/>
      <c r="AFZ27" s="288"/>
      <c r="AGA27" s="288"/>
      <c r="AGB27" s="288"/>
      <c r="AGC27" s="288"/>
      <c r="AGD27" s="288"/>
      <c r="AGE27" s="288"/>
      <c r="AGF27" s="288"/>
      <c r="AGG27" s="288"/>
      <c r="AGH27" s="288"/>
      <c r="AGI27" s="288"/>
      <c r="AGJ27" s="288"/>
      <c r="AGK27" s="288"/>
      <c r="AGL27" s="288"/>
      <c r="AGM27" s="288"/>
      <c r="AGN27" s="288"/>
      <c r="AGO27" s="288"/>
      <c r="AGP27" s="288"/>
      <c r="AGQ27" s="288"/>
      <c r="AGR27" s="288"/>
      <c r="AGS27" s="288"/>
      <c r="AGT27" s="288"/>
      <c r="AGU27" s="288"/>
      <c r="AGV27" s="288"/>
      <c r="AGW27" s="288"/>
      <c r="AGX27" s="288"/>
      <c r="AGY27" s="288"/>
      <c r="AGZ27" s="288"/>
      <c r="AHA27" s="288"/>
      <c r="AHB27" s="288"/>
      <c r="AHC27" s="288"/>
      <c r="AHD27" s="288"/>
      <c r="AHE27" s="288"/>
      <c r="AHF27" s="288"/>
      <c r="AHG27" s="288"/>
      <c r="AHH27" s="288"/>
      <c r="AHI27" s="288"/>
      <c r="AHJ27" s="288"/>
      <c r="AHK27" s="288"/>
      <c r="AHL27" s="288"/>
      <c r="AHM27" s="288"/>
      <c r="AHN27" s="288"/>
      <c r="AHO27" s="288"/>
      <c r="AHP27" s="288"/>
      <c r="AHQ27" s="288"/>
      <c r="AHR27" s="288"/>
      <c r="AHS27" s="288"/>
      <c r="AHT27" s="288"/>
      <c r="AHU27" s="288"/>
      <c r="AHV27" s="288"/>
      <c r="AHW27" s="288"/>
      <c r="AHX27" s="288"/>
      <c r="AHY27" s="288"/>
      <c r="AHZ27" s="288"/>
      <c r="AIA27" s="288"/>
      <c r="AIB27" s="288"/>
      <c r="AIC27" s="288"/>
      <c r="AID27" s="288"/>
      <c r="AIE27" s="288"/>
      <c r="AIF27" s="288"/>
      <c r="AIG27" s="288"/>
      <c r="AIH27" s="288"/>
      <c r="AII27" s="288"/>
      <c r="AIJ27" s="288"/>
      <c r="AIK27" s="288"/>
      <c r="AIL27" s="288"/>
      <c r="AIM27" s="288"/>
      <c r="AIN27" s="288"/>
      <c r="AIO27" s="288"/>
      <c r="AIP27" s="288"/>
      <c r="AIQ27" s="288"/>
      <c r="AIR27" s="288"/>
      <c r="AIS27" s="288"/>
      <c r="AIT27" s="288"/>
      <c r="AIU27" s="288"/>
      <c r="AIV27" s="288"/>
      <c r="AIW27" s="288"/>
      <c r="AIX27" s="288"/>
      <c r="AIY27" s="288"/>
      <c r="AIZ27" s="288"/>
      <c r="AJA27" s="288"/>
      <c r="AJB27" s="288"/>
      <c r="AJC27" s="288"/>
      <c r="AJD27" s="288"/>
      <c r="AJE27" s="288"/>
      <c r="AJF27" s="288"/>
      <c r="AJG27" s="288"/>
      <c r="AJH27" s="288"/>
      <c r="AJI27" s="288"/>
      <c r="AJJ27" s="288"/>
      <c r="AJK27" s="288"/>
      <c r="AJL27" s="288"/>
      <c r="AJM27" s="288"/>
      <c r="AJN27" s="288"/>
      <c r="AJO27" s="288"/>
      <c r="AJP27" s="288"/>
      <c r="AJQ27" s="288"/>
      <c r="AJR27" s="288"/>
      <c r="AJS27" s="288"/>
      <c r="AJT27" s="288"/>
      <c r="AJU27" s="288"/>
      <c r="AJV27" s="288"/>
      <c r="AJW27" s="288"/>
      <c r="AJX27" s="288"/>
      <c r="AJY27" s="288"/>
      <c r="AJZ27" s="288"/>
      <c r="AKA27" s="288"/>
      <c r="AKB27" s="288"/>
      <c r="AKC27" s="288"/>
      <c r="AKD27" s="288"/>
      <c r="AKE27" s="288"/>
      <c r="AKF27" s="288"/>
      <c r="AKG27" s="288"/>
      <c r="AKH27" s="288"/>
      <c r="AKI27" s="288"/>
      <c r="AKJ27" s="288"/>
      <c r="AKK27" s="288"/>
      <c r="AKL27" s="288"/>
      <c r="AKM27" s="288"/>
      <c r="AKN27" s="288"/>
      <c r="AKO27" s="288"/>
      <c r="AKP27" s="288"/>
      <c r="AKQ27" s="288"/>
      <c r="AKR27" s="288"/>
      <c r="AKS27" s="288"/>
      <c r="AKT27" s="288"/>
      <c r="AKU27" s="288"/>
      <c r="AKV27" s="288"/>
      <c r="AKW27" s="288"/>
      <c r="AKX27" s="288"/>
      <c r="AKY27" s="288"/>
      <c r="AKZ27" s="288"/>
      <c r="ALA27" s="288"/>
      <c r="ALB27" s="288"/>
      <c r="ALC27" s="288"/>
      <c r="ALD27" s="288"/>
      <c r="ALE27" s="288"/>
      <c r="ALF27" s="288"/>
      <c r="ALG27" s="288"/>
      <c r="ALH27" s="288"/>
      <c r="ALI27" s="288"/>
      <c r="ALJ27" s="288"/>
      <c r="ALK27" s="288"/>
      <c r="ALL27" s="288"/>
      <c r="ALM27" s="288"/>
      <c r="ALN27" s="288"/>
      <c r="ALO27" s="288"/>
      <c r="ALP27" s="288"/>
      <c r="ALQ27" s="288"/>
      <c r="ALR27" s="288"/>
      <c r="ALS27" s="288"/>
      <c r="ALT27" s="288"/>
      <c r="ALU27" s="288"/>
      <c r="ALV27" s="288"/>
      <c r="ALW27" s="288"/>
      <c r="ALX27" s="288"/>
      <c r="ALY27" s="288"/>
      <c r="ALZ27" s="288"/>
      <c r="AMA27" s="288"/>
      <c r="AMB27" s="288"/>
      <c r="AMC27" s="288"/>
    </row>
    <row r="28" spans="1:1017" s="289" customFormat="1" ht="45" customHeight="1" x14ac:dyDescent="0.7">
      <c r="A28" s="286">
        <v>2000</v>
      </c>
      <c r="B28" s="390">
        <v>1702139.32</v>
      </c>
      <c r="C28" s="290">
        <v>20000</v>
      </c>
      <c r="D28" s="390">
        <v>1772770.27</v>
      </c>
      <c r="E28" s="290">
        <v>-90630.95</v>
      </c>
      <c r="F28" s="390">
        <v>1454121.817</v>
      </c>
      <c r="G28" s="290">
        <v>15600</v>
      </c>
      <c r="H28" s="390">
        <v>1629032.14</v>
      </c>
      <c r="I28" s="290">
        <v>-190510.323</v>
      </c>
      <c r="J28" s="391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288"/>
      <c r="Z28" s="288"/>
      <c r="AA28" s="288"/>
      <c r="AB28" s="288"/>
      <c r="AC28" s="288"/>
      <c r="AD28" s="288"/>
      <c r="AE28" s="288"/>
      <c r="AF28" s="288"/>
      <c r="AG28" s="288"/>
      <c r="AH28" s="288"/>
      <c r="AI28" s="288"/>
      <c r="AJ28" s="288"/>
      <c r="AK28" s="288"/>
      <c r="AL28" s="288"/>
      <c r="AM28" s="288"/>
      <c r="AN28" s="288"/>
      <c r="AO28" s="288"/>
      <c r="AP28" s="288"/>
      <c r="AQ28" s="288"/>
      <c r="AR28" s="288"/>
      <c r="AS28" s="288"/>
      <c r="AT28" s="288"/>
      <c r="AU28" s="288"/>
      <c r="AV28" s="288"/>
      <c r="AW28" s="288"/>
      <c r="AX28" s="288"/>
      <c r="AY28" s="288"/>
      <c r="AZ28" s="288"/>
      <c r="BA28" s="288"/>
      <c r="BB28" s="288"/>
      <c r="BC28" s="288"/>
      <c r="BD28" s="288"/>
      <c r="BE28" s="288"/>
      <c r="BF28" s="288"/>
      <c r="BG28" s="288"/>
      <c r="BH28" s="288"/>
      <c r="BI28" s="288"/>
      <c r="BJ28" s="288"/>
      <c r="BK28" s="288"/>
      <c r="BL28" s="288"/>
      <c r="BM28" s="288"/>
      <c r="BN28" s="288"/>
      <c r="BO28" s="288"/>
      <c r="BP28" s="288"/>
      <c r="BQ28" s="288"/>
      <c r="BR28" s="288"/>
      <c r="BS28" s="288"/>
      <c r="BT28" s="288"/>
      <c r="BU28" s="288"/>
      <c r="BV28" s="288"/>
      <c r="BW28" s="288"/>
      <c r="BX28" s="288"/>
      <c r="BY28" s="288"/>
      <c r="BZ28" s="288"/>
      <c r="CA28" s="288"/>
      <c r="CB28" s="288"/>
      <c r="CC28" s="288"/>
      <c r="CD28" s="288"/>
      <c r="CE28" s="288"/>
      <c r="CF28" s="288"/>
      <c r="CG28" s="288"/>
      <c r="CH28" s="288"/>
      <c r="CI28" s="288"/>
      <c r="CJ28" s="288"/>
      <c r="CK28" s="288"/>
      <c r="CL28" s="288"/>
      <c r="CM28" s="288"/>
      <c r="CN28" s="288"/>
      <c r="CO28" s="288"/>
      <c r="CP28" s="288"/>
      <c r="CQ28" s="288"/>
      <c r="CR28" s="288"/>
      <c r="CS28" s="288"/>
      <c r="CT28" s="288"/>
      <c r="CU28" s="288"/>
      <c r="CV28" s="288"/>
      <c r="CW28" s="288"/>
      <c r="CX28" s="288"/>
      <c r="CY28" s="288"/>
      <c r="CZ28" s="288"/>
      <c r="DA28" s="288"/>
      <c r="DB28" s="288"/>
      <c r="DC28" s="288"/>
      <c r="DD28" s="288"/>
      <c r="DE28" s="288"/>
      <c r="DF28" s="288"/>
      <c r="DG28" s="288"/>
      <c r="DH28" s="288"/>
      <c r="DI28" s="288"/>
      <c r="DJ28" s="288"/>
      <c r="DK28" s="288"/>
      <c r="DL28" s="288"/>
      <c r="DM28" s="288"/>
      <c r="DN28" s="288"/>
      <c r="DO28" s="288"/>
      <c r="DP28" s="288"/>
      <c r="DQ28" s="288"/>
      <c r="DR28" s="288"/>
      <c r="DS28" s="288"/>
      <c r="DT28" s="288"/>
      <c r="DU28" s="288"/>
      <c r="DV28" s="288"/>
      <c r="DW28" s="288"/>
      <c r="DX28" s="288"/>
      <c r="DY28" s="288"/>
      <c r="DZ28" s="288"/>
      <c r="EA28" s="288"/>
      <c r="EB28" s="288"/>
      <c r="EC28" s="288"/>
      <c r="ED28" s="288"/>
      <c r="EE28" s="288"/>
      <c r="EF28" s="288"/>
      <c r="EG28" s="288"/>
      <c r="EH28" s="288"/>
      <c r="EI28" s="288"/>
      <c r="EJ28" s="288"/>
      <c r="EK28" s="288"/>
      <c r="EL28" s="288"/>
      <c r="EM28" s="288"/>
      <c r="EN28" s="288"/>
      <c r="EO28" s="288"/>
      <c r="EP28" s="288"/>
      <c r="EQ28" s="288"/>
      <c r="ER28" s="288"/>
      <c r="ES28" s="288"/>
      <c r="ET28" s="288"/>
      <c r="EU28" s="288"/>
      <c r="EV28" s="288"/>
      <c r="EW28" s="288"/>
      <c r="EX28" s="288"/>
      <c r="EY28" s="288"/>
      <c r="EZ28" s="288"/>
      <c r="FA28" s="288"/>
      <c r="FB28" s="288"/>
      <c r="FC28" s="288"/>
      <c r="FD28" s="288"/>
      <c r="FE28" s="288"/>
      <c r="FF28" s="288"/>
      <c r="FG28" s="288"/>
      <c r="FH28" s="288"/>
      <c r="FI28" s="288"/>
      <c r="FJ28" s="288"/>
      <c r="FK28" s="288"/>
      <c r="FL28" s="288"/>
      <c r="FM28" s="288"/>
      <c r="FN28" s="288"/>
      <c r="FO28" s="288"/>
      <c r="FP28" s="288"/>
      <c r="FQ28" s="288"/>
      <c r="FR28" s="288"/>
      <c r="FS28" s="288"/>
      <c r="FT28" s="288"/>
      <c r="FU28" s="288"/>
      <c r="FV28" s="288"/>
      <c r="FW28" s="288"/>
      <c r="FX28" s="288"/>
      <c r="FY28" s="288"/>
      <c r="FZ28" s="288"/>
      <c r="GA28" s="288"/>
      <c r="GB28" s="288"/>
      <c r="GC28" s="288"/>
      <c r="GD28" s="288"/>
      <c r="GE28" s="288"/>
      <c r="GF28" s="288"/>
      <c r="GG28" s="288"/>
      <c r="GH28" s="288"/>
      <c r="GI28" s="288"/>
      <c r="GJ28" s="288"/>
      <c r="GK28" s="288"/>
      <c r="GL28" s="288"/>
      <c r="GM28" s="288"/>
      <c r="GN28" s="288"/>
      <c r="GO28" s="288"/>
      <c r="GP28" s="288"/>
      <c r="GQ28" s="288"/>
      <c r="GR28" s="288"/>
      <c r="GS28" s="288"/>
      <c r="GT28" s="288"/>
      <c r="GU28" s="288"/>
      <c r="GV28" s="288"/>
      <c r="GW28" s="288"/>
      <c r="GX28" s="288"/>
      <c r="GY28" s="288"/>
      <c r="GZ28" s="288"/>
      <c r="HA28" s="288"/>
      <c r="HB28" s="288"/>
      <c r="HC28" s="288"/>
      <c r="HD28" s="288"/>
      <c r="HE28" s="288"/>
      <c r="HF28" s="288"/>
      <c r="HG28" s="288"/>
      <c r="HH28" s="288"/>
      <c r="HI28" s="288"/>
      <c r="HJ28" s="288"/>
      <c r="HK28" s="288"/>
      <c r="HL28" s="288"/>
      <c r="HM28" s="288"/>
      <c r="HN28" s="288"/>
      <c r="HO28" s="288"/>
      <c r="HP28" s="288"/>
      <c r="HQ28" s="288"/>
      <c r="HR28" s="288"/>
      <c r="HS28" s="288"/>
      <c r="HT28" s="288"/>
      <c r="HU28" s="288"/>
      <c r="HV28" s="288"/>
      <c r="HW28" s="288"/>
      <c r="HX28" s="288"/>
      <c r="HY28" s="288"/>
      <c r="HZ28" s="288"/>
      <c r="IA28" s="288"/>
      <c r="IB28" s="288"/>
      <c r="IC28" s="288"/>
      <c r="ID28" s="288"/>
      <c r="IE28" s="288"/>
      <c r="IF28" s="288"/>
      <c r="IG28" s="288"/>
      <c r="IH28" s="288"/>
      <c r="II28" s="288"/>
      <c r="IJ28" s="288"/>
      <c r="IK28" s="288"/>
      <c r="IL28" s="288"/>
      <c r="IM28" s="288"/>
      <c r="IN28" s="288"/>
      <c r="IO28" s="288"/>
      <c r="IP28" s="288"/>
      <c r="IQ28" s="288"/>
      <c r="IR28" s="288"/>
      <c r="IS28" s="288"/>
      <c r="IT28" s="288"/>
      <c r="IU28" s="288"/>
      <c r="IV28" s="288"/>
      <c r="IW28" s="288"/>
      <c r="IX28" s="288"/>
      <c r="IY28" s="288"/>
      <c r="IZ28" s="288"/>
      <c r="JA28" s="288"/>
      <c r="JB28" s="288"/>
      <c r="JC28" s="288"/>
      <c r="JD28" s="288"/>
      <c r="JE28" s="288"/>
      <c r="JF28" s="288"/>
      <c r="JG28" s="288"/>
      <c r="JH28" s="288"/>
      <c r="JI28" s="288"/>
      <c r="JJ28" s="288"/>
      <c r="JK28" s="288"/>
      <c r="JL28" s="288"/>
      <c r="JM28" s="288"/>
      <c r="JN28" s="288"/>
      <c r="JO28" s="288"/>
      <c r="JP28" s="288"/>
      <c r="JQ28" s="288"/>
      <c r="JR28" s="288"/>
      <c r="JS28" s="288"/>
      <c r="JT28" s="288"/>
      <c r="JU28" s="288"/>
      <c r="JV28" s="288"/>
      <c r="JW28" s="288"/>
      <c r="JX28" s="288"/>
      <c r="JY28" s="288"/>
      <c r="JZ28" s="288"/>
      <c r="KA28" s="288"/>
      <c r="KB28" s="288"/>
      <c r="KC28" s="288"/>
      <c r="KD28" s="288"/>
      <c r="KE28" s="288"/>
      <c r="KF28" s="288"/>
      <c r="KG28" s="288"/>
      <c r="KH28" s="288"/>
      <c r="KI28" s="288"/>
      <c r="KJ28" s="288"/>
      <c r="KK28" s="288"/>
      <c r="KL28" s="288"/>
      <c r="KM28" s="288"/>
      <c r="KN28" s="288"/>
      <c r="KO28" s="288"/>
      <c r="KP28" s="288"/>
      <c r="KQ28" s="288"/>
      <c r="KR28" s="288"/>
      <c r="KS28" s="288"/>
      <c r="KT28" s="288"/>
      <c r="KU28" s="288"/>
      <c r="KV28" s="288"/>
      <c r="KW28" s="288"/>
      <c r="KX28" s="288"/>
      <c r="KY28" s="288"/>
      <c r="KZ28" s="288"/>
      <c r="LA28" s="288"/>
      <c r="LB28" s="288"/>
      <c r="LC28" s="288"/>
      <c r="LD28" s="288"/>
      <c r="LE28" s="288"/>
      <c r="LF28" s="288"/>
      <c r="LG28" s="288"/>
      <c r="LH28" s="288"/>
      <c r="LI28" s="288"/>
      <c r="LJ28" s="288"/>
      <c r="LK28" s="288"/>
      <c r="LL28" s="288"/>
      <c r="LM28" s="288"/>
      <c r="LN28" s="288"/>
      <c r="LO28" s="288"/>
      <c r="LP28" s="288"/>
      <c r="LQ28" s="288"/>
      <c r="LR28" s="288"/>
      <c r="LS28" s="288"/>
      <c r="LT28" s="288"/>
      <c r="LU28" s="288"/>
      <c r="LV28" s="288"/>
      <c r="LW28" s="288"/>
      <c r="LX28" s="288"/>
      <c r="LY28" s="288"/>
      <c r="LZ28" s="288"/>
      <c r="MA28" s="288"/>
      <c r="MB28" s="288"/>
      <c r="MC28" s="288"/>
      <c r="MD28" s="288"/>
      <c r="ME28" s="288"/>
      <c r="MF28" s="288"/>
      <c r="MG28" s="288"/>
      <c r="MH28" s="288"/>
      <c r="MI28" s="288"/>
      <c r="MJ28" s="288"/>
      <c r="MK28" s="288"/>
      <c r="ML28" s="288"/>
      <c r="MM28" s="288"/>
      <c r="MN28" s="288"/>
      <c r="MO28" s="288"/>
      <c r="MP28" s="288"/>
      <c r="MQ28" s="288"/>
      <c r="MR28" s="288"/>
      <c r="MS28" s="288"/>
      <c r="MT28" s="288"/>
      <c r="MU28" s="288"/>
      <c r="MV28" s="288"/>
      <c r="MW28" s="288"/>
      <c r="MX28" s="288"/>
      <c r="MY28" s="288"/>
      <c r="MZ28" s="288"/>
      <c r="NA28" s="288"/>
      <c r="NB28" s="288"/>
      <c r="NC28" s="288"/>
      <c r="ND28" s="288"/>
      <c r="NE28" s="288"/>
      <c r="NF28" s="288"/>
      <c r="NG28" s="288"/>
      <c r="NH28" s="288"/>
      <c r="NI28" s="288"/>
      <c r="NJ28" s="288"/>
      <c r="NK28" s="288"/>
      <c r="NL28" s="288"/>
      <c r="NM28" s="288"/>
      <c r="NN28" s="288"/>
      <c r="NO28" s="288"/>
      <c r="NP28" s="288"/>
      <c r="NQ28" s="288"/>
      <c r="NR28" s="288"/>
      <c r="NS28" s="288"/>
      <c r="NT28" s="288"/>
      <c r="NU28" s="288"/>
      <c r="NV28" s="288"/>
      <c r="NW28" s="288"/>
      <c r="NX28" s="288"/>
      <c r="NY28" s="288"/>
      <c r="NZ28" s="288"/>
      <c r="OA28" s="288"/>
      <c r="OB28" s="288"/>
      <c r="OC28" s="288"/>
      <c r="OD28" s="288"/>
      <c r="OE28" s="288"/>
      <c r="OF28" s="288"/>
      <c r="OG28" s="288"/>
      <c r="OH28" s="288"/>
      <c r="OI28" s="288"/>
      <c r="OJ28" s="288"/>
      <c r="OK28" s="288"/>
      <c r="OL28" s="288"/>
      <c r="OM28" s="288"/>
      <c r="ON28" s="288"/>
      <c r="OO28" s="288"/>
      <c r="OP28" s="288"/>
      <c r="OQ28" s="288"/>
      <c r="OR28" s="288"/>
      <c r="OS28" s="288"/>
      <c r="OT28" s="288"/>
      <c r="OU28" s="288"/>
      <c r="OV28" s="288"/>
      <c r="OW28" s="288"/>
      <c r="OX28" s="288"/>
      <c r="OY28" s="288"/>
      <c r="OZ28" s="288"/>
      <c r="PA28" s="288"/>
      <c r="PB28" s="288"/>
      <c r="PC28" s="288"/>
      <c r="PD28" s="288"/>
      <c r="PE28" s="288"/>
      <c r="PF28" s="288"/>
      <c r="PG28" s="288"/>
      <c r="PH28" s="288"/>
      <c r="PI28" s="288"/>
      <c r="PJ28" s="288"/>
      <c r="PK28" s="288"/>
      <c r="PL28" s="288"/>
      <c r="PM28" s="288"/>
      <c r="PN28" s="288"/>
      <c r="PO28" s="288"/>
      <c r="PP28" s="288"/>
      <c r="PQ28" s="288"/>
      <c r="PR28" s="288"/>
      <c r="PS28" s="288"/>
      <c r="PT28" s="288"/>
      <c r="PU28" s="288"/>
      <c r="PV28" s="288"/>
      <c r="PW28" s="288"/>
      <c r="PX28" s="288"/>
      <c r="PY28" s="288"/>
      <c r="PZ28" s="288"/>
      <c r="QA28" s="288"/>
      <c r="QB28" s="288"/>
      <c r="QC28" s="288"/>
      <c r="QD28" s="288"/>
      <c r="QE28" s="288"/>
      <c r="QF28" s="288"/>
      <c r="QG28" s="288"/>
      <c r="QH28" s="288"/>
      <c r="QI28" s="288"/>
      <c r="QJ28" s="288"/>
      <c r="QK28" s="288"/>
      <c r="QL28" s="288"/>
      <c r="QM28" s="288"/>
      <c r="QN28" s="288"/>
      <c r="QO28" s="288"/>
      <c r="QP28" s="288"/>
      <c r="QQ28" s="288"/>
      <c r="QR28" s="288"/>
      <c r="QS28" s="288"/>
      <c r="QT28" s="288"/>
      <c r="QU28" s="288"/>
      <c r="QV28" s="288"/>
      <c r="QW28" s="288"/>
      <c r="QX28" s="288"/>
      <c r="QY28" s="288"/>
      <c r="QZ28" s="288"/>
      <c r="RA28" s="288"/>
      <c r="RB28" s="288"/>
      <c r="RC28" s="288"/>
      <c r="RD28" s="288"/>
      <c r="RE28" s="288"/>
      <c r="RF28" s="288"/>
      <c r="RG28" s="288"/>
      <c r="RH28" s="288"/>
      <c r="RI28" s="288"/>
      <c r="RJ28" s="288"/>
      <c r="RK28" s="288"/>
      <c r="RL28" s="288"/>
      <c r="RM28" s="288"/>
      <c r="RN28" s="288"/>
      <c r="RO28" s="288"/>
      <c r="RP28" s="288"/>
      <c r="RQ28" s="288"/>
      <c r="RR28" s="288"/>
      <c r="RS28" s="288"/>
      <c r="RT28" s="288"/>
      <c r="RU28" s="288"/>
      <c r="RV28" s="288"/>
      <c r="RW28" s="288"/>
      <c r="RX28" s="288"/>
      <c r="RY28" s="288"/>
      <c r="RZ28" s="288"/>
      <c r="SA28" s="288"/>
      <c r="SB28" s="288"/>
      <c r="SC28" s="288"/>
      <c r="SD28" s="288"/>
      <c r="SE28" s="288"/>
      <c r="SF28" s="288"/>
      <c r="SG28" s="288"/>
      <c r="SH28" s="288"/>
      <c r="SI28" s="288"/>
      <c r="SJ28" s="288"/>
      <c r="SK28" s="288"/>
      <c r="SL28" s="288"/>
      <c r="SM28" s="288"/>
      <c r="SN28" s="288"/>
      <c r="SO28" s="288"/>
      <c r="SP28" s="288"/>
      <c r="SQ28" s="288"/>
      <c r="SR28" s="288"/>
      <c r="SS28" s="288"/>
      <c r="ST28" s="288"/>
      <c r="SU28" s="288"/>
      <c r="SV28" s="288"/>
      <c r="SW28" s="288"/>
      <c r="SX28" s="288"/>
      <c r="SY28" s="288"/>
      <c r="SZ28" s="288"/>
      <c r="TA28" s="288"/>
      <c r="TB28" s="288"/>
      <c r="TC28" s="288"/>
      <c r="TD28" s="288"/>
      <c r="TE28" s="288"/>
      <c r="TF28" s="288"/>
      <c r="TG28" s="288"/>
      <c r="TH28" s="288"/>
      <c r="TI28" s="288"/>
      <c r="TJ28" s="288"/>
      <c r="TK28" s="288"/>
      <c r="TL28" s="288"/>
      <c r="TM28" s="288"/>
      <c r="TN28" s="288"/>
      <c r="TO28" s="288"/>
      <c r="TP28" s="288"/>
      <c r="TQ28" s="288"/>
      <c r="TR28" s="288"/>
      <c r="TS28" s="288"/>
      <c r="TT28" s="288"/>
      <c r="TU28" s="288"/>
      <c r="TV28" s="288"/>
      <c r="TW28" s="288"/>
      <c r="TX28" s="288"/>
      <c r="TY28" s="288"/>
      <c r="TZ28" s="288"/>
      <c r="UA28" s="288"/>
      <c r="UB28" s="288"/>
      <c r="UC28" s="288"/>
      <c r="UD28" s="288"/>
      <c r="UE28" s="288"/>
      <c r="UF28" s="288"/>
      <c r="UG28" s="288"/>
      <c r="UH28" s="288"/>
      <c r="UI28" s="288"/>
      <c r="UJ28" s="288"/>
      <c r="UK28" s="288"/>
      <c r="UL28" s="288"/>
      <c r="UM28" s="288"/>
      <c r="UN28" s="288"/>
      <c r="UO28" s="288"/>
      <c r="UP28" s="288"/>
      <c r="UQ28" s="288"/>
      <c r="UR28" s="288"/>
      <c r="US28" s="288"/>
      <c r="UT28" s="288"/>
      <c r="UU28" s="288"/>
      <c r="UV28" s="288"/>
      <c r="UW28" s="288"/>
      <c r="UX28" s="288"/>
      <c r="UY28" s="288"/>
      <c r="UZ28" s="288"/>
      <c r="VA28" s="288"/>
      <c r="VB28" s="288"/>
      <c r="VC28" s="288"/>
      <c r="VD28" s="288"/>
      <c r="VE28" s="288"/>
      <c r="VF28" s="288"/>
      <c r="VG28" s="288"/>
      <c r="VH28" s="288"/>
      <c r="VI28" s="288"/>
      <c r="VJ28" s="288"/>
      <c r="VK28" s="288"/>
      <c r="VL28" s="288"/>
      <c r="VM28" s="288"/>
      <c r="VN28" s="288"/>
      <c r="VO28" s="288"/>
      <c r="VP28" s="288"/>
      <c r="VQ28" s="288"/>
      <c r="VR28" s="288"/>
      <c r="VS28" s="288"/>
      <c r="VT28" s="288"/>
      <c r="VU28" s="288"/>
      <c r="VV28" s="288"/>
      <c r="VW28" s="288"/>
      <c r="VX28" s="288"/>
      <c r="VY28" s="288"/>
      <c r="VZ28" s="288"/>
      <c r="WA28" s="288"/>
      <c r="WB28" s="288"/>
      <c r="WC28" s="288"/>
      <c r="WD28" s="288"/>
      <c r="WE28" s="288"/>
      <c r="WF28" s="288"/>
      <c r="WG28" s="288"/>
      <c r="WH28" s="288"/>
      <c r="WI28" s="288"/>
      <c r="WJ28" s="288"/>
      <c r="WK28" s="288"/>
      <c r="WL28" s="288"/>
      <c r="WM28" s="288"/>
      <c r="WN28" s="288"/>
      <c r="WO28" s="288"/>
      <c r="WP28" s="288"/>
      <c r="WQ28" s="288"/>
      <c r="WR28" s="288"/>
      <c r="WS28" s="288"/>
      <c r="WT28" s="288"/>
      <c r="WU28" s="288"/>
      <c r="WV28" s="288"/>
      <c r="WW28" s="288"/>
      <c r="WX28" s="288"/>
      <c r="WY28" s="288"/>
      <c r="WZ28" s="288"/>
      <c r="XA28" s="288"/>
      <c r="XB28" s="288"/>
      <c r="XC28" s="288"/>
      <c r="XD28" s="288"/>
      <c r="XE28" s="288"/>
      <c r="XF28" s="288"/>
      <c r="XG28" s="288"/>
      <c r="XH28" s="288"/>
      <c r="XI28" s="288"/>
      <c r="XJ28" s="288"/>
      <c r="XK28" s="288"/>
      <c r="XL28" s="288"/>
      <c r="XM28" s="288"/>
      <c r="XN28" s="288"/>
      <c r="XO28" s="288"/>
      <c r="XP28" s="288"/>
      <c r="XQ28" s="288"/>
      <c r="XR28" s="288"/>
      <c r="XS28" s="288"/>
      <c r="XT28" s="288"/>
      <c r="XU28" s="288"/>
      <c r="XV28" s="288"/>
      <c r="XW28" s="288"/>
      <c r="XX28" s="288"/>
      <c r="XY28" s="288"/>
      <c r="XZ28" s="288"/>
      <c r="YA28" s="288"/>
      <c r="YB28" s="288"/>
      <c r="YC28" s="288"/>
      <c r="YD28" s="288"/>
      <c r="YE28" s="288"/>
      <c r="YF28" s="288"/>
      <c r="YG28" s="288"/>
      <c r="YH28" s="288"/>
      <c r="YI28" s="288"/>
      <c r="YJ28" s="288"/>
      <c r="YK28" s="288"/>
      <c r="YL28" s="288"/>
      <c r="YM28" s="288"/>
      <c r="YN28" s="288"/>
      <c r="YO28" s="288"/>
      <c r="YP28" s="288"/>
      <c r="YQ28" s="288"/>
      <c r="YR28" s="288"/>
      <c r="YS28" s="288"/>
      <c r="YT28" s="288"/>
      <c r="YU28" s="288"/>
      <c r="YV28" s="288"/>
      <c r="YW28" s="288"/>
      <c r="YX28" s="288"/>
      <c r="YY28" s="288"/>
      <c r="YZ28" s="288"/>
      <c r="ZA28" s="288"/>
      <c r="ZB28" s="288"/>
      <c r="ZC28" s="288"/>
      <c r="ZD28" s="288"/>
      <c r="ZE28" s="288"/>
      <c r="ZF28" s="288"/>
      <c r="ZG28" s="288"/>
      <c r="ZH28" s="288"/>
      <c r="ZI28" s="288"/>
      <c r="ZJ28" s="288"/>
      <c r="ZK28" s="288"/>
      <c r="ZL28" s="288"/>
      <c r="ZM28" s="288"/>
      <c r="ZN28" s="288"/>
      <c r="ZO28" s="288"/>
      <c r="ZP28" s="288"/>
      <c r="ZQ28" s="288"/>
      <c r="ZR28" s="288"/>
      <c r="ZS28" s="288"/>
      <c r="ZT28" s="288"/>
      <c r="ZU28" s="288"/>
      <c r="ZV28" s="288"/>
      <c r="ZW28" s="288"/>
      <c r="ZX28" s="288"/>
      <c r="ZY28" s="288"/>
      <c r="ZZ28" s="288"/>
      <c r="AAA28" s="288"/>
      <c r="AAB28" s="288"/>
      <c r="AAC28" s="288"/>
      <c r="AAD28" s="288"/>
      <c r="AAE28" s="288"/>
      <c r="AAF28" s="288"/>
      <c r="AAG28" s="288"/>
      <c r="AAH28" s="288"/>
      <c r="AAI28" s="288"/>
      <c r="AAJ28" s="288"/>
      <c r="AAK28" s="288"/>
      <c r="AAL28" s="288"/>
      <c r="AAM28" s="288"/>
      <c r="AAN28" s="288"/>
      <c r="AAO28" s="288"/>
      <c r="AAP28" s="288"/>
      <c r="AAQ28" s="288"/>
      <c r="AAR28" s="288"/>
      <c r="AAS28" s="288"/>
      <c r="AAT28" s="288"/>
      <c r="AAU28" s="288"/>
      <c r="AAV28" s="288"/>
      <c r="AAW28" s="288"/>
      <c r="AAX28" s="288"/>
      <c r="AAY28" s="288"/>
      <c r="AAZ28" s="288"/>
      <c r="ABA28" s="288"/>
      <c r="ABB28" s="288"/>
      <c r="ABC28" s="288"/>
      <c r="ABD28" s="288"/>
      <c r="ABE28" s="288"/>
      <c r="ABF28" s="288"/>
      <c r="ABG28" s="288"/>
      <c r="ABH28" s="288"/>
      <c r="ABI28" s="288"/>
      <c r="ABJ28" s="288"/>
      <c r="ABK28" s="288"/>
      <c r="ABL28" s="288"/>
      <c r="ABM28" s="288"/>
      <c r="ABN28" s="288"/>
      <c r="ABO28" s="288"/>
      <c r="ABP28" s="288"/>
      <c r="ABQ28" s="288"/>
      <c r="ABR28" s="288"/>
      <c r="ABS28" s="288"/>
      <c r="ABT28" s="288"/>
      <c r="ABU28" s="288"/>
      <c r="ABV28" s="288"/>
      <c r="ABW28" s="288"/>
      <c r="ABX28" s="288"/>
      <c r="ABY28" s="288"/>
      <c r="ABZ28" s="288"/>
      <c r="ACA28" s="288"/>
      <c r="ACB28" s="288"/>
      <c r="ACC28" s="288"/>
      <c r="ACD28" s="288"/>
      <c r="ACE28" s="288"/>
      <c r="ACF28" s="288"/>
      <c r="ACG28" s="288"/>
      <c r="ACH28" s="288"/>
      <c r="ACI28" s="288"/>
      <c r="ACJ28" s="288"/>
      <c r="ACK28" s="288"/>
      <c r="ACL28" s="288"/>
      <c r="ACM28" s="288"/>
      <c r="ACN28" s="288"/>
      <c r="ACO28" s="288"/>
      <c r="ACP28" s="288"/>
      <c r="ACQ28" s="288"/>
      <c r="ACR28" s="288"/>
      <c r="ACS28" s="288"/>
      <c r="ACT28" s="288"/>
      <c r="ACU28" s="288"/>
      <c r="ACV28" s="288"/>
      <c r="ACW28" s="288"/>
      <c r="ACX28" s="288"/>
      <c r="ACY28" s="288"/>
      <c r="ACZ28" s="288"/>
      <c r="ADA28" s="288"/>
      <c r="ADB28" s="288"/>
      <c r="ADC28" s="288"/>
      <c r="ADD28" s="288"/>
      <c r="ADE28" s="288"/>
      <c r="ADF28" s="288"/>
      <c r="ADG28" s="288"/>
      <c r="ADH28" s="288"/>
      <c r="ADI28" s="288"/>
      <c r="ADJ28" s="288"/>
      <c r="ADK28" s="288"/>
      <c r="ADL28" s="288"/>
      <c r="ADM28" s="288"/>
      <c r="ADN28" s="288"/>
      <c r="ADO28" s="288"/>
      <c r="ADP28" s="288"/>
      <c r="ADQ28" s="288"/>
      <c r="ADR28" s="288"/>
      <c r="ADS28" s="288"/>
      <c r="ADT28" s="288"/>
      <c r="ADU28" s="288"/>
      <c r="ADV28" s="288"/>
      <c r="ADW28" s="288"/>
      <c r="ADX28" s="288"/>
      <c r="ADY28" s="288"/>
      <c r="ADZ28" s="288"/>
      <c r="AEA28" s="288"/>
      <c r="AEB28" s="288"/>
      <c r="AEC28" s="288"/>
      <c r="AED28" s="288"/>
      <c r="AEE28" s="288"/>
      <c r="AEF28" s="288"/>
      <c r="AEG28" s="288"/>
      <c r="AEH28" s="288"/>
      <c r="AEI28" s="288"/>
      <c r="AEJ28" s="288"/>
      <c r="AEK28" s="288"/>
      <c r="AEL28" s="288"/>
      <c r="AEM28" s="288"/>
      <c r="AEN28" s="288"/>
      <c r="AEO28" s="288"/>
      <c r="AEP28" s="288"/>
      <c r="AEQ28" s="288"/>
      <c r="AER28" s="288"/>
      <c r="AES28" s="288"/>
      <c r="AET28" s="288"/>
      <c r="AEU28" s="288"/>
      <c r="AEV28" s="288"/>
      <c r="AEW28" s="288"/>
      <c r="AEX28" s="288"/>
      <c r="AEY28" s="288"/>
      <c r="AEZ28" s="288"/>
      <c r="AFA28" s="288"/>
      <c r="AFB28" s="288"/>
      <c r="AFC28" s="288"/>
      <c r="AFD28" s="288"/>
      <c r="AFE28" s="288"/>
      <c r="AFF28" s="288"/>
      <c r="AFG28" s="288"/>
      <c r="AFH28" s="288"/>
      <c r="AFI28" s="288"/>
      <c r="AFJ28" s="288"/>
      <c r="AFK28" s="288"/>
      <c r="AFL28" s="288"/>
      <c r="AFM28" s="288"/>
      <c r="AFN28" s="288"/>
      <c r="AFO28" s="288"/>
      <c r="AFP28" s="288"/>
      <c r="AFQ28" s="288"/>
      <c r="AFR28" s="288"/>
      <c r="AFS28" s="288"/>
      <c r="AFT28" s="288"/>
      <c r="AFU28" s="288"/>
      <c r="AFV28" s="288"/>
      <c r="AFW28" s="288"/>
      <c r="AFX28" s="288"/>
      <c r="AFY28" s="288"/>
      <c r="AFZ28" s="288"/>
      <c r="AGA28" s="288"/>
      <c r="AGB28" s="288"/>
      <c r="AGC28" s="288"/>
      <c r="AGD28" s="288"/>
      <c r="AGE28" s="288"/>
      <c r="AGF28" s="288"/>
      <c r="AGG28" s="288"/>
      <c r="AGH28" s="288"/>
      <c r="AGI28" s="288"/>
      <c r="AGJ28" s="288"/>
      <c r="AGK28" s="288"/>
      <c r="AGL28" s="288"/>
      <c r="AGM28" s="288"/>
      <c r="AGN28" s="288"/>
      <c r="AGO28" s="288"/>
      <c r="AGP28" s="288"/>
      <c r="AGQ28" s="288"/>
      <c r="AGR28" s="288"/>
      <c r="AGS28" s="288"/>
      <c r="AGT28" s="288"/>
      <c r="AGU28" s="288"/>
      <c r="AGV28" s="288"/>
      <c r="AGW28" s="288"/>
      <c r="AGX28" s="288"/>
      <c r="AGY28" s="288"/>
      <c r="AGZ28" s="288"/>
      <c r="AHA28" s="288"/>
      <c r="AHB28" s="288"/>
      <c r="AHC28" s="288"/>
      <c r="AHD28" s="288"/>
      <c r="AHE28" s="288"/>
      <c r="AHF28" s="288"/>
      <c r="AHG28" s="288"/>
      <c r="AHH28" s="288"/>
      <c r="AHI28" s="288"/>
      <c r="AHJ28" s="288"/>
      <c r="AHK28" s="288"/>
      <c r="AHL28" s="288"/>
      <c r="AHM28" s="288"/>
      <c r="AHN28" s="288"/>
      <c r="AHO28" s="288"/>
      <c r="AHP28" s="288"/>
      <c r="AHQ28" s="288"/>
      <c r="AHR28" s="288"/>
      <c r="AHS28" s="288"/>
      <c r="AHT28" s="288"/>
      <c r="AHU28" s="288"/>
      <c r="AHV28" s="288"/>
      <c r="AHW28" s="288"/>
      <c r="AHX28" s="288"/>
      <c r="AHY28" s="288"/>
      <c r="AHZ28" s="288"/>
      <c r="AIA28" s="288"/>
      <c r="AIB28" s="288"/>
      <c r="AIC28" s="288"/>
      <c r="AID28" s="288"/>
      <c r="AIE28" s="288"/>
      <c r="AIF28" s="288"/>
      <c r="AIG28" s="288"/>
      <c r="AIH28" s="288"/>
      <c r="AII28" s="288"/>
      <c r="AIJ28" s="288"/>
      <c r="AIK28" s="288"/>
      <c r="AIL28" s="288"/>
      <c r="AIM28" s="288"/>
      <c r="AIN28" s="288"/>
      <c r="AIO28" s="288"/>
      <c r="AIP28" s="288"/>
      <c r="AIQ28" s="288"/>
      <c r="AIR28" s="288"/>
      <c r="AIS28" s="288"/>
      <c r="AIT28" s="288"/>
      <c r="AIU28" s="288"/>
      <c r="AIV28" s="288"/>
      <c r="AIW28" s="288"/>
      <c r="AIX28" s="288"/>
      <c r="AIY28" s="288"/>
      <c r="AIZ28" s="288"/>
      <c r="AJA28" s="288"/>
      <c r="AJB28" s="288"/>
      <c r="AJC28" s="288"/>
      <c r="AJD28" s="288"/>
      <c r="AJE28" s="288"/>
      <c r="AJF28" s="288"/>
      <c r="AJG28" s="288"/>
      <c r="AJH28" s="288"/>
      <c r="AJI28" s="288"/>
      <c r="AJJ28" s="288"/>
      <c r="AJK28" s="288"/>
      <c r="AJL28" s="288"/>
      <c r="AJM28" s="288"/>
      <c r="AJN28" s="288"/>
      <c r="AJO28" s="288"/>
      <c r="AJP28" s="288"/>
      <c r="AJQ28" s="288"/>
      <c r="AJR28" s="288"/>
      <c r="AJS28" s="288"/>
      <c r="AJT28" s="288"/>
      <c r="AJU28" s="288"/>
      <c r="AJV28" s="288"/>
      <c r="AJW28" s="288"/>
      <c r="AJX28" s="288"/>
      <c r="AJY28" s="288"/>
      <c r="AJZ28" s="288"/>
      <c r="AKA28" s="288"/>
      <c r="AKB28" s="288"/>
      <c r="AKC28" s="288"/>
      <c r="AKD28" s="288"/>
      <c r="AKE28" s="288"/>
      <c r="AKF28" s="288"/>
      <c r="AKG28" s="288"/>
      <c r="AKH28" s="288"/>
      <c r="AKI28" s="288"/>
      <c r="AKJ28" s="288"/>
      <c r="AKK28" s="288"/>
      <c r="AKL28" s="288"/>
      <c r="AKM28" s="288"/>
      <c r="AKN28" s="288"/>
      <c r="AKO28" s="288"/>
      <c r="AKP28" s="288"/>
      <c r="AKQ28" s="288"/>
      <c r="AKR28" s="288"/>
      <c r="AKS28" s="288"/>
      <c r="AKT28" s="288"/>
      <c r="AKU28" s="288"/>
      <c r="AKV28" s="288"/>
      <c r="AKW28" s="288"/>
      <c r="AKX28" s="288"/>
      <c r="AKY28" s="288"/>
      <c r="AKZ28" s="288"/>
      <c r="ALA28" s="288"/>
      <c r="ALB28" s="288"/>
      <c r="ALC28" s="288"/>
      <c r="ALD28" s="288"/>
      <c r="ALE28" s="288"/>
      <c r="ALF28" s="288"/>
      <c r="ALG28" s="288"/>
      <c r="ALH28" s="288"/>
      <c r="ALI28" s="288"/>
      <c r="ALJ28" s="288"/>
      <c r="ALK28" s="288"/>
      <c r="ALL28" s="288"/>
      <c r="ALM28" s="288"/>
      <c r="ALN28" s="288"/>
      <c r="ALO28" s="288"/>
      <c r="ALP28" s="288"/>
      <c r="ALQ28" s="288"/>
      <c r="ALR28" s="288"/>
      <c r="ALS28" s="288"/>
      <c r="ALT28" s="288"/>
      <c r="ALU28" s="288"/>
      <c r="ALV28" s="288"/>
      <c r="ALW28" s="288"/>
      <c r="ALX28" s="288"/>
      <c r="ALY28" s="288"/>
      <c r="ALZ28" s="288"/>
      <c r="AMA28" s="288"/>
      <c r="AMB28" s="288"/>
      <c r="AMC28" s="288"/>
    </row>
    <row r="29" spans="1:1017" s="289" customFormat="1" ht="45" customHeight="1" x14ac:dyDescent="0.7">
      <c r="A29" s="286">
        <v>2001</v>
      </c>
      <c r="B29" s="390">
        <v>1679706.135</v>
      </c>
      <c r="C29" s="290">
        <v>0</v>
      </c>
      <c r="D29" s="390">
        <v>1813513.375</v>
      </c>
      <c r="E29" s="290">
        <v>-133807.24</v>
      </c>
      <c r="F29" s="390">
        <v>1445157.5390000001</v>
      </c>
      <c r="G29" s="290">
        <v>0</v>
      </c>
      <c r="H29" s="390">
        <v>1666471.75</v>
      </c>
      <c r="I29" s="290">
        <v>-221314.21100000001</v>
      </c>
      <c r="J29" s="391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288"/>
      <c r="Z29" s="288"/>
      <c r="AA29" s="288"/>
      <c r="AB29" s="288"/>
      <c r="AC29" s="288"/>
      <c r="AD29" s="288"/>
      <c r="AE29" s="288"/>
      <c r="AF29" s="288"/>
      <c r="AG29" s="288"/>
      <c r="AH29" s="288"/>
      <c r="AI29" s="288"/>
      <c r="AJ29" s="288"/>
      <c r="AK29" s="288"/>
      <c r="AL29" s="288"/>
      <c r="AM29" s="288"/>
      <c r="AN29" s="288"/>
      <c r="AO29" s="288"/>
      <c r="AP29" s="288"/>
      <c r="AQ29" s="288"/>
      <c r="AR29" s="288"/>
      <c r="AS29" s="288"/>
      <c r="AT29" s="288"/>
      <c r="AU29" s="288"/>
      <c r="AV29" s="288"/>
      <c r="AW29" s="288"/>
      <c r="AX29" s="288"/>
      <c r="AY29" s="288"/>
      <c r="AZ29" s="288"/>
      <c r="BA29" s="288"/>
      <c r="BB29" s="288"/>
      <c r="BC29" s="288"/>
      <c r="BD29" s="288"/>
      <c r="BE29" s="288"/>
      <c r="BF29" s="288"/>
      <c r="BG29" s="288"/>
      <c r="BH29" s="288"/>
      <c r="BI29" s="288"/>
      <c r="BJ29" s="288"/>
      <c r="BK29" s="288"/>
      <c r="BL29" s="288"/>
      <c r="BM29" s="288"/>
      <c r="BN29" s="288"/>
      <c r="BO29" s="288"/>
      <c r="BP29" s="288"/>
      <c r="BQ29" s="288"/>
      <c r="BR29" s="288"/>
      <c r="BS29" s="288"/>
      <c r="BT29" s="288"/>
      <c r="BU29" s="288"/>
      <c r="BV29" s="288"/>
      <c r="BW29" s="288"/>
      <c r="BX29" s="288"/>
      <c r="BY29" s="288"/>
      <c r="BZ29" s="288"/>
      <c r="CA29" s="288"/>
      <c r="CB29" s="288"/>
      <c r="CC29" s="288"/>
      <c r="CD29" s="288"/>
      <c r="CE29" s="288"/>
      <c r="CF29" s="288"/>
      <c r="CG29" s="288"/>
      <c r="CH29" s="288"/>
      <c r="CI29" s="288"/>
      <c r="CJ29" s="288"/>
      <c r="CK29" s="288"/>
      <c r="CL29" s="288"/>
      <c r="CM29" s="288"/>
      <c r="CN29" s="288"/>
      <c r="CO29" s="288"/>
      <c r="CP29" s="288"/>
      <c r="CQ29" s="288"/>
      <c r="CR29" s="288"/>
      <c r="CS29" s="288"/>
      <c r="CT29" s="288"/>
      <c r="CU29" s="288"/>
      <c r="CV29" s="288"/>
      <c r="CW29" s="288"/>
      <c r="CX29" s="288"/>
      <c r="CY29" s="288"/>
      <c r="CZ29" s="288"/>
      <c r="DA29" s="288"/>
      <c r="DB29" s="288"/>
      <c r="DC29" s="288"/>
      <c r="DD29" s="288"/>
      <c r="DE29" s="288"/>
      <c r="DF29" s="288"/>
      <c r="DG29" s="288"/>
      <c r="DH29" s="288"/>
      <c r="DI29" s="288"/>
      <c r="DJ29" s="288"/>
      <c r="DK29" s="288"/>
      <c r="DL29" s="288"/>
      <c r="DM29" s="288"/>
      <c r="DN29" s="288"/>
      <c r="DO29" s="288"/>
      <c r="DP29" s="288"/>
      <c r="DQ29" s="288"/>
      <c r="DR29" s="288"/>
      <c r="DS29" s="288"/>
      <c r="DT29" s="288"/>
      <c r="DU29" s="288"/>
      <c r="DV29" s="288"/>
      <c r="DW29" s="288"/>
      <c r="DX29" s="288"/>
      <c r="DY29" s="288"/>
      <c r="DZ29" s="288"/>
      <c r="EA29" s="288"/>
      <c r="EB29" s="288"/>
      <c r="EC29" s="288"/>
      <c r="ED29" s="288"/>
      <c r="EE29" s="288"/>
      <c r="EF29" s="288"/>
      <c r="EG29" s="288"/>
      <c r="EH29" s="288"/>
      <c r="EI29" s="288"/>
      <c r="EJ29" s="288"/>
      <c r="EK29" s="288"/>
      <c r="EL29" s="288"/>
      <c r="EM29" s="288"/>
      <c r="EN29" s="288"/>
      <c r="EO29" s="288"/>
      <c r="EP29" s="288"/>
      <c r="EQ29" s="288"/>
      <c r="ER29" s="288"/>
      <c r="ES29" s="288"/>
      <c r="ET29" s="288"/>
      <c r="EU29" s="288"/>
      <c r="EV29" s="288"/>
      <c r="EW29" s="288"/>
      <c r="EX29" s="288"/>
      <c r="EY29" s="288"/>
      <c r="EZ29" s="288"/>
      <c r="FA29" s="288"/>
      <c r="FB29" s="288"/>
      <c r="FC29" s="288"/>
      <c r="FD29" s="288"/>
      <c r="FE29" s="288"/>
      <c r="FF29" s="288"/>
      <c r="FG29" s="288"/>
      <c r="FH29" s="288"/>
      <c r="FI29" s="288"/>
      <c r="FJ29" s="288"/>
      <c r="FK29" s="288"/>
      <c r="FL29" s="288"/>
      <c r="FM29" s="288"/>
      <c r="FN29" s="288"/>
      <c r="FO29" s="288"/>
      <c r="FP29" s="288"/>
      <c r="FQ29" s="288"/>
      <c r="FR29" s="288"/>
      <c r="FS29" s="288"/>
      <c r="FT29" s="288"/>
      <c r="FU29" s="288"/>
      <c r="FV29" s="288"/>
      <c r="FW29" s="288"/>
      <c r="FX29" s="288"/>
      <c r="FY29" s="288"/>
      <c r="FZ29" s="288"/>
      <c r="GA29" s="288"/>
      <c r="GB29" s="288"/>
      <c r="GC29" s="288"/>
      <c r="GD29" s="288"/>
      <c r="GE29" s="288"/>
      <c r="GF29" s="288"/>
      <c r="GG29" s="288"/>
      <c r="GH29" s="288"/>
      <c r="GI29" s="288"/>
      <c r="GJ29" s="288"/>
      <c r="GK29" s="288"/>
      <c r="GL29" s="288"/>
      <c r="GM29" s="288"/>
      <c r="GN29" s="288"/>
      <c r="GO29" s="288"/>
      <c r="GP29" s="288"/>
      <c r="GQ29" s="288"/>
      <c r="GR29" s="288"/>
      <c r="GS29" s="288"/>
      <c r="GT29" s="288"/>
      <c r="GU29" s="288"/>
      <c r="GV29" s="288"/>
      <c r="GW29" s="288"/>
      <c r="GX29" s="288"/>
      <c r="GY29" s="288"/>
      <c r="GZ29" s="288"/>
      <c r="HA29" s="288"/>
      <c r="HB29" s="288"/>
      <c r="HC29" s="288"/>
      <c r="HD29" s="288"/>
      <c r="HE29" s="288"/>
      <c r="HF29" s="288"/>
      <c r="HG29" s="288"/>
      <c r="HH29" s="288"/>
      <c r="HI29" s="288"/>
      <c r="HJ29" s="288"/>
      <c r="HK29" s="288"/>
      <c r="HL29" s="288"/>
      <c r="HM29" s="288"/>
      <c r="HN29" s="288"/>
      <c r="HO29" s="288"/>
      <c r="HP29" s="288"/>
      <c r="HQ29" s="288"/>
      <c r="HR29" s="288"/>
      <c r="HS29" s="288"/>
      <c r="HT29" s="288"/>
      <c r="HU29" s="288"/>
      <c r="HV29" s="288"/>
      <c r="HW29" s="288"/>
      <c r="HX29" s="288"/>
      <c r="HY29" s="288"/>
      <c r="HZ29" s="288"/>
      <c r="IA29" s="288"/>
      <c r="IB29" s="288"/>
      <c r="IC29" s="288"/>
      <c r="ID29" s="288"/>
      <c r="IE29" s="288"/>
      <c r="IF29" s="288"/>
      <c r="IG29" s="288"/>
      <c r="IH29" s="288"/>
      <c r="II29" s="288"/>
      <c r="IJ29" s="288"/>
      <c r="IK29" s="288"/>
      <c r="IL29" s="288"/>
      <c r="IM29" s="288"/>
      <c r="IN29" s="288"/>
      <c r="IO29" s="288"/>
      <c r="IP29" s="288"/>
      <c r="IQ29" s="288"/>
      <c r="IR29" s="288"/>
      <c r="IS29" s="288"/>
      <c r="IT29" s="288"/>
      <c r="IU29" s="288"/>
      <c r="IV29" s="288"/>
      <c r="IW29" s="288"/>
      <c r="IX29" s="288"/>
      <c r="IY29" s="288"/>
      <c r="IZ29" s="288"/>
      <c r="JA29" s="288"/>
      <c r="JB29" s="288"/>
      <c r="JC29" s="288"/>
      <c r="JD29" s="288"/>
      <c r="JE29" s="288"/>
      <c r="JF29" s="288"/>
      <c r="JG29" s="288"/>
      <c r="JH29" s="288"/>
      <c r="JI29" s="288"/>
      <c r="JJ29" s="288"/>
      <c r="JK29" s="288"/>
      <c r="JL29" s="288"/>
      <c r="JM29" s="288"/>
      <c r="JN29" s="288"/>
      <c r="JO29" s="288"/>
      <c r="JP29" s="288"/>
      <c r="JQ29" s="288"/>
      <c r="JR29" s="288"/>
      <c r="JS29" s="288"/>
      <c r="JT29" s="288"/>
      <c r="JU29" s="288"/>
      <c r="JV29" s="288"/>
      <c r="JW29" s="288"/>
      <c r="JX29" s="288"/>
      <c r="JY29" s="288"/>
      <c r="JZ29" s="288"/>
      <c r="KA29" s="288"/>
      <c r="KB29" s="288"/>
      <c r="KC29" s="288"/>
      <c r="KD29" s="288"/>
      <c r="KE29" s="288"/>
      <c r="KF29" s="288"/>
      <c r="KG29" s="288"/>
      <c r="KH29" s="288"/>
      <c r="KI29" s="288"/>
      <c r="KJ29" s="288"/>
      <c r="KK29" s="288"/>
      <c r="KL29" s="288"/>
      <c r="KM29" s="288"/>
      <c r="KN29" s="288"/>
      <c r="KO29" s="288"/>
      <c r="KP29" s="288"/>
      <c r="KQ29" s="288"/>
      <c r="KR29" s="288"/>
      <c r="KS29" s="288"/>
      <c r="KT29" s="288"/>
      <c r="KU29" s="288"/>
      <c r="KV29" s="288"/>
      <c r="KW29" s="288"/>
      <c r="KX29" s="288"/>
      <c r="KY29" s="288"/>
      <c r="KZ29" s="288"/>
      <c r="LA29" s="288"/>
      <c r="LB29" s="288"/>
      <c r="LC29" s="288"/>
      <c r="LD29" s="288"/>
      <c r="LE29" s="288"/>
      <c r="LF29" s="288"/>
      <c r="LG29" s="288"/>
      <c r="LH29" s="288"/>
      <c r="LI29" s="288"/>
      <c r="LJ29" s="288"/>
      <c r="LK29" s="288"/>
      <c r="LL29" s="288"/>
      <c r="LM29" s="288"/>
      <c r="LN29" s="288"/>
      <c r="LO29" s="288"/>
      <c r="LP29" s="288"/>
      <c r="LQ29" s="288"/>
      <c r="LR29" s="288"/>
      <c r="LS29" s="288"/>
      <c r="LT29" s="288"/>
      <c r="LU29" s="288"/>
      <c r="LV29" s="288"/>
      <c r="LW29" s="288"/>
      <c r="LX29" s="288"/>
      <c r="LY29" s="288"/>
      <c r="LZ29" s="288"/>
      <c r="MA29" s="288"/>
      <c r="MB29" s="288"/>
      <c r="MC29" s="288"/>
      <c r="MD29" s="288"/>
      <c r="ME29" s="288"/>
      <c r="MF29" s="288"/>
      <c r="MG29" s="288"/>
      <c r="MH29" s="288"/>
      <c r="MI29" s="288"/>
      <c r="MJ29" s="288"/>
      <c r="MK29" s="288"/>
      <c r="ML29" s="288"/>
      <c r="MM29" s="288"/>
      <c r="MN29" s="288"/>
      <c r="MO29" s="288"/>
      <c r="MP29" s="288"/>
      <c r="MQ29" s="288"/>
      <c r="MR29" s="288"/>
      <c r="MS29" s="288"/>
      <c r="MT29" s="288"/>
      <c r="MU29" s="288"/>
      <c r="MV29" s="288"/>
      <c r="MW29" s="288"/>
      <c r="MX29" s="288"/>
      <c r="MY29" s="288"/>
      <c r="MZ29" s="288"/>
      <c r="NA29" s="288"/>
      <c r="NB29" s="288"/>
      <c r="NC29" s="288"/>
      <c r="ND29" s="288"/>
      <c r="NE29" s="288"/>
      <c r="NF29" s="288"/>
      <c r="NG29" s="288"/>
      <c r="NH29" s="288"/>
      <c r="NI29" s="288"/>
      <c r="NJ29" s="288"/>
      <c r="NK29" s="288"/>
      <c r="NL29" s="288"/>
      <c r="NM29" s="288"/>
      <c r="NN29" s="288"/>
      <c r="NO29" s="288"/>
      <c r="NP29" s="288"/>
      <c r="NQ29" s="288"/>
      <c r="NR29" s="288"/>
      <c r="NS29" s="288"/>
      <c r="NT29" s="288"/>
      <c r="NU29" s="288"/>
      <c r="NV29" s="288"/>
      <c r="NW29" s="288"/>
      <c r="NX29" s="288"/>
      <c r="NY29" s="288"/>
      <c r="NZ29" s="288"/>
      <c r="OA29" s="288"/>
      <c r="OB29" s="288"/>
      <c r="OC29" s="288"/>
      <c r="OD29" s="288"/>
      <c r="OE29" s="288"/>
      <c r="OF29" s="288"/>
      <c r="OG29" s="288"/>
      <c r="OH29" s="288"/>
      <c r="OI29" s="288"/>
      <c r="OJ29" s="288"/>
      <c r="OK29" s="288"/>
      <c r="OL29" s="288"/>
      <c r="OM29" s="288"/>
      <c r="ON29" s="288"/>
      <c r="OO29" s="288"/>
      <c r="OP29" s="288"/>
      <c r="OQ29" s="288"/>
      <c r="OR29" s="288"/>
      <c r="OS29" s="288"/>
      <c r="OT29" s="288"/>
      <c r="OU29" s="288"/>
      <c r="OV29" s="288"/>
      <c r="OW29" s="288"/>
      <c r="OX29" s="288"/>
      <c r="OY29" s="288"/>
      <c r="OZ29" s="288"/>
      <c r="PA29" s="288"/>
      <c r="PB29" s="288"/>
      <c r="PC29" s="288"/>
      <c r="PD29" s="288"/>
      <c r="PE29" s="288"/>
      <c r="PF29" s="288"/>
      <c r="PG29" s="288"/>
      <c r="PH29" s="288"/>
      <c r="PI29" s="288"/>
      <c r="PJ29" s="288"/>
      <c r="PK29" s="288"/>
      <c r="PL29" s="288"/>
      <c r="PM29" s="288"/>
      <c r="PN29" s="288"/>
      <c r="PO29" s="288"/>
      <c r="PP29" s="288"/>
      <c r="PQ29" s="288"/>
      <c r="PR29" s="288"/>
      <c r="PS29" s="288"/>
      <c r="PT29" s="288"/>
      <c r="PU29" s="288"/>
      <c r="PV29" s="288"/>
      <c r="PW29" s="288"/>
      <c r="PX29" s="288"/>
      <c r="PY29" s="288"/>
      <c r="PZ29" s="288"/>
      <c r="QA29" s="288"/>
      <c r="QB29" s="288"/>
      <c r="QC29" s="288"/>
      <c r="QD29" s="288"/>
      <c r="QE29" s="288"/>
      <c r="QF29" s="288"/>
      <c r="QG29" s="288"/>
      <c r="QH29" s="288"/>
      <c r="QI29" s="288"/>
      <c r="QJ29" s="288"/>
      <c r="QK29" s="288"/>
      <c r="QL29" s="288"/>
      <c r="QM29" s="288"/>
      <c r="QN29" s="288"/>
      <c r="QO29" s="288"/>
      <c r="QP29" s="288"/>
      <c r="QQ29" s="288"/>
      <c r="QR29" s="288"/>
      <c r="QS29" s="288"/>
      <c r="QT29" s="288"/>
      <c r="QU29" s="288"/>
      <c r="QV29" s="288"/>
      <c r="QW29" s="288"/>
      <c r="QX29" s="288"/>
      <c r="QY29" s="288"/>
      <c r="QZ29" s="288"/>
      <c r="RA29" s="288"/>
      <c r="RB29" s="288"/>
      <c r="RC29" s="288"/>
      <c r="RD29" s="288"/>
      <c r="RE29" s="288"/>
      <c r="RF29" s="288"/>
      <c r="RG29" s="288"/>
      <c r="RH29" s="288"/>
      <c r="RI29" s="288"/>
      <c r="RJ29" s="288"/>
      <c r="RK29" s="288"/>
      <c r="RL29" s="288"/>
      <c r="RM29" s="288"/>
      <c r="RN29" s="288"/>
      <c r="RO29" s="288"/>
      <c r="RP29" s="288"/>
      <c r="RQ29" s="288"/>
      <c r="RR29" s="288"/>
      <c r="RS29" s="288"/>
      <c r="RT29" s="288"/>
      <c r="RU29" s="288"/>
      <c r="RV29" s="288"/>
      <c r="RW29" s="288"/>
      <c r="RX29" s="288"/>
      <c r="RY29" s="288"/>
      <c r="RZ29" s="288"/>
      <c r="SA29" s="288"/>
      <c r="SB29" s="288"/>
      <c r="SC29" s="288"/>
      <c r="SD29" s="288"/>
      <c r="SE29" s="288"/>
      <c r="SF29" s="288"/>
      <c r="SG29" s="288"/>
      <c r="SH29" s="288"/>
      <c r="SI29" s="288"/>
      <c r="SJ29" s="288"/>
      <c r="SK29" s="288"/>
      <c r="SL29" s="288"/>
      <c r="SM29" s="288"/>
      <c r="SN29" s="288"/>
      <c r="SO29" s="288"/>
      <c r="SP29" s="288"/>
      <c r="SQ29" s="288"/>
      <c r="SR29" s="288"/>
      <c r="SS29" s="288"/>
      <c r="ST29" s="288"/>
      <c r="SU29" s="288"/>
      <c r="SV29" s="288"/>
      <c r="SW29" s="288"/>
      <c r="SX29" s="288"/>
      <c r="SY29" s="288"/>
      <c r="SZ29" s="288"/>
      <c r="TA29" s="288"/>
      <c r="TB29" s="288"/>
      <c r="TC29" s="288"/>
      <c r="TD29" s="288"/>
      <c r="TE29" s="288"/>
      <c r="TF29" s="288"/>
      <c r="TG29" s="288"/>
      <c r="TH29" s="288"/>
      <c r="TI29" s="288"/>
      <c r="TJ29" s="288"/>
      <c r="TK29" s="288"/>
      <c r="TL29" s="288"/>
      <c r="TM29" s="288"/>
      <c r="TN29" s="288"/>
      <c r="TO29" s="288"/>
      <c r="TP29" s="288"/>
      <c r="TQ29" s="288"/>
      <c r="TR29" s="288"/>
      <c r="TS29" s="288"/>
      <c r="TT29" s="288"/>
      <c r="TU29" s="288"/>
      <c r="TV29" s="288"/>
      <c r="TW29" s="288"/>
      <c r="TX29" s="288"/>
      <c r="TY29" s="288"/>
      <c r="TZ29" s="288"/>
      <c r="UA29" s="288"/>
      <c r="UB29" s="288"/>
      <c r="UC29" s="288"/>
      <c r="UD29" s="288"/>
      <c r="UE29" s="288"/>
      <c r="UF29" s="288"/>
      <c r="UG29" s="288"/>
      <c r="UH29" s="288"/>
      <c r="UI29" s="288"/>
      <c r="UJ29" s="288"/>
      <c r="UK29" s="288"/>
      <c r="UL29" s="288"/>
      <c r="UM29" s="288"/>
      <c r="UN29" s="288"/>
      <c r="UO29" s="288"/>
      <c r="UP29" s="288"/>
      <c r="UQ29" s="288"/>
      <c r="UR29" s="288"/>
      <c r="US29" s="288"/>
      <c r="UT29" s="288"/>
      <c r="UU29" s="288"/>
      <c r="UV29" s="288"/>
      <c r="UW29" s="288"/>
      <c r="UX29" s="288"/>
      <c r="UY29" s="288"/>
      <c r="UZ29" s="288"/>
      <c r="VA29" s="288"/>
      <c r="VB29" s="288"/>
      <c r="VC29" s="288"/>
      <c r="VD29" s="288"/>
      <c r="VE29" s="288"/>
      <c r="VF29" s="288"/>
      <c r="VG29" s="288"/>
      <c r="VH29" s="288"/>
      <c r="VI29" s="288"/>
      <c r="VJ29" s="288"/>
      <c r="VK29" s="288"/>
      <c r="VL29" s="288"/>
      <c r="VM29" s="288"/>
      <c r="VN29" s="288"/>
      <c r="VO29" s="288"/>
      <c r="VP29" s="288"/>
      <c r="VQ29" s="288"/>
      <c r="VR29" s="288"/>
      <c r="VS29" s="288"/>
      <c r="VT29" s="288"/>
      <c r="VU29" s="288"/>
      <c r="VV29" s="288"/>
      <c r="VW29" s="288"/>
      <c r="VX29" s="288"/>
      <c r="VY29" s="288"/>
      <c r="VZ29" s="288"/>
      <c r="WA29" s="288"/>
      <c r="WB29" s="288"/>
      <c r="WC29" s="288"/>
      <c r="WD29" s="288"/>
      <c r="WE29" s="288"/>
      <c r="WF29" s="288"/>
      <c r="WG29" s="288"/>
      <c r="WH29" s="288"/>
      <c r="WI29" s="288"/>
      <c r="WJ29" s="288"/>
      <c r="WK29" s="288"/>
      <c r="WL29" s="288"/>
      <c r="WM29" s="288"/>
      <c r="WN29" s="288"/>
      <c r="WO29" s="288"/>
      <c r="WP29" s="288"/>
      <c r="WQ29" s="288"/>
      <c r="WR29" s="288"/>
      <c r="WS29" s="288"/>
      <c r="WT29" s="288"/>
      <c r="WU29" s="288"/>
      <c r="WV29" s="288"/>
      <c r="WW29" s="288"/>
      <c r="WX29" s="288"/>
      <c r="WY29" s="288"/>
      <c r="WZ29" s="288"/>
      <c r="XA29" s="288"/>
      <c r="XB29" s="288"/>
      <c r="XC29" s="288"/>
      <c r="XD29" s="288"/>
      <c r="XE29" s="288"/>
      <c r="XF29" s="288"/>
      <c r="XG29" s="288"/>
      <c r="XH29" s="288"/>
      <c r="XI29" s="288"/>
      <c r="XJ29" s="288"/>
      <c r="XK29" s="288"/>
      <c r="XL29" s="288"/>
      <c r="XM29" s="288"/>
      <c r="XN29" s="288"/>
      <c r="XO29" s="288"/>
      <c r="XP29" s="288"/>
      <c r="XQ29" s="288"/>
      <c r="XR29" s="288"/>
      <c r="XS29" s="288"/>
      <c r="XT29" s="288"/>
      <c r="XU29" s="288"/>
      <c r="XV29" s="288"/>
      <c r="XW29" s="288"/>
      <c r="XX29" s="288"/>
      <c r="XY29" s="288"/>
      <c r="XZ29" s="288"/>
      <c r="YA29" s="288"/>
      <c r="YB29" s="288"/>
      <c r="YC29" s="288"/>
      <c r="YD29" s="288"/>
      <c r="YE29" s="288"/>
      <c r="YF29" s="288"/>
      <c r="YG29" s="288"/>
      <c r="YH29" s="288"/>
      <c r="YI29" s="288"/>
      <c r="YJ29" s="288"/>
      <c r="YK29" s="288"/>
      <c r="YL29" s="288"/>
      <c r="YM29" s="288"/>
      <c r="YN29" s="288"/>
      <c r="YO29" s="288"/>
      <c r="YP29" s="288"/>
      <c r="YQ29" s="288"/>
      <c r="YR29" s="288"/>
      <c r="YS29" s="288"/>
      <c r="YT29" s="288"/>
      <c r="YU29" s="288"/>
      <c r="YV29" s="288"/>
      <c r="YW29" s="288"/>
      <c r="YX29" s="288"/>
      <c r="YY29" s="288"/>
      <c r="YZ29" s="288"/>
      <c r="ZA29" s="288"/>
      <c r="ZB29" s="288"/>
      <c r="ZC29" s="288"/>
      <c r="ZD29" s="288"/>
      <c r="ZE29" s="288"/>
      <c r="ZF29" s="288"/>
      <c r="ZG29" s="288"/>
      <c r="ZH29" s="288"/>
      <c r="ZI29" s="288"/>
      <c r="ZJ29" s="288"/>
      <c r="ZK29" s="288"/>
      <c r="ZL29" s="288"/>
      <c r="ZM29" s="288"/>
      <c r="ZN29" s="288"/>
      <c r="ZO29" s="288"/>
      <c r="ZP29" s="288"/>
      <c r="ZQ29" s="288"/>
      <c r="ZR29" s="288"/>
      <c r="ZS29" s="288"/>
      <c r="ZT29" s="288"/>
      <c r="ZU29" s="288"/>
      <c r="ZV29" s="288"/>
      <c r="ZW29" s="288"/>
      <c r="ZX29" s="288"/>
      <c r="ZY29" s="288"/>
      <c r="ZZ29" s="288"/>
      <c r="AAA29" s="288"/>
      <c r="AAB29" s="288"/>
      <c r="AAC29" s="288"/>
      <c r="AAD29" s="288"/>
      <c r="AAE29" s="288"/>
      <c r="AAF29" s="288"/>
      <c r="AAG29" s="288"/>
      <c r="AAH29" s="288"/>
      <c r="AAI29" s="288"/>
      <c r="AAJ29" s="288"/>
      <c r="AAK29" s="288"/>
      <c r="AAL29" s="288"/>
      <c r="AAM29" s="288"/>
      <c r="AAN29" s="288"/>
      <c r="AAO29" s="288"/>
      <c r="AAP29" s="288"/>
      <c r="AAQ29" s="288"/>
      <c r="AAR29" s="288"/>
      <c r="AAS29" s="288"/>
      <c r="AAT29" s="288"/>
      <c r="AAU29" s="288"/>
      <c r="AAV29" s="288"/>
      <c r="AAW29" s="288"/>
      <c r="AAX29" s="288"/>
      <c r="AAY29" s="288"/>
      <c r="AAZ29" s="288"/>
      <c r="ABA29" s="288"/>
      <c r="ABB29" s="288"/>
      <c r="ABC29" s="288"/>
      <c r="ABD29" s="288"/>
      <c r="ABE29" s="288"/>
      <c r="ABF29" s="288"/>
      <c r="ABG29" s="288"/>
      <c r="ABH29" s="288"/>
      <c r="ABI29" s="288"/>
      <c r="ABJ29" s="288"/>
      <c r="ABK29" s="288"/>
      <c r="ABL29" s="288"/>
      <c r="ABM29" s="288"/>
      <c r="ABN29" s="288"/>
      <c r="ABO29" s="288"/>
      <c r="ABP29" s="288"/>
      <c r="ABQ29" s="288"/>
      <c r="ABR29" s="288"/>
      <c r="ABS29" s="288"/>
      <c r="ABT29" s="288"/>
      <c r="ABU29" s="288"/>
      <c r="ABV29" s="288"/>
      <c r="ABW29" s="288"/>
      <c r="ABX29" s="288"/>
      <c r="ABY29" s="288"/>
      <c r="ABZ29" s="288"/>
      <c r="ACA29" s="288"/>
      <c r="ACB29" s="288"/>
      <c r="ACC29" s="288"/>
      <c r="ACD29" s="288"/>
      <c r="ACE29" s="288"/>
      <c r="ACF29" s="288"/>
      <c r="ACG29" s="288"/>
      <c r="ACH29" s="288"/>
      <c r="ACI29" s="288"/>
      <c r="ACJ29" s="288"/>
      <c r="ACK29" s="288"/>
      <c r="ACL29" s="288"/>
      <c r="ACM29" s="288"/>
      <c r="ACN29" s="288"/>
      <c r="ACO29" s="288"/>
      <c r="ACP29" s="288"/>
      <c r="ACQ29" s="288"/>
      <c r="ACR29" s="288"/>
      <c r="ACS29" s="288"/>
      <c r="ACT29" s="288"/>
      <c r="ACU29" s="288"/>
      <c r="ACV29" s="288"/>
      <c r="ACW29" s="288"/>
      <c r="ACX29" s="288"/>
      <c r="ACY29" s="288"/>
      <c r="ACZ29" s="288"/>
      <c r="ADA29" s="288"/>
      <c r="ADB29" s="288"/>
      <c r="ADC29" s="288"/>
      <c r="ADD29" s="288"/>
      <c r="ADE29" s="288"/>
      <c r="ADF29" s="288"/>
      <c r="ADG29" s="288"/>
      <c r="ADH29" s="288"/>
      <c r="ADI29" s="288"/>
      <c r="ADJ29" s="288"/>
      <c r="ADK29" s="288"/>
      <c r="ADL29" s="288"/>
      <c r="ADM29" s="288"/>
      <c r="ADN29" s="288"/>
      <c r="ADO29" s="288"/>
      <c r="ADP29" s="288"/>
      <c r="ADQ29" s="288"/>
      <c r="ADR29" s="288"/>
      <c r="ADS29" s="288"/>
      <c r="ADT29" s="288"/>
      <c r="ADU29" s="288"/>
      <c r="ADV29" s="288"/>
      <c r="ADW29" s="288"/>
      <c r="ADX29" s="288"/>
      <c r="ADY29" s="288"/>
      <c r="ADZ29" s="288"/>
      <c r="AEA29" s="288"/>
      <c r="AEB29" s="288"/>
      <c r="AEC29" s="288"/>
      <c r="AED29" s="288"/>
      <c r="AEE29" s="288"/>
      <c r="AEF29" s="288"/>
      <c r="AEG29" s="288"/>
      <c r="AEH29" s="288"/>
      <c r="AEI29" s="288"/>
      <c r="AEJ29" s="288"/>
      <c r="AEK29" s="288"/>
      <c r="AEL29" s="288"/>
      <c r="AEM29" s="288"/>
      <c r="AEN29" s="288"/>
      <c r="AEO29" s="288"/>
      <c r="AEP29" s="288"/>
      <c r="AEQ29" s="288"/>
      <c r="AER29" s="288"/>
      <c r="AES29" s="288"/>
      <c r="AET29" s="288"/>
      <c r="AEU29" s="288"/>
      <c r="AEV29" s="288"/>
      <c r="AEW29" s="288"/>
      <c r="AEX29" s="288"/>
      <c r="AEY29" s="288"/>
      <c r="AEZ29" s="288"/>
      <c r="AFA29" s="288"/>
      <c r="AFB29" s="288"/>
      <c r="AFC29" s="288"/>
      <c r="AFD29" s="288"/>
      <c r="AFE29" s="288"/>
      <c r="AFF29" s="288"/>
      <c r="AFG29" s="288"/>
      <c r="AFH29" s="288"/>
      <c r="AFI29" s="288"/>
      <c r="AFJ29" s="288"/>
      <c r="AFK29" s="288"/>
      <c r="AFL29" s="288"/>
      <c r="AFM29" s="288"/>
      <c r="AFN29" s="288"/>
      <c r="AFO29" s="288"/>
      <c r="AFP29" s="288"/>
      <c r="AFQ29" s="288"/>
      <c r="AFR29" s="288"/>
      <c r="AFS29" s="288"/>
      <c r="AFT29" s="288"/>
      <c r="AFU29" s="288"/>
      <c r="AFV29" s="288"/>
      <c r="AFW29" s="288"/>
      <c r="AFX29" s="288"/>
      <c r="AFY29" s="288"/>
      <c r="AFZ29" s="288"/>
      <c r="AGA29" s="288"/>
      <c r="AGB29" s="288"/>
      <c r="AGC29" s="288"/>
      <c r="AGD29" s="288"/>
      <c r="AGE29" s="288"/>
      <c r="AGF29" s="288"/>
      <c r="AGG29" s="288"/>
      <c r="AGH29" s="288"/>
      <c r="AGI29" s="288"/>
      <c r="AGJ29" s="288"/>
      <c r="AGK29" s="288"/>
      <c r="AGL29" s="288"/>
      <c r="AGM29" s="288"/>
      <c r="AGN29" s="288"/>
      <c r="AGO29" s="288"/>
      <c r="AGP29" s="288"/>
      <c r="AGQ29" s="288"/>
      <c r="AGR29" s="288"/>
      <c r="AGS29" s="288"/>
      <c r="AGT29" s="288"/>
      <c r="AGU29" s="288"/>
      <c r="AGV29" s="288"/>
      <c r="AGW29" s="288"/>
      <c r="AGX29" s="288"/>
      <c r="AGY29" s="288"/>
      <c r="AGZ29" s="288"/>
      <c r="AHA29" s="288"/>
      <c r="AHB29" s="288"/>
      <c r="AHC29" s="288"/>
      <c r="AHD29" s="288"/>
      <c r="AHE29" s="288"/>
      <c r="AHF29" s="288"/>
      <c r="AHG29" s="288"/>
      <c r="AHH29" s="288"/>
      <c r="AHI29" s="288"/>
      <c r="AHJ29" s="288"/>
      <c r="AHK29" s="288"/>
      <c r="AHL29" s="288"/>
      <c r="AHM29" s="288"/>
      <c r="AHN29" s="288"/>
      <c r="AHO29" s="288"/>
      <c r="AHP29" s="288"/>
      <c r="AHQ29" s="288"/>
      <c r="AHR29" s="288"/>
      <c r="AHS29" s="288"/>
      <c r="AHT29" s="288"/>
      <c r="AHU29" s="288"/>
      <c r="AHV29" s="288"/>
      <c r="AHW29" s="288"/>
      <c r="AHX29" s="288"/>
      <c r="AHY29" s="288"/>
      <c r="AHZ29" s="288"/>
      <c r="AIA29" s="288"/>
      <c r="AIB29" s="288"/>
      <c r="AIC29" s="288"/>
      <c r="AID29" s="288"/>
      <c r="AIE29" s="288"/>
      <c r="AIF29" s="288"/>
      <c r="AIG29" s="288"/>
      <c r="AIH29" s="288"/>
      <c r="AII29" s="288"/>
      <c r="AIJ29" s="288"/>
      <c r="AIK29" s="288"/>
      <c r="AIL29" s="288"/>
      <c r="AIM29" s="288"/>
      <c r="AIN29" s="288"/>
      <c r="AIO29" s="288"/>
      <c r="AIP29" s="288"/>
      <c r="AIQ29" s="288"/>
      <c r="AIR29" s="288"/>
      <c r="AIS29" s="288"/>
      <c r="AIT29" s="288"/>
      <c r="AIU29" s="288"/>
      <c r="AIV29" s="288"/>
      <c r="AIW29" s="288"/>
      <c r="AIX29" s="288"/>
      <c r="AIY29" s="288"/>
      <c r="AIZ29" s="288"/>
      <c r="AJA29" s="288"/>
      <c r="AJB29" s="288"/>
      <c r="AJC29" s="288"/>
      <c r="AJD29" s="288"/>
      <c r="AJE29" s="288"/>
      <c r="AJF29" s="288"/>
      <c r="AJG29" s="288"/>
      <c r="AJH29" s="288"/>
      <c r="AJI29" s="288"/>
      <c r="AJJ29" s="288"/>
      <c r="AJK29" s="288"/>
      <c r="AJL29" s="288"/>
      <c r="AJM29" s="288"/>
      <c r="AJN29" s="288"/>
      <c r="AJO29" s="288"/>
      <c r="AJP29" s="288"/>
      <c r="AJQ29" s="288"/>
      <c r="AJR29" s="288"/>
      <c r="AJS29" s="288"/>
      <c r="AJT29" s="288"/>
      <c r="AJU29" s="288"/>
      <c r="AJV29" s="288"/>
      <c r="AJW29" s="288"/>
      <c r="AJX29" s="288"/>
      <c r="AJY29" s="288"/>
      <c r="AJZ29" s="288"/>
      <c r="AKA29" s="288"/>
      <c r="AKB29" s="288"/>
      <c r="AKC29" s="288"/>
      <c r="AKD29" s="288"/>
      <c r="AKE29" s="288"/>
      <c r="AKF29" s="288"/>
      <c r="AKG29" s="288"/>
      <c r="AKH29" s="288"/>
      <c r="AKI29" s="288"/>
      <c r="AKJ29" s="288"/>
      <c r="AKK29" s="288"/>
      <c r="AKL29" s="288"/>
      <c r="AKM29" s="288"/>
      <c r="AKN29" s="288"/>
      <c r="AKO29" s="288"/>
      <c r="AKP29" s="288"/>
      <c r="AKQ29" s="288"/>
      <c r="AKR29" s="288"/>
      <c r="AKS29" s="288"/>
      <c r="AKT29" s="288"/>
      <c r="AKU29" s="288"/>
      <c r="AKV29" s="288"/>
      <c r="AKW29" s="288"/>
      <c r="AKX29" s="288"/>
      <c r="AKY29" s="288"/>
      <c r="AKZ29" s="288"/>
      <c r="ALA29" s="288"/>
      <c r="ALB29" s="288"/>
      <c r="ALC29" s="288"/>
      <c r="ALD29" s="288"/>
      <c r="ALE29" s="288"/>
      <c r="ALF29" s="288"/>
      <c r="ALG29" s="288"/>
      <c r="ALH29" s="288"/>
      <c r="ALI29" s="288"/>
      <c r="ALJ29" s="288"/>
      <c r="ALK29" s="288"/>
      <c r="ALL29" s="288"/>
      <c r="ALM29" s="288"/>
      <c r="ALN29" s="288"/>
      <c r="ALO29" s="288"/>
      <c r="ALP29" s="288"/>
      <c r="ALQ29" s="288"/>
      <c r="ALR29" s="288"/>
      <c r="ALS29" s="288"/>
      <c r="ALT29" s="288"/>
      <c r="ALU29" s="288"/>
      <c r="ALV29" s="288"/>
      <c r="ALW29" s="288"/>
      <c r="ALX29" s="288"/>
      <c r="ALY29" s="288"/>
      <c r="ALZ29" s="288"/>
      <c r="AMA29" s="288"/>
      <c r="AMB29" s="288"/>
      <c r="AMC29" s="288"/>
    </row>
    <row r="30" spans="1:1017" s="289" customFormat="1" ht="45" customHeight="1" x14ac:dyDescent="0.7">
      <c r="A30" s="286">
        <v>2002</v>
      </c>
      <c r="B30" s="290">
        <v>1554225.415</v>
      </c>
      <c r="C30" s="290">
        <v>0</v>
      </c>
      <c r="D30" s="290">
        <v>1841897.37</v>
      </c>
      <c r="E30" s="290">
        <v>-287671.95500000002</v>
      </c>
      <c r="F30" s="290">
        <v>1453150.53</v>
      </c>
      <c r="G30" s="290">
        <v>0</v>
      </c>
      <c r="H30" s="290">
        <v>1692554.34</v>
      </c>
      <c r="I30" s="290">
        <v>-239403.81</v>
      </c>
      <c r="J30" s="391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88"/>
      <c r="AB30" s="288"/>
      <c r="AC30" s="288"/>
      <c r="AD30" s="288"/>
      <c r="AE30" s="288"/>
      <c r="AF30" s="288"/>
      <c r="AG30" s="288"/>
      <c r="AH30" s="288"/>
      <c r="AI30" s="288"/>
      <c r="AJ30" s="288"/>
      <c r="AK30" s="288"/>
      <c r="AL30" s="288"/>
      <c r="AM30" s="288"/>
      <c r="AN30" s="288"/>
      <c r="AO30" s="288"/>
      <c r="AP30" s="288"/>
      <c r="AQ30" s="288"/>
      <c r="AR30" s="288"/>
      <c r="AS30" s="288"/>
      <c r="AT30" s="288"/>
      <c r="AU30" s="288"/>
      <c r="AV30" s="288"/>
      <c r="AW30" s="288"/>
      <c r="AX30" s="288"/>
      <c r="AY30" s="288"/>
      <c r="AZ30" s="288"/>
      <c r="BA30" s="288"/>
      <c r="BB30" s="288"/>
      <c r="BC30" s="288"/>
      <c r="BD30" s="288"/>
      <c r="BE30" s="288"/>
      <c r="BF30" s="288"/>
      <c r="BG30" s="288"/>
      <c r="BH30" s="288"/>
      <c r="BI30" s="288"/>
      <c r="BJ30" s="288"/>
      <c r="BK30" s="288"/>
      <c r="BL30" s="288"/>
      <c r="BM30" s="288"/>
      <c r="BN30" s="288"/>
      <c r="BO30" s="288"/>
      <c r="BP30" s="288"/>
      <c r="BQ30" s="288"/>
      <c r="BR30" s="288"/>
      <c r="BS30" s="288"/>
      <c r="BT30" s="288"/>
      <c r="BU30" s="288"/>
      <c r="BV30" s="288"/>
      <c r="BW30" s="288"/>
      <c r="BX30" s="288"/>
      <c r="BY30" s="288"/>
      <c r="BZ30" s="288"/>
      <c r="CA30" s="288"/>
      <c r="CB30" s="288"/>
      <c r="CC30" s="288"/>
      <c r="CD30" s="288"/>
      <c r="CE30" s="288"/>
      <c r="CF30" s="288"/>
      <c r="CG30" s="288"/>
      <c r="CH30" s="288"/>
      <c r="CI30" s="288"/>
      <c r="CJ30" s="288"/>
      <c r="CK30" s="288"/>
      <c r="CL30" s="288"/>
      <c r="CM30" s="288"/>
      <c r="CN30" s="288"/>
      <c r="CO30" s="288"/>
      <c r="CP30" s="288"/>
      <c r="CQ30" s="288"/>
      <c r="CR30" s="288"/>
      <c r="CS30" s="288"/>
      <c r="CT30" s="288"/>
      <c r="CU30" s="288"/>
      <c r="CV30" s="288"/>
      <c r="CW30" s="288"/>
      <c r="CX30" s="288"/>
      <c r="CY30" s="288"/>
      <c r="CZ30" s="288"/>
      <c r="DA30" s="288"/>
      <c r="DB30" s="288"/>
      <c r="DC30" s="288"/>
      <c r="DD30" s="288"/>
      <c r="DE30" s="288"/>
      <c r="DF30" s="288"/>
      <c r="DG30" s="288"/>
      <c r="DH30" s="288"/>
      <c r="DI30" s="288"/>
      <c r="DJ30" s="288"/>
      <c r="DK30" s="288"/>
      <c r="DL30" s="288"/>
      <c r="DM30" s="288"/>
      <c r="DN30" s="288"/>
      <c r="DO30" s="288"/>
      <c r="DP30" s="288"/>
      <c r="DQ30" s="288"/>
      <c r="DR30" s="288"/>
      <c r="DS30" s="288"/>
      <c r="DT30" s="288"/>
      <c r="DU30" s="288"/>
      <c r="DV30" s="288"/>
      <c r="DW30" s="288"/>
      <c r="DX30" s="288"/>
      <c r="DY30" s="288"/>
      <c r="DZ30" s="288"/>
      <c r="EA30" s="288"/>
      <c r="EB30" s="288"/>
      <c r="EC30" s="288"/>
      <c r="ED30" s="288"/>
      <c r="EE30" s="288"/>
      <c r="EF30" s="288"/>
      <c r="EG30" s="288"/>
      <c r="EH30" s="288"/>
      <c r="EI30" s="288"/>
      <c r="EJ30" s="288"/>
      <c r="EK30" s="288"/>
      <c r="EL30" s="288"/>
      <c r="EM30" s="288"/>
      <c r="EN30" s="288"/>
      <c r="EO30" s="288"/>
      <c r="EP30" s="288"/>
      <c r="EQ30" s="288"/>
      <c r="ER30" s="288"/>
      <c r="ES30" s="288"/>
      <c r="ET30" s="288"/>
      <c r="EU30" s="288"/>
      <c r="EV30" s="288"/>
      <c r="EW30" s="288"/>
      <c r="EX30" s="288"/>
      <c r="EY30" s="288"/>
      <c r="EZ30" s="288"/>
      <c r="FA30" s="288"/>
      <c r="FB30" s="288"/>
      <c r="FC30" s="288"/>
      <c r="FD30" s="288"/>
      <c r="FE30" s="288"/>
      <c r="FF30" s="288"/>
      <c r="FG30" s="288"/>
      <c r="FH30" s="288"/>
      <c r="FI30" s="288"/>
      <c r="FJ30" s="288"/>
      <c r="FK30" s="288"/>
      <c r="FL30" s="288"/>
      <c r="FM30" s="288"/>
      <c r="FN30" s="288"/>
      <c r="FO30" s="288"/>
      <c r="FP30" s="288"/>
      <c r="FQ30" s="288"/>
      <c r="FR30" s="288"/>
      <c r="FS30" s="288"/>
      <c r="FT30" s="288"/>
      <c r="FU30" s="288"/>
      <c r="FV30" s="288"/>
      <c r="FW30" s="288"/>
      <c r="FX30" s="288"/>
      <c r="FY30" s="288"/>
      <c r="FZ30" s="288"/>
      <c r="GA30" s="288"/>
      <c r="GB30" s="288"/>
      <c r="GC30" s="288"/>
      <c r="GD30" s="288"/>
      <c r="GE30" s="288"/>
      <c r="GF30" s="288"/>
      <c r="GG30" s="288"/>
      <c r="GH30" s="288"/>
      <c r="GI30" s="288"/>
      <c r="GJ30" s="288"/>
      <c r="GK30" s="288"/>
      <c r="GL30" s="288"/>
      <c r="GM30" s="288"/>
      <c r="GN30" s="288"/>
      <c r="GO30" s="288"/>
      <c r="GP30" s="288"/>
      <c r="GQ30" s="288"/>
      <c r="GR30" s="288"/>
      <c r="GS30" s="288"/>
      <c r="GT30" s="288"/>
      <c r="GU30" s="288"/>
      <c r="GV30" s="288"/>
      <c r="GW30" s="288"/>
      <c r="GX30" s="288"/>
      <c r="GY30" s="288"/>
      <c r="GZ30" s="288"/>
      <c r="HA30" s="288"/>
      <c r="HB30" s="288"/>
      <c r="HC30" s="288"/>
      <c r="HD30" s="288"/>
      <c r="HE30" s="288"/>
      <c r="HF30" s="288"/>
      <c r="HG30" s="288"/>
      <c r="HH30" s="288"/>
      <c r="HI30" s="288"/>
      <c r="HJ30" s="288"/>
      <c r="HK30" s="288"/>
      <c r="HL30" s="288"/>
      <c r="HM30" s="288"/>
      <c r="HN30" s="288"/>
      <c r="HO30" s="288"/>
      <c r="HP30" s="288"/>
      <c r="HQ30" s="288"/>
      <c r="HR30" s="288"/>
      <c r="HS30" s="288"/>
      <c r="HT30" s="288"/>
      <c r="HU30" s="288"/>
      <c r="HV30" s="288"/>
      <c r="HW30" s="288"/>
      <c r="HX30" s="288"/>
      <c r="HY30" s="288"/>
      <c r="HZ30" s="288"/>
      <c r="IA30" s="288"/>
      <c r="IB30" s="288"/>
      <c r="IC30" s="288"/>
      <c r="ID30" s="288"/>
      <c r="IE30" s="288"/>
      <c r="IF30" s="288"/>
      <c r="IG30" s="288"/>
      <c r="IH30" s="288"/>
      <c r="II30" s="288"/>
      <c r="IJ30" s="288"/>
      <c r="IK30" s="288"/>
      <c r="IL30" s="288"/>
      <c r="IM30" s="288"/>
      <c r="IN30" s="288"/>
      <c r="IO30" s="288"/>
      <c r="IP30" s="288"/>
      <c r="IQ30" s="288"/>
      <c r="IR30" s="288"/>
      <c r="IS30" s="288"/>
      <c r="IT30" s="288"/>
      <c r="IU30" s="288"/>
      <c r="IV30" s="288"/>
      <c r="IW30" s="288"/>
      <c r="IX30" s="288"/>
      <c r="IY30" s="288"/>
      <c r="IZ30" s="288"/>
      <c r="JA30" s="288"/>
      <c r="JB30" s="288"/>
      <c r="JC30" s="288"/>
      <c r="JD30" s="288"/>
      <c r="JE30" s="288"/>
      <c r="JF30" s="288"/>
      <c r="JG30" s="288"/>
      <c r="JH30" s="288"/>
      <c r="JI30" s="288"/>
      <c r="JJ30" s="288"/>
      <c r="JK30" s="288"/>
      <c r="JL30" s="288"/>
      <c r="JM30" s="288"/>
      <c r="JN30" s="288"/>
      <c r="JO30" s="288"/>
      <c r="JP30" s="288"/>
      <c r="JQ30" s="288"/>
      <c r="JR30" s="288"/>
      <c r="JS30" s="288"/>
      <c r="JT30" s="288"/>
      <c r="JU30" s="288"/>
      <c r="JV30" s="288"/>
      <c r="JW30" s="288"/>
      <c r="JX30" s="288"/>
      <c r="JY30" s="288"/>
      <c r="JZ30" s="288"/>
      <c r="KA30" s="288"/>
      <c r="KB30" s="288"/>
      <c r="KC30" s="288"/>
      <c r="KD30" s="288"/>
      <c r="KE30" s="288"/>
      <c r="KF30" s="288"/>
      <c r="KG30" s="288"/>
      <c r="KH30" s="288"/>
      <c r="KI30" s="288"/>
      <c r="KJ30" s="288"/>
      <c r="KK30" s="288"/>
      <c r="KL30" s="288"/>
      <c r="KM30" s="288"/>
      <c r="KN30" s="288"/>
      <c r="KO30" s="288"/>
      <c r="KP30" s="288"/>
      <c r="KQ30" s="288"/>
      <c r="KR30" s="288"/>
      <c r="KS30" s="288"/>
      <c r="KT30" s="288"/>
      <c r="KU30" s="288"/>
      <c r="KV30" s="288"/>
      <c r="KW30" s="288"/>
      <c r="KX30" s="288"/>
      <c r="KY30" s="288"/>
      <c r="KZ30" s="288"/>
      <c r="LA30" s="288"/>
      <c r="LB30" s="288"/>
      <c r="LC30" s="288"/>
      <c r="LD30" s="288"/>
      <c r="LE30" s="288"/>
      <c r="LF30" s="288"/>
      <c r="LG30" s="288"/>
      <c r="LH30" s="288"/>
      <c r="LI30" s="288"/>
      <c r="LJ30" s="288"/>
      <c r="LK30" s="288"/>
      <c r="LL30" s="288"/>
      <c r="LM30" s="288"/>
      <c r="LN30" s="288"/>
      <c r="LO30" s="288"/>
      <c r="LP30" s="288"/>
      <c r="LQ30" s="288"/>
      <c r="LR30" s="288"/>
      <c r="LS30" s="288"/>
      <c r="LT30" s="288"/>
      <c r="LU30" s="288"/>
      <c r="LV30" s="288"/>
      <c r="LW30" s="288"/>
      <c r="LX30" s="288"/>
      <c r="LY30" s="288"/>
      <c r="LZ30" s="288"/>
      <c r="MA30" s="288"/>
      <c r="MB30" s="288"/>
      <c r="MC30" s="288"/>
      <c r="MD30" s="288"/>
      <c r="ME30" s="288"/>
      <c r="MF30" s="288"/>
      <c r="MG30" s="288"/>
      <c r="MH30" s="288"/>
      <c r="MI30" s="288"/>
      <c r="MJ30" s="288"/>
      <c r="MK30" s="288"/>
      <c r="ML30" s="288"/>
      <c r="MM30" s="288"/>
      <c r="MN30" s="288"/>
      <c r="MO30" s="288"/>
      <c r="MP30" s="288"/>
      <c r="MQ30" s="288"/>
      <c r="MR30" s="288"/>
      <c r="MS30" s="288"/>
      <c r="MT30" s="288"/>
      <c r="MU30" s="288"/>
      <c r="MV30" s="288"/>
      <c r="MW30" s="288"/>
      <c r="MX30" s="288"/>
      <c r="MY30" s="288"/>
      <c r="MZ30" s="288"/>
      <c r="NA30" s="288"/>
      <c r="NB30" s="288"/>
      <c r="NC30" s="288"/>
      <c r="ND30" s="288"/>
      <c r="NE30" s="288"/>
      <c r="NF30" s="288"/>
      <c r="NG30" s="288"/>
      <c r="NH30" s="288"/>
      <c r="NI30" s="288"/>
      <c r="NJ30" s="288"/>
      <c r="NK30" s="288"/>
      <c r="NL30" s="288"/>
      <c r="NM30" s="288"/>
      <c r="NN30" s="288"/>
      <c r="NO30" s="288"/>
      <c r="NP30" s="288"/>
      <c r="NQ30" s="288"/>
      <c r="NR30" s="288"/>
      <c r="NS30" s="288"/>
      <c r="NT30" s="288"/>
      <c r="NU30" s="288"/>
      <c r="NV30" s="288"/>
      <c r="NW30" s="288"/>
      <c r="NX30" s="288"/>
      <c r="NY30" s="288"/>
      <c r="NZ30" s="288"/>
      <c r="OA30" s="288"/>
      <c r="OB30" s="288"/>
      <c r="OC30" s="288"/>
      <c r="OD30" s="288"/>
      <c r="OE30" s="288"/>
      <c r="OF30" s="288"/>
      <c r="OG30" s="288"/>
      <c r="OH30" s="288"/>
      <c r="OI30" s="288"/>
      <c r="OJ30" s="288"/>
      <c r="OK30" s="288"/>
      <c r="OL30" s="288"/>
      <c r="OM30" s="288"/>
      <c r="ON30" s="288"/>
      <c r="OO30" s="288"/>
      <c r="OP30" s="288"/>
      <c r="OQ30" s="288"/>
      <c r="OR30" s="288"/>
      <c r="OS30" s="288"/>
      <c r="OT30" s="288"/>
      <c r="OU30" s="288"/>
      <c r="OV30" s="288"/>
      <c r="OW30" s="288"/>
      <c r="OX30" s="288"/>
      <c r="OY30" s="288"/>
      <c r="OZ30" s="288"/>
      <c r="PA30" s="288"/>
      <c r="PB30" s="288"/>
      <c r="PC30" s="288"/>
      <c r="PD30" s="288"/>
      <c r="PE30" s="288"/>
      <c r="PF30" s="288"/>
      <c r="PG30" s="288"/>
      <c r="PH30" s="288"/>
      <c r="PI30" s="288"/>
      <c r="PJ30" s="288"/>
      <c r="PK30" s="288"/>
      <c r="PL30" s="288"/>
      <c r="PM30" s="288"/>
      <c r="PN30" s="288"/>
      <c r="PO30" s="288"/>
      <c r="PP30" s="288"/>
      <c r="PQ30" s="288"/>
      <c r="PR30" s="288"/>
      <c r="PS30" s="288"/>
      <c r="PT30" s="288"/>
      <c r="PU30" s="288"/>
      <c r="PV30" s="288"/>
      <c r="PW30" s="288"/>
      <c r="PX30" s="288"/>
      <c r="PY30" s="288"/>
      <c r="PZ30" s="288"/>
      <c r="QA30" s="288"/>
      <c r="QB30" s="288"/>
      <c r="QC30" s="288"/>
      <c r="QD30" s="288"/>
      <c r="QE30" s="288"/>
      <c r="QF30" s="288"/>
      <c r="QG30" s="288"/>
      <c r="QH30" s="288"/>
      <c r="QI30" s="288"/>
      <c r="QJ30" s="288"/>
      <c r="QK30" s="288"/>
      <c r="QL30" s="288"/>
      <c r="QM30" s="288"/>
      <c r="QN30" s="288"/>
      <c r="QO30" s="288"/>
      <c r="QP30" s="288"/>
      <c r="QQ30" s="288"/>
      <c r="QR30" s="288"/>
      <c r="QS30" s="288"/>
      <c r="QT30" s="288"/>
      <c r="QU30" s="288"/>
      <c r="QV30" s="288"/>
      <c r="QW30" s="288"/>
      <c r="QX30" s="288"/>
      <c r="QY30" s="288"/>
      <c r="QZ30" s="288"/>
      <c r="RA30" s="288"/>
      <c r="RB30" s="288"/>
      <c r="RC30" s="288"/>
      <c r="RD30" s="288"/>
      <c r="RE30" s="288"/>
      <c r="RF30" s="288"/>
      <c r="RG30" s="288"/>
      <c r="RH30" s="288"/>
      <c r="RI30" s="288"/>
      <c r="RJ30" s="288"/>
      <c r="RK30" s="288"/>
      <c r="RL30" s="288"/>
      <c r="RM30" s="288"/>
      <c r="RN30" s="288"/>
      <c r="RO30" s="288"/>
      <c r="RP30" s="288"/>
      <c r="RQ30" s="288"/>
      <c r="RR30" s="288"/>
      <c r="RS30" s="288"/>
      <c r="RT30" s="288"/>
      <c r="RU30" s="288"/>
      <c r="RV30" s="288"/>
      <c r="RW30" s="288"/>
      <c r="RX30" s="288"/>
      <c r="RY30" s="288"/>
      <c r="RZ30" s="288"/>
      <c r="SA30" s="288"/>
      <c r="SB30" s="288"/>
      <c r="SC30" s="288"/>
      <c r="SD30" s="288"/>
      <c r="SE30" s="288"/>
      <c r="SF30" s="288"/>
      <c r="SG30" s="288"/>
      <c r="SH30" s="288"/>
      <c r="SI30" s="288"/>
      <c r="SJ30" s="288"/>
      <c r="SK30" s="288"/>
      <c r="SL30" s="288"/>
      <c r="SM30" s="288"/>
      <c r="SN30" s="288"/>
      <c r="SO30" s="288"/>
      <c r="SP30" s="288"/>
      <c r="SQ30" s="288"/>
      <c r="SR30" s="288"/>
      <c r="SS30" s="288"/>
      <c r="ST30" s="288"/>
      <c r="SU30" s="288"/>
      <c r="SV30" s="288"/>
      <c r="SW30" s="288"/>
      <c r="SX30" s="288"/>
      <c r="SY30" s="288"/>
      <c r="SZ30" s="288"/>
      <c r="TA30" s="288"/>
      <c r="TB30" s="288"/>
      <c r="TC30" s="288"/>
      <c r="TD30" s="288"/>
      <c r="TE30" s="288"/>
      <c r="TF30" s="288"/>
      <c r="TG30" s="288"/>
      <c r="TH30" s="288"/>
      <c r="TI30" s="288"/>
      <c r="TJ30" s="288"/>
      <c r="TK30" s="288"/>
      <c r="TL30" s="288"/>
      <c r="TM30" s="288"/>
      <c r="TN30" s="288"/>
      <c r="TO30" s="288"/>
      <c r="TP30" s="288"/>
      <c r="TQ30" s="288"/>
      <c r="TR30" s="288"/>
      <c r="TS30" s="288"/>
      <c r="TT30" s="288"/>
      <c r="TU30" s="288"/>
      <c r="TV30" s="288"/>
      <c r="TW30" s="288"/>
      <c r="TX30" s="288"/>
      <c r="TY30" s="288"/>
      <c r="TZ30" s="288"/>
      <c r="UA30" s="288"/>
      <c r="UB30" s="288"/>
      <c r="UC30" s="288"/>
      <c r="UD30" s="288"/>
      <c r="UE30" s="288"/>
      <c r="UF30" s="288"/>
      <c r="UG30" s="288"/>
      <c r="UH30" s="288"/>
      <c r="UI30" s="288"/>
      <c r="UJ30" s="288"/>
      <c r="UK30" s="288"/>
      <c r="UL30" s="288"/>
      <c r="UM30" s="288"/>
      <c r="UN30" s="288"/>
      <c r="UO30" s="288"/>
      <c r="UP30" s="288"/>
      <c r="UQ30" s="288"/>
      <c r="UR30" s="288"/>
      <c r="US30" s="288"/>
      <c r="UT30" s="288"/>
      <c r="UU30" s="288"/>
      <c r="UV30" s="288"/>
      <c r="UW30" s="288"/>
      <c r="UX30" s="288"/>
      <c r="UY30" s="288"/>
      <c r="UZ30" s="288"/>
      <c r="VA30" s="288"/>
      <c r="VB30" s="288"/>
      <c r="VC30" s="288"/>
      <c r="VD30" s="288"/>
      <c r="VE30" s="288"/>
      <c r="VF30" s="288"/>
      <c r="VG30" s="288"/>
      <c r="VH30" s="288"/>
      <c r="VI30" s="288"/>
      <c r="VJ30" s="288"/>
      <c r="VK30" s="288"/>
      <c r="VL30" s="288"/>
      <c r="VM30" s="288"/>
      <c r="VN30" s="288"/>
      <c r="VO30" s="288"/>
      <c r="VP30" s="288"/>
      <c r="VQ30" s="288"/>
      <c r="VR30" s="288"/>
      <c r="VS30" s="288"/>
      <c r="VT30" s="288"/>
      <c r="VU30" s="288"/>
      <c r="VV30" s="288"/>
      <c r="VW30" s="288"/>
      <c r="VX30" s="288"/>
      <c r="VY30" s="288"/>
      <c r="VZ30" s="288"/>
      <c r="WA30" s="288"/>
      <c r="WB30" s="288"/>
      <c r="WC30" s="288"/>
      <c r="WD30" s="288"/>
      <c r="WE30" s="288"/>
      <c r="WF30" s="288"/>
      <c r="WG30" s="288"/>
      <c r="WH30" s="288"/>
      <c r="WI30" s="288"/>
      <c r="WJ30" s="288"/>
      <c r="WK30" s="288"/>
      <c r="WL30" s="288"/>
      <c r="WM30" s="288"/>
      <c r="WN30" s="288"/>
      <c r="WO30" s="288"/>
      <c r="WP30" s="288"/>
      <c r="WQ30" s="288"/>
      <c r="WR30" s="288"/>
      <c r="WS30" s="288"/>
      <c r="WT30" s="288"/>
      <c r="WU30" s="288"/>
      <c r="WV30" s="288"/>
      <c r="WW30" s="288"/>
      <c r="WX30" s="288"/>
      <c r="WY30" s="288"/>
      <c r="WZ30" s="288"/>
      <c r="XA30" s="288"/>
      <c r="XB30" s="288"/>
      <c r="XC30" s="288"/>
      <c r="XD30" s="288"/>
      <c r="XE30" s="288"/>
      <c r="XF30" s="288"/>
      <c r="XG30" s="288"/>
      <c r="XH30" s="288"/>
      <c r="XI30" s="288"/>
      <c r="XJ30" s="288"/>
      <c r="XK30" s="288"/>
      <c r="XL30" s="288"/>
      <c r="XM30" s="288"/>
      <c r="XN30" s="288"/>
      <c r="XO30" s="288"/>
      <c r="XP30" s="288"/>
      <c r="XQ30" s="288"/>
      <c r="XR30" s="288"/>
      <c r="XS30" s="288"/>
      <c r="XT30" s="288"/>
      <c r="XU30" s="288"/>
      <c r="XV30" s="288"/>
      <c r="XW30" s="288"/>
      <c r="XX30" s="288"/>
      <c r="XY30" s="288"/>
      <c r="XZ30" s="288"/>
      <c r="YA30" s="288"/>
      <c r="YB30" s="288"/>
      <c r="YC30" s="288"/>
      <c r="YD30" s="288"/>
      <c r="YE30" s="288"/>
      <c r="YF30" s="288"/>
      <c r="YG30" s="288"/>
      <c r="YH30" s="288"/>
      <c r="YI30" s="288"/>
      <c r="YJ30" s="288"/>
      <c r="YK30" s="288"/>
      <c r="YL30" s="288"/>
      <c r="YM30" s="288"/>
      <c r="YN30" s="288"/>
      <c r="YO30" s="288"/>
      <c r="YP30" s="288"/>
      <c r="YQ30" s="288"/>
      <c r="YR30" s="288"/>
      <c r="YS30" s="288"/>
      <c r="YT30" s="288"/>
      <c r="YU30" s="288"/>
      <c r="YV30" s="288"/>
      <c r="YW30" s="288"/>
      <c r="YX30" s="288"/>
      <c r="YY30" s="288"/>
      <c r="YZ30" s="288"/>
      <c r="ZA30" s="288"/>
      <c r="ZB30" s="288"/>
      <c r="ZC30" s="288"/>
      <c r="ZD30" s="288"/>
      <c r="ZE30" s="288"/>
      <c r="ZF30" s="288"/>
      <c r="ZG30" s="288"/>
      <c r="ZH30" s="288"/>
      <c r="ZI30" s="288"/>
      <c r="ZJ30" s="288"/>
      <c r="ZK30" s="288"/>
      <c r="ZL30" s="288"/>
      <c r="ZM30" s="288"/>
      <c r="ZN30" s="288"/>
      <c r="ZO30" s="288"/>
      <c r="ZP30" s="288"/>
      <c r="ZQ30" s="288"/>
      <c r="ZR30" s="288"/>
      <c r="ZS30" s="288"/>
      <c r="ZT30" s="288"/>
      <c r="ZU30" s="288"/>
      <c r="ZV30" s="288"/>
      <c r="ZW30" s="288"/>
      <c r="ZX30" s="288"/>
      <c r="ZY30" s="288"/>
      <c r="ZZ30" s="288"/>
      <c r="AAA30" s="288"/>
      <c r="AAB30" s="288"/>
      <c r="AAC30" s="288"/>
      <c r="AAD30" s="288"/>
      <c r="AAE30" s="288"/>
      <c r="AAF30" s="288"/>
      <c r="AAG30" s="288"/>
      <c r="AAH30" s="288"/>
      <c r="AAI30" s="288"/>
      <c r="AAJ30" s="288"/>
      <c r="AAK30" s="288"/>
      <c r="AAL30" s="288"/>
      <c r="AAM30" s="288"/>
      <c r="AAN30" s="288"/>
      <c r="AAO30" s="288"/>
      <c r="AAP30" s="288"/>
      <c r="AAQ30" s="288"/>
      <c r="AAR30" s="288"/>
      <c r="AAS30" s="288"/>
      <c r="AAT30" s="288"/>
      <c r="AAU30" s="288"/>
      <c r="AAV30" s="288"/>
      <c r="AAW30" s="288"/>
      <c r="AAX30" s="288"/>
      <c r="AAY30" s="288"/>
      <c r="AAZ30" s="288"/>
      <c r="ABA30" s="288"/>
      <c r="ABB30" s="288"/>
      <c r="ABC30" s="288"/>
      <c r="ABD30" s="288"/>
      <c r="ABE30" s="288"/>
      <c r="ABF30" s="288"/>
      <c r="ABG30" s="288"/>
      <c r="ABH30" s="288"/>
      <c r="ABI30" s="288"/>
      <c r="ABJ30" s="288"/>
      <c r="ABK30" s="288"/>
      <c r="ABL30" s="288"/>
      <c r="ABM30" s="288"/>
      <c r="ABN30" s="288"/>
      <c r="ABO30" s="288"/>
      <c r="ABP30" s="288"/>
      <c r="ABQ30" s="288"/>
      <c r="ABR30" s="288"/>
      <c r="ABS30" s="288"/>
      <c r="ABT30" s="288"/>
      <c r="ABU30" s="288"/>
      <c r="ABV30" s="288"/>
      <c r="ABW30" s="288"/>
      <c r="ABX30" s="288"/>
      <c r="ABY30" s="288"/>
      <c r="ABZ30" s="288"/>
      <c r="ACA30" s="288"/>
      <c r="ACB30" s="288"/>
      <c r="ACC30" s="288"/>
      <c r="ACD30" s="288"/>
      <c r="ACE30" s="288"/>
      <c r="ACF30" s="288"/>
      <c r="ACG30" s="288"/>
      <c r="ACH30" s="288"/>
      <c r="ACI30" s="288"/>
      <c r="ACJ30" s="288"/>
      <c r="ACK30" s="288"/>
      <c r="ACL30" s="288"/>
      <c r="ACM30" s="288"/>
      <c r="ACN30" s="288"/>
      <c r="ACO30" s="288"/>
      <c r="ACP30" s="288"/>
      <c r="ACQ30" s="288"/>
      <c r="ACR30" s="288"/>
      <c r="ACS30" s="288"/>
      <c r="ACT30" s="288"/>
      <c r="ACU30" s="288"/>
      <c r="ACV30" s="288"/>
      <c r="ACW30" s="288"/>
      <c r="ACX30" s="288"/>
      <c r="ACY30" s="288"/>
      <c r="ACZ30" s="288"/>
      <c r="ADA30" s="288"/>
      <c r="ADB30" s="288"/>
      <c r="ADC30" s="288"/>
      <c r="ADD30" s="288"/>
      <c r="ADE30" s="288"/>
      <c r="ADF30" s="288"/>
      <c r="ADG30" s="288"/>
      <c r="ADH30" s="288"/>
      <c r="ADI30" s="288"/>
      <c r="ADJ30" s="288"/>
      <c r="ADK30" s="288"/>
      <c r="ADL30" s="288"/>
      <c r="ADM30" s="288"/>
      <c r="ADN30" s="288"/>
      <c r="ADO30" s="288"/>
      <c r="ADP30" s="288"/>
      <c r="ADQ30" s="288"/>
      <c r="ADR30" s="288"/>
      <c r="ADS30" s="288"/>
      <c r="ADT30" s="288"/>
      <c r="ADU30" s="288"/>
      <c r="ADV30" s="288"/>
      <c r="ADW30" s="288"/>
      <c r="ADX30" s="288"/>
      <c r="ADY30" s="288"/>
      <c r="ADZ30" s="288"/>
      <c r="AEA30" s="288"/>
      <c r="AEB30" s="288"/>
      <c r="AEC30" s="288"/>
      <c r="AED30" s="288"/>
      <c r="AEE30" s="288"/>
      <c r="AEF30" s="288"/>
      <c r="AEG30" s="288"/>
      <c r="AEH30" s="288"/>
      <c r="AEI30" s="288"/>
      <c r="AEJ30" s="288"/>
      <c r="AEK30" s="288"/>
      <c r="AEL30" s="288"/>
      <c r="AEM30" s="288"/>
      <c r="AEN30" s="288"/>
      <c r="AEO30" s="288"/>
      <c r="AEP30" s="288"/>
      <c r="AEQ30" s="288"/>
      <c r="AER30" s="288"/>
      <c r="AES30" s="288"/>
      <c r="AET30" s="288"/>
      <c r="AEU30" s="288"/>
      <c r="AEV30" s="288"/>
      <c r="AEW30" s="288"/>
      <c r="AEX30" s="288"/>
      <c r="AEY30" s="288"/>
      <c r="AEZ30" s="288"/>
      <c r="AFA30" s="288"/>
      <c r="AFB30" s="288"/>
      <c r="AFC30" s="288"/>
      <c r="AFD30" s="288"/>
      <c r="AFE30" s="288"/>
      <c r="AFF30" s="288"/>
      <c r="AFG30" s="288"/>
      <c r="AFH30" s="288"/>
      <c r="AFI30" s="288"/>
      <c r="AFJ30" s="288"/>
      <c r="AFK30" s="288"/>
      <c r="AFL30" s="288"/>
      <c r="AFM30" s="288"/>
      <c r="AFN30" s="288"/>
      <c r="AFO30" s="288"/>
      <c r="AFP30" s="288"/>
      <c r="AFQ30" s="288"/>
      <c r="AFR30" s="288"/>
      <c r="AFS30" s="288"/>
      <c r="AFT30" s="288"/>
      <c r="AFU30" s="288"/>
      <c r="AFV30" s="288"/>
      <c r="AFW30" s="288"/>
      <c r="AFX30" s="288"/>
      <c r="AFY30" s="288"/>
      <c r="AFZ30" s="288"/>
      <c r="AGA30" s="288"/>
      <c r="AGB30" s="288"/>
      <c r="AGC30" s="288"/>
      <c r="AGD30" s="288"/>
      <c r="AGE30" s="288"/>
      <c r="AGF30" s="288"/>
      <c r="AGG30" s="288"/>
      <c r="AGH30" s="288"/>
      <c r="AGI30" s="288"/>
      <c r="AGJ30" s="288"/>
      <c r="AGK30" s="288"/>
      <c r="AGL30" s="288"/>
      <c r="AGM30" s="288"/>
      <c r="AGN30" s="288"/>
      <c r="AGO30" s="288"/>
      <c r="AGP30" s="288"/>
      <c r="AGQ30" s="288"/>
      <c r="AGR30" s="288"/>
      <c r="AGS30" s="288"/>
      <c r="AGT30" s="288"/>
      <c r="AGU30" s="288"/>
      <c r="AGV30" s="288"/>
      <c r="AGW30" s="288"/>
      <c r="AGX30" s="288"/>
      <c r="AGY30" s="288"/>
      <c r="AGZ30" s="288"/>
      <c r="AHA30" s="288"/>
      <c r="AHB30" s="288"/>
      <c r="AHC30" s="288"/>
      <c r="AHD30" s="288"/>
      <c r="AHE30" s="288"/>
      <c r="AHF30" s="288"/>
      <c r="AHG30" s="288"/>
      <c r="AHH30" s="288"/>
      <c r="AHI30" s="288"/>
      <c r="AHJ30" s="288"/>
      <c r="AHK30" s="288"/>
      <c r="AHL30" s="288"/>
      <c r="AHM30" s="288"/>
      <c r="AHN30" s="288"/>
      <c r="AHO30" s="288"/>
      <c r="AHP30" s="288"/>
      <c r="AHQ30" s="288"/>
      <c r="AHR30" s="288"/>
      <c r="AHS30" s="288"/>
      <c r="AHT30" s="288"/>
      <c r="AHU30" s="288"/>
      <c r="AHV30" s="288"/>
      <c r="AHW30" s="288"/>
      <c r="AHX30" s="288"/>
      <c r="AHY30" s="288"/>
      <c r="AHZ30" s="288"/>
      <c r="AIA30" s="288"/>
      <c r="AIB30" s="288"/>
      <c r="AIC30" s="288"/>
      <c r="AID30" s="288"/>
      <c r="AIE30" s="288"/>
      <c r="AIF30" s="288"/>
      <c r="AIG30" s="288"/>
      <c r="AIH30" s="288"/>
      <c r="AII30" s="288"/>
      <c r="AIJ30" s="288"/>
      <c r="AIK30" s="288"/>
      <c r="AIL30" s="288"/>
      <c r="AIM30" s="288"/>
      <c r="AIN30" s="288"/>
      <c r="AIO30" s="288"/>
      <c r="AIP30" s="288"/>
      <c r="AIQ30" s="288"/>
      <c r="AIR30" s="288"/>
      <c r="AIS30" s="288"/>
      <c r="AIT30" s="288"/>
      <c r="AIU30" s="288"/>
      <c r="AIV30" s="288"/>
      <c r="AIW30" s="288"/>
      <c r="AIX30" s="288"/>
      <c r="AIY30" s="288"/>
      <c r="AIZ30" s="288"/>
      <c r="AJA30" s="288"/>
      <c r="AJB30" s="288"/>
      <c r="AJC30" s="288"/>
      <c r="AJD30" s="288"/>
      <c r="AJE30" s="288"/>
      <c r="AJF30" s="288"/>
      <c r="AJG30" s="288"/>
      <c r="AJH30" s="288"/>
      <c r="AJI30" s="288"/>
      <c r="AJJ30" s="288"/>
      <c r="AJK30" s="288"/>
      <c r="AJL30" s="288"/>
      <c r="AJM30" s="288"/>
      <c r="AJN30" s="288"/>
      <c r="AJO30" s="288"/>
      <c r="AJP30" s="288"/>
      <c r="AJQ30" s="288"/>
      <c r="AJR30" s="288"/>
      <c r="AJS30" s="288"/>
      <c r="AJT30" s="288"/>
      <c r="AJU30" s="288"/>
      <c r="AJV30" s="288"/>
      <c r="AJW30" s="288"/>
      <c r="AJX30" s="288"/>
      <c r="AJY30" s="288"/>
      <c r="AJZ30" s="288"/>
      <c r="AKA30" s="288"/>
      <c r="AKB30" s="288"/>
      <c r="AKC30" s="288"/>
      <c r="AKD30" s="288"/>
      <c r="AKE30" s="288"/>
      <c r="AKF30" s="288"/>
      <c r="AKG30" s="288"/>
      <c r="AKH30" s="288"/>
      <c r="AKI30" s="288"/>
      <c r="AKJ30" s="288"/>
      <c r="AKK30" s="288"/>
      <c r="AKL30" s="288"/>
      <c r="AKM30" s="288"/>
      <c r="AKN30" s="288"/>
      <c r="AKO30" s="288"/>
      <c r="AKP30" s="288"/>
      <c r="AKQ30" s="288"/>
      <c r="AKR30" s="288"/>
      <c r="AKS30" s="288"/>
      <c r="AKT30" s="288"/>
      <c r="AKU30" s="288"/>
      <c r="AKV30" s="288"/>
      <c r="AKW30" s="288"/>
      <c r="AKX30" s="288"/>
      <c r="AKY30" s="288"/>
      <c r="AKZ30" s="288"/>
      <c r="ALA30" s="288"/>
      <c r="ALB30" s="288"/>
      <c r="ALC30" s="288"/>
      <c r="ALD30" s="288"/>
      <c r="ALE30" s="288"/>
      <c r="ALF30" s="288"/>
      <c r="ALG30" s="288"/>
      <c r="ALH30" s="288"/>
      <c r="ALI30" s="288"/>
      <c r="ALJ30" s="288"/>
      <c r="ALK30" s="288"/>
      <c r="ALL30" s="288"/>
      <c r="ALM30" s="288"/>
      <c r="ALN30" s="288"/>
      <c r="ALO30" s="288"/>
      <c r="ALP30" s="288"/>
      <c r="ALQ30" s="288"/>
      <c r="ALR30" s="288"/>
      <c r="ALS30" s="288"/>
      <c r="ALT30" s="288"/>
      <c r="ALU30" s="288"/>
      <c r="ALV30" s="288"/>
      <c r="ALW30" s="288"/>
      <c r="ALX30" s="288"/>
      <c r="ALY30" s="288"/>
      <c r="ALZ30" s="288"/>
      <c r="AMA30" s="288"/>
      <c r="AMB30" s="288"/>
      <c r="AMC30" s="288"/>
    </row>
    <row r="31" spans="1:1017" s="289" customFormat="1" ht="45" customHeight="1" x14ac:dyDescent="0.7">
      <c r="A31" s="286">
        <v>2003</v>
      </c>
      <c r="B31" s="290">
        <v>1732493</v>
      </c>
      <c r="C31" s="290">
        <v>0</v>
      </c>
      <c r="D31" s="290">
        <v>1873644.665</v>
      </c>
      <c r="E31" s="290">
        <v>-141151.66500000001</v>
      </c>
      <c r="F31" s="290">
        <v>1361548.98</v>
      </c>
      <c r="G31" s="290">
        <v>0</v>
      </c>
      <c r="H31" s="290">
        <v>1721727.53</v>
      </c>
      <c r="I31" s="290">
        <v>-360178.55</v>
      </c>
      <c r="J31" s="391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88"/>
      <c r="AB31" s="288"/>
      <c r="AC31" s="288"/>
      <c r="AD31" s="288"/>
      <c r="AE31" s="288"/>
      <c r="AF31" s="288"/>
      <c r="AG31" s="288"/>
      <c r="AH31" s="288"/>
      <c r="AI31" s="288"/>
      <c r="AJ31" s="288"/>
      <c r="AK31" s="288"/>
      <c r="AL31" s="288"/>
      <c r="AM31" s="288"/>
      <c r="AN31" s="288"/>
      <c r="AO31" s="288"/>
      <c r="AP31" s="288"/>
      <c r="AQ31" s="288"/>
      <c r="AR31" s="288"/>
      <c r="AS31" s="288"/>
      <c r="AT31" s="288"/>
      <c r="AU31" s="288"/>
      <c r="AV31" s="288"/>
      <c r="AW31" s="288"/>
      <c r="AX31" s="288"/>
      <c r="AY31" s="288"/>
      <c r="AZ31" s="288"/>
      <c r="BA31" s="288"/>
      <c r="BB31" s="288"/>
      <c r="BC31" s="288"/>
      <c r="BD31" s="288"/>
      <c r="BE31" s="288"/>
      <c r="BF31" s="288"/>
      <c r="BG31" s="288"/>
      <c r="BH31" s="288"/>
      <c r="BI31" s="288"/>
      <c r="BJ31" s="288"/>
      <c r="BK31" s="288"/>
      <c r="BL31" s="288"/>
      <c r="BM31" s="288"/>
      <c r="BN31" s="288"/>
      <c r="BO31" s="288"/>
      <c r="BP31" s="288"/>
      <c r="BQ31" s="288"/>
      <c r="BR31" s="288"/>
      <c r="BS31" s="288"/>
      <c r="BT31" s="288"/>
      <c r="BU31" s="288"/>
      <c r="BV31" s="288"/>
      <c r="BW31" s="288"/>
      <c r="BX31" s="288"/>
      <c r="BY31" s="288"/>
      <c r="BZ31" s="288"/>
      <c r="CA31" s="288"/>
      <c r="CB31" s="288"/>
      <c r="CC31" s="288"/>
      <c r="CD31" s="288"/>
      <c r="CE31" s="288"/>
      <c r="CF31" s="288"/>
      <c r="CG31" s="288"/>
      <c r="CH31" s="288"/>
      <c r="CI31" s="288"/>
      <c r="CJ31" s="288"/>
      <c r="CK31" s="288"/>
      <c r="CL31" s="288"/>
      <c r="CM31" s="288"/>
      <c r="CN31" s="288"/>
      <c r="CO31" s="288"/>
      <c r="CP31" s="288"/>
      <c r="CQ31" s="288"/>
      <c r="CR31" s="288"/>
      <c r="CS31" s="288"/>
      <c r="CT31" s="288"/>
      <c r="CU31" s="288"/>
      <c r="CV31" s="288"/>
      <c r="CW31" s="288"/>
      <c r="CX31" s="288"/>
      <c r="CY31" s="288"/>
      <c r="CZ31" s="288"/>
      <c r="DA31" s="288"/>
      <c r="DB31" s="288"/>
      <c r="DC31" s="288"/>
      <c r="DD31" s="288"/>
      <c r="DE31" s="288"/>
      <c r="DF31" s="288"/>
      <c r="DG31" s="288"/>
      <c r="DH31" s="288"/>
      <c r="DI31" s="288"/>
      <c r="DJ31" s="288"/>
      <c r="DK31" s="288"/>
      <c r="DL31" s="288"/>
      <c r="DM31" s="288"/>
      <c r="DN31" s="288"/>
      <c r="DO31" s="288"/>
      <c r="DP31" s="288"/>
      <c r="DQ31" s="288"/>
      <c r="DR31" s="288"/>
      <c r="DS31" s="288"/>
      <c r="DT31" s="288"/>
      <c r="DU31" s="288"/>
      <c r="DV31" s="288"/>
      <c r="DW31" s="288"/>
      <c r="DX31" s="288"/>
      <c r="DY31" s="288"/>
      <c r="DZ31" s="288"/>
      <c r="EA31" s="288"/>
      <c r="EB31" s="288"/>
      <c r="EC31" s="288"/>
      <c r="ED31" s="288"/>
      <c r="EE31" s="288"/>
      <c r="EF31" s="288"/>
      <c r="EG31" s="288"/>
      <c r="EH31" s="288"/>
      <c r="EI31" s="288"/>
      <c r="EJ31" s="288"/>
      <c r="EK31" s="288"/>
      <c r="EL31" s="288"/>
      <c r="EM31" s="288"/>
      <c r="EN31" s="288"/>
      <c r="EO31" s="288"/>
      <c r="EP31" s="288"/>
      <c r="EQ31" s="288"/>
      <c r="ER31" s="288"/>
      <c r="ES31" s="288"/>
      <c r="ET31" s="288"/>
      <c r="EU31" s="288"/>
      <c r="EV31" s="288"/>
      <c r="EW31" s="288"/>
      <c r="EX31" s="288"/>
      <c r="EY31" s="288"/>
      <c r="EZ31" s="288"/>
      <c r="FA31" s="288"/>
      <c r="FB31" s="288"/>
      <c r="FC31" s="288"/>
      <c r="FD31" s="288"/>
      <c r="FE31" s="288"/>
      <c r="FF31" s="288"/>
      <c r="FG31" s="288"/>
      <c r="FH31" s="288"/>
      <c r="FI31" s="288"/>
      <c r="FJ31" s="288"/>
      <c r="FK31" s="288"/>
      <c r="FL31" s="288"/>
      <c r="FM31" s="288"/>
      <c r="FN31" s="288"/>
      <c r="FO31" s="288"/>
      <c r="FP31" s="288"/>
      <c r="FQ31" s="288"/>
      <c r="FR31" s="288"/>
      <c r="FS31" s="288"/>
      <c r="FT31" s="288"/>
      <c r="FU31" s="288"/>
      <c r="FV31" s="288"/>
      <c r="FW31" s="288"/>
      <c r="FX31" s="288"/>
      <c r="FY31" s="288"/>
      <c r="FZ31" s="288"/>
      <c r="GA31" s="288"/>
      <c r="GB31" s="288"/>
      <c r="GC31" s="288"/>
      <c r="GD31" s="288"/>
      <c r="GE31" s="288"/>
      <c r="GF31" s="288"/>
      <c r="GG31" s="288"/>
      <c r="GH31" s="288"/>
      <c r="GI31" s="288"/>
      <c r="GJ31" s="288"/>
      <c r="GK31" s="288"/>
      <c r="GL31" s="288"/>
      <c r="GM31" s="288"/>
      <c r="GN31" s="288"/>
      <c r="GO31" s="288"/>
      <c r="GP31" s="288"/>
      <c r="GQ31" s="288"/>
      <c r="GR31" s="288"/>
      <c r="GS31" s="288"/>
      <c r="GT31" s="288"/>
      <c r="GU31" s="288"/>
      <c r="GV31" s="288"/>
      <c r="GW31" s="288"/>
      <c r="GX31" s="288"/>
      <c r="GY31" s="288"/>
      <c r="GZ31" s="288"/>
      <c r="HA31" s="288"/>
      <c r="HB31" s="288"/>
      <c r="HC31" s="288"/>
      <c r="HD31" s="288"/>
      <c r="HE31" s="288"/>
      <c r="HF31" s="288"/>
      <c r="HG31" s="288"/>
      <c r="HH31" s="288"/>
      <c r="HI31" s="288"/>
      <c r="HJ31" s="288"/>
      <c r="HK31" s="288"/>
      <c r="HL31" s="288"/>
      <c r="HM31" s="288"/>
      <c r="HN31" s="288"/>
      <c r="HO31" s="288"/>
      <c r="HP31" s="288"/>
      <c r="HQ31" s="288"/>
      <c r="HR31" s="288"/>
      <c r="HS31" s="288"/>
      <c r="HT31" s="288"/>
      <c r="HU31" s="288"/>
      <c r="HV31" s="288"/>
      <c r="HW31" s="288"/>
      <c r="HX31" s="288"/>
      <c r="HY31" s="288"/>
      <c r="HZ31" s="288"/>
      <c r="IA31" s="288"/>
      <c r="IB31" s="288"/>
      <c r="IC31" s="288"/>
      <c r="ID31" s="288"/>
      <c r="IE31" s="288"/>
      <c r="IF31" s="288"/>
      <c r="IG31" s="288"/>
      <c r="IH31" s="288"/>
      <c r="II31" s="288"/>
      <c r="IJ31" s="288"/>
      <c r="IK31" s="288"/>
      <c r="IL31" s="288"/>
      <c r="IM31" s="288"/>
      <c r="IN31" s="288"/>
      <c r="IO31" s="288"/>
      <c r="IP31" s="288"/>
      <c r="IQ31" s="288"/>
      <c r="IR31" s="288"/>
      <c r="IS31" s="288"/>
      <c r="IT31" s="288"/>
      <c r="IU31" s="288"/>
      <c r="IV31" s="288"/>
      <c r="IW31" s="288"/>
      <c r="IX31" s="288"/>
      <c r="IY31" s="288"/>
      <c r="IZ31" s="288"/>
      <c r="JA31" s="288"/>
      <c r="JB31" s="288"/>
      <c r="JC31" s="288"/>
      <c r="JD31" s="288"/>
      <c r="JE31" s="288"/>
      <c r="JF31" s="288"/>
      <c r="JG31" s="288"/>
      <c r="JH31" s="288"/>
      <c r="JI31" s="288"/>
      <c r="JJ31" s="288"/>
      <c r="JK31" s="288"/>
      <c r="JL31" s="288"/>
      <c r="JM31" s="288"/>
      <c r="JN31" s="288"/>
      <c r="JO31" s="288"/>
      <c r="JP31" s="288"/>
      <c r="JQ31" s="288"/>
      <c r="JR31" s="288"/>
      <c r="JS31" s="288"/>
      <c r="JT31" s="288"/>
      <c r="JU31" s="288"/>
      <c r="JV31" s="288"/>
      <c r="JW31" s="288"/>
      <c r="JX31" s="288"/>
      <c r="JY31" s="288"/>
      <c r="JZ31" s="288"/>
      <c r="KA31" s="288"/>
      <c r="KB31" s="288"/>
      <c r="KC31" s="288"/>
      <c r="KD31" s="288"/>
      <c r="KE31" s="288"/>
      <c r="KF31" s="288"/>
      <c r="KG31" s="288"/>
      <c r="KH31" s="288"/>
      <c r="KI31" s="288"/>
      <c r="KJ31" s="288"/>
      <c r="KK31" s="288"/>
      <c r="KL31" s="288"/>
      <c r="KM31" s="288"/>
      <c r="KN31" s="288"/>
      <c r="KO31" s="288"/>
      <c r="KP31" s="288"/>
      <c r="KQ31" s="288"/>
      <c r="KR31" s="288"/>
      <c r="KS31" s="288"/>
      <c r="KT31" s="288"/>
      <c r="KU31" s="288"/>
      <c r="KV31" s="288"/>
      <c r="KW31" s="288"/>
      <c r="KX31" s="288"/>
      <c r="KY31" s="288"/>
      <c r="KZ31" s="288"/>
      <c r="LA31" s="288"/>
      <c r="LB31" s="288"/>
      <c r="LC31" s="288"/>
      <c r="LD31" s="288"/>
      <c r="LE31" s="288"/>
      <c r="LF31" s="288"/>
      <c r="LG31" s="288"/>
      <c r="LH31" s="288"/>
      <c r="LI31" s="288"/>
      <c r="LJ31" s="288"/>
      <c r="LK31" s="288"/>
      <c r="LL31" s="288"/>
      <c r="LM31" s="288"/>
      <c r="LN31" s="288"/>
      <c r="LO31" s="288"/>
      <c r="LP31" s="288"/>
      <c r="LQ31" s="288"/>
      <c r="LR31" s="288"/>
      <c r="LS31" s="288"/>
      <c r="LT31" s="288"/>
      <c r="LU31" s="288"/>
      <c r="LV31" s="288"/>
      <c r="LW31" s="288"/>
      <c r="LX31" s="288"/>
      <c r="LY31" s="288"/>
      <c r="LZ31" s="288"/>
      <c r="MA31" s="288"/>
      <c r="MB31" s="288"/>
      <c r="MC31" s="288"/>
      <c r="MD31" s="288"/>
      <c r="ME31" s="288"/>
      <c r="MF31" s="288"/>
      <c r="MG31" s="288"/>
      <c r="MH31" s="288"/>
      <c r="MI31" s="288"/>
      <c r="MJ31" s="288"/>
      <c r="MK31" s="288"/>
      <c r="ML31" s="288"/>
      <c r="MM31" s="288"/>
      <c r="MN31" s="288"/>
      <c r="MO31" s="288"/>
      <c r="MP31" s="288"/>
      <c r="MQ31" s="288"/>
      <c r="MR31" s="288"/>
      <c r="MS31" s="288"/>
      <c r="MT31" s="288"/>
      <c r="MU31" s="288"/>
      <c r="MV31" s="288"/>
      <c r="MW31" s="288"/>
      <c r="MX31" s="288"/>
      <c r="MY31" s="288"/>
      <c r="MZ31" s="288"/>
      <c r="NA31" s="288"/>
      <c r="NB31" s="288"/>
      <c r="NC31" s="288"/>
      <c r="ND31" s="288"/>
      <c r="NE31" s="288"/>
      <c r="NF31" s="288"/>
      <c r="NG31" s="288"/>
      <c r="NH31" s="288"/>
      <c r="NI31" s="288"/>
      <c r="NJ31" s="288"/>
      <c r="NK31" s="288"/>
      <c r="NL31" s="288"/>
      <c r="NM31" s="288"/>
      <c r="NN31" s="288"/>
      <c r="NO31" s="288"/>
      <c r="NP31" s="288"/>
      <c r="NQ31" s="288"/>
      <c r="NR31" s="288"/>
      <c r="NS31" s="288"/>
      <c r="NT31" s="288"/>
      <c r="NU31" s="288"/>
      <c r="NV31" s="288"/>
      <c r="NW31" s="288"/>
      <c r="NX31" s="288"/>
      <c r="NY31" s="288"/>
      <c r="NZ31" s="288"/>
      <c r="OA31" s="288"/>
      <c r="OB31" s="288"/>
      <c r="OC31" s="288"/>
      <c r="OD31" s="288"/>
      <c r="OE31" s="288"/>
      <c r="OF31" s="288"/>
      <c r="OG31" s="288"/>
      <c r="OH31" s="288"/>
      <c r="OI31" s="288"/>
      <c r="OJ31" s="288"/>
      <c r="OK31" s="288"/>
      <c r="OL31" s="288"/>
      <c r="OM31" s="288"/>
      <c r="ON31" s="288"/>
      <c r="OO31" s="288"/>
      <c r="OP31" s="288"/>
      <c r="OQ31" s="288"/>
      <c r="OR31" s="288"/>
      <c r="OS31" s="288"/>
      <c r="OT31" s="288"/>
      <c r="OU31" s="288"/>
      <c r="OV31" s="288"/>
      <c r="OW31" s="288"/>
      <c r="OX31" s="288"/>
      <c r="OY31" s="288"/>
      <c r="OZ31" s="288"/>
      <c r="PA31" s="288"/>
      <c r="PB31" s="288"/>
      <c r="PC31" s="288"/>
      <c r="PD31" s="288"/>
      <c r="PE31" s="288"/>
      <c r="PF31" s="288"/>
      <c r="PG31" s="288"/>
      <c r="PH31" s="288"/>
      <c r="PI31" s="288"/>
      <c r="PJ31" s="288"/>
      <c r="PK31" s="288"/>
      <c r="PL31" s="288"/>
      <c r="PM31" s="288"/>
      <c r="PN31" s="288"/>
      <c r="PO31" s="288"/>
      <c r="PP31" s="288"/>
      <c r="PQ31" s="288"/>
      <c r="PR31" s="288"/>
      <c r="PS31" s="288"/>
      <c r="PT31" s="288"/>
      <c r="PU31" s="288"/>
      <c r="PV31" s="288"/>
      <c r="PW31" s="288"/>
      <c r="PX31" s="288"/>
      <c r="PY31" s="288"/>
      <c r="PZ31" s="288"/>
      <c r="QA31" s="288"/>
      <c r="QB31" s="288"/>
      <c r="QC31" s="288"/>
      <c r="QD31" s="288"/>
      <c r="QE31" s="288"/>
      <c r="QF31" s="288"/>
      <c r="QG31" s="288"/>
      <c r="QH31" s="288"/>
      <c r="QI31" s="288"/>
      <c r="QJ31" s="288"/>
      <c r="QK31" s="288"/>
      <c r="QL31" s="288"/>
      <c r="QM31" s="288"/>
      <c r="QN31" s="288"/>
      <c r="QO31" s="288"/>
      <c r="QP31" s="288"/>
      <c r="QQ31" s="288"/>
      <c r="QR31" s="288"/>
      <c r="QS31" s="288"/>
      <c r="QT31" s="288"/>
      <c r="QU31" s="288"/>
      <c r="QV31" s="288"/>
      <c r="QW31" s="288"/>
      <c r="QX31" s="288"/>
      <c r="QY31" s="288"/>
      <c r="QZ31" s="288"/>
      <c r="RA31" s="288"/>
      <c r="RB31" s="288"/>
      <c r="RC31" s="288"/>
      <c r="RD31" s="288"/>
      <c r="RE31" s="288"/>
      <c r="RF31" s="288"/>
      <c r="RG31" s="288"/>
      <c r="RH31" s="288"/>
      <c r="RI31" s="288"/>
      <c r="RJ31" s="288"/>
      <c r="RK31" s="288"/>
      <c r="RL31" s="288"/>
      <c r="RM31" s="288"/>
      <c r="RN31" s="288"/>
      <c r="RO31" s="288"/>
      <c r="RP31" s="288"/>
      <c r="RQ31" s="288"/>
      <c r="RR31" s="288"/>
      <c r="RS31" s="288"/>
      <c r="RT31" s="288"/>
      <c r="RU31" s="288"/>
      <c r="RV31" s="288"/>
      <c r="RW31" s="288"/>
      <c r="RX31" s="288"/>
      <c r="RY31" s="288"/>
      <c r="RZ31" s="288"/>
      <c r="SA31" s="288"/>
      <c r="SB31" s="288"/>
      <c r="SC31" s="288"/>
      <c r="SD31" s="288"/>
      <c r="SE31" s="288"/>
      <c r="SF31" s="288"/>
      <c r="SG31" s="288"/>
      <c r="SH31" s="288"/>
      <c r="SI31" s="288"/>
      <c r="SJ31" s="288"/>
      <c r="SK31" s="288"/>
      <c r="SL31" s="288"/>
      <c r="SM31" s="288"/>
      <c r="SN31" s="288"/>
      <c r="SO31" s="288"/>
      <c r="SP31" s="288"/>
      <c r="SQ31" s="288"/>
      <c r="SR31" s="288"/>
      <c r="SS31" s="288"/>
      <c r="ST31" s="288"/>
      <c r="SU31" s="288"/>
      <c r="SV31" s="288"/>
      <c r="SW31" s="288"/>
      <c r="SX31" s="288"/>
      <c r="SY31" s="288"/>
      <c r="SZ31" s="288"/>
      <c r="TA31" s="288"/>
      <c r="TB31" s="288"/>
      <c r="TC31" s="288"/>
      <c r="TD31" s="288"/>
      <c r="TE31" s="288"/>
      <c r="TF31" s="288"/>
      <c r="TG31" s="288"/>
      <c r="TH31" s="288"/>
      <c r="TI31" s="288"/>
      <c r="TJ31" s="288"/>
      <c r="TK31" s="288"/>
      <c r="TL31" s="288"/>
      <c r="TM31" s="288"/>
      <c r="TN31" s="288"/>
      <c r="TO31" s="288"/>
      <c r="TP31" s="288"/>
      <c r="TQ31" s="288"/>
      <c r="TR31" s="288"/>
      <c r="TS31" s="288"/>
      <c r="TT31" s="288"/>
      <c r="TU31" s="288"/>
      <c r="TV31" s="288"/>
      <c r="TW31" s="288"/>
      <c r="TX31" s="288"/>
      <c r="TY31" s="288"/>
      <c r="TZ31" s="288"/>
      <c r="UA31" s="288"/>
      <c r="UB31" s="288"/>
      <c r="UC31" s="288"/>
      <c r="UD31" s="288"/>
      <c r="UE31" s="288"/>
      <c r="UF31" s="288"/>
      <c r="UG31" s="288"/>
      <c r="UH31" s="288"/>
      <c r="UI31" s="288"/>
      <c r="UJ31" s="288"/>
      <c r="UK31" s="288"/>
      <c r="UL31" s="288"/>
      <c r="UM31" s="288"/>
      <c r="UN31" s="288"/>
      <c r="UO31" s="288"/>
      <c r="UP31" s="288"/>
      <c r="UQ31" s="288"/>
      <c r="UR31" s="288"/>
      <c r="US31" s="288"/>
      <c r="UT31" s="288"/>
      <c r="UU31" s="288"/>
      <c r="UV31" s="288"/>
      <c r="UW31" s="288"/>
      <c r="UX31" s="288"/>
      <c r="UY31" s="288"/>
      <c r="UZ31" s="288"/>
      <c r="VA31" s="288"/>
      <c r="VB31" s="288"/>
      <c r="VC31" s="288"/>
      <c r="VD31" s="288"/>
      <c r="VE31" s="288"/>
      <c r="VF31" s="288"/>
      <c r="VG31" s="288"/>
      <c r="VH31" s="288"/>
      <c r="VI31" s="288"/>
      <c r="VJ31" s="288"/>
      <c r="VK31" s="288"/>
      <c r="VL31" s="288"/>
      <c r="VM31" s="288"/>
      <c r="VN31" s="288"/>
      <c r="VO31" s="288"/>
      <c r="VP31" s="288"/>
      <c r="VQ31" s="288"/>
      <c r="VR31" s="288"/>
      <c r="VS31" s="288"/>
      <c r="VT31" s="288"/>
      <c r="VU31" s="288"/>
      <c r="VV31" s="288"/>
      <c r="VW31" s="288"/>
      <c r="VX31" s="288"/>
      <c r="VY31" s="288"/>
      <c r="VZ31" s="288"/>
      <c r="WA31" s="288"/>
      <c r="WB31" s="288"/>
      <c r="WC31" s="288"/>
      <c r="WD31" s="288"/>
      <c r="WE31" s="288"/>
      <c r="WF31" s="288"/>
      <c r="WG31" s="288"/>
      <c r="WH31" s="288"/>
      <c r="WI31" s="288"/>
      <c r="WJ31" s="288"/>
      <c r="WK31" s="288"/>
      <c r="WL31" s="288"/>
      <c r="WM31" s="288"/>
      <c r="WN31" s="288"/>
      <c r="WO31" s="288"/>
      <c r="WP31" s="288"/>
      <c r="WQ31" s="288"/>
      <c r="WR31" s="288"/>
      <c r="WS31" s="288"/>
      <c r="WT31" s="288"/>
      <c r="WU31" s="288"/>
      <c r="WV31" s="288"/>
      <c r="WW31" s="288"/>
      <c r="WX31" s="288"/>
      <c r="WY31" s="288"/>
      <c r="WZ31" s="288"/>
      <c r="XA31" s="288"/>
      <c r="XB31" s="288"/>
      <c r="XC31" s="288"/>
      <c r="XD31" s="288"/>
      <c r="XE31" s="288"/>
      <c r="XF31" s="288"/>
      <c r="XG31" s="288"/>
      <c r="XH31" s="288"/>
      <c r="XI31" s="288"/>
      <c r="XJ31" s="288"/>
      <c r="XK31" s="288"/>
      <c r="XL31" s="288"/>
      <c r="XM31" s="288"/>
      <c r="XN31" s="288"/>
      <c r="XO31" s="288"/>
      <c r="XP31" s="288"/>
      <c r="XQ31" s="288"/>
      <c r="XR31" s="288"/>
      <c r="XS31" s="288"/>
      <c r="XT31" s="288"/>
      <c r="XU31" s="288"/>
      <c r="XV31" s="288"/>
      <c r="XW31" s="288"/>
      <c r="XX31" s="288"/>
      <c r="XY31" s="288"/>
      <c r="XZ31" s="288"/>
      <c r="YA31" s="288"/>
      <c r="YB31" s="288"/>
      <c r="YC31" s="288"/>
      <c r="YD31" s="288"/>
      <c r="YE31" s="288"/>
      <c r="YF31" s="288"/>
      <c r="YG31" s="288"/>
      <c r="YH31" s="288"/>
      <c r="YI31" s="288"/>
      <c r="YJ31" s="288"/>
      <c r="YK31" s="288"/>
      <c r="YL31" s="288"/>
      <c r="YM31" s="288"/>
      <c r="YN31" s="288"/>
      <c r="YO31" s="288"/>
      <c r="YP31" s="288"/>
      <c r="YQ31" s="288"/>
      <c r="YR31" s="288"/>
      <c r="YS31" s="288"/>
      <c r="YT31" s="288"/>
      <c r="YU31" s="288"/>
      <c r="YV31" s="288"/>
      <c r="YW31" s="288"/>
      <c r="YX31" s="288"/>
      <c r="YY31" s="288"/>
      <c r="YZ31" s="288"/>
      <c r="ZA31" s="288"/>
      <c r="ZB31" s="288"/>
      <c r="ZC31" s="288"/>
      <c r="ZD31" s="288"/>
      <c r="ZE31" s="288"/>
      <c r="ZF31" s="288"/>
      <c r="ZG31" s="288"/>
      <c r="ZH31" s="288"/>
      <c r="ZI31" s="288"/>
      <c r="ZJ31" s="288"/>
      <c r="ZK31" s="288"/>
      <c r="ZL31" s="288"/>
      <c r="ZM31" s="288"/>
      <c r="ZN31" s="288"/>
      <c r="ZO31" s="288"/>
      <c r="ZP31" s="288"/>
      <c r="ZQ31" s="288"/>
      <c r="ZR31" s="288"/>
      <c r="ZS31" s="288"/>
      <c r="ZT31" s="288"/>
      <c r="ZU31" s="288"/>
      <c r="ZV31" s="288"/>
      <c r="ZW31" s="288"/>
      <c r="ZX31" s="288"/>
      <c r="ZY31" s="288"/>
      <c r="ZZ31" s="288"/>
      <c r="AAA31" s="288"/>
      <c r="AAB31" s="288"/>
      <c r="AAC31" s="288"/>
      <c r="AAD31" s="288"/>
      <c r="AAE31" s="288"/>
      <c r="AAF31" s="288"/>
      <c r="AAG31" s="288"/>
      <c r="AAH31" s="288"/>
      <c r="AAI31" s="288"/>
      <c r="AAJ31" s="288"/>
      <c r="AAK31" s="288"/>
      <c r="AAL31" s="288"/>
      <c r="AAM31" s="288"/>
      <c r="AAN31" s="288"/>
      <c r="AAO31" s="288"/>
      <c r="AAP31" s="288"/>
      <c r="AAQ31" s="288"/>
      <c r="AAR31" s="288"/>
      <c r="AAS31" s="288"/>
      <c r="AAT31" s="288"/>
      <c r="AAU31" s="288"/>
      <c r="AAV31" s="288"/>
      <c r="AAW31" s="288"/>
      <c r="AAX31" s="288"/>
      <c r="AAY31" s="288"/>
      <c r="AAZ31" s="288"/>
      <c r="ABA31" s="288"/>
      <c r="ABB31" s="288"/>
      <c r="ABC31" s="288"/>
      <c r="ABD31" s="288"/>
      <c r="ABE31" s="288"/>
      <c r="ABF31" s="288"/>
      <c r="ABG31" s="288"/>
      <c r="ABH31" s="288"/>
      <c r="ABI31" s="288"/>
      <c r="ABJ31" s="288"/>
      <c r="ABK31" s="288"/>
      <c r="ABL31" s="288"/>
      <c r="ABM31" s="288"/>
      <c r="ABN31" s="288"/>
      <c r="ABO31" s="288"/>
      <c r="ABP31" s="288"/>
      <c r="ABQ31" s="288"/>
      <c r="ABR31" s="288"/>
      <c r="ABS31" s="288"/>
      <c r="ABT31" s="288"/>
      <c r="ABU31" s="288"/>
      <c r="ABV31" s="288"/>
      <c r="ABW31" s="288"/>
      <c r="ABX31" s="288"/>
      <c r="ABY31" s="288"/>
      <c r="ABZ31" s="288"/>
      <c r="ACA31" s="288"/>
      <c r="ACB31" s="288"/>
      <c r="ACC31" s="288"/>
      <c r="ACD31" s="288"/>
      <c r="ACE31" s="288"/>
      <c r="ACF31" s="288"/>
      <c r="ACG31" s="288"/>
      <c r="ACH31" s="288"/>
      <c r="ACI31" s="288"/>
      <c r="ACJ31" s="288"/>
      <c r="ACK31" s="288"/>
      <c r="ACL31" s="288"/>
      <c r="ACM31" s="288"/>
      <c r="ACN31" s="288"/>
      <c r="ACO31" s="288"/>
      <c r="ACP31" s="288"/>
      <c r="ACQ31" s="288"/>
      <c r="ACR31" s="288"/>
      <c r="ACS31" s="288"/>
      <c r="ACT31" s="288"/>
      <c r="ACU31" s="288"/>
      <c r="ACV31" s="288"/>
      <c r="ACW31" s="288"/>
      <c r="ACX31" s="288"/>
      <c r="ACY31" s="288"/>
      <c r="ACZ31" s="288"/>
      <c r="ADA31" s="288"/>
      <c r="ADB31" s="288"/>
      <c r="ADC31" s="288"/>
      <c r="ADD31" s="288"/>
      <c r="ADE31" s="288"/>
      <c r="ADF31" s="288"/>
      <c r="ADG31" s="288"/>
      <c r="ADH31" s="288"/>
      <c r="ADI31" s="288"/>
      <c r="ADJ31" s="288"/>
      <c r="ADK31" s="288"/>
      <c r="ADL31" s="288"/>
      <c r="ADM31" s="288"/>
      <c r="ADN31" s="288"/>
      <c r="ADO31" s="288"/>
      <c r="ADP31" s="288"/>
      <c r="ADQ31" s="288"/>
      <c r="ADR31" s="288"/>
      <c r="ADS31" s="288"/>
      <c r="ADT31" s="288"/>
      <c r="ADU31" s="288"/>
      <c r="ADV31" s="288"/>
      <c r="ADW31" s="288"/>
      <c r="ADX31" s="288"/>
      <c r="ADY31" s="288"/>
      <c r="ADZ31" s="288"/>
      <c r="AEA31" s="288"/>
      <c r="AEB31" s="288"/>
      <c r="AEC31" s="288"/>
      <c r="AED31" s="288"/>
      <c r="AEE31" s="288"/>
      <c r="AEF31" s="288"/>
      <c r="AEG31" s="288"/>
      <c r="AEH31" s="288"/>
      <c r="AEI31" s="288"/>
      <c r="AEJ31" s="288"/>
      <c r="AEK31" s="288"/>
      <c r="AEL31" s="288"/>
      <c r="AEM31" s="288"/>
      <c r="AEN31" s="288"/>
      <c r="AEO31" s="288"/>
      <c r="AEP31" s="288"/>
      <c r="AEQ31" s="288"/>
      <c r="AER31" s="288"/>
      <c r="AES31" s="288"/>
      <c r="AET31" s="288"/>
      <c r="AEU31" s="288"/>
      <c r="AEV31" s="288"/>
      <c r="AEW31" s="288"/>
      <c r="AEX31" s="288"/>
      <c r="AEY31" s="288"/>
      <c r="AEZ31" s="288"/>
      <c r="AFA31" s="288"/>
      <c r="AFB31" s="288"/>
      <c r="AFC31" s="288"/>
      <c r="AFD31" s="288"/>
      <c r="AFE31" s="288"/>
      <c r="AFF31" s="288"/>
      <c r="AFG31" s="288"/>
      <c r="AFH31" s="288"/>
      <c r="AFI31" s="288"/>
      <c r="AFJ31" s="288"/>
      <c r="AFK31" s="288"/>
      <c r="AFL31" s="288"/>
      <c r="AFM31" s="288"/>
      <c r="AFN31" s="288"/>
      <c r="AFO31" s="288"/>
      <c r="AFP31" s="288"/>
      <c r="AFQ31" s="288"/>
      <c r="AFR31" s="288"/>
      <c r="AFS31" s="288"/>
      <c r="AFT31" s="288"/>
      <c r="AFU31" s="288"/>
      <c r="AFV31" s="288"/>
      <c r="AFW31" s="288"/>
      <c r="AFX31" s="288"/>
      <c r="AFY31" s="288"/>
      <c r="AFZ31" s="288"/>
      <c r="AGA31" s="288"/>
      <c r="AGB31" s="288"/>
      <c r="AGC31" s="288"/>
      <c r="AGD31" s="288"/>
      <c r="AGE31" s="288"/>
      <c r="AGF31" s="288"/>
      <c r="AGG31" s="288"/>
      <c r="AGH31" s="288"/>
      <c r="AGI31" s="288"/>
      <c r="AGJ31" s="288"/>
      <c r="AGK31" s="288"/>
      <c r="AGL31" s="288"/>
      <c r="AGM31" s="288"/>
      <c r="AGN31" s="288"/>
      <c r="AGO31" s="288"/>
      <c r="AGP31" s="288"/>
      <c r="AGQ31" s="288"/>
      <c r="AGR31" s="288"/>
      <c r="AGS31" s="288"/>
      <c r="AGT31" s="288"/>
      <c r="AGU31" s="288"/>
      <c r="AGV31" s="288"/>
      <c r="AGW31" s="288"/>
      <c r="AGX31" s="288"/>
      <c r="AGY31" s="288"/>
      <c r="AGZ31" s="288"/>
      <c r="AHA31" s="288"/>
      <c r="AHB31" s="288"/>
      <c r="AHC31" s="288"/>
      <c r="AHD31" s="288"/>
      <c r="AHE31" s="288"/>
      <c r="AHF31" s="288"/>
      <c r="AHG31" s="288"/>
      <c r="AHH31" s="288"/>
      <c r="AHI31" s="288"/>
      <c r="AHJ31" s="288"/>
      <c r="AHK31" s="288"/>
      <c r="AHL31" s="288"/>
      <c r="AHM31" s="288"/>
      <c r="AHN31" s="288"/>
      <c r="AHO31" s="288"/>
      <c r="AHP31" s="288"/>
      <c r="AHQ31" s="288"/>
      <c r="AHR31" s="288"/>
      <c r="AHS31" s="288"/>
      <c r="AHT31" s="288"/>
      <c r="AHU31" s="288"/>
      <c r="AHV31" s="288"/>
      <c r="AHW31" s="288"/>
      <c r="AHX31" s="288"/>
      <c r="AHY31" s="288"/>
      <c r="AHZ31" s="288"/>
      <c r="AIA31" s="288"/>
      <c r="AIB31" s="288"/>
      <c r="AIC31" s="288"/>
      <c r="AID31" s="288"/>
      <c r="AIE31" s="288"/>
      <c r="AIF31" s="288"/>
      <c r="AIG31" s="288"/>
      <c r="AIH31" s="288"/>
      <c r="AII31" s="288"/>
      <c r="AIJ31" s="288"/>
      <c r="AIK31" s="288"/>
      <c r="AIL31" s="288"/>
      <c r="AIM31" s="288"/>
      <c r="AIN31" s="288"/>
      <c r="AIO31" s="288"/>
      <c r="AIP31" s="288"/>
      <c r="AIQ31" s="288"/>
      <c r="AIR31" s="288"/>
      <c r="AIS31" s="288"/>
      <c r="AIT31" s="288"/>
      <c r="AIU31" s="288"/>
      <c r="AIV31" s="288"/>
      <c r="AIW31" s="288"/>
      <c r="AIX31" s="288"/>
      <c r="AIY31" s="288"/>
      <c r="AIZ31" s="288"/>
      <c r="AJA31" s="288"/>
      <c r="AJB31" s="288"/>
      <c r="AJC31" s="288"/>
      <c r="AJD31" s="288"/>
      <c r="AJE31" s="288"/>
      <c r="AJF31" s="288"/>
      <c r="AJG31" s="288"/>
      <c r="AJH31" s="288"/>
      <c r="AJI31" s="288"/>
      <c r="AJJ31" s="288"/>
      <c r="AJK31" s="288"/>
      <c r="AJL31" s="288"/>
      <c r="AJM31" s="288"/>
      <c r="AJN31" s="288"/>
      <c r="AJO31" s="288"/>
      <c r="AJP31" s="288"/>
      <c r="AJQ31" s="288"/>
      <c r="AJR31" s="288"/>
      <c r="AJS31" s="288"/>
      <c r="AJT31" s="288"/>
      <c r="AJU31" s="288"/>
      <c r="AJV31" s="288"/>
      <c r="AJW31" s="288"/>
      <c r="AJX31" s="288"/>
      <c r="AJY31" s="288"/>
      <c r="AJZ31" s="288"/>
      <c r="AKA31" s="288"/>
      <c r="AKB31" s="288"/>
      <c r="AKC31" s="288"/>
      <c r="AKD31" s="288"/>
      <c r="AKE31" s="288"/>
      <c r="AKF31" s="288"/>
      <c r="AKG31" s="288"/>
      <c r="AKH31" s="288"/>
      <c r="AKI31" s="288"/>
      <c r="AKJ31" s="288"/>
      <c r="AKK31" s="288"/>
      <c r="AKL31" s="288"/>
      <c r="AKM31" s="288"/>
      <c r="AKN31" s="288"/>
      <c r="AKO31" s="288"/>
      <c r="AKP31" s="288"/>
      <c r="AKQ31" s="288"/>
      <c r="AKR31" s="288"/>
      <c r="AKS31" s="288"/>
      <c r="AKT31" s="288"/>
      <c r="AKU31" s="288"/>
      <c r="AKV31" s="288"/>
      <c r="AKW31" s="288"/>
      <c r="AKX31" s="288"/>
      <c r="AKY31" s="288"/>
      <c r="AKZ31" s="288"/>
      <c r="ALA31" s="288"/>
      <c r="ALB31" s="288"/>
      <c r="ALC31" s="288"/>
      <c r="ALD31" s="288"/>
      <c r="ALE31" s="288"/>
      <c r="ALF31" s="288"/>
      <c r="ALG31" s="288"/>
      <c r="ALH31" s="288"/>
      <c r="ALI31" s="288"/>
      <c r="ALJ31" s="288"/>
      <c r="ALK31" s="288"/>
      <c r="ALL31" s="288"/>
      <c r="ALM31" s="288"/>
      <c r="ALN31" s="288"/>
      <c r="ALO31" s="288"/>
      <c r="ALP31" s="288"/>
      <c r="ALQ31" s="288"/>
      <c r="ALR31" s="288"/>
      <c r="ALS31" s="288"/>
      <c r="ALT31" s="288"/>
      <c r="ALU31" s="288"/>
      <c r="ALV31" s="288"/>
      <c r="ALW31" s="288"/>
      <c r="ALX31" s="288"/>
      <c r="ALY31" s="288"/>
      <c r="ALZ31" s="288"/>
      <c r="AMA31" s="288"/>
      <c r="AMB31" s="288"/>
      <c r="AMC31" s="288"/>
    </row>
    <row r="32" spans="1:1017" s="289" customFormat="1" ht="45" customHeight="1" x14ac:dyDescent="0.7">
      <c r="A32" s="286">
        <v>2004</v>
      </c>
      <c r="B32" s="290">
        <v>2100870</v>
      </c>
      <c r="C32" s="290">
        <v>0</v>
      </c>
      <c r="D32" s="290">
        <v>1954396.0549999999</v>
      </c>
      <c r="E32" s="290">
        <v>146473.94500000001</v>
      </c>
      <c r="F32" s="290">
        <v>1737073.04</v>
      </c>
      <c r="G32" s="290">
        <v>0</v>
      </c>
      <c r="H32" s="290">
        <v>1795931.51</v>
      </c>
      <c r="I32" s="290">
        <v>-58858.47</v>
      </c>
      <c r="J32" s="391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288"/>
      <c r="AE32" s="288"/>
      <c r="AF32" s="288"/>
      <c r="AG32" s="288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  <c r="AR32" s="288"/>
      <c r="AS32" s="288"/>
      <c r="AT32" s="288"/>
      <c r="AU32" s="288"/>
      <c r="AV32" s="288"/>
      <c r="AW32" s="288"/>
      <c r="AX32" s="288"/>
      <c r="AY32" s="288"/>
      <c r="AZ32" s="288"/>
      <c r="BA32" s="288"/>
      <c r="BB32" s="288"/>
      <c r="BC32" s="288"/>
      <c r="BD32" s="288"/>
      <c r="BE32" s="288"/>
      <c r="BF32" s="288"/>
      <c r="BG32" s="288"/>
      <c r="BH32" s="288"/>
      <c r="BI32" s="288"/>
      <c r="BJ32" s="288"/>
      <c r="BK32" s="288"/>
      <c r="BL32" s="288"/>
      <c r="BM32" s="288"/>
      <c r="BN32" s="288"/>
      <c r="BO32" s="288"/>
      <c r="BP32" s="288"/>
      <c r="BQ32" s="288"/>
      <c r="BR32" s="288"/>
      <c r="BS32" s="288"/>
      <c r="BT32" s="288"/>
      <c r="BU32" s="288"/>
      <c r="BV32" s="288"/>
      <c r="BW32" s="288"/>
      <c r="BX32" s="288"/>
      <c r="BY32" s="288"/>
      <c r="BZ32" s="288"/>
      <c r="CA32" s="288"/>
      <c r="CB32" s="288"/>
      <c r="CC32" s="288"/>
      <c r="CD32" s="288"/>
      <c r="CE32" s="288"/>
      <c r="CF32" s="288"/>
      <c r="CG32" s="288"/>
      <c r="CH32" s="288"/>
      <c r="CI32" s="288"/>
      <c r="CJ32" s="288"/>
      <c r="CK32" s="288"/>
      <c r="CL32" s="288"/>
      <c r="CM32" s="288"/>
      <c r="CN32" s="288"/>
      <c r="CO32" s="288"/>
      <c r="CP32" s="288"/>
      <c r="CQ32" s="288"/>
      <c r="CR32" s="288"/>
      <c r="CS32" s="288"/>
      <c r="CT32" s="288"/>
      <c r="CU32" s="288"/>
      <c r="CV32" s="288"/>
      <c r="CW32" s="288"/>
      <c r="CX32" s="288"/>
      <c r="CY32" s="288"/>
      <c r="CZ32" s="288"/>
      <c r="DA32" s="288"/>
      <c r="DB32" s="288"/>
      <c r="DC32" s="288"/>
      <c r="DD32" s="288"/>
      <c r="DE32" s="288"/>
      <c r="DF32" s="288"/>
      <c r="DG32" s="288"/>
      <c r="DH32" s="288"/>
      <c r="DI32" s="288"/>
      <c r="DJ32" s="288"/>
      <c r="DK32" s="288"/>
      <c r="DL32" s="288"/>
      <c r="DM32" s="288"/>
      <c r="DN32" s="288"/>
      <c r="DO32" s="288"/>
      <c r="DP32" s="288"/>
      <c r="DQ32" s="288"/>
      <c r="DR32" s="288"/>
      <c r="DS32" s="288"/>
      <c r="DT32" s="288"/>
      <c r="DU32" s="288"/>
      <c r="DV32" s="288"/>
      <c r="DW32" s="288"/>
      <c r="DX32" s="288"/>
      <c r="DY32" s="288"/>
      <c r="DZ32" s="288"/>
      <c r="EA32" s="288"/>
      <c r="EB32" s="288"/>
      <c r="EC32" s="288"/>
      <c r="ED32" s="288"/>
      <c r="EE32" s="288"/>
      <c r="EF32" s="288"/>
      <c r="EG32" s="288"/>
      <c r="EH32" s="288"/>
      <c r="EI32" s="288"/>
      <c r="EJ32" s="288"/>
      <c r="EK32" s="288"/>
      <c r="EL32" s="288"/>
      <c r="EM32" s="288"/>
      <c r="EN32" s="288"/>
      <c r="EO32" s="288"/>
      <c r="EP32" s="288"/>
      <c r="EQ32" s="288"/>
      <c r="ER32" s="288"/>
      <c r="ES32" s="288"/>
      <c r="ET32" s="288"/>
      <c r="EU32" s="288"/>
      <c r="EV32" s="288"/>
      <c r="EW32" s="288"/>
      <c r="EX32" s="288"/>
      <c r="EY32" s="288"/>
      <c r="EZ32" s="288"/>
      <c r="FA32" s="288"/>
      <c r="FB32" s="288"/>
      <c r="FC32" s="288"/>
      <c r="FD32" s="288"/>
      <c r="FE32" s="288"/>
      <c r="FF32" s="288"/>
      <c r="FG32" s="288"/>
      <c r="FH32" s="288"/>
      <c r="FI32" s="288"/>
      <c r="FJ32" s="288"/>
      <c r="FK32" s="288"/>
      <c r="FL32" s="288"/>
      <c r="FM32" s="288"/>
      <c r="FN32" s="288"/>
      <c r="FO32" s="288"/>
      <c r="FP32" s="288"/>
      <c r="FQ32" s="288"/>
      <c r="FR32" s="288"/>
      <c r="FS32" s="288"/>
      <c r="FT32" s="288"/>
      <c r="FU32" s="288"/>
      <c r="FV32" s="288"/>
      <c r="FW32" s="288"/>
      <c r="FX32" s="288"/>
      <c r="FY32" s="288"/>
      <c r="FZ32" s="288"/>
      <c r="GA32" s="288"/>
      <c r="GB32" s="288"/>
      <c r="GC32" s="288"/>
      <c r="GD32" s="288"/>
      <c r="GE32" s="288"/>
      <c r="GF32" s="288"/>
      <c r="GG32" s="288"/>
      <c r="GH32" s="288"/>
      <c r="GI32" s="288"/>
      <c r="GJ32" s="288"/>
      <c r="GK32" s="288"/>
      <c r="GL32" s="288"/>
      <c r="GM32" s="288"/>
      <c r="GN32" s="288"/>
      <c r="GO32" s="288"/>
      <c r="GP32" s="288"/>
      <c r="GQ32" s="288"/>
      <c r="GR32" s="288"/>
      <c r="GS32" s="288"/>
      <c r="GT32" s="288"/>
      <c r="GU32" s="288"/>
      <c r="GV32" s="288"/>
      <c r="GW32" s="288"/>
      <c r="GX32" s="288"/>
      <c r="GY32" s="288"/>
      <c r="GZ32" s="288"/>
      <c r="HA32" s="288"/>
      <c r="HB32" s="288"/>
      <c r="HC32" s="288"/>
      <c r="HD32" s="288"/>
      <c r="HE32" s="288"/>
      <c r="HF32" s="288"/>
      <c r="HG32" s="288"/>
      <c r="HH32" s="288"/>
      <c r="HI32" s="288"/>
      <c r="HJ32" s="288"/>
      <c r="HK32" s="288"/>
      <c r="HL32" s="288"/>
      <c r="HM32" s="288"/>
      <c r="HN32" s="288"/>
      <c r="HO32" s="288"/>
      <c r="HP32" s="288"/>
      <c r="HQ32" s="288"/>
      <c r="HR32" s="288"/>
      <c r="HS32" s="288"/>
      <c r="HT32" s="288"/>
      <c r="HU32" s="288"/>
      <c r="HV32" s="288"/>
      <c r="HW32" s="288"/>
      <c r="HX32" s="288"/>
      <c r="HY32" s="288"/>
      <c r="HZ32" s="288"/>
      <c r="IA32" s="288"/>
      <c r="IB32" s="288"/>
      <c r="IC32" s="288"/>
      <c r="ID32" s="288"/>
      <c r="IE32" s="288"/>
      <c r="IF32" s="288"/>
      <c r="IG32" s="288"/>
      <c r="IH32" s="288"/>
      <c r="II32" s="288"/>
      <c r="IJ32" s="288"/>
      <c r="IK32" s="288"/>
      <c r="IL32" s="288"/>
      <c r="IM32" s="288"/>
      <c r="IN32" s="288"/>
      <c r="IO32" s="288"/>
      <c r="IP32" s="288"/>
      <c r="IQ32" s="288"/>
      <c r="IR32" s="288"/>
      <c r="IS32" s="288"/>
      <c r="IT32" s="288"/>
      <c r="IU32" s="288"/>
      <c r="IV32" s="288"/>
      <c r="IW32" s="288"/>
      <c r="IX32" s="288"/>
      <c r="IY32" s="288"/>
      <c r="IZ32" s="288"/>
      <c r="JA32" s="288"/>
      <c r="JB32" s="288"/>
      <c r="JC32" s="288"/>
      <c r="JD32" s="288"/>
      <c r="JE32" s="288"/>
      <c r="JF32" s="288"/>
      <c r="JG32" s="288"/>
      <c r="JH32" s="288"/>
      <c r="JI32" s="288"/>
      <c r="JJ32" s="288"/>
      <c r="JK32" s="288"/>
      <c r="JL32" s="288"/>
      <c r="JM32" s="288"/>
      <c r="JN32" s="288"/>
      <c r="JO32" s="288"/>
      <c r="JP32" s="288"/>
      <c r="JQ32" s="288"/>
      <c r="JR32" s="288"/>
      <c r="JS32" s="288"/>
      <c r="JT32" s="288"/>
      <c r="JU32" s="288"/>
      <c r="JV32" s="288"/>
      <c r="JW32" s="288"/>
      <c r="JX32" s="288"/>
      <c r="JY32" s="288"/>
      <c r="JZ32" s="288"/>
      <c r="KA32" s="288"/>
      <c r="KB32" s="288"/>
      <c r="KC32" s="288"/>
      <c r="KD32" s="288"/>
      <c r="KE32" s="288"/>
      <c r="KF32" s="288"/>
      <c r="KG32" s="288"/>
      <c r="KH32" s="288"/>
      <c r="KI32" s="288"/>
      <c r="KJ32" s="288"/>
      <c r="KK32" s="288"/>
      <c r="KL32" s="288"/>
      <c r="KM32" s="288"/>
      <c r="KN32" s="288"/>
      <c r="KO32" s="288"/>
      <c r="KP32" s="288"/>
      <c r="KQ32" s="288"/>
      <c r="KR32" s="288"/>
      <c r="KS32" s="288"/>
      <c r="KT32" s="288"/>
      <c r="KU32" s="288"/>
      <c r="KV32" s="288"/>
      <c r="KW32" s="288"/>
      <c r="KX32" s="288"/>
      <c r="KY32" s="288"/>
      <c r="KZ32" s="288"/>
      <c r="LA32" s="288"/>
      <c r="LB32" s="288"/>
      <c r="LC32" s="288"/>
      <c r="LD32" s="288"/>
      <c r="LE32" s="288"/>
      <c r="LF32" s="288"/>
      <c r="LG32" s="288"/>
      <c r="LH32" s="288"/>
      <c r="LI32" s="288"/>
      <c r="LJ32" s="288"/>
      <c r="LK32" s="288"/>
      <c r="LL32" s="288"/>
      <c r="LM32" s="288"/>
      <c r="LN32" s="288"/>
      <c r="LO32" s="288"/>
      <c r="LP32" s="288"/>
      <c r="LQ32" s="288"/>
      <c r="LR32" s="288"/>
      <c r="LS32" s="288"/>
      <c r="LT32" s="288"/>
      <c r="LU32" s="288"/>
      <c r="LV32" s="288"/>
      <c r="LW32" s="288"/>
      <c r="LX32" s="288"/>
      <c r="LY32" s="288"/>
      <c r="LZ32" s="288"/>
      <c r="MA32" s="288"/>
      <c r="MB32" s="288"/>
      <c r="MC32" s="288"/>
      <c r="MD32" s="288"/>
      <c r="ME32" s="288"/>
      <c r="MF32" s="288"/>
      <c r="MG32" s="288"/>
      <c r="MH32" s="288"/>
      <c r="MI32" s="288"/>
      <c r="MJ32" s="288"/>
      <c r="MK32" s="288"/>
      <c r="ML32" s="288"/>
      <c r="MM32" s="288"/>
      <c r="MN32" s="288"/>
      <c r="MO32" s="288"/>
      <c r="MP32" s="288"/>
      <c r="MQ32" s="288"/>
      <c r="MR32" s="288"/>
      <c r="MS32" s="288"/>
      <c r="MT32" s="288"/>
      <c r="MU32" s="288"/>
      <c r="MV32" s="288"/>
      <c r="MW32" s="288"/>
      <c r="MX32" s="288"/>
      <c r="MY32" s="288"/>
      <c r="MZ32" s="288"/>
      <c r="NA32" s="288"/>
      <c r="NB32" s="288"/>
      <c r="NC32" s="288"/>
      <c r="ND32" s="288"/>
      <c r="NE32" s="288"/>
      <c r="NF32" s="288"/>
      <c r="NG32" s="288"/>
      <c r="NH32" s="288"/>
      <c r="NI32" s="288"/>
      <c r="NJ32" s="288"/>
      <c r="NK32" s="288"/>
      <c r="NL32" s="288"/>
      <c r="NM32" s="288"/>
      <c r="NN32" s="288"/>
      <c r="NO32" s="288"/>
      <c r="NP32" s="288"/>
      <c r="NQ32" s="288"/>
      <c r="NR32" s="288"/>
      <c r="NS32" s="288"/>
      <c r="NT32" s="288"/>
      <c r="NU32" s="288"/>
      <c r="NV32" s="288"/>
      <c r="NW32" s="288"/>
      <c r="NX32" s="288"/>
      <c r="NY32" s="288"/>
      <c r="NZ32" s="288"/>
      <c r="OA32" s="288"/>
      <c r="OB32" s="288"/>
      <c r="OC32" s="288"/>
      <c r="OD32" s="288"/>
      <c r="OE32" s="288"/>
      <c r="OF32" s="288"/>
      <c r="OG32" s="288"/>
      <c r="OH32" s="288"/>
      <c r="OI32" s="288"/>
      <c r="OJ32" s="288"/>
      <c r="OK32" s="288"/>
      <c r="OL32" s="288"/>
      <c r="OM32" s="288"/>
      <c r="ON32" s="288"/>
      <c r="OO32" s="288"/>
      <c r="OP32" s="288"/>
      <c r="OQ32" s="288"/>
      <c r="OR32" s="288"/>
      <c r="OS32" s="288"/>
      <c r="OT32" s="288"/>
      <c r="OU32" s="288"/>
      <c r="OV32" s="288"/>
      <c r="OW32" s="288"/>
      <c r="OX32" s="288"/>
      <c r="OY32" s="288"/>
      <c r="OZ32" s="288"/>
      <c r="PA32" s="288"/>
      <c r="PB32" s="288"/>
      <c r="PC32" s="288"/>
      <c r="PD32" s="288"/>
      <c r="PE32" s="288"/>
      <c r="PF32" s="288"/>
      <c r="PG32" s="288"/>
      <c r="PH32" s="288"/>
      <c r="PI32" s="288"/>
      <c r="PJ32" s="288"/>
      <c r="PK32" s="288"/>
      <c r="PL32" s="288"/>
      <c r="PM32" s="288"/>
      <c r="PN32" s="288"/>
      <c r="PO32" s="288"/>
      <c r="PP32" s="288"/>
      <c r="PQ32" s="288"/>
      <c r="PR32" s="288"/>
      <c r="PS32" s="288"/>
      <c r="PT32" s="288"/>
      <c r="PU32" s="288"/>
      <c r="PV32" s="288"/>
      <c r="PW32" s="288"/>
      <c r="PX32" s="288"/>
      <c r="PY32" s="288"/>
      <c r="PZ32" s="288"/>
      <c r="QA32" s="288"/>
      <c r="QB32" s="288"/>
      <c r="QC32" s="288"/>
      <c r="QD32" s="288"/>
      <c r="QE32" s="288"/>
      <c r="QF32" s="288"/>
      <c r="QG32" s="288"/>
      <c r="QH32" s="288"/>
      <c r="QI32" s="288"/>
      <c r="QJ32" s="288"/>
      <c r="QK32" s="288"/>
      <c r="QL32" s="288"/>
      <c r="QM32" s="288"/>
      <c r="QN32" s="288"/>
      <c r="QO32" s="288"/>
      <c r="QP32" s="288"/>
      <c r="QQ32" s="288"/>
      <c r="QR32" s="288"/>
      <c r="QS32" s="288"/>
      <c r="QT32" s="288"/>
      <c r="QU32" s="288"/>
      <c r="QV32" s="288"/>
      <c r="QW32" s="288"/>
      <c r="QX32" s="288"/>
      <c r="QY32" s="288"/>
      <c r="QZ32" s="288"/>
      <c r="RA32" s="288"/>
      <c r="RB32" s="288"/>
      <c r="RC32" s="288"/>
      <c r="RD32" s="288"/>
      <c r="RE32" s="288"/>
      <c r="RF32" s="288"/>
      <c r="RG32" s="288"/>
      <c r="RH32" s="288"/>
      <c r="RI32" s="288"/>
      <c r="RJ32" s="288"/>
      <c r="RK32" s="288"/>
      <c r="RL32" s="288"/>
      <c r="RM32" s="288"/>
      <c r="RN32" s="288"/>
      <c r="RO32" s="288"/>
      <c r="RP32" s="288"/>
      <c r="RQ32" s="288"/>
      <c r="RR32" s="288"/>
      <c r="RS32" s="288"/>
      <c r="RT32" s="288"/>
      <c r="RU32" s="288"/>
      <c r="RV32" s="288"/>
      <c r="RW32" s="288"/>
      <c r="RX32" s="288"/>
      <c r="RY32" s="288"/>
      <c r="RZ32" s="288"/>
      <c r="SA32" s="288"/>
      <c r="SB32" s="288"/>
      <c r="SC32" s="288"/>
      <c r="SD32" s="288"/>
      <c r="SE32" s="288"/>
      <c r="SF32" s="288"/>
      <c r="SG32" s="288"/>
      <c r="SH32" s="288"/>
      <c r="SI32" s="288"/>
      <c r="SJ32" s="288"/>
      <c r="SK32" s="288"/>
      <c r="SL32" s="288"/>
      <c r="SM32" s="288"/>
      <c r="SN32" s="288"/>
      <c r="SO32" s="288"/>
      <c r="SP32" s="288"/>
      <c r="SQ32" s="288"/>
      <c r="SR32" s="288"/>
      <c r="SS32" s="288"/>
      <c r="ST32" s="288"/>
      <c r="SU32" s="288"/>
      <c r="SV32" s="288"/>
      <c r="SW32" s="288"/>
      <c r="SX32" s="288"/>
      <c r="SY32" s="288"/>
      <c r="SZ32" s="288"/>
      <c r="TA32" s="288"/>
      <c r="TB32" s="288"/>
      <c r="TC32" s="288"/>
      <c r="TD32" s="288"/>
      <c r="TE32" s="288"/>
      <c r="TF32" s="288"/>
      <c r="TG32" s="288"/>
      <c r="TH32" s="288"/>
      <c r="TI32" s="288"/>
      <c r="TJ32" s="288"/>
      <c r="TK32" s="288"/>
      <c r="TL32" s="288"/>
      <c r="TM32" s="288"/>
      <c r="TN32" s="288"/>
      <c r="TO32" s="288"/>
      <c r="TP32" s="288"/>
      <c r="TQ32" s="288"/>
      <c r="TR32" s="288"/>
      <c r="TS32" s="288"/>
      <c r="TT32" s="288"/>
      <c r="TU32" s="288"/>
      <c r="TV32" s="288"/>
      <c r="TW32" s="288"/>
      <c r="TX32" s="288"/>
      <c r="TY32" s="288"/>
      <c r="TZ32" s="288"/>
      <c r="UA32" s="288"/>
      <c r="UB32" s="288"/>
      <c r="UC32" s="288"/>
      <c r="UD32" s="288"/>
      <c r="UE32" s="288"/>
      <c r="UF32" s="288"/>
      <c r="UG32" s="288"/>
      <c r="UH32" s="288"/>
      <c r="UI32" s="288"/>
      <c r="UJ32" s="288"/>
      <c r="UK32" s="288"/>
      <c r="UL32" s="288"/>
      <c r="UM32" s="288"/>
      <c r="UN32" s="288"/>
      <c r="UO32" s="288"/>
      <c r="UP32" s="288"/>
      <c r="UQ32" s="288"/>
      <c r="UR32" s="288"/>
      <c r="US32" s="288"/>
      <c r="UT32" s="288"/>
      <c r="UU32" s="288"/>
      <c r="UV32" s="288"/>
      <c r="UW32" s="288"/>
      <c r="UX32" s="288"/>
      <c r="UY32" s="288"/>
      <c r="UZ32" s="288"/>
      <c r="VA32" s="288"/>
      <c r="VB32" s="288"/>
      <c r="VC32" s="288"/>
      <c r="VD32" s="288"/>
      <c r="VE32" s="288"/>
      <c r="VF32" s="288"/>
      <c r="VG32" s="288"/>
      <c r="VH32" s="288"/>
      <c r="VI32" s="288"/>
      <c r="VJ32" s="288"/>
      <c r="VK32" s="288"/>
      <c r="VL32" s="288"/>
      <c r="VM32" s="288"/>
      <c r="VN32" s="288"/>
      <c r="VO32" s="288"/>
      <c r="VP32" s="288"/>
      <c r="VQ32" s="288"/>
      <c r="VR32" s="288"/>
      <c r="VS32" s="288"/>
      <c r="VT32" s="288"/>
      <c r="VU32" s="288"/>
      <c r="VV32" s="288"/>
      <c r="VW32" s="288"/>
      <c r="VX32" s="288"/>
      <c r="VY32" s="288"/>
      <c r="VZ32" s="288"/>
      <c r="WA32" s="288"/>
      <c r="WB32" s="288"/>
      <c r="WC32" s="288"/>
      <c r="WD32" s="288"/>
      <c r="WE32" s="288"/>
      <c r="WF32" s="288"/>
      <c r="WG32" s="288"/>
      <c r="WH32" s="288"/>
      <c r="WI32" s="288"/>
      <c r="WJ32" s="288"/>
      <c r="WK32" s="288"/>
      <c r="WL32" s="288"/>
      <c r="WM32" s="288"/>
      <c r="WN32" s="288"/>
      <c r="WO32" s="288"/>
      <c r="WP32" s="288"/>
      <c r="WQ32" s="288"/>
      <c r="WR32" s="288"/>
      <c r="WS32" s="288"/>
      <c r="WT32" s="288"/>
      <c r="WU32" s="288"/>
      <c r="WV32" s="288"/>
      <c r="WW32" s="288"/>
      <c r="WX32" s="288"/>
      <c r="WY32" s="288"/>
      <c r="WZ32" s="288"/>
      <c r="XA32" s="288"/>
      <c r="XB32" s="288"/>
      <c r="XC32" s="288"/>
      <c r="XD32" s="288"/>
      <c r="XE32" s="288"/>
      <c r="XF32" s="288"/>
      <c r="XG32" s="288"/>
      <c r="XH32" s="288"/>
      <c r="XI32" s="288"/>
      <c r="XJ32" s="288"/>
      <c r="XK32" s="288"/>
      <c r="XL32" s="288"/>
      <c r="XM32" s="288"/>
      <c r="XN32" s="288"/>
      <c r="XO32" s="288"/>
      <c r="XP32" s="288"/>
      <c r="XQ32" s="288"/>
      <c r="XR32" s="288"/>
      <c r="XS32" s="288"/>
      <c r="XT32" s="288"/>
      <c r="XU32" s="288"/>
      <c r="XV32" s="288"/>
      <c r="XW32" s="288"/>
      <c r="XX32" s="288"/>
      <c r="XY32" s="288"/>
      <c r="XZ32" s="288"/>
      <c r="YA32" s="288"/>
      <c r="YB32" s="288"/>
      <c r="YC32" s="288"/>
      <c r="YD32" s="288"/>
      <c r="YE32" s="288"/>
      <c r="YF32" s="288"/>
      <c r="YG32" s="288"/>
      <c r="YH32" s="288"/>
      <c r="YI32" s="288"/>
      <c r="YJ32" s="288"/>
      <c r="YK32" s="288"/>
      <c r="YL32" s="288"/>
      <c r="YM32" s="288"/>
      <c r="YN32" s="288"/>
      <c r="YO32" s="288"/>
      <c r="YP32" s="288"/>
      <c r="YQ32" s="288"/>
      <c r="YR32" s="288"/>
      <c r="YS32" s="288"/>
      <c r="YT32" s="288"/>
      <c r="YU32" s="288"/>
      <c r="YV32" s="288"/>
      <c r="YW32" s="288"/>
      <c r="YX32" s="288"/>
      <c r="YY32" s="288"/>
      <c r="YZ32" s="288"/>
      <c r="ZA32" s="288"/>
      <c r="ZB32" s="288"/>
      <c r="ZC32" s="288"/>
      <c r="ZD32" s="288"/>
      <c r="ZE32" s="288"/>
      <c r="ZF32" s="288"/>
      <c r="ZG32" s="288"/>
      <c r="ZH32" s="288"/>
      <c r="ZI32" s="288"/>
      <c r="ZJ32" s="288"/>
      <c r="ZK32" s="288"/>
      <c r="ZL32" s="288"/>
      <c r="ZM32" s="288"/>
      <c r="ZN32" s="288"/>
      <c r="ZO32" s="288"/>
      <c r="ZP32" s="288"/>
      <c r="ZQ32" s="288"/>
      <c r="ZR32" s="288"/>
      <c r="ZS32" s="288"/>
      <c r="ZT32" s="288"/>
      <c r="ZU32" s="288"/>
      <c r="ZV32" s="288"/>
      <c r="ZW32" s="288"/>
      <c r="ZX32" s="288"/>
      <c r="ZY32" s="288"/>
      <c r="ZZ32" s="288"/>
      <c r="AAA32" s="288"/>
      <c r="AAB32" s="288"/>
      <c r="AAC32" s="288"/>
      <c r="AAD32" s="288"/>
      <c r="AAE32" s="288"/>
      <c r="AAF32" s="288"/>
      <c r="AAG32" s="288"/>
      <c r="AAH32" s="288"/>
      <c r="AAI32" s="288"/>
      <c r="AAJ32" s="288"/>
      <c r="AAK32" s="288"/>
      <c r="AAL32" s="288"/>
      <c r="AAM32" s="288"/>
      <c r="AAN32" s="288"/>
      <c r="AAO32" s="288"/>
      <c r="AAP32" s="288"/>
      <c r="AAQ32" s="288"/>
      <c r="AAR32" s="288"/>
      <c r="AAS32" s="288"/>
      <c r="AAT32" s="288"/>
      <c r="AAU32" s="288"/>
      <c r="AAV32" s="288"/>
      <c r="AAW32" s="288"/>
      <c r="AAX32" s="288"/>
      <c r="AAY32" s="288"/>
      <c r="AAZ32" s="288"/>
      <c r="ABA32" s="288"/>
      <c r="ABB32" s="288"/>
      <c r="ABC32" s="288"/>
      <c r="ABD32" s="288"/>
      <c r="ABE32" s="288"/>
      <c r="ABF32" s="288"/>
      <c r="ABG32" s="288"/>
      <c r="ABH32" s="288"/>
      <c r="ABI32" s="288"/>
      <c r="ABJ32" s="288"/>
      <c r="ABK32" s="288"/>
      <c r="ABL32" s="288"/>
      <c r="ABM32" s="288"/>
      <c r="ABN32" s="288"/>
      <c r="ABO32" s="288"/>
      <c r="ABP32" s="288"/>
      <c r="ABQ32" s="288"/>
      <c r="ABR32" s="288"/>
      <c r="ABS32" s="288"/>
      <c r="ABT32" s="288"/>
      <c r="ABU32" s="288"/>
      <c r="ABV32" s="288"/>
      <c r="ABW32" s="288"/>
      <c r="ABX32" s="288"/>
      <c r="ABY32" s="288"/>
      <c r="ABZ32" s="288"/>
      <c r="ACA32" s="288"/>
      <c r="ACB32" s="288"/>
      <c r="ACC32" s="288"/>
      <c r="ACD32" s="288"/>
      <c r="ACE32" s="288"/>
      <c r="ACF32" s="288"/>
      <c r="ACG32" s="288"/>
      <c r="ACH32" s="288"/>
      <c r="ACI32" s="288"/>
      <c r="ACJ32" s="288"/>
      <c r="ACK32" s="288"/>
      <c r="ACL32" s="288"/>
      <c r="ACM32" s="288"/>
      <c r="ACN32" s="288"/>
      <c r="ACO32" s="288"/>
      <c r="ACP32" s="288"/>
      <c r="ACQ32" s="288"/>
      <c r="ACR32" s="288"/>
      <c r="ACS32" s="288"/>
      <c r="ACT32" s="288"/>
      <c r="ACU32" s="288"/>
      <c r="ACV32" s="288"/>
      <c r="ACW32" s="288"/>
      <c r="ACX32" s="288"/>
      <c r="ACY32" s="288"/>
      <c r="ACZ32" s="288"/>
      <c r="ADA32" s="288"/>
      <c r="ADB32" s="288"/>
      <c r="ADC32" s="288"/>
      <c r="ADD32" s="288"/>
      <c r="ADE32" s="288"/>
      <c r="ADF32" s="288"/>
      <c r="ADG32" s="288"/>
      <c r="ADH32" s="288"/>
      <c r="ADI32" s="288"/>
      <c r="ADJ32" s="288"/>
      <c r="ADK32" s="288"/>
      <c r="ADL32" s="288"/>
      <c r="ADM32" s="288"/>
      <c r="ADN32" s="288"/>
      <c r="ADO32" s="288"/>
      <c r="ADP32" s="288"/>
      <c r="ADQ32" s="288"/>
      <c r="ADR32" s="288"/>
      <c r="ADS32" s="288"/>
      <c r="ADT32" s="288"/>
      <c r="ADU32" s="288"/>
      <c r="ADV32" s="288"/>
      <c r="ADW32" s="288"/>
      <c r="ADX32" s="288"/>
      <c r="ADY32" s="288"/>
      <c r="ADZ32" s="288"/>
      <c r="AEA32" s="288"/>
      <c r="AEB32" s="288"/>
      <c r="AEC32" s="288"/>
      <c r="AED32" s="288"/>
      <c r="AEE32" s="288"/>
      <c r="AEF32" s="288"/>
      <c r="AEG32" s="288"/>
      <c r="AEH32" s="288"/>
      <c r="AEI32" s="288"/>
      <c r="AEJ32" s="288"/>
      <c r="AEK32" s="288"/>
      <c r="AEL32" s="288"/>
      <c r="AEM32" s="288"/>
      <c r="AEN32" s="288"/>
      <c r="AEO32" s="288"/>
      <c r="AEP32" s="288"/>
      <c r="AEQ32" s="288"/>
      <c r="AER32" s="288"/>
      <c r="AES32" s="288"/>
      <c r="AET32" s="288"/>
      <c r="AEU32" s="288"/>
      <c r="AEV32" s="288"/>
      <c r="AEW32" s="288"/>
      <c r="AEX32" s="288"/>
      <c r="AEY32" s="288"/>
      <c r="AEZ32" s="288"/>
      <c r="AFA32" s="288"/>
      <c r="AFB32" s="288"/>
      <c r="AFC32" s="288"/>
      <c r="AFD32" s="288"/>
      <c r="AFE32" s="288"/>
      <c r="AFF32" s="288"/>
      <c r="AFG32" s="288"/>
      <c r="AFH32" s="288"/>
      <c r="AFI32" s="288"/>
      <c r="AFJ32" s="288"/>
      <c r="AFK32" s="288"/>
      <c r="AFL32" s="288"/>
      <c r="AFM32" s="288"/>
      <c r="AFN32" s="288"/>
      <c r="AFO32" s="288"/>
      <c r="AFP32" s="288"/>
      <c r="AFQ32" s="288"/>
      <c r="AFR32" s="288"/>
      <c r="AFS32" s="288"/>
      <c r="AFT32" s="288"/>
      <c r="AFU32" s="288"/>
      <c r="AFV32" s="288"/>
      <c r="AFW32" s="288"/>
      <c r="AFX32" s="288"/>
      <c r="AFY32" s="288"/>
      <c r="AFZ32" s="288"/>
      <c r="AGA32" s="288"/>
      <c r="AGB32" s="288"/>
      <c r="AGC32" s="288"/>
      <c r="AGD32" s="288"/>
      <c r="AGE32" s="288"/>
      <c r="AGF32" s="288"/>
      <c r="AGG32" s="288"/>
      <c r="AGH32" s="288"/>
      <c r="AGI32" s="288"/>
      <c r="AGJ32" s="288"/>
      <c r="AGK32" s="288"/>
      <c r="AGL32" s="288"/>
      <c r="AGM32" s="288"/>
      <c r="AGN32" s="288"/>
      <c r="AGO32" s="288"/>
      <c r="AGP32" s="288"/>
      <c r="AGQ32" s="288"/>
      <c r="AGR32" s="288"/>
      <c r="AGS32" s="288"/>
      <c r="AGT32" s="288"/>
      <c r="AGU32" s="288"/>
      <c r="AGV32" s="288"/>
      <c r="AGW32" s="288"/>
      <c r="AGX32" s="288"/>
      <c r="AGY32" s="288"/>
      <c r="AGZ32" s="288"/>
      <c r="AHA32" s="288"/>
      <c r="AHB32" s="288"/>
      <c r="AHC32" s="288"/>
      <c r="AHD32" s="288"/>
      <c r="AHE32" s="288"/>
      <c r="AHF32" s="288"/>
      <c r="AHG32" s="288"/>
      <c r="AHH32" s="288"/>
      <c r="AHI32" s="288"/>
      <c r="AHJ32" s="288"/>
      <c r="AHK32" s="288"/>
      <c r="AHL32" s="288"/>
      <c r="AHM32" s="288"/>
      <c r="AHN32" s="288"/>
      <c r="AHO32" s="288"/>
      <c r="AHP32" s="288"/>
      <c r="AHQ32" s="288"/>
      <c r="AHR32" s="288"/>
      <c r="AHS32" s="288"/>
      <c r="AHT32" s="288"/>
      <c r="AHU32" s="288"/>
      <c r="AHV32" s="288"/>
      <c r="AHW32" s="288"/>
      <c r="AHX32" s="288"/>
      <c r="AHY32" s="288"/>
      <c r="AHZ32" s="288"/>
      <c r="AIA32" s="288"/>
      <c r="AIB32" s="288"/>
      <c r="AIC32" s="288"/>
      <c r="AID32" s="288"/>
      <c r="AIE32" s="288"/>
      <c r="AIF32" s="288"/>
      <c r="AIG32" s="288"/>
      <c r="AIH32" s="288"/>
      <c r="AII32" s="288"/>
      <c r="AIJ32" s="288"/>
      <c r="AIK32" s="288"/>
      <c r="AIL32" s="288"/>
      <c r="AIM32" s="288"/>
      <c r="AIN32" s="288"/>
      <c r="AIO32" s="288"/>
      <c r="AIP32" s="288"/>
      <c r="AIQ32" s="288"/>
      <c r="AIR32" s="288"/>
      <c r="AIS32" s="288"/>
      <c r="AIT32" s="288"/>
      <c r="AIU32" s="288"/>
      <c r="AIV32" s="288"/>
      <c r="AIW32" s="288"/>
      <c r="AIX32" s="288"/>
      <c r="AIY32" s="288"/>
      <c r="AIZ32" s="288"/>
      <c r="AJA32" s="288"/>
      <c r="AJB32" s="288"/>
      <c r="AJC32" s="288"/>
      <c r="AJD32" s="288"/>
      <c r="AJE32" s="288"/>
      <c r="AJF32" s="288"/>
      <c r="AJG32" s="288"/>
      <c r="AJH32" s="288"/>
      <c r="AJI32" s="288"/>
      <c r="AJJ32" s="288"/>
      <c r="AJK32" s="288"/>
      <c r="AJL32" s="288"/>
      <c r="AJM32" s="288"/>
      <c r="AJN32" s="288"/>
      <c r="AJO32" s="288"/>
      <c r="AJP32" s="288"/>
      <c r="AJQ32" s="288"/>
      <c r="AJR32" s="288"/>
      <c r="AJS32" s="288"/>
      <c r="AJT32" s="288"/>
      <c r="AJU32" s="288"/>
      <c r="AJV32" s="288"/>
      <c r="AJW32" s="288"/>
      <c r="AJX32" s="288"/>
      <c r="AJY32" s="288"/>
      <c r="AJZ32" s="288"/>
      <c r="AKA32" s="288"/>
      <c r="AKB32" s="288"/>
      <c r="AKC32" s="288"/>
      <c r="AKD32" s="288"/>
      <c r="AKE32" s="288"/>
      <c r="AKF32" s="288"/>
      <c r="AKG32" s="288"/>
      <c r="AKH32" s="288"/>
      <c r="AKI32" s="288"/>
      <c r="AKJ32" s="288"/>
      <c r="AKK32" s="288"/>
      <c r="AKL32" s="288"/>
      <c r="AKM32" s="288"/>
      <c r="AKN32" s="288"/>
      <c r="AKO32" s="288"/>
      <c r="AKP32" s="288"/>
      <c r="AKQ32" s="288"/>
      <c r="AKR32" s="288"/>
      <c r="AKS32" s="288"/>
      <c r="AKT32" s="288"/>
      <c r="AKU32" s="288"/>
      <c r="AKV32" s="288"/>
      <c r="AKW32" s="288"/>
      <c r="AKX32" s="288"/>
      <c r="AKY32" s="288"/>
      <c r="AKZ32" s="288"/>
      <c r="ALA32" s="288"/>
      <c r="ALB32" s="288"/>
      <c r="ALC32" s="288"/>
      <c r="ALD32" s="288"/>
      <c r="ALE32" s="288"/>
      <c r="ALF32" s="288"/>
      <c r="ALG32" s="288"/>
      <c r="ALH32" s="288"/>
      <c r="ALI32" s="288"/>
      <c r="ALJ32" s="288"/>
      <c r="ALK32" s="288"/>
      <c r="ALL32" s="288"/>
      <c r="ALM32" s="288"/>
      <c r="ALN32" s="288"/>
      <c r="ALO32" s="288"/>
      <c r="ALP32" s="288"/>
      <c r="ALQ32" s="288"/>
      <c r="ALR32" s="288"/>
      <c r="ALS32" s="288"/>
      <c r="ALT32" s="288"/>
      <c r="ALU32" s="288"/>
      <c r="ALV32" s="288"/>
      <c r="ALW32" s="288"/>
      <c r="ALX32" s="288"/>
      <c r="ALY32" s="288"/>
      <c r="ALZ32" s="288"/>
      <c r="AMA32" s="288"/>
      <c r="AMB32" s="288"/>
      <c r="AMC32" s="288"/>
    </row>
    <row r="33" spans="1:1017" s="289" customFormat="1" ht="45" customHeight="1" x14ac:dyDescent="0.7">
      <c r="A33" s="286">
        <v>2005</v>
      </c>
      <c r="B33" s="290">
        <v>1865606</v>
      </c>
      <c r="C33" s="290">
        <v>0</v>
      </c>
      <c r="D33" s="290">
        <v>2001301.14</v>
      </c>
      <c r="E33" s="290">
        <v>-135695.14000000001</v>
      </c>
      <c r="F33" s="290">
        <v>1549601.54</v>
      </c>
      <c r="G33" s="290">
        <v>0</v>
      </c>
      <c r="H33" s="290">
        <v>1839033.48</v>
      </c>
      <c r="I33" s="290">
        <v>-289431.94</v>
      </c>
      <c r="J33" s="391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  <c r="AA33" s="288"/>
      <c r="AB33" s="288"/>
      <c r="AC33" s="288"/>
      <c r="AD33" s="288"/>
      <c r="AE33" s="288"/>
      <c r="AF33" s="288"/>
      <c r="AG33" s="288"/>
      <c r="AH33" s="288"/>
      <c r="AI33" s="288"/>
      <c r="AJ33" s="288"/>
      <c r="AK33" s="288"/>
      <c r="AL33" s="288"/>
      <c r="AM33" s="288"/>
      <c r="AN33" s="288"/>
      <c r="AO33" s="288"/>
      <c r="AP33" s="288"/>
      <c r="AQ33" s="288"/>
      <c r="AR33" s="288"/>
      <c r="AS33" s="288"/>
      <c r="AT33" s="288"/>
      <c r="AU33" s="288"/>
      <c r="AV33" s="288"/>
      <c r="AW33" s="288"/>
      <c r="AX33" s="288"/>
      <c r="AY33" s="288"/>
      <c r="AZ33" s="288"/>
      <c r="BA33" s="288"/>
      <c r="BB33" s="288"/>
      <c r="BC33" s="288"/>
      <c r="BD33" s="288"/>
      <c r="BE33" s="288"/>
      <c r="BF33" s="288"/>
      <c r="BG33" s="288"/>
      <c r="BH33" s="288"/>
      <c r="BI33" s="288"/>
      <c r="BJ33" s="288"/>
      <c r="BK33" s="288"/>
      <c r="BL33" s="288"/>
      <c r="BM33" s="288"/>
      <c r="BN33" s="288"/>
      <c r="BO33" s="288"/>
      <c r="BP33" s="288"/>
      <c r="BQ33" s="288"/>
      <c r="BR33" s="288"/>
      <c r="BS33" s="288"/>
      <c r="BT33" s="288"/>
      <c r="BU33" s="288"/>
      <c r="BV33" s="288"/>
      <c r="BW33" s="288"/>
      <c r="BX33" s="288"/>
      <c r="BY33" s="288"/>
      <c r="BZ33" s="288"/>
      <c r="CA33" s="288"/>
      <c r="CB33" s="288"/>
      <c r="CC33" s="288"/>
      <c r="CD33" s="288"/>
      <c r="CE33" s="288"/>
      <c r="CF33" s="288"/>
      <c r="CG33" s="288"/>
      <c r="CH33" s="288"/>
      <c r="CI33" s="288"/>
      <c r="CJ33" s="288"/>
      <c r="CK33" s="288"/>
      <c r="CL33" s="288"/>
      <c r="CM33" s="288"/>
      <c r="CN33" s="288"/>
      <c r="CO33" s="288"/>
      <c r="CP33" s="288"/>
      <c r="CQ33" s="288"/>
      <c r="CR33" s="288"/>
      <c r="CS33" s="288"/>
      <c r="CT33" s="288"/>
      <c r="CU33" s="288"/>
      <c r="CV33" s="288"/>
      <c r="CW33" s="288"/>
      <c r="CX33" s="288"/>
      <c r="CY33" s="288"/>
      <c r="CZ33" s="288"/>
      <c r="DA33" s="288"/>
      <c r="DB33" s="288"/>
      <c r="DC33" s="288"/>
      <c r="DD33" s="288"/>
      <c r="DE33" s="288"/>
      <c r="DF33" s="288"/>
      <c r="DG33" s="288"/>
      <c r="DH33" s="288"/>
      <c r="DI33" s="288"/>
      <c r="DJ33" s="288"/>
      <c r="DK33" s="288"/>
      <c r="DL33" s="288"/>
      <c r="DM33" s="288"/>
      <c r="DN33" s="288"/>
      <c r="DO33" s="288"/>
      <c r="DP33" s="288"/>
      <c r="DQ33" s="288"/>
      <c r="DR33" s="288"/>
      <c r="DS33" s="288"/>
      <c r="DT33" s="288"/>
      <c r="DU33" s="288"/>
      <c r="DV33" s="288"/>
      <c r="DW33" s="288"/>
      <c r="DX33" s="288"/>
      <c r="DY33" s="288"/>
      <c r="DZ33" s="288"/>
      <c r="EA33" s="288"/>
      <c r="EB33" s="288"/>
      <c r="EC33" s="288"/>
      <c r="ED33" s="288"/>
      <c r="EE33" s="288"/>
      <c r="EF33" s="288"/>
      <c r="EG33" s="288"/>
      <c r="EH33" s="288"/>
      <c r="EI33" s="288"/>
      <c r="EJ33" s="288"/>
      <c r="EK33" s="288"/>
      <c r="EL33" s="288"/>
      <c r="EM33" s="288"/>
      <c r="EN33" s="288"/>
      <c r="EO33" s="288"/>
      <c r="EP33" s="288"/>
      <c r="EQ33" s="288"/>
      <c r="ER33" s="288"/>
      <c r="ES33" s="288"/>
      <c r="ET33" s="288"/>
      <c r="EU33" s="288"/>
      <c r="EV33" s="288"/>
      <c r="EW33" s="288"/>
      <c r="EX33" s="288"/>
      <c r="EY33" s="288"/>
      <c r="EZ33" s="288"/>
      <c r="FA33" s="288"/>
      <c r="FB33" s="288"/>
      <c r="FC33" s="288"/>
      <c r="FD33" s="288"/>
      <c r="FE33" s="288"/>
      <c r="FF33" s="288"/>
      <c r="FG33" s="288"/>
      <c r="FH33" s="288"/>
      <c r="FI33" s="288"/>
      <c r="FJ33" s="288"/>
      <c r="FK33" s="288"/>
      <c r="FL33" s="288"/>
      <c r="FM33" s="288"/>
      <c r="FN33" s="288"/>
      <c r="FO33" s="288"/>
      <c r="FP33" s="288"/>
      <c r="FQ33" s="288"/>
      <c r="FR33" s="288"/>
      <c r="FS33" s="288"/>
      <c r="FT33" s="288"/>
      <c r="FU33" s="288"/>
      <c r="FV33" s="288"/>
      <c r="FW33" s="288"/>
      <c r="FX33" s="288"/>
      <c r="FY33" s="288"/>
      <c r="FZ33" s="288"/>
      <c r="GA33" s="288"/>
      <c r="GB33" s="288"/>
      <c r="GC33" s="288"/>
      <c r="GD33" s="288"/>
      <c r="GE33" s="288"/>
      <c r="GF33" s="288"/>
      <c r="GG33" s="288"/>
      <c r="GH33" s="288"/>
      <c r="GI33" s="288"/>
      <c r="GJ33" s="288"/>
      <c r="GK33" s="288"/>
      <c r="GL33" s="288"/>
      <c r="GM33" s="288"/>
      <c r="GN33" s="288"/>
      <c r="GO33" s="288"/>
      <c r="GP33" s="288"/>
      <c r="GQ33" s="288"/>
      <c r="GR33" s="288"/>
      <c r="GS33" s="288"/>
      <c r="GT33" s="288"/>
      <c r="GU33" s="288"/>
      <c r="GV33" s="288"/>
      <c r="GW33" s="288"/>
      <c r="GX33" s="288"/>
      <c r="GY33" s="288"/>
      <c r="GZ33" s="288"/>
      <c r="HA33" s="288"/>
      <c r="HB33" s="288"/>
      <c r="HC33" s="288"/>
      <c r="HD33" s="288"/>
      <c r="HE33" s="288"/>
      <c r="HF33" s="288"/>
      <c r="HG33" s="288"/>
      <c r="HH33" s="288"/>
      <c r="HI33" s="288"/>
      <c r="HJ33" s="288"/>
      <c r="HK33" s="288"/>
      <c r="HL33" s="288"/>
      <c r="HM33" s="288"/>
      <c r="HN33" s="288"/>
      <c r="HO33" s="288"/>
      <c r="HP33" s="288"/>
      <c r="HQ33" s="288"/>
      <c r="HR33" s="288"/>
      <c r="HS33" s="288"/>
      <c r="HT33" s="288"/>
      <c r="HU33" s="288"/>
      <c r="HV33" s="288"/>
      <c r="HW33" s="288"/>
      <c r="HX33" s="288"/>
      <c r="HY33" s="288"/>
      <c r="HZ33" s="288"/>
      <c r="IA33" s="288"/>
      <c r="IB33" s="288"/>
      <c r="IC33" s="288"/>
      <c r="ID33" s="288"/>
      <c r="IE33" s="288"/>
      <c r="IF33" s="288"/>
      <c r="IG33" s="288"/>
      <c r="IH33" s="288"/>
      <c r="II33" s="288"/>
      <c r="IJ33" s="288"/>
      <c r="IK33" s="288"/>
      <c r="IL33" s="288"/>
      <c r="IM33" s="288"/>
      <c r="IN33" s="288"/>
      <c r="IO33" s="288"/>
      <c r="IP33" s="288"/>
      <c r="IQ33" s="288"/>
      <c r="IR33" s="288"/>
      <c r="IS33" s="288"/>
      <c r="IT33" s="288"/>
      <c r="IU33" s="288"/>
      <c r="IV33" s="288"/>
      <c r="IW33" s="288"/>
      <c r="IX33" s="288"/>
      <c r="IY33" s="288"/>
      <c r="IZ33" s="288"/>
      <c r="JA33" s="288"/>
      <c r="JB33" s="288"/>
      <c r="JC33" s="288"/>
      <c r="JD33" s="288"/>
      <c r="JE33" s="288"/>
      <c r="JF33" s="288"/>
      <c r="JG33" s="288"/>
      <c r="JH33" s="288"/>
      <c r="JI33" s="288"/>
      <c r="JJ33" s="288"/>
      <c r="JK33" s="288"/>
      <c r="JL33" s="288"/>
      <c r="JM33" s="288"/>
      <c r="JN33" s="288"/>
      <c r="JO33" s="288"/>
      <c r="JP33" s="288"/>
      <c r="JQ33" s="288"/>
      <c r="JR33" s="288"/>
      <c r="JS33" s="288"/>
      <c r="JT33" s="288"/>
      <c r="JU33" s="288"/>
      <c r="JV33" s="288"/>
      <c r="JW33" s="288"/>
      <c r="JX33" s="288"/>
      <c r="JY33" s="288"/>
      <c r="JZ33" s="288"/>
      <c r="KA33" s="288"/>
      <c r="KB33" s="288"/>
      <c r="KC33" s="288"/>
      <c r="KD33" s="288"/>
      <c r="KE33" s="288"/>
      <c r="KF33" s="288"/>
      <c r="KG33" s="288"/>
      <c r="KH33" s="288"/>
      <c r="KI33" s="288"/>
      <c r="KJ33" s="288"/>
      <c r="KK33" s="288"/>
      <c r="KL33" s="288"/>
      <c r="KM33" s="288"/>
      <c r="KN33" s="288"/>
      <c r="KO33" s="288"/>
      <c r="KP33" s="288"/>
      <c r="KQ33" s="288"/>
      <c r="KR33" s="288"/>
      <c r="KS33" s="288"/>
      <c r="KT33" s="288"/>
      <c r="KU33" s="288"/>
      <c r="KV33" s="288"/>
      <c r="KW33" s="288"/>
      <c r="KX33" s="288"/>
      <c r="KY33" s="288"/>
      <c r="KZ33" s="288"/>
      <c r="LA33" s="288"/>
      <c r="LB33" s="288"/>
      <c r="LC33" s="288"/>
      <c r="LD33" s="288"/>
      <c r="LE33" s="288"/>
      <c r="LF33" s="288"/>
      <c r="LG33" s="288"/>
      <c r="LH33" s="288"/>
      <c r="LI33" s="288"/>
      <c r="LJ33" s="288"/>
      <c r="LK33" s="288"/>
      <c r="LL33" s="288"/>
      <c r="LM33" s="288"/>
      <c r="LN33" s="288"/>
      <c r="LO33" s="288"/>
      <c r="LP33" s="288"/>
      <c r="LQ33" s="288"/>
      <c r="LR33" s="288"/>
      <c r="LS33" s="288"/>
      <c r="LT33" s="288"/>
      <c r="LU33" s="288"/>
      <c r="LV33" s="288"/>
      <c r="LW33" s="288"/>
      <c r="LX33" s="288"/>
      <c r="LY33" s="288"/>
      <c r="LZ33" s="288"/>
      <c r="MA33" s="288"/>
      <c r="MB33" s="288"/>
      <c r="MC33" s="288"/>
      <c r="MD33" s="288"/>
      <c r="ME33" s="288"/>
      <c r="MF33" s="288"/>
      <c r="MG33" s="288"/>
      <c r="MH33" s="288"/>
      <c r="MI33" s="288"/>
      <c r="MJ33" s="288"/>
      <c r="MK33" s="288"/>
      <c r="ML33" s="288"/>
      <c r="MM33" s="288"/>
      <c r="MN33" s="288"/>
      <c r="MO33" s="288"/>
      <c r="MP33" s="288"/>
      <c r="MQ33" s="288"/>
      <c r="MR33" s="288"/>
      <c r="MS33" s="288"/>
      <c r="MT33" s="288"/>
      <c r="MU33" s="288"/>
      <c r="MV33" s="288"/>
      <c r="MW33" s="288"/>
      <c r="MX33" s="288"/>
      <c r="MY33" s="288"/>
      <c r="MZ33" s="288"/>
      <c r="NA33" s="288"/>
      <c r="NB33" s="288"/>
      <c r="NC33" s="288"/>
      <c r="ND33" s="288"/>
      <c r="NE33" s="288"/>
      <c r="NF33" s="288"/>
      <c r="NG33" s="288"/>
      <c r="NH33" s="288"/>
      <c r="NI33" s="288"/>
      <c r="NJ33" s="288"/>
      <c r="NK33" s="288"/>
      <c r="NL33" s="288"/>
      <c r="NM33" s="288"/>
      <c r="NN33" s="288"/>
      <c r="NO33" s="288"/>
      <c r="NP33" s="288"/>
      <c r="NQ33" s="288"/>
      <c r="NR33" s="288"/>
      <c r="NS33" s="288"/>
      <c r="NT33" s="288"/>
      <c r="NU33" s="288"/>
      <c r="NV33" s="288"/>
      <c r="NW33" s="288"/>
      <c r="NX33" s="288"/>
      <c r="NY33" s="288"/>
      <c r="NZ33" s="288"/>
      <c r="OA33" s="288"/>
      <c r="OB33" s="288"/>
      <c r="OC33" s="288"/>
      <c r="OD33" s="288"/>
      <c r="OE33" s="288"/>
      <c r="OF33" s="288"/>
      <c r="OG33" s="288"/>
      <c r="OH33" s="288"/>
      <c r="OI33" s="288"/>
      <c r="OJ33" s="288"/>
      <c r="OK33" s="288"/>
      <c r="OL33" s="288"/>
      <c r="OM33" s="288"/>
      <c r="ON33" s="288"/>
      <c r="OO33" s="288"/>
      <c r="OP33" s="288"/>
      <c r="OQ33" s="288"/>
      <c r="OR33" s="288"/>
      <c r="OS33" s="288"/>
      <c r="OT33" s="288"/>
      <c r="OU33" s="288"/>
      <c r="OV33" s="288"/>
      <c r="OW33" s="288"/>
      <c r="OX33" s="288"/>
      <c r="OY33" s="288"/>
      <c r="OZ33" s="288"/>
      <c r="PA33" s="288"/>
      <c r="PB33" s="288"/>
      <c r="PC33" s="288"/>
      <c r="PD33" s="288"/>
      <c r="PE33" s="288"/>
      <c r="PF33" s="288"/>
      <c r="PG33" s="288"/>
      <c r="PH33" s="288"/>
      <c r="PI33" s="288"/>
      <c r="PJ33" s="288"/>
      <c r="PK33" s="288"/>
      <c r="PL33" s="288"/>
      <c r="PM33" s="288"/>
      <c r="PN33" s="288"/>
      <c r="PO33" s="288"/>
      <c r="PP33" s="288"/>
      <c r="PQ33" s="288"/>
      <c r="PR33" s="288"/>
      <c r="PS33" s="288"/>
      <c r="PT33" s="288"/>
      <c r="PU33" s="288"/>
      <c r="PV33" s="288"/>
      <c r="PW33" s="288"/>
      <c r="PX33" s="288"/>
      <c r="PY33" s="288"/>
      <c r="PZ33" s="288"/>
      <c r="QA33" s="288"/>
      <c r="QB33" s="288"/>
      <c r="QC33" s="288"/>
      <c r="QD33" s="288"/>
      <c r="QE33" s="288"/>
      <c r="QF33" s="288"/>
      <c r="QG33" s="288"/>
      <c r="QH33" s="288"/>
      <c r="QI33" s="288"/>
      <c r="QJ33" s="288"/>
      <c r="QK33" s="288"/>
      <c r="QL33" s="288"/>
      <c r="QM33" s="288"/>
      <c r="QN33" s="288"/>
      <c r="QO33" s="288"/>
      <c r="QP33" s="288"/>
      <c r="QQ33" s="288"/>
      <c r="QR33" s="288"/>
      <c r="QS33" s="288"/>
      <c r="QT33" s="288"/>
      <c r="QU33" s="288"/>
      <c r="QV33" s="288"/>
      <c r="QW33" s="288"/>
      <c r="QX33" s="288"/>
      <c r="QY33" s="288"/>
      <c r="QZ33" s="288"/>
      <c r="RA33" s="288"/>
      <c r="RB33" s="288"/>
      <c r="RC33" s="288"/>
      <c r="RD33" s="288"/>
      <c r="RE33" s="288"/>
      <c r="RF33" s="288"/>
      <c r="RG33" s="288"/>
      <c r="RH33" s="288"/>
      <c r="RI33" s="288"/>
      <c r="RJ33" s="288"/>
      <c r="RK33" s="288"/>
      <c r="RL33" s="288"/>
      <c r="RM33" s="288"/>
      <c r="RN33" s="288"/>
      <c r="RO33" s="288"/>
      <c r="RP33" s="288"/>
      <c r="RQ33" s="288"/>
      <c r="RR33" s="288"/>
      <c r="RS33" s="288"/>
      <c r="RT33" s="288"/>
      <c r="RU33" s="288"/>
      <c r="RV33" s="288"/>
      <c r="RW33" s="288"/>
      <c r="RX33" s="288"/>
      <c r="RY33" s="288"/>
      <c r="RZ33" s="288"/>
      <c r="SA33" s="288"/>
      <c r="SB33" s="288"/>
      <c r="SC33" s="288"/>
      <c r="SD33" s="288"/>
      <c r="SE33" s="288"/>
      <c r="SF33" s="288"/>
      <c r="SG33" s="288"/>
      <c r="SH33" s="288"/>
      <c r="SI33" s="288"/>
      <c r="SJ33" s="288"/>
      <c r="SK33" s="288"/>
      <c r="SL33" s="288"/>
      <c r="SM33" s="288"/>
      <c r="SN33" s="288"/>
      <c r="SO33" s="288"/>
      <c r="SP33" s="288"/>
      <c r="SQ33" s="288"/>
      <c r="SR33" s="288"/>
      <c r="SS33" s="288"/>
      <c r="ST33" s="288"/>
      <c r="SU33" s="288"/>
      <c r="SV33" s="288"/>
      <c r="SW33" s="288"/>
      <c r="SX33" s="288"/>
      <c r="SY33" s="288"/>
      <c r="SZ33" s="288"/>
      <c r="TA33" s="288"/>
      <c r="TB33" s="288"/>
      <c r="TC33" s="288"/>
      <c r="TD33" s="288"/>
      <c r="TE33" s="288"/>
      <c r="TF33" s="288"/>
      <c r="TG33" s="288"/>
      <c r="TH33" s="288"/>
      <c r="TI33" s="288"/>
      <c r="TJ33" s="288"/>
      <c r="TK33" s="288"/>
      <c r="TL33" s="288"/>
      <c r="TM33" s="288"/>
      <c r="TN33" s="288"/>
      <c r="TO33" s="288"/>
      <c r="TP33" s="288"/>
      <c r="TQ33" s="288"/>
      <c r="TR33" s="288"/>
      <c r="TS33" s="288"/>
      <c r="TT33" s="288"/>
      <c r="TU33" s="288"/>
      <c r="TV33" s="288"/>
      <c r="TW33" s="288"/>
      <c r="TX33" s="288"/>
      <c r="TY33" s="288"/>
      <c r="TZ33" s="288"/>
      <c r="UA33" s="288"/>
      <c r="UB33" s="288"/>
      <c r="UC33" s="288"/>
      <c r="UD33" s="288"/>
      <c r="UE33" s="288"/>
      <c r="UF33" s="288"/>
      <c r="UG33" s="288"/>
      <c r="UH33" s="288"/>
      <c r="UI33" s="288"/>
      <c r="UJ33" s="288"/>
      <c r="UK33" s="288"/>
      <c r="UL33" s="288"/>
      <c r="UM33" s="288"/>
      <c r="UN33" s="288"/>
      <c r="UO33" s="288"/>
      <c r="UP33" s="288"/>
      <c r="UQ33" s="288"/>
      <c r="UR33" s="288"/>
      <c r="US33" s="288"/>
      <c r="UT33" s="288"/>
      <c r="UU33" s="288"/>
      <c r="UV33" s="288"/>
      <c r="UW33" s="288"/>
      <c r="UX33" s="288"/>
      <c r="UY33" s="288"/>
      <c r="UZ33" s="288"/>
      <c r="VA33" s="288"/>
      <c r="VB33" s="288"/>
      <c r="VC33" s="288"/>
      <c r="VD33" s="288"/>
      <c r="VE33" s="288"/>
      <c r="VF33" s="288"/>
      <c r="VG33" s="288"/>
      <c r="VH33" s="288"/>
      <c r="VI33" s="288"/>
      <c r="VJ33" s="288"/>
      <c r="VK33" s="288"/>
      <c r="VL33" s="288"/>
      <c r="VM33" s="288"/>
      <c r="VN33" s="288"/>
      <c r="VO33" s="288"/>
      <c r="VP33" s="288"/>
      <c r="VQ33" s="288"/>
      <c r="VR33" s="288"/>
      <c r="VS33" s="288"/>
      <c r="VT33" s="288"/>
      <c r="VU33" s="288"/>
      <c r="VV33" s="288"/>
      <c r="VW33" s="288"/>
      <c r="VX33" s="288"/>
      <c r="VY33" s="288"/>
      <c r="VZ33" s="288"/>
      <c r="WA33" s="288"/>
      <c r="WB33" s="288"/>
      <c r="WC33" s="288"/>
      <c r="WD33" s="288"/>
      <c r="WE33" s="288"/>
      <c r="WF33" s="288"/>
      <c r="WG33" s="288"/>
      <c r="WH33" s="288"/>
      <c r="WI33" s="288"/>
      <c r="WJ33" s="288"/>
      <c r="WK33" s="288"/>
      <c r="WL33" s="288"/>
      <c r="WM33" s="288"/>
      <c r="WN33" s="288"/>
      <c r="WO33" s="288"/>
      <c r="WP33" s="288"/>
      <c r="WQ33" s="288"/>
      <c r="WR33" s="288"/>
      <c r="WS33" s="288"/>
      <c r="WT33" s="288"/>
      <c r="WU33" s="288"/>
      <c r="WV33" s="288"/>
      <c r="WW33" s="288"/>
      <c r="WX33" s="288"/>
      <c r="WY33" s="288"/>
      <c r="WZ33" s="288"/>
      <c r="XA33" s="288"/>
      <c r="XB33" s="288"/>
      <c r="XC33" s="288"/>
      <c r="XD33" s="288"/>
      <c r="XE33" s="288"/>
      <c r="XF33" s="288"/>
      <c r="XG33" s="288"/>
      <c r="XH33" s="288"/>
      <c r="XI33" s="288"/>
      <c r="XJ33" s="288"/>
      <c r="XK33" s="288"/>
      <c r="XL33" s="288"/>
      <c r="XM33" s="288"/>
      <c r="XN33" s="288"/>
      <c r="XO33" s="288"/>
      <c r="XP33" s="288"/>
      <c r="XQ33" s="288"/>
      <c r="XR33" s="288"/>
      <c r="XS33" s="288"/>
      <c r="XT33" s="288"/>
      <c r="XU33" s="288"/>
      <c r="XV33" s="288"/>
      <c r="XW33" s="288"/>
      <c r="XX33" s="288"/>
      <c r="XY33" s="288"/>
      <c r="XZ33" s="288"/>
      <c r="YA33" s="288"/>
      <c r="YB33" s="288"/>
      <c r="YC33" s="288"/>
      <c r="YD33" s="288"/>
      <c r="YE33" s="288"/>
      <c r="YF33" s="288"/>
      <c r="YG33" s="288"/>
      <c r="YH33" s="288"/>
      <c r="YI33" s="288"/>
      <c r="YJ33" s="288"/>
      <c r="YK33" s="288"/>
      <c r="YL33" s="288"/>
      <c r="YM33" s="288"/>
      <c r="YN33" s="288"/>
      <c r="YO33" s="288"/>
      <c r="YP33" s="288"/>
      <c r="YQ33" s="288"/>
      <c r="YR33" s="288"/>
      <c r="YS33" s="288"/>
      <c r="YT33" s="288"/>
      <c r="YU33" s="288"/>
      <c r="YV33" s="288"/>
      <c r="YW33" s="288"/>
      <c r="YX33" s="288"/>
      <c r="YY33" s="288"/>
      <c r="YZ33" s="288"/>
      <c r="ZA33" s="288"/>
      <c r="ZB33" s="288"/>
      <c r="ZC33" s="288"/>
      <c r="ZD33" s="288"/>
      <c r="ZE33" s="288"/>
      <c r="ZF33" s="288"/>
      <c r="ZG33" s="288"/>
      <c r="ZH33" s="288"/>
      <c r="ZI33" s="288"/>
      <c r="ZJ33" s="288"/>
      <c r="ZK33" s="288"/>
      <c r="ZL33" s="288"/>
      <c r="ZM33" s="288"/>
      <c r="ZN33" s="288"/>
      <c r="ZO33" s="288"/>
      <c r="ZP33" s="288"/>
      <c r="ZQ33" s="288"/>
      <c r="ZR33" s="288"/>
      <c r="ZS33" s="288"/>
      <c r="ZT33" s="288"/>
      <c r="ZU33" s="288"/>
      <c r="ZV33" s="288"/>
      <c r="ZW33" s="288"/>
      <c r="ZX33" s="288"/>
      <c r="ZY33" s="288"/>
      <c r="ZZ33" s="288"/>
      <c r="AAA33" s="288"/>
      <c r="AAB33" s="288"/>
      <c r="AAC33" s="288"/>
      <c r="AAD33" s="288"/>
      <c r="AAE33" s="288"/>
      <c r="AAF33" s="288"/>
      <c r="AAG33" s="288"/>
      <c r="AAH33" s="288"/>
      <c r="AAI33" s="288"/>
      <c r="AAJ33" s="288"/>
      <c r="AAK33" s="288"/>
      <c r="AAL33" s="288"/>
      <c r="AAM33" s="288"/>
      <c r="AAN33" s="288"/>
      <c r="AAO33" s="288"/>
      <c r="AAP33" s="288"/>
      <c r="AAQ33" s="288"/>
      <c r="AAR33" s="288"/>
      <c r="AAS33" s="288"/>
      <c r="AAT33" s="288"/>
      <c r="AAU33" s="288"/>
      <c r="AAV33" s="288"/>
      <c r="AAW33" s="288"/>
      <c r="AAX33" s="288"/>
      <c r="AAY33" s="288"/>
      <c r="AAZ33" s="288"/>
      <c r="ABA33" s="288"/>
      <c r="ABB33" s="288"/>
      <c r="ABC33" s="288"/>
      <c r="ABD33" s="288"/>
      <c r="ABE33" s="288"/>
      <c r="ABF33" s="288"/>
      <c r="ABG33" s="288"/>
      <c r="ABH33" s="288"/>
      <c r="ABI33" s="288"/>
      <c r="ABJ33" s="288"/>
      <c r="ABK33" s="288"/>
      <c r="ABL33" s="288"/>
      <c r="ABM33" s="288"/>
      <c r="ABN33" s="288"/>
      <c r="ABO33" s="288"/>
      <c r="ABP33" s="288"/>
      <c r="ABQ33" s="288"/>
      <c r="ABR33" s="288"/>
      <c r="ABS33" s="288"/>
      <c r="ABT33" s="288"/>
      <c r="ABU33" s="288"/>
      <c r="ABV33" s="288"/>
      <c r="ABW33" s="288"/>
      <c r="ABX33" s="288"/>
      <c r="ABY33" s="288"/>
      <c r="ABZ33" s="288"/>
      <c r="ACA33" s="288"/>
      <c r="ACB33" s="288"/>
      <c r="ACC33" s="288"/>
      <c r="ACD33" s="288"/>
      <c r="ACE33" s="288"/>
      <c r="ACF33" s="288"/>
      <c r="ACG33" s="288"/>
      <c r="ACH33" s="288"/>
      <c r="ACI33" s="288"/>
      <c r="ACJ33" s="288"/>
      <c r="ACK33" s="288"/>
      <c r="ACL33" s="288"/>
      <c r="ACM33" s="288"/>
      <c r="ACN33" s="288"/>
      <c r="ACO33" s="288"/>
      <c r="ACP33" s="288"/>
      <c r="ACQ33" s="288"/>
      <c r="ACR33" s="288"/>
      <c r="ACS33" s="288"/>
      <c r="ACT33" s="288"/>
      <c r="ACU33" s="288"/>
      <c r="ACV33" s="288"/>
      <c r="ACW33" s="288"/>
      <c r="ACX33" s="288"/>
      <c r="ACY33" s="288"/>
      <c r="ACZ33" s="288"/>
      <c r="ADA33" s="288"/>
      <c r="ADB33" s="288"/>
      <c r="ADC33" s="288"/>
      <c r="ADD33" s="288"/>
      <c r="ADE33" s="288"/>
      <c r="ADF33" s="288"/>
      <c r="ADG33" s="288"/>
      <c r="ADH33" s="288"/>
      <c r="ADI33" s="288"/>
      <c r="ADJ33" s="288"/>
      <c r="ADK33" s="288"/>
      <c r="ADL33" s="288"/>
      <c r="ADM33" s="288"/>
      <c r="ADN33" s="288"/>
      <c r="ADO33" s="288"/>
      <c r="ADP33" s="288"/>
      <c r="ADQ33" s="288"/>
      <c r="ADR33" s="288"/>
      <c r="ADS33" s="288"/>
      <c r="ADT33" s="288"/>
      <c r="ADU33" s="288"/>
      <c r="ADV33" s="288"/>
      <c r="ADW33" s="288"/>
      <c r="ADX33" s="288"/>
      <c r="ADY33" s="288"/>
      <c r="ADZ33" s="288"/>
      <c r="AEA33" s="288"/>
      <c r="AEB33" s="288"/>
      <c r="AEC33" s="288"/>
      <c r="AED33" s="288"/>
      <c r="AEE33" s="288"/>
      <c r="AEF33" s="288"/>
      <c r="AEG33" s="288"/>
      <c r="AEH33" s="288"/>
      <c r="AEI33" s="288"/>
      <c r="AEJ33" s="288"/>
      <c r="AEK33" s="288"/>
      <c r="AEL33" s="288"/>
      <c r="AEM33" s="288"/>
      <c r="AEN33" s="288"/>
      <c r="AEO33" s="288"/>
      <c r="AEP33" s="288"/>
      <c r="AEQ33" s="288"/>
      <c r="AER33" s="288"/>
      <c r="AES33" s="288"/>
      <c r="AET33" s="288"/>
      <c r="AEU33" s="288"/>
      <c r="AEV33" s="288"/>
      <c r="AEW33" s="288"/>
      <c r="AEX33" s="288"/>
      <c r="AEY33" s="288"/>
      <c r="AEZ33" s="288"/>
      <c r="AFA33" s="288"/>
      <c r="AFB33" s="288"/>
      <c r="AFC33" s="288"/>
      <c r="AFD33" s="288"/>
      <c r="AFE33" s="288"/>
      <c r="AFF33" s="288"/>
      <c r="AFG33" s="288"/>
      <c r="AFH33" s="288"/>
      <c r="AFI33" s="288"/>
      <c r="AFJ33" s="288"/>
      <c r="AFK33" s="288"/>
      <c r="AFL33" s="288"/>
      <c r="AFM33" s="288"/>
      <c r="AFN33" s="288"/>
      <c r="AFO33" s="288"/>
      <c r="AFP33" s="288"/>
      <c r="AFQ33" s="288"/>
      <c r="AFR33" s="288"/>
      <c r="AFS33" s="288"/>
      <c r="AFT33" s="288"/>
      <c r="AFU33" s="288"/>
      <c r="AFV33" s="288"/>
      <c r="AFW33" s="288"/>
      <c r="AFX33" s="288"/>
      <c r="AFY33" s="288"/>
      <c r="AFZ33" s="288"/>
      <c r="AGA33" s="288"/>
      <c r="AGB33" s="288"/>
      <c r="AGC33" s="288"/>
      <c r="AGD33" s="288"/>
      <c r="AGE33" s="288"/>
      <c r="AGF33" s="288"/>
      <c r="AGG33" s="288"/>
      <c r="AGH33" s="288"/>
      <c r="AGI33" s="288"/>
      <c r="AGJ33" s="288"/>
      <c r="AGK33" s="288"/>
      <c r="AGL33" s="288"/>
      <c r="AGM33" s="288"/>
      <c r="AGN33" s="288"/>
      <c r="AGO33" s="288"/>
      <c r="AGP33" s="288"/>
      <c r="AGQ33" s="288"/>
      <c r="AGR33" s="288"/>
      <c r="AGS33" s="288"/>
      <c r="AGT33" s="288"/>
      <c r="AGU33" s="288"/>
      <c r="AGV33" s="288"/>
      <c r="AGW33" s="288"/>
      <c r="AGX33" s="288"/>
      <c r="AGY33" s="288"/>
      <c r="AGZ33" s="288"/>
      <c r="AHA33" s="288"/>
      <c r="AHB33" s="288"/>
      <c r="AHC33" s="288"/>
      <c r="AHD33" s="288"/>
      <c r="AHE33" s="288"/>
      <c r="AHF33" s="288"/>
      <c r="AHG33" s="288"/>
      <c r="AHH33" s="288"/>
      <c r="AHI33" s="288"/>
      <c r="AHJ33" s="288"/>
      <c r="AHK33" s="288"/>
      <c r="AHL33" s="288"/>
      <c r="AHM33" s="288"/>
      <c r="AHN33" s="288"/>
      <c r="AHO33" s="288"/>
      <c r="AHP33" s="288"/>
      <c r="AHQ33" s="288"/>
      <c r="AHR33" s="288"/>
      <c r="AHS33" s="288"/>
      <c r="AHT33" s="288"/>
      <c r="AHU33" s="288"/>
      <c r="AHV33" s="288"/>
      <c r="AHW33" s="288"/>
      <c r="AHX33" s="288"/>
      <c r="AHY33" s="288"/>
      <c r="AHZ33" s="288"/>
      <c r="AIA33" s="288"/>
      <c r="AIB33" s="288"/>
      <c r="AIC33" s="288"/>
      <c r="AID33" s="288"/>
      <c r="AIE33" s="288"/>
      <c r="AIF33" s="288"/>
      <c r="AIG33" s="288"/>
      <c r="AIH33" s="288"/>
      <c r="AII33" s="288"/>
      <c r="AIJ33" s="288"/>
      <c r="AIK33" s="288"/>
      <c r="AIL33" s="288"/>
      <c r="AIM33" s="288"/>
      <c r="AIN33" s="288"/>
      <c r="AIO33" s="288"/>
      <c r="AIP33" s="288"/>
      <c r="AIQ33" s="288"/>
      <c r="AIR33" s="288"/>
      <c r="AIS33" s="288"/>
      <c r="AIT33" s="288"/>
      <c r="AIU33" s="288"/>
      <c r="AIV33" s="288"/>
      <c r="AIW33" s="288"/>
      <c r="AIX33" s="288"/>
      <c r="AIY33" s="288"/>
      <c r="AIZ33" s="288"/>
      <c r="AJA33" s="288"/>
      <c r="AJB33" s="288"/>
      <c r="AJC33" s="288"/>
      <c r="AJD33" s="288"/>
      <c r="AJE33" s="288"/>
      <c r="AJF33" s="288"/>
      <c r="AJG33" s="288"/>
      <c r="AJH33" s="288"/>
      <c r="AJI33" s="288"/>
      <c r="AJJ33" s="288"/>
      <c r="AJK33" s="288"/>
      <c r="AJL33" s="288"/>
      <c r="AJM33" s="288"/>
      <c r="AJN33" s="288"/>
      <c r="AJO33" s="288"/>
      <c r="AJP33" s="288"/>
      <c r="AJQ33" s="288"/>
      <c r="AJR33" s="288"/>
      <c r="AJS33" s="288"/>
      <c r="AJT33" s="288"/>
      <c r="AJU33" s="288"/>
      <c r="AJV33" s="288"/>
      <c r="AJW33" s="288"/>
      <c r="AJX33" s="288"/>
      <c r="AJY33" s="288"/>
      <c r="AJZ33" s="288"/>
      <c r="AKA33" s="288"/>
      <c r="AKB33" s="288"/>
      <c r="AKC33" s="288"/>
      <c r="AKD33" s="288"/>
      <c r="AKE33" s="288"/>
      <c r="AKF33" s="288"/>
      <c r="AKG33" s="288"/>
      <c r="AKH33" s="288"/>
      <c r="AKI33" s="288"/>
      <c r="AKJ33" s="288"/>
      <c r="AKK33" s="288"/>
      <c r="AKL33" s="288"/>
      <c r="AKM33" s="288"/>
      <c r="AKN33" s="288"/>
      <c r="AKO33" s="288"/>
      <c r="AKP33" s="288"/>
      <c r="AKQ33" s="288"/>
      <c r="AKR33" s="288"/>
      <c r="AKS33" s="288"/>
      <c r="AKT33" s="288"/>
      <c r="AKU33" s="288"/>
      <c r="AKV33" s="288"/>
      <c r="AKW33" s="288"/>
      <c r="AKX33" s="288"/>
      <c r="AKY33" s="288"/>
      <c r="AKZ33" s="288"/>
      <c r="ALA33" s="288"/>
      <c r="ALB33" s="288"/>
      <c r="ALC33" s="288"/>
      <c r="ALD33" s="288"/>
      <c r="ALE33" s="288"/>
      <c r="ALF33" s="288"/>
      <c r="ALG33" s="288"/>
      <c r="ALH33" s="288"/>
      <c r="ALI33" s="288"/>
      <c r="ALJ33" s="288"/>
      <c r="ALK33" s="288"/>
      <c r="ALL33" s="288"/>
      <c r="ALM33" s="288"/>
      <c r="ALN33" s="288"/>
      <c r="ALO33" s="288"/>
      <c r="ALP33" s="288"/>
      <c r="ALQ33" s="288"/>
      <c r="ALR33" s="288"/>
      <c r="ALS33" s="288"/>
      <c r="ALT33" s="288"/>
      <c r="ALU33" s="288"/>
      <c r="ALV33" s="288"/>
      <c r="ALW33" s="288"/>
      <c r="ALX33" s="288"/>
      <c r="ALY33" s="288"/>
      <c r="ALZ33" s="288"/>
      <c r="AMA33" s="288"/>
      <c r="AMB33" s="288"/>
      <c r="AMC33" s="288"/>
    </row>
    <row r="34" spans="1:1017" s="289" customFormat="1" ht="45" customHeight="1" x14ac:dyDescent="0.7">
      <c r="A34" s="286">
        <v>2006</v>
      </c>
      <c r="B34" s="290">
        <v>1846250</v>
      </c>
      <c r="C34" s="290">
        <v>0</v>
      </c>
      <c r="D34" s="290">
        <v>2049334.54</v>
      </c>
      <c r="E34" s="290">
        <v>-203084.54</v>
      </c>
      <c r="F34" s="290">
        <v>1644959.12</v>
      </c>
      <c r="G34" s="290">
        <v>0</v>
      </c>
      <c r="H34" s="290">
        <v>1883172.28</v>
      </c>
      <c r="I34" s="290">
        <v>-238213.16</v>
      </c>
      <c r="J34" s="391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8"/>
      <c r="W34" s="288"/>
      <c r="X34" s="288"/>
      <c r="Y34" s="288"/>
      <c r="Z34" s="288"/>
      <c r="AA34" s="288"/>
      <c r="AB34" s="288"/>
      <c r="AC34" s="288"/>
      <c r="AD34" s="288"/>
      <c r="AE34" s="288"/>
      <c r="AF34" s="288"/>
      <c r="AG34" s="288"/>
      <c r="AH34" s="288"/>
      <c r="AI34" s="288"/>
      <c r="AJ34" s="288"/>
      <c r="AK34" s="288"/>
      <c r="AL34" s="288"/>
      <c r="AM34" s="288"/>
      <c r="AN34" s="288"/>
      <c r="AO34" s="288"/>
      <c r="AP34" s="288"/>
      <c r="AQ34" s="288"/>
      <c r="AR34" s="288"/>
      <c r="AS34" s="288"/>
      <c r="AT34" s="288"/>
      <c r="AU34" s="288"/>
      <c r="AV34" s="288"/>
      <c r="AW34" s="288"/>
      <c r="AX34" s="288"/>
      <c r="AY34" s="288"/>
      <c r="AZ34" s="288"/>
      <c r="BA34" s="288"/>
      <c r="BB34" s="288"/>
      <c r="BC34" s="288"/>
      <c r="BD34" s="288"/>
      <c r="BE34" s="288"/>
      <c r="BF34" s="288"/>
      <c r="BG34" s="288"/>
      <c r="BH34" s="288"/>
      <c r="BI34" s="288"/>
      <c r="BJ34" s="288"/>
      <c r="BK34" s="288"/>
      <c r="BL34" s="288"/>
      <c r="BM34" s="288"/>
      <c r="BN34" s="288"/>
      <c r="BO34" s="288"/>
      <c r="BP34" s="288"/>
      <c r="BQ34" s="288"/>
      <c r="BR34" s="288"/>
      <c r="BS34" s="288"/>
      <c r="BT34" s="288"/>
      <c r="BU34" s="288"/>
      <c r="BV34" s="288"/>
      <c r="BW34" s="288"/>
      <c r="BX34" s="288"/>
      <c r="BY34" s="288"/>
      <c r="BZ34" s="288"/>
      <c r="CA34" s="288"/>
      <c r="CB34" s="288"/>
      <c r="CC34" s="288"/>
      <c r="CD34" s="288"/>
      <c r="CE34" s="288"/>
      <c r="CF34" s="288"/>
      <c r="CG34" s="288"/>
      <c r="CH34" s="288"/>
      <c r="CI34" s="288"/>
      <c r="CJ34" s="288"/>
      <c r="CK34" s="288"/>
      <c r="CL34" s="288"/>
      <c r="CM34" s="288"/>
      <c r="CN34" s="288"/>
      <c r="CO34" s="288"/>
      <c r="CP34" s="288"/>
      <c r="CQ34" s="288"/>
      <c r="CR34" s="288"/>
      <c r="CS34" s="288"/>
      <c r="CT34" s="288"/>
      <c r="CU34" s="288"/>
      <c r="CV34" s="288"/>
      <c r="CW34" s="288"/>
      <c r="CX34" s="288"/>
      <c r="CY34" s="288"/>
      <c r="CZ34" s="288"/>
      <c r="DA34" s="288"/>
      <c r="DB34" s="288"/>
      <c r="DC34" s="288"/>
      <c r="DD34" s="288"/>
      <c r="DE34" s="288"/>
      <c r="DF34" s="288"/>
      <c r="DG34" s="288"/>
      <c r="DH34" s="288"/>
      <c r="DI34" s="288"/>
      <c r="DJ34" s="288"/>
      <c r="DK34" s="288"/>
      <c r="DL34" s="288"/>
      <c r="DM34" s="288"/>
      <c r="DN34" s="288"/>
      <c r="DO34" s="288"/>
      <c r="DP34" s="288"/>
      <c r="DQ34" s="288"/>
      <c r="DR34" s="288"/>
      <c r="DS34" s="288"/>
      <c r="DT34" s="288"/>
      <c r="DU34" s="288"/>
      <c r="DV34" s="288"/>
      <c r="DW34" s="288"/>
      <c r="DX34" s="288"/>
      <c r="DY34" s="288"/>
      <c r="DZ34" s="288"/>
      <c r="EA34" s="288"/>
      <c r="EB34" s="288"/>
      <c r="EC34" s="288"/>
      <c r="ED34" s="288"/>
      <c r="EE34" s="288"/>
      <c r="EF34" s="288"/>
      <c r="EG34" s="288"/>
      <c r="EH34" s="288"/>
      <c r="EI34" s="288"/>
      <c r="EJ34" s="288"/>
      <c r="EK34" s="288"/>
      <c r="EL34" s="288"/>
      <c r="EM34" s="288"/>
      <c r="EN34" s="288"/>
      <c r="EO34" s="288"/>
      <c r="EP34" s="288"/>
      <c r="EQ34" s="288"/>
      <c r="ER34" s="288"/>
      <c r="ES34" s="288"/>
      <c r="ET34" s="288"/>
      <c r="EU34" s="288"/>
      <c r="EV34" s="288"/>
      <c r="EW34" s="288"/>
      <c r="EX34" s="288"/>
      <c r="EY34" s="288"/>
      <c r="EZ34" s="288"/>
      <c r="FA34" s="288"/>
      <c r="FB34" s="288"/>
      <c r="FC34" s="288"/>
      <c r="FD34" s="288"/>
      <c r="FE34" s="288"/>
      <c r="FF34" s="288"/>
      <c r="FG34" s="288"/>
      <c r="FH34" s="288"/>
      <c r="FI34" s="288"/>
      <c r="FJ34" s="288"/>
      <c r="FK34" s="288"/>
      <c r="FL34" s="288"/>
      <c r="FM34" s="288"/>
      <c r="FN34" s="288"/>
      <c r="FO34" s="288"/>
      <c r="FP34" s="288"/>
      <c r="FQ34" s="288"/>
      <c r="FR34" s="288"/>
      <c r="FS34" s="288"/>
      <c r="FT34" s="288"/>
      <c r="FU34" s="288"/>
      <c r="FV34" s="288"/>
      <c r="FW34" s="288"/>
      <c r="FX34" s="288"/>
      <c r="FY34" s="288"/>
      <c r="FZ34" s="288"/>
      <c r="GA34" s="288"/>
      <c r="GB34" s="288"/>
      <c r="GC34" s="288"/>
      <c r="GD34" s="288"/>
      <c r="GE34" s="288"/>
      <c r="GF34" s="288"/>
      <c r="GG34" s="288"/>
      <c r="GH34" s="288"/>
      <c r="GI34" s="288"/>
      <c r="GJ34" s="288"/>
      <c r="GK34" s="288"/>
      <c r="GL34" s="288"/>
      <c r="GM34" s="288"/>
      <c r="GN34" s="288"/>
      <c r="GO34" s="288"/>
      <c r="GP34" s="288"/>
      <c r="GQ34" s="288"/>
      <c r="GR34" s="288"/>
      <c r="GS34" s="288"/>
      <c r="GT34" s="288"/>
      <c r="GU34" s="288"/>
      <c r="GV34" s="288"/>
      <c r="GW34" s="288"/>
      <c r="GX34" s="288"/>
      <c r="GY34" s="288"/>
      <c r="GZ34" s="288"/>
      <c r="HA34" s="288"/>
      <c r="HB34" s="288"/>
      <c r="HC34" s="288"/>
      <c r="HD34" s="288"/>
      <c r="HE34" s="288"/>
      <c r="HF34" s="288"/>
      <c r="HG34" s="288"/>
      <c r="HH34" s="288"/>
      <c r="HI34" s="288"/>
      <c r="HJ34" s="288"/>
      <c r="HK34" s="288"/>
      <c r="HL34" s="288"/>
      <c r="HM34" s="288"/>
      <c r="HN34" s="288"/>
      <c r="HO34" s="288"/>
      <c r="HP34" s="288"/>
      <c r="HQ34" s="288"/>
      <c r="HR34" s="288"/>
      <c r="HS34" s="288"/>
      <c r="HT34" s="288"/>
      <c r="HU34" s="288"/>
      <c r="HV34" s="288"/>
      <c r="HW34" s="288"/>
      <c r="HX34" s="288"/>
      <c r="HY34" s="288"/>
      <c r="HZ34" s="288"/>
      <c r="IA34" s="288"/>
      <c r="IB34" s="288"/>
      <c r="IC34" s="288"/>
      <c r="ID34" s="288"/>
      <c r="IE34" s="288"/>
      <c r="IF34" s="288"/>
      <c r="IG34" s="288"/>
      <c r="IH34" s="288"/>
      <c r="II34" s="288"/>
      <c r="IJ34" s="288"/>
      <c r="IK34" s="288"/>
      <c r="IL34" s="288"/>
      <c r="IM34" s="288"/>
      <c r="IN34" s="288"/>
      <c r="IO34" s="288"/>
      <c r="IP34" s="288"/>
      <c r="IQ34" s="288"/>
      <c r="IR34" s="288"/>
      <c r="IS34" s="288"/>
      <c r="IT34" s="288"/>
      <c r="IU34" s="288"/>
      <c r="IV34" s="288"/>
      <c r="IW34" s="288"/>
      <c r="IX34" s="288"/>
      <c r="IY34" s="288"/>
      <c r="IZ34" s="288"/>
      <c r="JA34" s="288"/>
      <c r="JB34" s="288"/>
      <c r="JC34" s="288"/>
      <c r="JD34" s="288"/>
      <c r="JE34" s="288"/>
      <c r="JF34" s="288"/>
      <c r="JG34" s="288"/>
      <c r="JH34" s="288"/>
      <c r="JI34" s="288"/>
      <c r="JJ34" s="288"/>
      <c r="JK34" s="288"/>
      <c r="JL34" s="288"/>
      <c r="JM34" s="288"/>
      <c r="JN34" s="288"/>
      <c r="JO34" s="288"/>
      <c r="JP34" s="288"/>
      <c r="JQ34" s="288"/>
      <c r="JR34" s="288"/>
      <c r="JS34" s="288"/>
      <c r="JT34" s="288"/>
      <c r="JU34" s="288"/>
      <c r="JV34" s="288"/>
      <c r="JW34" s="288"/>
      <c r="JX34" s="288"/>
      <c r="JY34" s="288"/>
      <c r="JZ34" s="288"/>
      <c r="KA34" s="288"/>
      <c r="KB34" s="288"/>
      <c r="KC34" s="288"/>
      <c r="KD34" s="288"/>
      <c r="KE34" s="288"/>
      <c r="KF34" s="288"/>
      <c r="KG34" s="288"/>
      <c r="KH34" s="288"/>
      <c r="KI34" s="288"/>
      <c r="KJ34" s="288"/>
      <c r="KK34" s="288"/>
      <c r="KL34" s="288"/>
      <c r="KM34" s="288"/>
      <c r="KN34" s="288"/>
      <c r="KO34" s="288"/>
      <c r="KP34" s="288"/>
      <c r="KQ34" s="288"/>
      <c r="KR34" s="288"/>
      <c r="KS34" s="288"/>
      <c r="KT34" s="288"/>
      <c r="KU34" s="288"/>
      <c r="KV34" s="288"/>
      <c r="KW34" s="288"/>
      <c r="KX34" s="288"/>
      <c r="KY34" s="288"/>
      <c r="KZ34" s="288"/>
      <c r="LA34" s="288"/>
      <c r="LB34" s="288"/>
      <c r="LC34" s="288"/>
      <c r="LD34" s="288"/>
      <c r="LE34" s="288"/>
      <c r="LF34" s="288"/>
      <c r="LG34" s="288"/>
      <c r="LH34" s="288"/>
      <c r="LI34" s="288"/>
      <c r="LJ34" s="288"/>
      <c r="LK34" s="288"/>
      <c r="LL34" s="288"/>
      <c r="LM34" s="288"/>
      <c r="LN34" s="288"/>
      <c r="LO34" s="288"/>
      <c r="LP34" s="288"/>
      <c r="LQ34" s="288"/>
      <c r="LR34" s="288"/>
      <c r="LS34" s="288"/>
      <c r="LT34" s="288"/>
      <c r="LU34" s="288"/>
      <c r="LV34" s="288"/>
      <c r="LW34" s="288"/>
      <c r="LX34" s="288"/>
      <c r="LY34" s="288"/>
      <c r="LZ34" s="288"/>
      <c r="MA34" s="288"/>
      <c r="MB34" s="288"/>
      <c r="MC34" s="288"/>
      <c r="MD34" s="288"/>
      <c r="ME34" s="288"/>
      <c r="MF34" s="288"/>
      <c r="MG34" s="288"/>
      <c r="MH34" s="288"/>
      <c r="MI34" s="288"/>
      <c r="MJ34" s="288"/>
      <c r="MK34" s="288"/>
      <c r="ML34" s="288"/>
      <c r="MM34" s="288"/>
      <c r="MN34" s="288"/>
      <c r="MO34" s="288"/>
      <c r="MP34" s="288"/>
      <c r="MQ34" s="288"/>
      <c r="MR34" s="288"/>
      <c r="MS34" s="288"/>
      <c r="MT34" s="288"/>
      <c r="MU34" s="288"/>
      <c r="MV34" s="288"/>
      <c r="MW34" s="288"/>
      <c r="MX34" s="288"/>
      <c r="MY34" s="288"/>
      <c r="MZ34" s="288"/>
      <c r="NA34" s="288"/>
      <c r="NB34" s="288"/>
      <c r="NC34" s="288"/>
      <c r="ND34" s="288"/>
      <c r="NE34" s="288"/>
      <c r="NF34" s="288"/>
      <c r="NG34" s="288"/>
      <c r="NH34" s="288"/>
      <c r="NI34" s="288"/>
      <c r="NJ34" s="288"/>
      <c r="NK34" s="288"/>
      <c r="NL34" s="288"/>
      <c r="NM34" s="288"/>
      <c r="NN34" s="288"/>
      <c r="NO34" s="288"/>
      <c r="NP34" s="288"/>
      <c r="NQ34" s="288"/>
      <c r="NR34" s="288"/>
      <c r="NS34" s="288"/>
      <c r="NT34" s="288"/>
      <c r="NU34" s="288"/>
      <c r="NV34" s="288"/>
      <c r="NW34" s="288"/>
      <c r="NX34" s="288"/>
      <c r="NY34" s="288"/>
      <c r="NZ34" s="288"/>
      <c r="OA34" s="288"/>
      <c r="OB34" s="288"/>
      <c r="OC34" s="288"/>
      <c r="OD34" s="288"/>
      <c r="OE34" s="288"/>
      <c r="OF34" s="288"/>
      <c r="OG34" s="288"/>
      <c r="OH34" s="288"/>
      <c r="OI34" s="288"/>
      <c r="OJ34" s="288"/>
      <c r="OK34" s="288"/>
      <c r="OL34" s="288"/>
      <c r="OM34" s="288"/>
      <c r="ON34" s="288"/>
      <c r="OO34" s="288"/>
      <c r="OP34" s="288"/>
      <c r="OQ34" s="288"/>
      <c r="OR34" s="288"/>
      <c r="OS34" s="288"/>
      <c r="OT34" s="288"/>
      <c r="OU34" s="288"/>
      <c r="OV34" s="288"/>
      <c r="OW34" s="288"/>
      <c r="OX34" s="288"/>
      <c r="OY34" s="288"/>
      <c r="OZ34" s="288"/>
      <c r="PA34" s="288"/>
      <c r="PB34" s="288"/>
      <c r="PC34" s="288"/>
      <c r="PD34" s="288"/>
      <c r="PE34" s="288"/>
      <c r="PF34" s="288"/>
      <c r="PG34" s="288"/>
      <c r="PH34" s="288"/>
      <c r="PI34" s="288"/>
      <c r="PJ34" s="288"/>
      <c r="PK34" s="288"/>
      <c r="PL34" s="288"/>
      <c r="PM34" s="288"/>
      <c r="PN34" s="288"/>
      <c r="PO34" s="288"/>
      <c r="PP34" s="288"/>
      <c r="PQ34" s="288"/>
      <c r="PR34" s="288"/>
      <c r="PS34" s="288"/>
      <c r="PT34" s="288"/>
      <c r="PU34" s="288"/>
      <c r="PV34" s="288"/>
      <c r="PW34" s="288"/>
      <c r="PX34" s="288"/>
      <c r="PY34" s="288"/>
      <c r="PZ34" s="288"/>
      <c r="QA34" s="288"/>
      <c r="QB34" s="288"/>
      <c r="QC34" s="288"/>
      <c r="QD34" s="288"/>
      <c r="QE34" s="288"/>
      <c r="QF34" s="288"/>
      <c r="QG34" s="288"/>
      <c r="QH34" s="288"/>
      <c r="QI34" s="288"/>
      <c r="QJ34" s="288"/>
      <c r="QK34" s="288"/>
      <c r="QL34" s="288"/>
      <c r="QM34" s="288"/>
      <c r="QN34" s="288"/>
      <c r="QO34" s="288"/>
      <c r="QP34" s="288"/>
      <c r="QQ34" s="288"/>
      <c r="QR34" s="288"/>
      <c r="QS34" s="288"/>
      <c r="QT34" s="288"/>
      <c r="QU34" s="288"/>
      <c r="QV34" s="288"/>
      <c r="QW34" s="288"/>
      <c r="QX34" s="288"/>
      <c r="QY34" s="288"/>
      <c r="QZ34" s="288"/>
      <c r="RA34" s="288"/>
      <c r="RB34" s="288"/>
      <c r="RC34" s="288"/>
      <c r="RD34" s="288"/>
      <c r="RE34" s="288"/>
      <c r="RF34" s="288"/>
      <c r="RG34" s="288"/>
      <c r="RH34" s="288"/>
      <c r="RI34" s="288"/>
      <c r="RJ34" s="288"/>
      <c r="RK34" s="288"/>
      <c r="RL34" s="288"/>
      <c r="RM34" s="288"/>
      <c r="RN34" s="288"/>
      <c r="RO34" s="288"/>
      <c r="RP34" s="288"/>
      <c r="RQ34" s="288"/>
      <c r="RR34" s="288"/>
      <c r="RS34" s="288"/>
      <c r="RT34" s="288"/>
      <c r="RU34" s="288"/>
      <c r="RV34" s="288"/>
      <c r="RW34" s="288"/>
      <c r="RX34" s="288"/>
      <c r="RY34" s="288"/>
      <c r="RZ34" s="288"/>
      <c r="SA34" s="288"/>
      <c r="SB34" s="288"/>
      <c r="SC34" s="288"/>
      <c r="SD34" s="288"/>
      <c r="SE34" s="288"/>
      <c r="SF34" s="288"/>
      <c r="SG34" s="288"/>
      <c r="SH34" s="288"/>
      <c r="SI34" s="288"/>
      <c r="SJ34" s="288"/>
      <c r="SK34" s="288"/>
      <c r="SL34" s="288"/>
      <c r="SM34" s="288"/>
      <c r="SN34" s="288"/>
      <c r="SO34" s="288"/>
      <c r="SP34" s="288"/>
      <c r="SQ34" s="288"/>
      <c r="SR34" s="288"/>
      <c r="SS34" s="288"/>
      <c r="ST34" s="288"/>
      <c r="SU34" s="288"/>
      <c r="SV34" s="288"/>
      <c r="SW34" s="288"/>
      <c r="SX34" s="288"/>
      <c r="SY34" s="288"/>
      <c r="SZ34" s="288"/>
      <c r="TA34" s="288"/>
      <c r="TB34" s="288"/>
      <c r="TC34" s="288"/>
      <c r="TD34" s="288"/>
      <c r="TE34" s="288"/>
      <c r="TF34" s="288"/>
      <c r="TG34" s="288"/>
      <c r="TH34" s="288"/>
      <c r="TI34" s="288"/>
      <c r="TJ34" s="288"/>
      <c r="TK34" s="288"/>
      <c r="TL34" s="288"/>
      <c r="TM34" s="288"/>
      <c r="TN34" s="288"/>
      <c r="TO34" s="288"/>
      <c r="TP34" s="288"/>
      <c r="TQ34" s="288"/>
      <c r="TR34" s="288"/>
      <c r="TS34" s="288"/>
      <c r="TT34" s="288"/>
      <c r="TU34" s="288"/>
      <c r="TV34" s="288"/>
      <c r="TW34" s="288"/>
      <c r="TX34" s="288"/>
      <c r="TY34" s="288"/>
      <c r="TZ34" s="288"/>
      <c r="UA34" s="288"/>
      <c r="UB34" s="288"/>
      <c r="UC34" s="288"/>
      <c r="UD34" s="288"/>
      <c r="UE34" s="288"/>
      <c r="UF34" s="288"/>
      <c r="UG34" s="288"/>
      <c r="UH34" s="288"/>
      <c r="UI34" s="288"/>
      <c r="UJ34" s="288"/>
      <c r="UK34" s="288"/>
      <c r="UL34" s="288"/>
      <c r="UM34" s="288"/>
      <c r="UN34" s="288"/>
      <c r="UO34" s="288"/>
      <c r="UP34" s="288"/>
      <c r="UQ34" s="288"/>
      <c r="UR34" s="288"/>
      <c r="US34" s="288"/>
      <c r="UT34" s="288"/>
      <c r="UU34" s="288"/>
      <c r="UV34" s="288"/>
      <c r="UW34" s="288"/>
      <c r="UX34" s="288"/>
      <c r="UY34" s="288"/>
      <c r="UZ34" s="288"/>
      <c r="VA34" s="288"/>
      <c r="VB34" s="288"/>
      <c r="VC34" s="288"/>
      <c r="VD34" s="288"/>
      <c r="VE34" s="288"/>
      <c r="VF34" s="288"/>
      <c r="VG34" s="288"/>
      <c r="VH34" s="288"/>
      <c r="VI34" s="288"/>
      <c r="VJ34" s="288"/>
      <c r="VK34" s="288"/>
      <c r="VL34" s="288"/>
      <c r="VM34" s="288"/>
      <c r="VN34" s="288"/>
      <c r="VO34" s="288"/>
      <c r="VP34" s="288"/>
      <c r="VQ34" s="288"/>
      <c r="VR34" s="288"/>
      <c r="VS34" s="288"/>
      <c r="VT34" s="288"/>
      <c r="VU34" s="288"/>
      <c r="VV34" s="288"/>
      <c r="VW34" s="288"/>
      <c r="VX34" s="288"/>
      <c r="VY34" s="288"/>
      <c r="VZ34" s="288"/>
      <c r="WA34" s="288"/>
      <c r="WB34" s="288"/>
      <c r="WC34" s="288"/>
      <c r="WD34" s="288"/>
      <c r="WE34" s="288"/>
      <c r="WF34" s="288"/>
      <c r="WG34" s="288"/>
      <c r="WH34" s="288"/>
      <c r="WI34" s="288"/>
      <c r="WJ34" s="288"/>
      <c r="WK34" s="288"/>
      <c r="WL34" s="288"/>
      <c r="WM34" s="288"/>
      <c r="WN34" s="288"/>
      <c r="WO34" s="288"/>
      <c r="WP34" s="288"/>
      <c r="WQ34" s="288"/>
      <c r="WR34" s="288"/>
      <c r="WS34" s="288"/>
      <c r="WT34" s="288"/>
      <c r="WU34" s="288"/>
      <c r="WV34" s="288"/>
      <c r="WW34" s="288"/>
      <c r="WX34" s="288"/>
      <c r="WY34" s="288"/>
      <c r="WZ34" s="288"/>
      <c r="XA34" s="288"/>
      <c r="XB34" s="288"/>
      <c r="XC34" s="288"/>
      <c r="XD34" s="288"/>
      <c r="XE34" s="288"/>
      <c r="XF34" s="288"/>
      <c r="XG34" s="288"/>
      <c r="XH34" s="288"/>
      <c r="XI34" s="288"/>
      <c r="XJ34" s="288"/>
      <c r="XK34" s="288"/>
      <c r="XL34" s="288"/>
      <c r="XM34" s="288"/>
      <c r="XN34" s="288"/>
      <c r="XO34" s="288"/>
      <c r="XP34" s="288"/>
      <c r="XQ34" s="288"/>
      <c r="XR34" s="288"/>
      <c r="XS34" s="288"/>
      <c r="XT34" s="288"/>
      <c r="XU34" s="288"/>
      <c r="XV34" s="288"/>
      <c r="XW34" s="288"/>
      <c r="XX34" s="288"/>
      <c r="XY34" s="288"/>
      <c r="XZ34" s="288"/>
      <c r="YA34" s="288"/>
      <c r="YB34" s="288"/>
      <c r="YC34" s="288"/>
      <c r="YD34" s="288"/>
      <c r="YE34" s="288"/>
      <c r="YF34" s="288"/>
      <c r="YG34" s="288"/>
      <c r="YH34" s="288"/>
      <c r="YI34" s="288"/>
      <c r="YJ34" s="288"/>
      <c r="YK34" s="288"/>
      <c r="YL34" s="288"/>
      <c r="YM34" s="288"/>
      <c r="YN34" s="288"/>
      <c r="YO34" s="288"/>
      <c r="YP34" s="288"/>
      <c r="YQ34" s="288"/>
      <c r="YR34" s="288"/>
      <c r="YS34" s="288"/>
      <c r="YT34" s="288"/>
      <c r="YU34" s="288"/>
      <c r="YV34" s="288"/>
      <c r="YW34" s="288"/>
      <c r="YX34" s="288"/>
      <c r="YY34" s="288"/>
      <c r="YZ34" s="288"/>
      <c r="ZA34" s="288"/>
      <c r="ZB34" s="288"/>
      <c r="ZC34" s="288"/>
      <c r="ZD34" s="288"/>
      <c r="ZE34" s="288"/>
      <c r="ZF34" s="288"/>
      <c r="ZG34" s="288"/>
      <c r="ZH34" s="288"/>
      <c r="ZI34" s="288"/>
      <c r="ZJ34" s="288"/>
      <c r="ZK34" s="288"/>
      <c r="ZL34" s="288"/>
      <c r="ZM34" s="288"/>
      <c r="ZN34" s="288"/>
      <c r="ZO34" s="288"/>
      <c r="ZP34" s="288"/>
      <c r="ZQ34" s="288"/>
      <c r="ZR34" s="288"/>
      <c r="ZS34" s="288"/>
      <c r="ZT34" s="288"/>
      <c r="ZU34" s="288"/>
      <c r="ZV34" s="288"/>
      <c r="ZW34" s="288"/>
      <c r="ZX34" s="288"/>
      <c r="ZY34" s="288"/>
      <c r="ZZ34" s="288"/>
      <c r="AAA34" s="288"/>
      <c r="AAB34" s="288"/>
      <c r="AAC34" s="288"/>
      <c r="AAD34" s="288"/>
      <c r="AAE34" s="288"/>
      <c r="AAF34" s="288"/>
      <c r="AAG34" s="288"/>
      <c r="AAH34" s="288"/>
      <c r="AAI34" s="288"/>
      <c r="AAJ34" s="288"/>
      <c r="AAK34" s="288"/>
      <c r="AAL34" s="288"/>
      <c r="AAM34" s="288"/>
      <c r="AAN34" s="288"/>
      <c r="AAO34" s="288"/>
      <c r="AAP34" s="288"/>
      <c r="AAQ34" s="288"/>
      <c r="AAR34" s="288"/>
      <c r="AAS34" s="288"/>
      <c r="AAT34" s="288"/>
      <c r="AAU34" s="288"/>
      <c r="AAV34" s="288"/>
      <c r="AAW34" s="288"/>
      <c r="AAX34" s="288"/>
      <c r="AAY34" s="288"/>
      <c r="AAZ34" s="288"/>
      <c r="ABA34" s="288"/>
      <c r="ABB34" s="288"/>
      <c r="ABC34" s="288"/>
      <c r="ABD34" s="288"/>
      <c r="ABE34" s="288"/>
      <c r="ABF34" s="288"/>
      <c r="ABG34" s="288"/>
      <c r="ABH34" s="288"/>
      <c r="ABI34" s="288"/>
      <c r="ABJ34" s="288"/>
      <c r="ABK34" s="288"/>
      <c r="ABL34" s="288"/>
      <c r="ABM34" s="288"/>
      <c r="ABN34" s="288"/>
      <c r="ABO34" s="288"/>
      <c r="ABP34" s="288"/>
      <c r="ABQ34" s="288"/>
      <c r="ABR34" s="288"/>
      <c r="ABS34" s="288"/>
      <c r="ABT34" s="288"/>
      <c r="ABU34" s="288"/>
      <c r="ABV34" s="288"/>
      <c r="ABW34" s="288"/>
      <c r="ABX34" s="288"/>
      <c r="ABY34" s="288"/>
      <c r="ABZ34" s="288"/>
      <c r="ACA34" s="288"/>
      <c r="ACB34" s="288"/>
      <c r="ACC34" s="288"/>
      <c r="ACD34" s="288"/>
      <c r="ACE34" s="288"/>
      <c r="ACF34" s="288"/>
      <c r="ACG34" s="288"/>
      <c r="ACH34" s="288"/>
      <c r="ACI34" s="288"/>
      <c r="ACJ34" s="288"/>
      <c r="ACK34" s="288"/>
      <c r="ACL34" s="288"/>
      <c r="ACM34" s="288"/>
      <c r="ACN34" s="288"/>
      <c r="ACO34" s="288"/>
      <c r="ACP34" s="288"/>
      <c r="ACQ34" s="288"/>
      <c r="ACR34" s="288"/>
      <c r="ACS34" s="288"/>
      <c r="ACT34" s="288"/>
      <c r="ACU34" s="288"/>
      <c r="ACV34" s="288"/>
      <c r="ACW34" s="288"/>
      <c r="ACX34" s="288"/>
      <c r="ACY34" s="288"/>
      <c r="ACZ34" s="288"/>
      <c r="ADA34" s="288"/>
      <c r="ADB34" s="288"/>
      <c r="ADC34" s="288"/>
      <c r="ADD34" s="288"/>
      <c r="ADE34" s="288"/>
      <c r="ADF34" s="288"/>
      <c r="ADG34" s="288"/>
      <c r="ADH34" s="288"/>
      <c r="ADI34" s="288"/>
      <c r="ADJ34" s="288"/>
      <c r="ADK34" s="288"/>
      <c r="ADL34" s="288"/>
      <c r="ADM34" s="288"/>
      <c r="ADN34" s="288"/>
      <c r="ADO34" s="288"/>
      <c r="ADP34" s="288"/>
      <c r="ADQ34" s="288"/>
      <c r="ADR34" s="288"/>
      <c r="ADS34" s="288"/>
      <c r="ADT34" s="288"/>
      <c r="ADU34" s="288"/>
      <c r="ADV34" s="288"/>
      <c r="ADW34" s="288"/>
      <c r="ADX34" s="288"/>
      <c r="ADY34" s="288"/>
      <c r="ADZ34" s="288"/>
      <c r="AEA34" s="288"/>
      <c r="AEB34" s="288"/>
      <c r="AEC34" s="288"/>
      <c r="AED34" s="288"/>
      <c r="AEE34" s="288"/>
      <c r="AEF34" s="288"/>
      <c r="AEG34" s="288"/>
      <c r="AEH34" s="288"/>
      <c r="AEI34" s="288"/>
      <c r="AEJ34" s="288"/>
      <c r="AEK34" s="288"/>
      <c r="AEL34" s="288"/>
      <c r="AEM34" s="288"/>
      <c r="AEN34" s="288"/>
      <c r="AEO34" s="288"/>
      <c r="AEP34" s="288"/>
      <c r="AEQ34" s="288"/>
      <c r="AER34" s="288"/>
      <c r="AES34" s="288"/>
      <c r="AET34" s="288"/>
      <c r="AEU34" s="288"/>
      <c r="AEV34" s="288"/>
      <c r="AEW34" s="288"/>
      <c r="AEX34" s="288"/>
      <c r="AEY34" s="288"/>
      <c r="AEZ34" s="288"/>
      <c r="AFA34" s="288"/>
      <c r="AFB34" s="288"/>
      <c r="AFC34" s="288"/>
      <c r="AFD34" s="288"/>
      <c r="AFE34" s="288"/>
      <c r="AFF34" s="288"/>
      <c r="AFG34" s="288"/>
      <c r="AFH34" s="288"/>
      <c r="AFI34" s="288"/>
      <c r="AFJ34" s="288"/>
      <c r="AFK34" s="288"/>
      <c r="AFL34" s="288"/>
      <c r="AFM34" s="288"/>
      <c r="AFN34" s="288"/>
      <c r="AFO34" s="288"/>
      <c r="AFP34" s="288"/>
      <c r="AFQ34" s="288"/>
      <c r="AFR34" s="288"/>
      <c r="AFS34" s="288"/>
      <c r="AFT34" s="288"/>
      <c r="AFU34" s="288"/>
      <c r="AFV34" s="288"/>
      <c r="AFW34" s="288"/>
      <c r="AFX34" s="288"/>
      <c r="AFY34" s="288"/>
      <c r="AFZ34" s="288"/>
      <c r="AGA34" s="288"/>
      <c r="AGB34" s="288"/>
      <c r="AGC34" s="288"/>
      <c r="AGD34" s="288"/>
      <c r="AGE34" s="288"/>
      <c r="AGF34" s="288"/>
      <c r="AGG34" s="288"/>
      <c r="AGH34" s="288"/>
      <c r="AGI34" s="288"/>
      <c r="AGJ34" s="288"/>
      <c r="AGK34" s="288"/>
      <c r="AGL34" s="288"/>
      <c r="AGM34" s="288"/>
      <c r="AGN34" s="288"/>
      <c r="AGO34" s="288"/>
      <c r="AGP34" s="288"/>
      <c r="AGQ34" s="288"/>
      <c r="AGR34" s="288"/>
      <c r="AGS34" s="288"/>
      <c r="AGT34" s="288"/>
      <c r="AGU34" s="288"/>
      <c r="AGV34" s="288"/>
      <c r="AGW34" s="288"/>
      <c r="AGX34" s="288"/>
      <c r="AGY34" s="288"/>
      <c r="AGZ34" s="288"/>
      <c r="AHA34" s="288"/>
      <c r="AHB34" s="288"/>
      <c r="AHC34" s="288"/>
      <c r="AHD34" s="288"/>
      <c r="AHE34" s="288"/>
      <c r="AHF34" s="288"/>
      <c r="AHG34" s="288"/>
      <c r="AHH34" s="288"/>
      <c r="AHI34" s="288"/>
      <c r="AHJ34" s="288"/>
      <c r="AHK34" s="288"/>
      <c r="AHL34" s="288"/>
      <c r="AHM34" s="288"/>
      <c r="AHN34" s="288"/>
      <c r="AHO34" s="288"/>
      <c r="AHP34" s="288"/>
      <c r="AHQ34" s="288"/>
      <c r="AHR34" s="288"/>
      <c r="AHS34" s="288"/>
      <c r="AHT34" s="288"/>
      <c r="AHU34" s="288"/>
      <c r="AHV34" s="288"/>
      <c r="AHW34" s="288"/>
      <c r="AHX34" s="288"/>
      <c r="AHY34" s="288"/>
      <c r="AHZ34" s="288"/>
      <c r="AIA34" s="288"/>
      <c r="AIB34" s="288"/>
      <c r="AIC34" s="288"/>
      <c r="AID34" s="288"/>
      <c r="AIE34" s="288"/>
      <c r="AIF34" s="288"/>
      <c r="AIG34" s="288"/>
      <c r="AIH34" s="288"/>
      <c r="AII34" s="288"/>
      <c r="AIJ34" s="288"/>
      <c r="AIK34" s="288"/>
      <c r="AIL34" s="288"/>
      <c r="AIM34" s="288"/>
      <c r="AIN34" s="288"/>
      <c r="AIO34" s="288"/>
      <c r="AIP34" s="288"/>
      <c r="AIQ34" s="288"/>
      <c r="AIR34" s="288"/>
      <c r="AIS34" s="288"/>
      <c r="AIT34" s="288"/>
      <c r="AIU34" s="288"/>
      <c r="AIV34" s="288"/>
      <c r="AIW34" s="288"/>
      <c r="AIX34" s="288"/>
      <c r="AIY34" s="288"/>
      <c r="AIZ34" s="288"/>
      <c r="AJA34" s="288"/>
      <c r="AJB34" s="288"/>
      <c r="AJC34" s="288"/>
      <c r="AJD34" s="288"/>
      <c r="AJE34" s="288"/>
      <c r="AJF34" s="288"/>
      <c r="AJG34" s="288"/>
      <c r="AJH34" s="288"/>
      <c r="AJI34" s="288"/>
      <c r="AJJ34" s="288"/>
      <c r="AJK34" s="288"/>
      <c r="AJL34" s="288"/>
      <c r="AJM34" s="288"/>
      <c r="AJN34" s="288"/>
      <c r="AJO34" s="288"/>
      <c r="AJP34" s="288"/>
      <c r="AJQ34" s="288"/>
      <c r="AJR34" s="288"/>
      <c r="AJS34" s="288"/>
      <c r="AJT34" s="288"/>
      <c r="AJU34" s="288"/>
      <c r="AJV34" s="288"/>
      <c r="AJW34" s="288"/>
      <c r="AJX34" s="288"/>
      <c r="AJY34" s="288"/>
      <c r="AJZ34" s="288"/>
      <c r="AKA34" s="288"/>
      <c r="AKB34" s="288"/>
      <c r="AKC34" s="288"/>
      <c r="AKD34" s="288"/>
      <c r="AKE34" s="288"/>
      <c r="AKF34" s="288"/>
      <c r="AKG34" s="288"/>
      <c r="AKH34" s="288"/>
      <c r="AKI34" s="288"/>
      <c r="AKJ34" s="288"/>
      <c r="AKK34" s="288"/>
      <c r="AKL34" s="288"/>
      <c r="AKM34" s="288"/>
      <c r="AKN34" s="288"/>
      <c r="AKO34" s="288"/>
      <c r="AKP34" s="288"/>
      <c r="AKQ34" s="288"/>
      <c r="AKR34" s="288"/>
      <c r="AKS34" s="288"/>
      <c r="AKT34" s="288"/>
      <c r="AKU34" s="288"/>
      <c r="AKV34" s="288"/>
      <c r="AKW34" s="288"/>
      <c r="AKX34" s="288"/>
      <c r="AKY34" s="288"/>
      <c r="AKZ34" s="288"/>
      <c r="ALA34" s="288"/>
      <c r="ALB34" s="288"/>
      <c r="ALC34" s="288"/>
      <c r="ALD34" s="288"/>
      <c r="ALE34" s="288"/>
      <c r="ALF34" s="288"/>
      <c r="ALG34" s="288"/>
      <c r="ALH34" s="288"/>
      <c r="ALI34" s="288"/>
      <c r="ALJ34" s="288"/>
      <c r="ALK34" s="288"/>
      <c r="ALL34" s="288"/>
      <c r="ALM34" s="288"/>
      <c r="ALN34" s="288"/>
      <c r="ALO34" s="288"/>
      <c r="ALP34" s="288"/>
      <c r="ALQ34" s="288"/>
      <c r="ALR34" s="288"/>
      <c r="ALS34" s="288"/>
      <c r="ALT34" s="288"/>
      <c r="ALU34" s="288"/>
      <c r="ALV34" s="288"/>
      <c r="ALW34" s="288"/>
      <c r="ALX34" s="288"/>
      <c r="ALY34" s="288"/>
      <c r="ALZ34" s="288"/>
      <c r="AMA34" s="288"/>
      <c r="AMB34" s="288"/>
      <c r="AMC34" s="288"/>
    </row>
    <row r="35" spans="1:1017" s="289" customFormat="1" ht="45" customHeight="1" x14ac:dyDescent="0.7">
      <c r="A35" s="286">
        <v>2007</v>
      </c>
      <c r="B35" s="290">
        <v>2125295</v>
      </c>
      <c r="C35" s="290">
        <v>0</v>
      </c>
      <c r="D35" s="290">
        <v>2131056.81</v>
      </c>
      <c r="E35" s="290">
        <v>2125295</v>
      </c>
      <c r="F35" s="290">
        <v>1881320.92</v>
      </c>
      <c r="G35" s="290">
        <v>0</v>
      </c>
      <c r="H35" s="290">
        <v>1958268.42</v>
      </c>
      <c r="I35" s="290">
        <v>1881320.92</v>
      </c>
      <c r="J35" s="391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8"/>
      <c r="AP35" s="288"/>
      <c r="AQ35" s="288"/>
      <c r="AR35" s="288"/>
      <c r="AS35" s="288"/>
      <c r="AT35" s="288"/>
      <c r="AU35" s="288"/>
      <c r="AV35" s="288"/>
      <c r="AW35" s="288"/>
      <c r="AX35" s="288"/>
      <c r="AY35" s="288"/>
      <c r="AZ35" s="288"/>
      <c r="BA35" s="288"/>
      <c r="BB35" s="288"/>
      <c r="BC35" s="288"/>
      <c r="BD35" s="288"/>
      <c r="BE35" s="288"/>
      <c r="BF35" s="288"/>
      <c r="BG35" s="288"/>
      <c r="BH35" s="288"/>
      <c r="BI35" s="288"/>
      <c r="BJ35" s="288"/>
      <c r="BK35" s="288"/>
      <c r="BL35" s="288"/>
      <c r="BM35" s="288"/>
      <c r="BN35" s="288"/>
      <c r="BO35" s="288"/>
      <c r="BP35" s="288"/>
      <c r="BQ35" s="288"/>
      <c r="BR35" s="288"/>
      <c r="BS35" s="288"/>
      <c r="BT35" s="288"/>
      <c r="BU35" s="288"/>
      <c r="BV35" s="288"/>
      <c r="BW35" s="288"/>
      <c r="BX35" s="288"/>
      <c r="BY35" s="288"/>
      <c r="BZ35" s="288"/>
      <c r="CA35" s="288"/>
      <c r="CB35" s="288"/>
      <c r="CC35" s="288"/>
      <c r="CD35" s="288"/>
      <c r="CE35" s="288"/>
      <c r="CF35" s="288"/>
      <c r="CG35" s="288"/>
      <c r="CH35" s="288"/>
      <c r="CI35" s="288"/>
      <c r="CJ35" s="288"/>
      <c r="CK35" s="288"/>
      <c r="CL35" s="288"/>
      <c r="CM35" s="288"/>
      <c r="CN35" s="288"/>
      <c r="CO35" s="288"/>
      <c r="CP35" s="288"/>
      <c r="CQ35" s="288"/>
      <c r="CR35" s="288"/>
      <c r="CS35" s="288"/>
      <c r="CT35" s="288"/>
      <c r="CU35" s="288"/>
      <c r="CV35" s="288"/>
      <c r="CW35" s="288"/>
      <c r="CX35" s="288"/>
      <c r="CY35" s="288"/>
      <c r="CZ35" s="288"/>
      <c r="DA35" s="288"/>
      <c r="DB35" s="288"/>
      <c r="DC35" s="288"/>
      <c r="DD35" s="288"/>
      <c r="DE35" s="288"/>
      <c r="DF35" s="288"/>
      <c r="DG35" s="288"/>
      <c r="DH35" s="288"/>
      <c r="DI35" s="288"/>
      <c r="DJ35" s="288"/>
      <c r="DK35" s="288"/>
      <c r="DL35" s="288"/>
      <c r="DM35" s="288"/>
      <c r="DN35" s="288"/>
      <c r="DO35" s="288"/>
      <c r="DP35" s="288"/>
      <c r="DQ35" s="288"/>
      <c r="DR35" s="288"/>
      <c r="DS35" s="288"/>
      <c r="DT35" s="288"/>
      <c r="DU35" s="288"/>
      <c r="DV35" s="288"/>
      <c r="DW35" s="288"/>
      <c r="DX35" s="288"/>
      <c r="DY35" s="288"/>
      <c r="DZ35" s="288"/>
      <c r="EA35" s="288"/>
      <c r="EB35" s="288"/>
      <c r="EC35" s="288"/>
      <c r="ED35" s="288"/>
      <c r="EE35" s="288"/>
      <c r="EF35" s="288"/>
      <c r="EG35" s="288"/>
      <c r="EH35" s="288"/>
      <c r="EI35" s="288"/>
      <c r="EJ35" s="288"/>
      <c r="EK35" s="288"/>
      <c r="EL35" s="288"/>
      <c r="EM35" s="288"/>
      <c r="EN35" s="288"/>
      <c r="EO35" s="288"/>
      <c r="EP35" s="288"/>
      <c r="EQ35" s="288"/>
      <c r="ER35" s="288"/>
      <c r="ES35" s="288"/>
      <c r="ET35" s="288"/>
      <c r="EU35" s="288"/>
      <c r="EV35" s="288"/>
      <c r="EW35" s="288"/>
      <c r="EX35" s="288"/>
      <c r="EY35" s="288"/>
      <c r="EZ35" s="288"/>
      <c r="FA35" s="288"/>
      <c r="FB35" s="288"/>
      <c r="FC35" s="288"/>
      <c r="FD35" s="288"/>
      <c r="FE35" s="288"/>
      <c r="FF35" s="288"/>
      <c r="FG35" s="288"/>
      <c r="FH35" s="288"/>
      <c r="FI35" s="288"/>
      <c r="FJ35" s="288"/>
      <c r="FK35" s="288"/>
      <c r="FL35" s="288"/>
      <c r="FM35" s="288"/>
      <c r="FN35" s="288"/>
      <c r="FO35" s="288"/>
      <c r="FP35" s="288"/>
      <c r="FQ35" s="288"/>
      <c r="FR35" s="288"/>
      <c r="FS35" s="288"/>
      <c r="FT35" s="288"/>
      <c r="FU35" s="288"/>
      <c r="FV35" s="288"/>
      <c r="FW35" s="288"/>
      <c r="FX35" s="288"/>
      <c r="FY35" s="288"/>
      <c r="FZ35" s="288"/>
      <c r="GA35" s="288"/>
      <c r="GB35" s="288"/>
      <c r="GC35" s="288"/>
      <c r="GD35" s="288"/>
      <c r="GE35" s="288"/>
      <c r="GF35" s="288"/>
      <c r="GG35" s="288"/>
      <c r="GH35" s="288"/>
      <c r="GI35" s="288"/>
      <c r="GJ35" s="288"/>
      <c r="GK35" s="288"/>
      <c r="GL35" s="288"/>
      <c r="GM35" s="288"/>
      <c r="GN35" s="288"/>
      <c r="GO35" s="288"/>
      <c r="GP35" s="288"/>
      <c r="GQ35" s="288"/>
      <c r="GR35" s="288"/>
      <c r="GS35" s="288"/>
      <c r="GT35" s="288"/>
      <c r="GU35" s="288"/>
      <c r="GV35" s="288"/>
      <c r="GW35" s="288"/>
      <c r="GX35" s="288"/>
      <c r="GY35" s="288"/>
      <c r="GZ35" s="288"/>
      <c r="HA35" s="288"/>
      <c r="HB35" s="288"/>
      <c r="HC35" s="288"/>
      <c r="HD35" s="288"/>
      <c r="HE35" s="288"/>
      <c r="HF35" s="288"/>
      <c r="HG35" s="288"/>
      <c r="HH35" s="288"/>
      <c r="HI35" s="288"/>
      <c r="HJ35" s="288"/>
      <c r="HK35" s="288"/>
      <c r="HL35" s="288"/>
      <c r="HM35" s="288"/>
      <c r="HN35" s="288"/>
      <c r="HO35" s="288"/>
      <c r="HP35" s="288"/>
      <c r="HQ35" s="288"/>
      <c r="HR35" s="288"/>
      <c r="HS35" s="288"/>
      <c r="HT35" s="288"/>
      <c r="HU35" s="288"/>
      <c r="HV35" s="288"/>
      <c r="HW35" s="288"/>
      <c r="HX35" s="288"/>
      <c r="HY35" s="288"/>
      <c r="HZ35" s="288"/>
      <c r="IA35" s="288"/>
      <c r="IB35" s="288"/>
      <c r="IC35" s="288"/>
      <c r="ID35" s="288"/>
      <c r="IE35" s="288"/>
      <c r="IF35" s="288"/>
      <c r="IG35" s="288"/>
      <c r="IH35" s="288"/>
      <c r="II35" s="288"/>
      <c r="IJ35" s="288"/>
      <c r="IK35" s="288"/>
      <c r="IL35" s="288"/>
      <c r="IM35" s="288"/>
      <c r="IN35" s="288"/>
      <c r="IO35" s="288"/>
      <c r="IP35" s="288"/>
      <c r="IQ35" s="288"/>
      <c r="IR35" s="288"/>
      <c r="IS35" s="288"/>
      <c r="IT35" s="288"/>
      <c r="IU35" s="288"/>
      <c r="IV35" s="288"/>
      <c r="IW35" s="288"/>
      <c r="IX35" s="288"/>
      <c r="IY35" s="288"/>
      <c r="IZ35" s="288"/>
      <c r="JA35" s="288"/>
      <c r="JB35" s="288"/>
      <c r="JC35" s="288"/>
      <c r="JD35" s="288"/>
      <c r="JE35" s="288"/>
      <c r="JF35" s="288"/>
      <c r="JG35" s="288"/>
      <c r="JH35" s="288"/>
      <c r="JI35" s="288"/>
      <c r="JJ35" s="288"/>
      <c r="JK35" s="288"/>
      <c r="JL35" s="288"/>
      <c r="JM35" s="288"/>
      <c r="JN35" s="288"/>
      <c r="JO35" s="288"/>
      <c r="JP35" s="288"/>
      <c r="JQ35" s="288"/>
      <c r="JR35" s="288"/>
      <c r="JS35" s="288"/>
      <c r="JT35" s="288"/>
      <c r="JU35" s="288"/>
      <c r="JV35" s="288"/>
      <c r="JW35" s="288"/>
      <c r="JX35" s="288"/>
      <c r="JY35" s="288"/>
      <c r="JZ35" s="288"/>
      <c r="KA35" s="288"/>
      <c r="KB35" s="288"/>
      <c r="KC35" s="288"/>
      <c r="KD35" s="288"/>
      <c r="KE35" s="288"/>
      <c r="KF35" s="288"/>
      <c r="KG35" s="288"/>
      <c r="KH35" s="288"/>
      <c r="KI35" s="288"/>
      <c r="KJ35" s="288"/>
      <c r="KK35" s="288"/>
      <c r="KL35" s="288"/>
      <c r="KM35" s="288"/>
      <c r="KN35" s="288"/>
      <c r="KO35" s="288"/>
      <c r="KP35" s="288"/>
      <c r="KQ35" s="288"/>
      <c r="KR35" s="288"/>
      <c r="KS35" s="288"/>
      <c r="KT35" s="288"/>
      <c r="KU35" s="288"/>
      <c r="KV35" s="288"/>
      <c r="KW35" s="288"/>
      <c r="KX35" s="288"/>
      <c r="KY35" s="288"/>
      <c r="KZ35" s="288"/>
      <c r="LA35" s="288"/>
      <c r="LB35" s="288"/>
      <c r="LC35" s="288"/>
      <c r="LD35" s="288"/>
      <c r="LE35" s="288"/>
      <c r="LF35" s="288"/>
      <c r="LG35" s="288"/>
      <c r="LH35" s="288"/>
      <c r="LI35" s="288"/>
      <c r="LJ35" s="288"/>
      <c r="LK35" s="288"/>
      <c r="LL35" s="288"/>
      <c r="LM35" s="288"/>
      <c r="LN35" s="288"/>
      <c r="LO35" s="288"/>
      <c r="LP35" s="288"/>
      <c r="LQ35" s="288"/>
      <c r="LR35" s="288"/>
      <c r="LS35" s="288"/>
      <c r="LT35" s="288"/>
      <c r="LU35" s="288"/>
      <c r="LV35" s="288"/>
      <c r="LW35" s="288"/>
      <c r="LX35" s="288"/>
      <c r="LY35" s="288"/>
      <c r="LZ35" s="288"/>
      <c r="MA35" s="288"/>
      <c r="MB35" s="288"/>
      <c r="MC35" s="288"/>
      <c r="MD35" s="288"/>
      <c r="ME35" s="288"/>
      <c r="MF35" s="288"/>
      <c r="MG35" s="288"/>
      <c r="MH35" s="288"/>
      <c r="MI35" s="288"/>
      <c r="MJ35" s="288"/>
      <c r="MK35" s="288"/>
      <c r="ML35" s="288"/>
      <c r="MM35" s="288"/>
      <c r="MN35" s="288"/>
      <c r="MO35" s="288"/>
      <c r="MP35" s="288"/>
      <c r="MQ35" s="288"/>
      <c r="MR35" s="288"/>
      <c r="MS35" s="288"/>
      <c r="MT35" s="288"/>
      <c r="MU35" s="288"/>
      <c r="MV35" s="288"/>
      <c r="MW35" s="288"/>
      <c r="MX35" s="288"/>
      <c r="MY35" s="288"/>
      <c r="MZ35" s="288"/>
      <c r="NA35" s="288"/>
      <c r="NB35" s="288"/>
      <c r="NC35" s="288"/>
      <c r="ND35" s="288"/>
      <c r="NE35" s="288"/>
      <c r="NF35" s="288"/>
      <c r="NG35" s="288"/>
      <c r="NH35" s="288"/>
      <c r="NI35" s="288"/>
      <c r="NJ35" s="288"/>
      <c r="NK35" s="288"/>
      <c r="NL35" s="288"/>
      <c r="NM35" s="288"/>
      <c r="NN35" s="288"/>
      <c r="NO35" s="288"/>
      <c r="NP35" s="288"/>
      <c r="NQ35" s="288"/>
      <c r="NR35" s="288"/>
      <c r="NS35" s="288"/>
      <c r="NT35" s="288"/>
      <c r="NU35" s="288"/>
      <c r="NV35" s="288"/>
      <c r="NW35" s="288"/>
      <c r="NX35" s="288"/>
      <c r="NY35" s="288"/>
      <c r="NZ35" s="288"/>
      <c r="OA35" s="288"/>
      <c r="OB35" s="288"/>
      <c r="OC35" s="288"/>
      <c r="OD35" s="288"/>
      <c r="OE35" s="288"/>
      <c r="OF35" s="288"/>
      <c r="OG35" s="288"/>
      <c r="OH35" s="288"/>
      <c r="OI35" s="288"/>
      <c r="OJ35" s="288"/>
      <c r="OK35" s="288"/>
      <c r="OL35" s="288"/>
      <c r="OM35" s="288"/>
      <c r="ON35" s="288"/>
      <c r="OO35" s="288"/>
      <c r="OP35" s="288"/>
      <c r="OQ35" s="288"/>
      <c r="OR35" s="288"/>
      <c r="OS35" s="288"/>
      <c r="OT35" s="288"/>
      <c r="OU35" s="288"/>
      <c r="OV35" s="288"/>
      <c r="OW35" s="288"/>
      <c r="OX35" s="288"/>
      <c r="OY35" s="288"/>
      <c r="OZ35" s="288"/>
      <c r="PA35" s="288"/>
      <c r="PB35" s="288"/>
      <c r="PC35" s="288"/>
      <c r="PD35" s="288"/>
      <c r="PE35" s="288"/>
      <c r="PF35" s="288"/>
      <c r="PG35" s="288"/>
      <c r="PH35" s="288"/>
      <c r="PI35" s="288"/>
      <c r="PJ35" s="288"/>
      <c r="PK35" s="288"/>
      <c r="PL35" s="288"/>
      <c r="PM35" s="288"/>
      <c r="PN35" s="288"/>
      <c r="PO35" s="288"/>
      <c r="PP35" s="288"/>
      <c r="PQ35" s="288"/>
      <c r="PR35" s="288"/>
      <c r="PS35" s="288"/>
      <c r="PT35" s="288"/>
      <c r="PU35" s="288"/>
      <c r="PV35" s="288"/>
      <c r="PW35" s="288"/>
      <c r="PX35" s="288"/>
      <c r="PY35" s="288"/>
      <c r="PZ35" s="288"/>
      <c r="QA35" s="288"/>
      <c r="QB35" s="288"/>
      <c r="QC35" s="288"/>
      <c r="QD35" s="288"/>
      <c r="QE35" s="288"/>
      <c r="QF35" s="288"/>
      <c r="QG35" s="288"/>
      <c r="QH35" s="288"/>
      <c r="QI35" s="288"/>
      <c r="QJ35" s="288"/>
      <c r="QK35" s="288"/>
      <c r="QL35" s="288"/>
      <c r="QM35" s="288"/>
      <c r="QN35" s="288"/>
      <c r="QO35" s="288"/>
      <c r="QP35" s="288"/>
      <c r="QQ35" s="288"/>
      <c r="QR35" s="288"/>
      <c r="QS35" s="288"/>
      <c r="QT35" s="288"/>
      <c r="QU35" s="288"/>
      <c r="QV35" s="288"/>
      <c r="QW35" s="288"/>
      <c r="QX35" s="288"/>
      <c r="QY35" s="288"/>
      <c r="QZ35" s="288"/>
      <c r="RA35" s="288"/>
      <c r="RB35" s="288"/>
      <c r="RC35" s="288"/>
      <c r="RD35" s="288"/>
      <c r="RE35" s="288"/>
      <c r="RF35" s="288"/>
      <c r="RG35" s="288"/>
      <c r="RH35" s="288"/>
      <c r="RI35" s="288"/>
      <c r="RJ35" s="288"/>
      <c r="RK35" s="288"/>
      <c r="RL35" s="288"/>
      <c r="RM35" s="288"/>
      <c r="RN35" s="288"/>
      <c r="RO35" s="288"/>
      <c r="RP35" s="288"/>
      <c r="RQ35" s="288"/>
      <c r="RR35" s="288"/>
      <c r="RS35" s="288"/>
      <c r="RT35" s="288"/>
      <c r="RU35" s="288"/>
      <c r="RV35" s="288"/>
      <c r="RW35" s="288"/>
      <c r="RX35" s="288"/>
      <c r="RY35" s="288"/>
      <c r="RZ35" s="288"/>
      <c r="SA35" s="288"/>
      <c r="SB35" s="288"/>
      <c r="SC35" s="288"/>
      <c r="SD35" s="288"/>
      <c r="SE35" s="288"/>
      <c r="SF35" s="288"/>
      <c r="SG35" s="288"/>
      <c r="SH35" s="288"/>
      <c r="SI35" s="288"/>
      <c r="SJ35" s="288"/>
      <c r="SK35" s="288"/>
      <c r="SL35" s="288"/>
      <c r="SM35" s="288"/>
      <c r="SN35" s="288"/>
      <c r="SO35" s="288"/>
      <c r="SP35" s="288"/>
      <c r="SQ35" s="288"/>
      <c r="SR35" s="288"/>
      <c r="SS35" s="288"/>
      <c r="ST35" s="288"/>
      <c r="SU35" s="288"/>
      <c r="SV35" s="288"/>
      <c r="SW35" s="288"/>
      <c r="SX35" s="288"/>
      <c r="SY35" s="288"/>
      <c r="SZ35" s="288"/>
      <c r="TA35" s="288"/>
      <c r="TB35" s="288"/>
      <c r="TC35" s="288"/>
      <c r="TD35" s="288"/>
      <c r="TE35" s="288"/>
      <c r="TF35" s="288"/>
      <c r="TG35" s="288"/>
      <c r="TH35" s="288"/>
      <c r="TI35" s="288"/>
      <c r="TJ35" s="288"/>
      <c r="TK35" s="288"/>
      <c r="TL35" s="288"/>
      <c r="TM35" s="288"/>
      <c r="TN35" s="288"/>
      <c r="TO35" s="288"/>
      <c r="TP35" s="288"/>
      <c r="TQ35" s="288"/>
      <c r="TR35" s="288"/>
      <c r="TS35" s="288"/>
      <c r="TT35" s="288"/>
      <c r="TU35" s="288"/>
      <c r="TV35" s="288"/>
      <c r="TW35" s="288"/>
      <c r="TX35" s="288"/>
      <c r="TY35" s="288"/>
      <c r="TZ35" s="288"/>
      <c r="UA35" s="288"/>
      <c r="UB35" s="288"/>
      <c r="UC35" s="288"/>
      <c r="UD35" s="288"/>
      <c r="UE35" s="288"/>
      <c r="UF35" s="288"/>
      <c r="UG35" s="288"/>
      <c r="UH35" s="288"/>
      <c r="UI35" s="288"/>
      <c r="UJ35" s="288"/>
      <c r="UK35" s="288"/>
      <c r="UL35" s="288"/>
      <c r="UM35" s="288"/>
      <c r="UN35" s="288"/>
      <c r="UO35" s="288"/>
      <c r="UP35" s="288"/>
      <c r="UQ35" s="288"/>
      <c r="UR35" s="288"/>
      <c r="US35" s="288"/>
      <c r="UT35" s="288"/>
      <c r="UU35" s="288"/>
      <c r="UV35" s="288"/>
      <c r="UW35" s="288"/>
      <c r="UX35" s="288"/>
      <c r="UY35" s="288"/>
      <c r="UZ35" s="288"/>
      <c r="VA35" s="288"/>
      <c r="VB35" s="288"/>
      <c r="VC35" s="288"/>
      <c r="VD35" s="288"/>
      <c r="VE35" s="288"/>
      <c r="VF35" s="288"/>
      <c r="VG35" s="288"/>
      <c r="VH35" s="288"/>
      <c r="VI35" s="288"/>
      <c r="VJ35" s="288"/>
      <c r="VK35" s="288"/>
      <c r="VL35" s="288"/>
      <c r="VM35" s="288"/>
      <c r="VN35" s="288"/>
      <c r="VO35" s="288"/>
      <c r="VP35" s="288"/>
      <c r="VQ35" s="288"/>
      <c r="VR35" s="288"/>
      <c r="VS35" s="288"/>
      <c r="VT35" s="288"/>
      <c r="VU35" s="288"/>
      <c r="VV35" s="288"/>
      <c r="VW35" s="288"/>
      <c r="VX35" s="288"/>
      <c r="VY35" s="288"/>
      <c r="VZ35" s="288"/>
      <c r="WA35" s="288"/>
      <c r="WB35" s="288"/>
      <c r="WC35" s="288"/>
      <c r="WD35" s="288"/>
      <c r="WE35" s="288"/>
      <c r="WF35" s="288"/>
      <c r="WG35" s="288"/>
      <c r="WH35" s="288"/>
      <c r="WI35" s="288"/>
      <c r="WJ35" s="288"/>
      <c r="WK35" s="288"/>
      <c r="WL35" s="288"/>
      <c r="WM35" s="288"/>
      <c r="WN35" s="288"/>
      <c r="WO35" s="288"/>
      <c r="WP35" s="288"/>
      <c r="WQ35" s="288"/>
      <c r="WR35" s="288"/>
      <c r="WS35" s="288"/>
      <c r="WT35" s="288"/>
      <c r="WU35" s="288"/>
      <c r="WV35" s="288"/>
      <c r="WW35" s="288"/>
      <c r="WX35" s="288"/>
      <c r="WY35" s="288"/>
      <c r="WZ35" s="288"/>
      <c r="XA35" s="288"/>
      <c r="XB35" s="288"/>
      <c r="XC35" s="288"/>
      <c r="XD35" s="288"/>
      <c r="XE35" s="288"/>
      <c r="XF35" s="288"/>
      <c r="XG35" s="288"/>
      <c r="XH35" s="288"/>
      <c r="XI35" s="288"/>
      <c r="XJ35" s="288"/>
      <c r="XK35" s="288"/>
      <c r="XL35" s="288"/>
      <c r="XM35" s="288"/>
      <c r="XN35" s="288"/>
      <c r="XO35" s="288"/>
      <c r="XP35" s="288"/>
      <c r="XQ35" s="288"/>
      <c r="XR35" s="288"/>
      <c r="XS35" s="288"/>
      <c r="XT35" s="288"/>
      <c r="XU35" s="288"/>
      <c r="XV35" s="288"/>
      <c r="XW35" s="288"/>
      <c r="XX35" s="288"/>
      <c r="XY35" s="288"/>
      <c r="XZ35" s="288"/>
      <c r="YA35" s="288"/>
      <c r="YB35" s="288"/>
      <c r="YC35" s="288"/>
      <c r="YD35" s="288"/>
      <c r="YE35" s="288"/>
      <c r="YF35" s="288"/>
      <c r="YG35" s="288"/>
      <c r="YH35" s="288"/>
      <c r="YI35" s="288"/>
      <c r="YJ35" s="288"/>
      <c r="YK35" s="288"/>
      <c r="YL35" s="288"/>
      <c r="YM35" s="288"/>
      <c r="YN35" s="288"/>
      <c r="YO35" s="288"/>
      <c r="YP35" s="288"/>
      <c r="YQ35" s="288"/>
      <c r="YR35" s="288"/>
      <c r="YS35" s="288"/>
      <c r="YT35" s="288"/>
      <c r="YU35" s="288"/>
      <c r="YV35" s="288"/>
      <c r="YW35" s="288"/>
      <c r="YX35" s="288"/>
      <c r="YY35" s="288"/>
      <c r="YZ35" s="288"/>
      <c r="ZA35" s="288"/>
      <c r="ZB35" s="288"/>
      <c r="ZC35" s="288"/>
      <c r="ZD35" s="288"/>
      <c r="ZE35" s="288"/>
      <c r="ZF35" s="288"/>
      <c r="ZG35" s="288"/>
      <c r="ZH35" s="288"/>
      <c r="ZI35" s="288"/>
      <c r="ZJ35" s="288"/>
      <c r="ZK35" s="288"/>
      <c r="ZL35" s="288"/>
      <c r="ZM35" s="288"/>
      <c r="ZN35" s="288"/>
      <c r="ZO35" s="288"/>
      <c r="ZP35" s="288"/>
      <c r="ZQ35" s="288"/>
      <c r="ZR35" s="288"/>
      <c r="ZS35" s="288"/>
      <c r="ZT35" s="288"/>
      <c r="ZU35" s="288"/>
      <c r="ZV35" s="288"/>
      <c r="ZW35" s="288"/>
      <c r="ZX35" s="288"/>
      <c r="ZY35" s="288"/>
      <c r="ZZ35" s="288"/>
      <c r="AAA35" s="288"/>
      <c r="AAB35" s="288"/>
      <c r="AAC35" s="288"/>
      <c r="AAD35" s="288"/>
      <c r="AAE35" s="288"/>
      <c r="AAF35" s="288"/>
      <c r="AAG35" s="288"/>
      <c r="AAH35" s="288"/>
      <c r="AAI35" s="288"/>
      <c r="AAJ35" s="288"/>
      <c r="AAK35" s="288"/>
      <c r="AAL35" s="288"/>
      <c r="AAM35" s="288"/>
      <c r="AAN35" s="288"/>
      <c r="AAO35" s="288"/>
      <c r="AAP35" s="288"/>
      <c r="AAQ35" s="288"/>
      <c r="AAR35" s="288"/>
      <c r="AAS35" s="288"/>
      <c r="AAT35" s="288"/>
      <c r="AAU35" s="288"/>
      <c r="AAV35" s="288"/>
      <c r="AAW35" s="288"/>
      <c r="AAX35" s="288"/>
      <c r="AAY35" s="288"/>
      <c r="AAZ35" s="288"/>
      <c r="ABA35" s="288"/>
      <c r="ABB35" s="288"/>
      <c r="ABC35" s="288"/>
      <c r="ABD35" s="288"/>
      <c r="ABE35" s="288"/>
      <c r="ABF35" s="288"/>
      <c r="ABG35" s="288"/>
      <c r="ABH35" s="288"/>
      <c r="ABI35" s="288"/>
      <c r="ABJ35" s="288"/>
      <c r="ABK35" s="288"/>
      <c r="ABL35" s="288"/>
      <c r="ABM35" s="288"/>
      <c r="ABN35" s="288"/>
      <c r="ABO35" s="288"/>
      <c r="ABP35" s="288"/>
      <c r="ABQ35" s="288"/>
      <c r="ABR35" s="288"/>
      <c r="ABS35" s="288"/>
      <c r="ABT35" s="288"/>
      <c r="ABU35" s="288"/>
      <c r="ABV35" s="288"/>
      <c r="ABW35" s="288"/>
      <c r="ABX35" s="288"/>
      <c r="ABY35" s="288"/>
      <c r="ABZ35" s="288"/>
      <c r="ACA35" s="288"/>
      <c r="ACB35" s="288"/>
      <c r="ACC35" s="288"/>
      <c r="ACD35" s="288"/>
      <c r="ACE35" s="288"/>
      <c r="ACF35" s="288"/>
      <c r="ACG35" s="288"/>
      <c r="ACH35" s="288"/>
      <c r="ACI35" s="288"/>
      <c r="ACJ35" s="288"/>
      <c r="ACK35" s="288"/>
      <c r="ACL35" s="288"/>
      <c r="ACM35" s="288"/>
      <c r="ACN35" s="288"/>
      <c r="ACO35" s="288"/>
      <c r="ACP35" s="288"/>
      <c r="ACQ35" s="288"/>
      <c r="ACR35" s="288"/>
      <c r="ACS35" s="288"/>
      <c r="ACT35" s="288"/>
      <c r="ACU35" s="288"/>
      <c r="ACV35" s="288"/>
      <c r="ACW35" s="288"/>
      <c r="ACX35" s="288"/>
      <c r="ACY35" s="288"/>
      <c r="ACZ35" s="288"/>
      <c r="ADA35" s="288"/>
      <c r="ADB35" s="288"/>
      <c r="ADC35" s="288"/>
      <c r="ADD35" s="288"/>
      <c r="ADE35" s="288"/>
      <c r="ADF35" s="288"/>
      <c r="ADG35" s="288"/>
      <c r="ADH35" s="288"/>
      <c r="ADI35" s="288"/>
      <c r="ADJ35" s="288"/>
      <c r="ADK35" s="288"/>
      <c r="ADL35" s="288"/>
      <c r="ADM35" s="288"/>
      <c r="ADN35" s="288"/>
      <c r="ADO35" s="288"/>
      <c r="ADP35" s="288"/>
      <c r="ADQ35" s="288"/>
      <c r="ADR35" s="288"/>
      <c r="ADS35" s="288"/>
      <c r="ADT35" s="288"/>
      <c r="ADU35" s="288"/>
      <c r="ADV35" s="288"/>
      <c r="ADW35" s="288"/>
      <c r="ADX35" s="288"/>
      <c r="ADY35" s="288"/>
      <c r="ADZ35" s="288"/>
      <c r="AEA35" s="288"/>
      <c r="AEB35" s="288"/>
      <c r="AEC35" s="288"/>
      <c r="AED35" s="288"/>
      <c r="AEE35" s="288"/>
      <c r="AEF35" s="288"/>
      <c r="AEG35" s="288"/>
      <c r="AEH35" s="288"/>
      <c r="AEI35" s="288"/>
      <c r="AEJ35" s="288"/>
      <c r="AEK35" s="288"/>
      <c r="AEL35" s="288"/>
      <c r="AEM35" s="288"/>
      <c r="AEN35" s="288"/>
      <c r="AEO35" s="288"/>
      <c r="AEP35" s="288"/>
      <c r="AEQ35" s="288"/>
      <c r="AER35" s="288"/>
      <c r="AES35" s="288"/>
      <c r="AET35" s="288"/>
      <c r="AEU35" s="288"/>
      <c r="AEV35" s="288"/>
      <c r="AEW35" s="288"/>
      <c r="AEX35" s="288"/>
      <c r="AEY35" s="288"/>
      <c r="AEZ35" s="288"/>
      <c r="AFA35" s="288"/>
      <c r="AFB35" s="288"/>
      <c r="AFC35" s="288"/>
      <c r="AFD35" s="288"/>
      <c r="AFE35" s="288"/>
      <c r="AFF35" s="288"/>
      <c r="AFG35" s="288"/>
      <c r="AFH35" s="288"/>
      <c r="AFI35" s="288"/>
      <c r="AFJ35" s="288"/>
      <c r="AFK35" s="288"/>
      <c r="AFL35" s="288"/>
      <c r="AFM35" s="288"/>
      <c r="AFN35" s="288"/>
      <c r="AFO35" s="288"/>
      <c r="AFP35" s="288"/>
      <c r="AFQ35" s="288"/>
      <c r="AFR35" s="288"/>
      <c r="AFS35" s="288"/>
      <c r="AFT35" s="288"/>
      <c r="AFU35" s="288"/>
      <c r="AFV35" s="288"/>
      <c r="AFW35" s="288"/>
      <c r="AFX35" s="288"/>
      <c r="AFY35" s="288"/>
      <c r="AFZ35" s="288"/>
      <c r="AGA35" s="288"/>
      <c r="AGB35" s="288"/>
      <c r="AGC35" s="288"/>
      <c r="AGD35" s="288"/>
      <c r="AGE35" s="288"/>
      <c r="AGF35" s="288"/>
      <c r="AGG35" s="288"/>
      <c r="AGH35" s="288"/>
      <c r="AGI35" s="288"/>
      <c r="AGJ35" s="288"/>
      <c r="AGK35" s="288"/>
      <c r="AGL35" s="288"/>
      <c r="AGM35" s="288"/>
      <c r="AGN35" s="288"/>
      <c r="AGO35" s="288"/>
      <c r="AGP35" s="288"/>
      <c r="AGQ35" s="288"/>
      <c r="AGR35" s="288"/>
      <c r="AGS35" s="288"/>
      <c r="AGT35" s="288"/>
      <c r="AGU35" s="288"/>
      <c r="AGV35" s="288"/>
      <c r="AGW35" s="288"/>
      <c r="AGX35" s="288"/>
      <c r="AGY35" s="288"/>
      <c r="AGZ35" s="288"/>
      <c r="AHA35" s="288"/>
      <c r="AHB35" s="288"/>
      <c r="AHC35" s="288"/>
      <c r="AHD35" s="288"/>
      <c r="AHE35" s="288"/>
      <c r="AHF35" s="288"/>
      <c r="AHG35" s="288"/>
      <c r="AHH35" s="288"/>
      <c r="AHI35" s="288"/>
      <c r="AHJ35" s="288"/>
      <c r="AHK35" s="288"/>
      <c r="AHL35" s="288"/>
      <c r="AHM35" s="288"/>
      <c r="AHN35" s="288"/>
      <c r="AHO35" s="288"/>
      <c r="AHP35" s="288"/>
      <c r="AHQ35" s="288"/>
      <c r="AHR35" s="288"/>
      <c r="AHS35" s="288"/>
      <c r="AHT35" s="288"/>
      <c r="AHU35" s="288"/>
      <c r="AHV35" s="288"/>
      <c r="AHW35" s="288"/>
      <c r="AHX35" s="288"/>
      <c r="AHY35" s="288"/>
      <c r="AHZ35" s="288"/>
      <c r="AIA35" s="288"/>
      <c r="AIB35" s="288"/>
      <c r="AIC35" s="288"/>
      <c r="AID35" s="288"/>
      <c r="AIE35" s="288"/>
      <c r="AIF35" s="288"/>
      <c r="AIG35" s="288"/>
      <c r="AIH35" s="288"/>
      <c r="AII35" s="288"/>
      <c r="AIJ35" s="288"/>
      <c r="AIK35" s="288"/>
      <c r="AIL35" s="288"/>
      <c r="AIM35" s="288"/>
      <c r="AIN35" s="288"/>
      <c r="AIO35" s="288"/>
      <c r="AIP35" s="288"/>
      <c r="AIQ35" s="288"/>
      <c r="AIR35" s="288"/>
      <c r="AIS35" s="288"/>
      <c r="AIT35" s="288"/>
      <c r="AIU35" s="288"/>
      <c r="AIV35" s="288"/>
      <c r="AIW35" s="288"/>
      <c r="AIX35" s="288"/>
      <c r="AIY35" s="288"/>
      <c r="AIZ35" s="288"/>
      <c r="AJA35" s="288"/>
      <c r="AJB35" s="288"/>
      <c r="AJC35" s="288"/>
      <c r="AJD35" s="288"/>
      <c r="AJE35" s="288"/>
      <c r="AJF35" s="288"/>
      <c r="AJG35" s="288"/>
      <c r="AJH35" s="288"/>
      <c r="AJI35" s="288"/>
      <c r="AJJ35" s="288"/>
      <c r="AJK35" s="288"/>
      <c r="AJL35" s="288"/>
      <c r="AJM35" s="288"/>
      <c r="AJN35" s="288"/>
      <c r="AJO35" s="288"/>
      <c r="AJP35" s="288"/>
      <c r="AJQ35" s="288"/>
      <c r="AJR35" s="288"/>
      <c r="AJS35" s="288"/>
      <c r="AJT35" s="288"/>
      <c r="AJU35" s="288"/>
      <c r="AJV35" s="288"/>
      <c r="AJW35" s="288"/>
      <c r="AJX35" s="288"/>
      <c r="AJY35" s="288"/>
      <c r="AJZ35" s="288"/>
      <c r="AKA35" s="288"/>
      <c r="AKB35" s="288"/>
      <c r="AKC35" s="288"/>
      <c r="AKD35" s="288"/>
      <c r="AKE35" s="288"/>
      <c r="AKF35" s="288"/>
      <c r="AKG35" s="288"/>
      <c r="AKH35" s="288"/>
      <c r="AKI35" s="288"/>
      <c r="AKJ35" s="288"/>
      <c r="AKK35" s="288"/>
      <c r="AKL35" s="288"/>
      <c r="AKM35" s="288"/>
      <c r="AKN35" s="288"/>
      <c r="AKO35" s="288"/>
      <c r="AKP35" s="288"/>
      <c r="AKQ35" s="288"/>
      <c r="AKR35" s="288"/>
      <c r="AKS35" s="288"/>
      <c r="AKT35" s="288"/>
      <c r="AKU35" s="288"/>
      <c r="AKV35" s="288"/>
      <c r="AKW35" s="288"/>
      <c r="AKX35" s="288"/>
      <c r="AKY35" s="288"/>
      <c r="AKZ35" s="288"/>
      <c r="ALA35" s="288"/>
      <c r="ALB35" s="288"/>
      <c r="ALC35" s="288"/>
      <c r="ALD35" s="288"/>
      <c r="ALE35" s="288"/>
      <c r="ALF35" s="288"/>
      <c r="ALG35" s="288"/>
      <c r="ALH35" s="288"/>
      <c r="ALI35" s="288"/>
      <c r="ALJ35" s="288"/>
      <c r="ALK35" s="288"/>
      <c r="ALL35" s="288"/>
      <c r="ALM35" s="288"/>
      <c r="ALN35" s="288"/>
      <c r="ALO35" s="288"/>
      <c r="ALP35" s="288"/>
      <c r="ALQ35" s="288"/>
      <c r="ALR35" s="288"/>
      <c r="ALS35" s="288"/>
      <c r="ALT35" s="288"/>
      <c r="ALU35" s="288"/>
      <c r="ALV35" s="288"/>
      <c r="ALW35" s="288"/>
      <c r="ALX35" s="288"/>
      <c r="ALY35" s="288"/>
      <c r="ALZ35" s="288"/>
      <c r="AMA35" s="288"/>
      <c r="AMB35" s="288"/>
      <c r="AMC35" s="288"/>
    </row>
    <row r="36" spans="1:1017" s="289" customFormat="1" ht="45" customHeight="1" x14ac:dyDescent="0.7">
      <c r="A36" s="286">
        <v>2008</v>
      </c>
      <c r="B36" s="290">
        <v>1806127</v>
      </c>
      <c r="C36" s="290">
        <v>0</v>
      </c>
      <c r="D36" s="290">
        <v>2190610.5299999998</v>
      </c>
      <c r="E36" s="290">
        <v>-384483.53</v>
      </c>
      <c r="F36" s="290">
        <v>1511746.06</v>
      </c>
      <c r="G36" s="290">
        <v>0</v>
      </c>
      <c r="H36" s="290">
        <v>2012993.46</v>
      </c>
      <c r="I36" s="290">
        <v>-501247.4</v>
      </c>
      <c r="J36" s="391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88"/>
      <c r="AB36" s="288"/>
      <c r="AC36" s="288"/>
      <c r="AD36" s="288"/>
      <c r="AE36" s="288"/>
      <c r="AF36" s="288"/>
      <c r="AG36" s="288"/>
      <c r="AH36" s="288"/>
      <c r="AI36" s="288"/>
      <c r="AJ36" s="288"/>
      <c r="AK36" s="288"/>
      <c r="AL36" s="288"/>
      <c r="AM36" s="288"/>
      <c r="AN36" s="288"/>
      <c r="AO36" s="288"/>
      <c r="AP36" s="288"/>
      <c r="AQ36" s="288"/>
      <c r="AR36" s="288"/>
      <c r="AS36" s="288"/>
      <c r="AT36" s="288"/>
      <c r="AU36" s="288"/>
      <c r="AV36" s="288"/>
      <c r="AW36" s="288"/>
      <c r="AX36" s="288"/>
      <c r="AY36" s="288"/>
      <c r="AZ36" s="288"/>
      <c r="BA36" s="288"/>
      <c r="BB36" s="288"/>
      <c r="BC36" s="288"/>
      <c r="BD36" s="288"/>
      <c r="BE36" s="288"/>
      <c r="BF36" s="288"/>
      <c r="BG36" s="288"/>
      <c r="BH36" s="288"/>
      <c r="BI36" s="288"/>
      <c r="BJ36" s="288"/>
      <c r="BK36" s="288"/>
      <c r="BL36" s="288"/>
      <c r="BM36" s="288"/>
      <c r="BN36" s="288"/>
      <c r="BO36" s="288"/>
      <c r="BP36" s="288"/>
      <c r="BQ36" s="288"/>
      <c r="BR36" s="288"/>
      <c r="BS36" s="288"/>
      <c r="BT36" s="288"/>
      <c r="BU36" s="288"/>
      <c r="BV36" s="288"/>
      <c r="BW36" s="288"/>
      <c r="BX36" s="288"/>
      <c r="BY36" s="288"/>
      <c r="BZ36" s="288"/>
      <c r="CA36" s="288"/>
      <c r="CB36" s="288"/>
      <c r="CC36" s="288"/>
      <c r="CD36" s="288"/>
      <c r="CE36" s="288"/>
      <c r="CF36" s="288"/>
      <c r="CG36" s="288"/>
      <c r="CH36" s="288"/>
      <c r="CI36" s="288"/>
      <c r="CJ36" s="288"/>
      <c r="CK36" s="288"/>
      <c r="CL36" s="288"/>
      <c r="CM36" s="288"/>
      <c r="CN36" s="288"/>
      <c r="CO36" s="288"/>
      <c r="CP36" s="288"/>
      <c r="CQ36" s="288"/>
      <c r="CR36" s="288"/>
      <c r="CS36" s="288"/>
      <c r="CT36" s="288"/>
      <c r="CU36" s="288"/>
      <c r="CV36" s="288"/>
      <c r="CW36" s="288"/>
      <c r="CX36" s="288"/>
      <c r="CY36" s="288"/>
      <c r="CZ36" s="288"/>
      <c r="DA36" s="288"/>
      <c r="DB36" s="288"/>
      <c r="DC36" s="288"/>
      <c r="DD36" s="288"/>
      <c r="DE36" s="288"/>
      <c r="DF36" s="288"/>
      <c r="DG36" s="288"/>
      <c r="DH36" s="288"/>
      <c r="DI36" s="288"/>
      <c r="DJ36" s="288"/>
      <c r="DK36" s="288"/>
      <c r="DL36" s="288"/>
      <c r="DM36" s="288"/>
      <c r="DN36" s="288"/>
      <c r="DO36" s="288"/>
      <c r="DP36" s="288"/>
      <c r="DQ36" s="288"/>
      <c r="DR36" s="288"/>
      <c r="DS36" s="288"/>
      <c r="DT36" s="288"/>
      <c r="DU36" s="288"/>
      <c r="DV36" s="288"/>
      <c r="DW36" s="288"/>
      <c r="DX36" s="288"/>
      <c r="DY36" s="288"/>
      <c r="DZ36" s="288"/>
      <c r="EA36" s="288"/>
      <c r="EB36" s="288"/>
      <c r="EC36" s="288"/>
      <c r="ED36" s="288"/>
      <c r="EE36" s="288"/>
      <c r="EF36" s="288"/>
      <c r="EG36" s="288"/>
      <c r="EH36" s="288"/>
      <c r="EI36" s="288"/>
      <c r="EJ36" s="288"/>
      <c r="EK36" s="288"/>
      <c r="EL36" s="288"/>
      <c r="EM36" s="288"/>
      <c r="EN36" s="288"/>
      <c r="EO36" s="288"/>
      <c r="EP36" s="288"/>
      <c r="EQ36" s="288"/>
      <c r="ER36" s="288"/>
      <c r="ES36" s="288"/>
      <c r="ET36" s="288"/>
      <c r="EU36" s="288"/>
      <c r="EV36" s="288"/>
      <c r="EW36" s="288"/>
      <c r="EX36" s="288"/>
      <c r="EY36" s="288"/>
      <c r="EZ36" s="288"/>
      <c r="FA36" s="288"/>
      <c r="FB36" s="288"/>
      <c r="FC36" s="288"/>
      <c r="FD36" s="288"/>
      <c r="FE36" s="288"/>
      <c r="FF36" s="288"/>
      <c r="FG36" s="288"/>
      <c r="FH36" s="288"/>
      <c r="FI36" s="288"/>
      <c r="FJ36" s="288"/>
      <c r="FK36" s="288"/>
      <c r="FL36" s="288"/>
      <c r="FM36" s="288"/>
      <c r="FN36" s="288"/>
      <c r="FO36" s="288"/>
      <c r="FP36" s="288"/>
      <c r="FQ36" s="288"/>
      <c r="FR36" s="288"/>
      <c r="FS36" s="288"/>
      <c r="FT36" s="288"/>
      <c r="FU36" s="288"/>
      <c r="FV36" s="288"/>
      <c r="FW36" s="288"/>
      <c r="FX36" s="288"/>
      <c r="FY36" s="288"/>
      <c r="FZ36" s="288"/>
      <c r="GA36" s="288"/>
      <c r="GB36" s="288"/>
      <c r="GC36" s="288"/>
      <c r="GD36" s="288"/>
      <c r="GE36" s="288"/>
      <c r="GF36" s="288"/>
      <c r="GG36" s="288"/>
      <c r="GH36" s="288"/>
      <c r="GI36" s="288"/>
      <c r="GJ36" s="288"/>
      <c r="GK36" s="288"/>
      <c r="GL36" s="288"/>
      <c r="GM36" s="288"/>
      <c r="GN36" s="288"/>
      <c r="GO36" s="288"/>
      <c r="GP36" s="288"/>
      <c r="GQ36" s="288"/>
      <c r="GR36" s="288"/>
      <c r="GS36" s="288"/>
      <c r="GT36" s="288"/>
      <c r="GU36" s="288"/>
      <c r="GV36" s="288"/>
      <c r="GW36" s="288"/>
      <c r="GX36" s="288"/>
      <c r="GY36" s="288"/>
      <c r="GZ36" s="288"/>
      <c r="HA36" s="288"/>
      <c r="HB36" s="288"/>
      <c r="HC36" s="288"/>
      <c r="HD36" s="288"/>
      <c r="HE36" s="288"/>
      <c r="HF36" s="288"/>
      <c r="HG36" s="288"/>
      <c r="HH36" s="288"/>
      <c r="HI36" s="288"/>
      <c r="HJ36" s="288"/>
      <c r="HK36" s="288"/>
      <c r="HL36" s="288"/>
      <c r="HM36" s="288"/>
      <c r="HN36" s="288"/>
      <c r="HO36" s="288"/>
      <c r="HP36" s="288"/>
      <c r="HQ36" s="288"/>
      <c r="HR36" s="288"/>
      <c r="HS36" s="288"/>
      <c r="HT36" s="288"/>
      <c r="HU36" s="288"/>
      <c r="HV36" s="288"/>
      <c r="HW36" s="288"/>
      <c r="HX36" s="288"/>
      <c r="HY36" s="288"/>
      <c r="HZ36" s="288"/>
      <c r="IA36" s="288"/>
      <c r="IB36" s="288"/>
      <c r="IC36" s="288"/>
      <c r="ID36" s="288"/>
      <c r="IE36" s="288"/>
      <c r="IF36" s="288"/>
      <c r="IG36" s="288"/>
      <c r="IH36" s="288"/>
      <c r="II36" s="288"/>
      <c r="IJ36" s="288"/>
      <c r="IK36" s="288"/>
      <c r="IL36" s="288"/>
      <c r="IM36" s="288"/>
      <c r="IN36" s="288"/>
      <c r="IO36" s="288"/>
      <c r="IP36" s="288"/>
      <c r="IQ36" s="288"/>
      <c r="IR36" s="288"/>
      <c r="IS36" s="288"/>
      <c r="IT36" s="288"/>
      <c r="IU36" s="288"/>
      <c r="IV36" s="288"/>
      <c r="IW36" s="288"/>
      <c r="IX36" s="288"/>
      <c r="IY36" s="288"/>
      <c r="IZ36" s="288"/>
      <c r="JA36" s="288"/>
      <c r="JB36" s="288"/>
      <c r="JC36" s="288"/>
      <c r="JD36" s="288"/>
      <c r="JE36" s="288"/>
      <c r="JF36" s="288"/>
      <c r="JG36" s="288"/>
      <c r="JH36" s="288"/>
      <c r="JI36" s="288"/>
      <c r="JJ36" s="288"/>
      <c r="JK36" s="288"/>
      <c r="JL36" s="288"/>
      <c r="JM36" s="288"/>
      <c r="JN36" s="288"/>
      <c r="JO36" s="288"/>
      <c r="JP36" s="288"/>
      <c r="JQ36" s="288"/>
      <c r="JR36" s="288"/>
      <c r="JS36" s="288"/>
      <c r="JT36" s="288"/>
      <c r="JU36" s="288"/>
      <c r="JV36" s="288"/>
      <c r="JW36" s="288"/>
      <c r="JX36" s="288"/>
      <c r="JY36" s="288"/>
      <c r="JZ36" s="288"/>
      <c r="KA36" s="288"/>
      <c r="KB36" s="288"/>
      <c r="KC36" s="288"/>
      <c r="KD36" s="288"/>
      <c r="KE36" s="288"/>
      <c r="KF36" s="288"/>
      <c r="KG36" s="288"/>
      <c r="KH36" s="288"/>
      <c r="KI36" s="288"/>
      <c r="KJ36" s="288"/>
      <c r="KK36" s="288"/>
      <c r="KL36" s="288"/>
      <c r="KM36" s="288"/>
      <c r="KN36" s="288"/>
      <c r="KO36" s="288"/>
      <c r="KP36" s="288"/>
      <c r="KQ36" s="288"/>
      <c r="KR36" s="288"/>
      <c r="KS36" s="288"/>
      <c r="KT36" s="288"/>
      <c r="KU36" s="288"/>
      <c r="KV36" s="288"/>
      <c r="KW36" s="288"/>
      <c r="KX36" s="288"/>
      <c r="KY36" s="288"/>
      <c r="KZ36" s="288"/>
      <c r="LA36" s="288"/>
      <c r="LB36" s="288"/>
      <c r="LC36" s="288"/>
      <c r="LD36" s="288"/>
      <c r="LE36" s="288"/>
      <c r="LF36" s="288"/>
      <c r="LG36" s="288"/>
      <c r="LH36" s="288"/>
      <c r="LI36" s="288"/>
      <c r="LJ36" s="288"/>
      <c r="LK36" s="288"/>
      <c r="LL36" s="288"/>
      <c r="LM36" s="288"/>
      <c r="LN36" s="288"/>
      <c r="LO36" s="288"/>
      <c r="LP36" s="288"/>
      <c r="LQ36" s="288"/>
      <c r="LR36" s="288"/>
      <c r="LS36" s="288"/>
      <c r="LT36" s="288"/>
      <c r="LU36" s="288"/>
      <c r="LV36" s="288"/>
      <c r="LW36" s="288"/>
      <c r="LX36" s="288"/>
      <c r="LY36" s="288"/>
      <c r="LZ36" s="288"/>
      <c r="MA36" s="288"/>
      <c r="MB36" s="288"/>
      <c r="MC36" s="288"/>
      <c r="MD36" s="288"/>
      <c r="ME36" s="288"/>
      <c r="MF36" s="288"/>
      <c r="MG36" s="288"/>
      <c r="MH36" s="288"/>
      <c r="MI36" s="288"/>
      <c r="MJ36" s="288"/>
      <c r="MK36" s="288"/>
      <c r="ML36" s="288"/>
      <c r="MM36" s="288"/>
      <c r="MN36" s="288"/>
      <c r="MO36" s="288"/>
      <c r="MP36" s="288"/>
      <c r="MQ36" s="288"/>
      <c r="MR36" s="288"/>
      <c r="MS36" s="288"/>
      <c r="MT36" s="288"/>
      <c r="MU36" s="288"/>
      <c r="MV36" s="288"/>
      <c r="MW36" s="288"/>
      <c r="MX36" s="288"/>
      <c r="MY36" s="288"/>
      <c r="MZ36" s="288"/>
      <c r="NA36" s="288"/>
      <c r="NB36" s="288"/>
      <c r="NC36" s="288"/>
      <c r="ND36" s="288"/>
      <c r="NE36" s="288"/>
      <c r="NF36" s="288"/>
      <c r="NG36" s="288"/>
      <c r="NH36" s="288"/>
      <c r="NI36" s="288"/>
      <c r="NJ36" s="288"/>
      <c r="NK36" s="288"/>
      <c r="NL36" s="288"/>
      <c r="NM36" s="288"/>
      <c r="NN36" s="288"/>
      <c r="NO36" s="288"/>
      <c r="NP36" s="288"/>
      <c r="NQ36" s="288"/>
      <c r="NR36" s="288"/>
      <c r="NS36" s="288"/>
      <c r="NT36" s="288"/>
      <c r="NU36" s="288"/>
      <c r="NV36" s="288"/>
      <c r="NW36" s="288"/>
      <c r="NX36" s="288"/>
      <c r="NY36" s="288"/>
      <c r="NZ36" s="288"/>
      <c r="OA36" s="288"/>
      <c r="OB36" s="288"/>
      <c r="OC36" s="288"/>
      <c r="OD36" s="288"/>
      <c r="OE36" s="288"/>
      <c r="OF36" s="288"/>
      <c r="OG36" s="288"/>
      <c r="OH36" s="288"/>
      <c r="OI36" s="288"/>
      <c r="OJ36" s="288"/>
      <c r="OK36" s="288"/>
      <c r="OL36" s="288"/>
      <c r="OM36" s="288"/>
      <c r="ON36" s="288"/>
      <c r="OO36" s="288"/>
      <c r="OP36" s="288"/>
      <c r="OQ36" s="288"/>
      <c r="OR36" s="288"/>
      <c r="OS36" s="288"/>
      <c r="OT36" s="288"/>
      <c r="OU36" s="288"/>
      <c r="OV36" s="288"/>
      <c r="OW36" s="288"/>
      <c r="OX36" s="288"/>
      <c r="OY36" s="288"/>
      <c r="OZ36" s="288"/>
      <c r="PA36" s="288"/>
      <c r="PB36" s="288"/>
      <c r="PC36" s="288"/>
      <c r="PD36" s="288"/>
      <c r="PE36" s="288"/>
      <c r="PF36" s="288"/>
      <c r="PG36" s="288"/>
      <c r="PH36" s="288"/>
      <c r="PI36" s="288"/>
      <c r="PJ36" s="288"/>
      <c r="PK36" s="288"/>
      <c r="PL36" s="288"/>
      <c r="PM36" s="288"/>
      <c r="PN36" s="288"/>
      <c r="PO36" s="288"/>
      <c r="PP36" s="288"/>
      <c r="PQ36" s="288"/>
      <c r="PR36" s="288"/>
      <c r="PS36" s="288"/>
      <c r="PT36" s="288"/>
      <c r="PU36" s="288"/>
      <c r="PV36" s="288"/>
      <c r="PW36" s="288"/>
      <c r="PX36" s="288"/>
      <c r="PY36" s="288"/>
      <c r="PZ36" s="288"/>
      <c r="QA36" s="288"/>
      <c r="QB36" s="288"/>
      <c r="QC36" s="288"/>
      <c r="QD36" s="288"/>
      <c r="QE36" s="288"/>
      <c r="QF36" s="288"/>
      <c r="QG36" s="288"/>
      <c r="QH36" s="288"/>
      <c r="QI36" s="288"/>
      <c r="QJ36" s="288"/>
      <c r="QK36" s="288"/>
      <c r="QL36" s="288"/>
      <c r="QM36" s="288"/>
      <c r="QN36" s="288"/>
      <c r="QO36" s="288"/>
      <c r="QP36" s="288"/>
      <c r="QQ36" s="288"/>
      <c r="QR36" s="288"/>
      <c r="QS36" s="288"/>
      <c r="QT36" s="288"/>
      <c r="QU36" s="288"/>
      <c r="QV36" s="288"/>
      <c r="QW36" s="288"/>
      <c r="QX36" s="288"/>
      <c r="QY36" s="288"/>
      <c r="QZ36" s="288"/>
      <c r="RA36" s="288"/>
      <c r="RB36" s="288"/>
      <c r="RC36" s="288"/>
      <c r="RD36" s="288"/>
      <c r="RE36" s="288"/>
      <c r="RF36" s="288"/>
      <c r="RG36" s="288"/>
      <c r="RH36" s="288"/>
      <c r="RI36" s="288"/>
      <c r="RJ36" s="288"/>
      <c r="RK36" s="288"/>
      <c r="RL36" s="288"/>
      <c r="RM36" s="288"/>
      <c r="RN36" s="288"/>
      <c r="RO36" s="288"/>
      <c r="RP36" s="288"/>
      <c r="RQ36" s="288"/>
      <c r="RR36" s="288"/>
      <c r="RS36" s="288"/>
      <c r="RT36" s="288"/>
      <c r="RU36" s="288"/>
      <c r="RV36" s="288"/>
      <c r="RW36" s="288"/>
      <c r="RX36" s="288"/>
      <c r="RY36" s="288"/>
      <c r="RZ36" s="288"/>
      <c r="SA36" s="288"/>
      <c r="SB36" s="288"/>
      <c r="SC36" s="288"/>
      <c r="SD36" s="288"/>
      <c r="SE36" s="288"/>
      <c r="SF36" s="288"/>
      <c r="SG36" s="288"/>
      <c r="SH36" s="288"/>
      <c r="SI36" s="288"/>
      <c r="SJ36" s="288"/>
      <c r="SK36" s="288"/>
      <c r="SL36" s="288"/>
      <c r="SM36" s="288"/>
      <c r="SN36" s="288"/>
      <c r="SO36" s="288"/>
      <c r="SP36" s="288"/>
      <c r="SQ36" s="288"/>
      <c r="SR36" s="288"/>
      <c r="SS36" s="288"/>
      <c r="ST36" s="288"/>
      <c r="SU36" s="288"/>
      <c r="SV36" s="288"/>
      <c r="SW36" s="288"/>
      <c r="SX36" s="288"/>
      <c r="SY36" s="288"/>
      <c r="SZ36" s="288"/>
      <c r="TA36" s="288"/>
      <c r="TB36" s="288"/>
      <c r="TC36" s="288"/>
      <c r="TD36" s="288"/>
      <c r="TE36" s="288"/>
      <c r="TF36" s="288"/>
      <c r="TG36" s="288"/>
      <c r="TH36" s="288"/>
      <c r="TI36" s="288"/>
      <c r="TJ36" s="288"/>
      <c r="TK36" s="288"/>
      <c r="TL36" s="288"/>
      <c r="TM36" s="288"/>
      <c r="TN36" s="288"/>
      <c r="TO36" s="288"/>
      <c r="TP36" s="288"/>
      <c r="TQ36" s="288"/>
      <c r="TR36" s="288"/>
      <c r="TS36" s="288"/>
      <c r="TT36" s="288"/>
      <c r="TU36" s="288"/>
      <c r="TV36" s="288"/>
      <c r="TW36" s="288"/>
      <c r="TX36" s="288"/>
      <c r="TY36" s="288"/>
      <c r="TZ36" s="288"/>
      <c r="UA36" s="288"/>
      <c r="UB36" s="288"/>
      <c r="UC36" s="288"/>
      <c r="UD36" s="288"/>
      <c r="UE36" s="288"/>
      <c r="UF36" s="288"/>
      <c r="UG36" s="288"/>
      <c r="UH36" s="288"/>
      <c r="UI36" s="288"/>
      <c r="UJ36" s="288"/>
      <c r="UK36" s="288"/>
      <c r="UL36" s="288"/>
      <c r="UM36" s="288"/>
      <c r="UN36" s="288"/>
      <c r="UO36" s="288"/>
      <c r="UP36" s="288"/>
      <c r="UQ36" s="288"/>
      <c r="UR36" s="288"/>
      <c r="US36" s="288"/>
      <c r="UT36" s="288"/>
      <c r="UU36" s="288"/>
      <c r="UV36" s="288"/>
      <c r="UW36" s="288"/>
      <c r="UX36" s="288"/>
      <c r="UY36" s="288"/>
      <c r="UZ36" s="288"/>
      <c r="VA36" s="288"/>
      <c r="VB36" s="288"/>
      <c r="VC36" s="288"/>
      <c r="VD36" s="288"/>
      <c r="VE36" s="288"/>
      <c r="VF36" s="288"/>
      <c r="VG36" s="288"/>
      <c r="VH36" s="288"/>
      <c r="VI36" s="288"/>
      <c r="VJ36" s="288"/>
      <c r="VK36" s="288"/>
      <c r="VL36" s="288"/>
      <c r="VM36" s="288"/>
      <c r="VN36" s="288"/>
      <c r="VO36" s="288"/>
      <c r="VP36" s="288"/>
      <c r="VQ36" s="288"/>
      <c r="VR36" s="288"/>
      <c r="VS36" s="288"/>
      <c r="VT36" s="288"/>
      <c r="VU36" s="288"/>
      <c r="VV36" s="288"/>
      <c r="VW36" s="288"/>
      <c r="VX36" s="288"/>
      <c r="VY36" s="288"/>
      <c r="VZ36" s="288"/>
      <c r="WA36" s="288"/>
      <c r="WB36" s="288"/>
      <c r="WC36" s="288"/>
      <c r="WD36" s="288"/>
      <c r="WE36" s="288"/>
      <c r="WF36" s="288"/>
      <c r="WG36" s="288"/>
      <c r="WH36" s="288"/>
      <c r="WI36" s="288"/>
      <c r="WJ36" s="288"/>
      <c r="WK36" s="288"/>
      <c r="WL36" s="288"/>
      <c r="WM36" s="288"/>
      <c r="WN36" s="288"/>
      <c r="WO36" s="288"/>
      <c r="WP36" s="288"/>
      <c r="WQ36" s="288"/>
      <c r="WR36" s="288"/>
      <c r="WS36" s="288"/>
      <c r="WT36" s="288"/>
      <c r="WU36" s="288"/>
      <c r="WV36" s="288"/>
      <c r="WW36" s="288"/>
      <c r="WX36" s="288"/>
      <c r="WY36" s="288"/>
      <c r="WZ36" s="288"/>
      <c r="XA36" s="288"/>
      <c r="XB36" s="288"/>
      <c r="XC36" s="288"/>
      <c r="XD36" s="288"/>
      <c r="XE36" s="288"/>
      <c r="XF36" s="288"/>
      <c r="XG36" s="288"/>
      <c r="XH36" s="288"/>
      <c r="XI36" s="288"/>
      <c r="XJ36" s="288"/>
      <c r="XK36" s="288"/>
      <c r="XL36" s="288"/>
      <c r="XM36" s="288"/>
      <c r="XN36" s="288"/>
      <c r="XO36" s="288"/>
      <c r="XP36" s="288"/>
      <c r="XQ36" s="288"/>
      <c r="XR36" s="288"/>
      <c r="XS36" s="288"/>
      <c r="XT36" s="288"/>
      <c r="XU36" s="288"/>
      <c r="XV36" s="288"/>
      <c r="XW36" s="288"/>
      <c r="XX36" s="288"/>
      <c r="XY36" s="288"/>
      <c r="XZ36" s="288"/>
      <c r="YA36" s="288"/>
      <c r="YB36" s="288"/>
      <c r="YC36" s="288"/>
      <c r="YD36" s="288"/>
      <c r="YE36" s="288"/>
      <c r="YF36" s="288"/>
      <c r="YG36" s="288"/>
      <c r="YH36" s="288"/>
      <c r="YI36" s="288"/>
      <c r="YJ36" s="288"/>
      <c r="YK36" s="288"/>
      <c r="YL36" s="288"/>
      <c r="YM36" s="288"/>
      <c r="YN36" s="288"/>
      <c r="YO36" s="288"/>
      <c r="YP36" s="288"/>
      <c r="YQ36" s="288"/>
      <c r="YR36" s="288"/>
      <c r="YS36" s="288"/>
      <c r="YT36" s="288"/>
      <c r="YU36" s="288"/>
      <c r="YV36" s="288"/>
      <c r="YW36" s="288"/>
      <c r="YX36" s="288"/>
      <c r="YY36" s="288"/>
      <c r="YZ36" s="288"/>
      <c r="ZA36" s="288"/>
      <c r="ZB36" s="288"/>
      <c r="ZC36" s="288"/>
      <c r="ZD36" s="288"/>
      <c r="ZE36" s="288"/>
      <c r="ZF36" s="288"/>
      <c r="ZG36" s="288"/>
      <c r="ZH36" s="288"/>
      <c r="ZI36" s="288"/>
      <c r="ZJ36" s="288"/>
      <c r="ZK36" s="288"/>
      <c r="ZL36" s="288"/>
      <c r="ZM36" s="288"/>
      <c r="ZN36" s="288"/>
      <c r="ZO36" s="288"/>
      <c r="ZP36" s="288"/>
      <c r="ZQ36" s="288"/>
      <c r="ZR36" s="288"/>
      <c r="ZS36" s="288"/>
      <c r="ZT36" s="288"/>
      <c r="ZU36" s="288"/>
      <c r="ZV36" s="288"/>
      <c r="ZW36" s="288"/>
      <c r="ZX36" s="288"/>
      <c r="ZY36" s="288"/>
      <c r="ZZ36" s="288"/>
      <c r="AAA36" s="288"/>
      <c r="AAB36" s="288"/>
      <c r="AAC36" s="288"/>
      <c r="AAD36" s="288"/>
      <c r="AAE36" s="288"/>
      <c r="AAF36" s="288"/>
      <c r="AAG36" s="288"/>
      <c r="AAH36" s="288"/>
      <c r="AAI36" s="288"/>
      <c r="AAJ36" s="288"/>
      <c r="AAK36" s="288"/>
      <c r="AAL36" s="288"/>
      <c r="AAM36" s="288"/>
      <c r="AAN36" s="288"/>
      <c r="AAO36" s="288"/>
      <c r="AAP36" s="288"/>
      <c r="AAQ36" s="288"/>
      <c r="AAR36" s="288"/>
      <c r="AAS36" s="288"/>
      <c r="AAT36" s="288"/>
      <c r="AAU36" s="288"/>
      <c r="AAV36" s="288"/>
      <c r="AAW36" s="288"/>
      <c r="AAX36" s="288"/>
      <c r="AAY36" s="288"/>
      <c r="AAZ36" s="288"/>
      <c r="ABA36" s="288"/>
      <c r="ABB36" s="288"/>
      <c r="ABC36" s="288"/>
      <c r="ABD36" s="288"/>
      <c r="ABE36" s="288"/>
      <c r="ABF36" s="288"/>
      <c r="ABG36" s="288"/>
      <c r="ABH36" s="288"/>
      <c r="ABI36" s="288"/>
      <c r="ABJ36" s="288"/>
      <c r="ABK36" s="288"/>
      <c r="ABL36" s="288"/>
      <c r="ABM36" s="288"/>
      <c r="ABN36" s="288"/>
      <c r="ABO36" s="288"/>
      <c r="ABP36" s="288"/>
      <c r="ABQ36" s="288"/>
      <c r="ABR36" s="288"/>
      <c r="ABS36" s="288"/>
      <c r="ABT36" s="288"/>
      <c r="ABU36" s="288"/>
      <c r="ABV36" s="288"/>
      <c r="ABW36" s="288"/>
      <c r="ABX36" s="288"/>
      <c r="ABY36" s="288"/>
      <c r="ABZ36" s="288"/>
      <c r="ACA36" s="288"/>
      <c r="ACB36" s="288"/>
      <c r="ACC36" s="288"/>
      <c r="ACD36" s="288"/>
      <c r="ACE36" s="288"/>
      <c r="ACF36" s="288"/>
      <c r="ACG36" s="288"/>
      <c r="ACH36" s="288"/>
      <c r="ACI36" s="288"/>
      <c r="ACJ36" s="288"/>
      <c r="ACK36" s="288"/>
      <c r="ACL36" s="288"/>
      <c r="ACM36" s="288"/>
      <c r="ACN36" s="288"/>
      <c r="ACO36" s="288"/>
      <c r="ACP36" s="288"/>
      <c r="ACQ36" s="288"/>
      <c r="ACR36" s="288"/>
      <c r="ACS36" s="288"/>
      <c r="ACT36" s="288"/>
      <c r="ACU36" s="288"/>
      <c r="ACV36" s="288"/>
      <c r="ACW36" s="288"/>
      <c r="ACX36" s="288"/>
      <c r="ACY36" s="288"/>
      <c r="ACZ36" s="288"/>
      <c r="ADA36" s="288"/>
      <c r="ADB36" s="288"/>
      <c r="ADC36" s="288"/>
      <c r="ADD36" s="288"/>
      <c r="ADE36" s="288"/>
      <c r="ADF36" s="288"/>
      <c r="ADG36" s="288"/>
      <c r="ADH36" s="288"/>
      <c r="ADI36" s="288"/>
      <c r="ADJ36" s="288"/>
      <c r="ADK36" s="288"/>
      <c r="ADL36" s="288"/>
      <c r="ADM36" s="288"/>
      <c r="ADN36" s="288"/>
      <c r="ADO36" s="288"/>
      <c r="ADP36" s="288"/>
      <c r="ADQ36" s="288"/>
      <c r="ADR36" s="288"/>
      <c r="ADS36" s="288"/>
      <c r="ADT36" s="288"/>
      <c r="ADU36" s="288"/>
      <c r="ADV36" s="288"/>
      <c r="ADW36" s="288"/>
      <c r="ADX36" s="288"/>
      <c r="ADY36" s="288"/>
      <c r="ADZ36" s="288"/>
      <c r="AEA36" s="288"/>
      <c r="AEB36" s="288"/>
      <c r="AEC36" s="288"/>
      <c r="AED36" s="288"/>
      <c r="AEE36" s="288"/>
      <c r="AEF36" s="288"/>
      <c r="AEG36" s="288"/>
      <c r="AEH36" s="288"/>
      <c r="AEI36" s="288"/>
      <c r="AEJ36" s="288"/>
      <c r="AEK36" s="288"/>
      <c r="AEL36" s="288"/>
      <c r="AEM36" s="288"/>
      <c r="AEN36" s="288"/>
      <c r="AEO36" s="288"/>
      <c r="AEP36" s="288"/>
      <c r="AEQ36" s="288"/>
      <c r="AER36" s="288"/>
      <c r="AES36" s="288"/>
      <c r="AET36" s="288"/>
      <c r="AEU36" s="288"/>
      <c r="AEV36" s="288"/>
      <c r="AEW36" s="288"/>
      <c r="AEX36" s="288"/>
      <c r="AEY36" s="288"/>
      <c r="AEZ36" s="288"/>
      <c r="AFA36" s="288"/>
      <c r="AFB36" s="288"/>
      <c r="AFC36" s="288"/>
      <c r="AFD36" s="288"/>
      <c r="AFE36" s="288"/>
      <c r="AFF36" s="288"/>
      <c r="AFG36" s="288"/>
      <c r="AFH36" s="288"/>
      <c r="AFI36" s="288"/>
      <c r="AFJ36" s="288"/>
      <c r="AFK36" s="288"/>
      <c r="AFL36" s="288"/>
      <c r="AFM36" s="288"/>
      <c r="AFN36" s="288"/>
      <c r="AFO36" s="288"/>
      <c r="AFP36" s="288"/>
      <c r="AFQ36" s="288"/>
      <c r="AFR36" s="288"/>
      <c r="AFS36" s="288"/>
      <c r="AFT36" s="288"/>
      <c r="AFU36" s="288"/>
      <c r="AFV36" s="288"/>
      <c r="AFW36" s="288"/>
      <c r="AFX36" s="288"/>
      <c r="AFY36" s="288"/>
      <c r="AFZ36" s="288"/>
      <c r="AGA36" s="288"/>
      <c r="AGB36" s="288"/>
      <c r="AGC36" s="288"/>
      <c r="AGD36" s="288"/>
      <c r="AGE36" s="288"/>
      <c r="AGF36" s="288"/>
      <c r="AGG36" s="288"/>
      <c r="AGH36" s="288"/>
      <c r="AGI36" s="288"/>
      <c r="AGJ36" s="288"/>
      <c r="AGK36" s="288"/>
      <c r="AGL36" s="288"/>
      <c r="AGM36" s="288"/>
      <c r="AGN36" s="288"/>
      <c r="AGO36" s="288"/>
      <c r="AGP36" s="288"/>
      <c r="AGQ36" s="288"/>
      <c r="AGR36" s="288"/>
      <c r="AGS36" s="288"/>
      <c r="AGT36" s="288"/>
      <c r="AGU36" s="288"/>
      <c r="AGV36" s="288"/>
      <c r="AGW36" s="288"/>
      <c r="AGX36" s="288"/>
      <c r="AGY36" s="288"/>
      <c r="AGZ36" s="288"/>
      <c r="AHA36" s="288"/>
      <c r="AHB36" s="288"/>
      <c r="AHC36" s="288"/>
      <c r="AHD36" s="288"/>
      <c r="AHE36" s="288"/>
      <c r="AHF36" s="288"/>
      <c r="AHG36" s="288"/>
      <c r="AHH36" s="288"/>
      <c r="AHI36" s="288"/>
      <c r="AHJ36" s="288"/>
      <c r="AHK36" s="288"/>
      <c r="AHL36" s="288"/>
      <c r="AHM36" s="288"/>
      <c r="AHN36" s="288"/>
      <c r="AHO36" s="288"/>
      <c r="AHP36" s="288"/>
      <c r="AHQ36" s="288"/>
      <c r="AHR36" s="288"/>
      <c r="AHS36" s="288"/>
      <c r="AHT36" s="288"/>
      <c r="AHU36" s="288"/>
      <c r="AHV36" s="288"/>
      <c r="AHW36" s="288"/>
      <c r="AHX36" s="288"/>
      <c r="AHY36" s="288"/>
      <c r="AHZ36" s="288"/>
      <c r="AIA36" s="288"/>
      <c r="AIB36" s="288"/>
      <c r="AIC36" s="288"/>
      <c r="AID36" s="288"/>
      <c r="AIE36" s="288"/>
      <c r="AIF36" s="288"/>
      <c r="AIG36" s="288"/>
      <c r="AIH36" s="288"/>
      <c r="AII36" s="288"/>
      <c r="AIJ36" s="288"/>
      <c r="AIK36" s="288"/>
      <c r="AIL36" s="288"/>
      <c r="AIM36" s="288"/>
      <c r="AIN36" s="288"/>
      <c r="AIO36" s="288"/>
      <c r="AIP36" s="288"/>
      <c r="AIQ36" s="288"/>
      <c r="AIR36" s="288"/>
      <c r="AIS36" s="288"/>
      <c r="AIT36" s="288"/>
      <c r="AIU36" s="288"/>
      <c r="AIV36" s="288"/>
      <c r="AIW36" s="288"/>
      <c r="AIX36" s="288"/>
      <c r="AIY36" s="288"/>
      <c r="AIZ36" s="288"/>
      <c r="AJA36" s="288"/>
      <c r="AJB36" s="288"/>
      <c r="AJC36" s="288"/>
      <c r="AJD36" s="288"/>
      <c r="AJE36" s="288"/>
      <c r="AJF36" s="288"/>
      <c r="AJG36" s="288"/>
      <c r="AJH36" s="288"/>
      <c r="AJI36" s="288"/>
      <c r="AJJ36" s="288"/>
      <c r="AJK36" s="288"/>
      <c r="AJL36" s="288"/>
      <c r="AJM36" s="288"/>
      <c r="AJN36" s="288"/>
      <c r="AJO36" s="288"/>
      <c r="AJP36" s="288"/>
      <c r="AJQ36" s="288"/>
      <c r="AJR36" s="288"/>
      <c r="AJS36" s="288"/>
      <c r="AJT36" s="288"/>
      <c r="AJU36" s="288"/>
      <c r="AJV36" s="288"/>
      <c r="AJW36" s="288"/>
      <c r="AJX36" s="288"/>
      <c r="AJY36" s="288"/>
      <c r="AJZ36" s="288"/>
      <c r="AKA36" s="288"/>
      <c r="AKB36" s="288"/>
      <c r="AKC36" s="288"/>
      <c r="AKD36" s="288"/>
      <c r="AKE36" s="288"/>
      <c r="AKF36" s="288"/>
      <c r="AKG36" s="288"/>
      <c r="AKH36" s="288"/>
      <c r="AKI36" s="288"/>
      <c r="AKJ36" s="288"/>
      <c r="AKK36" s="288"/>
      <c r="AKL36" s="288"/>
      <c r="AKM36" s="288"/>
      <c r="AKN36" s="288"/>
      <c r="AKO36" s="288"/>
      <c r="AKP36" s="288"/>
      <c r="AKQ36" s="288"/>
      <c r="AKR36" s="288"/>
      <c r="AKS36" s="288"/>
      <c r="AKT36" s="288"/>
      <c r="AKU36" s="288"/>
      <c r="AKV36" s="288"/>
      <c r="AKW36" s="288"/>
      <c r="AKX36" s="288"/>
      <c r="AKY36" s="288"/>
      <c r="AKZ36" s="288"/>
      <c r="ALA36" s="288"/>
      <c r="ALB36" s="288"/>
      <c r="ALC36" s="288"/>
      <c r="ALD36" s="288"/>
      <c r="ALE36" s="288"/>
      <c r="ALF36" s="288"/>
      <c r="ALG36" s="288"/>
      <c r="ALH36" s="288"/>
      <c r="ALI36" s="288"/>
      <c r="ALJ36" s="288"/>
      <c r="ALK36" s="288"/>
      <c r="ALL36" s="288"/>
      <c r="ALM36" s="288"/>
      <c r="ALN36" s="288"/>
      <c r="ALO36" s="288"/>
      <c r="ALP36" s="288"/>
      <c r="ALQ36" s="288"/>
      <c r="ALR36" s="288"/>
      <c r="ALS36" s="288"/>
      <c r="ALT36" s="288"/>
      <c r="ALU36" s="288"/>
      <c r="ALV36" s="288"/>
      <c r="ALW36" s="288"/>
      <c r="ALX36" s="288"/>
      <c r="ALY36" s="288"/>
      <c r="ALZ36" s="288"/>
      <c r="AMA36" s="288"/>
      <c r="AMB36" s="288"/>
      <c r="AMC36" s="288"/>
    </row>
    <row r="37" spans="1:1017" s="289" customFormat="1" ht="45" customHeight="1" thickBot="1" x14ac:dyDescent="0.75">
      <c r="A37" s="293">
        <v>2009</v>
      </c>
      <c r="B37" s="407">
        <v>2455520</v>
      </c>
      <c r="C37" s="407">
        <v>0</v>
      </c>
      <c r="D37" s="407">
        <v>2251683.8399999999</v>
      </c>
      <c r="E37" s="407">
        <v>203836.16</v>
      </c>
      <c r="F37" s="407">
        <v>2100059.1800000002</v>
      </c>
      <c r="G37" s="407">
        <v>0</v>
      </c>
      <c r="H37" s="407">
        <v>2069114.8799999999</v>
      </c>
      <c r="I37" s="407">
        <v>30944.299999999799</v>
      </c>
      <c r="J37" s="391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88"/>
      <c r="AB37" s="288"/>
      <c r="AC37" s="288"/>
      <c r="AD37" s="288"/>
      <c r="AE37" s="288"/>
      <c r="AF37" s="288"/>
      <c r="AG37" s="288"/>
      <c r="AH37" s="288"/>
      <c r="AI37" s="288"/>
      <c r="AJ37" s="288"/>
      <c r="AK37" s="288"/>
      <c r="AL37" s="288"/>
      <c r="AM37" s="288"/>
      <c r="AN37" s="288"/>
      <c r="AO37" s="288"/>
      <c r="AP37" s="288"/>
      <c r="AQ37" s="288"/>
      <c r="AR37" s="288"/>
      <c r="AS37" s="288"/>
      <c r="AT37" s="288"/>
      <c r="AU37" s="288"/>
      <c r="AV37" s="288"/>
      <c r="AW37" s="288"/>
      <c r="AX37" s="288"/>
      <c r="AY37" s="288"/>
      <c r="AZ37" s="288"/>
      <c r="BA37" s="288"/>
      <c r="BB37" s="288"/>
      <c r="BC37" s="288"/>
      <c r="BD37" s="288"/>
      <c r="BE37" s="288"/>
      <c r="BF37" s="288"/>
      <c r="BG37" s="288"/>
      <c r="BH37" s="288"/>
      <c r="BI37" s="288"/>
      <c r="BJ37" s="288"/>
      <c r="BK37" s="288"/>
      <c r="BL37" s="288"/>
      <c r="BM37" s="288"/>
      <c r="BN37" s="288"/>
      <c r="BO37" s="288"/>
      <c r="BP37" s="288"/>
      <c r="BQ37" s="288"/>
      <c r="BR37" s="288"/>
      <c r="BS37" s="288"/>
      <c r="BT37" s="288"/>
      <c r="BU37" s="288"/>
      <c r="BV37" s="288"/>
      <c r="BW37" s="288"/>
      <c r="BX37" s="288"/>
      <c r="BY37" s="288"/>
      <c r="BZ37" s="288"/>
      <c r="CA37" s="288"/>
      <c r="CB37" s="288"/>
      <c r="CC37" s="288"/>
      <c r="CD37" s="288"/>
      <c r="CE37" s="288"/>
      <c r="CF37" s="288"/>
      <c r="CG37" s="288"/>
      <c r="CH37" s="288"/>
      <c r="CI37" s="288"/>
      <c r="CJ37" s="288"/>
      <c r="CK37" s="288"/>
      <c r="CL37" s="288"/>
      <c r="CM37" s="288"/>
      <c r="CN37" s="288"/>
      <c r="CO37" s="288"/>
      <c r="CP37" s="288"/>
      <c r="CQ37" s="288"/>
      <c r="CR37" s="288"/>
      <c r="CS37" s="288"/>
      <c r="CT37" s="288"/>
      <c r="CU37" s="288"/>
      <c r="CV37" s="288"/>
      <c r="CW37" s="288"/>
      <c r="CX37" s="288"/>
      <c r="CY37" s="288"/>
      <c r="CZ37" s="288"/>
      <c r="DA37" s="288"/>
      <c r="DB37" s="288"/>
      <c r="DC37" s="288"/>
      <c r="DD37" s="288"/>
      <c r="DE37" s="288"/>
      <c r="DF37" s="288"/>
      <c r="DG37" s="288"/>
      <c r="DH37" s="288"/>
      <c r="DI37" s="288"/>
      <c r="DJ37" s="288"/>
      <c r="DK37" s="288"/>
      <c r="DL37" s="288"/>
      <c r="DM37" s="288"/>
      <c r="DN37" s="288"/>
      <c r="DO37" s="288"/>
      <c r="DP37" s="288"/>
      <c r="DQ37" s="288"/>
      <c r="DR37" s="288"/>
      <c r="DS37" s="288"/>
      <c r="DT37" s="288"/>
      <c r="DU37" s="288"/>
      <c r="DV37" s="288"/>
      <c r="DW37" s="288"/>
      <c r="DX37" s="288"/>
      <c r="DY37" s="288"/>
      <c r="DZ37" s="288"/>
      <c r="EA37" s="288"/>
      <c r="EB37" s="288"/>
      <c r="EC37" s="288"/>
      <c r="ED37" s="288"/>
      <c r="EE37" s="288"/>
      <c r="EF37" s="288"/>
      <c r="EG37" s="288"/>
      <c r="EH37" s="288"/>
      <c r="EI37" s="288"/>
      <c r="EJ37" s="288"/>
      <c r="EK37" s="288"/>
      <c r="EL37" s="288"/>
      <c r="EM37" s="288"/>
      <c r="EN37" s="288"/>
      <c r="EO37" s="288"/>
      <c r="EP37" s="288"/>
      <c r="EQ37" s="288"/>
      <c r="ER37" s="288"/>
      <c r="ES37" s="288"/>
      <c r="ET37" s="288"/>
      <c r="EU37" s="288"/>
      <c r="EV37" s="288"/>
      <c r="EW37" s="288"/>
      <c r="EX37" s="288"/>
      <c r="EY37" s="288"/>
      <c r="EZ37" s="288"/>
      <c r="FA37" s="288"/>
      <c r="FB37" s="288"/>
      <c r="FC37" s="288"/>
      <c r="FD37" s="288"/>
      <c r="FE37" s="288"/>
      <c r="FF37" s="288"/>
      <c r="FG37" s="288"/>
      <c r="FH37" s="288"/>
      <c r="FI37" s="288"/>
      <c r="FJ37" s="288"/>
      <c r="FK37" s="288"/>
      <c r="FL37" s="288"/>
      <c r="FM37" s="288"/>
      <c r="FN37" s="288"/>
      <c r="FO37" s="288"/>
      <c r="FP37" s="288"/>
      <c r="FQ37" s="288"/>
      <c r="FR37" s="288"/>
      <c r="FS37" s="288"/>
      <c r="FT37" s="288"/>
      <c r="FU37" s="288"/>
      <c r="FV37" s="288"/>
      <c r="FW37" s="288"/>
      <c r="FX37" s="288"/>
      <c r="FY37" s="288"/>
      <c r="FZ37" s="288"/>
      <c r="GA37" s="288"/>
      <c r="GB37" s="288"/>
      <c r="GC37" s="288"/>
      <c r="GD37" s="288"/>
      <c r="GE37" s="288"/>
      <c r="GF37" s="288"/>
      <c r="GG37" s="288"/>
      <c r="GH37" s="288"/>
      <c r="GI37" s="288"/>
      <c r="GJ37" s="288"/>
      <c r="GK37" s="288"/>
      <c r="GL37" s="288"/>
      <c r="GM37" s="288"/>
      <c r="GN37" s="288"/>
      <c r="GO37" s="288"/>
      <c r="GP37" s="288"/>
      <c r="GQ37" s="288"/>
      <c r="GR37" s="288"/>
      <c r="GS37" s="288"/>
      <c r="GT37" s="288"/>
      <c r="GU37" s="288"/>
      <c r="GV37" s="288"/>
      <c r="GW37" s="288"/>
      <c r="GX37" s="288"/>
      <c r="GY37" s="288"/>
      <c r="GZ37" s="288"/>
      <c r="HA37" s="288"/>
      <c r="HB37" s="288"/>
      <c r="HC37" s="288"/>
      <c r="HD37" s="288"/>
      <c r="HE37" s="288"/>
      <c r="HF37" s="288"/>
      <c r="HG37" s="288"/>
      <c r="HH37" s="288"/>
      <c r="HI37" s="288"/>
      <c r="HJ37" s="288"/>
      <c r="HK37" s="288"/>
      <c r="HL37" s="288"/>
      <c r="HM37" s="288"/>
      <c r="HN37" s="288"/>
      <c r="HO37" s="288"/>
      <c r="HP37" s="288"/>
      <c r="HQ37" s="288"/>
      <c r="HR37" s="288"/>
      <c r="HS37" s="288"/>
      <c r="HT37" s="288"/>
      <c r="HU37" s="288"/>
      <c r="HV37" s="288"/>
      <c r="HW37" s="288"/>
      <c r="HX37" s="288"/>
      <c r="HY37" s="288"/>
      <c r="HZ37" s="288"/>
      <c r="IA37" s="288"/>
      <c r="IB37" s="288"/>
      <c r="IC37" s="288"/>
      <c r="ID37" s="288"/>
      <c r="IE37" s="288"/>
      <c r="IF37" s="288"/>
      <c r="IG37" s="288"/>
      <c r="IH37" s="288"/>
      <c r="II37" s="288"/>
      <c r="IJ37" s="288"/>
      <c r="IK37" s="288"/>
      <c r="IL37" s="288"/>
      <c r="IM37" s="288"/>
      <c r="IN37" s="288"/>
      <c r="IO37" s="288"/>
      <c r="IP37" s="288"/>
      <c r="IQ37" s="288"/>
      <c r="IR37" s="288"/>
      <c r="IS37" s="288"/>
      <c r="IT37" s="288"/>
      <c r="IU37" s="288"/>
      <c r="IV37" s="288"/>
      <c r="IW37" s="288"/>
      <c r="IX37" s="288"/>
      <c r="IY37" s="288"/>
      <c r="IZ37" s="288"/>
      <c r="JA37" s="288"/>
      <c r="JB37" s="288"/>
      <c r="JC37" s="288"/>
      <c r="JD37" s="288"/>
      <c r="JE37" s="288"/>
      <c r="JF37" s="288"/>
      <c r="JG37" s="288"/>
      <c r="JH37" s="288"/>
      <c r="JI37" s="288"/>
      <c r="JJ37" s="288"/>
      <c r="JK37" s="288"/>
      <c r="JL37" s="288"/>
      <c r="JM37" s="288"/>
      <c r="JN37" s="288"/>
      <c r="JO37" s="288"/>
      <c r="JP37" s="288"/>
      <c r="JQ37" s="288"/>
      <c r="JR37" s="288"/>
      <c r="JS37" s="288"/>
      <c r="JT37" s="288"/>
      <c r="JU37" s="288"/>
      <c r="JV37" s="288"/>
      <c r="JW37" s="288"/>
      <c r="JX37" s="288"/>
      <c r="JY37" s="288"/>
      <c r="JZ37" s="288"/>
      <c r="KA37" s="288"/>
      <c r="KB37" s="288"/>
      <c r="KC37" s="288"/>
      <c r="KD37" s="288"/>
      <c r="KE37" s="288"/>
      <c r="KF37" s="288"/>
      <c r="KG37" s="288"/>
      <c r="KH37" s="288"/>
      <c r="KI37" s="288"/>
      <c r="KJ37" s="288"/>
      <c r="KK37" s="288"/>
      <c r="KL37" s="288"/>
      <c r="KM37" s="288"/>
      <c r="KN37" s="288"/>
      <c r="KO37" s="288"/>
      <c r="KP37" s="288"/>
      <c r="KQ37" s="288"/>
      <c r="KR37" s="288"/>
      <c r="KS37" s="288"/>
      <c r="KT37" s="288"/>
      <c r="KU37" s="288"/>
      <c r="KV37" s="288"/>
      <c r="KW37" s="288"/>
      <c r="KX37" s="288"/>
      <c r="KY37" s="288"/>
      <c r="KZ37" s="288"/>
      <c r="LA37" s="288"/>
      <c r="LB37" s="288"/>
      <c r="LC37" s="288"/>
      <c r="LD37" s="288"/>
      <c r="LE37" s="288"/>
      <c r="LF37" s="288"/>
      <c r="LG37" s="288"/>
      <c r="LH37" s="288"/>
      <c r="LI37" s="288"/>
      <c r="LJ37" s="288"/>
      <c r="LK37" s="288"/>
      <c r="LL37" s="288"/>
      <c r="LM37" s="288"/>
      <c r="LN37" s="288"/>
      <c r="LO37" s="288"/>
      <c r="LP37" s="288"/>
      <c r="LQ37" s="288"/>
      <c r="LR37" s="288"/>
      <c r="LS37" s="288"/>
      <c r="LT37" s="288"/>
      <c r="LU37" s="288"/>
      <c r="LV37" s="288"/>
      <c r="LW37" s="288"/>
      <c r="LX37" s="288"/>
      <c r="LY37" s="288"/>
      <c r="LZ37" s="288"/>
      <c r="MA37" s="288"/>
      <c r="MB37" s="288"/>
      <c r="MC37" s="288"/>
      <c r="MD37" s="288"/>
      <c r="ME37" s="288"/>
      <c r="MF37" s="288"/>
      <c r="MG37" s="288"/>
      <c r="MH37" s="288"/>
      <c r="MI37" s="288"/>
      <c r="MJ37" s="288"/>
      <c r="MK37" s="288"/>
      <c r="ML37" s="288"/>
      <c r="MM37" s="288"/>
      <c r="MN37" s="288"/>
      <c r="MO37" s="288"/>
      <c r="MP37" s="288"/>
      <c r="MQ37" s="288"/>
      <c r="MR37" s="288"/>
      <c r="MS37" s="288"/>
      <c r="MT37" s="288"/>
      <c r="MU37" s="288"/>
      <c r="MV37" s="288"/>
      <c r="MW37" s="288"/>
      <c r="MX37" s="288"/>
      <c r="MY37" s="288"/>
      <c r="MZ37" s="288"/>
      <c r="NA37" s="288"/>
      <c r="NB37" s="288"/>
      <c r="NC37" s="288"/>
      <c r="ND37" s="288"/>
      <c r="NE37" s="288"/>
      <c r="NF37" s="288"/>
      <c r="NG37" s="288"/>
      <c r="NH37" s="288"/>
      <c r="NI37" s="288"/>
      <c r="NJ37" s="288"/>
      <c r="NK37" s="288"/>
      <c r="NL37" s="288"/>
      <c r="NM37" s="288"/>
      <c r="NN37" s="288"/>
      <c r="NO37" s="288"/>
      <c r="NP37" s="288"/>
      <c r="NQ37" s="288"/>
      <c r="NR37" s="288"/>
      <c r="NS37" s="288"/>
      <c r="NT37" s="288"/>
      <c r="NU37" s="288"/>
      <c r="NV37" s="288"/>
      <c r="NW37" s="288"/>
      <c r="NX37" s="288"/>
      <c r="NY37" s="288"/>
      <c r="NZ37" s="288"/>
      <c r="OA37" s="288"/>
      <c r="OB37" s="288"/>
      <c r="OC37" s="288"/>
      <c r="OD37" s="288"/>
      <c r="OE37" s="288"/>
      <c r="OF37" s="288"/>
      <c r="OG37" s="288"/>
      <c r="OH37" s="288"/>
      <c r="OI37" s="288"/>
      <c r="OJ37" s="288"/>
      <c r="OK37" s="288"/>
      <c r="OL37" s="288"/>
      <c r="OM37" s="288"/>
      <c r="ON37" s="288"/>
      <c r="OO37" s="288"/>
      <c r="OP37" s="288"/>
      <c r="OQ37" s="288"/>
      <c r="OR37" s="288"/>
      <c r="OS37" s="288"/>
      <c r="OT37" s="288"/>
      <c r="OU37" s="288"/>
      <c r="OV37" s="288"/>
      <c r="OW37" s="288"/>
      <c r="OX37" s="288"/>
      <c r="OY37" s="288"/>
      <c r="OZ37" s="288"/>
      <c r="PA37" s="288"/>
      <c r="PB37" s="288"/>
      <c r="PC37" s="288"/>
      <c r="PD37" s="288"/>
      <c r="PE37" s="288"/>
      <c r="PF37" s="288"/>
      <c r="PG37" s="288"/>
      <c r="PH37" s="288"/>
      <c r="PI37" s="288"/>
      <c r="PJ37" s="288"/>
      <c r="PK37" s="288"/>
      <c r="PL37" s="288"/>
      <c r="PM37" s="288"/>
      <c r="PN37" s="288"/>
      <c r="PO37" s="288"/>
      <c r="PP37" s="288"/>
      <c r="PQ37" s="288"/>
      <c r="PR37" s="288"/>
      <c r="PS37" s="288"/>
      <c r="PT37" s="288"/>
      <c r="PU37" s="288"/>
      <c r="PV37" s="288"/>
      <c r="PW37" s="288"/>
      <c r="PX37" s="288"/>
      <c r="PY37" s="288"/>
      <c r="PZ37" s="288"/>
      <c r="QA37" s="288"/>
      <c r="QB37" s="288"/>
      <c r="QC37" s="288"/>
      <c r="QD37" s="288"/>
      <c r="QE37" s="288"/>
      <c r="QF37" s="288"/>
      <c r="QG37" s="288"/>
      <c r="QH37" s="288"/>
      <c r="QI37" s="288"/>
      <c r="QJ37" s="288"/>
      <c r="QK37" s="288"/>
      <c r="QL37" s="288"/>
      <c r="QM37" s="288"/>
      <c r="QN37" s="288"/>
      <c r="QO37" s="288"/>
      <c r="QP37" s="288"/>
      <c r="QQ37" s="288"/>
      <c r="QR37" s="288"/>
      <c r="QS37" s="288"/>
      <c r="QT37" s="288"/>
      <c r="QU37" s="288"/>
      <c r="QV37" s="288"/>
      <c r="QW37" s="288"/>
      <c r="QX37" s="288"/>
      <c r="QY37" s="288"/>
      <c r="QZ37" s="288"/>
      <c r="RA37" s="288"/>
      <c r="RB37" s="288"/>
      <c r="RC37" s="288"/>
      <c r="RD37" s="288"/>
      <c r="RE37" s="288"/>
      <c r="RF37" s="288"/>
      <c r="RG37" s="288"/>
      <c r="RH37" s="288"/>
      <c r="RI37" s="288"/>
      <c r="RJ37" s="288"/>
      <c r="RK37" s="288"/>
      <c r="RL37" s="288"/>
      <c r="RM37" s="288"/>
      <c r="RN37" s="288"/>
      <c r="RO37" s="288"/>
      <c r="RP37" s="288"/>
      <c r="RQ37" s="288"/>
      <c r="RR37" s="288"/>
      <c r="RS37" s="288"/>
      <c r="RT37" s="288"/>
      <c r="RU37" s="288"/>
      <c r="RV37" s="288"/>
      <c r="RW37" s="288"/>
      <c r="RX37" s="288"/>
      <c r="RY37" s="288"/>
      <c r="RZ37" s="288"/>
      <c r="SA37" s="288"/>
      <c r="SB37" s="288"/>
      <c r="SC37" s="288"/>
      <c r="SD37" s="288"/>
      <c r="SE37" s="288"/>
      <c r="SF37" s="288"/>
      <c r="SG37" s="288"/>
      <c r="SH37" s="288"/>
      <c r="SI37" s="288"/>
      <c r="SJ37" s="288"/>
      <c r="SK37" s="288"/>
      <c r="SL37" s="288"/>
      <c r="SM37" s="288"/>
      <c r="SN37" s="288"/>
      <c r="SO37" s="288"/>
      <c r="SP37" s="288"/>
      <c r="SQ37" s="288"/>
      <c r="SR37" s="288"/>
      <c r="SS37" s="288"/>
      <c r="ST37" s="288"/>
      <c r="SU37" s="288"/>
      <c r="SV37" s="288"/>
      <c r="SW37" s="288"/>
      <c r="SX37" s="288"/>
      <c r="SY37" s="288"/>
      <c r="SZ37" s="288"/>
      <c r="TA37" s="288"/>
      <c r="TB37" s="288"/>
      <c r="TC37" s="288"/>
      <c r="TD37" s="288"/>
      <c r="TE37" s="288"/>
      <c r="TF37" s="288"/>
      <c r="TG37" s="288"/>
      <c r="TH37" s="288"/>
      <c r="TI37" s="288"/>
      <c r="TJ37" s="288"/>
      <c r="TK37" s="288"/>
      <c r="TL37" s="288"/>
      <c r="TM37" s="288"/>
      <c r="TN37" s="288"/>
      <c r="TO37" s="288"/>
      <c r="TP37" s="288"/>
      <c r="TQ37" s="288"/>
      <c r="TR37" s="288"/>
      <c r="TS37" s="288"/>
      <c r="TT37" s="288"/>
      <c r="TU37" s="288"/>
      <c r="TV37" s="288"/>
      <c r="TW37" s="288"/>
      <c r="TX37" s="288"/>
      <c r="TY37" s="288"/>
      <c r="TZ37" s="288"/>
      <c r="UA37" s="288"/>
      <c r="UB37" s="288"/>
      <c r="UC37" s="288"/>
      <c r="UD37" s="288"/>
      <c r="UE37" s="288"/>
      <c r="UF37" s="288"/>
      <c r="UG37" s="288"/>
      <c r="UH37" s="288"/>
      <c r="UI37" s="288"/>
      <c r="UJ37" s="288"/>
      <c r="UK37" s="288"/>
      <c r="UL37" s="288"/>
      <c r="UM37" s="288"/>
      <c r="UN37" s="288"/>
      <c r="UO37" s="288"/>
      <c r="UP37" s="288"/>
      <c r="UQ37" s="288"/>
      <c r="UR37" s="288"/>
      <c r="US37" s="288"/>
      <c r="UT37" s="288"/>
      <c r="UU37" s="288"/>
      <c r="UV37" s="288"/>
      <c r="UW37" s="288"/>
      <c r="UX37" s="288"/>
      <c r="UY37" s="288"/>
      <c r="UZ37" s="288"/>
      <c r="VA37" s="288"/>
      <c r="VB37" s="288"/>
      <c r="VC37" s="288"/>
      <c r="VD37" s="288"/>
      <c r="VE37" s="288"/>
      <c r="VF37" s="288"/>
      <c r="VG37" s="288"/>
      <c r="VH37" s="288"/>
      <c r="VI37" s="288"/>
      <c r="VJ37" s="288"/>
      <c r="VK37" s="288"/>
      <c r="VL37" s="288"/>
      <c r="VM37" s="288"/>
      <c r="VN37" s="288"/>
      <c r="VO37" s="288"/>
      <c r="VP37" s="288"/>
      <c r="VQ37" s="288"/>
      <c r="VR37" s="288"/>
      <c r="VS37" s="288"/>
      <c r="VT37" s="288"/>
      <c r="VU37" s="288"/>
      <c r="VV37" s="288"/>
      <c r="VW37" s="288"/>
      <c r="VX37" s="288"/>
      <c r="VY37" s="288"/>
      <c r="VZ37" s="288"/>
      <c r="WA37" s="288"/>
      <c r="WB37" s="288"/>
      <c r="WC37" s="288"/>
      <c r="WD37" s="288"/>
      <c r="WE37" s="288"/>
      <c r="WF37" s="288"/>
      <c r="WG37" s="288"/>
      <c r="WH37" s="288"/>
      <c r="WI37" s="288"/>
      <c r="WJ37" s="288"/>
      <c r="WK37" s="288"/>
      <c r="WL37" s="288"/>
      <c r="WM37" s="288"/>
      <c r="WN37" s="288"/>
      <c r="WO37" s="288"/>
      <c r="WP37" s="288"/>
      <c r="WQ37" s="288"/>
      <c r="WR37" s="288"/>
      <c r="WS37" s="288"/>
      <c r="WT37" s="288"/>
      <c r="WU37" s="288"/>
      <c r="WV37" s="288"/>
      <c r="WW37" s="288"/>
      <c r="WX37" s="288"/>
      <c r="WY37" s="288"/>
      <c r="WZ37" s="288"/>
      <c r="XA37" s="288"/>
      <c r="XB37" s="288"/>
      <c r="XC37" s="288"/>
      <c r="XD37" s="288"/>
      <c r="XE37" s="288"/>
      <c r="XF37" s="288"/>
      <c r="XG37" s="288"/>
      <c r="XH37" s="288"/>
      <c r="XI37" s="288"/>
      <c r="XJ37" s="288"/>
      <c r="XK37" s="288"/>
      <c r="XL37" s="288"/>
      <c r="XM37" s="288"/>
      <c r="XN37" s="288"/>
      <c r="XO37" s="288"/>
      <c r="XP37" s="288"/>
      <c r="XQ37" s="288"/>
      <c r="XR37" s="288"/>
      <c r="XS37" s="288"/>
      <c r="XT37" s="288"/>
      <c r="XU37" s="288"/>
      <c r="XV37" s="288"/>
      <c r="XW37" s="288"/>
      <c r="XX37" s="288"/>
      <c r="XY37" s="288"/>
      <c r="XZ37" s="288"/>
      <c r="YA37" s="288"/>
      <c r="YB37" s="288"/>
      <c r="YC37" s="288"/>
      <c r="YD37" s="288"/>
      <c r="YE37" s="288"/>
      <c r="YF37" s="288"/>
      <c r="YG37" s="288"/>
      <c r="YH37" s="288"/>
      <c r="YI37" s="288"/>
      <c r="YJ37" s="288"/>
      <c r="YK37" s="288"/>
      <c r="YL37" s="288"/>
      <c r="YM37" s="288"/>
      <c r="YN37" s="288"/>
      <c r="YO37" s="288"/>
      <c r="YP37" s="288"/>
      <c r="YQ37" s="288"/>
      <c r="YR37" s="288"/>
      <c r="YS37" s="288"/>
      <c r="YT37" s="288"/>
      <c r="YU37" s="288"/>
      <c r="YV37" s="288"/>
      <c r="YW37" s="288"/>
      <c r="YX37" s="288"/>
      <c r="YY37" s="288"/>
      <c r="YZ37" s="288"/>
      <c r="ZA37" s="288"/>
      <c r="ZB37" s="288"/>
      <c r="ZC37" s="288"/>
      <c r="ZD37" s="288"/>
      <c r="ZE37" s="288"/>
      <c r="ZF37" s="288"/>
      <c r="ZG37" s="288"/>
      <c r="ZH37" s="288"/>
      <c r="ZI37" s="288"/>
      <c r="ZJ37" s="288"/>
      <c r="ZK37" s="288"/>
      <c r="ZL37" s="288"/>
      <c r="ZM37" s="288"/>
      <c r="ZN37" s="288"/>
      <c r="ZO37" s="288"/>
      <c r="ZP37" s="288"/>
      <c r="ZQ37" s="288"/>
      <c r="ZR37" s="288"/>
      <c r="ZS37" s="288"/>
      <c r="ZT37" s="288"/>
      <c r="ZU37" s="288"/>
      <c r="ZV37" s="288"/>
      <c r="ZW37" s="288"/>
      <c r="ZX37" s="288"/>
      <c r="ZY37" s="288"/>
      <c r="ZZ37" s="288"/>
      <c r="AAA37" s="288"/>
      <c r="AAB37" s="288"/>
      <c r="AAC37" s="288"/>
      <c r="AAD37" s="288"/>
      <c r="AAE37" s="288"/>
      <c r="AAF37" s="288"/>
      <c r="AAG37" s="288"/>
      <c r="AAH37" s="288"/>
      <c r="AAI37" s="288"/>
      <c r="AAJ37" s="288"/>
      <c r="AAK37" s="288"/>
      <c r="AAL37" s="288"/>
      <c r="AAM37" s="288"/>
      <c r="AAN37" s="288"/>
      <c r="AAO37" s="288"/>
      <c r="AAP37" s="288"/>
      <c r="AAQ37" s="288"/>
      <c r="AAR37" s="288"/>
      <c r="AAS37" s="288"/>
      <c r="AAT37" s="288"/>
      <c r="AAU37" s="288"/>
      <c r="AAV37" s="288"/>
      <c r="AAW37" s="288"/>
      <c r="AAX37" s="288"/>
      <c r="AAY37" s="288"/>
      <c r="AAZ37" s="288"/>
      <c r="ABA37" s="288"/>
      <c r="ABB37" s="288"/>
      <c r="ABC37" s="288"/>
      <c r="ABD37" s="288"/>
      <c r="ABE37" s="288"/>
      <c r="ABF37" s="288"/>
      <c r="ABG37" s="288"/>
      <c r="ABH37" s="288"/>
      <c r="ABI37" s="288"/>
      <c r="ABJ37" s="288"/>
      <c r="ABK37" s="288"/>
      <c r="ABL37" s="288"/>
      <c r="ABM37" s="288"/>
      <c r="ABN37" s="288"/>
      <c r="ABO37" s="288"/>
      <c r="ABP37" s="288"/>
      <c r="ABQ37" s="288"/>
      <c r="ABR37" s="288"/>
      <c r="ABS37" s="288"/>
      <c r="ABT37" s="288"/>
      <c r="ABU37" s="288"/>
      <c r="ABV37" s="288"/>
      <c r="ABW37" s="288"/>
      <c r="ABX37" s="288"/>
      <c r="ABY37" s="288"/>
      <c r="ABZ37" s="288"/>
      <c r="ACA37" s="288"/>
      <c r="ACB37" s="288"/>
      <c r="ACC37" s="288"/>
      <c r="ACD37" s="288"/>
      <c r="ACE37" s="288"/>
      <c r="ACF37" s="288"/>
      <c r="ACG37" s="288"/>
      <c r="ACH37" s="288"/>
      <c r="ACI37" s="288"/>
      <c r="ACJ37" s="288"/>
      <c r="ACK37" s="288"/>
      <c r="ACL37" s="288"/>
      <c r="ACM37" s="288"/>
      <c r="ACN37" s="288"/>
      <c r="ACO37" s="288"/>
      <c r="ACP37" s="288"/>
      <c r="ACQ37" s="288"/>
      <c r="ACR37" s="288"/>
      <c r="ACS37" s="288"/>
      <c r="ACT37" s="288"/>
      <c r="ACU37" s="288"/>
      <c r="ACV37" s="288"/>
      <c r="ACW37" s="288"/>
      <c r="ACX37" s="288"/>
      <c r="ACY37" s="288"/>
      <c r="ACZ37" s="288"/>
      <c r="ADA37" s="288"/>
      <c r="ADB37" s="288"/>
      <c r="ADC37" s="288"/>
      <c r="ADD37" s="288"/>
      <c r="ADE37" s="288"/>
      <c r="ADF37" s="288"/>
      <c r="ADG37" s="288"/>
      <c r="ADH37" s="288"/>
      <c r="ADI37" s="288"/>
      <c r="ADJ37" s="288"/>
      <c r="ADK37" s="288"/>
      <c r="ADL37" s="288"/>
      <c r="ADM37" s="288"/>
      <c r="ADN37" s="288"/>
      <c r="ADO37" s="288"/>
      <c r="ADP37" s="288"/>
      <c r="ADQ37" s="288"/>
      <c r="ADR37" s="288"/>
      <c r="ADS37" s="288"/>
      <c r="ADT37" s="288"/>
      <c r="ADU37" s="288"/>
      <c r="ADV37" s="288"/>
      <c r="ADW37" s="288"/>
      <c r="ADX37" s="288"/>
      <c r="ADY37" s="288"/>
      <c r="ADZ37" s="288"/>
      <c r="AEA37" s="288"/>
      <c r="AEB37" s="288"/>
      <c r="AEC37" s="288"/>
      <c r="AED37" s="288"/>
      <c r="AEE37" s="288"/>
      <c r="AEF37" s="288"/>
      <c r="AEG37" s="288"/>
      <c r="AEH37" s="288"/>
      <c r="AEI37" s="288"/>
      <c r="AEJ37" s="288"/>
      <c r="AEK37" s="288"/>
      <c r="AEL37" s="288"/>
      <c r="AEM37" s="288"/>
      <c r="AEN37" s="288"/>
      <c r="AEO37" s="288"/>
      <c r="AEP37" s="288"/>
      <c r="AEQ37" s="288"/>
      <c r="AER37" s="288"/>
      <c r="AES37" s="288"/>
      <c r="AET37" s="288"/>
      <c r="AEU37" s="288"/>
      <c r="AEV37" s="288"/>
      <c r="AEW37" s="288"/>
      <c r="AEX37" s="288"/>
      <c r="AEY37" s="288"/>
      <c r="AEZ37" s="288"/>
      <c r="AFA37" s="288"/>
      <c r="AFB37" s="288"/>
      <c r="AFC37" s="288"/>
      <c r="AFD37" s="288"/>
      <c r="AFE37" s="288"/>
      <c r="AFF37" s="288"/>
      <c r="AFG37" s="288"/>
      <c r="AFH37" s="288"/>
      <c r="AFI37" s="288"/>
      <c r="AFJ37" s="288"/>
      <c r="AFK37" s="288"/>
      <c r="AFL37" s="288"/>
      <c r="AFM37" s="288"/>
      <c r="AFN37" s="288"/>
      <c r="AFO37" s="288"/>
      <c r="AFP37" s="288"/>
      <c r="AFQ37" s="288"/>
      <c r="AFR37" s="288"/>
      <c r="AFS37" s="288"/>
      <c r="AFT37" s="288"/>
      <c r="AFU37" s="288"/>
      <c r="AFV37" s="288"/>
      <c r="AFW37" s="288"/>
      <c r="AFX37" s="288"/>
      <c r="AFY37" s="288"/>
      <c r="AFZ37" s="288"/>
      <c r="AGA37" s="288"/>
      <c r="AGB37" s="288"/>
      <c r="AGC37" s="288"/>
      <c r="AGD37" s="288"/>
      <c r="AGE37" s="288"/>
      <c r="AGF37" s="288"/>
      <c r="AGG37" s="288"/>
      <c r="AGH37" s="288"/>
      <c r="AGI37" s="288"/>
      <c r="AGJ37" s="288"/>
      <c r="AGK37" s="288"/>
      <c r="AGL37" s="288"/>
      <c r="AGM37" s="288"/>
      <c r="AGN37" s="288"/>
      <c r="AGO37" s="288"/>
      <c r="AGP37" s="288"/>
      <c r="AGQ37" s="288"/>
      <c r="AGR37" s="288"/>
      <c r="AGS37" s="288"/>
      <c r="AGT37" s="288"/>
      <c r="AGU37" s="288"/>
      <c r="AGV37" s="288"/>
      <c r="AGW37" s="288"/>
      <c r="AGX37" s="288"/>
      <c r="AGY37" s="288"/>
      <c r="AGZ37" s="288"/>
      <c r="AHA37" s="288"/>
      <c r="AHB37" s="288"/>
      <c r="AHC37" s="288"/>
      <c r="AHD37" s="288"/>
      <c r="AHE37" s="288"/>
      <c r="AHF37" s="288"/>
      <c r="AHG37" s="288"/>
      <c r="AHH37" s="288"/>
      <c r="AHI37" s="288"/>
      <c r="AHJ37" s="288"/>
      <c r="AHK37" s="288"/>
      <c r="AHL37" s="288"/>
      <c r="AHM37" s="288"/>
      <c r="AHN37" s="288"/>
      <c r="AHO37" s="288"/>
      <c r="AHP37" s="288"/>
      <c r="AHQ37" s="288"/>
      <c r="AHR37" s="288"/>
      <c r="AHS37" s="288"/>
      <c r="AHT37" s="288"/>
      <c r="AHU37" s="288"/>
      <c r="AHV37" s="288"/>
      <c r="AHW37" s="288"/>
      <c r="AHX37" s="288"/>
      <c r="AHY37" s="288"/>
      <c r="AHZ37" s="288"/>
      <c r="AIA37" s="288"/>
      <c r="AIB37" s="288"/>
      <c r="AIC37" s="288"/>
      <c r="AID37" s="288"/>
      <c r="AIE37" s="288"/>
      <c r="AIF37" s="288"/>
      <c r="AIG37" s="288"/>
      <c r="AIH37" s="288"/>
      <c r="AII37" s="288"/>
      <c r="AIJ37" s="288"/>
      <c r="AIK37" s="288"/>
      <c r="AIL37" s="288"/>
      <c r="AIM37" s="288"/>
      <c r="AIN37" s="288"/>
      <c r="AIO37" s="288"/>
      <c r="AIP37" s="288"/>
      <c r="AIQ37" s="288"/>
      <c r="AIR37" s="288"/>
      <c r="AIS37" s="288"/>
      <c r="AIT37" s="288"/>
      <c r="AIU37" s="288"/>
      <c r="AIV37" s="288"/>
      <c r="AIW37" s="288"/>
      <c r="AIX37" s="288"/>
      <c r="AIY37" s="288"/>
      <c r="AIZ37" s="288"/>
      <c r="AJA37" s="288"/>
      <c r="AJB37" s="288"/>
      <c r="AJC37" s="288"/>
      <c r="AJD37" s="288"/>
      <c r="AJE37" s="288"/>
      <c r="AJF37" s="288"/>
      <c r="AJG37" s="288"/>
      <c r="AJH37" s="288"/>
      <c r="AJI37" s="288"/>
      <c r="AJJ37" s="288"/>
      <c r="AJK37" s="288"/>
      <c r="AJL37" s="288"/>
      <c r="AJM37" s="288"/>
      <c r="AJN37" s="288"/>
      <c r="AJO37" s="288"/>
      <c r="AJP37" s="288"/>
      <c r="AJQ37" s="288"/>
      <c r="AJR37" s="288"/>
      <c r="AJS37" s="288"/>
      <c r="AJT37" s="288"/>
      <c r="AJU37" s="288"/>
      <c r="AJV37" s="288"/>
      <c r="AJW37" s="288"/>
      <c r="AJX37" s="288"/>
      <c r="AJY37" s="288"/>
      <c r="AJZ37" s="288"/>
      <c r="AKA37" s="288"/>
      <c r="AKB37" s="288"/>
      <c r="AKC37" s="288"/>
      <c r="AKD37" s="288"/>
      <c r="AKE37" s="288"/>
      <c r="AKF37" s="288"/>
      <c r="AKG37" s="288"/>
      <c r="AKH37" s="288"/>
      <c r="AKI37" s="288"/>
      <c r="AKJ37" s="288"/>
      <c r="AKK37" s="288"/>
      <c r="AKL37" s="288"/>
      <c r="AKM37" s="288"/>
      <c r="AKN37" s="288"/>
      <c r="AKO37" s="288"/>
      <c r="AKP37" s="288"/>
      <c r="AKQ37" s="288"/>
      <c r="AKR37" s="288"/>
      <c r="AKS37" s="288"/>
      <c r="AKT37" s="288"/>
      <c r="AKU37" s="288"/>
      <c r="AKV37" s="288"/>
      <c r="AKW37" s="288"/>
      <c r="AKX37" s="288"/>
      <c r="AKY37" s="288"/>
      <c r="AKZ37" s="288"/>
      <c r="ALA37" s="288"/>
      <c r="ALB37" s="288"/>
      <c r="ALC37" s="288"/>
      <c r="ALD37" s="288"/>
      <c r="ALE37" s="288"/>
      <c r="ALF37" s="288"/>
      <c r="ALG37" s="288"/>
      <c r="ALH37" s="288"/>
      <c r="ALI37" s="288"/>
      <c r="ALJ37" s="288"/>
      <c r="ALK37" s="288"/>
      <c r="ALL37" s="288"/>
      <c r="ALM37" s="288"/>
      <c r="ALN37" s="288"/>
      <c r="ALO37" s="288"/>
      <c r="ALP37" s="288"/>
      <c r="ALQ37" s="288"/>
      <c r="ALR37" s="288"/>
      <c r="ALS37" s="288"/>
      <c r="ALT37" s="288"/>
      <c r="ALU37" s="288"/>
      <c r="ALV37" s="288"/>
      <c r="ALW37" s="288"/>
      <c r="ALX37" s="288"/>
      <c r="ALY37" s="288"/>
      <c r="ALZ37" s="288"/>
      <c r="AMA37" s="288"/>
      <c r="AMB37" s="288"/>
      <c r="AMC37" s="288"/>
    </row>
    <row r="38" spans="1:1017" s="289" customFormat="1" ht="53.25" customHeight="1" thickTop="1" x14ac:dyDescent="0.7">
      <c r="A38" s="492" t="s">
        <v>353</v>
      </c>
      <c r="B38" s="4"/>
      <c r="C38" s="4"/>
      <c r="D38" s="4"/>
      <c r="E38" s="4"/>
      <c r="F38" s="4"/>
      <c r="G38" s="4"/>
      <c r="H38" s="4"/>
      <c r="I38" s="4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88"/>
      <c r="AC38" s="288"/>
      <c r="AD38" s="288"/>
      <c r="AE38" s="288"/>
      <c r="AF38" s="288"/>
      <c r="AG38" s="288"/>
      <c r="AH38" s="288"/>
      <c r="AI38" s="288"/>
      <c r="AJ38" s="288"/>
      <c r="AK38" s="288"/>
      <c r="AL38" s="288"/>
      <c r="AM38" s="288"/>
      <c r="AN38" s="288"/>
      <c r="AO38" s="288"/>
      <c r="AP38" s="288"/>
      <c r="AQ38" s="288"/>
      <c r="AR38" s="288"/>
      <c r="AS38" s="288"/>
      <c r="AT38" s="288"/>
      <c r="AU38" s="288"/>
      <c r="AV38" s="288"/>
      <c r="AW38" s="288"/>
      <c r="AX38" s="288"/>
      <c r="AY38" s="288"/>
      <c r="AZ38" s="288"/>
      <c r="BA38" s="288"/>
      <c r="BB38" s="288"/>
      <c r="BC38" s="288"/>
      <c r="BD38" s="288"/>
      <c r="BE38" s="288"/>
      <c r="BF38" s="288"/>
      <c r="BG38" s="288"/>
      <c r="BH38" s="288"/>
      <c r="BI38" s="288"/>
      <c r="BJ38" s="288"/>
      <c r="BK38" s="288"/>
      <c r="BL38" s="288"/>
      <c r="BM38" s="288"/>
      <c r="BN38" s="288"/>
      <c r="BO38" s="288"/>
      <c r="BP38" s="288"/>
      <c r="BQ38" s="288"/>
      <c r="BR38" s="288"/>
      <c r="BS38" s="288"/>
      <c r="BT38" s="288"/>
      <c r="BU38" s="288"/>
      <c r="BV38" s="288"/>
      <c r="BW38" s="288"/>
      <c r="BX38" s="288"/>
      <c r="BY38" s="288"/>
      <c r="BZ38" s="288"/>
      <c r="CA38" s="288"/>
      <c r="CB38" s="288"/>
      <c r="CC38" s="288"/>
      <c r="CD38" s="288"/>
      <c r="CE38" s="288"/>
      <c r="CF38" s="288"/>
      <c r="CG38" s="288"/>
      <c r="CH38" s="288"/>
      <c r="CI38" s="288"/>
      <c r="CJ38" s="288"/>
      <c r="CK38" s="288"/>
      <c r="CL38" s="288"/>
      <c r="CM38" s="288"/>
      <c r="CN38" s="288"/>
      <c r="CO38" s="288"/>
      <c r="CP38" s="288"/>
      <c r="CQ38" s="288"/>
      <c r="CR38" s="288"/>
      <c r="CS38" s="288"/>
      <c r="CT38" s="288"/>
      <c r="CU38" s="288"/>
      <c r="CV38" s="288"/>
      <c r="CW38" s="288"/>
      <c r="CX38" s="288"/>
      <c r="CY38" s="288"/>
      <c r="CZ38" s="288"/>
      <c r="DA38" s="288"/>
      <c r="DB38" s="288"/>
      <c r="DC38" s="288"/>
      <c r="DD38" s="288"/>
      <c r="DE38" s="288"/>
      <c r="DF38" s="288"/>
      <c r="DG38" s="288"/>
      <c r="DH38" s="288"/>
      <c r="DI38" s="288"/>
      <c r="DJ38" s="288"/>
      <c r="DK38" s="288"/>
      <c r="DL38" s="288"/>
      <c r="DM38" s="288"/>
      <c r="DN38" s="288"/>
      <c r="DO38" s="288"/>
      <c r="DP38" s="288"/>
      <c r="DQ38" s="288"/>
      <c r="DR38" s="288"/>
      <c r="DS38" s="288"/>
      <c r="DT38" s="288"/>
      <c r="DU38" s="288"/>
      <c r="DV38" s="288"/>
      <c r="DW38" s="288"/>
      <c r="DX38" s="288"/>
      <c r="DY38" s="288"/>
      <c r="DZ38" s="288"/>
      <c r="EA38" s="288"/>
      <c r="EB38" s="288"/>
      <c r="EC38" s="288"/>
      <c r="ED38" s="288"/>
      <c r="EE38" s="288"/>
      <c r="EF38" s="288"/>
      <c r="EG38" s="288"/>
      <c r="EH38" s="288"/>
      <c r="EI38" s="288"/>
      <c r="EJ38" s="288"/>
      <c r="EK38" s="288"/>
      <c r="EL38" s="288"/>
      <c r="EM38" s="288"/>
      <c r="EN38" s="288"/>
      <c r="EO38" s="288"/>
      <c r="EP38" s="288"/>
      <c r="EQ38" s="288"/>
      <c r="ER38" s="288"/>
      <c r="ES38" s="288"/>
      <c r="ET38" s="288"/>
      <c r="EU38" s="288"/>
      <c r="EV38" s="288"/>
      <c r="EW38" s="288"/>
      <c r="EX38" s="288"/>
      <c r="EY38" s="288"/>
      <c r="EZ38" s="288"/>
      <c r="FA38" s="288"/>
      <c r="FB38" s="288"/>
      <c r="FC38" s="288"/>
      <c r="FD38" s="288"/>
      <c r="FE38" s="288"/>
      <c r="FF38" s="288"/>
      <c r="FG38" s="288"/>
      <c r="FH38" s="288"/>
      <c r="FI38" s="288"/>
      <c r="FJ38" s="288"/>
      <c r="FK38" s="288"/>
      <c r="FL38" s="288"/>
      <c r="FM38" s="288"/>
      <c r="FN38" s="288"/>
      <c r="FO38" s="288"/>
      <c r="FP38" s="288"/>
      <c r="FQ38" s="288"/>
      <c r="FR38" s="288"/>
      <c r="FS38" s="288"/>
      <c r="FT38" s="288"/>
      <c r="FU38" s="288"/>
      <c r="FV38" s="288"/>
      <c r="FW38" s="288"/>
      <c r="FX38" s="288"/>
      <c r="FY38" s="288"/>
      <c r="FZ38" s="288"/>
      <c r="GA38" s="288"/>
      <c r="GB38" s="288"/>
      <c r="GC38" s="288"/>
      <c r="GD38" s="288"/>
      <c r="GE38" s="288"/>
      <c r="GF38" s="288"/>
      <c r="GG38" s="288"/>
      <c r="GH38" s="288"/>
      <c r="GI38" s="288"/>
      <c r="GJ38" s="288"/>
      <c r="GK38" s="288"/>
      <c r="GL38" s="288"/>
      <c r="GM38" s="288"/>
      <c r="GN38" s="288"/>
      <c r="GO38" s="288"/>
      <c r="GP38" s="288"/>
      <c r="GQ38" s="288"/>
      <c r="GR38" s="288"/>
      <c r="GS38" s="288"/>
      <c r="GT38" s="288"/>
      <c r="GU38" s="288"/>
      <c r="GV38" s="288"/>
      <c r="GW38" s="288"/>
      <c r="GX38" s="288"/>
      <c r="GY38" s="288"/>
      <c r="GZ38" s="288"/>
      <c r="HA38" s="288"/>
      <c r="HB38" s="288"/>
      <c r="HC38" s="288"/>
      <c r="HD38" s="288"/>
      <c r="HE38" s="288"/>
      <c r="HF38" s="288"/>
      <c r="HG38" s="288"/>
      <c r="HH38" s="288"/>
      <c r="HI38" s="288"/>
      <c r="HJ38" s="288"/>
      <c r="HK38" s="288"/>
      <c r="HL38" s="288"/>
      <c r="HM38" s="288"/>
      <c r="HN38" s="288"/>
      <c r="HO38" s="288"/>
      <c r="HP38" s="288"/>
      <c r="HQ38" s="288"/>
      <c r="HR38" s="288"/>
      <c r="HS38" s="288"/>
      <c r="HT38" s="288"/>
      <c r="HU38" s="288"/>
      <c r="HV38" s="288"/>
      <c r="HW38" s="288"/>
      <c r="HX38" s="288"/>
      <c r="HY38" s="288"/>
      <c r="HZ38" s="288"/>
      <c r="IA38" s="288"/>
      <c r="IB38" s="288"/>
      <c r="IC38" s="288"/>
      <c r="ID38" s="288"/>
      <c r="IE38" s="288"/>
      <c r="IF38" s="288"/>
      <c r="IG38" s="288"/>
      <c r="IH38" s="288"/>
      <c r="II38" s="288"/>
      <c r="IJ38" s="288"/>
      <c r="IK38" s="288"/>
      <c r="IL38" s="288"/>
      <c r="IM38" s="288"/>
      <c r="IN38" s="288"/>
      <c r="IO38" s="288"/>
      <c r="IP38" s="288"/>
      <c r="IQ38" s="288"/>
      <c r="IR38" s="288"/>
      <c r="IS38" s="288"/>
      <c r="IT38" s="288"/>
      <c r="IU38" s="288"/>
      <c r="IV38" s="288"/>
      <c r="IW38" s="288"/>
      <c r="IX38" s="288"/>
      <c r="IY38" s="288"/>
      <c r="IZ38" s="288"/>
      <c r="JA38" s="288"/>
      <c r="JB38" s="288"/>
      <c r="JC38" s="288"/>
      <c r="JD38" s="288"/>
      <c r="JE38" s="288"/>
      <c r="JF38" s="288"/>
      <c r="JG38" s="288"/>
      <c r="JH38" s="288"/>
      <c r="JI38" s="288"/>
      <c r="JJ38" s="288"/>
      <c r="JK38" s="288"/>
      <c r="JL38" s="288"/>
      <c r="JM38" s="288"/>
      <c r="JN38" s="288"/>
      <c r="JO38" s="288"/>
      <c r="JP38" s="288"/>
      <c r="JQ38" s="288"/>
      <c r="JR38" s="288"/>
      <c r="JS38" s="288"/>
      <c r="JT38" s="288"/>
      <c r="JU38" s="288"/>
      <c r="JV38" s="288"/>
      <c r="JW38" s="288"/>
      <c r="JX38" s="288"/>
      <c r="JY38" s="288"/>
      <c r="JZ38" s="288"/>
      <c r="KA38" s="288"/>
      <c r="KB38" s="288"/>
      <c r="KC38" s="288"/>
      <c r="KD38" s="288"/>
      <c r="KE38" s="288"/>
      <c r="KF38" s="288"/>
      <c r="KG38" s="288"/>
      <c r="KH38" s="288"/>
      <c r="KI38" s="288"/>
      <c r="KJ38" s="288"/>
      <c r="KK38" s="288"/>
      <c r="KL38" s="288"/>
      <c r="KM38" s="288"/>
      <c r="KN38" s="288"/>
      <c r="KO38" s="288"/>
      <c r="KP38" s="288"/>
      <c r="KQ38" s="288"/>
      <c r="KR38" s="288"/>
      <c r="KS38" s="288"/>
      <c r="KT38" s="288"/>
      <c r="KU38" s="288"/>
      <c r="KV38" s="288"/>
      <c r="KW38" s="288"/>
      <c r="KX38" s="288"/>
      <c r="KY38" s="288"/>
      <c r="KZ38" s="288"/>
      <c r="LA38" s="288"/>
      <c r="LB38" s="288"/>
      <c r="LC38" s="288"/>
      <c r="LD38" s="288"/>
      <c r="LE38" s="288"/>
      <c r="LF38" s="288"/>
      <c r="LG38" s="288"/>
      <c r="LH38" s="288"/>
      <c r="LI38" s="288"/>
      <c r="LJ38" s="288"/>
      <c r="LK38" s="288"/>
      <c r="LL38" s="288"/>
      <c r="LM38" s="288"/>
      <c r="LN38" s="288"/>
      <c r="LO38" s="288"/>
      <c r="LP38" s="288"/>
      <c r="LQ38" s="288"/>
      <c r="LR38" s="288"/>
      <c r="LS38" s="288"/>
      <c r="LT38" s="288"/>
      <c r="LU38" s="288"/>
      <c r="LV38" s="288"/>
      <c r="LW38" s="288"/>
      <c r="LX38" s="288"/>
      <c r="LY38" s="288"/>
      <c r="LZ38" s="288"/>
      <c r="MA38" s="288"/>
      <c r="MB38" s="288"/>
      <c r="MC38" s="288"/>
      <c r="MD38" s="288"/>
      <c r="ME38" s="288"/>
      <c r="MF38" s="288"/>
      <c r="MG38" s="288"/>
      <c r="MH38" s="288"/>
      <c r="MI38" s="288"/>
      <c r="MJ38" s="288"/>
      <c r="MK38" s="288"/>
      <c r="ML38" s="288"/>
      <c r="MM38" s="288"/>
      <c r="MN38" s="288"/>
      <c r="MO38" s="288"/>
      <c r="MP38" s="288"/>
      <c r="MQ38" s="288"/>
      <c r="MR38" s="288"/>
      <c r="MS38" s="288"/>
      <c r="MT38" s="288"/>
      <c r="MU38" s="288"/>
      <c r="MV38" s="288"/>
      <c r="MW38" s="288"/>
      <c r="MX38" s="288"/>
      <c r="MY38" s="288"/>
      <c r="MZ38" s="288"/>
      <c r="NA38" s="288"/>
      <c r="NB38" s="288"/>
      <c r="NC38" s="288"/>
      <c r="ND38" s="288"/>
      <c r="NE38" s="288"/>
      <c r="NF38" s="288"/>
      <c r="NG38" s="288"/>
      <c r="NH38" s="288"/>
      <c r="NI38" s="288"/>
      <c r="NJ38" s="288"/>
      <c r="NK38" s="288"/>
      <c r="NL38" s="288"/>
      <c r="NM38" s="288"/>
      <c r="NN38" s="288"/>
      <c r="NO38" s="288"/>
      <c r="NP38" s="288"/>
      <c r="NQ38" s="288"/>
      <c r="NR38" s="288"/>
      <c r="NS38" s="288"/>
      <c r="NT38" s="288"/>
      <c r="NU38" s="288"/>
      <c r="NV38" s="288"/>
      <c r="NW38" s="288"/>
      <c r="NX38" s="288"/>
      <c r="NY38" s="288"/>
      <c r="NZ38" s="288"/>
      <c r="OA38" s="288"/>
      <c r="OB38" s="288"/>
      <c r="OC38" s="288"/>
      <c r="OD38" s="288"/>
      <c r="OE38" s="288"/>
      <c r="OF38" s="288"/>
      <c r="OG38" s="288"/>
      <c r="OH38" s="288"/>
      <c r="OI38" s="288"/>
      <c r="OJ38" s="288"/>
      <c r="OK38" s="288"/>
      <c r="OL38" s="288"/>
      <c r="OM38" s="288"/>
      <c r="ON38" s="288"/>
      <c r="OO38" s="288"/>
      <c r="OP38" s="288"/>
      <c r="OQ38" s="288"/>
      <c r="OR38" s="288"/>
      <c r="OS38" s="288"/>
      <c r="OT38" s="288"/>
      <c r="OU38" s="288"/>
      <c r="OV38" s="288"/>
      <c r="OW38" s="288"/>
      <c r="OX38" s="288"/>
      <c r="OY38" s="288"/>
      <c r="OZ38" s="288"/>
      <c r="PA38" s="288"/>
      <c r="PB38" s="288"/>
      <c r="PC38" s="288"/>
      <c r="PD38" s="288"/>
      <c r="PE38" s="288"/>
      <c r="PF38" s="288"/>
      <c r="PG38" s="288"/>
      <c r="PH38" s="288"/>
      <c r="PI38" s="288"/>
      <c r="PJ38" s="288"/>
      <c r="PK38" s="288"/>
      <c r="PL38" s="288"/>
      <c r="PM38" s="288"/>
      <c r="PN38" s="288"/>
      <c r="PO38" s="288"/>
      <c r="PP38" s="288"/>
      <c r="PQ38" s="288"/>
      <c r="PR38" s="288"/>
      <c r="PS38" s="288"/>
      <c r="PT38" s="288"/>
      <c r="PU38" s="288"/>
      <c r="PV38" s="288"/>
      <c r="PW38" s="288"/>
      <c r="PX38" s="288"/>
      <c r="PY38" s="288"/>
      <c r="PZ38" s="288"/>
      <c r="QA38" s="288"/>
      <c r="QB38" s="288"/>
      <c r="QC38" s="288"/>
      <c r="QD38" s="288"/>
      <c r="QE38" s="288"/>
      <c r="QF38" s="288"/>
      <c r="QG38" s="288"/>
      <c r="QH38" s="288"/>
      <c r="QI38" s="288"/>
      <c r="QJ38" s="288"/>
      <c r="QK38" s="288"/>
      <c r="QL38" s="288"/>
      <c r="QM38" s="288"/>
      <c r="QN38" s="288"/>
      <c r="QO38" s="288"/>
      <c r="QP38" s="288"/>
      <c r="QQ38" s="288"/>
      <c r="QR38" s="288"/>
      <c r="QS38" s="288"/>
      <c r="QT38" s="288"/>
      <c r="QU38" s="288"/>
      <c r="QV38" s="288"/>
      <c r="QW38" s="288"/>
      <c r="QX38" s="288"/>
      <c r="QY38" s="288"/>
      <c r="QZ38" s="288"/>
      <c r="RA38" s="288"/>
      <c r="RB38" s="288"/>
      <c r="RC38" s="288"/>
      <c r="RD38" s="288"/>
      <c r="RE38" s="288"/>
      <c r="RF38" s="288"/>
      <c r="RG38" s="288"/>
      <c r="RH38" s="288"/>
      <c r="RI38" s="288"/>
      <c r="RJ38" s="288"/>
      <c r="RK38" s="288"/>
      <c r="RL38" s="288"/>
      <c r="RM38" s="288"/>
      <c r="RN38" s="288"/>
      <c r="RO38" s="288"/>
      <c r="RP38" s="288"/>
      <c r="RQ38" s="288"/>
      <c r="RR38" s="288"/>
      <c r="RS38" s="288"/>
      <c r="RT38" s="288"/>
      <c r="RU38" s="288"/>
      <c r="RV38" s="288"/>
      <c r="RW38" s="288"/>
      <c r="RX38" s="288"/>
      <c r="RY38" s="288"/>
      <c r="RZ38" s="288"/>
      <c r="SA38" s="288"/>
      <c r="SB38" s="288"/>
      <c r="SC38" s="288"/>
      <c r="SD38" s="288"/>
      <c r="SE38" s="288"/>
      <c r="SF38" s="288"/>
      <c r="SG38" s="288"/>
      <c r="SH38" s="288"/>
      <c r="SI38" s="288"/>
      <c r="SJ38" s="288"/>
      <c r="SK38" s="288"/>
      <c r="SL38" s="288"/>
      <c r="SM38" s="288"/>
      <c r="SN38" s="288"/>
      <c r="SO38" s="288"/>
      <c r="SP38" s="288"/>
      <c r="SQ38" s="288"/>
      <c r="SR38" s="288"/>
      <c r="SS38" s="288"/>
      <c r="ST38" s="288"/>
      <c r="SU38" s="288"/>
      <c r="SV38" s="288"/>
      <c r="SW38" s="288"/>
      <c r="SX38" s="288"/>
      <c r="SY38" s="288"/>
      <c r="SZ38" s="288"/>
      <c r="TA38" s="288"/>
      <c r="TB38" s="288"/>
      <c r="TC38" s="288"/>
      <c r="TD38" s="288"/>
      <c r="TE38" s="288"/>
      <c r="TF38" s="288"/>
      <c r="TG38" s="288"/>
      <c r="TH38" s="288"/>
      <c r="TI38" s="288"/>
      <c r="TJ38" s="288"/>
      <c r="TK38" s="288"/>
      <c r="TL38" s="288"/>
      <c r="TM38" s="288"/>
      <c r="TN38" s="288"/>
      <c r="TO38" s="288"/>
      <c r="TP38" s="288"/>
      <c r="TQ38" s="288"/>
      <c r="TR38" s="288"/>
      <c r="TS38" s="288"/>
      <c r="TT38" s="288"/>
      <c r="TU38" s="288"/>
      <c r="TV38" s="288"/>
      <c r="TW38" s="288"/>
      <c r="TX38" s="288"/>
      <c r="TY38" s="288"/>
      <c r="TZ38" s="288"/>
      <c r="UA38" s="288"/>
      <c r="UB38" s="288"/>
      <c r="UC38" s="288"/>
      <c r="UD38" s="288"/>
      <c r="UE38" s="288"/>
      <c r="UF38" s="288"/>
      <c r="UG38" s="288"/>
      <c r="UH38" s="288"/>
      <c r="UI38" s="288"/>
      <c r="UJ38" s="288"/>
      <c r="UK38" s="288"/>
      <c r="UL38" s="288"/>
      <c r="UM38" s="288"/>
      <c r="UN38" s="288"/>
      <c r="UO38" s="288"/>
      <c r="UP38" s="288"/>
      <c r="UQ38" s="288"/>
      <c r="UR38" s="288"/>
      <c r="US38" s="288"/>
      <c r="UT38" s="288"/>
      <c r="UU38" s="288"/>
      <c r="UV38" s="288"/>
      <c r="UW38" s="288"/>
      <c r="UX38" s="288"/>
      <c r="UY38" s="288"/>
      <c r="UZ38" s="288"/>
      <c r="VA38" s="288"/>
      <c r="VB38" s="288"/>
      <c r="VC38" s="288"/>
      <c r="VD38" s="288"/>
      <c r="VE38" s="288"/>
      <c r="VF38" s="288"/>
      <c r="VG38" s="288"/>
      <c r="VH38" s="288"/>
      <c r="VI38" s="288"/>
      <c r="VJ38" s="288"/>
      <c r="VK38" s="288"/>
      <c r="VL38" s="288"/>
      <c r="VM38" s="288"/>
      <c r="VN38" s="288"/>
      <c r="VO38" s="288"/>
      <c r="VP38" s="288"/>
      <c r="VQ38" s="288"/>
      <c r="VR38" s="288"/>
      <c r="VS38" s="288"/>
      <c r="VT38" s="288"/>
      <c r="VU38" s="288"/>
      <c r="VV38" s="288"/>
      <c r="VW38" s="288"/>
      <c r="VX38" s="288"/>
      <c r="VY38" s="288"/>
      <c r="VZ38" s="288"/>
      <c r="WA38" s="288"/>
      <c r="WB38" s="288"/>
      <c r="WC38" s="288"/>
      <c r="WD38" s="288"/>
      <c r="WE38" s="288"/>
      <c r="WF38" s="288"/>
      <c r="WG38" s="288"/>
      <c r="WH38" s="288"/>
      <c r="WI38" s="288"/>
      <c r="WJ38" s="288"/>
      <c r="WK38" s="288"/>
      <c r="WL38" s="288"/>
      <c r="WM38" s="288"/>
      <c r="WN38" s="288"/>
      <c r="WO38" s="288"/>
      <c r="WP38" s="288"/>
      <c r="WQ38" s="288"/>
      <c r="WR38" s="288"/>
      <c r="WS38" s="288"/>
      <c r="WT38" s="288"/>
      <c r="WU38" s="288"/>
      <c r="WV38" s="288"/>
      <c r="WW38" s="288"/>
      <c r="WX38" s="288"/>
      <c r="WY38" s="288"/>
      <c r="WZ38" s="288"/>
      <c r="XA38" s="288"/>
      <c r="XB38" s="288"/>
      <c r="XC38" s="288"/>
      <c r="XD38" s="288"/>
      <c r="XE38" s="288"/>
      <c r="XF38" s="288"/>
      <c r="XG38" s="288"/>
      <c r="XH38" s="288"/>
      <c r="XI38" s="288"/>
      <c r="XJ38" s="288"/>
      <c r="XK38" s="288"/>
      <c r="XL38" s="288"/>
      <c r="XM38" s="288"/>
      <c r="XN38" s="288"/>
      <c r="XO38" s="288"/>
      <c r="XP38" s="288"/>
      <c r="XQ38" s="288"/>
      <c r="XR38" s="288"/>
      <c r="XS38" s="288"/>
      <c r="XT38" s="288"/>
      <c r="XU38" s="288"/>
      <c r="XV38" s="288"/>
      <c r="XW38" s="288"/>
      <c r="XX38" s="288"/>
      <c r="XY38" s="288"/>
      <c r="XZ38" s="288"/>
      <c r="YA38" s="288"/>
      <c r="YB38" s="288"/>
      <c r="YC38" s="288"/>
      <c r="YD38" s="288"/>
      <c r="YE38" s="288"/>
      <c r="YF38" s="288"/>
      <c r="YG38" s="288"/>
      <c r="YH38" s="288"/>
      <c r="YI38" s="288"/>
      <c r="YJ38" s="288"/>
      <c r="YK38" s="288"/>
      <c r="YL38" s="288"/>
      <c r="YM38" s="288"/>
      <c r="YN38" s="288"/>
      <c r="YO38" s="288"/>
      <c r="YP38" s="288"/>
      <c r="YQ38" s="288"/>
      <c r="YR38" s="288"/>
      <c r="YS38" s="288"/>
      <c r="YT38" s="288"/>
      <c r="YU38" s="288"/>
      <c r="YV38" s="288"/>
      <c r="YW38" s="288"/>
      <c r="YX38" s="288"/>
      <c r="YY38" s="288"/>
      <c r="YZ38" s="288"/>
      <c r="ZA38" s="288"/>
      <c r="ZB38" s="288"/>
      <c r="ZC38" s="288"/>
      <c r="ZD38" s="288"/>
      <c r="ZE38" s="288"/>
      <c r="ZF38" s="288"/>
      <c r="ZG38" s="288"/>
      <c r="ZH38" s="288"/>
      <c r="ZI38" s="288"/>
      <c r="ZJ38" s="288"/>
      <c r="ZK38" s="288"/>
      <c r="ZL38" s="288"/>
      <c r="ZM38" s="288"/>
      <c r="ZN38" s="288"/>
      <c r="ZO38" s="288"/>
      <c r="ZP38" s="288"/>
      <c r="ZQ38" s="288"/>
      <c r="ZR38" s="288"/>
      <c r="ZS38" s="288"/>
      <c r="ZT38" s="288"/>
      <c r="ZU38" s="288"/>
      <c r="ZV38" s="288"/>
      <c r="ZW38" s="288"/>
      <c r="ZX38" s="288"/>
      <c r="ZY38" s="288"/>
      <c r="ZZ38" s="288"/>
      <c r="AAA38" s="288"/>
      <c r="AAB38" s="288"/>
      <c r="AAC38" s="288"/>
      <c r="AAD38" s="288"/>
      <c r="AAE38" s="288"/>
      <c r="AAF38" s="288"/>
      <c r="AAG38" s="288"/>
      <c r="AAH38" s="288"/>
      <c r="AAI38" s="288"/>
      <c r="AAJ38" s="288"/>
      <c r="AAK38" s="288"/>
      <c r="AAL38" s="288"/>
      <c r="AAM38" s="288"/>
      <c r="AAN38" s="288"/>
      <c r="AAO38" s="288"/>
      <c r="AAP38" s="288"/>
      <c r="AAQ38" s="288"/>
      <c r="AAR38" s="288"/>
      <c r="AAS38" s="288"/>
      <c r="AAT38" s="288"/>
      <c r="AAU38" s="288"/>
      <c r="AAV38" s="288"/>
      <c r="AAW38" s="288"/>
      <c r="AAX38" s="288"/>
      <c r="AAY38" s="288"/>
      <c r="AAZ38" s="288"/>
      <c r="ABA38" s="288"/>
      <c r="ABB38" s="288"/>
      <c r="ABC38" s="288"/>
      <c r="ABD38" s="288"/>
      <c r="ABE38" s="288"/>
      <c r="ABF38" s="288"/>
      <c r="ABG38" s="288"/>
      <c r="ABH38" s="288"/>
      <c r="ABI38" s="288"/>
      <c r="ABJ38" s="288"/>
      <c r="ABK38" s="288"/>
      <c r="ABL38" s="288"/>
      <c r="ABM38" s="288"/>
      <c r="ABN38" s="288"/>
      <c r="ABO38" s="288"/>
      <c r="ABP38" s="288"/>
      <c r="ABQ38" s="288"/>
      <c r="ABR38" s="288"/>
      <c r="ABS38" s="288"/>
      <c r="ABT38" s="288"/>
      <c r="ABU38" s="288"/>
      <c r="ABV38" s="288"/>
      <c r="ABW38" s="288"/>
      <c r="ABX38" s="288"/>
      <c r="ABY38" s="288"/>
      <c r="ABZ38" s="288"/>
      <c r="ACA38" s="288"/>
      <c r="ACB38" s="288"/>
      <c r="ACC38" s="288"/>
      <c r="ACD38" s="288"/>
      <c r="ACE38" s="288"/>
      <c r="ACF38" s="288"/>
      <c r="ACG38" s="288"/>
      <c r="ACH38" s="288"/>
      <c r="ACI38" s="288"/>
      <c r="ACJ38" s="288"/>
      <c r="ACK38" s="288"/>
      <c r="ACL38" s="288"/>
      <c r="ACM38" s="288"/>
      <c r="ACN38" s="288"/>
      <c r="ACO38" s="288"/>
      <c r="ACP38" s="288"/>
      <c r="ACQ38" s="288"/>
      <c r="ACR38" s="288"/>
      <c r="ACS38" s="288"/>
      <c r="ACT38" s="288"/>
      <c r="ACU38" s="288"/>
      <c r="ACV38" s="288"/>
      <c r="ACW38" s="288"/>
      <c r="ACX38" s="288"/>
      <c r="ACY38" s="288"/>
      <c r="ACZ38" s="288"/>
      <c r="ADA38" s="288"/>
      <c r="ADB38" s="288"/>
      <c r="ADC38" s="288"/>
      <c r="ADD38" s="288"/>
      <c r="ADE38" s="288"/>
      <c r="ADF38" s="288"/>
      <c r="ADG38" s="288"/>
      <c r="ADH38" s="288"/>
      <c r="ADI38" s="288"/>
      <c r="ADJ38" s="288"/>
      <c r="ADK38" s="288"/>
      <c r="ADL38" s="288"/>
      <c r="ADM38" s="288"/>
      <c r="ADN38" s="288"/>
      <c r="ADO38" s="288"/>
      <c r="ADP38" s="288"/>
      <c r="ADQ38" s="288"/>
      <c r="ADR38" s="288"/>
      <c r="ADS38" s="288"/>
      <c r="ADT38" s="288"/>
      <c r="ADU38" s="288"/>
      <c r="ADV38" s="288"/>
      <c r="ADW38" s="288"/>
      <c r="ADX38" s="288"/>
      <c r="ADY38" s="288"/>
      <c r="ADZ38" s="288"/>
      <c r="AEA38" s="288"/>
      <c r="AEB38" s="288"/>
      <c r="AEC38" s="288"/>
      <c r="AED38" s="288"/>
      <c r="AEE38" s="288"/>
      <c r="AEF38" s="288"/>
      <c r="AEG38" s="288"/>
      <c r="AEH38" s="288"/>
      <c r="AEI38" s="288"/>
      <c r="AEJ38" s="288"/>
      <c r="AEK38" s="288"/>
      <c r="AEL38" s="288"/>
      <c r="AEM38" s="288"/>
      <c r="AEN38" s="288"/>
      <c r="AEO38" s="288"/>
      <c r="AEP38" s="288"/>
      <c r="AEQ38" s="288"/>
      <c r="AER38" s="288"/>
      <c r="AES38" s="288"/>
      <c r="AET38" s="288"/>
      <c r="AEU38" s="288"/>
      <c r="AEV38" s="288"/>
      <c r="AEW38" s="288"/>
      <c r="AEX38" s="288"/>
      <c r="AEY38" s="288"/>
      <c r="AEZ38" s="288"/>
      <c r="AFA38" s="288"/>
      <c r="AFB38" s="288"/>
      <c r="AFC38" s="288"/>
      <c r="AFD38" s="288"/>
      <c r="AFE38" s="288"/>
      <c r="AFF38" s="288"/>
      <c r="AFG38" s="288"/>
      <c r="AFH38" s="288"/>
      <c r="AFI38" s="288"/>
      <c r="AFJ38" s="288"/>
      <c r="AFK38" s="288"/>
      <c r="AFL38" s="288"/>
      <c r="AFM38" s="288"/>
      <c r="AFN38" s="288"/>
      <c r="AFO38" s="288"/>
      <c r="AFP38" s="288"/>
      <c r="AFQ38" s="288"/>
      <c r="AFR38" s="288"/>
      <c r="AFS38" s="288"/>
      <c r="AFT38" s="288"/>
      <c r="AFU38" s="288"/>
      <c r="AFV38" s="288"/>
      <c r="AFW38" s="288"/>
      <c r="AFX38" s="288"/>
      <c r="AFY38" s="288"/>
      <c r="AFZ38" s="288"/>
      <c r="AGA38" s="288"/>
      <c r="AGB38" s="288"/>
      <c r="AGC38" s="288"/>
      <c r="AGD38" s="288"/>
      <c r="AGE38" s="288"/>
      <c r="AGF38" s="288"/>
      <c r="AGG38" s="288"/>
      <c r="AGH38" s="288"/>
      <c r="AGI38" s="288"/>
      <c r="AGJ38" s="288"/>
      <c r="AGK38" s="288"/>
      <c r="AGL38" s="288"/>
      <c r="AGM38" s="288"/>
      <c r="AGN38" s="288"/>
      <c r="AGO38" s="288"/>
      <c r="AGP38" s="288"/>
      <c r="AGQ38" s="288"/>
      <c r="AGR38" s="288"/>
      <c r="AGS38" s="288"/>
      <c r="AGT38" s="288"/>
      <c r="AGU38" s="288"/>
      <c r="AGV38" s="288"/>
      <c r="AGW38" s="288"/>
      <c r="AGX38" s="288"/>
      <c r="AGY38" s="288"/>
      <c r="AGZ38" s="288"/>
      <c r="AHA38" s="288"/>
      <c r="AHB38" s="288"/>
      <c r="AHC38" s="288"/>
      <c r="AHD38" s="288"/>
      <c r="AHE38" s="288"/>
      <c r="AHF38" s="288"/>
      <c r="AHG38" s="288"/>
      <c r="AHH38" s="288"/>
      <c r="AHI38" s="288"/>
      <c r="AHJ38" s="288"/>
      <c r="AHK38" s="288"/>
      <c r="AHL38" s="288"/>
      <c r="AHM38" s="288"/>
      <c r="AHN38" s="288"/>
      <c r="AHO38" s="288"/>
      <c r="AHP38" s="288"/>
      <c r="AHQ38" s="288"/>
      <c r="AHR38" s="288"/>
      <c r="AHS38" s="288"/>
      <c r="AHT38" s="288"/>
      <c r="AHU38" s="288"/>
      <c r="AHV38" s="288"/>
      <c r="AHW38" s="288"/>
      <c r="AHX38" s="288"/>
      <c r="AHY38" s="288"/>
      <c r="AHZ38" s="288"/>
      <c r="AIA38" s="288"/>
      <c r="AIB38" s="288"/>
      <c r="AIC38" s="288"/>
      <c r="AID38" s="288"/>
      <c r="AIE38" s="288"/>
      <c r="AIF38" s="288"/>
      <c r="AIG38" s="288"/>
      <c r="AIH38" s="288"/>
      <c r="AII38" s="288"/>
      <c r="AIJ38" s="288"/>
      <c r="AIK38" s="288"/>
      <c r="AIL38" s="288"/>
      <c r="AIM38" s="288"/>
      <c r="AIN38" s="288"/>
      <c r="AIO38" s="288"/>
      <c r="AIP38" s="288"/>
      <c r="AIQ38" s="288"/>
      <c r="AIR38" s="288"/>
      <c r="AIS38" s="288"/>
      <c r="AIT38" s="288"/>
      <c r="AIU38" s="288"/>
      <c r="AIV38" s="288"/>
      <c r="AIW38" s="288"/>
      <c r="AIX38" s="288"/>
      <c r="AIY38" s="288"/>
      <c r="AIZ38" s="288"/>
      <c r="AJA38" s="288"/>
      <c r="AJB38" s="288"/>
      <c r="AJC38" s="288"/>
      <c r="AJD38" s="288"/>
      <c r="AJE38" s="288"/>
      <c r="AJF38" s="288"/>
      <c r="AJG38" s="288"/>
      <c r="AJH38" s="288"/>
      <c r="AJI38" s="288"/>
      <c r="AJJ38" s="288"/>
      <c r="AJK38" s="288"/>
      <c r="AJL38" s="288"/>
      <c r="AJM38" s="288"/>
      <c r="AJN38" s="288"/>
      <c r="AJO38" s="288"/>
      <c r="AJP38" s="288"/>
      <c r="AJQ38" s="288"/>
      <c r="AJR38" s="288"/>
      <c r="AJS38" s="288"/>
      <c r="AJT38" s="288"/>
      <c r="AJU38" s="288"/>
      <c r="AJV38" s="288"/>
      <c r="AJW38" s="288"/>
      <c r="AJX38" s="288"/>
      <c r="AJY38" s="288"/>
      <c r="AJZ38" s="288"/>
      <c r="AKA38" s="288"/>
      <c r="AKB38" s="288"/>
      <c r="AKC38" s="288"/>
      <c r="AKD38" s="288"/>
      <c r="AKE38" s="288"/>
      <c r="AKF38" s="288"/>
      <c r="AKG38" s="288"/>
      <c r="AKH38" s="288"/>
      <c r="AKI38" s="288"/>
      <c r="AKJ38" s="288"/>
      <c r="AKK38" s="288"/>
      <c r="AKL38" s="288"/>
      <c r="AKM38" s="288"/>
      <c r="AKN38" s="288"/>
      <c r="AKO38" s="288"/>
      <c r="AKP38" s="288"/>
      <c r="AKQ38" s="288"/>
      <c r="AKR38" s="288"/>
      <c r="AKS38" s="288"/>
      <c r="AKT38" s="288"/>
      <c r="AKU38" s="288"/>
      <c r="AKV38" s="288"/>
      <c r="AKW38" s="288"/>
      <c r="AKX38" s="288"/>
      <c r="AKY38" s="288"/>
      <c r="AKZ38" s="288"/>
      <c r="ALA38" s="288"/>
      <c r="ALB38" s="288"/>
      <c r="ALC38" s="288"/>
      <c r="ALD38" s="288"/>
      <c r="ALE38" s="288"/>
      <c r="ALF38" s="288"/>
      <c r="ALG38" s="288"/>
      <c r="ALH38" s="288"/>
      <c r="ALI38" s="288"/>
      <c r="ALJ38" s="288"/>
      <c r="ALK38" s="288"/>
      <c r="ALL38" s="288"/>
      <c r="ALM38" s="288"/>
      <c r="ALN38" s="288"/>
      <c r="ALO38" s="288"/>
      <c r="ALP38" s="288"/>
      <c r="ALQ38" s="288"/>
      <c r="ALR38" s="288"/>
      <c r="ALS38" s="288"/>
      <c r="ALT38" s="288"/>
      <c r="ALU38" s="288"/>
      <c r="ALV38" s="288"/>
      <c r="ALW38" s="288"/>
      <c r="ALX38" s="288"/>
      <c r="ALY38" s="288"/>
      <c r="ALZ38" s="288"/>
      <c r="AMA38" s="288"/>
      <c r="AMB38" s="288"/>
      <c r="AMC38" s="288"/>
    </row>
    <row r="39" spans="1:1017" ht="23.25" customHeight="1" x14ac:dyDescent="0.45">
      <c r="A39" s="3"/>
      <c r="B39" s="4"/>
      <c r="C39" s="4"/>
      <c r="D39" s="4"/>
      <c r="E39" s="4"/>
      <c r="F39" s="4"/>
      <c r="G39" s="4"/>
      <c r="H39" s="4"/>
      <c r="I39" s="4"/>
    </row>
    <row r="40" spans="1:1017" ht="0.75" customHeight="1" x14ac:dyDescent="0.55000000000000004">
      <c r="A40" s="73" t="s">
        <v>342</v>
      </c>
      <c r="B40" s="4"/>
      <c r="C40" s="4"/>
      <c r="D40" s="4"/>
      <c r="E40" s="4"/>
      <c r="F40" s="4"/>
      <c r="G40" s="4"/>
      <c r="H40" s="4"/>
      <c r="I40" s="4"/>
    </row>
    <row r="41" spans="1:1017" ht="19.5" customHeight="1" x14ac:dyDescent="0.45">
      <c r="A41" s="3"/>
      <c r="B41" s="4"/>
      <c r="C41" s="4"/>
      <c r="D41" s="4"/>
      <c r="E41" s="4"/>
      <c r="F41" s="4"/>
      <c r="G41" s="4"/>
      <c r="H41" s="4"/>
      <c r="I41" s="4"/>
    </row>
    <row r="42" spans="1:1017" x14ac:dyDescent="0.45">
      <c r="A42" s="4"/>
      <c r="B42" s="15"/>
      <c r="C42" s="4"/>
      <c r="D42" s="4"/>
      <c r="E42" s="4"/>
      <c r="F42" s="4"/>
      <c r="G42" s="4"/>
      <c r="H42" s="4"/>
      <c r="I42" s="4"/>
    </row>
    <row r="43" spans="1:1017" x14ac:dyDescent="0.45">
      <c r="A43" s="4"/>
      <c r="B43" s="15"/>
      <c r="C43" s="4"/>
      <c r="D43" s="4"/>
      <c r="E43" s="4"/>
      <c r="F43" s="4"/>
      <c r="G43" s="4"/>
      <c r="H43" s="4"/>
      <c r="I43" s="4"/>
    </row>
    <row r="44" spans="1:1017" x14ac:dyDescent="0.45">
      <c r="A44" s="15"/>
      <c r="B44" s="15"/>
      <c r="C44" s="4"/>
      <c r="D44" s="4"/>
      <c r="E44" s="4"/>
      <c r="F44" s="4"/>
      <c r="G44" s="4"/>
      <c r="H44" s="4"/>
      <c r="I44" s="4"/>
    </row>
    <row r="45" spans="1:1017" x14ac:dyDescent="0.45">
      <c r="A45" s="4"/>
      <c r="B45" s="4"/>
      <c r="C45" s="4"/>
      <c r="D45" s="4"/>
      <c r="E45" s="4"/>
      <c r="F45" s="4"/>
      <c r="G45" s="4"/>
      <c r="H45" s="4"/>
      <c r="I45" s="4"/>
    </row>
    <row r="46" spans="1:1017" x14ac:dyDescent="0.45">
      <c r="A46" s="4"/>
      <c r="B46" s="4"/>
      <c r="C46" s="4"/>
      <c r="D46" s="4"/>
      <c r="E46" s="4"/>
      <c r="F46" s="4"/>
      <c r="G46" s="4"/>
      <c r="H46" s="4"/>
      <c r="I46" s="4"/>
    </row>
    <row r="47" spans="1:1017" x14ac:dyDescent="0.45">
      <c r="A47" s="4"/>
      <c r="B47" s="4"/>
      <c r="C47" s="4"/>
      <c r="D47" s="4"/>
      <c r="E47" s="4"/>
      <c r="F47" s="4"/>
      <c r="G47" s="4"/>
      <c r="H47" s="4"/>
      <c r="I47" s="4"/>
    </row>
    <row r="48" spans="1:1017" x14ac:dyDescent="0.4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4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45">
      <c r="A50" s="4"/>
      <c r="B50" s="4"/>
      <c r="C50" s="4"/>
      <c r="D50" s="4"/>
      <c r="E50" s="4"/>
      <c r="F50" s="4"/>
      <c r="G50" s="4"/>
      <c r="H50" s="4"/>
      <c r="I50" s="4"/>
    </row>
  </sheetData>
  <mergeCells count="2">
    <mergeCell ref="B6:E7"/>
    <mergeCell ref="F6:I7"/>
  </mergeCells>
  <printOptions horizontalCentered="1" verticalCentered="1"/>
  <pageMargins left="0.35433070866141736" right="0.39370078740157483" top="0.59055118110236227" bottom="0.59055118110236227" header="0.31496062992125984" footer="0.35433070866141736"/>
  <pageSetup paperSize="9" scale="53" firstPageNumber="0" orientation="portrait" cellComments="atEnd" r:id="rId1"/>
  <headerFooter scaleWithDoc="0">
    <oddHeader>&amp;CBADIS EDITION 2014-2018</oddHeader>
    <oddFooter>&amp;C&amp;7 88&amp;R&amp;7SECTION G - AGRICULTURE ET SECURITE ALIMENTAIRE</oddFooter>
  </headerFooter>
  <rowBreaks count="1" manualBreakCount="1">
    <brk id="42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Q37"/>
  <sheetViews>
    <sheetView view="pageBreakPreview" zoomScale="60" zoomScaleNormal="100" workbookViewId="0">
      <selection activeCell="G9" sqref="G9"/>
    </sheetView>
  </sheetViews>
  <sheetFormatPr baseColWidth="10" defaultRowHeight="13.15" x14ac:dyDescent="0.4"/>
  <cols>
    <col min="1" max="9" width="18.625" customWidth="1"/>
  </cols>
  <sheetData>
    <row r="2" spans="1:17" ht="20.25" x14ac:dyDescent="0.55000000000000004">
      <c r="A2" s="518" t="s">
        <v>367</v>
      </c>
      <c r="B2" s="518"/>
      <c r="C2" s="518"/>
      <c r="D2" s="518"/>
      <c r="E2" s="518"/>
      <c r="F2" s="518"/>
      <c r="G2" s="74"/>
      <c r="H2" s="74"/>
      <c r="I2" s="74"/>
    </row>
    <row r="3" spans="1:17" ht="20.25" x14ac:dyDescent="0.55000000000000004">
      <c r="A3" s="827" t="s">
        <v>344</v>
      </c>
      <c r="B3" s="827"/>
      <c r="C3" s="827"/>
      <c r="D3" s="827"/>
      <c r="E3" s="827"/>
      <c r="F3" s="827"/>
      <c r="G3" s="74"/>
      <c r="H3" s="74"/>
      <c r="I3" s="74"/>
    </row>
    <row r="4" spans="1:17" ht="18.399999999999999" thickBot="1" x14ac:dyDescent="0.6">
      <c r="A4" s="520"/>
      <c r="B4" s="192"/>
      <c r="C4" s="310"/>
      <c r="D4" s="192"/>
      <c r="E4" s="192"/>
      <c r="F4" s="97"/>
      <c r="G4" s="192"/>
      <c r="H4" s="192"/>
      <c r="I4" s="519"/>
    </row>
    <row r="5" spans="1:17" ht="24" customHeight="1" thickTop="1" x14ac:dyDescent="0.55000000000000004">
      <c r="A5" s="311"/>
      <c r="B5" s="821" t="s">
        <v>231</v>
      </c>
      <c r="C5" s="822"/>
      <c r="D5" s="822"/>
      <c r="E5" s="823"/>
      <c r="F5" s="821" t="s">
        <v>232</v>
      </c>
      <c r="G5" s="822"/>
      <c r="H5" s="822"/>
      <c r="I5" s="823"/>
    </row>
    <row r="6" spans="1:17" ht="19.5" customHeight="1" thickBot="1" x14ac:dyDescent="0.6">
      <c r="A6" s="76"/>
      <c r="B6" s="824"/>
      <c r="C6" s="825"/>
      <c r="D6" s="825"/>
      <c r="E6" s="826"/>
      <c r="F6" s="824"/>
      <c r="G6" s="825"/>
      <c r="H6" s="825"/>
      <c r="I6" s="826"/>
    </row>
    <row r="7" spans="1:17" ht="21.4" thickTop="1" x14ac:dyDescent="0.65">
      <c r="A7" s="495" t="s">
        <v>3</v>
      </c>
      <c r="B7" s="499" t="s">
        <v>233</v>
      </c>
      <c r="C7" s="512" t="s">
        <v>213</v>
      </c>
      <c r="D7" s="512" t="s">
        <v>234</v>
      </c>
      <c r="E7" s="489" t="s">
        <v>235</v>
      </c>
      <c r="F7" s="512" t="s">
        <v>233</v>
      </c>
      <c r="G7" s="512" t="s">
        <v>213</v>
      </c>
      <c r="H7" s="489" t="s">
        <v>236</v>
      </c>
      <c r="I7" s="512" t="s">
        <v>235</v>
      </c>
    </row>
    <row r="8" spans="1:17" ht="21.4" thickBot="1" x14ac:dyDescent="0.7">
      <c r="A8" s="495" t="s">
        <v>237</v>
      </c>
      <c r="B8" s="514" t="s">
        <v>238</v>
      </c>
      <c r="C8" s="495" t="s">
        <v>239</v>
      </c>
      <c r="D8" s="495" t="s">
        <v>240</v>
      </c>
      <c r="E8" s="501" t="s">
        <v>241</v>
      </c>
      <c r="F8" s="495" t="s">
        <v>238</v>
      </c>
      <c r="G8" s="495" t="s">
        <v>239</v>
      </c>
      <c r="H8" s="501" t="s">
        <v>242</v>
      </c>
      <c r="I8" s="495" t="s">
        <v>241</v>
      </c>
    </row>
    <row r="9" spans="1:17" ht="21.4" thickTop="1" x14ac:dyDescent="0.65">
      <c r="A9" s="496"/>
      <c r="B9" s="497"/>
      <c r="C9" s="495" t="s">
        <v>243</v>
      </c>
      <c r="D9" s="495" t="s">
        <v>242</v>
      </c>
      <c r="E9" s="501" t="s">
        <v>244</v>
      </c>
      <c r="F9" s="496"/>
      <c r="G9" s="495" t="s">
        <v>243</v>
      </c>
      <c r="H9" s="501" t="s">
        <v>245</v>
      </c>
      <c r="I9" s="495" t="s">
        <v>244</v>
      </c>
      <c r="N9" s="821"/>
      <c r="O9" s="822"/>
      <c r="P9" s="822"/>
      <c r="Q9" s="823"/>
    </row>
    <row r="10" spans="1:17" ht="21.4" thickBot="1" x14ac:dyDescent="0.7">
      <c r="A10" s="496"/>
      <c r="B10" s="497"/>
      <c r="C10" s="496"/>
      <c r="D10" s="495" t="s">
        <v>245</v>
      </c>
      <c r="E10" s="501" t="s">
        <v>246</v>
      </c>
      <c r="F10" s="496"/>
      <c r="G10" s="496"/>
      <c r="H10" s="498"/>
      <c r="I10" s="501" t="s">
        <v>246</v>
      </c>
      <c r="N10" s="824"/>
      <c r="O10" s="825"/>
      <c r="P10" s="825"/>
      <c r="Q10" s="826"/>
    </row>
    <row r="11" spans="1:17" ht="18.399999999999999" thickTop="1" x14ac:dyDescent="0.55000000000000004">
      <c r="A11" s="80"/>
      <c r="B11" s="92"/>
      <c r="C11" s="81"/>
      <c r="D11" s="81"/>
      <c r="E11" s="94"/>
      <c r="F11" s="81"/>
      <c r="G11" s="81"/>
      <c r="H11" s="94"/>
      <c r="I11" s="81"/>
    </row>
    <row r="12" spans="1:17" ht="18.399999999999999" thickBot="1" x14ac:dyDescent="0.6">
      <c r="A12" s="83"/>
      <c r="B12" s="85" t="s">
        <v>190</v>
      </c>
      <c r="C12" s="84" t="s">
        <v>32</v>
      </c>
      <c r="D12" s="84" t="s">
        <v>115</v>
      </c>
      <c r="E12" s="87" t="s">
        <v>34</v>
      </c>
      <c r="F12" s="84" t="s">
        <v>35</v>
      </c>
      <c r="G12" s="84" t="s">
        <v>36</v>
      </c>
      <c r="H12" s="87" t="s">
        <v>37</v>
      </c>
      <c r="I12" s="84" t="s">
        <v>38</v>
      </c>
    </row>
    <row r="13" spans="1:17" ht="45" customHeight="1" thickTop="1" x14ac:dyDescent="0.75">
      <c r="A13" s="168">
        <v>1986</v>
      </c>
      <c r="B13" s="313">
        <v>241.52653925510393</v>
      </c>
      <c r="C13" s="214">
        <v>1.8182500097034804</v>
      </c>
      <c r="D13" s="314">
        <v>184.99999999999952</v>
      </c>
      <c r="E13" s="214">
        <v>54.708289245400486</v>
      </c>
      <c r="F13" s="313">
        <v>202.40201314372419</v>
      </c>
      <c r="G13" s="214">
        <v>1.4182350075687147</v>
      </c>
      <c r="H13" s="314">
        <v>169.99999999999929</v>
      </c>
      <c r="I13" s="313">
        <v>30.983778136155561</v>
      </c>
    </row>
    <row r="14" spans="1:17" ht="45" customHeight="1" x14ac:dyDescent="0.75">
      <c r="A14" s="168">
        <v>1987</v>
      </c>
      <c r="B14" s="313">
        <v>170.74661739750636</v>
      </c>
      <c r="C14" s="214">
        <v>1.7718678256319154</v>
      </c>
      <c r="D14" s="314">
        <v>184.99999999999949</v>
      </c>
      <c r="E14" s="214">
        <v>-16.025250428125659</v>
      </c>
      <c r="F14" s="313">
        <v>143.48372835875827</v>
      </c>
      <c r="G14" s="214">
        <v>1.382056903992894</v>
      </c>
      <c r="H14" s="314">
        <v>169.99999999999955</v>
      </c>
      <c r="I14" s="313">
        <v>-27.898328545234637</v>
      </c>
    </row>
    <row r="15" spans="1:17" ht="45" customHeight="1" x14ac:dyDescent="0.75">
      <c r="A15" s="168">
        <v>1988</v>
      </c>
      <c r="B15" s="313">
        <v>195.4390188718441</v>
      </c>
      <c r="C15" s="214">
        <v>1.7359672006357112</v>
      </c>
      <c r="D15" s="314">
        <v>185</v>
      </c>
      <c r="E15" s="214">
        <v>8.7030516712083905</v>
      </c>
      <c r="F15" s="313">
        <v>163.39204548002604</v>
      </c>
      <c r="G15" s="214">
        <v>1.3540544164958548</v>
      </c>
      <c r="H15" s="314">
        <v>170</v>
      </c>
      <c r="I15" s="313">
        <v>-7.9620089364698057</v>
      </c>
    </row>
    <row r="16" spans="1:17" ht="45" customHeight="1" x14ac:dyDescent="0.75">
      <c r="A16" s="168">
        <v>1989</v>
      </c>
      <c r="B16" s="313">
        <v>194.86616866055888</v>
      </c>
      <c r="C16" s="214">
        <v>1.6894607776193751</v>
      </c>
      <c r="D16" s="314">
        <v>185</v>
      </c>
      <c r="E16" s="214">
        <v>8.1767078829395281</v>
      </c>
      <c r="F16" s="313">
        <v>168.52965383793398</v>
      </c>
      <c r="G16" s="214">
        <v>1.3177794065431125</v>
      </c>
      <c r="H16" s="314">
        <v>170</v>
      </c>
      <c r="I16" s="313">
        <v>-2.7881255686091992</v>
      </c>
    </row>
    <row r="17" spans="1:9" ht="45" customHeight="1" x14ac:dyDescent="0.75">
      <c r="A17" s="168">
        <v>1990</v>
      </c>
      <c r="B17" s="313">
        <v>196.98957321126844</v>
      </c>
      <c r="C17" s="214">
        <v>1.6441932847857863</v>
      </c>
      <c r="D17" s="314">
        <v>185</v>
      </c>
      <c r="E17" s="214">
        <v>10.345379926482638</v>
      </c>
      <c r="F17" s="313">
        <v>166.29861468494789</v>
      </c>
      <c r="G17" s="214">
        <v>1.2824707621329132</v>
      </c>
      <c r="H17" s="314">
        <v>170</v>
      </c>
      <c r="I17" s="313">
        <v>-4.983856077185024</v>
      </c>
    </row>
    <row r="18" spans="1:9" ht="45" customHeight="1" x14ac:dyDescent="0.75">
      <c r="A18" s="168">
        <v>1991</v>
      </c>
      <c r="B18" s="313">
        <v>196.61797656917267</v>
      </c>
      <c r="C18" s="214">
        <v>2.6669884832769819</v>
      </c>
      <c r="D18" s="314">
        <v>185</v>
      </c>
      <c r="E18" s="214">
        <v>8.9509880858956699</v>
      </c>
      <c r="F18" s="313">
        <v>167.53495121744692</v>
      </c>
      <c r="G18" s="214">
        <v>2.080251016956046</v>
      </c>
      <c r="H18" s="314">
        <v>170</v>
      </c>
      <c r="I18" s="313">
        <v>-4.5452997995091406</v>
      </c>
    </row>
    <row r="19" spans="1:9" ht="45" customHeight="1" x14ac:dyDescent="0.75">
      <c r="A19" s="168">
        <v>1992</v>
      </c>
      <c r="B19" s="313">
        <v>168.35687228657554</v>
      </c>
      <c r="C19" s="214">
        <v>2.5961126328657995</v>
      </c>
      <c r="D19" s="314">
        <v>185</v>
      </c>
      <c r="E19" s="214">
        <v>-19.239240346290273</v>
      </c>
      <c r="F19" s="313">
        <v>143.16188592525324</v>
      </c>
      <c r="G19" s="214">
        <v>2.0249678536353235</v>
      </c>
      <c r="H19" s="314">
        <v>170</v>
      </c>
      <c r="I19" s="313">
        <v>-28.86308192838208</v>
      </c>
    </row>
    <row r="20" spans="1:9" ht="45" customHeight="1" x14ac:dyDescent="0.75">
      <c r="A20" s="168">
        <v>1993</v>
      </c>
      <c r="B20" s="313">
        <v>166.63048442517399</v>
      </c>
      <c r="C20" s="214">
        <v>2.5274576682433789</v>
      </c>
      <c r="D20" s="314">
        <v>185</v>
      </c>
      <c r="E20" s="214">
        <v>-20.896973243069397</v>
      </c>
      <c r="F20" s="313">
        <v>142.75947916679831</v>
      </c>
      <c r="G20" s="214">
        <v>1.9714169812298357</v>
      </c>
      <c r="H20" s="314">
        <v>170</v>
      </c>
      <c r="I20" s="313">
        <v>-29.211937814431529</v>
      </c>
    </row>
    <row r="21" spans="1:9" ht="45" customHeight="1" x14ac:dyDescent="0.75">
      <c r="A21" s="168">
        <v>1994</v>
      </c>
      <c r="B21" s="313">
        <v>174.7134166583204</v>
      </c>
      <c r="C21" s="214">
        <v>2.4608194479545298</v>
      </c>
      <c r="D21" s="314">
        <v>185</v>
      </c>
      <c r="E21" s="214">
        <v>-12.747402789634142</v>
      </c>
      <c r="F21" s="313">
        <v>149.31057866907565</v>
      </c>
      <c r="G21" s="214">
        <v>1.9194391694045334</v>
      </c>
      <c r="H21" s="314">
        <v>170</v>
      </c>
      <c r="I21" s="313">
        <v>-22.608860500328888</v>
      </c>
    </row>
    <row r="22" spans="1:9" ht="45" customHeight="1" x14ac:dyDescent="0.75">
      <c r="A22" s="168">
        <v>1995</v>
      </c>
      <c r="B22" s="313">
        <v>171.25255121722833</v>
      </c>
      <c r="C22" s="214">
        <v>2.3960715927023326</v>
      </c>
      <c r="D22" s="314">
        <v>185</v>
      </c>
      <c r="E22" s="214">
        <v>-16.143520375474004</v>
      </c>
      <c r="F22" s="313">
        <v>145.68373412422864</v>
      </c>
      <c r="G22" s="214">
        <v>1.8689358423078195</v>
      </c>
      <c r="H22" s="314">
        <v>170</v>
      </c>
      <c r="I22" s="313">
        <v>-26.185201718079174</v>
      </c>
    </row>
    <row r="23" spans="1:9" ht="45" customHeight="1" x14ac:dyDescent="0.75">
      <c r="A23" s="168">
        <v>1996</v>
      </c>
      <c r="B23" s="313">
        <v>157.17401555108933</v>
      </c>
      <c r="C23" s="214">
        <v>2.3331766994042469</v>
      </c>
      <c r="D23" s="314">
        <v>185</v>
      </c>
      <c r="E23" s="214">
        <v>-30.159161148314908</v>
      </c>
      <c r="F23" s="313">
        <v>130.75404339522007</v>
      </c>
      <c r="G23" s="214">
        <v>1.8198778255353123</v>
      </c>
      <c r="H23" s="314">
        <v>170</v>
      </c>
      <c r="I23" s="313">
        <v>-41.065834430315242</v>
      </c>
    </row>
    <row r="24" spans="1:9" ht="45" customHeight="1" x14ac:dyDescent="0.75">
      <c r="A24" s="168">
        <v>1997</v>
      </c>
      <c r="B24" s="313">
        <v>170.87051867329282</v>
      </c>
      <c r="C24" s="214">
        <v>2.2721323871568173</v>
      </c>
      <c r="D24" s="314">
        <v>185</v>
      </c>
      <c r="E24" s="214">
        <v>-16.401613713864005</v>
      </c>
      <c r="F24" s="313">
        <v>144.81585014559823</v>
      </c>
      <c r="G24" s="214">
        <v>1.7722632619823173</v>
      </c>
      <c r="H24" s="314">
        <v>170</v>
      </c>
      <c r="I24" s="313">
        <v>-26.956413116384073</v>
      </c>
    </row>
    <row r="25" spans="1:9" ht="45" customHeight="1" x14ac:dyDescent="0.75">
      <c r="A25" s="168">
        <v>1998</v>
      </c>
      <c r="B25" s="313">
        <v>155.47986889883563</v>
      </c>
      <c r="C25" s="214">
        <v>2.2129019708768825</v>
      </c>
      <c r="D25" s="314">
        <v>185</v>
      </c>
      <c r="E25" s="214">
        <v>-31.733033072041245</v>
      </c>
      <c r="F25" s="313">
        <v>132.91992138444459</v>
      </c>
      <c r="G25" s="214">
        <v>1.7260635372839681</v>
      </c>
      <c r="H25" s="314">
        <v>170</v>
      </c>
      <c r="I25" s="313">
        <v>-38.806142152839385</v>
      </c>
    </row>
    <row r="26" spans="1:9" ht="45" customHeight="1" x14ac:dyDescent="0.75">
      <c r="A26" s="168">
        <v>1999</v>
      </c>
      <c r="B26" s="313">
        <v>166.11154535902514</v>
      </c>
      <c r="C26" s="214">
        <v>2.150037808414861</v>
      </c>
      <c r="D26" s="314">
        <v>185</v>
      </c>
      <c r="E26" s="214">
        <v>-21.038492449389722</v>
      </c>
      <c r="F26" s="313">
        <v>145.57553512828522</v>
      </c>
      <c r="G26" s="214">
        <v>1.6770294905635916</v>
      </c>
      <c r="H26" s="314">
        <v>170</v>
      </c>
      <c r="I26" s="313">
        <v>-26.101494362278359</v>
      </c>
    </row>
    <row r="27" spans="1:9" ht="45" customHeight="1" x14ac:dyDescent="0.75">
      <c r="A27" s="168">
        <v>2000</v>
      </c>
      <c r="B27" s="313">
        <v>177.62920527768102</v>
      </c>
      <c r="C27" s="214">
        <v>2.087128864136468</v>
      </c>
      <c r="D27" s="314">
        <v>185</v>
      </c>
      <c r="E27" s="214">
        <v>-9.4579235864554523</v>
      </c>
      <c r="F27" s="313">
        <v>151.74698081156336</v>
      </c>
      <c r="G27" s="214">
        <v>1.6279605140264453</v>
      </c>
      <c r="H27" s="314">
        <v>170</v>
      </c>
      <c r="I27" s="313">
        <v>-19.880979702463083</v>
      </c>
    </row>
    <row r="28" spans="1:9" ht="45" customHeight="1" x14ac:dyDescent="0.75">
      <c r="A28" s="168">
        <v>2001</v>
      </c>
      <c r="B28" s="313">
        <v>171.35006516012047</v>
      </c>
      <c r="C28" s="214">
        <v>0</v>
      </c>
      <c r="D28" s="314">
        <v>185</v>
      </c>
      <c r="E28" s="214">
        <v>-13.649934839879522</v>
      </c>
      <c r="F28" s="313">
        <v>147.42331013412019</v>
      </c>
      <c r="G28" s="214">
        <v>0</v>
      </c>
      <c r="H28" s="314">
        <v>170</v>
      </c>
      <c r="I28" s="313">
        <v>-22.576689865879814</v>
      </c>
    </row>
    <row r="29" spans="1:9" ht="45" customHeight="1" x14ac:dyDescent="0.75">
      <c r="A29" s="168">
        <v>2002</v>
      </c>
      <c r="B29" s="313">
        <v>157.703917917376</v>
      </c>
      <c r="C29" s="214">
        <v>0</v>
      </c>
      <c r="D29" s="314">
        <v>186.893373925887</v>
      </c>
      <c r="E29" s="214">
        <v>-29.189456008510302</v>
      </c>
      <c r="F29" s="313">
        <v>147.44806621548599</v>
      </c>
      <c r="G29" s="214">
        <v>0</v>
      </c>
      <c r="H29" s="314">
        <v>171.73985712108501</v>
      </c>
      <c r="I29" s="313">
        <v>-24.291790905598599</v>
      </c>
    </row>
    <row r="30" spans="1:9" ht="45" customHeight="1" x14ac:dyDescent="0.75">
      <c r="A30" s="168">
        <v>2003</v>
      </c>
      <c r="B30" s="313">
        <v>171.06296139668501</v>
      </c>
      <c r="C30" s="214">
        <v>0</v>
      </c>
      <c r="D30" s="314">
        <v>185</v>
      </c>
      <c r="E30" s="214">
        <v>-13.9370386033149</v>
      </c>
      <c r="F30" s="313">
        <v>134.43667628408099</v>
      </c>
      <c r="G30" s="214">
        <v>0</v>
      </c>
      <c r="H30" s="314">
        <v>170</v>
      </c>
      <c r="I30" s="313">
        <v>-35.563323715919203</v>
      </c>
    </row>
    <row r="31" spans="1:9" ht="45" customHeight="1" x14ac:dyDescent="0.75">
      <c r="A31" s="168">
        <v>2004</v>
      </c>
      <c r="B31" s="313">
        <v>198.864989010633</v>
      </c>
      <c r="C31" s="214">
        <v>0</v>
      </c>
      <c r="D31" s="314">
        <v>185</v>
      </c>
      <c r="E31" s="214">
        <v>13.8649890106333</v>
      </c>
      <c r="F31" s="313">
        <v>164.42855150974</v>
      </c>
      <c r="G31" s="214">
        <v>0</v>
      </c>
      <c r="H31" s="314">
        <v>170</v>
      </c>
      <c r="I31" s="313">
        <v>-5.5714484902600701</v>
      </c>
    </row>
    <row r="32" spans="1:9" ht="45" customHeight="1" x14ac:dyDescent="0.75">
      <c r="A32" s="168">
        <v>2005</v>
      </c>
      <c r="B32" s="313">
        <v>172.456360065832</v>
      </c>
      <c r="C32" s="214">
        <v>0</v>
      </c>
      <c r="D32" s="314">
        <v>185</v>
      </c>
      <c r="E32" s="214">
        <v>-12.543639934168</v>
      </c>
      <c r="F32" s="313">
        <v>143.24495158184899</v>
      </c>
      <c r="G32" s="214">
        <v>0</v>
      </c>
      <c r="H32" s="314">
        <v>170</v>
      </c>
      <c r="I32" s="313">
        <v>-26.755048418150601</v>
      </c>
    </row>
    <row r="33" spans="1:9" ht="45" customHeight="1" x14ac:dyDescent="0.75">
      <c r="A33" s="168">
        <v>2006</v>
      </c>
      <c r="B33" s="313">
        <v>166.66690739521701</v>
      </c>
      <c r="C33" s="313">
        <v>0</v>
      </c>
      <c r="D33" s="314">
        <v>185</v>
      </c>
      <c r="E33" s="313">
        <v>-18.333092604782799</v>
      </c>
      <c r="F33" s="313">
        <v>148.49573422990301</v>
      </c>
      <c r="G33" s="313">
        <v>0</v>
      </c>
      <c r="H33" s="314">
        <v>170</v>
      </c>
      <c r="I33" s="313">
        <v>-21.504265770097199</v>
      </c>
    </row>
    <row r="34" spans="1:9" ht="45" customHeight="1" x14ac:dyDescent="0.75">
      <c r="A34" s="318">
        <v>2007</v>
      </c>
      <c r="B34" s="313">
        <v>184.49980927537999</v>
      </c>
      <c r="C34" s="313">
        <v>0</v>
      </c>
      <c r="D34" s="319">
        <v>185</v>
      </c>
      <c r="E34" s="313">
        <v>184.49980927537999</v>
      </c>
      <c r="F34" s="313">
        <v>163.32008070681101</v>
      </c>
      <c r="G34" s="313">
        <v>0</v>
      </c>
      <c r="H34" s="319">
        <v>170</v>
      </c>
      <c r="I34" s="320">
        <v>163.32008070681101</v>
      </c>
    </row>
    <row r="35" spans="1:9" ht="45" customHeight="1" x14ac:dyDescent="0.75">
      <c r="A35" s="168">
        <v>2008</v>
      </c>
      <c r="B35" s="313">
        <v>152.52984974923899</v>
      </c>
      <c r="C35" s="313">
        <v>0</v>
      </c>
      <c r="D35" s="314">
        <v>185</v>
      </c>
      <c r="E35" s="313">
        <v>-32.470150250761399</v>
      </c>
      <c r="F35" s="313">
        <v>127.668984180406</v>
      </c>
      <c r="G35" s="313">
        <v>0</v>
      </c>
      <c r="H35" s="314">
        <v>170</v>
      </c>
      <c r="I35" s="313">
        <v>-42.331015819594398</v>
      </c>
    </row>
    <row r="36" spans="1:9" ht="45" customHeight="1" thickBot="1" x14ac:dyDescent="0.8">
      <c r="A36" s="321">
        <v>2009</v>
      </c>
      <c r="B36" s="322">
        <v>201.74732879017299</v>
      </c>
      <c r="C36" s="322">
        <v>0</v>
      </c>
      <c r="D36" s="323">
        <v>185</v>
      </c>
      <c r="E36" s="322">
        <v>16.747328790173299</v>
      </c>
      <c r="F36" s="322">
        <v>172.542406441927</v>
      </c>
      <c r="G36" s="322">
        <v>0</v>
      </c>
      <c r="H36" s="323">
        <v>170</v>
      </c>
      <c r="I36" s="322">
        <v>2.5424064419274601</v>
      </c>
    </row>
    <row r="37" spans="1:9" ht="42" customHeight="1" thickTop="1" x14ac:dyDescent="0.55000000000000004">
      <c r="A37" s="73" t="s">
        <v>342</v>
      </c>
      <c r="B37" s="74"/>
      <c r="C37" s="74"/>
      <c r="D37" s="74"/>
      <c r="E37" s="74"/>
      <c r="F37" s="74"/>
      <c r="G37" s="74"/>
      <c r="H37" s="74"/>
      <c r="I37" s="74"/>
    </row>
  </sheetData>
  <mergeCells count="4">
    <mergeCell ref="N9:Q10"/>
    <mergeCell ref="A3:F3"/>
    <mergeCell ref="F5:I6"/>
    <mergeCell ref="B5:E6"/>
  </mergeCells>
  <printOptions horizontalCentered="1" verticalCentered="1"/>
  <pageMargins left="0.39370078740157483" right="0.39370078740157483" top="0.39370078740157483" bottom="0.39370078740157483" header="0.31496062992125984" footer="0.35433070866141736"/>
  <pageSetup paperSize="9" scale="53" orientation="portrait" cellComments="atEnd" r:id="rId1"/>
  <headerFooter scaleWithDoc="0">
    <oddHeader>&amp;CBADIS EDITION 2014-2018</oddHeader>
    <oddFooter>&amp;C&amp;7 89&amp;R&amp;7SECTION G - AGRICULTURE ET SECURITE ALIMENTAIRE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46"/>
  <sheetViews>
    <sheetView view="pageBreakPreview" zoomScale="60" zoomScaleNormal="100" workbookViewId="0">
      <selection activeCell="G9" sqref="G9"/>
    </sheetView>
  </sheetViews>
  <sheetFormatPr baseColWidth="10" defaultRowHeight="13.15" x14ac:dyDescent="0.4"/>
  <cols>
    <col min="1" max="1" width="18" customWidth="1"/>
    <col min="2" max="2" width="26.125" customWidth="1"/>
    <col min="3" max="3" width="27.625" customWidth="1"/>
    <col min="4" max="6" width="26.125" customWidth="1"/>
  </cols>
  <sheetData>
    <row r="1" spans="1:6" ht="20.25" x14ac:dyDescent="0.55000000000000004">
      <c r="A1" s="491" t="s">
        <v>247</v>
      </c>
      <c r="B1" s="74"/>
      <c r="C1" s="74"/>
      <c r="D1" s="74"/>
      <c r="E1" s="74"/>
      <c r="F1" s="74"/>
    </row>
    <row r="2" spans="1:6" ht="20.25" x14ac:dyDescent="0.55000000000000004">
      <c r="A2" s="74"/>
      <c r="B2" s="50"/>
      <c r="C2" s="491" t="s">
        <v>248</v>
      </c>
      <c r="D2" s="74"/>
      <c r="E2" s="74"/>
      <c r="F2" s="74"/>
    </row>
    <row r="3" spans="1:6" ht="18.399999999999999" thickBot="1" x14ac:dyDescent="0.6">
      <c r="A3" s="90"/>
      <c r="B3" s="90"/>
      <c r="C3" s="90"/>
      <c r="D3" s="90"/>
      <c r="E3" s="90"/>
      <c r="F3" s="90"/>
    </row>
    <row r="4" spans="1:6" ht="27.6" customHeight="1" thickTop="1" x14ac:dyDescent="0.65">
      <c r="A4" s="499" t="s">
        <v>3</v>
      </c>
      <c r="B4" s="512" t="s">
        <v>249</v>
      </c>
      <c r="C4" s="515" t="s">
        <v>250</v>
      </c>
      <c r="D4" s="512" t="s">
        <v>251</v>
      </c>
      <c r="E4" s="512" t="s">
        <v>252</v>
      </c>
      <c r="F4" s="489" t="s">
        <v>253</v>
      </c>
    </row>
    <row r="5" spans="1:6" ht="27.6" customHeight="1" x14ac:dyDescent="0.65">
      <c r="A5" s="514" t="s">
        <v>14</v>
      </c>
      <c r="B5" s="495" t="s">
        <v>254</v>
      </c>
      <c r="C5" s="513" t="s">
        <v>255</v>
      </c>
      <c r="D5" s="495" t="s">
        <v>256</v>
      </c>
      <c r="E5" s="495" t="s">
        <v>257</v>
      </c>
      <c r="F5" s="501" t="s">
        <v>258</v>
      </c>
    </row>
    <row r="6" spans="1:6" ht="27.6" customHeight="1" x14ac:dyDescent="0.65">
      <c r="A6" s="125"/>
      <c r="B6" s="495" t="s">
        <v>259</v>
      </c>
      <c r="C6" s="513" t="s">
        <v>260</v>
      </c>
      <c r="D6" s="495" t="s">
        <v>368</v>
      </c>
      <c r="E6" s="495" t="s">
        <v>261</v>
      </c>
      <c r="F6" s="501" t="s">
        <v>262</v>
      </c>
    </row>
    <row r="7" spans="1:6" ht="27.6" customHeight="1" x14ac:dyDescent="0.65">
      <c r="A7" s="125"/>
      <c r="B7" s="495" t="s">
        <v>263</v>
      </c>
      <c r="C7" s="513" t="s">
        <v>264</v>
      </c>
      <c r="D7" s="495" t="s">
        <v>369</v>
      </c>
      <c r="E7" s="495" t="s">
        <v>265</v>
      </c>
      <c r="F7" s="501" t="s">
        <v>266</v>
      </c>
    </row>
    <row r="8" spans="1:6" ht="27.6" customHeight="1" x14ac:dyDescent="0.65">
      <c r="A8" s="125"/>
      <c r="B8" s="495" t="s">
        <v>267</v>
      </c>
      <c r="C8" s="513" t="s">
        <v>268</v>
      </c>
      <c r="D8" s="496" t="s">
        <v>269</v>
      </c>
      <c r="E8" s="495" t="s">
        <v>270</v>
      </c>
      <c r="F8" s="522"/>
    </row>
    <row r="9" spans="1:6" ht="27.6" customHeight="1" thickBot="1" x14ac:dyDescent="0.7">
      <c r="A9" s="523"/>
      <c r="B9" s="375" t="s">
        <v>265</v>
      </c>
      <c r="C9" s="482"/>
      <c r="D9" s="375"/>
      <c r="E9" s="375" t="s">
        <v>271</v>
      </c>
      <c r="F9" s="483"/>
    </row>
    <row r="10" spans="1:6" ht="42.75" customHeight="1" thickTop="1" x14ac:dyDescent="0.75">
      <c r="A10" s="521">
        <v>1974</v>
      </c>
      <c r="B10" s="325">
        <v>0.112006097560976</v>
      </c>
      <c r="C10" s="326">
        <v>0.38807674660166203</v>
      </c>
      <c r="D10" s="325">
        <v>0.46442611385228799</v>
      </c>
      <c r="E10" s="325">
        <v>0.59332869806421695</v>
      </c>
      <c r="F10" s="327">
        <v>0.29512608912245197</v>
      </c>
    </row>
    <row r="11" spans="1:6" ht="42.75" customHeight="1" x14ac:dyDescent="0.75">
      <c r="A11" s="521">
        <v>1975</v>
      </c>
      <c r="B11" s="325">
        <v>0.213919481721425</v>
      </c>
      <c r="C11" s="326">
        <v>0.207472138344764</v>
      </c>
      <c r="D11" s="325">
        <v>0.22256067201540899</v>
      </c>
      <c r="E11" s="325">
        <v>0.75725663806194599</v>
      </c>
      <c r="F11" s="327">
        <v>0.166893996349642</v>
      </c>
    </row>
    <row r="12" spans="1:6" ht="42.75" customHeight="1" x14ac:dyDescent="0.75">
      <c r="A12" s="521">
        <v>1976</v>
      </c>
      <c r="B12" s="325">
        <v>0.23893383212532099</v>
      </c>
      <c r="C12" s="326">
        <v>0.384232277026818</v>
      </c>
      <c r="D12" s="325">
        <v>0.41723654495623402</v>
      </c>
      <c r="E12" s="325">
        <v>0.57423793643496401</v>
      </c>
      <c r="F12" s="327">
        <v>0.29011254147223497</v>
      </c>
    </row>
    <row r="13" spans="1:6" ht="42.75" customHeight="1" x14ac:dyDescent="0.75">
      <c r="A13" s="521">
        <v>1977</v>
      </c>
      <c r="B13" s="325">
        <v>9.3436502087939105E-2</v>
      </c>
      <c r="C13" s="326">
        <v>0.38679114234602402</v>
      </c>
      <c r="D13" s="325">
        <v>0.43071298201286801</v>
      </c>
      <c r="E13" s="325">
        <v>0.51611487480301799</v>
      </c>
      <c r="F13" s="327">
        <v>0.30801563455212799</v>
      </c>
    </row>
    <row r="14" spans="1:6" ht="42.75" customHeight="1" x14ac:dyDescent="0.75">
      <c r="A14" s="521">
        <v>1978</v>
      </c>
      <c r="B14" s="325">
        <v>0.24197928146352199</v>
      </c>
      <c r="C14" s="326">
        <v>0.50086682417016604</v>
      </c>
      <c r="D14" s="325">
        <v>0.61368274327000605</v>
      </c>
      <c r="E14" s="325">
        <v>0.45714073091516599</v>
      </c>
      <c r="F14" s="327">
        <v>0.31487843502929902</v>
      </c>
    </row>
    <row r="15" spans="1:6" ht="42.75" customHeight="1" x14ac:dyDescent="0.75">
      <c r="A15" s="521">
        <v>1979</v>
      </c>
      <c r="B15" s="325">
        <v>0.29839714342392398</v>
      </c>
      <c r="C15" s="326">
        <v>0.36367131480353598</v>
      </c>
      <c r="D15" s="325">
        <v>0.391112952320887</v>
      </c>
      <c r="E15" s="325">
        <v>0.55712610839221699</v>
      </c>
      <c r="F15" s="327">
        <v>0.32033698111557501</v>
      </c>
    </row>
    <row r="16" spans="1:6" ht="42.75" customHeight="1" x14ac:dyDescent="0.75">
      <c r="A16" s="521">
        <v>1980</v>
      </c>
      <c r="B16" s="325">
        <v>0.17327135900841101</v>
      </c>
      <c r="C16" s="326">
        <v>0.39578375022387102</v>
      </c>
      <c r="D16" s="325">
        <v>0.491957975106735</v>
      </c>
      <c r="E16" s="325">
        <v>0.47244426377308502</v>
      </c>
      <c r="F16" s="327">
        <v>0.34208082290502401</v>
      </c>
    </row>
    <row r="17" spans="1:6" ht="42.75" customHeight="1" x14ac:dyDescent="0.75">
      <c r="A17" s="521">
        <v>1981</v>
      </c>
      <c r="B17" s="325">
        <v>0.180182451824518</v>
      </c>
      <c r="C17" s="326">
        <v>0.43696777472843901</v>
      </c>
      <c r="D17" s="325">
        <v>0.57171473374894199</v>
      </c>
      <c r="E17" s="325">
        <v>0.49290597419152599</v>
      </c>
      <c r="F17" s="327">
        <v>0.35884613311199398</v>
      </c>
    </row>
    <row r="18" spans="1:6" ht="42.75" customHeight="1" x14ac:dyDescent="0.75">
      <c r="A18" s="521">
        <v>1982</v>
      </c>
      <c r="B18" s="325">
        <v>0.452332804024556</v>
      </c>
      <c r="C18" s="326">
        <v>0.33703577702708498</v>
      </c>
      <c r="D18" s="325">
        <v>0.39671762347503398</v>
      </c>
      <c r="E18" s="325">
        <v>0.595956705091233</v>
      </c>
      <c r="F18" s="327">
        <v>0.33249128390713201</v>
      </c>
    </row>
    <row r="19" spans="1:6" ht="42.75" customHeight="1" x14ac:dyDescent="0.75">
      <c r="A19" s="521">
        <v>1983</v>
      </c>
      <c r="B19" s="325">
        <v>0.33996536674692801</v>
      </c>
      <c r="C19" s="326">
        <v>0.41277091507138702</v>
      </c>
      <c r="D19" s="325">
        <v>0.47503469764452699</v>
      </c>
      <c r="E19" s="325">
        <v>0.44556946924646701</v>
      </c>
      <c r="F19" s="327">
        <v>0.33901245743198299</v>
      </c>
    </row>
    <row r="20" spans="1:6" ht="42.75" customHeight="1" x14ac:dyDescent="0.75">
      <c r="A20" s="521">
        <v>1984</v>
      </c>
      <c r="B20" s="325">
        <v>9.6633230708113999E-2</v>
      </c>
      <c r="C20" s="326">
        <v>0.52549744122784903</v>
      </c>
      <c r="D20" s="325">
        <v>0.68126402985932599</v>
      </c>
      <c r="E20" s="325">
        <v>0.32020039573764902</v>
      </c>
      <c r="F20" s="327">
        <v>0.37734236042660901</v>
      </c>
    </row>
    <row r="21" spans="1:6" ht="42.75" customHeight="1" x14ac:dyDescent="0.75">
      <c r="A21" s="521">
        <v>1985</v>
      </c>
      <c r="B21" s="325">
        <v>0.18471812724237099</v>
      </c>
      <c r="C21" s="326">
        <v>0.47173531920089101</v>
      </c>
      <c r="D21" s="325">
        <v>0.63770819650632304</v>
      </c>
      <c r="E21" s="325">
        <v>0.47364335794374801</v>
      </c>
      <c r="F21" s="327">
        <v>0.363397283903171</v>
      </c>
    </row>
    <row r="22" spans="1:6" ht="42.75" customHeight="1" x14ac:dyDescent="0.75">
      <c r="A22" s="521">
        <v>1986</v>
      </c>
      <c r="B22" s="325">
        <v>0.25631584330571699</v>
      </c>
      <c r="C22" s="326">
        <v>0.28214407906824601</v>
      </c>
      <c r="D22" s="325">
        <v>0.32304142612175202</v>
      </c>
      <c r="E22" s="325">
        <v>0.63957750407520397</v>
      </c>
      <c r="F22" s="327">
        <v>0.28442635002814798</v>
      </c>
    </row>
    <row r="23" spans="1:6" ht="42.75" customHeight="1" x14ac:dyDescent="0.75">
      <c r="A23" s="521">
        <v>1987</v>
      </c>
      <c r="B23" s="325">
        <v>0.18549659606023899</v>
      </c>
      <c r="C23" s="326">
        <v>0.31019283743221299</v>
      </c>
      <c r="D23" s="325">
        <v>0.400128369135271</v>
      </c>
      <c r="E23" s="325">
        <v>0.61859119292988396</v>
      </c>
      <c r="F23" s="327">
        <v>0.32190109462697503</v>
      </c>
    </row>
    <row r="24" spans="1:6" ht="42.75" customHeight="1" x14ac:dyDescent="0.75">
      <c r="A24" s="521">
        <v>1988</v>
      </c>
      <c r="B24" s="325">
        <v>0.14900177055986299</v>
      </c>
      <c r="C24" s="326">
        <v>0.315217068955357</v>
      </c>
      <c r="D24" s="325">
        <v>0.40054434741440098</v>
      </c>
      <c r="E24" s="325">
        <v>0.63743974833323402</v>
      </c>
      <c r="F24" s="327">
        <v>0.33678933138994399</v>
      </c>
    </row>
    <row r="25" spans="1:6" ht="42.75" customHeight="1" x14ac:dyDescent="0.75">
      <c r="A25" s="521">
        <v>1989</v>
      </c>
      <c r="B25" s="325">
        <v>8.1543915327371694E-2</v>
      </c>
      <c r="C25" s="326">
        <v>0.369705594776299</v>
      </c>
      <c r="D25" s="325">
        <v>0.41777847730636503</v>
      </c>
      <c r="E25" s="325">
        <v>0.50540302446691698</v>
      </c>
      <c r="F25" s="327">
        <v>0.35712562194219499</v>
      </c>
    </row>
    <row r="26" spans="1:6" ht="42.75" customHeight="1" x14ac:dyDescent="0.75">
      <c r="A26" s="521">
        <v>1990</v>
      </c>
      <c r="B26" s="325">
        <v>0.131457385375498</v>
      </c>
      <c r="C26" s="326">
        <v>0.34195118335546798</v>
      </c>
      <c r="D26" s="325">
        <v>0.386085920539257</v>
      </c>
      <c r="E26" s="325">
        <v>0.60086556056379803</v>
      </c>
      <c r="F26" s="327">
        <v>0.32623875298615701</v>
      </c>
    </row>
    <row r="27" spans="1:6" ht="42.75" customHeight="1" x14ac:dyDescent="0.75">
      <c r="A27" s="521">
        <v>1991</v>
      </c>
      <c r="B27" s="325">
        <v>8.1341751559050199E-2</v>
      </c>
      <c r="C27" s="326">
        <v>0.40271845588757299</v>
      </c>
      <c r="D27" s="325">
        <v>0.43101836782429898</v>
      </c>
      <c r="E27" s="325">
        <v>0.52183749340354602</v>
      </c>
      <c r="F27" s="327">
        <v>0.33658724785296101</v>
      </c>
    </row>
    <row r="28" spans="1:6" ht="42.75" customHeight="1" x14ac:dyDescent="0.75">
      <c r="A28" s="521">
        <v>1992</v>
      </c>
      <c r="B28" s="325">
        <v>6.9900730839879605E-2</v>
      </c>
      <c r="C28" s="326">
        <v>0.39455908769834003</v>
      </c>
      <c r="D28" s="325">
        <v>0.44438822890240598</v>
      </c>
      <c r="E28" s="325">
        <v>0.58626963056558501</v>
      </c>
      <c r="F28" s="327">
        <v>0.38808718989449498</v>
      </c>
    </row>
    <row r="29" spans="1:6" ht="42.75" customHeight="1" x14ac:dyDescent="0.75">
      <c r="A29" s="521">
        <v>1993</v>
      </c>
      <c r="B29" s="325">
        <v>5.1153471363034199E-2</v>
      </c>
      <c r="C29" s="326">
        <v>0.41560274881874698</v>
      </c>
      <c r="D29" s="325">
        <v>0.45223356274132598</v>
      </c>
      <c r="E29" s="325">
        <v>0.51780273483078199</v>
      </c>
      <c r="F29" s="327">
        <v>0.38345019978658301</v>
      </c>
    </row>
    <row r="30" spans="1:6" ht="42.75" customHeight="1" x14ac:dyDescent="0.75">
      <c r="A30" s="521">
        <v>1994</v>
      </c>
      <c r="B30" s="325">
        <v>1.9364227946527E-2</v>
      </c>
      <c r="C30" s="326">
        <v>0.33873458859385203</v>
      </c>
      <c r="D30" s="325">
        <v>0.363926120577034</v>
      </c>
      <c r="E30" s="325">
        <v>0.61543880971176901</v>
      </c>
      <c r="F30" s="327">
        <v>0.32637335716647098</v>
      </c>
    </row>
    <row r="31" spans="1:6" ht="42.75" customHeight="1" x14ac:dyDescent="0.75">
      <c r="A31" s="521">
        <v>1995</v>
      </c>
      <c r="B31" s="325">
        <v>1.45734419184828E-2</v>
      </c>
      <c r="C31" s="326">
        <v>0.42847697828546499</v>
      </c>
      <c r="D31" s="325">
        <v>0.448087395300927</v>
      </c>
      <c r="E31" s="325">
        <v>0.53202235867368797</v>
      </c>
      <c r="F31" s="327">
        <v>0.35581843843155903</v>
      </c>
    </row>
    <row r="32" spans="1:6" ht="42.75" customHeight="1" x14ac:dyDescent="0.75">
      <c r="A32" s="521">
        <v>1996</v>
      </c>
      <c r="B32" s="325">
        <v>3.9439133362395903E-3</v>
      </c>
      <c r="C32" s="326">
        <v>0.36265296922921098</v>
      </c>
      <c r="D32" s="325">
        <v>0.36956607369563799</v>
      </c>
      <c r="E32" s="325">
        <v>0.63898586850558303</v>
      </c>
      <c r="F32" s="327">
        <v>0.28890782442516799</v>
      </c>
    </row>
    <row r="33" spans="1:6" ht="42.75" customHeight="1" x14ac:dyDescent="0.75">
      <c r="A33" s="521">
        <v>1997</v>
      </c>
      <c r="B33" s="325">
        <v>1.5408163265306101E-2</v>
      </c>
      <c r="C33" s="326">
        <v>0.48867918161861501</v>
      </c>
      <c r="D33" s="325">
        <v>0.49461380797933302</v>
      </c>
      <c r="E33" s="325">
        <v>0.52639607248209297</v>
      </c>
      <c r="F33" s="327">
        <v>0.40253541386555702</v>
      </c>
    </row>
    <row r="34" spans="1:6" ht="42.75" customHeight="1" x14ac:dyDescent="0.75">
      <c r="A34" s="521">
        <v>1998</v>
      </c>
      <c r="B34" s="325">
        <v>1.8614830738946899E-2</v>
      </c>
      <c r="C34" s="326">
        <v>0.54951121838915695</v>
      </c>
      <c r="D34" s="325">
        <v>0.55088254129033998</v>
      </c>
      <c r="E34" s="325">
        <v>0.44102971362821097</v>
      </c>
      <c r="F34" s="327">
        <v>0.41328675541756499</v>
      </c>
    </row>
    <row r="35" spans="1:6" ht="42.75" customHeight="1" x14ac:dyDescent="0.75">
      <c r="A35" s="521">
        <v>1999</v>
      </c>
      <c r="B35" s="325">
        <v>1.6665700471889498E-2</v>
      </c>
      <c r="C35" s="326">
        <v>0.55817496170171599</v>
      </c>
      <c r="D35" s="325">
        <v>0.56550412660945004</v>
      </c>
      <c r="E35" s="325">
        <v>0.37390034415072698</v>
      </c>
      <c r="F35" s="327">
        <v>0.43547781969646598</v>
      </c>
    </row>
    <row r="36" spans="1:6" ht="42.75" customHeight="1" x14ac:dyDescent="0.75">
      <c r="A36" s="521">
        <v>2000</v>
      </c>
      <c r="B36" s="325">
        <v>7.8806704057777007E-3</v>
      </c>
      <c r="C36" s="326">
        <v>0.42820936655173403</v>
      </c>
      <c r="D36" s="325">
        <v>0.43158394343419598</v>
      </c>
      <c r="E36" s="325">
        <v>0.52907380107992596</v>
      </c>
      <c r="F36" s="327">
        <v>0.36671185646542698</v>
      </c>
    </row>
    <row r="37" spans="1:6" ht="42.75" customHeight="1" x14ac:dyDescent="0.75">
      <c r="A37" s="521">
        <v>2001</v>
      </c>
      <c r="B37" s="325">
        <v>1.2990599692195201E-2</v>
      </c>
      <c r="C37" s="326">
        <v>0.51951408750436001</v>
      </c>
      <c r="D37" s="325">
        <v>0.52626288704958502</v>
      </c>
      <c r="E37" s="325">
        <v>0.48844742416803799</v>
      </c>
      <c r="F37" s="327">
        <v>0.433867758064716</v>
      </c>
    </row>
    <row r="38" spans="1:6" ht="42.75" customHeight="1" x14ac:dyDescent="0.75">
      <c r="A38" s="521">
        <v>2002</v>
      </c>
      <c r="B38" s="325">
        <v>2.0414678899082599E-2</v>
      </c>
      <c r="C38" s="326">
        <v>0.52598547939714402</v>
      </c>
      <c r="D38" s="325">
        <v>0.53672330406461699</v>
      </c>
      <c r="E38" s="325">
        <v>0.48585707562889102</v>
      </c>
      <c r="F38" s="327">
        <v>0.41969429268607999</v>
      </c>
    </row>
    <row r="39" spans="1:6" ht="42.75" customHeight="1" x14ac:dyDescent="0.75">
      <c r="A39" s="521">
        <v>2003</v>
      </c>
      <c r="B39" s="325">
        <v>1.2091866963442201E-2</v>
      </c>
      <c r="C39" s="326">
        <v>0.57673191175952798</v>
      </c>
      <c r="D39" s="325">
        <v>0.58370567731009604</v>
      </c>
      <c r="E39" s="325">
        <v>0.35995874153604102</v>
      </c>
      <c r="F39" s="327">
        <v>0.44489161483541301</v>
      </c>
    </row>
    <row r="40" spans="1:6" ht="42.75" customHeight="1" x14ac:dyDescent="0.75">
      <c r="A40" s="521">
        <v>2004</v>
      </c>
      <c r="B40" s="325">
        <v>1.2185194032546901E-2</v>
      </c>
      <c r="C40" s="326">
        <v>0.40051550072113001</v>
      </c>
      <c r="D40" s="325">
        <v>0.40539585981046</v>
      </c>
      <c r="E40" s="325">
        <v>0.56408487912150695</v>
      </c>
      <c r="F40" s="327">
        <v>0.34015407646503598</v>
      </c>
    </row>
    <row r="41" spans="1:6" ht="42.75" customHeight="1" x14ac:dyDescent="0.75">
      <c r="A41" s="521">
        <v>2005</v>
      </c>
      <c r="B41" s="325">
        <v>9.7661134994046495E-3</v>
      </c>
      <c r="C41" s="326">
        <v>0.50148959640996005</v>
      </c>
      <c r="D41" s="325">
        <v>0.50638720072726995</v>
      </c>
      <c r="E41" s="325">
        <v>0.462324306418397</v>
      </c>
      <c r="F41" s="327">
        <v>0.436781842847416</v>
      </c>
    </row>
    <row r="42" spans="1:6" ht="42.75" customHeight="1" x14ac:dyDescent="0.75">
      <c r="A42" s="521">
        <v>2006</v>
      </c>
      <c r="B42" s="325">
        <v>2.69813591863243E-2</v>
      </c>
      <c r="C42" s="326">
        <v>0.38113527420446802</v>
      </c>
      <c r="D42" s="325">
        <v>0.39141882193635702</v>
      </c>
      <c r="E42" s="325">
        <v>0.62111902505077898</v>
      </c>
      <c r="F42" s="327">
        <v>0.313</v>
      </c>
    </row>
    <row r="43" spans="1:6" ht="42.75" customHeight="1" x14ac:dyDescent="0.75">
      <c r="A43" s="314">
        <v>2007</v>
      </c>
      <c r="B43" s="325">
        <v>8.4784167857520597E-3</v>
      </c>
      <c r="C43" s="325">
        <v>0.609463156879398</v>
      </c>
      <c r="D43" s="325">
        <v>0.614630439538982</v>
      </c>
      <c r="E43" s="325">
        <v>0.37854180243213298</v>
      </c>
      <c r="F43" s="325">
        <v>0.53</v>
      </c>
    </row>
    <row r="44" spans="1:6" ht="42.75" customHeight="1" x14ac:dyDescent="0.75">
      <c r="A44" s="314">
        <v>2008</v>
      </c>
      <c r="B44" s="325">
        <v>1.44488790154935E-2</v>
      </c>
      <c r="C44" s="325">
        <v>0.58195520027107694</v>
      </c>
      <c r="D44" s="325">
        <v>0.59036380055223103</v>
      </c>
      <c r="E44" s="325">
        <v>0.33612918692871502</v>
      </c>
      <c r="F44" s="325">
        <v>0.45100000000000001</v>
      </c>
    </row>
    <row r="45" spans="1:6" ht="42.75" customHeight="1" thickBot="1" x14ac:dyDescent="0.8">
      <c r="A45" s="323">
        <v>2009</v>
      </c>
      <c r="B45" s="328">
        <v>1.5651085363663501E-2</v>
      </c>
      <c r="C45" s="328">
        <v>0.383226770704372</v>
      </c>
      <c r="D45" s="328">
        <v>0.38922468560630702</v>
      </c>
      <c r="E45" s="328">
        <v>0.56965042027757895</v>
      </c>
      <c r="F45" s="328">
        <v>0.373</v>
      </c>
    </row>
    <row r="46" spans="1:6" ht="30.75" customHeight="1" thickTop="1" x14ac:dyDescent="0.55000000000000004">
      <c r="A46" s="492" t="s">
        <v>272</v>
      </c>
      <c r="B46" s="74"/>
      <c r="C46" s="74"/>
      <c r="D46" s="74"/>
      <c r="E46" s="74"/>
      <c r="F46" s="324"/>
    </row>
  </sheetData>
  <printOptions horizontalCentered="1" verticalCentered="1"/>
  <pageMargins left="0.78740157480314965" right="0.39370078740157483" top="0.59055118110236227" bottom="0.59055118110236227" header="0.31496062992125984" footer="0.35433070866141736"/>
  <pageSetup paperSize="9" scale="48" orientation="portrait" cellComments="atEnd" r:id="rId1"/>
  <headerFooter scaleWithDoc="0">
    <oddHeader>&amp;CBADIS EDITION 2014-2018</oddHeader>
    <oddFooter>&amp;C&amp;7 90&amp;R&amp;7SECTION G - AGRICULTURE ET SECURITE ALIMENTAIRE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tabColor rgb="FFFFFF00"/>
    <pageSetUpPr fitToPage="1"/>
  </sheetPr>
  <dimension ref="A1:AMK58"/>
  <sheetViews>
    <sheetView view="pageBreakPreview" zoomScale="60" zoomScaleNormal="60" zoomScalePageLayoutView="60" workbookViewId="0">
      <selection activeCell="I27" sqref="I1:Q1048576"/>
    </sheetView>
  </sheetViews>
  <sheetFormatPr baseColWidth="10" defaultRowHeight="13.15" x14ac:dyDescent="0.4"/>
  <cols>
    <col min="1" max="1" width="15.625" style="66" customWidth="1"/>
    <col min="2" max="7" width="24.125" style="66" customWidth="1"/>
    <col min="8" max="1025" width="11" style="66"/>
  </cols>
  <sheetData>
    <row r="1" spans="1:1025" s="284" customFormat="1" ht="21" x14ac:dyDescent="0.65">
      <c r="A1" s="524" t="s">
        <v>370</v>
      </c>
      <c r="B1" s="524"/>
      <c r="C1" s="428"/>
      <c r="D1" s="428"/>
      <c r="E1" s="428"/>
      <c r="F1" s="428"/>
      <c r="G1" s="428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29"/>
      <c r="W1" s="429"/>
      <c r="X1" s="429"/>
      <c r="Y1" s="429"/>
      <c r="Z1" s="429"/>
      <c r="AA1" s="429"/>
      <c r="AB1" s="429"/>
      <c r="AC1" s="429"/>
      <c r="AD1" s="429"/>
      <c r="AE1" s="429"/>
      <c r="AF1" s="429"/>
      <c r="AG1" s="429"/>
      <c r="AH1" s="429"/>
      <c r="AI1" s="429"/>
      <c r="AJ1" s="429"/>
      <c r="AK1" s="429"/>
      <c r="AL1" s="429"/>
      <c r="AM1" s="429"/>
      <c r="AN1" s="429"/>
      <c r="AO1" s="429"/>
      <c r="AP1" s="429"/>
      <c r="AQ1" s="429"/>
      <c r="AR1" s="429"/>
      <c r="AS1" s="429"/>
      <c r="AT1" s="429"/>
      <c r="AU1" s="429"/>
      <c r="AV1" s="429"/>
      <c r="AW1" s="429"/>
      <c r="AX1" s="429"/>
      <c r="AY1" s="429"/>
      <c r="AZ1" s="429"/>
      <c r="BA1" s="429"/>
      <c r="BB1" s="429"/>
      <c r="BC1" s="429"/>
      <c r="BD1" s="429"/>
      <c r="BE1" s="429"/>
      <c r="BF1" s="429"/>
      <c r="BG1" s="429"/>
      <c r="BH1" s="429"/>
      <c r="BI1" s="429"/>
      <c r="BJ1" s="429"/>
      <c r="BK1" s="429"/>
      <c r="BL1" s="429"/>
      <c r="BM1" s="429"/>
      <c r="BN1" s="429"/>
      <c r="BO1" s="429"/>
      <c r="BP1" s="429"/>
      <c r="BQ1" s="429"/>
      <c r="BR1" s="429"/>
      <c r="BS1" s="429"/>
      <c r="BT1" s="429"/>
      <c r="BU1" s="429"/>
      <c r="BV1" s="429"/>
      <c r="BW1" s="429"/>
      <c r="BX1" s="429"/>
      <c r="BY1" s="429"/>
      <c r="BZ1" s="429"/>
      <c r="CA1" s="429"/>
      <c r="CB1" s="429"/>
      <c r="CC1" s="429"/>
      <c r="CD1" s="429"/>
      <c r="CE1" s="429"/>
      <c r="CF1" s="429"/>
      <c r="CG1" s="429"/>
      <c r="CH1" s="429"/>
      <c r="CI1" s="429"/>
      <c r="CJ1" s="429"/>
      <c r="CK1" s="429"/>
      <c r="CL1" s="429"/>
      <c r="CM1" s="429"/>
      <c r="CN1" s="429"/>
      <c r="CO1" s="429"/>
      <c r="CP1" s="429"/>
      <c r="CQ1" s="429"/>
      <c r="CR1" s="429"/>
      <c r="CS1" s="429"/>
      <c r="CT1" s="429"/>
      <c r="CU1" s="429"/>
      <c r="CV1" s="429"/>
      <c r="CW1" s="429"/>
      <c r="CX1" s="429"/>
      <c r="CY1" s="429"/>
      <c r="CZ1" s="429"/>
      <c r="DA1" s="429"/>
      <c r="DB1" s="429"/>
      <c r="DC1" s="429"/>
      <c r="DD1" s="429"/>
      <c r="DE1" s="429"/>
      <c r="DF1" s="429"/>
      <c r="DG1" s="429"/>
      <c r="DH1" s="429"/>
      <c r="DI1" s="429"/>
      <c r="DJ1" s="429"/>
      <c r="DK1" s="429"/>
      <c r="DL1" s="429"/>
      <c r="DM1" s="429"/>
      <c r="DN1" s="429"/>
      <c r="DO1" s="429"/>
      <c r="DP1" s="429"/>
      <c r="DQ1" s="429"/>
      <c r="DR1" s="429"/>
      <c r="DS1" s="429"/>
      <c r="DT1" s="429"/>
      <c r="DU1" s="429"/>
      <c r="DV1" s="429"/>
      <c r="DW1" s="429"/>
      <c r="DX1" s="429"/>
      <c r="DY1" s="429"/>
      <c r="DZ1" s="429"/>
      <c r="EA1" s="429"/>
      <c r="EB1" s="429"/>
      <c r="EC1" s="429"/>
      <c r="ED1" s="429"/>
      <c r="EE1" s="429"/>
      <c r="EF1" s="429"/>
      <c r="EG1" s="429"/>
      <c r="EH1" s="429"/>
      <c r="EI1" s="429"/>
      <c r="EJ1" s="429"/>
      <c r="EK1" s="429"/>
      <c r="EL1" s="429"/>
      <c r="EM1" s="429"/>
      <c r="EN1" s="429"/>
      <c r="EO1" s="429"/>
      <c r="EP1" s="429"/>
      <c r="EQ1" s="429"/>
      <c r="ER1" s="429"/>
      <c r="ES1" s="429"/>
      <c r="ET1" s="429"/>
      <c r="EU1" s="429"/>
      <c r="EV1" s="429"/>
      <c r="EW1" s="429"/>
      <c r="EX1" s="429"/>
      <c r="EY1" s="429"/>
      <c r="EZ1" s="429"/>
      <c r="FA1" s="429"/>
      <c r="FB1" s="429"/>
      <c r="FC1" s="429"/>
      <c r="FD1" s="429"/>
      <c r="FE1" s="429"/>
      <c r="FF1" s="429"/>
      <c r="FG1" s="429"/>
      <c r="FH1" s="429"/>
      <c r="FI1" s="429"/>
      <c r="FJ1" s="429"/>
      <c r="FK1" s="429"/>
      <c r="FL1" s="429"/>
      <c r="FM1" s="429"/>
      <c r="FN1" s="429"/>
      <c r="FO1" s="429"/>
      <c r="FP1" s="429"/>
      <c r="FQ1" s="429"/>
      <c r="FR1" s="429"/>
      <c r="FS1" s="429"/>
      <c r="FT1" s="429"/>
      <c r="FU1" s="429"/>
      <c r="FV1" s="429"/>
      <c r="FW1" s="429"/>
      <c r="FX1" s="429"/>
      <c r="FY1" s="429"/>
      <c r="FZ1" s="429"/>
      <c r="GA1" s="429"/>
      <c r="GB1" s="429"/>
      <c r="GC1" s="429"/>
      <c r="GD1" s="429"/>
      <c r="GE1" s="429"/>
      <c r="GF1" s="429"/>
      <c r="GG1" s="429"/>
      <c r="GH1" s="429"/>
      <c r="GI1" s="429"/>
      <c r="GJ1" s="429"/>
      <c r="GK1" s="429"/>
      <c r="GL1" s="429"/>
      <c r="GM1" s="429"/>
      <c r="GN1" s="429"/>
      <c r="GO1" s="429"/>
      <c r="GP1" s="429"/>
      <c r="GQ1" s="429"/>
      <c r="GR1" s="429"/>
      <c r="GS1" s="429"/>
      <c r="GT1" s="429"/>
      <c r="GU1" s="429"/>
      <c r="GV1" s="429"/>
      <c r="GW1" s="429"/>
      <c r="GX1" s="429"/>
      <c r="GY1" s="429"/>
      <c r="GZ1" s="429"/>
      <c r="HA1" s="429"/>
      <c r="HB1" s="429"/>
      <c r="HC1" s="429"/>
      <c r="HD1" s="429"/>
      <c r="HE1" s="429"/>
      <c r="HF1" s="429"/>
      <c r="HG1" s="429"/>
      <c r="HH1" s="429"/>
      <c r="HI1" s="429"/>
      <c r="HJ1" s="429"/>
      <c r="HK1" s="429"/>
      <c r="HL1" s="429"/>
      <c r="HM1" s="429"/>
      <c r="HN1" s="429"/>
      <c r="HO1" s="429"/>
      <c r="HP1" s="429"/>
      <c r="HQ1" s="429"/>
      <c r="HR1" s="429"/>
      <c r="HS1" s="429"/>
      <c r="HT1" s="429"/>
      <c r="HU1" s="429"/>
      <c r="HV1" s="429"/>
      <c r="HW1" s="429"/>
      <c r="HX1" s="429"/>
      <c r="HY1" s="429"/>
      <c r="HZ1" s="429"/>
      <c r="IA1" s="429"/>
      <c r="IB1" s="429"/>
      <c r="IC1" s="429"/>
      <c r="ID1" s="429"/>
      <c r="IE1" s="429"/>
      <c r="IF1" s="429"/>
      <c r="IG1" s="429"/>
      <c r="IH1" s="429"/>
      <c r="II1" s="429"/>
      <c r="IJ1" s="429"/>
      <c r="IK1" s="429"/>
      <c r="IL1" s="429"/>
      <c r="IM1" s="429"/>
      <c r="IN1" s="429"/>
      <c r="IO1" s="429"/>
      <c r="IP1" s="429"/>
      <c r="IQ1" s="429"/>
      <c r="IR1" s="429"/>
      <c r="IS1" s="429"/>
      <c r="IT1" s="429"/>
      <c r="IU1" s="429"/>
      <c r="IV1" s="429"/>
      <c r="IW1" s="429"/>
      <c r="IX1" s="429"/>
      <c r="IY1" s="429"/>
      <c r="IZ1" s="429"/>
      <c r="JA1" s="429"/>
      <c r="JB1" s="429"/>
      <c r="JC1" s="429"/>
      <c r="JD1" s="429"/>
      <c r="JE1" s="429"/>
      <c r="JF1" s="429"/>
      <c r="JG1" s="429"/>
      <c r="JH1" s="429"/>
      <c r="JI1" s="429"/>
      <c r="JJ1" s="429"/>
      <c r="JK1" s="429"/>
      <c r="JL1" s="429"/>
      <c r="JM1" s="429"/>
      <c r="JN1" s="429"/>
      <c r="JO1" s="429"/>
      <c r="JP1" s="429"/>
      <c r="JQ1" s="429"/>
      <c r="JR1" s="429"/>
      <c r="JS1" s="429"/>
      <c r="JT1" s="429"/>
      <c r="JU1" s="429"/>
      <c r="JV1" s="429"/>
      <c r="JW1" s="429"/>
      <c r="JX1" s="429"/>
      <c r="JY1" s="429"/>
      <c r="JZ1" s="429"/>
      <c r="KA1" s="429"/>
      <c r="KB1" s="429"/>
      <c r="KC1" s="429"/>
      <c r="KD1" s="429"/>
      <c r="KE1" s="429"/>
      <c r="KF1" s="429"/>
      <c r="KG1" s="429"/>
      <c r="KH1" s="429"/>
      <c r="KI1" s="429"/>
      <c r="KJ1" s="429"/>
      <c r="KK1" s="429"/>
      <c r="KL1" s="429"/>
      <c r="KM1" s="429"/>
      <c r="KN1" s="429"/>
      <c r="KO1" s="429"/>
      <c r="KP1" s="429"/>
      <c r="KQ1" s="429"/>
      <c r="KR1" s="429"/>
      <c r="KS1" s="429"/>
      <c r="KT1" s="429"/>
      <c r="KU1" s="429"/>
      <c r="KV1" s="429"/>
      <c r="KW1" s="429"/>
      <c r="KX1" s="429"/>
      <c r="KY1" s="429"/>
      <c r="KZ1" s="429"/>
      <c r="LA1" s="429"/>
      <c r="LB1" s="429"/>
      <c r="LC1" s="429"/>
      <c r="LD1" s="429"/>
      <c r="LE1" s="429"/>
      <c r="LF1" s="429"/>
      <c r="LG1" s="429"/>
      <c r="LH1" s="429"/>
      <c r="LI1" s="429"/>
      <c r="LJ1" s="429"/>
      <c r="LK1" s="429"/>
      <c r="LL1" s="429"/>
      <c r="LM1" s="429"/>
      <c r="LN1" s="429"/>
      <c r="LO1" s="429"/>
      <c r="LP1" s="429"/>
      <c r="LQ1" s="429"/>
      <c r="LR1" s="429"/>
      <c r="LS1" s="429"/>
      <c r="LT1" s="429"/>
      <c r="LU1" s="429"/>
      <c r="LV1" s="429"/>
      <c r="LW1" s="429"/>
      <c r="LX1" s="429"/>
      <c r="LY1" s="429"/>
      <c r="LZ1" s="429"/>
      <c r="MA1" s="429"/>
      <c r="MB1" s="429"/>
      <c r="MC1" s="429"/>
      <c r="MD1" s="429"/>
      <c r="ME1" s="429"/>
      <c r="MF1" s="429"/>
      <c r="MG1" s="429"/>
      <c r="MH1" s="429"/>
      <c r="MI1" s="429"/>
      <c r="MJ1" s="429"/>
      <c r="MK1" s="429"/>
      <c r="ML1" s="429"/>
      <c r="MM1" s="429"/>
      <c r="MN1" s="429"/>
      <c r="MO1" s="429"/>
      <c r="MP1" s="429"/>
      <c r="MQ1" s="429"/>
      <c r="MR1" s="429"/>
      <c r="MS1" s="429"/>
      <c r="MT1" s="429"/>
      <c r="MU1" s="429"/>
      <c r="MV1" s="429"/>
      <c r="MW1" s="429"/>
      <c r="MX1" s="429"/>
      <c r="MY1" s="429"/>
      <c r="MZ1" s="429"/>
      <c r="NA1" s="429"/>
      <c r="NB1" s="429"/>
      <c r="NC1" s="429"/>
      <c r="ND1" s="429"/>
      <c r="NE1" s="429"/>
      <c r="NF1" s="429"/>
      <c r="NG1" s="429"/>
      <c r="NH1" s="429"/>
      <c r="NI1" s="429"/>
      <c r="NJ1" s="429"/>
      <c r="NK1" s="429"/>
      <c r="NL1" s="429"/>
      <c r="NM1" s="429"/>
      <c r="NN1" s="429"/>
      <c r="NO1" s="429"/>
      <c r="NP1" s="429"/>
      <c r="NQ1" s="429"/>
      <c r="NR1" s="429"/>
      <c r="NS1" s="429"/>
      <c r="NT1" s="429"/>
      <c r="NU1" s="429"/>
      <c r="NV1" s="429"/>
      <c r="NW1" s="429"/>
      <c r="NX1" s="429"/>
      <c r="NY1" s="429"/>
      <c r="NZ1" s="429"/>
      <c r="OA1" s="429"/>
      <c r="OB1" s="429"/>
      <c r="OC1" s="429"/>
      <c r="OD1" s="429"/>
      <c r="OE1" s="429"/>
      <c r="OF1" s="429"/>
      <c r="OG1" s="429"/>
      <c r="OH1" s="429"/>
      <c r="OI1" s="429"/>
      <c r="OJ1" s="429"/>
      <c r="OK1" s="429"/>
      <c r="OL1" s="429"/>
      <c r="OM1" s="429"/>
      <c r="ON1" s="429"/>
      <c r="OO1" s="429"/>
      <c r="OP1" s="429"/>
      <c r="OQ1" s="429"/>
      <c r="OR1" s="429"/>
      <c r="OS1" s="429"/>
      <c r="OT1" s="429"/>
      <c r="OU1" s="429"/>
      <c r="OV1" s="429"/>
      <c r="OW1" s="429"/>
      <c r="OX1" s="429"/>
      <c r="OY1" s="429"/>
      <c r="OZ1" s="429"/>
      <c r="PA1" s="429"/>
      <c r="PB1" s="429"/>
      <c r="PC1" s="429"/>
      <c r="PD1" s="429"/>
      <c r="PE1" s="429"/>
      <c r="PF1" s="429"/>
      <c r="PG1" s="429"/>
      <c r="PH1" s="429"/>
      <c r="PI1" s="429"/>
      <c r="PJ1" s="429"/>
      <c r="PK1" s="429"/>
      <c r="PL1" s="429"/>
      <c r="PM1" s="429"/>
      <c r="PN1" s="429"/>
      <c r="PO1" s="429"/>
      <c r="PP1" s="429"/>
      <c r="PQ1" s="429"/>
      <c r="PR1" s="429"/>
      <c r="PS1" s="429"/>
      <c r="PT1" s="429"/>
      <c r="PU1" s="429"/>
      <c r="PV1" s="429"/>
      <c r="PW1" s="429"/>
      <c r="PX1" s="429"/>
      <c r="PY1" s="429"/>
      <c r="PZ1" s="429"/>
      <c r="QA1" s="429"/>
      <c r="QB1" s="429"/>
      <c r="QC1" s="429"/>
      <c r="QD1" s="429"/>
      <c r="QE1" s="429"/>
      <c r="QF1" s="429"/>
      <c r="QG1" s="429"/>
      <c r="QH1" s="429"/>
      <c r="QI1" s="429"/>
      <c r="QJ1" s="429"/>
      <c r="QK1" s="429"/>
      <c r="QL1" s="429"/>
      <c r="QM1" s="429"/>
      <c r="QN1" s="429"/>
      <c r="QO1" s="429"/>
      <c r="QP1" s="429"/>
      <c r="QQ1" s="429"/>
      <c r="QR1" s="429"/>
      <c r="QS1" s="429"/>
      <c r="QT1" s="429"/>
      <c r="QU1" s="429"/>
      <c r="QV1" s="429"/>
      <c r="QW1" s="429"/>
      <c r="QX1" s="429"/>
      <c r="QY1" s="429"/>
      <c r="QZ1" s="429"/>
      <c r="RA1" s="429"/>
      <c r="RB1" s="429"/>
      <c r="RC1" s="429"/>
      <c r="RD1" s="429"/>
      <c r="RE1" s="429"/>
      <c r="RF1" s="429"/>
      <c r="RG1" s="429"/>
      <c r="RH1" s="429"/>
      <c r="RI1" s="429"/>
      <c r="RJ1" s="429"/>
      <c r="RK1" s="429"/>
      <c r="RL1" s="429"/>
      <c r="RM1" s="429"/>
      <c r="RN1" s="429"/>
      <c r="RO1" s="429"/>
      <c r="RP1" s="429"/>
      <c r="RQ1" s="429"/>
      <c r="RR1" s="429"/>
      <c r="RS1" s="429"/>
      <c r="RT1" s="429"/>
      <c r="RU1" s="429"/>
      <c r="RV1" s="429"/>
      <c r="RW1" s="429"/>
      <c r="RX1" s="429"/>
      <c r="RY1" s="429"/>
      <c r="RZ1" s="429"/>
      <c r="SA1" s="429"/>
      <c r="SB1" s="429"/>
      <c r="SC1" s="429"/>
      <c r="SD1" s="429"/>
      <c r="SE1" s="429"/>
      <c r="SF1" s="429"/>
      <c r="SG1" s="429"/>
      <c r="SH1" s="429"/>
      <c r="SI1" s="429"/>
      <c r="SJ1" s="429"/>
      <c r="SK1" s="429"/>
      <c r="SL1" s="429"/>
      <c r="SM1" s="429"/>
      <c r="SN1" s="429"/>
      <c r="SO1" s="429"/>
      <c r="SP1" s="429"/>
      <c r="SQ1" s="429"/>
      <c r="SR1" s="429"/>
      <c r="SS1" s="429"/>
      <c r="ST1" s="429"/>
      <c r="SU1" s="429"/>
      <c r="SV1" s="429"/>
      <c r="SW1" s="429"/>
      <c r="SX1" s="429"/>
      <c r="SY1" s="429"/>
      <c r="SZ1" s="429"/>
      <c r="TA1" s="429"/>
      <c r="TB1" s="429"/>
      <c r="TC1" s="429"/>
      <c r="TD1" s="429"/>
      <c r="TE1" s="429"/>
      <c r="TF1" s="429"/>
      <c r="TG1" s="429"/>
      <c r="TH1" s="429"/>
      <c r="TI1" s="429"/>
      <c r="TJ1" s="429"/>
      <c r="TK1" s="429"/>
      <c r="TL1" s="429"/>
      <c r="TM1" s="429"/>
      <c r="TN1" s="429"/>
      <c r="TO1" s="429"/>
      <c r="TP1" s="429"/>
      <c r="TQ1" s="429"/>
      <c r="TR1" s="429"/>
      <c r="TS1" s="429"/>
      <c r="TT1" s="429"/>
      <c r="TU1" s="429"/>
      <c r="TV1" s="429"/>
      <c r="TW1" s="429"/>
      <c r="TX1" s="429"/>
      <c r="TY1" s="429"/>
      <c r="TZ1" s="429"/>
      <c r="UA1" s="429"/>
      <c r="UB1" s="429"/>
      <c r="UC1" s="429"/>
      <c r="UD1" s="429"/>
      <c r="UE1" s="429"/>
      <c r="UF1" s="429"/>
      <c r="UG1" s="429"/>
      <c r="UH1" s="429"/>
      <c r="UI1" s="429"/>
      <c r="UJ1" s="429"/>
      <c r="UK1" s="429"/>
      <c r="UL1" s="429"/>
      <c r="UM1" s="429"/>
      <c r="UN1" s="429"/>
      <c r="UO1" s="429"/>
      <c r="UP1" s="429"/>
      <c r="UQ1" s="429"/>
      <c r="UR1" s="429"/>
      <c r="US1" s="429"/>
      <c r="UT1" s="429"/>
      <c r="UU1" s="429"/>
      <c r="UV1" s="429"/>
      <c r="UW1" s="429"/>
      <c r="UX1" s="429"/>
      <c r="UY1" s="429"/>
      <c r="UZ1" s="429"/>
      <c r="VA1" s="429"/>
      <c r="VB1" s="429"/>
      <c r="VC1" s="429"/>
      <c r="VD1" s="429"/>
      <c r="VE1" s="429"/>
      <c r="VF1" s="429"/>
      <c r="VG1" s="429"/>
      <c r="VH1" s="429"/>
      <c r="VI1" s="429"/>
      <c r="VJ1" s="429"/>
      <c r="VK1" s="429"/>
      <c r="VL1" s="429"/>
      <c r="VM1" s="429"/>
      <c r="VN1" s="429"/>
      <c r="VO1" s="429"/>
      <c r="VP1" s="429"/>
      <c r="VQ1" s="429"/>
      <c r="VR1" s="429"/>
      <c r="VS1" s="429"/>
      <c r="VT1" s="429"/>
      <c r="VU1" s="429"/>
      <c r="VV1" s="429"/>
      <c r="VW1" s="429"/>
      <c r="VX1" s="429"/>
      <c r="VY1" s="429"/>
      <c r="VZ1" s="429"/>
      <c r="WA1" s="429"/>
      <c r="WB1" s="429"/>
      <c r="WC1" s="429"/>
      <c r="WD1" s="429"/>
      <c r="WE1" s="429"/>
      <c r="WF1" s="429"/>
      <c r="WG1" s="429"/>
      <c r="WH1" s="429"/>
      <c r="WI1" s="429"/>
      <c r="WJ1" s="429"/>
      <c r="WK1" s="429"/>
      <c r="WL1" s="429"/>
      <c r="WM1" s="429"/>
      <c r="WN1" s="429"/>
      <c r="WO1" s="429"/>
      <c r="WP1" s="429"/>
      <c r="WQ1" s="429"/>
      <c r="WR1" s="429"/>
      <c r="WS1" s="429"/>
      <c r="WT1" s="429"/>
      <c r="WU1" s="429"/>
      <c r="WV1" s="429"/>
      <c r="WW1" s="429"/>
      <c r="WX1" s="429"/>
      <c r="WY1" s="429"/>
      <c r="WZ1" s="429"/>
      <c r="XA1" s="429"/>
      <c r="XB1" s="429"/>
      <c r="XC1" s="429"/>
      <c r="XD1" s="429"/>
      <c r="XE1" s="429"/>
      <c r="XF1" s="429"/>
      <c r="XG1" s="429"/>
      <c r="XH1" s="429"/>
      <c r="XI1" s="429"/>
      <c r="XJ1" s="429"/>
      <c r="XK1" s="429"/>
      <c r="XL1" s="429"/>
      <c r="XM1" s="429"/>
      <c r="XN1" s="429"/>
      <c r="XO1" s="429"/>
      <c r="XP1" s="429"/>
      <c r="XQ1" s="429"/>
      <c r="XR1" s="429"/>
      <c r="XS1" s="429"/>
      <c r="XT1" s="429"/>
      <c r="XU1" s="429"/>
      <c r="XV1" s="429"/>
      <c r="XW1" s="429"/>
      <c r="XX1" s="429"/>
      <c r="XY1" s="429"/>
      <c r="XZ1" s="429"/>
      <c r="YA1" s="429"/>
      <c r="YB1" s="429"/>
      <c r="YC1" s="429"/>
      <c r="YD1" s="429"/>
      <c r="YE1" s="429"/>
      <c r="YF1" s="429"/>
      <c r="YG1" s="429"/>
      <c r="YH1" s="429"/>
      <c r="YI1" s="429"/>
      <c r="YJ1" s="429"/>
      <c r="YK1" s="429"/>
      <c r="YL1" s="429"/>
      <c r="YM1" s="429"/>
      <c r="YN1" s="429"/>
      <c r="YO1" s="429"/>
      <c r="YP1" s="429"/>
      <c r="YQ1" s="429"/>
      <c r="YR1" s="429"/>
      <c r="YS1" s="429"/>
      <c r="YT1" s="429"/>
      <c r="YU1" s="429"/>
      <c r="YV1" s="429"/>
      <c r="YW1" s="429"/>
      <c r="YX1" s="429"/>
      <c r="YY1" s="429"/>
      <c r="YZ1" s="429"/>
      <c r="ZA1" s="429"/>
      <c r="ZB1" s="429"/>
      <c r="ZC1" s="429"/>
      <c r="ZD1" s="429"/>
      <c r="ZE1" s="429"/>
      <c r="ZF1" s="429"/>
      <c r="ZG1" s="429"/>
      <c r="ZH1" s="429"/>
      <c r="ZI1" s="429"/>
      <c r="ZJ1" s="429"/>
      <c r="ZK1" s="429"/>
      <c r="ZL1" s="429"/>
      <c r="ZM1" s="429"/>
      <c r="ZN1" s="429"/>
      <c r="ZO1" s="429"/>
      <c r="ZP1" s="429"/>
      <c r="ZQ1" s="429"/>
      <c r="ZR1" s="429"/>
      <c r="ZS1" s="429"/>
      <c r="ZT1" s="429"/>
      <c r="ZU1" s="429"/>
      <c r="ZV1" s="429"/>
      <c r="ZW1" s="429"/>
      <c r="ZX1" s="429"/>
      <c r="ZY1" s="429"/>
      <c r="ZZ1" s="429"/>
      <c r="AAA1" s="429"/>
      <c r="AAB1" s="429"/>
      <c r="AAC1" s="429"/>
      <c r="AAD1" s="429"/>
      <c r="AAE1" s="429"/>
      <c r="AAF1" s="429"/>
      <c r="AAG1" s="429"/>
      <c r="AAH1" s="429"/>
      <c r="AAI1" s="429"/>
      <c r="AAJ1" s="429"/>
      <c r="AAK1" s="429"/>
      <c r="AAL1" s="429"/>
      <c r="AAM1" s="429"/>
      <c r="AAN1" s="429"/>
      <c r="AAO1" s="429"/>
      <c r="AAP1" s="429"/>
      <c r="AAQ1" s="429"/>
      <c r="AAR1" s="429"/>
      <c r="AAS1" s="429"/>
      <c r="AAT1" s="429"/>
      <c r="AAU1" s="429"/>
      <c r="AAV1" s="429"/>
      <c r="AAW1" s="429"/>
      <c r="AAX1" s="429"/>
      <c r="AAY1" s="429"/>
      <c r="AAZ1" s="429"/>
      <c r="ABA1" s="429"/>
      <c r="ABB1" s="429"/>
      <c r="ABC1" s="429"/>
      <c r="ABD1" s="429"/>
      <c r="ABE1" s="429"/>
      <c r="ABF1" s="429"/>
      <c r="ABG1" s="429"/>
      <c r="ABH1" s="429"/>
      <c r="ABI1" s="429"/>
      <c r="ABJ1" s="429"/>
      <c r="ABK1" s="429"/>
      <c r="ABL1" s="429"/>
      <c r="ABM1" s="429"/>
      <c r="ABN1" s="429"/>
      <c r="ABO1" s="429"/>
      <c r="ABP1" s="429"/>
      <c r="ABQ1" s="429"/>
      <c r="ABR1" s="429"/>
      <c r="ABS1" s="429"/>
      <c r="ABT1" s="429"/>
      <c r="ABU1" s="429"/>
      <c r="ABV1" s="429"/>
      <c r="ABW1" s="429"/>
      <c r="ABX1" s="429"/>
      <c r="ABY1" s="429"/>
      <c r="ABZ1" s="429"/>
      <c r="ACA1" s="429"/>
      <c r="ACB1" s="429"/>
      <c r="ACC1" s="429"/>
      <c r="ACD1" s="429"/>
      <c r="ACE1" s="429"/>
      <c r="ACF1" s="429"/>
      <c r="ACG1" s="429"/>
      <c r="ACH1" s="429"/>
      <c r="ACI1" s="429"/>
      <c r="ACJ1" s="429"/>
      <c r="ACK1" s="429"/>
      <c r="ACL1" s="429"/>
      <c r="ACM1" s="429"/>
      <c r="ACN1" s="429"/>
      <c r="ACO1" s="429"/>
      <c r="ACP1" s="429"/>
      <c r="ACQ1" s="429"/>
      <c r="ACR1" s="429"/>
      <c r="ACS1" s="429"/>
      <c r="ACT1" s="429"/>
      <c r="ACU1" s="429"/>
      <c r="ACV1" s="429"/>
      <c r="ACW1" s="429"/>
      <c r="ACX1" s="429"/>
      <c r="ACY1" s="429"/>
      <c r="ACZ1" s="429"/>
      <c r="ADA1" s="429"/>
      <c r="ADB1" s="429"/>
      <c r="ADC1" s="429"/>
      <c r="ADD1" s="429"/>
      <c r="ADE1" s="429"/>
      <c r="ADF1" s="429"/>
      <c r="ADG1" s="429"/>
      <c r="ADH1" s="429"/>
      <c r="ADI1" s="429"/>
      <c r="ADJ1" s="429"/>
      <c r="ADK1" s="429"/>
      <c r="ADL1" s="429"/>
      <c r="ADM1" s="429"/>
      <c r="ADN1" s="429"/>
      <c r="ADO1" s="429"/>
      <c r="ADP1" s="429"/>
      <c r="ADQ1" s="429"/>
      <c r="ADR1" s="429"/>
      <c r="ADS1" s="429"/>
      <c r="ADT1" s="429"/>
      <c r="ADU1" s="429"/>
      <c r="ADV1" s="429"/>
      <c r="ADW1" s="429"/>
      <c r="ADX1" s="429"/>
      <c r="ADY1" s="429"/>
      <c r="ADZ1" s="429"/>
      <c r="AEA1" s="429"/>
      <c r="AEB1" s="429"/>
      <c r="AEC1" s="429"/>
      <c r="AED1" s="429"/>
      <c r="AEE1" s="429"/>
      <c r="AEF1" s="429"/>
      <c r="AEG1" s="429"/>
      <c r="AEH1" s="429"/>
      <c r="AEI1" s="429"/>
      <c r="AEJ1" s="429"/>
      <c r="AEK1" s="429"/>
      <c r="AEL1" s="429"/>
      <c r="AEM1" s="429"/>
      <c r="AEN1" s="429"/>
      <c r="AEO1" s="429"/>
      <c r="AEP1" s="429"/>
      <c r="AEQ1" s="429"/>
      <c r="AER1" s="429"/>
      <c r="AES1" s="429"/>
      <c r="AET1" s="429"/>
      <c r="AEU1" s="429"/>
      <c r="AEV1" s="429"/>
      <c r="AEW1" s="429"/>
      <c r="AEX1" s="429"/>
      <c r="AEY1" s="429"/>
      <c r="AEZ1" s="429"/>
      <c r="AFA1" s="429"/>
      <c r="AFB1" s="429"/>
      <c r="AFC1" s="429"/>
      <c r="AFD1" s="429"/>
      <c r="AFE1" s="429"/>
      <c r="AFF1" s="429"/>
      <c r="AFG1" s="429"/>
      <c r="AFH1" s="429"/>
      <c r="AFI1" s="429"/>
      <c r="AFJ1" s="429"/>
      <c r="AFK1" s="429"/>
      <c r="AFL1" s="429"/>
      <c r="AFM1" s="429"/>
      <c r="AFN1" s="429"/>
      <c r="AFO1" s="429"/>
      <c r="AFP1" s="429"/>
      <c r="AFQ1" s="429"/>
      <c r="AFR1" s="429"/>
      <c r="AFS1" s="429"/>
      <c r="AFT1" s="429"/>
      <c r="AFU1" s="429"/>
      <c r="AFV1" s="429"/>
      <c r="AFW1" s="429"/>
      <c r="AFX1" s="429"/>
      <c r="AFY1" s="429"/>
      <c r="AFZ1" s="429"/>
      <c r="AGA1" s="429"/>
      <c r="AGB1" s="429"/>
      <c r="AGC1" s="429"/>
      <c r="AGD1" s="429"/>
      <c r="AGE1" s="429"/>
      <c r="AGF1" s="429"/>
      <c r="AGG1" s="429"/>
      <c r="AGH1" s="429"/>
      <c r="AGI1" s="429"/>
      <c r="AGJ1" s="429"/>
      <c r="AGK1" s="429"/>
      <c r="AGL1" s="429"/>
      <c r="AGM1" s="429"/>
      <c r="AGN1" s="429"/>
      <c r="AGO1" s="429"/>
      <c r="AGP1" s="429"/>
      <c r="AGQ1" s="429"/>
      <c r="AGR1" s="429"/>
      <c r="AGS1" s="429"/>
      <c r="AGT1" s="429"/>
      <c r="AGU1" s="429"/>
      <c r="AGV1" s="429"/>
      <c r="AGW1" s="429"/>
      <c r="AGX1" s="429"/>
      <c r="AGY1" s="429"/>
      <c r="AGZ1" s="429"/>
      <c r="AHA1" s="429"/>
      <c r="AHB1" s="429"/>
      <c r="AHC1" s="429"/>
      <c r="AHD1" s="429"/>
      <c r="AHE1" s="429"/>
      <c r="AHF1" s="429"/>
      <c r="AHG1" s="429"/>
      <c r="AHH1" s="429"/>
      <c r="AHI1" s="429"/>
      <c r="AHJ1" s="429"/>
      <c r="AHK1" s="429"/>
      <c r="AHL1" s="429"/>
      <c r="AHM1" s="429"/>
      <c r="AHN1" s="429"/>
      <c r="AHO1" s="429"/>
      <c r="AHP1" s="429"/>
      <c r="AHQ1" s="429"/>
      <c r="AHR1" s="429"/>
      <c r="AHS1" s="429"/>
      <c r="AHT1" s="429"/>
      <c r="AHU1" s="429"/>
      <c r="AHV1" s="429"/>
      <c r="AHW1" s="429"/>
      <c r="AHX1" s="429"/>
      <c r="AHY1" s="429"/>
      <c r="AHZ1" s="429"/>
      <c r="AIA1" s="429"/>
      <c r="AIB1" s="429"/>
      <c r="AIC1" s="429"/>
      <c r="AID1" s="429"/>
      <c r="AIE1" s="429"/>
      <c r="AIF1" s="429"/>
      <c r="AIG1" s="429"/>
      <c r="AIH1" s="429"/>
      <c r="AII1" s="429"/>
      <c r="AIJ1" s="429"/>
      <c r="AIK1" s="429"/>
      <c r="AIL1" s="429"/>
      <c r="AIM1" s="429"/>
      <c r="AIN1" s="429"/>
      <c r="AIO1" s="429"/>
      <c r="AIP1" s="429"/>
      <c r="AIQ1" s="429"/>
      <c r="AIR1" s="429"/>
      <c r="AIS1" s="429"/>
      <c r="AIT1" s="429"/>
      <c r="AIU1" s="429"/>
      <c r="AIV1" s="429"/>
      <c r="AIW1" s="429"/>
      <c r="AIX1" s="429"/>
      <c r="AIY1" s="429"/>
      <c r="AIZ1" s="429"/>
      <c r="AJA1" s="429"/>
      <c r="AJB1" s="429"/>
      <c r="AJC1" s="429"/>
      <c r="AJD1" s="429"/>
      <c r="AJE1" s="429"/>
      <c r="AJF1" s="429"/>
      <c r="AJG1" s="429"/>
      <c r="AJH1" s="429"/>
      <c r="AJI1" s="429"/>
      <c r="AJJ1" s="429"/>
      <c r="AJK1" s="429"/>
      <c r="AJL1" s="429"/>
      <c r="AJM1" s="429"/>
      <c r="AJN1" s="429"/>
      <c r="AJO1" s="429"/>
      <c r="AJP1" s="429"/>
      <c r="AJQ1" s="429"/>
      <c r="AJR1" s="429"/>
      <c r="AJS1" s="429"/>
      <c r="AJT1" s="429"/>
      <c r="AJU1" s="429"/>
      <c r="AJV1" s="429"/>
      <c r="AJW1" s="429"/>
      <c r="AJX1" s="429"/>
      <c r="AJY1" s="429"/>
      <c r="AJZ1" s="429"/>
      <c r="AKA1" s="429"/>
      <c r="AKB1" s="429"/>
      <c r="AKC1" s="429"/>
      <c r="AKD1" s="429"/>
      <c r="AKE1" s="429"/>
      <c r="AKF1" s="429"/>
      <c r="AKG1" s="429"/>
      <c r="AKH1" s="429"/>
      <c r="AKI1" s="429"/>
      <c r="AKJ1" s="429"/>
      <c r="AKK1" s="429"/>
      <c r="AKL1" s="429"/>
      <c r="AKM1" s="429"/>
      <c r="AKN1" s="429"/>
      <c r="AKO1" s="429"/>
      <c r="AKP1" s="429"/>
      <c r="AKQ1" s="429"/>
      <c r="AKR1" s="429"/>
      <c r="AKS1" s="429"/>
      <c r="AKT1" s="429"/>
      <c r="AKU1" s="429"/>
      <c r="AKV1" s="429"/>
      <c r="AKW1" s="429"/>
      <c r="AKX1" s="429"/>
      <c r="AKY1" s="429"/>
      <c r="AKZ1" s="429"/>
      <c r="ALA1" s="429"/>
      <c r="ALB1" s="429"/>
      <c r="ALC1" s="429"/>
      <c r="ALD1" s="429"/>
      <c r="ALE1" s="429"/>
      <c r="ALF1" s="429"/>
      <c r="ALG1" s="429"/>
      <c r="ALH1" s="429"/>
      <c r="ALI1" s="429"/>
      <c r="ALJ1" s="429"/>
      <c r="ALK1" s="429"/>
      <c r="ALL1" s="429"/>
      <c r="ALM1" s="429"/>
      <c r="ALN1" s="429"/>
      <c r="ALO1" s="429"/>
      <c r="ALP1" s="429"/>
      <c r="ALQ1" s="429"/>
      <c r="ALR1" s="429"/>
      <c r="ALS1" s="429"/>
      <c r="ALT1" s="429"/>
      <c r="ALU1" s="429"/>
      <c r="ALV1" s="429"/>
      <c r="ALW1" s="429"/>
      <c r="ALX1" s="429"/>
      <c r="ALY1" s="429"/>
      <c r="ALZ1" s="429"/>
      <c r="AMA1" s="429"/>
      <c r="AMB1" s="429"/>
      <c r="AMC1" s="429"/>
      <c r="AMD1" s="429"/>
      <c r="AME1" s="429"/>
      <c r="AMF1" s="429"/>
      <c r="AMG1" s="429"/>
      <c r="AMH1" s="429"/>
      <c r="AMI1" s="429"/>
      <c r="AMJ1" s="429"/>
      <c r="AMK1" s="429"/>
    </row>
    <row r="2" spans="1:1025" s="284" customFormat="1" ht="21" x14ac:dyDescent="0.65">
      <c r="A2" s="828" t="s">
        <v>273</v>
      </c>
      <c r="B2" s="828"/>
      <c r="C2" s="828"/>
      <c r="D2" s="828"/>
      <c r="E2" s="828"/>
      <c r="F2" s="828"/>
      <c r="G2" s="524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  <c r="AE2" s="429"/>
      <c r="AF2" s="429"/>
      <c r="AG2" s="429"/>
      <c r="AH2" s="429"/>
      <c r="AI2" s="429"/>
      <c r="AJ2" s="429"/>
      <c r="AK2" s="429"/>
      <c r="AL2" s="429"/>
      <c r="AM2" s="429"/>
      <c r="AN2" s="429"/>
      <c r="AO2" s="429"/>
      <c r="AP2" s="429"/>
      <c r="AQ2" s="429"/>
      <c r="AR2" s="429"/>
      <c r="AS2" s="429"/>
      <c r="AT2" s="429"/>
      <c r="AU2" s="429"/>
      <c r="AV2" s="429"/>
      <c r="AW2" s="429"/>
      <c r="AX2" s="429"/>
      <c r="AY2" s="429"/>
      <c r="AZ2" s="429"/>
      <c r="BA2" s="429"/>
      <c r="BB2" s="429"/>
      <c r="BC2" s="429"/>
      <c r="BD2" s="429"/>
      <c r="BE2" s="429"/>
      <c r="BF2" s="429"/>
      <c r="BG2" s="429"/>
      <c r="BH2" s="429"/>
      <c r="BI2" s="429"/>
      <c r="BJ2" s="429"/>
      <c r="BK2" s="429"/>
      <c r="BL2" s="429"/>
      <c r="BM2" s="429"/>
      <c r="BN2" s="429"/>
      <c r="BO2" s="429"/>
      <c r="BP2" s="429"/>
      <c r="BQ2" s="429"/>
      <c r="BR2" s="429"/>
      <c r="BS2" s="429"/>
      <c r="BT2" s="429"/>
      <c r="BU2" s="429"/>
      <c r="BV2" s="429"/>
      <c r="BW2" s="429"/>
      <c r="BX2" s="429"/>
      <c r="BY2" s="429"/>
      <c r="BZ2" s="429"/>
      <c r="CA2" s="429"/>
      <c r="CB2" s="429"/>
      <c r="CC2" s="429"/>
      <c r="CD2" s="429"/>
      <c r="CE2" s="429"/>
      <c r="CF2" s="429"/>
      <c r="CG2" s="429"/>
      <c r="CH2" s="429"/>
      <c r="CI2" s="429"/>
      <c r="CJ2" s="429"/>
      <c r="CK2" s="429"/>
      <c r="CL2" s="429"/>
      <c r="CM2" s="429"/>
      <c r="CN2" s="429"/>
      <c r="CO2" s="429"/>
      <c r="CP2" s="429"/>
      <c r="CQ2" s="429"/>
      <c r="CR2" s="429"/>
      <c r="CS2" s="429"/>
      <c r="CT2" s="429"/>
      <c r="CU2" s="429"/>
      <c r="CV2" s="429"/>
      <c r="CW2" s="429"/>
      <c r="CX2" s="429"/>
      <c r="CY2" s="429"/>
      <c r="CZ2" s="429"/>
      <c r="DA2" s="429"/>
      <c r="DB2" s="429"/>
      <c r="DC2" s="429"/>
      <c r="DD2" s="429"/>
      <c r="DE2" s="429"/>
      <c r="DF2" s="429"/>
      <c r="DG2" s="429"/>
      <c r="DH2" s="429"/>
      <c r="DI2" s="429"/>
      <c r="DJ2" s="429"/>
      <c r="DK2" s="429"/>
      <c r="DL2" s="429"/>
      <c r="DM2" s="429"/>
      <c r="DN2" s="429"/>
      <c r="DO2" s="429"/>
      <c r="DP2" s="429"/>
      <c r="DQ2" s="429"/>
      <c r="DR2" s="429"/>
      <c r="DS2" s="429"/>
      <c r="DT2" s="429"/>
      <c r="DU2" s="429"/>
      <c r="DV2" s="429"/>
      <c r="DW2" s="429"/>
      <c r="DX2" s="429"/>
      <c r="DY2" s="429"/>
      <c r="DZ2" s="429"/>
      <c r="EA2" s="429"/>
      <c r="EB2" s="429"/>
      <c r="EC2" s="429"/>
      <c r="ED2" s="429"/>
      <c r="EE2" s="429"/>
      <c r="EF2" s="429"/>
      <c r="EG2" s="429"/>
      <c r="EH2" s="429"/>
      <c r="EI2" s="429"/>
      <c r="EJ2" s="429"/>
      <c r="EK2" s="429"/>
      <c r="EL2" s="429"/>
      <c r="EM2" s="429"/>
      <c r="EN2" s="429"/>
      <c r="EO2" s="429"/>
      <c r="EP2" s="429"/>
      <c r="EQ2" s="429"/>
      <c r="ER2" s="429"/>
      <c r="ES2" s="429"/>
      <c r="ET2" s="429"/>
      <c r="EU2" s="429"/>
      <c r="EV2" s="429"/>
      <c r="EW2" s="429"/>
      <c r="EX2" s="429"/>
      <c r="EY2" s="429"/>
      <c r="EZ2" s="429"/>
      <c r="FA2" s="429"/>
      <c r="FB2" s="429"/>
      <c r="FC2" s="429"/>
      <c r="FD2" s="429"/>
      <c r="FE2" s="429"/>
      <c r="FF2" s="429"/>
      <c r="FG2" s="429"/>
      <c r="FH2" s="429"/>
      <c r="FI2" s="429"/>
      <c r="FJ2" s="429"/>
      <c r="FK2" s="429"/>
      <c r="FL2" s="429"/>
      <c r="FM2" s="429"/>
      <c r="FN2" s="429"/>
      <c r="FO2" s="429"/>
      <c r="FP2" s="429"/>
      <c r="FQ2" s="429"/>
      <c r="FR2" s="429"/>
      <c r="FS2" s="429"/>
      <c r="FT2" s="429"/>
      <c r="FU2" s="429"/>
      <c r="FV2" s="429"/>
      <c r="FW2" s="429"/>
      <c r="FX2" s="429"/>
      <c r="FY2" s="429"/>
      <c r="FZ2" s="429"/>
      <c r="GA2" s="429"/>
      <c r="GB2" s="429"/>
      <c r="GC2" s="429"/>
      <c r="GD2" s="429"/>
      <c r="GE2" s="429"/>
      <c r="GF2" s="429"/>
      <c r="GG2" s="429"/>
      <c r="GH2" s="429"/>
      <c r="GI2" s="429"/>
      <c r="GJ2" s="429"/>
      <c r="GK2" s="429"/>
      <c r="GL2" s="429"/>
      <c r="GM2" s="429"/>
      <c r="GN2" s="429"/>
      <c r="GO2" s="429"/>
      <c r="GP2" s="429"/>
      <c r="GQ2" s="429"/>
      <c r="GR2" s="429"/>
      <c r="GS2" s="429"/>
      <c r="GT2" s="429"/>
      <c r="GU2" s="429"/>
      <c r="GV2" s="429"/>
      <c r="GW2" s="429"/>
      <c r="GX2" s="429"/>
      <c r="GY2" s="429"/>
      <c r="GZ2" s="429"/>
      <c r="HA2" s="429"/>
      <c r="HB2" s="429"/>
      <c r="HC2" s="429"/>
      <c r="HD2" s="429"/>
      <c r="HE2" s="429"/>
      <c r="HF2" s="429"/>
      <c r="HG2" s="429"/>
      <c r="HH2" s="429"/>
      <c r="HI2" s="429"/>
      <c r="HJ2" s="429"/>
      <c r="HK2" s="429"/>
      <c r="HL2" s="429"/>
      <c r="HM2" s="429"/>
      <c r="HN2" s="429"/>
      <c r="HO2" s="429"/>
      <c r="HP2" s="429"/>
      <c r="HQ2" s="429"/>
      <c r="HR2" s="429"/>
      <c r="HS2" s="429"/>
      <c r="HT2" s="429"/>
      <c r="HU2" s="429"/>
      <c r="HV2" s="429"/>
      <c r="HW2" s="429"/>
      <c r="HX2" s="429"/>
      <c r="HY2" s="429"/>
      <c r="HZ2" s="429"/>
      <c r="IA2" s="429"/>
      <c r="IB2" s="429"/>
      <c r="IC2" s="429"/>
      <c r="ID2" s="429"/>
      <c r="IE2" s="429"/>
      <c r="IF2" s="429"/>
      <c r="IG2" s="429"/>
      <c r="IH2" s="429"/>
      <c r="II2" s="429"/>
      <c r="IJ2" s="429"/>
      <c r="IK2" s="429"/>
      <c r="IL2" s="429"/>
      <c r="IM2" s="429"/>
      <c r="IN2" s="429"/>
      <c r="IO2" s="429"/>
      <c r="IP2" s="429"/>
      <c r="IQ2" s="429"/>
      <c r="IR2" s="429"/>
      <c r="IS2" s="429"/>
      <c r="IT2" s="429"/>
      <c r="IU2" s="429"/>
      <c r="IV2" s="429"/>
      <c r="IW2" s="429"/>
      <c r="IX2" s="429"/>
      <c r="IY2" s="429"/>
      <c r="IZ2" s="429"/>
      <c r="JA2" s="429"/>
      <c r="JB2" s="429"/>
      <c r="JC2" s="429"/>
      <c r="JD2" s="429"/>
      <c r="JE2" s="429"/>
      <c r="JF2" s="429"/>
      <c r="JG2" s="429"/>
      <c r="JH2" s="429"/>
      <c r="JI2" s="429"/>
      <c r="JJ2" s="429"/>
      <c r="JK2" s="429"/>
      <c r="JL2" s="429"/>
      <c r="JM2" s="429"/>
      <c r="JN2" s="429"/>
      <c r="JO2" s="429"/>
      <c r="JP2" s="429"/>
      <c r="JQ2" s="429"/>
      <c r="JR2" s="429"/>
      <c r="JS2" s="429"/>
      <c r="JT2" s="429"/>
      <c r="JU2" s="429"/>
      <c r="JV2" s="429"/>
      <c r="JW2" s="429"/>
      <c r="JX2" s="429"/>
      <c r="JY2" s="429"/>
      <c r="JZ2" s="429"/>
      <c r="KA2" s="429"/>
      <c r="KB2" s="429"/>
      <c r="KC2" s="429"/>
      <c r="KD2" s="429"/>
      <c r="KE2" s="429"/>
      <c r="KF2" s="429"/>
      <c r="KG2" s="429"/>
      <c r="KH2" s="429"/>
      <c r="KI2" s="429"/>
      <c r="KJ2" s="429"/>
      <c r="KK2" s="429"/>
      <c r="KL2" s="429"/>
      <c r="KM2" s="429"/>
      <c r="KN2" s="429"/>
      <c r="KO2" s="429"/>
      <c r="KP2" s="429"/>
      <c r="KQ2" s="429"/>
      <c r="KR2" s="429"/>
      <c r="KS2" s="429"/>
      <c r="KT2" s="429"/>
      <c r="KU2" s="429"/>
      <c r="KV2" s="429"/>
      <c r="KW2" s="429"/>
      <c r="KX2" s="429"/>
      <c r="KY2" s="429"/>
      <c r="KZ2" s="429"/>
      <c r="LA2" s="429"/>
      <c r="LB2" s="429"/>
      <c r="LC2" s="429"/>
      <c r="LD2" s="429"/>
      <c r="LE2" s="429"/>
      <c r="LF2" s="429"/>
      <c r="LG2" s="429"/>
      <c r="LH2" s="429"/>
      <c r="LI2" s="429"/>
      <c r="LJ2" s="429"/>
      <c r="LK2" s="429"/>
      <c r="LL2" s="429"/>
      <c r="LM2" s="429"/>
      <c r="LN2" s="429"/>
      <c r="LO2" s="429"/>
      <c r="LP2" s="429"/>
      <c r="LQ2" s="429"/>
      <c r="LR2" s="429"/>
      <c r="LS2" s="429"/>
      <c r="LT2" s="429"/>
      <c r="LU2" s="429"/>
      <c r="LV2" s="429"/>
      <c r="LW2" s="429"/>
      <c r="LX2" s="429"/>
      <c r="LY2" s="429"/>
      <c r="LZ2" s="429"/>
      <c r="MA2" s="429"/>
      <c r="MB2" s="429"/>
      <c r="MC2" s="429"/>
      <c r="MD2" s="429"/>
      <c r="ME2" s="429"/>
      <c r="MF2" s="429"/>
      <c r="MG2" s="429"/>
      <c r="MH2" s="429"/>
      <c r="MI2" s="429"/>
      <c r="MJ2" s="429"/>
      <c r="MK2" s="429"/>
      <c r="ML2" s="429"/>
      <c r="MM2" s="429"/>
      <c r="MN2" s="429"/>
      <c r="MO2" s="429"/>
      <c r="MP2" s="429"/>
      <c r="MQ2" s="429"/>
      <c r="MR2" s="429"/>
      <c r="MS2" s="429"/>
      <c r="MT2" s="429"/>
      <c r="MU2" s="429"/>
      <c r="MV2" s="429"/>
      <c r="MW2" s="429"/>
      <c r="MX2" s="429"/>
      <c r="MY2" s="429"/>
      <c r="MZ2" s="429"/>
      <c r="NA2" s="429"/>
      <c r="NB2" s="429"/>
      <c r="NC2" s="429"/>
      <c r="ND2" s="429"/>
      <c r="NE2" s="429"/>
      <c r="NF2" s="429"/>
      <c r="NG2" s="429"/>
      <c r="NH2" s="429"/>
      <c r="NI2" s="429"/>
      <c r="NJ2" s="429"/>
      <c r="NK2" s="429"/>
      <c r="NL2" s="429"/>
      <c r="NM2" s="429"/>
      <c r="NN2" s="429"/>
      <c r="NO2" s="429"/>
      <c r="NP2" s="429"/>
      <c r="NQ2" s="429"/>
      <c r="NR2" s="429"/>
      <c r="NS2" s="429"/>
      <c r="NT2" s="429"/>
      <c r="NU2" s="429"/>
      <c r="NV2" s="429"/>
      <c r="NW2" s="429"/>
      <c r="NX2" s="429"/>
      <c r="NY2" s="429"/>
      <c r="NZ2" s="429"/>
      <c r="OA2" s="429"/>
      <c r="OB2" s="429"/>
      <c r="OC2" s="429"/>
      <c r="OD2" s="429"/>
      <c r="OE2" s="429"/>
      <c r="OF2" s="429"/>
      <c r="OG2" s="429"/>
      <c r="OH2" s="429"/>
      <c r="OI2" s="429"/>
      <c r="OJ2" s="429"/>
      <c r="OK2" s="429"/>
      <c r="OL2" s="429"/>
      <c r="OM2" s="429"/>
      <c r="ON2" s="429"/>
      <c r="OO2" s="429"/>
      <c r="OP2" s="429"/>
      <c r="OQ2" s="429"/>
      <c r="OR2" s="429"/>
      <c r="OS2" s="429"/>
      <c r="OT2" s="429"/>
      <c r="OU2" s="429"/>
      <c r="OV2" s="429"/>
      <c r="OW2" s="429"/>
      <c r="OX2" s="429"/>
      <c r="OY2" s="429"/>
      <c r="OZ2" s="429"/>
      <c r="PA2" s="429"/>
      <c r="PB2" s="429"/>
      <c r="PC2" s="429"/>
      <c r="PD2" s="429"/>
      <c r="PE2" s="429"/>
      <c r="PF2" s="429"/>
      <c r="PG2" s="429"/>
      <c r="PH2" s="429"/>
      <c r="PI2" s="429"/>
      <c r="PJ2" s="429"/>
      <c r="PK2" s="429"/>
      <c r="PL2" s="429"/>
      <c r="PM2" s="429"/>
      <c r="PN2" s="429"/>
      <c r="PO2" s="429"/>
      <c r="PP2" s="429"/>
      <c r="PQ2" s="429"/>
      <c r="PR2" s="429"/>
      <c r="PS2" s="429"/>
      <c r="PT2" s="429"/>
      <c r="PU2" s="429"/>
      <c r="PV2" s="429"/>
      <c r="PW2" s="429"/>
      <c r="PX2" s="429"/>
      <c r="PY2" s="429"/>
      <c r="PZ2" s="429"/>
      <c r="QA2" s="429"/>
      <c r="QB2" s="429"/>
      <c r="QC2" s="429"/>
      <c r="QD2" s="429"/>
      <c r="QE2" s="429"/>
      <c r="QF2" s="429"/>
      <c r="QG2" s="429"/>
      <c r="QH2" s="429"/>
      <c r="QI2" s="429"/>
      <c r="QJ2" s="429"/>
      <c r="QK2" s="429"/>
      <c r="QL2" s="429"/>
      <c r="QM2" s="429"/>
      <c r="QN2" s="429"/>
      <c r="QO2" s="429"/>
      <c r="QP2" s="429"/>
      <c r="QQ2" s="429"/>
      <c r="QR2" s="429"/>
      <c r="QS2" s="429"/>
      <c r="QT2" s="429"/>
      <c r="QU2" s="429"/>
      <c r="QV2" s="429"/>
      <c r="QW2" s="429"/>
      <c r="QX2" s="429"/>
      <c r="QY2" s="429"/>
      <c r="QZ2" s="429"/>
      <c r="RA2" s="429"/>
      <c r="RB2" s="429"/>
      <c r="RC2" s="429"/>
      <c r="RD2" s="429"/>
      <c r="RE2" s="429"/>
      <c r="RF2" s="429"/>
      <c r="RG2" s="429"/>
      <c r="RH2" s="429"/>
      <c r="RI2" s="429"/>
      <c r="RJ2" s="429"/>
      <c r="RK2" s="429"/>
      <c r="RL2" s="429"/>
      <c r="RM2" s="429"/>
      <c r="RN2" s="429"/>
      <c r="RO2" s="429"/>
      <c r="RP2" s="429"/>
      <c r="RQ2" s="429"/>
      <c r="RR2" s="429"/>
      <c r="RS2" s="429"/>
      <c r="RT2" s="429"/>
      <c r="RU2" s="429"/>
      <c r="RV2" s="429"/>
      <c r="RW2" s="429"/>
      <c r="RX2" s="429"/>
      <c r="RY2" s="429"/>
      <c r="RZ2" s="429"/>
      <c r="SA2" s="429"/>
      <c r="SB2" s="429"/>
      <c r="SC2" s="429"/>
      <c r="SD2" s="429"/>
      <c r="SE2" s="429"/>
      <c r="SF2" s="429"/>
      <c r="SG2" s="429"/>
      <c r="SH2" s="429"/>
      <c r="SI2" s="429"/>
      <c r="SJ2" s="429"/>
      <c r="SK2" s="429"/>
      <c r="SL2" s="429"/>
      <c r="SM2" s="429"/>
      <c r="SN2" s="429"/>
      <c r="SO2" s="429"/>
      <c r="SP2" s="429"/>
      <c r="SQ2" s="429"/>
      <c r="SR2" s="429"/>
      <c r="SS2" s="429"/>
      <c r="ST2" s="429"/>
      <c r="SU2" s="429"/>
      <c r="SV2" s="429"/>
      <c r="SW2" s="429"/>
      <c r="SX2" s="429"/>
      <c r="SY2" s="429"/>
      <c r="SZ2" s="429"/>
      <c r="TA2" s="429"/>
      <c r="TB2" s="429"/>
      <c r="TC2" s="429"/>
      <c r="TD2" s="429"/>
      <c r="TE2" s="429"/>
      <c r="TF2" s="429"/>
      <c r="TG2" s="429"/>
      <c r="TH2" s="429"/>
      <c r="TI2" s="429"/>
      <c r="TJ2" s="429"/>
      <c r="TK2" s="429"/>
      <c r="TL2" s="429"/>
      <c r="TM2" s="429"/>
      <c r="TN2" s="429"/>
      <c r="TO2" s="429"/>
      <c r="TP2" s="429"/>
      <c r="TQ2" s="429"/>
      <c r="TR2" s="429"/>
      <c r="TS2" s="429"/>
      <c r="TT2" s="429"/>
      <c r="TU2" s="429"/>
      <c r="TV2" s="429"/>
      <c r="TW2" s="429"/>
      <c r="TX2" s="429"/>
      <c r="TY2" s="429"/>
      <c r="TZ2" s="429"/>
      <c r="UA2" s="429"/>
      <c r="UB2" s="429"/>
      <c r="UC2" s="429"/>
      <c r="UD2" s="429"/>
      <c r="UE2" s="429"/>
      <c r="UF2" s="429"/>
      <c r="UG2" s="429"/>
      <c r="UH2" s="429"/>
      <c r="UI2" s="429"/>
      <c r="UJ2" s="429"/>
      <c r="UK2" s="429"/>
      <c r="UL2" s="429"/>
      <c r="UM2" s="429"/>
      <c r="UN2" s="429"/>
      <c r="UO2" s="429"/>
      <c r="UP2" s="429"/>
      <c r="UQ2" s="429"/>
      <c r="UR2" s="429"/>
      <c r="US2" s="429"/>
      <c r="UT2" s="429"/>
      <c r="UU2" s="429"/>
      <c r="UV2" s="429"/>
      <c r="UW2" s="429"/>
      <c r="UX2" s="429"/>
      <c r="UY2" s="429"/>
      <c r="UZ2" s="429"/>
      <c r="VA2" s="429"/>
      <c r="VB2" s="429"/>
      <c r="VC2" s="429"/>
      <c r="VD2" s="429"/>
      <c r="VE2" s="429"/>
      <c r="VF2" s="429"/>
      <c r="VG2" s="429"/>
      <c r="VH2" s="429"/>
      <c r="VI2" s="429"/>
      <c r="VJ2" s="429"/>
      <c r="VK2" s="429"/>
      <c r="VL2" s="429"/>
      <c r="VM2" s="429"/>
      <c r="VN2" s="429"/>
      <c r="VO2" s="429"/>
      <c r="VP2" s="429"/>
      <c r="VQ2" s="429"/>
      <c r="VR2" s="429"/>
      <c r="VS2" s="429"/>
      <c r="VT2" s="429"/>
      <c r="VU2" s="429"/>
      <c r="VV2" s="429"/>
      <c r="VW2" s="429"/>
      <c r="VX2" s="429"/>
      <c r="VY2" s="429"/>
      <c r="VZ2" s="429"/>
      <c r="WA2" s="429"/>
      <c r="WB2" s="429"/>
      <c r="WC2" s="429"/>
      <c r="WD2" s="429"/>
      <c r="WE2" s="429"/>
      <c r="WF2" s="429"/>
      <c r="WG2" s="429"/>
      <c r="WH2" s="429"/>
      <c r="WI2" s="429"/>
      <c r="WJ2" s="429"/>
      <c r="WK2" s="429"/>
      <c r="WL2" s="429"/>
      <c r="WM2" s="429"/>
      <c r="WN2" s="429"/>
      <c r="WO2" s="429"/>
      <c r="WP2" s="429"/>
      <c r="WQ2" s="429"/>
      <c r="WR2" s="429"/>
      <c r="WS2" s="429"/>
      <c r="WT2" s="429"/>
      <c r="WU2" s="429"/>
      <c r="WV2" s="429"/>
      <c r="WW2" s="429"/>
      <c r="WX2" s="429"/>
      <c r="WY2" s="429"/>
      <c r="WZ2" s="429"/>
      <c r="XA2" s="429"/>
      <c r="XB2" s="429"/>
      <c r="XC2" s="429"/>
      <c r="XD2" s="429"/>
      <c r="XE2" s="429"/>
      <c r="XF2" s="429"/>
      <c r="XG2" s="429"/>
      <c r="XH2" s="429"/>
      <c r="XI2" s="429"/>
      <c r="XJ2" s="429"/>
      <c r="XK2" s="429"/>
      <c r="XL2" s="429"/>
      <c r="XM2" s="429"/>
      <c r="XN2" s="429"/>
      <c r="XO2" s="429"/>
      <c r="XP2" s="429"/>
      <c r="XQ2" s="429"/>
      <c r="XR2" s="429"/>
      <c r="XS2" s="429"/>
      <c r="XT2" s="429"/>
      <c r="XU2" s="429"/>
      <c r="XV2" s="429"/>
      <c r="XW2" s="429"/>
      <c r="XX2" s="429"/>
      <c r="XY2" s="429"/>
      <c r="XZ2" s="429"/>
      <c r="YA2" s="429"/>
      <c r="YB2" s="429"/>
      <c r="YC2" s="429"/>
      <c r="YD2" s="429"/>
      <c r="YE2" s="429"/>
      <c r="YF2" s="429"/>
      <c r="YG2" s="429"/>
      <c r="YH2" s="429"/>
      <c r="YI2" s="429"/>
      <c r="YJ2" s="429"/>
      <c r="YK2" s="429"/>
      <c r="YL2" s="429"/>
      <c r="YM2" s="429"/>
      <c r="YN2" s="429"/>
      <c r="YO2" s="429"/>
      <c r="YP2" s="429"/>
      <c r="YQ2" s="429"/>
      <c r="YR2" s="429"/>
      <c r="YS2" s="429"/>
      <c r="YT2" s="429"/>
      <c r="YU2" s="429"/>
      <c r="YV2" s="429"/>
      <c r="YW2" s="429"/>
      <c r="YX2" s="429"/>
      <c r="YY2" s="429"/>
      <c r="YZ2" s="429"/>
      <c r="ZA2" s="429"/>
      <c r="ZB2" s="429"/>
      <c r="ZC2" s="429"/>
      <c r="ZD2" s="429"/>
      <c r="ZE2" s="429"/>
      <c r="ZF2" s="429"/>
      <c r="ZG2" s="429"/>
      <c r="ZH2" s="429"/>
      <c r="ZI2" s="429"/>
      <c r="ZJ2" s="429"/>
      <c r="ZK2" s="429"/>
      <c r="ZL2" s="429"/>
      <c r="ZM2" s="429"/>
      <c r="ZN2" s="429"/>
      <c r="ZO2" s="429"/>
      <c r="ZP2" s="429"/>
      <c r="ZQ2" s="429"/>
      <c r="ZR2" s="429"/>
      <c r="ZS2" s="429"/>
      <c r="ZT2" s="429"/>
      <c r="ZU2" s="429"/>
      <c r="ZV2" s="429"/>
      <c r="ZW2" s="429"/>
      <c r="ZX2" s="429"/>
      <c r="ZY2" s="429"/>
      <c r="ZZ2" s="429"/>
      <c r="AAA2" s="429"/>
      <c r="AAB2" s="429"/>
      <c r="AAC2" s="429"/>
      <c r="AAD2" s="429"/>
      <c r="AAE2" s="429"/>
      <c r="AAF2" s="429"/>
      <c r="AAG2" s="429"/>
      <c r="AAH2" s="429"/>
      <c r="AAI2" s="429"/>
      <c r="AAJ2" s="429"/>
      <c r="AAK2" s="429"/>
      <c r="AAL2" s="429"/>
      <c r="AAM2" s="429"/>
      <c r="AAN2" s="429"/>
      <c r="AAO2" s="429"/>
      <c r="AAP2" s="429"/>
      <c r="AAQ2" s="429"/>
      <c r="AAR2" s="429"/>
      <c r="AAS2" s="429"/>
      <c r="AAT2" s="429"/>
      <c r="AAU2" s="429"/>
      <c r="AAV2" s="429"/>
      <c r="AAW2" s="429"/>
      <c r="AAX2" s="429"/>
      <c r="AAY2" s="429"/>
      <c r="AAZ2" s="429"/>
      <c r="ABA2" s="429"/>
      <c r="ABB2" s="429"/>
      <c r="ABC2" s="429"/>
      <c r="ABD2" s="429"/>
      <c r="ABE2" s="429"/>
      <c r="ABF2" s="429"/>
      <c r="ABG2" s="429"/>
      <c r="ABH2" s="429"/>
      <c r="ABI2" s="429"/>
      <c r="ABJ2" s="429"/>
      <c r="ABK2" s="429"/>
      <c r="ABL2" s="429"/>
      <c r="ABM2" s="429"/>
      <c r="ABN2" s="429"/>
      <c r="ABO2" s="429"/>
      <c r="ABP2" s="429"/>
      <c r="ABQ2" s="429"/>
      <c r="ABR2" s="429"/>
      <c r="ABS2" s="429"/>
      <c r="ABT2" s="429"/>
      <c r="ABU2" s="429"/>
      <c r="ABV2" s="429"/>
      <c r="ABW2" s="429"/>
      <c r="ABX2" s="429"/>
      <c r="ABY2" s="429"/>
      <c r="ABZ2" s="429"/>
      <c r="ACA2" s="429"/>
      <c r="ACB2" s="429"/>
      <c r="ACC2" s="429"/>
      <c r="ACD2" s="429"/>
      <c r="ACE2" s="429"/>
      <c r="ACF2" s="429"/>
      <c r="ACG2" s="429"/>
      <c r="ACH2" s="429"/>
      <c r="ACI2" s="429"/>
      <c r="ACJ2" s="429"/>
      <c r="ACK2" s="429"/>
      <c r="ACL2" s="429"/>
      <c r="ACM2" s="429"/>
      <c r="ACN2" s="429"/>
      <c r="ACO2" s="429"/>
      <c r="ACP2" s="429"/>
      <c r="ACQ2" s="429"/>
      <c r="ACR2" s="429"/>
      <c r="ACS2" s="429"/>
      <c r="ACT2" s="429"/>
      <c r="ACU2" s="429"/>
      <c r="ACV2" s="429"/>
      <c r="ACW2" s="429"/>
      <c r="ACX2" s="429"/>
      <c r="ACY2" s="429"/>
      <c r="ACZ2" s="429"/>
      <c r="ADA2" s="429"/>
      <c r="ADB2" s="429"/>
      <c r="ADC2" s="429"/>
      <c r="ADD2" s="429"/>
      <c r="ADE2" s="429"/>
      <c r="ADF2" s="429"/>
      <c r="ADG2" s="429"/>
      <c r="ADH2" s="429"/>
      <c r="ADI2" s="429"/>
      <c r="ADJ2" s="429"/>
      <c r="ADK2" s="429"/>
      <c r="ADL2" s="429"/>
      <c r="ADM2" s="429"/>
      <c r="ADN2" s="429"/>
      <c r="ADO2" s="429"/>
      <c r="ADP2" s="429"/>
      <c r="ADQ2" s="429"/>
      <c r="ADR2" s="429"/>
      <c r="ADS2" s="429"/>
      <c r="ADT2" s="429"/>
      <c r="ADU2" s="429"/>
      <c r="ADV2" s="429"/>
      <c r="ADW2" s="429"/>
      <c r="ADX2" s="429"/>
      <c r="ADY2" s="429"/>
      <c r="ADZ2" s="429"/>
      <c r="AEA2" s="429"/>
      <c r="AEB2" s="429"/>
      <c r="AEC2" s="429"/>
      <c r="AED2" s="429"/>
      <c r="AEE2" s="429"/>
      <c r="AEF2" s="429"/>
      <c r="AEG2" s="429"/>
      <c r="AEH2" s="429"/>
      <c r="AEI2" s="429"/>
      <c r="AEJ2" s="429"/>
      <c r="AEK2" s="429"/>
      <c r="AEL2" s="429"/>
      <c r="AEM2" s="429"/>
      <c r="AEN2" s="429"/>
      <c r="AEO2" s="429"/>
      <c r="AEP2" s="429"/>
      <c r="AEQ2" s="429"/>
      <c r="AER2" s="429"/>
      <c r="AES2" s="429"/>
      <c r="AET2" s="429"/>
      <c r="AEU2" s="429"/>
      <c r="AEV2" s="429"/>
      <c r="AEW2" s="429"/>
      <c r="AEX2" s="429"/>
      <c r="AEY2" s="429"/>
      <c r="AEZ2" s="429"/>
      <c r="AFA2" s="429"/>
      <c r="AFB2" s="429"/>
      <c r="AFC2" s="429"/>
      <c r="AFD2" s="429"/>
      <c r="AFE2" s="429"/>
      <c r="AFF2" s="429"/>
      <c r="AFG2" s="429"/>
      <c r="AFH2" s="429"/>
      <c r="AFI2" s="429"/>
      <c r="AFJ2" s="429"/>
      <c r="AFK2" s="429"/>
      <c r="AFL2" s="429"/>
      <c r="AFM2" s="429"/>
      <c r="AFN2" s="429"/>
      <c r="AFO2" s="429"/>
      <c r="AFP2" s="429"/>
      <c r="AFQ2" s="429"/>
      <c r="AFR2" s="429"/>
      <c r="AFS2" s="429"/>
      <c r="AFT2" s="429"/>
      <c r="AFU2" s="429"/>
      <c r="AFV2" s="429"/>
      <c r="AFW2" s="429"/>
      <c r="AFX2" s="429"/>
      <c r="AFY2" s="429"/>
      <c r="AFZ2" s="429"/>
      <c r="AGA2" s="429"/>
      <c r="AGB2" s="429"/>
      <c r="AGC2" s="429"/>
      <c r="AGD2" s="429"/>
      <c r="AGE2" s="429"/>
      <c r="AGF2" s="429"/>
      <c r="AGG2" s="429"/>
      <c r="AGH2" s="429"/>
      <c r="AGI2" s="429"/>
      <c r="AGJ2" s="429"/>
      <c r="AGK2" s="429"/>
      <c r="AGL2" s="429"/>
      <c r="AGM2" s="429"/>
      <c r="AGN2" s="429"/>
      <c r="AGO2" s="429"/>
      <c r="AGP2" s="429"/>
      <c r="AGQ2" s="429"/>
      <c r="AGR2" s="429"/>
      <c r="AGS2" s="429"/>
      <c r="AGT2" s="429"/>
      <c r="AGU2" s="429"/>
      <c r="AGV2" s="429"/>
      <c r="AGW2" s="429"/>
      <c r="AGX2" s="429"/>
      <c r="AGY2" s="429"/>
      <c r="AGZ2" s="429"/>
      <c r="AHA2" s="429"/>
      <c r="AHB2" s="429"/>
      <c r="AHC2" s="429"/>
      <c r="AHD2" s="429"/>
      <c r="AHE2" s="429"/>
      <c r="AHF2" s="429"/>
      <c r="AHG2" s="429"/>
      <c r="AHH2" s="429"/>
      <c r="AHI2" s="429"/>
      <c r="AHJ2" s="429"/>
      <c r="AHK2" s="429"/>
      <c r="AHL2" s="429"/>
      <c r="AHM2" s="429"/>
      <c r="AHN2" s="429"/>
      <c r="AHO2" s="429"/>
      <c r="AHP2" s="429"/>
      <c r="AHQ2" s="429"/>
      <c r="AHR2" s="429"/>
      <c r="AHS2" s="429"/>
      <c r="AHT2" s="429"/>
      <c r="AHU2" s="429"/>
      <c r="AHV2" s="429"/>
      <c r="AHW2" s="429"/>
      <c r="AHX2" s="429"/>
      <c r="AHY2" s="429"/>
      <c r="AHZ2" s="429"/>
      <c r="AIA2" s="429"/>
      <c r="AIB2" s="429"/>
      <c r="AIC2" s="429"/>
      <c r="AID2" s="429"/>
      <c r="AIE2" s="429"/>
      <c r="AIF2" s="429"/>
      <c r="AIG2" s="429"/>
      <c r="AIH2" s="429"/>
      <c r="AII2" s="429"/>
      <c r="AIJ2" s="429"/>
      <c r="AIK2" s="429"/>
      <c r="AIL2" s="429"/>
      <c r="AIM2" s="429"/>
      <c r="AIN2" s="429"/>
      <c r="AIO2" s="429"/>
      <c r="AIP2" s="429"/>
      <c r="AIQ2" s="429"/>
      <c r="AIR2" s="429"/>
      <c r="AIS2" s="429"/>
      <c r="AIT2" s="429"/>
      <c r="AIU2" s="429"/>
      <c r="AIV2" s="429"/>
      <c r="AIW2" s="429"/>
      <c r="AIX2" s="429"/>
      <c r="AIY2" s="429"/>
      <c r="AIZ2" s="429"/>
      <c r="AJA2" s="429"/>
      <c r="AJB2" s="429"/>
      <c r="AJC2" s="429"/>
      <c r="AJD2" s="429"/>
      <c r="AJE2" s="429"/>
      <c r="AJF2" s="429"/>
      <c r="AJG2" s="429"/>
      <c r="AJH2" s="429"/>
      <c r="AJI2" s="429"/>
      <c r="AJJ2" s="429"/>
      <c r="AJK2" s="429"/>
      <c r="AJL2" s="429"/>
      <c r="AJM2" s="429"/>
      <c r="AJN2" s="429"/>
      <c r="AJO2" s="429"/>
      <c r="AJP2" s="429"/>
      <c r="AJQ2" s="429"/>
      <c r="AJR2" s="429"/>
      <c r="AJS2" s="429"/>
      <c r="AJT2" s="429"/>
      <c r="AJU2" s="429"/>
      <c r="AJV2" s="429"/>
      <c r="AJW2" s="429"/>
      <c r="AJX2" s="429"/>
      <c r="AJY2" s="429"/>
      <c r="AJZ2" s="429"/>
      <c r="AKA2" s="429"/>
      <c r="AKB2" s="429"/>
      <c r="AKC2" s="429"/>
      <c r="AKD2" s="429"/>
      <c r="AKE2" s="429"/>
      <c r="AKF2" s="429"/>
      <c r="AKG2" s="429"/>
      <c r="AKH2" s="429"/>
      <c r="AKI2" s="429"/>
      <c r="AKJ2" s="429"/>
      <c r="AKK2" s="429"/>
      <c r="AKL2" s="429"/>
      <c r="AKM2" s="429"/>
      <c r="AKN2" s="429"/>
      <c r="AKO2" s="429"/>
      <c r="AKP2" s="429"/>
      <c r="AKQ2" s="429"/>
      <c r="AKR2" s="429"/>
      <c r="AKS2" s="429"/>
      <c r="AKT2" s="429"/>
      <c r="AKU2" s="429"/>
      <c r="AKV2" s="429"/>
      <c r="AKW2" s="429"/>
      <c r="AKX2" s="429"/>
      <c r="AKY2" s="429"/>
      <c r="AKZ2" s="429"/>
      <c r="ALA2" s="429"/>
      <c r="ALB2" s="429"/>
      <c r="ALC2" s="429"/>
      <c r="ALD2" s="429"/>
      <c r="ALE2" s="429"/>
      <c r="ALF2" s="429"/>
      <c r="ALG2" s="429"/>
      <c r="ALH2" s="429"/>
      <c r="ALI2" s="429"/>
      <c r="ALJ2" s="429"/>
      <c r="ALK2" s="429"/>
      <c r="ALL2" s="429"/>
      <c r="ALM2" s="429"/>
      <c r="ALN2" s="429"/>
      <c r="ALO2" s="429"/>
      <c r="ALP2" s="429"/>
      <c r="ALQ2" s="429"/>
      <c r="ALR2" s="429"/>
      <c r="ALS2" s="429"/>
      <c r="ALT2" s="429"/>
      <c r="ALU2" s="429"/>
      <c r="ALV2" s="429"/>
      <c r="ALW2" s="429"/>
      <c r="ALX2" s="429"/>
      <c r="ALY2" s="429"/>
      <c r="ALZ2" s="429"/>
      <c r="AMA2" s="429"/>
      <c r="AMB2" s="429"/>
      <c r="AMC2" s="429"/>
      <c r="AMD2" s="429"/>
      <c r="AME2" s="429"/>
      <c r="AMF2" s="429"/>
      <c r="AMG2" s="429"/>
      <c r="AMH2" s="429"/>
      <c r="AMI2" s="429"/>
      <c r="AMJ2" s="429"/>
      <c r="AMK2" s="429"/>
    </row>
    <row r="3" spans="1:1025" s="284" customFormat="1" ht="21" x14ac:dyDescent="0.65">
      <c r="A3" s="828" t="s">
        <v>274</v>
      </c>
      <c r="B3" s="828"/>
      <c r="C3" s="828"/>
      <c r="D3" s="828"/>
      <c r="E3" s="828"/>
      <c r="F3" s="524"/>
      <c r="G3" s="524"/>
      <c r="H3" s="429"/>
      <c r="I3" s="429"/>
      <c r="J3" s="429"/>
      <c r="K3" s="429"/>
      <c r="L3" s="429"/>
      <c r="M3" s="429"/>
      <c r="N3" s="429"/>
      <c r="O3" s="429"/>
      <c r="P3" s="429"/>
      <c r="Q3" s="429"/>
      <c r="R3" s="429"/>
      <c r="S3" s="429"/>
      <c r="T3" s="429"/>
      <c r="U3" s="429"/>
      <c r="V3" s="429"/>
      <c r="W3" s="429"/>
      <c r="X3" s="429"/>
      <c r="Y3" s="429"/>
      <c r="Z3" s="429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  <c r="AO3" s="429"/>
      <c r="AP3" s="429"/>
      <c r="AQ3" s="429"/>
      <c r="AR3" s="429"/>
      <c r="AS3" s="429"/>
      <c r="AT3" s="429"/>
      <c r="AU3" s="429"/>
      <c r="AV3" s="429"/>
      <c r="AW3" s="429"/>
      <c r="AX3" s="429"/>
      <c r="AY3" s="429"/>
      <c r="AZ3" s="429"/>
      <c r="BA3" s="429"/>
      <c r="BB3" s="429"/>
      <c r="BC3" s="429"/>
      <c r="BD3" s="429"/>
      <c r="BE3" s="429"/>
      <c r="BF3" s="429"/>
      <c r="BG3" s="429"/>
      <c r="BH3" s="429"/>
      <c r="BI3" s="429"/>
      <c r="BJ3" s="429"/>
      <c r="BK3" s="429"/>
      <c r="BL3" s="429"/>
      <c r="BM3" s="429"/>
      <c r="BN3" s="429"/>
      <c r="BO3" s="429"/>
      <c r="BP3" s="429"/>
      <c r="BQ3" s="429"/>
      <c r="BR3" s="429"/>
      <c r="BS3" s="429"/>
      <c r="BT3" s="429"/>
      <c r="BU3" s="429"/>
      <c r="BV3" s="429"/>
      <c r="BW3" s="429"/>
      <c r="BX3" s="429"/>
      <c r="BY3" s="429"/>
      <c r="BZ3" s="429"/>
      <c r="CA3" s="429"/>
      <c r="CB3" s="429"/>
      <c r="CC3" s="429"/>
      <c r="CD3" s="429"/>
      <c r="CE3" s="429"/>
      <c r="CF3" s="429"/>
      <c r="CG3" s="429"/>
      <c r="CH3" s="429"/>
      <c r="CI3" s="429"/>
      <c r="CJ3" s="429"/>
      <c r="CK3" s="429"/>
      <c r="CL3" s="429"/>
      <c r="CM3" s="429"/>
      <c r="CN3" s="429"/>
      <c r="CO3" s="429"/>
      <c r="CP3" s="429"/>
      <c r="CQ3" s="429"/>
      <c r="CR3" s="429"/>
      <c r="CS3" s="429"/>
      <c r="CT3" s="429"/>
      <c r="CU3" s="429"/>
      <c r="CV3" s="429"/>
      <c r="CW3" s="429"/>
      <c r="CX3" s="429"/>
      <c r="CY3" s="429"/>
      <c r="CZ3" s="429"/>
      <c r="DA3" s="429"/>
      <c r="DB3" s="429"/>
      <c r="DC3" s="429"/>
      <c r="DD3" s="429"/>
      <c r="DE3" s="429"/>
      <c r="DF3" s="429"/>
      <c r="DG3" s="429"/>
      <c r="DH3" s="429"/>
      <c r="DI3" s="429"/>
      <c r="DJ3" s="429"/>
      <c r="DK3" s="429"/>
      <c r="DL3" s="429"/>
      <c r="DM3" s="429"/>
      <c r="DN3" s="429"/>
      <c r="DO3" s="429"/>
      <c r="DP3" s="429"/>
      <c r="DQ3" s="429"/>
      <c r="DR3" s="429"/>
      <c r="DS3" s="429"/>
      <c r="DT3" s="429"/>
      <c r="DU3" s="429"/>
      <c r="DV3" s="429"/>
      <c r="DW3" s="429"/>
      <c r="DX3" s="429"/>
      <c r="DY3" s="429"/>
      <c r="DZ3" s="429"/>
      <c r="EA3" s="429"/>
      <c r="EB3" s="429"/>
      <c r="EC3" s="429"/>
      <c r="ED3" s="429"/>
      <c r="EE3" s="429"/>
      <c r="EF3" s="429"/>
      <c r="EG3" s="429"/>
      <c r="EH3" s="429"/>
      <c r="EI3" s="429"/>
      <c r="EJ3" s="429"/>
      <c r="EK3" s="429"/>
      <c r="EL3" s="429"/>
      <c r="EM3" s="429"/>
      <c r="EN3" s="429"/>
      <c r="EO3" s="429"/>
      <c r="EP3" s="429"/>
      <c r="EQ3" s="429"/>
      <c r="ER3" s="429"/>
      <c r="ES3" s="429"/>
      <c r="ET3" s="429"/>
      <c r="EU3" s="429"/>
      <c r="EV3" s="429"/>
      <c r="EW3" s="429"/>
      <c r="EX3" s="429"/>
      <c r="EY3" s="429"/>
      <c r="EZ3" s="429"/>
      <c r="FA3" s="429"/>
      <c r="FB3" s="429"/>
      <c r="FC3" s="429"/>
      <c r="FD3" s="429"/>
      <c r="FE3" s="429"/>
      <c r="FF3" s="429"/>
      <c r="FG3" s="429"/>
      <c r="FH3" s="429"/>
      <c r="FI3" s="429"/>
      <c r="FJ3" s="429"/>
      <c r="FK3" s="429"/>
      <c r="FL3" s="429"/>
      <c r="FM3" s="429"/>
      <c r="FN3" s="429"/>
      <c r="FO3" s="429"/>
      <c r="FP3" s="429"/>
      <c r="FQ3" s="429"/>
      <c r="FR3" s="429"/>
      <c r="FS3" s="429"/>
      <c r="FT3" s="429"/>
      <c r="FU3" s="429"/>
      <c r="FV3" s="429"/>
      <c r="FW3" s="429"/>
      <c r="FX3" s="429"/>
      <c r="FY3" s="429"/>
      <c r="FZ3" s="429"/>
      <c r="GA3" s="429"/>
      <c r="GB3" s="429"/>
      <c r="GC3" s="429"/>
      <c r="GD3" s="429"/>
      <c r="GE3" s="429"/>
      <c r="GF3" s="429"/>
      <c r="GG3" s="429"/>
      <c r="GH3" s="429"/>
      <c r="GI3" s="429"/>
      <c r="GJ3" s="429"/>
      <c r="GK3" s="429"/>
      <c r="GL3" s="429"/>
      <c r="GM3" s="429"/>
      <c r="GN3" s="429"/>
      <c r="GO3" s="429"/>
      <c r="GP3" s="429"/>
      <c r="GQ3" s="429"/>
      <c r="GR3" s="429"/>
      <c r="GS3" s="429"/>
      <c r="GT3" s="429"/>
      <c r="GU3" s="429"/>
      <c r="GV3" s="429"/>
      <c r="GW3" s="429"/>
      <c r="GX3" s="429"/>
      <c r="GY3" s="429"/>
      <c r="GZ3" s="429"/>
      <c r="HA3" s="429"/>
      <c r="HB3" s="429"/>
      <c r="HC3" s="429"/>
      <c r="HD3" s="429"/>
      <c r="HE3" s="429"/>
      <c r="HF3" s="429"/>
      <c r="HG3" s="429"/>
      <c r="HH3" s="429"/>
      <c r="HI3" s="429"/>
      <c r="HJ3" s="429"/>
      <c r="HK3" s="429"/>
      <c r="HL3" s="429"/>
      <c r="HM3" s="429"/>
      <c r="HN3" s="429"/>
      <c r="HO3" s="429"/>
      <c r="HP3" s="429"/>
      <c r="HQ3" s="429"/>
      <c r="HR3" s="429"/>
      <c r="HS3" s="429"/>
      <c r="HT3" s="429"/>
      <c r="HU3" s="429"/>
      <c r="HV3" s="429"/>
      <c r="HW3" s="429"/>
      <c r="HX3" s="429"/>
      <c r="HY3" s="429"/>
      <c r="HZ3" s="429"/>
      <c r="IA3" s="429"/>
      <c r="IB3" s="429"/>
      <c r="IC3" s="429"/>
      <c r="ID3" s="429"/>
      <c r="IE3" s="429"/>
      <c r="IF3" s="429"/>
      <c r="IG3" s="429"/>
      <c r="IH3" s="429"/>
      <c r="II3" s="429"/>
      <c r="IJ3" s="429"/>
      <c r="IK3" s="429"/>
      <c r="IL3" s="429"/>
      <c r="IM3" s="429"/>
      <c r="IN3" s="429"/>
      <c r="IO3" s="429"/>
      <c r="IP3" s="429"/>
      <c r="IQ3" s="429"/>
      <c r="IR3" s="429"/>
      <c r="IS3" s="429"/>
      <c r="IT3" s="429"/>
      <c r="IU3" s="429"/>
      <c r="IV3" s="429"/>
      <c r="IW3" s="429"/>
      <c r="IX3" s="429"/>
      <c r="IY3" s="429"/>
      <c r="IZ3" s="429"/>
      <c r="JA3" s="429"/>
      <c r="JB3" s="429"/>
      <c r="JC3" s="429"/>
      <c r="JD3" s="429"/>
      <c r="JE3" s="429"/>
      <c r="JF3" s="429"/>
      <c r="JG3" s="429"/>
      <c r="JH3" s="429"/>
      <c r="JI3" s="429"/>
      <c r="JJ3" s="429"/>
      <c r="JK3" s="429"/>
      <c r="JL3" s="429"/>
      <c r="JM3" s="429"/>
      <c r="JN3" s="429"/>
      <c r="JO3" s="429"/>
      <c r="JP3" s="429"/>
      <c r="JQ3" s="429"/>
      <c r="JR3" s="429"/>
      <c r="JS3" s="429"/>
      <c r="JT3" s="429"/>
      <c r="JU3" s="429"/>
      <c r="JV3" s="429"/>
      <c r="JW3" s="429"/>
      <c r="JX3" s="429"/>
      <c r="JY3" s="429"/>
      <c r="JZ3" s="429"/>
      <c r="KA3" s="429"/>
      <c r="KB3" s="429"/>
      <c r="KC3" s="429"/>
      <c r="KD3" s="429"/>
      <c r="KE3" s="429"/>
      <c r="KF3" s="429"/>
      <c r="KG3" s="429"/>
      <c r="KH3" s="429"/>
      <c r="KI3" s="429"/>
      <c r="KJ3" s="429"/>
      <c r="KK3" s="429"/>
      <c r="KL3" s="429"/>
      <c r="KM3" s="429"/>
      <c r="KN3" s="429"/>
      <c r="KO3" s="429"/>
      <c r="KP3" s="429"/>
      <c r="KQ3" s="429"/>
      <c r="KR3" s="429"/>
      <c r="KS3" s="429"/>
      <c r="KT3" s="429"/>
      <c r="KU3" s="429"/>
      <c r="KV3" s="429"/>
      <c r="KW3" s="429"/>
      <c r="KX3" s="429"/>
      <c r="KY3" s="429"/>
      <c r="KZ3" s="429"/>
      <c r="LA3" s="429"/>
      <c r="LB3" s="429"/>
      <c r="LC3" s="429"/>
      <c r="LD3" s="429"/>
      <c r="LE3" s="429"/>
      <c r="LF3" s="429"/>
      <c r="LG3" s="429"/>
      <c r="LH3" s="429"/>
      <c r="LI3" s="429"/>
      <c r="LJ3" s="429"/>
      <c r="LK3" s="429"/>
      <c r="LL3" s="429"/>
      <c r="LM3" s="429"/>
      <c r="LN3" s="429"/>
      <c r="LO3" s="429"/>
      <c r="LP3" s="429"/>
      <c r="LQ3" s="429"/>
      <c r="LR3" s="429"/>
      <c r="LS3" s="429"/>
      <c r="LT3" s="429"/>
      <c r="LU3" s="429"/>
      <c r="LV3" s="429"/>
      <c r="LW3" s="429"/>
      <c r="LX3" s="429"/>
      <c r="LY3" s="429"/>
      <c r="LZ3" s="429"/>
      <c r="MA3" s="429"/>
      <c r="MB3" s="429"/>
      <c r="MC3" s="429"/>
      <c r="MD3" s="429"/>
      <c r="ME3" s="429"/>
      <c r="MF3" s="429"/>
      <c r="MG3" s="429"/>
      <c r="MH3" s="429"/>
      <c r="MI3" s="429"/>
      <c r="MJ3" s="429"/>
      <c r="MK3" s="429"/>
      <c r="ML3" s="429"/>
      <c r="MM3" s="429"/>
      <c r="MN3" s="429"/>
      <c r="MO3" s="429"/>
      <c r="MP3" s="429"/>
      <c r="MQ3" s="429"/>
      <c r="MR3" s="429"/>
      <c r="MS3" s="429"/>
      <c r="MT3" s="429"/>
      <c r="MU3" s="429"/>
      <c r="MV3" s="429"/>
      <c r="MW3" s="429"/>
      <c r="MX3" s="429"/>
      <c r="MY3" s="429"/>
      <c r="MZ3" s="429"/>
      <c r="NA3" s="429"/>
      <c r="NB3" s="429"/>
      <c r="NC3" s="429"/>
      <c r="ND3" s="429"/>
      <c r="NE3" s="429"/>
      <c r="NF3" s="429"/>
      <c r="NG3" s="429"/>
      <c r="NH3" s="429"/>
      <c r="NI3" s="429"/>
      <c r="NJ3" s="429"/>
      <c r="NK3" s="429"/>
      <c r="NL3" s="429"/>
      <c r="NM3" s="429"/>
      <c r="NN3" s="429"/>
      <c r="NO3" s="429"/>
      <c r="NP3" s="429"/>
      <c r="NQ3" s="429"/>
      <c r="NR3" s="429"/>
      <c r="NS3" s="429"/>
      <c r="NT3" s="429"/>
      <c r="NU3" s="429"/>
      <c r="NV3" s="429"/>
      <c r="NW3" s="429"/>
      <c r="NX3" s="429"/>
      <c r="NY3" s="429"/>
      <c r="NZ3" s="429"/>
      <c r="OA3" s="429"/>
      <c r="OB3" s="429"/>
      <c r="OC3" s="429"/>
      <c r="OD3" s="429"/>
      <c r="OE3" s="429"/>
      <c r="OF3" s="429"/>
      <c r="OG3" s="429"/>
      <c r="OH3" s="429"/>
      <c r="OI3" s="429"/>
      <c r="OJ3" s="429"/>
      <c r="OK3" s="429"/>
      <c r="OL3" s="429"/>
      <c r="OM3" s="429"/>
      <c r="ON3" s="429"/>
      <c r="OO3" s="429"/>
      <c r="OP3" s="429"/>
      <c r="OQ3" s="429"/>
      <c r="OR3" s="429"/>
      <c r="OS3" s="429"/>
      <c r="OT3" s="429"/>
      <c r="OU3" s="429"/>
      <c r="OV3" s="429"/>
      <c r="OW3" s="429"/>
      <c r="OX3" s="429"/>
      <c r="OY3" s="429"/>
      <c r="OZ3" s="429"/>
      <c r="PA3" s="429"/>
      <c r="PB3" s="429"/>
      <c r="PC3" s="429"/>
      <c r="PD3" s="429"/>
      <c r="PE3" s="429"/>
      <c r="PF3" s="429"/>
      <c r="PG3" s="429"/>
      <c r="PH3" s="429"/>
      <c r="PI3" s="429"/>
      <c r="PJ3" s="429"/>
      <c r="PK3" s="429"/>
      <c r="PL3" s="429"/>
      <c r="PM3" s="429"/>
      <c r="PN3" s="429"/>
      <c r="PO3" s="429"/>
      <c r="PP3" s="429"/>
      <c r="PQ3" s="429"/>
      <c r="PR3" s="429"/>
      <c r="PS3" s="429"/>
      <c r="PT3" s="429"/>
      <c r="PU3" s="429"/>
      <c r="PV3" s="429"/>
      <c r="PW3" s="429"/>
      <c r="PX3" s="429"/>
      <c r="PY3" s="429"/>
      <c r="PZ3" s="429"/>
      <c r="QA3" s="429"/>
      <c r="QB3" s="429"/>
      <c r="QC3" s="429"/>
      <c r="QD3" s="429"/>
      <c r="QE3" s="429"/>
      <c r="QF3" s="429"/>
      <c r="QG3" s="429"/>
      <c r="QH3" s="429"/>
      <c r="QI3" s="429"/>
      <c r="QJ3" s="429"/>
      <c r="QK3" s="429"/>
      <c r="QL3" s="429"/>
      <c r="QM3" s="429"/>
      <c r="QN3" s="429"/>
      <c r="QO3" s="429"/>
      <c r="QP3" s="429"/>
      <c r="QQ3" s="429"/>
      <c r="QR3" s="429"/>
      <c r="QS3" s="429"/>
      <c r="QT3" s="429"/>
      <c r="QU3" s="429"/>
      <c r="QV3" s="429"/>
      <c r="QW3" s="429"/>
      <c r="QX3" s="429"/>
      <c r="QY3" s="429"/>
      <c r="QZ3" s="429"/>
      <c r="RA3" s="429"/>
      <c r="RB3" s="429"/>
      <c r="RC3" s="429"/>
      <c r="RD3" s="429"/>
      <c r="RE3" s="429"/>
      <c r="RF3" s="429"/>
      <c r="RG3" s="429"/>
      <c r="RH3" s="429"/>
      <c r="RI3" s="429"/>
      <c r="RJ3" s="429"/>
      <c r="RK3" s="429"/>
      <c r="RL3" s="429"/>
      <c r="RM3" s="429"/>
      <c r="RN3" s="429"/>
      <c r="RO3" s="429"/>
      <c r="RP3" s="429"/>
      <c r="RQ3" s="429"/>
      <c r="RR3" s="429"/>
      <c r="RS3" s="429"/>
      <c r="RT3" s="429"/>
      <c r="RU3" s="429"/>
      <c r="RV3" s="429"/>
      <c r="RW3" s="429"/>
      <c r="RX3" s="429"/>
      <c r="RY3" s="429"/>
      <c r="RZ3" s="429"/>
      <c r="SA3" s="429"/>
      <c r="SB3" s="429"/>
      <c r="SC3" s="429"/>
      <c r="SD3" s="429"/>
      <c r="SE3" s="429"/>
      <c r="SF3" s="429"/>
      <c r="SG3" s="429"/>
      <c r="SH3" s="429"/>
      <c r="SI3" s="429"/>
      <c r="SJ3" s="429"/>
      <c r="SK3" s="429"/>
      <c r="SL3" s="429"/>
      <c r="SM3" s="429"/>
      <c r="SN3" s="429"/>
      <c r="SO3" s="429"/>
      <c r="SP3" s="429"/>
      <c r="SQ3" s="429"/>
      <c r="SR3" s="429"/>
      <c r="SS3" s="429"/>
      <c r="ST3" s="429"/>
      <c r="SU3" s="429"/>
      <c r="SV3" s="429"/>
      <c r="SW3" s="429"/>
      <c r="SX3" s="429"/>
      <c r="SY3" s="429"/>
      <c r="SZ3" s="429"/>
      <c r="TA3" s="429"/>
      <c r="TB3" s="429"/>
      <c r="TC3" s="429"/>
      <c r="TD3" s="429"/>
      <c r="TE3" s="429"/>
      <c r="TF3" s="429"/>
      <c r="TG3" s="429"/>
      <c r="TH3" s="429"/>
      <c r="TI3" s="429"/>
      <c r="TJ3" s="429"/>
      <c r="TK3" s="429"/>
      <c r="TL3" s="429"/>
      <c r="TM3" s="429"/>
      <c r="TN3" s="429"/>
      <c r="TO3" s="429"/>
      <c r="TP3" s="429"/>
      <c r="TQ3" s="429"/>
      <c r="TR3" s="429"/>
      <c r="TS3" s="429"/>
      <c r="TT3" s="429"/>
      <c r="TU3" s="429"/>
      <c r="TV3" s="429"/>
      <c r="TW3" s="429"/>
      <c r="TX3" s="429"/>
      <c r="TY3" s="429"/>
      <c r="TZ3" s="429"/>
      <c r="UA3" s="429"/>
      <c r="UB3" s="429"/>
      <c r="UC3" s="429"/>
      <c r="UD3" s="429"/>
      <c r="UE3" s="429"/>
      <c r="UF3" s="429"/>
      <c r="UG3" s="429"/>
      <c r="UH3" s="429"/>
      <c r="UI3" s="429"/>
      <c r="UJ3" s="429"/>
      <c r="UK3" s="429"/>
      <c r="UL3" s="429"/>
      <c r="UM3" s="429"/>
      <c r="UN3" s="429"/>
      <c r="UO3" s="429"/>
      <c r="UP3" s="429"/>
      <c r="UQ3" s="429"/>
      <c r="UR3" s="429"/>
      <c r="US3" s="429"/>
      <c r="UT3" s="429"/>
      <c r="UU3" s="429"/>
      <c r="UV3" s="429"/>
      <c r="UW3" s="429"/>
      <c r="UX3" s="429"/>
      <c r="UY3" s="429"/>
      <c r="UZ3" s="429"/>
      <c r="VA3" s="429"/>
      <c r="VB3" s="429"/>
      <c r="VC3" s="429"/>
      <c r="VD3" s="429"/>
      <c r="VE3" s="429"/>
      <c r="VF3" s="429"/>
      <c r="VG3" s="429"/>
      <c r="VH3" s="429"/>
      <c r="VI3" s="429"/>
      <c r="VJ3" s="429"/>
      <c r="VK3" s="429"/>
      <c r="VL3" s="429"/>
      <c r="VM3" s="429"/>
      <c r="VN3" s="429"/>
      <c r="VO3" s="429"/>
      <c r="VP3" s="429"/>
      <c r="VQ3" s="429"/>
      <c r="VR3" s="429"/>
      <c r="VS3" s="429"/>
      <c r="VT3" s="429"/>
      <c r="VU3" s="429"/>
      <c r="VV3" s="429"/>
      <c r="VW3" s="429"/>
      <c r="VX3" s="429"/>
      <c r="VY3" s="429"/>
      <c r="VZ3" s="429"/>
      <c r="WA3" s="429"/>
      <c r="WB3" s="429"/>
      <c r="WC3" s="429"/>
      <c r="WD3" s="429"/>
      <c r="WE3" s="429"/>
      <c r="WF3" s="429"/>
      <c r="WG3" s="429"/>
      <c r="WH3" s="429"/>
      <c r="WI3" s="429"/>
      <c r="WJ3" s="429"/>
      <c r="WK3" s="429"/>
      <c r="WL3" s="429"/>
      <c r="WM3" s="429"/>
      <c r="WN3" s="429"/>
      <c r="WO3" s="429"/>
      <c r="WP3" s="429"/>
      <c r="WQ3" s="429"/>
      <c r="WR3" s="429"/>
      <c r="WS3" s="429"/>
      <c r="WT3" s="429"/>
      <c r="WU3" s="429"/>
      <c r="WV3" s="429"/>
      <c r="WW3" s="429"/>
      <c r="WX3" s="429"/>
      <c r="WY3" s="429"/>
      <c r="WZ3" s="429"/>
      <c r="XA3" s="429"/>
      <c r="XB3" s="429"/>
      <c r="XC3" s="429"/>
      <c r="XD3" s="429"/>
      <c r="XE3" s="429"/>
      <c r="XF3" s="429"/>
      <c r="XG3" s="429"/>
      <c r="XH3" s="429"/>
      <c r="XI3" s="429"/>
      <c r="XJ3" s="429"/>
      <c r="XK3" s="429"/>
      <c r="XL3" s="429"/>
      <c r="XM3" s="429"/>
      <c r="XN3" s="429"/>
      <c r="XO3" s="429"/>
      <c r="XP3" s="429"/>
      <c r="XQ3" s="429"/>
      <c r="XR3" s="429"/>
      <c r="XS3" s="429"/>
      <c r="XT3" s="429"/>
      <c r="XU3" s="429"/>
      <c r="XV3" s="429"/>
      <c r="XW3" s="429"/>
      <c r="XX3" s="429"/>
      <c r="XY3" s="429"/>
      <c r="XZ3" s="429"/>
      <c r="YA3" s="429"/>
      <c r="YB3" s="429"/>
      <c r="YC3" s="429"/>
      <c r="YD3" s="429"/>
      <c r="YE3" s="429"/>
      <c r="YF3" s="429"/>
      <c r="YG3" s="429"/>
      <c r="YH3" s="429"/>
      <c r="YI3" s="429"/>
      <c r="YJ3" s="429"/>
      <c r="YK3" s="429"/>
      <c r="YL3" s="429"/>
      <c r="YM3" s="429"/>
      <c r="YN3" s="429"/>
      <c r="YO3" s="429"/>
      <c r="YP3" s="429"/>
      <c r="YQ3" s="429"/>
      <c r="YR3" s="429"/>
      <c r="YS3" s="429"/>
      <c r="YT3" s="429"/>
      <c r="YU3" s="429"/>
      <c r="YV3" s="429"/>
      <c r="YW3" s="429"/>
      <c r="YX3" s="429"/>
      <c r="YY3" s="429"/>
      <c r="YZ3" s="429"/>
      <c r="ZA3" s="429"/>
      <c r="ZB3" s="429"/>
      <c r="ZC3" s="429"/>
      <c r="ZD3" s="429"/>
      <c r="ZE3" s="429"/>
      <c r="ZF3" s="429"/>
      <c r="ZG3" s="429"/>
      <c r="ZH3" s="429"/>
      <c r="ZI3" s="429"/>
      <c r="ZJ3" s="429"/>
      <c r="ZK3" s="429"/>
      <c r="ZL3" s="429"/>
      <c r="ZM3" s="429"/>
      <c r="ZN3" s="429"/>
      <c r="ZO3" s="429"/>
      <c r="ZP3" s="429"/>
      <c r="ZQ3" s="429"/>
      <c r="ZR3" s="429"/>
      <c r="ZS3" s="429"/>
      <c r="ZT3" s="429"/>
      <c r="ZU3" s="429"/>
      <c r="ZV3" s="429"/>
      <c r="ZW3" s="429"/>
      <c r="ZX3" s="429"/>
      <c r="ZY3" s="429"/>
      <c r="ZZ3" s="429"/>
      <c r="AAA3" s="429"/>
      <c r="AAB3" s="429"/>
      <c r="AAC3" s="429"/>
      <c r="AAD3" s="429"/>
      <c r="AAE3" s="429"/>
      <c r="AAF3" s="429"/>
      <c r="AAG3" s="429"/>
      <c r="AAH3" s="429"/>
      <c r="AAI3" s="429"/>
      <c r="AAJ3" s="429"/>
      <c r="AAK3" s="429"/>
      <c r="AAL3" s="429"/>
      <c r="AAM3" s="429"/>
      <c r="AAN3" s="429"/>
      <c r="AAO3" s="429"/>
      <c r="AAP3" s="429"/>
      <c r="AAQ3" s="429"/>
      <c r="AAR3" s="429"/>
      <c r="AAS3" s="429"/>
      <c r="AAT3" s="429"/>
      <c r="AAU3" s="429"/>
      <c r="AAV3" s="429"/>
      <c r="AAW3" s="429"/>
      <c r="AAX3" s="429"/>
      <c r="AAY3" s="429"/>
      <c r="AAZ3" s="429"/>
      <c r="ABA3" s="429"/>
      <c r="ABB3" s="429"/>
      <c r="ABC3" s="429"/>
      <c r="ABD3" s="429"/>
      <c r="ABE3" s="429"/>
      <c r="ABF3" s="429"/>
      <c r="ABG3" s="429"/>
      <c r="ABH3" s="429"/>
      <c r="ABI3" s="429"/>
      <c r="ABJ3" s="429"/>
      <c r="ABK3" s="429"/>
      <c r="ABL3" s="429"/>
      <c r="ABM3" s="429"/>
      <c r="ABN3" s="429"/>
      <c r="ABO3" s="429"/>
      <c r="ABP3" s="429"/>
      <c r="ABQ3" s="429"/>
      <c r="ABR3" s="429"/>
      <c r="ABS3" s="429"/>
      <c r="ABT3" s="429"/>
      <c r="ABU3" s="429"/>
      <c r="ABV3" s="429"/>
      <c r="ABW3" s="429"/>
      <c r="ABX3" s="429"/>
      <c r="ABY3" s="429"/>
      <c r="ABZ3" s="429"/>
      <c r="ACA3" s="429"/>
      <c r="ACB3" s="429"/>
      <c r="ACC3" s="429"/>
      <c r="ACD3" s="429"/>
      <c r="ACE3" s="429"/>
      <c r="ACF3" s="429"/>
      <c r="ACG3" s="429"/>
      <c r="ACH3" s="429"/>
      <c r="ACI3" s="429"/>
      <c r="ACJ3" s="429"/>
      <c r="ACK3" s="429"/>
      <c r="ACL3" s="429"/>
      <c r="ACM3" s="429"/>
      <c r="ACN3" s="429"/>
      <c r="ACO3" s="429"/>
      <c r="ACP3" s="429"/>
      <c r="ACQ3" s="429"/>
      <c r="ACR3" s="429"/>
      <c r="ACS3" s="429"/>
      <c r="ACT3" s="429"/>
      <c r="ACU3" s="429"/>
      <c r="ACV3" s="429"/>
      <c r="ACW3" s="429"/>
      <c r="ACX3" s="429"/>
      <c r="ACY3" s="429"/>
      <c r="ACZ3" s="429"/>
      <c r="ADA3" s="429"/>
      <c r="ADB3" s="429"/>
      <c r="ADC3" s="429"/>
      <c r="ADD3" s="429"/>
      <c r="ADE3" s="429"/>
      <c r="ADF3" s="429"/>
      <c r="ADG3" s="429"/>
      <c r="ADH3" s="429"/>
      <c r="ADI3" s="429"/>
      <c r="ADJ3" s="429"/>
      <c r="ADK3" s="429"/>
      <c r="ADL3" s="429"/>
      <c r="ADM3" s="429"/>
      <c r="ADN3" s="429"/>
      <c r="ADO3" s="429"/>
      <c r="ADP3" s="429"/>
      <c r="ADQ3" s="429"/>
      <c r="ADR3" s="429"/>
      <c r="ADS3" s="429"/>
      <c r="ADT3" s="429"/>
      <c r="ADU3" s="429"/>
      <c r="ADV3" s="429"/>
      <c r="ADW3" s="429"/>
      <c r="ADX3" s="429"/>
      <c r="ADY3" s="429"/>
      <c r="ADZ3" s="429"/>
      <c r="AEA3" s="429"/>
      <c r="AEB3" s="429"/>
      <c r="AEC3" s="429"/>
      <c r="AED3" s="429"/>
      <c r="AEE3" s="429"/>
      <c r="AEF3" s="429"/>
      <c r="AEG3" s="429"/>
      <c r="AEH3" s="429"/>
      <c r="AEI3" s="429"/>
      <c r="AEJ3" s="429"/>
      <c r="AEK3" s="429"/>
      <c r="AEL3" s="429"/>
      <c r="AEM3" s="429"/>
      <c r="AEN3" s="429"/>
      <c r="AEO3" s="429"/>
      <c r="AEP3" s="429"/>
      <c r="AEQ3" s="429"/>
      <c r="AER3" s="429"/>
      <c r="AES3" s="429"/>
      <c r="AET3" s="429"/>
      <c r="AEU3" s="429"/>
      <c r="AEV3" s="429"/>
      <c r="AEW3" s="429"/>
      <c r="AEX3" s="429"/>
      <c r="AEY3" s="429"/>
      <c r="AEZ3" s="429"/>
      <c r="AFA3" s="429"/>
      <c r="AFB3" s="429"/>
      <c r="AFC3" s="429"/>
      <c r="AFD3" s="429"/>
      <c r="AFE3" s="429"/>
      <c r="AFF3" s="429"/>
      <c r="AFG3" s="429"/>
      <c r="AFH3" s="429"/>
      <c r="AFI3" s="429"/>
      <c r="AFJ3" s="429"/>
      <c r="AFK3" s="429"/>
      <c r="AFL3" s="429"/>
      <c r="AFM3" s="429"/>
      <c r="AFN3" s="429"/>
      <c r="AFO3" s="429"/>
      <c r="AFP3" s="429"/>
      <c r="AFQ3" s="429"/>
      <c r="AFR3" s="429"/>
      <c r="AFS3" s="429"/>
      <c r="AFT3" s="429"/>
      <c r="AFU3" s="429"/>
      <c r="AFV3" s="429"/>
      <c r="AFW3" s="429"/>
      <c r="AFX3" s="429"/>
      <c r="AFY3" s="429"/>
      <c r="AFZ3" s="429"/>
      <c r="AGA3" s="429"/>
      <c r="AGB3" s="429"/>
      <c r="AGC3" s="429"/>
      <c r="AGD3" s="429"/>
      <c r="AGE3" s="429"/>
      <c r="AGF3" s="429"/>
      <c r="AGG3" s="429"/>
      <c r="AGH3" s="429"/>
      <c r="AGI3" s="429"/>
      <c r="AGJ3" s="429"/>
      <c r="AGK3" s="429"/>
      <c r="AGL3" s="429"/>
      <c r="AGM3" s="429"/>
      <c r="AGN3" s="429"/>
      <c r="AGO3" s="429"/>
      <c r="AGP3" s="429"/>
      <c r="AGQ3" s="429"/>
      <c r="AGR3" s="429"/>
      <c r="AGS3" s="429"/>
      <c r="AGT3" s="429"/>
      <c r="AGU3" s="429"/>
      <c r="AGV3" s="429"/>
      <c r="AGW3" s="429"/>
      <c r="AGX3" s="429"/>
      <c r="AGY3" s="429"/>
      <c r="AGZ3" s="429"/>
      <c r="AHA3" s="429"/>
      <c r="AHB3" s="429"/>
      <c r="AHC3" s="429"/>
      <c r="AHD3" s="429"/>
      <c r="AHE3" s="429"/>
      <c r="AHF3" s="429"/>
      <c r="AHG3" s="429"/>
      <c r="AHH3" s="429"/>
      <c r="AHI3" s="429"/>
      <c r="AHJ3" s="429"/>
      <c r="AHK3" s="429"/>
      <c r="AHL3" s="429"/>
      <c r="AHM3" s="429"/>
      <c r="AHN3" s="429"/>
      <c r="AHO3" s="429"/>
      <c r="AHP3" s="429"/>
      <c r="AHQ3" s="429"/>
      <c r="AHR3" s="429"/>
      <c r="AHS3" s="429"/>
      <c r="AHT3" s="429"/>
      <c r="AHU3" s="429"/>
      <c r="AHV3" s="429"/>
      <c r="AHW3" s="429"/>
      <c r="AHX3" s="429"/>
      <c r="AHY3" s="429"/>
      <c r="AHZ3" s="429"/>
      <c r="AIA3" s="429"/>
      <c r="AIB3" s="429"/>
      <c r="AIC3" s="429"/>
      <c r="AID3" s="429"/>
      <c r="AIE3" s="429"/>
      <c r="AIF3" s="429"/>
      <c r="AIG3" s="429"/>
      <c r="AIH3" s="429"/>
      <c r="AII3" s="429"/>
      <c r="AIJ3" s="429"/>
      <c r="AIK3" s="429"/>
      <c r="AIL3" s="429"/>
      <c r="AIM3" s="429"/>
      <c r="AIN3" s="429"/>
      <c r="AIO3" s="429"/>
      <c r="AIP3" s="429"/>
      <c r="AIQ3" s="429"/>
      <c r="AIR3" s="429"/>
      <c r="AIS3" s="429"/>
      <c r="AIT3" s="429"/>
      <c r="AIU3" s="429"/>
      <c r="AIV3" s="429"/>
      <c r="AIW3" s="429"/>
      <c r="AIX3" s="429"/>
      <c r="AIY3" s="429"/>
      <c r="AIZ3" s="429"/>
      <c r="AJA3" s="429"/>
      <c r="AJB3" s="429"/>
      <c r="AJC3" s="429"/>
      <c r="AJD3" s="429"/>
      <c r="AJE3" s="429"/>
      <c r="AJF3" s="429"/>
      <c r="AJG3" s="429"/>
      <c r="AJH3" s="429"/>
      <c r="AJI3" s="429"/>
      <c r="AJJ3" s="429"/>
      <c r="AJK3" s="429"/>
      <c r="AJL3" s="429"/>
      <c r="AJM3" s="429"/>
      <c r="AJN3" s="429"/>
      <c r="AJO3" s="429"/>
      <c r="AJP3" s="429"/>
      <c r="AJQ3" s="429"/>
      <c r="AJR3" s="429"/>
      <c r="AJS3" s="429"/>
      <c r="AJT3" s="429"/>
      <c r="AJU3" s="429"/>
      <c r="AJV3" s="429"/>
      <c r="AJW3" s="429"/>
      <c r="AJX3" s="429"/>
      <c r="AJY3" s="429"/>
      <c r="AJZ3" s="429"/>
      <c r="AKA3" s="429"/>
      <c r="AKB3" s="429"/>
      <c r="AKC3" s="429"/>
      <c r="AKD3" s="429"/>
      <c r="AKE3" s="429"/>
      <c r="AKF3" s="429"/>
      <c r="AKG3" s="429"/>
      <c r="AKH3" s="429"/>
      <c r="AKI3" s="429"/>
      <c r="AKJ3" s="429"/>
      <c r="AKK3" s="429"/>
      <c r="AKL3" s="429"/>
      <c r="AKM3" s="429"/>
      <c r="AKN3" s="429"/>
      <c r="AKO3" s="429"/>
      <c r="AKP3" s="429"/>
      <c r="AKQ3" s="429"/>
      <c r="AKR3" s="429"/>
      <c r="AKS3" s="429"/>
      <c r="AKT3" s="429"/>
      <c r="AKU3" s="429"/>
      <c r="AKV3" s="429"/>
      <c r="AKW3" s="429"/>
      <c r="AKX3" s="429"/>
      <c r="AKY3" s="429"/>
      <c r="AKZ3" s="429"/>
      <c r="ALA3" s="429"/>
      <c r="ALB3" s="429"/>
      <c r="ALC3" s="429"/>
      <c r="ALD3" s="429"/>
      <c r="ALE3" s="429"/>
      <c r="ALF3" s="429"/>
      <c r="ALG3" s="429"/>
      <c r="ALH3" s="429"/>
      <c r="ALI3" s="429"/>
      <c r="ALJ3" s="429"/>
      <c r="ALK3" s="429"/>
      <c r="ALL3" s="429"/>
      <c r="ALM3" s="429"/>
      <c r="ALN3" s="429"/>
      <c r="ALO3" s="429"/>
      <c r="ALP3" s="429"/>
      <c r="ALQ3" s="429"/>
      <c r="ALR3" s="429"/>
      <c r="ALS3" s="429"/>
      <c r="ALT3" s="429"/>
      <c r="ALU3" s="429"/>
      <c r="ALV3" s="429"/>
      <c r="ALW3" s="429"/>
      <c r="ALX3" s="429"/>
      <c r="ALY3" s="429"/>
      <c r="ALZ3" s="429"/>
      <c r="AMA3" s="429"/>
      <c r="AMB3" s="429"/>
      <c r="AMC3" s="429"/>
      <c r="AMD3" s="429"/>
      <c r="AME3" s="429"/>
      <c r="AMF3" s="429"/>
      <c r="AMG3" s="429"/>
      <c r="AMH3" s="429"/>
      <c r="AMI3" s="429"/>
      <c r="AMJ3" s="429"/>
      <c r="AMK3" s="429"/>
    </row>
    <row r="4" spans="1:1025" s="284" customFormat="1" ht="21" x14ac:dyDescent="0.65">
      <c r="A4" s="524"/>
      <c r="B4" s="524"/>
      <c r="D4" s="524"/>
      <c r="E4" s="524"/>
      <c r="F4" s="524"/>
      <c r="G4" s="524"/>
      <c r="H4" s="429"/>
      <c r="I4" s="429"/>
      <c r="J4" s="429"/>
      <c r="K4" s="429"/>
      <c r="L4" s="429"/>
      <c r="M4" s="429"/>
      <c r="N4" s="429"/>
      <c r="O4" s="429"/>
      <c r="P4" s="429"/>
      <c r="Q4" s="429"/>
      <c r="R4" s="429"/>
      <c r="S4" s="429"/>
      <c r="T4" s="429"/>
      <c r="U4" s="429"/>
      <c r="V4" s="429"/>
      <c r="W4" s="429"/>
      <c r="X4" s="429"/>
      <c r="Y4" s="429"/>
      <c r="Z4" s="429"/>
      <c r="AA4" s="429"/>
      <c r="AB4" s="429"/>
      <c r="AC4" s="429"/>
      <c r="AD4" s="429"/>
      <c r="AE4" s="429"/>
      <c r="AF4" s="429"/>
      <c r="AG4" s="429"/>
      <c r="AH4" s="429"/>
      <c r="AI4" s="429"/>
      <c r="AJ4" s="429"/>
      <c r="AK4" s="429"/>
      <c r="AL4" s="429"/>
      <c r="AM4" s="429"/>
      <c r="AN4" s="429"/>
      <c r="AO4" s="429"/>
      <c r="AP4" s="429"/>
      <c r="AQ4" s="429"/>
      <c r="AR4" s="429"/>
      <c r="AS4" s="429"/>
      <c r="AT4" s="429"/>
      <c r="AU4" s="429"/>
      <c r="AV4" s="429"/>
      <c r="AW4" s="429"/>
      <c r="AX4" s="429"/>
      <c r="AY4" s="429"/>
      <c r="AZ4" s="429"/>
      <c r="BA4" s="429"/>
      <c r="BB4" s="429"/>
      <c r="BC4" s="429"/>
      <c r="BD4" s="429"/>
      <c r="BE4" s="429"/>
      <c r="BF4" s="429"/>
      <c r="BG4" s="429"/>
      <c r="BH4" s="429"/>
      <c r="BI4" s="429"/>
      <c r="BJ4" s="429"/>
      <c r="BK4" s="429"/>
      <c r="BL4" s="429"/>
      <c r="BM4" s="429"/>
      <c r="BN4" s="429"/>
      <c r="BO4" s="429"/>
      <c r="BP4" s="429"/>
      <c r="BQ4" s="429"/>
      <c r="BR4" s="429"/>
      <c r="BS4" s="429"/>
      <c r="BT4" s="429"/>
      <c r="BU4" s="429"/>
      <c r="BV4" s="429"/>
      <c r="BW4" s="429"/>
      <c r="BX4" s="429"/>
      <c r="BY4" s="429"/>
      <c r="BZ4" s="429"/>
      <c r="CA4" s="429"/>
      <c r="CB4" s="429"/>
      <c r="CC4" s="429"/>
      <c r="CD4" s="429"/>
      <c r="CE4" s="429"/>
      <c r="CF4" s="429"/>
      <c r="CG4" s="429"/>
      <c r="CH4" s="429"/>
      <c r="CI4" s="429"/>
      <c r="CJ4" s="429"/>
      <c r="CK4" s="429"/>
      <c r="CL4" s="429"/>
      <c r="CM4" s="429"/>
      <c r="CN4" s="429"/>
      <c r="CO4" s="429"/>
      <c r="CP4" s="429"/>
      <c r="CQ4" s="429"/>
      <c r="CR4" s="429"/>
      <c r="CS4" s="429"/>
      <c r="CT4" s="429"/>
      <c r="CU4" s="429"/>
      <c r="CV4" s="429"/>
      <c r="CW4" s="429"/>
      <c r="CX4" s="429"/>
      <c r="CY4" s="429"/>
      <c r="CZ4" s="429"/>
      <c r="DA4" s="429"/>
      <c r="DB4" s="429"/>
      <c r="DC4" s="429"/>
      <c r="DD4" s="429"/>
      <c r="DE4" s="429"/>
      <c r="DF4" s="429"/>
      <c r="DG4" s="429"/>
      <c r="DH4" s="429"/>
      <c r="DI4" s="429"/>
      <c r="DJ4" s="429"/>
      <c r="DK4" s="429"/>
      <c r="DL4" s="429"/>
      <c r="DM4" s="429"/>
      <c r="DN4" s="429"/>
      <c r="DO4" s="429"/>
      <c r="DP4" s="429"/>
      <c r="DQ4" s="429"/>
      <c r="DR4" s="429"/>
      <c r="DS4" s="429"/>
      <c r="DT4" s="429"/>
      <c r="DU4" s="429"/>
      <c r="DV4" s="429"/>
      <c r="DW4" s="429"/>
      <c r="DX4" s="429"/>
      <c r="DY4" s="429"/>
      <c r="DZ4" s="429"/>
      <c r="EA4" s="429"/>
      <c r="EB4" s="429"/>
      <c r="EC4" s="429"/>
      <c r="ED4" s="429"/>
      <c r="EE4" s="429"/>
      <c r="EF4" s="429"/>
      <c r="EG4" s="429"/>
      <c r="EH4" s="429"/>
      <c r="EI4" s="429"/>
      <c r="EJ4" s="429"/>
      <c r="EK4" s="429"/>
      <c r="EL4" s="429"/>
      <c r="EM4" s="429"/>
      <c r="EN4" s="429"/>
      <c r="EO4" s="429"/>
      <c r="EP4" s="429"/>
      <c r="EQ4" s="429"/>
      <c r="ER4" s="429"/>
      <c r="ES4" s="429"/>
      <c r="ET4" s="429"/>
      <c r="EU4" s="429"/>
      <c r="EV4" s="429"/>
      <c r="EW4" s="429"/>
      <c r="EX4" s="429"/>
      <c r="EY4" s="429"/>
      <c r="EZ4" s="429"/>
      <c r="FA4" s="429"/>
      <c r="FB4" s="429"/>
      <c r="FC4" s="429"/>
      <c r="FD4" s="429"/>
      <c r="FE4" s="429"/>
      <c r="FF4" s="429"/>
      <c r="FG4" s="429"/>
      <c r="FH4" s="429"/>
      <c r="FI4" s="429"/>
      <c r="FJ4" s="429"/>
      <c r="FK4" s="429"/>
      <c r="FL4" s="429"/>
      <c r="FM4" s="429"/>
      <c r="FN4" s="429"/>
      <c r="FO4" s="429"/>
      <c r="FP4" s="429"/>
      <c r="FQ4" s="429"/>
      <c r="FR4" s="429"/>
      <c r="FS4" s="429"/>
      <c r="FT4" s="429"/>
      <c r="FU4" s="429"/>
      <c r="FV4" s="429"/>
      <c r="FW4" s="429"/>
      <c r="FX4" s="429"/>
      <c r="FY4" s="429"/>
      <c r="FZ4" s="429"/>
      <c r="GA4" s="429"/>
      <c r="GB4" s="429"/>
      <c r="GC4" s="429"/>
      <c r="GD4" s="429"/>
      <c r="GE4" s="429"/>
      <c r="GF4" s="429"/>
      <c r="GG4" s="429"/>
      <c r="GH4" s="429"/>
      <c r="GI4" s="429"/>
      <c r="GJ4" s="429"/>
      <c r="GK4" s="429"/>
      <c r="GL4" s="429"/>
      <c r="GM4" s="429"/>
      <c r="GN4" s="429"/>
      <c r="GO4" s="429"/>
      <c r="GP4" s="429"/>
      <c r="GQ4" s="429"/>
      <c r="GR4" s="429"/>
      <c r="GS4" s="429"/>
      <c r="GT4" s="429"/>
      <c r="GU4" s="429"/>
      <c r="GV4" s="429"/>
      <c r="GW4" s="429"/>
      <c r="GX4" s="429"/>
      <c r="GY4" s="429"/>
      <c r="GZ4" s="429"/>
      <c r="HA4" s="429"/>
      <c r="HB4" s="429"/>
      <c r="HC4" s="429"/>
      <c r="HD4" s="429"/>
      <c r="HE4" s="429"/>
      <c r="HF4" s="429"/>
      <c r="HG4" s="429"/>
      <c r="HH4" s="429"/>
      <c r="HI4" s="429"/>
      <c r="HJ4" s="429"/>
      <c r="HK4" s="429"/>
      <c r="HL4" s="429"/>
      <c r="HM4" s="429"/>
      <c r="HN4" s="429"/>
      <c r="HO4" s="429"/>
      <c r="HP4" s="429"/>
      <c r="HQ4" s="429"/>
      <c r="HR4" s="429"/>
      <c r="HS4" s="429"/>
      <c r="HT4" s="429"/>
      <c r="HU4" s="429"/>
      <c r="HV4" s="429"/>
      <c r="HW4" s="429"/>
      <c r="HX4" s="429"/>
      <c r="HY4" s="429"/>
      <c r="HZ4" s="429"/>
      <c r="IA4" s="429"/>
      <c r="IB4" s="429"/>
      <c r="IC4" s="429"/>
      <c r="ID4" s="429"/>
      <c r="IE4" s="429"/>
      <c r="IF4" s="429"/>
      <c r="IG4" s="429"/>
      <c r="IH4" s="429"/>
      <c r="II4" s="429"/>
      <c r="IJ4" s="429"/>
      <c r="IK4" s="429"/>
      <c r="IL4" s="429"/>
      <c r="IM4" s="429"/>
      <c r="IN4" s="429"/>
      <c r="IO4" s="429"/>
      <c r="IP4" s="429"/>
      <c r="IQ4" s="429"/>
      <c r="IR4" s="429"/>
      <c r="IS4" s="429"/>
      <c r="IT4" s="429"/>
      <c r="IU4" s="429"/>
      <c r="IV4" s="429"/>
      <c r="IW4" s="429"/>
      <c r="IX4" s="429"/>
      <c r="IY4" s="429"/>
      <c r="IZ4" s="429"/>
      <c r="JA4" s="429"/>
      <c r="JB4" s="429"/>
      <c r="JC4" s="429"/>
      <c r="JD4" s="429"/>
      <c r="JE4" s="429"/>
      <c r="JF4" s="429"/>
      <c r="JG4" s="429"/>
      <c r="JH4" s="429"/>
      <c r="JI4" s="429"/>
      <c r="JJ4" s="429"/>
      <c r="JK4" s="429"/>
      <c r="JL4" s="429"/>
      <c r="JM4" s="429"/>
      <c r="JN4" s="429"/>
      <c r="JO4" s="429"/>
      <c r="JP4" s="429"/>
      <c r="JQ4" s="429"/>
      <c r="JR4" s="429"/>
      <c r="JS4" s="429"/>
      <c r="JT4" s="429"/>
      <c r="JU4" s="429"/>
      <c r="JV4" s="429"/>
      <c r="JW4" s="429"/>
      <c r="JX4" s="429"/>
      <c r="JY4" s="429"/>
      <c r="JZ4" s="429"/>
      <c r="KA4" s="429"/>
      <c r="KB4" s="429"/>
      <c r="KC4" s="429"/>
      <c r="KD4" s="429"/>
      <c r="KE4" s="429"/>
      <c r="KF4" s="429"/>
      <c r="KG4" s="429"/>
      <c r="KH4" s="429"/>
      <c r="KI4" s="429"/>
      <c r="KJ4" s="429"/>
      <c r="KK4" s="429"/>
      <c r="KL4" s="429"/>
      <c r="KM4" s="429"/>
      <c r="KN4" s="429"/>
      <c r="KO4" s="429"/>
      <c r="KP4" s="429"/>
      <c r="KQ4" s="429"/>
      <c r="KR4" s="429"/>
      <c r="KS4" s="429"/>
      <c r="KT4" s="429"/>
      <c r="KU4" s="429"/>
      <c r="KV4" s="429"/>
      <c r="KW4" s="429"/>
      <c r="KX4" s="429"/>
      <c r="KY4" s="429"/>
      <c r="KZ4" s="429"/>
      <c r="LA4" s="429"/>
      <c r="LB4" s="429"/>
      <c r="LC4" s="429"/>
      <c r="LD4" s="429"/>
      <c r="LE4" s="429"/>
      <c r="LF4" s="429"/>
      <c r="LG4" s="429"/>
      <c r="LH4" s="429"/>
      <c r="LI4" s="429"/>
      <c r="LJ4" s="429"/>
      <c r="LK4" s="429"/>
      <c r="LL4" s="429"/>
      <c r="LM4" s="429"/>
      <c r="LN4" s="429"/>
      <c r="LO4" s="429"/>
      <c r="LP4" s="429"/>
      <c r="LQ4" s="429"/>
      <c r="LR4" s="429"/>
      <c r="LS4" s="429"/>
      <c r="LT4" s="429"/>
      <c r="LU4" s="429"/>
      <c r="LV4" s="429"/>
      <c r="LW4" s="429"/>
      <c r="LX4" s="429"/>
      <c r="LY4" s="429"/>
      <c r="LZ4" s="429"/>
      <c r="MA4" s="429"/>
      <c r="MB4" s="429"/>
      <c r="MC4" s="429"/>
      <c r="MD4" s="429"/>
      <c r="ME4" s="429"/>
      <c r="MF4" s="429"/>
      <c r="MG4" s="429"/>
      <c r="MH4" s="429"/>
      <c r="MI4" s="429"/>
      <c r="MJ4" s="429"/>
      <c r="MK4" s="429"/>
      <c r="ML4" s="429"/>
      <c r="MM4" s="429"/>
      <c r="MN4" s="429"/>
      <c r="MO4" s="429"/>
      <c r="MP4" s="429"/>
      <c r="MQ4" s="429"/>
      <c r="MR4" s="429"/>
      <c r="MS4" s="429"/>
      <c r="MT4" s="429"/>
      <c r="MU4" s="429"/>
      <c r="MV4" s="429"/>
      <c r="MW4" s="429"/>
      <c r="MX4" s="429"/>
      <c r="MY4" s="429"/>
      <c r="MZ4" s="429"/>
      <c r="NA4" s="429"/>
      <c r="NB4" s="429"/>
      <c r="NC4" s="429"/>
      <c r="ND4" s="429"/>
      <c r="NE4" s="429"/>
      <c r="NF4" s="429"/>
      <c r="NG4" s="429"/>
      <c r="NH4" s="429"/>
      <c r="NI4" s="429"/>
      <c r="NJ4" s="429"/>
      <c r="NK4" s="429"/>
      <c r="NL4" s="429"/>
      <c r="NM4" s="429"/>
      <c r="NN4" s="429"/>
      <c r="NO4" s="429"/>
      <c r="NP4" s="429"/>
      <c r="NQ4" s="429"/>
      <c r="NR4" s="429"/>
      <c r="NS4" s="429"/>
      <c r="NT4" s="429"/>
      <c r="NU4" s="429"/>
      <c r="NV4" s="429"/>
      <c r="NW4" s="429"/>
      <c r="NX4" s="429"/>
      <c r="NY4" s="429"/>
      <c r="NZ4" s="429"/>
      <c r="OA4" s="429"/>
      <c r="OB4" s="429"/>
      <c r="OC4" s="429"/>
      <c r="OD4" s="429"/>
      <c r="OE4" s="429"/>
      <c r="OF4" s="429"/>
      <c r="OG4" s="429"/>
      <c r="OH4" s="429"/>
      <c r="OI4" s="429"/>
      <c r="OJ4" s="429"/>
      <c r="OK4" s="429"/>
      <c r="OL4" s="429"/>
      <c r="OM4" s="429"/>
      <c r="ON4" s="429"/>
      <c r="OO4" s="429"/>
      <c r="OP4" s="429"/>
      <c r="OQ4" s="429"/>
      <c r="OR4" s="429"/>
      <c r="OS4" s="429"/>
      <c r="OT4" s="429"/>
      <c r="OU4" s="429"/>
      <c r="OV4" s="429"/>
      <c r="OW4" s="429"/>
      <c r="OX4" s="429"/>
      <c r="OY4" s="429"/>
      <c r="OZ4" s="429"/>
      <c r="PA4" s="429"/>
      <c r="PB4" s="429"/>
      <c r="PC4" s="429"/>
      <c r="PD4" s="429"/>
      <c r="PE4" s="429"/>
      <c r="PF4" s="429"/>
      <c r="PG4" s="429"/>
      <c r="PH4" s="429"/>
      <c r="PI4" s="429"/>
      <c r="PJ4" s="429"/>
      <c r="PK4" s="429"/>
      <c r="PL4" s="429"/>
      <c r="PM4" s="429"/>
      <c r="PN4" s="429"/>
      <c r="PO4" s="429"/>
      <c r="PP4" s="429"/>
      <c r="PQ4" s="429"/>
      <c r="PR4" s="429"/>
      <c r="PS4" s="429"/>
      <c r="PT4" s="429"/>
      <c r="PU4" s="429"/>
      <c r="PV4" s="429"/>
      <c r="PW4" s="429"/>
      <c r="PX4" s="429"/>
      <c r="PY4" s="429"/>
      <c r="PZ4" s="429"/>
      <c r="QA4" s="429"/>
      <c r="QB4" s="429"/>
      <c r="QC4" s="429"/>
      <c r="QD4" s="429"/>
      <c r="QE4" s="429"/>
      <c r="QF4" s="429"/>
      <c r="QG4" s="429"/>
      <c r="QH4" s="429"/>
      <c r="QI4" s="429"/>
      <c r="QJ4" s="429"/>
      <c r="QK4" s="429"/>
      <c r="QL4" s="429"/>
      <c r="QM4" s="429"/>
      <c r="QN4" s="429"/>
      <c r="QO4" s="429"/>
      <c r="QP4" s="429"/>
      <c r="QQ4" s="429"/>
      <c r="QR4" s="429"/>
      <c r="QS4" s="429"/>
      <c r="QT4" s="429"/>
      <c r="QU4" s="429"/>
      <c r="QV4" s="429"/>
      <c r="QW4" s="429"/>
      <c r="QX4" s="429"/>
      <c r="QY4" s="429"/>
      <c r="QZ4" s="429"/>
      <c r="RA4" s="429"/>
      <c r="RB4" s="429"/>
      <c r="RC4" s="429"/>
      <c r="RD4" s="429"/>
      <c r="RE4" s="429"/>
      <c r="RF4" s="429"/>
      <c r="RG4" s="429"/>
      <c r="RH4" s="429"/>
      <c r="RI4" s="429"/>
      <c r="RJ4" s="429"/>
      <c r="RK4" s="429"/>
      <c r="RL4" s="429"/>
      <c r="RM4" s="429"/>
      <c r="RN4" s="429"/>
      <c r="RO4" s="429"/>
      <c r="RP4" s="429"/>
      <c r="RQ4" s="429"/>
      <c r="RR4" s="429"/>
      <c r="RS4" s="429"/>
      <c r="RT4" s="429"/>
      <c r="RU4" s="429"/>
      <c r="RV4" s="429"/>
      <c r="RW4" s="429"/>
      <c r="RX4" s="429"/>
      <c r="RY4" s="429"/>
      <c r="RZ4" s="429"/>
      <c r="SA4" s="429"/>
      <c r="SB4" s="429"/>
      <c r="SC4" s="429"/>
      <c r="SD4" s="429"/>
      <c r="SE4" s="429"/>
      <c r="SF4" s="429"/>
      <c r="SG4" s="429"/>
      <c r="SH4" s="429"/>
      <c r="SI4" s="429"/>
      <c r="SJ4" s="429"/>
      <c r="SK4" s="429"/>
      <c r="SL4" s="429"/>
      <c r="SM4" s="429"/>
      <c r="SN4" s="429"/>
      <c r="SO4" s="429"/>
      <c r="SP4" s="429"/>
      <c r="SQ4" s="429"/>
      <c r="SR4" s="429"/>
      <c r="SS4" s="429"/>
      <c r="ST4" s="429"/>
      <c r="SU4" s="429"/>
      <c r="SV4" s="429"/>
      <c r="SW4" s="429"/>
      <c r="SX4" s="429"/>
      <c r="SY4" s="429"/>
      <c r="SZ4" s="429"/>
      <c r="TA4" s="429"/>
      <c r="TB4" s="429"/>
      <c r="TC4" s="429"/>
      <c r="TD4" s="429"/>
      <c r="TE4" s="429"/>
      <c r="TF4" s="429"/>
      <c r="TG4" s="429"/>
      <c r="TH4" s="429"/>
      <c r="TI4" s="429"/>
      <c r="TJ4" s="429"/>
      <c r="TK4" s="429"/>
      <c r="TL4" s="429"/>
      <c r="TM4" s="429"/>
      <c r="TN4" s="429"/>
      <c r="TO4" s="429"/>
      <c r="TP4" s="429"/>
      <c r="TQ4" s="429"/>
      <c r="TR4" s="429"/>
      <c r="TS4" s="429"/>
      <c r="TT4" s="429"/>
      <c r="TU4" s="429"/>
      <c r="TV4" s="429"/>
      <c r="TW4" s="429"/>
      <c r="TX4" s="429"/>
      <c r="TY4" s="429"/>
      <c r="TZ4" s="429"/>
      <c r="UA4" s="429"/>
      <c r="UB4" s="429"/>
      <c r="UC4" s="429"/>
      <c r="UD4" s="429"/>
      <c r="UE4" s="429"/>
      <c r="UF4" s="429"/>
      <c r="UG4" s="429"/>
      <c r="UH4" s="429"/>
      <c r="UI4" s="429"/>
      <c r="UJ4" s="429"/>
      <c r="UK4" s="429"/>
      <c r="UL4" s="429"/>
      <c r="UM4" s="429"/>
      <c r="UN4" s="429"/>
      <c r="UO4" s="429"/>
      <c r="UP4" s="429"/>
      <c r="UQ4" s="429"/>
      <c r="UR4" s="429"/>
      <c r="US4" s="429"/>
      <c r="UT4" s="429"/>
      <c r="UU4" s="429"/>
      <c r="UV4" s="429"/>
      <c r="UW4" s="429"/>
      <c r="UX4" s="429"/>
      <c r="UY4" s="429"/>
      <c r="UZ4" s="429"/>
      <c r="VA4" s="429"/>
      <c r="VB4" s="429"/>
      <c r="VC4" s="429"/>
      <c r="VD4" s="429"/>
      <c r="VE4" s="429"/>
      <c r="VF4" s="429"/>
      <c r="VG4" s="429"/>
      <c r="VH4" s="429"/>
      <c r="VI4" s="429"/>
      <c r="VJ4" s="429"/>
      <c r="VK4" s="429"/>
      <c r="VL4" s="429"/>
      <c r="VM4" s="429"/>
      <c r="VN4" s="429"/>
      <c r="VO4" s="429"/>
      <c r="VP4" s="429"/>
      <c r="VQ4" s="429"/>
      <c r="VR4" s="429"/>
      <c r="VS4" s="429"/>
      <c r="VT4" s="429"/>
      <c r="VU4" s="429"/>
      <c r="VV4" s="429"/>
      <c r="VW4" s="429"/>
      <c r="VX4" s="429"/>
      <c r="VY4" s="429"/>
      <c r="VZ4" s="429"/>
      <c r="WA4" s="429"/>
      <c r="WB4" s="429"/>
      <c r="WC4" s="429"/>
      <c r="WD4" s="429"/>
      <c r="WE4" s="429"/>
      <c r="WF4" s="429"/>
      <c r="WG4" s="429"/>
      <c r="WH4" s="429"/>
      <c r="WI4" s="429"/>
      <c r="WJ4" s="429"/>
      <c r="WK4" s="429"/>
      <c r="WL4" s="429"/>
      <c r="WM4" s="429"/>
      <c r="WN4" s="429"/>
      <c r="WO4" s="429"/>
      <c r="WP4" s="429"/>
      <c r="WQ4" s="429"/>
      <c r="WR4" s="429"/>
      <c r="WS4" s="429"/>
      <c r="WT4" s="429"/>
      <c r="WU4" s="429"/>
      <c r="WV4" s="429"/>
      <c r="WW4" s="429"/>
      <c r="WX4" s="429"/>
      <c r="WY4" s="429"/>
      <c r="WZ4" s="429"/>
      <c r="XA4" s="429"/>
      <c r="XB4" s="429"/>
      <c r="XC4" s="429"/>
      <c r="XD4" s="429"/>
      <c r="XE4" s="429"/>
      <c r="XF4" s="429"/>
      <c r="XG4" s="429"/>
      <c r="XH4" s="429"/>
      <c r="XI4" s="429"/>
      <c r="XJ4" s="429"/>
      <c r="XK4" s="429"/>
      <c r="XL4" s="429"/>
      <c r="XM4" s="429"/>
      <c r="XN4" s="429"/>
      <c r="XO4" s="429"/>
      <c r="XP4" s="429"/>
      <c r="XQ4" s="429"/>
      <c r="XR4" s="429"/>
      <c r="XS4" s="429"/>
      <c r="XT4" s="429"/>
      <c r="XU4" s="429"/>
      <c r="XV4" s="429"/>
      <c r="XW4" s="429"/>
      <c r="XX4" s="429"/>
      <c r="XY4" s="429"/>
      <c r="XZ4" s="429"/>
      <c r="YA4" s="429"/>
      <c r="YB4" s="429"/>
      <c r="YC4" s="429"/>
      <c r="YD4" s="429"/>
      <c r="YE4" s="429"/>
      <c r="YF4" s="429"/>
      <c r="YG4" s="429"/>
      <c r="YH4" s="429"/>
      <c r="YI4" s="429"/>
      <c r="YJ4" s="429"/>
      <c r="YK4" s="429"/>
      <c r="YL4" s="429"/>
      <c r="YM4" s="429"/>
      <c r="YN4" s="429"/>
      <c r="YO4" s="429"/>
      <c r="YP4" s="429"/>
      <c r="YQ4" s="429"/>
      <c r="YR4" s="429"/>
      <c r="YS4" s="429"/>
      <c r="YT4" s="429"/>
      <c r="YU4" s="429"/>
      <c r="YV4" s="429"/>
      <c r="YW4" s="429"/>
      <c r="YX4" s="429"/>
      <c r="YY4" s="429"/>
      <c r="YZ4" s="429"/>
      <c r="ZA4" s="429"/>
      <c r="ZB4" s="429"/>
      <c r="ZC4" s="429"/>
      <c r="ZD4" s="429"/>
      <c r="ZE4" s="429"/>
      <c r="ZF4" s="429"/>
      <c r="ZG4" s="429"/>
      <c r="ZH4" s="429"/>
      <c r="ZI4" s="429"/>
      <c r="ZJ4" s="429"/>
      <c r="ZK4" s="429"/>
      <c r="ZL4" s="429"/>
      <c r="ZM4" s="429"/>
      <c r="ZN4" s="429"/>
      <c r="ZO4" s="429"/>
      <c r="ZP4" s="429"/>
      <c r="ZQ4" s="429"/>
      <c r="ZR4" s="429"/>
      <c r="ZS4" s="429"/>
      <c r="ZT4" s="429"/>
      <c r="ZU4" s="429"/>
      <c r="ZV4" s="429"/>
      <c r="ZW4" s="429"/>
      <c r="ZX4" s="429"/>
      <c r="ZY4" s="429"/>
      <c r="ZZ4" s="429"/>
      <c r="AAA4" s="429"/>
      <c r="AAB4" s="429"/>
      <c r="AAC4" s="429"/>
      <c r="AAD4" s="429"/>
      <c r="AAE4" s="429"/>
      <c r="AAF4" s="429"/>
      <c r="AAG4" s="429"/>
      <c r="AAH4" s="429"/>
      <c r="AAI4" s="429"/>
      <c r="AAJ4" s="429"/>
      <c r="AAK4" s="429"/>
      <c r="AAL4" s="429"/>
      <c r="AAM4" s="429"/>
      <c r="AAN4" s="429"/>
      <c r="AAO4" s="429"/>
      <c r="AAP4" s="429"/>
      <c r="AAQ4" s="429"/>
      <c r="AAR4" s="429"/>
      <c r="AAS4" s="429"/>
      <c r="AAT4" s="429"/>
      <c r="AAU4" s="429"/>
      <c r="AAV4" s="429"/>
      <c r="AAW4" s="429"/>
      <c r="AAX4" s="429"/>
      <c r="AAY4" s="429"/>
      <c r="AAZ4" s="429"/>
      <c r="ABA4" s="429"/>
      <c r="ABB4" s="429"/>
      <c r="ABC4" s="429"/>
      <c r="ABD4" s="429"/>
      <c r="ABE4" s="429"/>
      <c r="ABF4" s="429"/>
      <c r="ABG4" s="429"/>
      <c r="ABH4" s="429"/>
      <c r="ABI4" s="429"/>
      <c r="ABJ4" s="429"/>
      <c r="ABK4" s="429"/>
      <c r="ABL4" s="429"/>
      <c r="ABM4" s="429"/>
      <c r="ABN4" s="429"/>
      <c r="ABO4" s="429"/>
      <c r="ABP4" s="429"/>
      <c r="ABQ4" s="429"/>
      <c r="ABR4" s="429"/>
      <c r="ABS4" s="429"/>
      <c r="ABT4" s="429"/>
      <c r="ABU4" s="429"/>
      <c r="ABV4" s="429"/>
      <c r="ABW4" s="429"/>
      <c r="ABX4" s="429"/>
      <c r="ABY4" s="429"/>
      <c r="ABZ4" s="429"/>
      <c r="ACA4" s="429"/>
      <c r="ACB4" s="429"/>
      <c r="ACC4" s="429"/>
      <c r="ACD4" s="429"/>
      <c r="ACE4" s="429"/>
      <c r="ACF4" s="429"/>
      <c r="ACG4" s="429"/>
      <c r="ACH4" s="429"/>
      <c r="ACI4" s="429"/>
      <c r="ACJ4" s="429"/>
      <c r="ACK4" s="429"/>
      <c r="ACL4" s="429"/>
      <c r="ACM4" s="429"/>
      <c r="ACN4" s="429"/>
      <c r="ACO4" s="429"/>
      <c r="ACP4" s="429"/>
      <c r="ACQ4" s="429"/>
      <c r="ACR4" s="429"/>
      <c r="ACS4" s="429"/>
      <c r="ACT4" s="429"/>
      <c r="ACU4" s="429"/>
      <c r="ACV4" s="429"/>
      <c r="ACW4" s="429"/>
      <c r="ACX4" s="429"/>
      <c r="ACY4" s="429"/>
      <c r="ACZ4" s="429"/>
      <c r="ADA4" s="429"/>
      <c r="ADB4" s="429"/>
      <c r="ADC4" s="429"/>
      <c r="ADD4" s="429"/>
      <c r="ADE4" s="429"/>
      <c r="ADF4" s="429"/>
      <c r="ADG4" s="429"/>
      <c r="ADH4" s="429"/>
      <c r="ADI4" s="429"/>
      <c r="ADJ4" s="429"/>
      <c r="ADK4" s="429"/>
      <c r="ADL4" s="429"/>
      <c r="ADM4" s="429"/>
      <c r="ADN4" s="429"/>
      <c r="ADO4" s="429"/>
      <c r="ADP4" s="429"/>
      <c r="ADQ4" s="429"/>
      <c r="ADR4" s="429"/>
      <c r="ADS4" s="429"/>
      <c r="ADT4" s="429"/>
      <c r="ADU4" s="429"/>
      <c r="ADV4" s="429"/>
      <c r="ADW4" s="429"/>
      <c r="ADX4" s="429"/>
      <c r="ADY4" s="429"/>
      <c r="ADZ4" s="429"/>
      <c r="AEA4" s="429"/>
      <c r="AEB4" s="429"/>
      <c r="AEC4" s="429"/>
      <c r="AED4" s="429"/>
      <c r="AEE4" s="429"/>
      <c r="AEF4" s="429"/>
      <c r="AEG4" s="429"/>
      <c r="AEH4" s="429"/>
      <c r="AEI4" s="429"/>
      <c r="AEJ4" s="429"/>
      <c r="AEK4" s="429"/>
      <c r="AEL4" s="429"/>
      <c r="AEM4" s="429"/>
      <c r="AEN4" s="429"/>
      <c r="AEO4" s="429"/>
      <c r="AEP4" s="429"/>
      <c r="AEQ4" s="429"/>
      <c r="AER4" s="429"/>
      <c r="AES4" s="429"/>
      <c r="AET4" s="429"/>
      <c r="AEU4" s="429"/>
      <c r="AEV4" s="429"/>
      <c r="AEW4" s="429"/>
      <c r="AEX4" s="429"/>
      <c r="AEY4" s="429"/>
      <c r="AEZ4" s="429"/>
      <c r="AFA4" s="429"/>
      <c r="AFB4" s="429"/>
      <c r="AFC4" s="429"/>
      <c r="AFD4" s="429"/>
      <c r="AFE4" s="429"/>
      <c r="AFF4" s="429"/>
      <c r="AFG4" s="429"/>
      <c r="AFH4" s="429"/>
      <c r="AFI4" s="429"/>
      <c r="AFJ4" s="429"/>
      <c r="AFK4" s="429"/>
      <c r="AFL4" s="429"/>
      <c r="AFM4" s="429"/>
      <c r="AFN4" s="429"/>
      <c r="AFO4" s="429"/>
      <c r="AFP4" s="429"/>
      <c r="AFQ4" s="429"/>
      <c r="AFR4" s="429"/>
      <c r="AFS4" s="429"/>
      <c r="AFT4" s="429"/>
      <c r="AFU4" s="429"/>
      <c r="AFV4" s="429"/>
      <c r="AFW4" s="429"/>
      <c r="AFX4" s="429"/>
      <c r="AFY4" s="429"/>
      <c r="AFZ4" s="429"/>
      <c r="AGA4" s="429"/>
      <c r="AGB4" s="429"/>
      <c r="AGC4" s="429"/>
      <c r="AGD4" s="429"/>
      <c r="AGE4" s="429"/>
      <c r="AGF4" s="429"/>
      <c r="AGG4" s="429"/>
      <c r="AGH4" s="429"/>
      <c r="AGI4" s="429"/>
      <c r="AGJ4" s="429"/>
      <c r="AGK4" s="429"/>
      <c r="AGL4" s="429"/>
      <c r="AGM4" s="429"/>
      <c r="AGN4" s="429"/>
      <c r="AGO4" s="429"/>
      <c r="AGP4" s="429"/>
      <c r="AGQ4" s="429"/>
      <c r="AGR4" s="429"/>
      <c r="AGS4" s="429"/>
      <c r="AGT4" s="429"/>
      <c r="AGU4" s="429"/>
      <c r="AGV4" s="429"/>
      <c r="AGW4" s="429"/>
      <c r="AGX4" s="429"/>
      <c r="AGY4" s="429"/>
      <c r="AGZ4" s="429"/>
      <c r="AHA4" s="429"/>
      <c r="AHB4" s="429"/>
      <c r="AHC4" s="429"/>
      <c r="AHD4" s="429"/>
      <c r="AHE4" s="429"/>
      <c r="AHF4" s="429"/>
      <c r="AHG4" s="429"/>
      <c r="AHH4" s="429"/>
      <c r="AHI4" s="429"/>
      <c r="AHJ4" s="429"/>
      <c r="AHK4" s="429"/>
      <c r="AHL4" s="429"/>
      <c r="AHM4" s="429"/>
      <c r="AHN4" s="429"/>
      <c r="AHO4" s="429"/>
      <c r="AHP4" s="429"/>
      <c r="AHQ4" s="429"/>
      <c r="AHR4" s="429"/>
      <c r="AHS4" s="429"/>
      <c r="AHT4" s="429"/>
      <c r="AHU4" s="429"/>
      <c r="AHV4" s="429"/>
      <c r="AHW4" s="429"/>
      <c r="AHX4" s="429"/>
      <c r="AHY4" s="429"/>
      <c r="AHZ4" s="429"/>
      <c r="AIA4" s="429"/>
      <c r="AIB4" s="429"/>
      <c r="AIC4" s="429"/>
      <c r="AID4" s="429"/>
      <c r="AIE4" s="429"/>
      <c r="AIF4" s="429"/>
      <c r="AIG4" s="429"/>
      <c r="AIH4" s="429"/>
      <c r="AII4" s="429"/>
      <c r="AIJ4" s="429"/>
      <c r="AIK4" s="429"/>
      <c r="AIL4" s="429"/>
      <c r="AIM4" s="429"/>
      <c r="AIN4" s="429"/>
      <c r="AIO4" s="429"/>
      <c r="AIP4" s="429"/>
      <c r="AIQ4" s="429"/>
      <c r="AIR4" s="429"/>
      <c r="AIS4" s="429"/>
      <c r="AIT4" s="429"/>
      <c r="AIU4" s="429"/>
      <c r="AIV4" s="429"/>
      <c r="AIW4" s="429"/>
      <c r="AIX4" s="429"/>
      <c r="AIY4" s="429"/>
      <c r="AIZ4" s="429"/>
      <c r="AJA4" s="429"/>
      <c r="AJB4" s="429"/>
      <c r="AJC4" s="429"/>
      <c r="AJD4" s="429"/>
      <c r="AJE4" s="429"/>
      <c r="AJF4" s="429"/>
      <c r="AJG4" s="429"/>
      <c r="AJH4" s="429"/>
      <c r="AJI4" s="429"/>
      <c r="AJJ4" s="429"/>
      <c r="AJK4" s="429"/>
      <c r="AJL4" s="429"/>
      <c r="AJM4" s="429"/>
      <c r="AJN4" s="429"/>
      <c r="AJO4" s="429"/>
      <c r="AJP4" s="429"/>
      <c r="AJQ4" s="429"/>
      <c r="AJR4" s="429"/>
      <c r="AJS4" s="429"/>
      <c r="AJT4" s="429"/>
      <c r="AJU4" s="429"/>
      <c r="AJV4" s="429"/>
      <c r="AJW4" s="429"/>
      <c r="AJX4" s="429"/>
      <c r="AJY4" s="429"/>
      <c r="AJZ4" s="429"/>
      <c r="AKA4" s="429"/>
      <c r="AKB4" s="429"/>
      <c r="AKC4" s="429"/>
      <c r="AKD4" s="429"/>
      <c r="AKE4" s="429"/>
      <c r="AKF4" s="429"/>
      <c r="AKG4" s="429"/>
      <c r="AKH4" s="429"/>
      <c r="AKI4" s="429"/>
      <c r="AKJ4" s="429"/>
      <c r="AKK4" s="429"/>
      <c r="AKL4" s="429"/>
      <c r="AKM4" s="429"/>
      <c r="AKN4" s="429"/>
      <c r="AKO4" s="429"/>
      <c r="AKP4" s="429"/>
      <c r="AKQ4" s="429"/>
      <c r="AKR4" s="429"/>
      <c r="AKS4" s="429"/>
      <c r="AKT4" s="429"/>
      <c r="AKU4" s="429"/>
      <c r="AKV4" s="429"/>
      <c r="AKW4" s="429"/>
      <c r="AKX4" s="429"/>
      <c r="AKY4" s="429"/>
      <c r="AKZ4" s="429"/>
      <c r="ALA4" s="429"/>
      <c r="ALB4" s="429"/>
      <c r="ALC4" s="429"/>
      <c r="ALD4" s="429"/>
      <c r="ALE4" s="429"/>
      <c r="ALF4" s="429"/>
      <c r="ALG4" s="429"/>
      <c r="ALH4" s="429"/>
      <c r="ALI4" s="429"/>
      <c r="ALJ4" s="429"/>
      <c r="ALK4" s="429"/>
      <c r="ALL4" s="429"/>
      <c r="ALM4" s="429"/>
      <c r="ALN4" s="429"/>
      <c r="ALO4" s="429"/>
      <c r="ALP4" s="429"/>
      <c r="ALQ4" s="429"/>
      <c r="ALR4" s="429"/>
      <c r="ALS4" s="429"/>
      <c r="ALT4" s="429"/>
      <c r="ALU4" s="429"/>
      <c r="ALV4" s="429"/>
      <c r="ALW4" s="429"/>
      <c r="ALX4" s="429"/>
      <c r="ALY4" s="429"/>
      <c r="ALZ4" s="429"/>
      <c r="AMA4" s="429"/>
      <c r="AMB4" s="429"/>
      <c r="AMC4" s="429"/>
      <c r="AMD4" s="429"/>
      <c r="AME4" s="429"/>
      <c r="AMF4" s="429"/>
      <c r="AMG4" s="429"/>
      <c r="AMH4" s="429"/>
      <c r="AMI4" s="429"/>
      <c r="AMJ4" s="429"/>
      <c r="AMK4" s="429"/>
    </row>
    <row r="5" spans="1:1025" s="284" customFormat="1" ht="57.75" customHeight="1" x14ac:dyDescent="0.65">
      <c r="A5" s="529" t="s">
        <v>10</v>
      </c>
      <c r="B5" s="529" t="s">
        <v>275</v>
      </c>
      <c r="C5" s="529" t="s">
        <v>276</v>
      </c>
      <c r="D5" s="529" t="s">
        <v>277</v>
      </c>
      <c r="E5" s="529" t="s">
        <v>371</v>
      </c>
      <c r="F5" s="529" t="s">
        <v>278</v>
      </c>
      <c r="G5" s="529" t="s">
        <v>279</v>
      </c>
      <c r="H5" s="429"/>
      <c r="I5" s="429"/>
      <c r="J5" s="429"/>
      <c r="K5" s="429"/>
      <c r="L5" s="429"/>
      <c r="M5" s="429"/>
      <c r="N5" s="429"/>
      <c r="O5" s="429"/>
      <c r="P5" s="429"/>
      <c r="Q5" s="429"/>
      <c r="R5" s="429"/>
      <c r="S5" s="429"/>
      <c r="T5" s="429"/>
      <c r="U5" s="429"/>
      <c r="V5" s="429"/>
      <c r="W5" s="429"/>
      <c r="X5" s="429"/>
      <c r="Y5" s="429"/>
      <c r="Z5" s="429"/>
      <c r="AA5" s="429"/>
      <c r="AB5" s="429"/>
      <c r="AC5" s="429"/>
      <c r="AD5" s="429"/>
      <c r="AE5" s="429"/>
      <c r="AF5" s="429"/>
      <c r="AG5" s="429"/>
      <c r="AH5" s="429"/>
      <c r="AI5" s="429"/>
      <c r="AJ5" s="429"/>
      <c r="AK5" s="429"/>
      <c r="AL5" s="429"/>
      <c r="AM5" s="429"/>
      <c r="AN5" s="429"/>
      <c r="AO5" s="429"/>
      <c r="AP5" s="429"/>
      <c r="AQ5" s="429"/>
      <c r="AR5" s="429"/>
      <c r="AS5" s="429"/>
      <c r="AT5" s="429"/>
      <c r="AU5" s="429"/>
      <c r="AV5" s="429"/>
      <c r="AW5" s="429"/>
      <c r="AX5" s="429"/>
      <c r="AY5" s="429"/>
      <c r="AZ5" s="429"/>
      <c r="BA5" s="429"/>
      <c r="BB5" s="429"/>
      <c r="BC5" s="429"/>
      <c r="BD5" s="429"/>
      <c r="BE5" s="429"/>
      <c r="BF5" s="429"/>
      <c r="BG5" s="429"/>
      <c r="BH5" s="429"/>
      <c r="BI5" s="429"/>
      <c r="BJ5" s="429"/>
      <c r="BK5" s="429"/>
      <c r="BL5" s="429"/>
      <c r="BM5" s="429"/>
      <c r="BN5" s="429"/>
      <c r="BO5" s="429"/>
      <c r="BP5" s="429"/>
      <c r="BQ5" s="429"/>
      <c r="BR5" s="429"/>
      <c r="BS5" s="429"/>
      <c r="BT5" s="429"/>
      <c r="BU5" s="429"/>
      <c r="BV5" s="429"/>
      <c r="BW5" s="429"/>
      <c r="BX5" s="429"/>
      <c r="BY5" s="429"/>
      <c r="BZ5" s="429"/>
      <c r="CA5" s="429"/>
      <c r="CB5" s="429"/>
      <c r="CC5" s="429"/>
      <c r="CD5" s="429"/>
      <c r="CE5" s="429"/>
      <c r="CF5" s="429"/>
      <c r="CG5" s="429"/>
      <c r="CH5" s="429"/>
      <c r="CI5" s="429"/>
      <c r="CJ5" s="429"/>
      <c r="CK5" s="429"/>
      <c r="CL5" s="429"/>
      <c r="CM5" s="429"/>
      <c r="CN5" s="429"/>
      <c r="CO5" s="429"/>
      <c r="CP5" s="429"/>
      <c r="CQ5" s="429"/>
      <c r="CR5" s="429"/>
      <c r="CS5" s="429"/>
      <c r="CT5" s="429"/>
      <c r="CU5" s="429"/>
      <c r="CV5" s="429"/>
      <c r="CW5" s="429"/>
      <c r="CX5" s="429"/>
      <c r="CY5" s="429"/>
      <c r="CZ5" s="429"/>
      <c r="DA5" s="429"/>
      <c r="DB5" s="429"/>
      <c r="DC5" s="429"/>
      <c r="DD5" s="429"/>
      <c r="DE5" s="429"/>
      <c r="DF5" s="429"/>
      <c r="DG5" s="429"/>
      <c r="DH5" s="429"/>
      <c r="DI5" s="429"/>
      <c r="DJ5" s="429"/>
      <c r="DK5" s="429"/>
      <c r="DL5" s="429"/>
      <c r="DM5" s="429"/>
      <c r="DN5" s="429"/>
      <c r="DO5" s="429"/>
      <c r="DP5" s="429"/>
      <c r="DQ5" s="429"/>
      <c r="DR5" s="429"/>
      <c r="DS5" s="429"/>
      <c r="DT5" s="429"/>
      <c r="DU5" s="429"/>
      <c r="DV5" s="429"/>
      <c r="DW5" s="429"/>
      <c r="DX5" s="429"/>
      <c r="DY5" s="429"/>
      <c r="DZ5" s="429"/>
      <c r="EA5" s="429"/>
      <c r="EB5" s="429"/>
      <c r="EC5" s="429"/>
      <c r="ED5" s="429"/>
      <c r="EE5" s="429"/>
      <c r="EF5" s="429"/>
      <c r="EG5" s="429"/>
      <c r="EH5" s="429"/>
      <c r="EI5" s="429"/>
      <c r="EJ5" s="429"/>
      <c r="EK5" s="429"/>
      <c r="EL5" s="429"/>
      <c r="EM5" s="429"/>
      <c r="EN5" s="429"/>
      <c r="EO5" s="429"/>
      <c r="EP5" s="429"/>
      <c r="EQ5" s="429"/>
      <c r="ER5" s="429"/>
      <c r="ES5" s="429"/>
      <c r="ET5" s="429"/>
      <c r="EU5" s="429"/>
      <c r="EV5" s="429"/>
      <c r="EW5" s="429"/>
      <c r="EX5" s="429"/>
      <c r="EY5" s="429"/>
      <c r="EZ5" s="429"/>
      <c r="FA5" s="429"/>
      <c r="FB5" s="429"/>
      <c r="FC5" s="429"/>
      <c r="FD5" s="429"/>
      <c r="FE5" s="429"/>
      <c r="FF5" s="429"/>
      <c r="FG5" s="429"/>
      <c r="FH5" s="429"/>
      <c r="FI5" s="429"/>
      <c r="FJ5" s="429"/>
      <c r="FK5" s="429"/>
      <c r="FL5" s="429"/>
      <c r="FM5" s="429"/>
      <c r="FN5" s="429"/>
      <c r="FO5" s="429"/>
      <c r="FP5" s="429"/>
      <c r="FQ5" s="429"/>
      <c r="FR5" s="429"/>
      <c r="FS5" s="429"/>
      <c r="FT5" s="429"/>
      <c r="FU5" s="429"/>
      <c r="FV5" s="429"/>
      <c r="FW5" s="429"/>
      <c r="FX5" s="429"/>
      <c r="FY5" s="429"/>
      <c r="FZ5" s="429"/>
      <c r="GA5" s="429"/>
      <c r="GB5" s="429"/>
      <c r="GC5" s="429"/>
      <c r="GD5" s="429"/>
      <c r="GE5" s="429"/>
      <c r="GF5" s="429"/>
      <c r="GG5" s="429"/>
      <c r="GH5" s="429"/>
      <c r="GI5" s="429"/>
      <c r="GJ5" s="429"/>
      <c r="GK5" s="429"/>
      <c r="GL5" s="429"/>
      <c r="GM5" s="429"/>
      <c r="GN5" s="429"/>
      <c r="GO5" s="429"/>
      <c r="GP5" s="429"/>
      <c r="GQ5" s="429"/>
      <c r="GR5" s="429"/>
      <c r="GS5" s="429"/>
      <c r="GT5" s="429"/>
      <c r="GU5" s="429"/>
      <c r="GV5" s="429"/>
      <c r="GW5" s="429"/>
      <c r="GX5" s="429"/>
      <c r="GY5" s="429"/>
      <c r="GZ5" s="429"/>
      <c r="HA5" s="429"/>
      <c r="HB5" s="429"/>
      <c r="HC5" s="429"/>
      <c r="HD5" s="429"/>
      <c r="HE5" s="429"/>
      <c r="HF5" s="429"/>
      <c r="HG5" s="429"/>
      <c r="HH5" s="429"/>
      <c r="HI5" s="429"/>
      <c r="HJ5" s="429"/>
      <c r="HK5" s="429"/>
      <c r="HL5" s="429"/>
      <c r="HM5" s="429"/>
      <c r="HN5" s="429"/>
      <c r="HO5" s="429"/>
      <c r="HP5" s="429"/>
      <c r="HQ5" s="429"/>
      <c r="HR5" s="429"/>
      <c r="HS5" s="429"/>
      <c r="HT5" s="429"/>
      <c r="HU5" s="429"/>
      <c r="HV5" s="429"/>
      <c r="HW5" s="429"/>
      <c r="HX5" s="429"/>
      <c r="HY5" s="429"/>
      <c r="HZ5" s="429"/>
      <c r="IA5" s="429"/>
      <c r="IB5" s="429"/>
      <c r="IC5" s="429"/>
      <c r="ID5" s="429"/>
      <c r="IE5" s="429"/>
      <c r="IF5" s="429"/>
      <c r="IG5" s="429"/>
      <c r="IH5" s="429"/>
      <c r="II5" s="429"/>
      <c r="IJ5" s="429"/>
      <c r="IK5" s="429"/>
      <c r="IL5" s="429"/>
      <c r="IM5" s="429"/>
      <c r="IN5" s="429"/>
      <c r="IO5" s="429"/>
      <c r="IP5" s="429"/>
      <c r="IQ5" s="429"/>
      <c r="IR5" s="429"/>
      <c r="IS5" s="429"/>
      <c r="IT5" s="429"/>
      <c r="IU5" s="429"/>
      <c r="IV5" s="429"/>
      <c r="IW5" s="429"/>
      <c r="IX5" s="429"/>
      <c r="IY5" s="429"/>
      <c r="IZ5" s="429"/>
      <c r="JA5" s="429"/>
      <c r="JB5" s="429"/>
      <c r="JC5" s="429"/>
      <c r="JD5" s="429"/>
      <c r="JE5" s="429"/>
      <c r="JF5" s="429"/>
      <c r="JG5" s="429"/>
      <c r="JH5" s="429"/>
      <c r="JI5" s="429"/>
      <c r="JJ5" s="429"/>
      <c r="JK5" s="429"/>
      <c r="JL5" s="429"/>
      <c r="JM5" s="429"/>
      <c r="JN5" s="429"/>
      <c r="JO5" s="429"/>
      <c r="JP5" s="429"/>
      <c r="JQ5" s="429"/>
      <c r="JR5" s="429"/>
      <c r="JS5" s="429"/>
      <c r="JT5" s="429"/>
      <c r="JU5" s="429"/>
      <c r="JV5" s="429"/>
      <c r="JW5" s="429"/>
      <c r="JX5" s="429"/>
      <c r="JY5" s="429"/>
      <c r="JZ5" s="429"/>
      <c r="KA5" s="429"/>
      <c r="KB5" s="429"/>
      <c r="KC5" s="429"/>
      <c r="KD5" s="429"/>
      <c r="KE5" s="429"/>
      <c r="KF5" s="429"/>
      <c r="KG5" s="429"/>
      <c r="KH5" s="429"/>
      <c r="KI5" s="429"/>
      <c r="KJ5" s="429"/>
      <c r="KK5" s="429"/>
      <c r="KL5" s="429"/>
      <c r="KM5" s="429"/>
      <c r="KN5" s="429"/>
      <c r="KO5" s="429"/>
      <c r="KP5" s="429"/>
      <c r="KQ5" s="429"/>
      <c r="KR5" s="429"/>
      <c r="KS5" s="429"/>
      <c r="KT5" s="429"/>
      <c r="KU5" s="429"/>
      <c r="KV5" s="429"/>
      <c r="KW5" s="429"/>
      <c r="KX5" s="429"/>
      <c r="KY5" s="429"/>
      <c r="KZ5" s="429"/>
      <c r="LA5" s="429"/>
      <c r="LB5" s="429"/>
      <c r="LC5" s="429"/>
      <c r="LD5" s="429"/>
      <c r="LE5" s="429"/>
      <c r="LF5" s="429"/>
      <c r="LG5" s="429"/>
      <c r="LH5" s="429"/>
      <c r="LI5" s="429"/>
      <c r="LJ5" s="429"/>
      <c r="LK5" s="429"/>
      <c r="LL5" s="429"/>
      <c r="LM5" s="429"/>
      <c r="LN5" s="429"/>
      <c r="LO5" s="429"/>
      <c r="LP5" s="429"/>
      <c r="LQ5" s="429"/>
      <c r="LR5" s="429"/>
      <c r="LS5" s="429"/>
      <c r="LT5" s="429"/>
      <c r="LU5" s="429"/>
      <c r="LV5" s="429"/>
      <c r="LW5" s="429"/>
      <c r="LX5" s="429"/>
      <c r="LY5" s="429"/>
      <c r="LZ5" s="429"/>
      <c r="MA5" s="429"/>
      <c r="MB5" s="429"/>
      <c r="MC5" s="429"/>
      <c r="MD5" s="429"/>
      <c r="ME5" s="429"/>
      <c r="MF5" s="429"/>
      <c r="MG5" s="429"/>
      <c r="MH5" s="429"/>
      <c r="MI5" s="429"/>
      <c r="MJ5" s="429"/>
      <c r="MK5" s="429"/>
      <c r="ML5" s="429"/>
      <c r="MM5" s="429"/>
      <c r="MN5" s="429"/>
      <c r="MO5" s="429"/>
      <c r="MP5" s="429"/>
      <c r="MQ5" s="429"/>
      <c r="MR5" s="429"/>
      <c r="MS5" s="429"/>
      <c r="MT5" s="429"/>
      <c r="MU5" s="429"/>
      <c r="MV5" s="429"/>
      <c r="MW5" s="429"/>
      <c r="MX5" s="429"/>
      <c r="MY5" s="429"/>
      <c r="MZ5" s="429"/>
      <c r="NA5" s="429"/>
      <c r="NB5" s="429"/>
      <c r="NC5" s="429"/>
      <c r="ND5" s="429"/>
      <c r="NE5" s="429"/>
      <c r="NF5" s="429"/>
      <c r="NG5" s="429"/>
      <c r="NH5" s="429"/>
      <c r="NI5" s="429"/>
      <c r="NJ5" s="429"/>
      <c r="NK5" s="429"/>
      <c r="NL5" s="429"/>
      <c r="NM5" s="429"/>
      <c r="NN5" s="429"/>
      <c r="NO5" s="429"/>
      <c r="NP5" s="429"/>
      <c r="NQ5" s="429"/>
      <c r="NR5" s="429"/>
      <c r="NS5" s="429"/>
      <c r="NT5" s="429"/>
      <c r="NU5" s="429"/>
      <c r="NV5" s="429"/>
      <c r="NW5" s="429"/>
      <c r="NX5" s="429"/>
      <c r="NY5" s="429"/>
      <c r="NZ5" s="429"/>
      <c r="OA5" s="429"/>
      <c r="OB5" s="429"/>
      <c r="OC5" s="429"/>
      <c r="OD5" s="429"/>
      <c r="OE5" s="429"/>
      <c r="OF5" s="429"/>
      <c r="OG5" s="429"/>
      <c r="OH5" s="429"/>
      <c r="OI5" s="429"/>
      <c r="OJ5" s="429"/>
      <c r="OK5" s="429"/>
      <c r="OL5" s="429"/>
      <c r="OM5" s="429"/>
      <c r="ON5" s="429"/>
      <c r="OO5" s="429"/>
      <c r="OP5" s="429"/>
      <c r="OQ5" s="429"/>
      <c r="OR5" s="429"/>
      <c r="OS5" s="429"/>
      <c r="OT5" s="429"/>
      <c r="OU5" s="429"/>
      <c r="OV5" s="429"/>
      <c r="OW5" s="429"/>
      <c r="OX5" s="429"/>
      <c r="OY5" s="429"/>
      <c r="OZ5" s="429"/>
      <c r="PA5" s="429"/>
      <c r="PB5" s="429"/>
      <c r="PC5" s="429"/>
      <c r="PD5" s="429"/>
      <c r="PE5" s="429"/>
      <c r="PF5" s="429"/>
      <c r="PG5" s="429"/>
      <c r="PH5" s="429"/>
      <c r="PI5" s="429"/>
      <c r="PJ5" s="429"/>
      <c r="PK5" s="429"/>
      <c r="PL5" s="429"/>
      <c r="PM5" s="429"/>
      <c r="PN5" s="429"/>
      <c r="PO5" s="429"/>
      <c r="PP5" s="429"/>
      <c r="PQ5" s="429"/>
      <c r="PR5" s="429"/>
      <c r="PS5" s="429"/>
      <c r="PT5" s="429"/>
      <c r="PU5" s="429"/>
      <c r="PV5" s="429"/>
      <c r="PW5" s="429"/>
      <c r="PX5" s="429"/>
      <c r="PY5" s="429"/>
      <c r="PZ5" s="429"/>
      <c r="QA5" s="429"/>
      <c r="QB5" s="429"/>
      <c r="QC5" s="429"/>
      <c r="QD5" s="429"/>
      <c r="QE5" s="429"/>
      <c r="QF5" s="429"/>
      <c r="QG5" s="429"/>
      <c r="QH5" s="429"/>
      <c r="QI5" s="429"/>
      <c r="QJ5" s="429"/>
      <c r="QK5" s="429"/>
      <c r="QL5" s="429"/>
      <c r="QM5" s="429"/>
      <c r="QN5" s="429"/>
      <c r="QO5" s="429"/>
      <c r="QP5" s="429"/>
      <c r="QQ5" s="429"/>
      <c r="QR5" s="429"/>
      <c r="QS5" s="429"/>
      <c r="QT5" s="429"/>
      <c r="QU5" s="429"/>
      <c r="QV5" s="429"/>
      <c r="QW5" s="429"/>
      <c r="QX5" s="429"/>
      <c r="QY5" s="429"/>
      <c r="QZ5" s="429"/>
      <c r="RA5" s="429"/>
      <c r="RB5" s="429"/>
      <c r="RC5" s="429"/>
      <c r="RD5" s="429"/>
      <c r="RE5" s="429"/>
      <c r="RF5" s="429"/>
      <c r="RG5" s="429"/>
      <c r="RH5" s="429"/>
      <c r="RI5" s="429"/>
      <c r="RJ5" s="429"/>
      <c r="RK5" s="429"/>
      <c r="RL5" s="429"/>
      <c r="RM5" s="429"/>
      <c r="RN5" s="429"/>
      <c r="RO5" s="429"/>
      <c r="RP5" s="429"/>
      <c r="RQ5" s="429"/>
      <c r="RR5" s="429"/>
      <c r="RS5" s="429"/>
      <c r="RT5" s="429"/>
      <c r="RU5" s="429"/>
      <c r="RV5" s="429"/>
      <c r="RW5" s="429"/>
      <c r="RX5" s="429"/>
      <c r="RY5" s="429"/>
      <c r="RZ5" s="429"/>
      <c r="SA5" s="429"/>
      <c r="SB5" s="429"/>
      <c r="SC5" s="429"/>
      <c r="SD5" s="429"/>
      <c r="SE5" s="429"/>
      <c r="SF5" s="429"/>
      <c r="SG5" s="429"/>
      <c r="SH5" s="429"/>
      <c r="SI5" s="429"/>
      <c r="SJ5" s="429"/>
      <c r="SK5" s="429"/>
      <c r="SL5" s="429"/>
      <c r="SM5" s="429"/>
      <c r="SN5" s="429"/>
      <c r="SO5" s="429"/>
      <c r="SP5" s="429"/>
      <c r="SQ5" s="429"/>
      <c r="SR5" s="429"/>
      <c r="SS5" s="429"/>
      <c r="ST5" s="429"/>
      <c r="SU5" s="429"/>
      <c r="SV5" s="429"/>
      <c r="SW5" s="429"/>
      <c r="SX5" s="429"/>
      <c r="SY5" s="429"/>
      <c r="SZ5" s="429"/>
      <c r="TA5" s="429"/>
      <c r="TB5" s="429"/>
      <c r="TC5" s="429"/>
      <c r="TD5" s="429"/>
      <c r="TE5" s="429"/>
      <c r="TF5" s="429"/>
      <c r="TG5" s="429"/>
      <c r="TH5" s="429"/>
      <c r="TI5" s="429"/>
      <c r="TJ5" s="429"/>
      <c r="TK5" s="429"/>
      <c r="TL5" s="429"/>
      <c r="TM5" s="429"/>
      <c r="TN5" s="429"/>
      <c r="TO5" s="429"/>
      <c r="TP5" s="429"/>
      <c r="TQ5" s="429"/>
      <c r="TR5" s="429"/>
      <c r="TS5" s="429"/>
      <c r="TT5" s="429"/>
      <c r="TU5" s="429"/>
      <c r="TV5" s="429"/>
      <c r="TW5" s="429"/>
      <c r="TX5" s="429"/>
      <c r="TY5" s="429"/>
      <c r="TZ5" s="429"/>
      <c r="UA5" s="429"/>
      <c r="UB5" s="429"/>
      <c r="UC5" s="429"/>
      <c r="UD5" s="429"/>
      <c r="UE5" s="429"/>
      <c r="UF5" s="429"/>
      <c r="UG5" s="429"/>
      <c r="UH5" s="429"/>
      <c r="UI5" s="429"/>
      <c r="UJ5" s="429"/>
      <c r="UK5" s="429"/>
      <c r="UL5" s="429"/>
      <c r="UM5" s="429"/>
      <c r="UN5" s="429"/>
      <c r="UO5" s="429"/>
      <c r="UP5" s="429"/>
      <c r="UQ5" s="429"/>
      <c r="UR5" s="429"/>
      <c r="US5" s="429"/>
      <c r="UT5" s="429"/>
      <c r="UU5" s="429"/>
      <c r="UV5" s="429"/>
      <c r="UW5" s="429"/>
      <c r="UX5" s="429"/>
      <c r="UY5" s="429"/>
      <c r="UZ5" s="429"/>
      <c r="VA5" s="429"/>
      <c r="VB5" s="429"/>
      <c r="VC5" s="429"/>
      <c r="VD5" s="429"/>
      <c r="VE5" s="429"/>
      <c r="VF5" s="429"/>
      <c r="VG5" s="429"/>
      <c r="VH5" s="429"/>
      <c r="VI5" s="429"/>
      <c r="VJ5" s="429"/>
      <c r="VK5" s="429"/>
      <c r="VL5" s="429"/>
      <c r="VM5" s="429"/>
      <c r="VN5" s="429"/>
      <c r="VO5" s="429"/>
      <c r="VP5" s="429"/>
      <c r="VQ5" s="429"/>
      <c r="VR5" s="429"/>
      <c r="VS5" s="429"/>
      <c r="VT5" s="429"/>
      <c r="VU5" s="429"/>
      <c r="VV5" s="429"/>
      <c r="VW5" s="429"/>
      <c r="VX5" s="429"/>
      <c r="VY5" s="429"/>
      <c r="VZ5" s="429"/>
      <c r="WA5" s="429"/>
      <c r="WB5" s="429"/>
      <c r="WC5" s="429"/>
      <c r="WD5" s="429"/>
      <c r="WE5" s="429"/>
      <c r="WF5" s="429"/>
      <c r="WG5" s="429"/>
      <c r="WH5" s="429"/>
      <c r="WI5" s="429"/>
      <c r="WJ5" s="429"/>
      <c r="WK5" s="429"/>
      <c r="WL5" s="429"/>
      <c r="WM5" s="429"/>
      <c r="WN5" s="429"/>
      <c r="WO5" s="429"/>
      <c r="WP5" s="429"/>
      <c r="WQ5" s="429"/>
      <c r="WR5" s="429"/>
      <c r="WS5" s="429"/>
      <c r="WT5" s="429"/>
      <c r="WU5" s="429"/>
      <c r="WV5" s="429"/>
      <c r="WW5" s="429"/>
      <c r="WX5" s="429"/>
      <c r="WY5" s="429"/>
      <c r="WZ5" s="429"/>
      <c r="XA5" s="429"/>
      <c r="XB5" s="429"/>
      <c r="XC5" s="429"/>
      <c r="XD5" s="429"/>
      <c r="XE5" s="429"/>
      <c r="XF5" s="429"/>
      <c r="XG5" s="429"/>
      <c r="XH5" s="429"/>
      <c r="XI5" s="429"/>
      <c r="XJ5" s="429"/>
      <c r="XK5" s="429"/>
      <c r="XL5" s="429"/>
      <c r="XM5" s="429"/>
      <c r="XN5" s="429"/>
      <c r="XO5" s="429"/>
      <c r="XP5" s="429"/>
      <c r="XQ5" s="429"/>
      <c r="XR5" s="429"/>
      <c r="XS5" s="429"/>
      <c r="XT5" s="429"/>
      <c r="XU5" s="429"/>
      <c r="XV5" s="429"/>
      <c r="XW5" s="429"/>
      <c r="XX5" s="429"/>
      <c r="XY5" s="429"/>
      <c r="XZ5" s="429"/>
      <c r="YA5" s="429"/>
      <c r="YB5" s="429"/>
      <c r="YC5" s="429"/>
      <c r="YD5" s="429"/>
      <c r="YE5" s="429"/>
      <c r="YF5" s="429"/>
      <c r="YG5" s="429"/>
      <c r="YH5" s="429"/>
      <c r="YI5" s="429"/>
      <c r="YJ5" s="429"/>
      <c r="YK5" s="429"/>
      <c r="YL5" s="429"/>
      <c r="YM5" s="429"/>
      <c r="YN5" s="429"/>
      <c r="YO5" s="429"/>
      <c r="YP5" s="429"/>
      <c r="YQ5" s="429"/>
      <c r="YR5" s="429"/>
      <c r="YS5" s="429"/>
      <c r="YT5" s="429"/>
      <c r="YU5" s="429"/>
      <c r="YV5" s="429"/>
      <c r="YW5" s="429"/>
      <c r="YX5" s="429"/>
      <c r="YY5" s="429"/>
      <c r="YZ5" s="429"/>
      <c r="ZA5" s="429"/>
      <c r="ZB5" s="429"/>
      <c r="ZC5" s="429"/>
      <c r="ZD5" s="429"/>
      <c r="ZE5" s="429"/>
      <c r="ZF5" s="429"/>
      <c r="ZG5" s="429"/>
      <c r="ZH5" s="429"/>
      <c r="ZI5" s="429"/>
      <c r="ZJ5" s="429"/>
      <c r="ZK5" s="429"/>
      <c r="ZL5" s="429"/>
      <c r="ZM5" s="429"/>
      <c r="ZN5" s="429"/>
      <c r="ZO5" s="429"/>
      <c r="ZP5" s="429"/>
      <c r="ZQ5" s="429"/>
      <c r="ZR5" s="429"/>
      <c r="ZS5" s="429"/>
      <c r="ZT5" s="429"/>
      <c r="ZU5" s="429"/>
      <c r="ZV5" s="429"/>
      <c r="ZW5" s="429"/>
      <c r="ZX5" s="429"/>
      <c r="ZY5" s="429"/>
      <c r="ZZ5" s="429"/>
      <c r="AAA5" s="429"/>
      <c r="AAB5" s="429"/>
      <c r="AAC5" s="429"/>
      <c r="AAD5" s="429"/>
      <c r="AAE5" s="429"/>
      <c r="AAF5" s="429"/>
      <c r="AAG5" s="429"/>
      <c r="AAH5" s="429"/>
      <c r="AAI5" s="429"/>
      <c r="AAJ5" s="429"/>
      <c r="AAK5" s="429"/>
      <c r="AAL5" s="429"/>
      <c r="AAM5" s="429"/>
      <c r="AAN5" s="429"/>
      <c r="AAO5" s="429"/>
      <c r="AAP5" s="429"/>
      <c r="AAQ5" s="429"/>
      <c r="AAR5" s="429"/>
      <c r="AAS5" s="429"/>
      <c r="AAT5" s="429"/>
      <c r="AAU5" s="429"/>
      <c r="AAV5" s="429"/>
      <c r="AAW5" s="429"/>
      <c r="AAX5" s="429"/>
      <c r="AAY5" s="429"/>
      <c r="AAZ5" s="429"/>
      <c r="ABA5" s="429"/>
      <c r="ABB5" s="429"/>
      <c r="ABC5" s="429"/>
      <c r="ABD5" s="429"/>
      <c r="ABE5" s="429"/>
      <c r="ABF5" s="429"/>
      <c r="ABG5" s="429"/>
      <c r="ABH5" s="429"/>
      <c r="ABI5" s="429"/>
      <c r="ABJ5" s="429"/>
      <c r="ABK5" s="429"/>
      <c r="ABL5" s="429"/>
      <c r="ABM5" s="429"/>
      <c r="ABN5" s="429"/>
      <c r="ABO5" s="429"/>
      <c r="ABP5" s="429"/>
      <c r="ABQ5" s="429"/>
      <c r="ABR5" s="429"/>
      <c r="ABS5" s="429"/>
      <c r="ABT5" s="429"/>
      <c r="ABU5" s="429"/>
      <c r="ABV5" s="429"/>
      <c r="ABW5" s="429"/>
      <c r="ABX5" s="429"/>
      <c r="ABY5" s="429"/>
      <c r="ABZ5" s="429"/>
      <c r="ACA5" s="429"/>
      <c r="ACB5" s="429"/>
      <c r="ACC5" s="429"/>
      <c r="ACD5" s="429"/>
      <c r="ACE5" s="429"/>
      <c r="ACF5" s="429"/>
      <c r="ACG5" s="429"/>
      <c r="ACH5" s="429"/>
      <c r="ACI5" s="429"/>
      <c r="ACJ5" s="429"/>
      <c r="ACK5" s="429"/>
      <c r="ACL5" s="429"/>
      <c r="ACM5" s="429"/>
      <c r="ACN5" s="429"/>
      <c r="ACO5" s="429"/>
      <c r="ACP5" s="429"/>
      <c r="ACQ5" s="429"/>
      <c r="ACR5" s="429"/>
      <c r="ACS5" s="429"/>
      <c r="ACT5" s="429"/>
      <c r="ACU5" s="429"/>
      <c r="ACV5" s="429"/>
      <c r="ACW5" s="429"/>
      <c r="ACX5" s="429"/>
      <c r="ACY5" s="429"/>
      <c r="ACZ5" s="429"/>
      <c r="ADA5" s="429"/>
      <c r="ADB5" s="429"/>
      <c r="ADC5" s="429"/>
      <c r="ADD5" s="429"/>
      <c r="ADE5" s="429"/>
      <c r="ADF5" s="429"/>
      <c r="ADG5" s="429"/>
      <c r="ADH5" s="429"/>
      <c r="ADI5" s="429"/>
      <c r="ADJ5" s="429"/>
      <c r="ADK5" s="429"/>
      <c r="ADL5" s="429"/>
      <c r="ADM5" s="429"/>
      <c r="ADN5" s="429"/>
      <c r="ADO5" s="429"/>
      <c r="ADP5" s="429"/>
      <c r="ADQ5" s="429"/>
      <c r="ADR5" s="429"/>
      <c r="ADS5" s="429"/>
      <c r="ADT5" s="429"/>
      <c r="ADU5" s="429"/>
      <c r="ADV5" s="429"/>
      <c r="ADW5" s="429"/>
      <c r="ADX5" s="429"/>
      <c r="ADY5" s="429"/>
      <c r="ADZ5" s="429"/>
      <c r="AEA5" s="429"/>
      <c r="AEB5" s="429"/>
      <c r="AEC5" s="429"/>
      <c r="AED5" s="429"/>
      <c r="AEE5" s="429"/>
      <c r="AEF5" s="429"/>
      <c r="AEG5" s="429"/>
      <c r="AEH5" s="429"/>
      <c r="AEI5" s="429"/>
      <c r="AEJ5" s="429"/>
      <c r="AEK5" s="429"/>
      <c r="AEL5" s="429"/>
      <c r="AEM5" s="429"/>
      <c r="AEN5" s="429"/>
      <c r="AEO5" s="429"/>
      <c r="AEP5" s="429"/>
      <c r="AEQ5" s="429"/>
      <c r="AER5" s="429"/>
      <c r="AES5" s="429"/>
      <c r="AET5" s="429"/>
      <c r="AEU5" s="429"/>
      <c r="AEV5" s="429"/>
      <c r="AEW5" s="429"/>
      <c r="AEX5" s="429"/>
      <c r="AEY5" s="429"/>
      <c r="AEZ5" s="429"/>
      <c r="AFA5" s="429"/>
      <c r="AFB5" s="429"/>
      <c r="AFC5" s="429"/>
      <c r="AFD5" s="429"/>
      <c r="AFE5" s="429"/>
      <c r="AFF5" s="429"/>
      <c r="AFG5" s="429"/>
      <c r="AFH5" s="429"/>
      <c r="AFI5" s="429"/>
      <c r="AFJ5" s="429"/>
      <c r="AFK5" s="429"/>
      <c r="AFL5" s="429"/>
      <c r="AFM5" s="429"/>
      <c r="AFN5" s="429"/>
      <c r="AFO5" s="429"/>
      <c r="AFP5" s="429"/>
      <c r="AFQ5" s="429"/>
      <c r="AFR5" s="429"/>
      <c r="AFS5" s="429"/>
      <c r="AFT5" s="429"/>
      <c r="AFU5" s="429"/>
      <c r="AFV5" s="429"/>
      <c r="AFW5" s="429"/>
      <c r="AFX5" s="429"/>
      <c r="AFY5" s="429"/>
      <c r="AFZ5" s="429"/>
      <c r="AGA5" s="429"/>
      <c r="AGB5" s="429"/>
      <c r="AGC5" s="429"/>
      <c r="AGD5" s="429"/>
      <c r="AGE5" s="429"/>
      <c r="AGF5" s="429"/>
      <c r="AGG5" s="429"/>
      <c r="AGH5" s="429"/>
      <c r="AGI5" s="429"/>
      <c r="AGJ5" s="429"/>
      <c r="AGK5" s="429"/>
      <c r="AGL5" s="429"/>
      <c r="AGM5" s="429"/>
      <c r="AGN5" s="429"/>
      <c r="AGO5" s="429"/>
      <c r="AGP5" s="429"/>
      <c r="AGQ5" s="429"/>
      <c r="AGR5" s="429"/>
      <c r="AGS5" s="429"/>
      <c r="AGT5" s="429"/>
      <c r="AGU5" s="429"/>
      <c r="AGV5" s="429"/>
      <c r="AGW5" s="429"/>
      <c r="AGX5" s="429"/>
      <c r="AGY5" s="429"/>
      <c r="AGZ5" s="429"/>
      <c r="AHA5" s="429"/>
      <c r="AHB5" s="429"/>
      <c r="AHC5" s="429"/>
      <c r="AHD5" s="429"/>
      <c r="AHE5" s="429"/>
      <c r="AHF5" s="429"/>
      <c r="AHG5" s="429"/>
      <c r="AHH5" s="429"/>
      <c r="AHI5" s="429"/>
      <c r="AHJ5" s="429"/>
      <c r="AHK5" s="429"/>
      <c r="AHL5" s="429"/>
      <c r="AHM5" s="429"/>
      <c r="AHN5" s="429"/>
      <c r="AHO5" s="429"/>
      <c r="AHP5" s="429"/>
      <c r="AHQ5" s="429"/>
      <c r="AHR5" s="429"/>
      <c r="AHS5" s="429"/>
      <c r="AHT5" s="429"/>
      <c r="AHU5" s="429"/>
      <c r="AHV5" s="429"/>
      <c r="AHW5" s="429"/>
      <c r="AHX5" s="429"/>
      <c r="AHY5" s="429"/>
      <c r="AHZ5" s="429"/>
      <c r="AIA5" s="429"/>
      <c r="AIB5" s="429"/>
      <c r="AIC5" s="429"/>
      <c r="AID5" s="429"/>
      <c r="AIE5" s="429"/>
      <c r="AIF5" s="429"/>
      <c r="AIG5" s="429"/>
      <c r="AIH5" s="429"/>
      <c r="AII5" s="429"/>
      <c r="AIJ5" s="429"/>
      <c r="AIK5" s="429"/>
      <c r="AIL5" s="429"/>
      <c r="AIM5" s="429"/>
      <c r="AIN5" s="429"/>
      <c r="AIO5" s="429"/>
      <c r="AIP5" s="429"/>
      <c r="AIQ5" s="429"/>
      <c r="AIR5" s="429"/>
      <c r="AIS5" s="429"/>
      <c r="AIT5" s="429"/>
      <c r="AIU5" s="429"/>
      <c r="AIV5" s="429"/>
      <c r="AIW5" s="429"/>
      <c r="AIX5" s="429"/>
      <c r="AIY5" s="429"/>
      <c r="AIZ5" s="429"/>
      <c r="AJA5" s="429"/>
      <c r="AJB5" s="429"/>
      <c r="AJC5" s="429"/>
      <c r="AJD5" s="429"/>
      <c r="AJE5" s="429"/>
      <c r="AJF5" s="429"/>
      <c r="AJG5" s="429"/>
      <c r="AJH5" s="429"/>
      <c r="AJI5" s="429"/>
      <c r="AJJ5" s="429"/>
      <c r="AJK5" s="429"/>
      <c r="AJL5" s="429"/>
      <c r="AJM5" s="429"/>
      <c r="AJN5" s="429"/>
      <c r="AJO5" s="429"/>
      <c r="AJP5" s="429"/>
      <c r="AJQ5" s="429"/>
      <c r="AJR5" s="429"/>
      <c r="AJS5" s="429"/>
      <c r="AJT5" s="429"/>
      <c r="AJU5" s="429"/>
      <c r="AJV5" s="429"/>
      <c r="AJW5" s="429"/>
      <c r="AJX5" s="429"/>
      <c r="AJY5" s="429"/>
      <c r="AJZ5" s="429"/>
      <c r="AKA5" s="429"/>
      <c r="AKB5" s="429"/>
      <c r="AKC5" s="429"/>
      <c r="AKD5" s="429"/>
      <c r="AKE5" s="429"/>
      <c r="AKF5" s="429"/>
      <c r="AKG5" s="429"/>
      <c r="AKH5" s="429"/>
      <c r="AKI5" s="429"/>
      <c r="AKJ5" s="429"/>
      <c r="AKK5" s="429"/>
      <c r="AKL5" s="429"/>
      <c r="AKM5" s="429"/>
      <c r="AKN5" s="429"/>
      <c r="AKO5" s="429"/>
      <c r="AKP5" s="429"/>
      <c r="AKQ5" s="429"/>
      <c r="AKR5" s="429"/>
      <c r="AKS5" s="429"/>
      <c r="AKT5" s="429"/>
      <c r="AKU5" s="429"/>
      <c r="AKV5" s="429"/>
      <c r="AKW5" s="429"/>
      <c r="AKX5" s="429"/>
      <c r="AKY5" s="429"/>
      <c r="AKZ5" s="429"/>
      <c r="ALA5" s="429"/>
      <c r="ALB5" s="429"/>
      <c r="ALC5" s="429"/>
      <c r="ALD5" s="429"/>
      <c r="ALE5" s="429"/>
      <c r="ALF5" s="429"/>
      <c r="ALG5" s="429"/>
      <c r="ALH5" s="429"/>
      <c r="ALI5" s="429"/>
      <c r="ALJ5" s="429"/>
      <c r="ALK5" s="429"/>
      <c r="ALL5" s="429"/>
      <c r="ALM5" s="429"/>
      <c r="ALN5" s="429"/>
      <c r="ALO5" s="429"/>
      <c r="ALP5" s="429"/>
      <c r="ALQ5" s="429"/>
      <c r="ALR5" s="429"/>
      <c r="ALS5" s="429"/>
      <c r="ALT5" s="429"/>
      <c r="ALU5" s="429"/>
      <c r="ALV5" s="429"/>
      <c r="ALW5" s="429"/>
      <c r="ALX5" s="429"/>
      <c r="ALY5" s="429"/>
      <c r="ALZ5" s="429"/>
      <c r="AMA5" s="429"/>
      <c r="AMB5" s="429"/>
      <c r="AMC5" s="429"/>
      <c r="AMD5" s="429"/>
      <c r="AME5" s="429"/>
      <c r="AMF5" s="429"/>
      <c r="AMG5" s="429"/>
      <c r="AMH5" s="429"/>
      <c r="AMI5" s="429"/>
      <c r="AMJ5" s="429"/>
      <c r="AMK5" s="429"/>
    </row>
    <row r="6" spans="1:1025" s="298" customFormat="1" ht="39.950000000000003" customHeight="1" x14ac:dyDescent="0.8">
      <c r="A6" s="525" t="s">
        <v>280</v>
      </c>
      <c r="B6" s="418">
        <v>1079</v>
      </c>
      <c r="C6" s="419">
        <v>739</v>
      </c>
      <c r="D6" s="418">
        <v>523</v>
      </c>
      <c r="E6" s="419">
        <v>602</v>
      </c>
      <c r="F6" s="418">
        <v>601</v>
      </c>
      <c r="G6" s="420">
        <v>708.8</v>
      </c>
      <c r="H6" s="421"/>
      <c r="I6" s="417"/>
      <c r="J6" s="416"/>
      <c r="K6" s="416"/>
      <c r="L6" s="416"/>
      <c r="M6" s="416"/>
      <c r="N6" s="416"/>
      <c r="O6" s="416"/>
      <c r="P6" s="416"/>
      <c r="Q6" s="416"/>
      <c r="R6" s="416"/>
      <c r="S6" s="416"/>
      <c r="T6" s="416"/>
      <c r="U6" s="416"/>
      <c r="V6" s="416"/>
      <c r="W6" s="416"/>
      <c r="X6" s="416"/>
      <c r="Y6" s="416"/>
      <c r="Z6" s="416"/>
      <c r="AA6" s="416"/>
      <c r="AB6" s="416"/>
      <c r="AC6" s="416"/>
      <c r="AD6" s="416"/>
      <c r="AE6" s="416"/>
      <c r="AF6" s="416"/>
      <c r="AG6" s="416"/>
      <c r="AH6" s="416"/>
      <c r="AI6" s="416"/>
      <c r="AJ6" s="416"/>
      <c r="AK6" s="416"/>
      <c r="AL6" s="416"/>
      <c r="AM6" s="416"/>
      <c r="AN6" s="416"/>
      <c r="AO6" s="416"/>
      <c r="AP6" s="416"/>
      <c r="AQ6" s="416"/>
      <c r="AR6" s="416"/>
      <c r="AS6" s="416"/>
      <c r="AT6" s="416"/>
      <c r="AU6" s="416"/>
      <c r="AV6" s="416"/>
      <c r="AW6" s="416"/>
      <c r="AX6" s="416"/>
      <c r="AY6" s="416"/>
      <c r="AZ6" s="416"/>
      <c r="BA6" s="416"/>
      <c r="BB6" s="416"/>
      <c r="BC6" s="416"/>
      <c r="BD6" s="416"/>
      <c r="BE6" s="416"/>
      <c r="BF6" s="416"/>
      <c r="BG6" s="416"/>
      <c r="BH6" s="416"/>
      <c r="BI6" s="416"/>
      <c r="BJ6" s="416"/>
      <c r="BK6" s="416"/>
      <c r="BL6" s="416"/>
      <c r="BM6" s="416"/>
      <c r="BN6" s="416"/>
      <c r="BO6" s="416"/>
      <c r="BP6" s="416"/>
      <c r="BQ6" s="416"/>
      <c r="BR6" s="416"/>
      <c r="BS6" s="416"/>
      <c r="BT6" s="416"/>
      <c r="BU6" s="416"/>
      <c r="BV6" s="416"/>
      <c r="BW6" s="416"/>
      <c r="BX6" s="416"/>
      <c r="BY6" s="416"/>
      <c r="BZ6" s="416"/>
      <c r="CA6" s="416"/>
      <c r="CB6" s="416"/>
      <c r="CC6" s="416"/>
      <c r="CD6" s="416"/>
      <c r="CE6" s="416"/>
      <c r="CF6" s="416"/>
      <c r="CG6" s="416"/>
      <c r="CH6" s="416"/>
      <c r="CI6" s="416"/>
      <c r="CJ6" s="416"/>
      <c r="CK6" s="416"/>
      <c r="CL6" s="416"/>
      <c r="CM6" s="416"/>
      <c r="CN6" s="416"/>
      <c r="CO6" s="416"/>
      <c r="CP6" s="416"/>
      <c r="CQ6" s="416"/>
      <c r="CR6" s="416"/>
      <c r="CS6" s="416"/>
      <c r="CT6" s="416"/>
      <c r="CU6" s="416"/>
      <c r="CV6" s="416"/>
      <c r="CW6" s="416"/>
      <c r="CX6" s="416"/>
      <c r="CY6" s="416"/>
      <c r="CZ6" s="416"/>
      <c r="DA6" s="416"/>
      <c r="DB6" s="416"/>
      <c r="DC6" s="416"/>
      <c r="DD6" s="416"/>
      <c r="DE6" s="416"/>
      <c r="DF6" s="416"/>
      <c r="DG6" s="416"/>
      <c r="DH6" s="416"/>
      <c r="DI6" s="416"/>
      <c r="DJ6" s="416"/>
      <c r="DK6" s="416"/>
      <c r="DL6" s="416"/>
      <c r="DM6" s="416"/>
      <c r="DN6" s="416"/>
      <c r="DO6" s="416"/>
      <c r="DP6" s="416"/>
      <c r="DQ6" s="416"/>
      <c r="DR6" s="416"/>
      <c r="DS6" s="416"/>
      <c r="DT6" s="416"/>
      <c r="DU6" s="416"/>
      <c r="DV6" s="416"/>
      <c r="DW6" s="416"/>
      <c r="DX6" s="416"/>
      <c r="DY6" s="416"/>
      <c r="DZ6" s="416"/>
      <c r="EA6" s="416"/>
      <c r="EB6" s="416"/>
      <c r="EC6" s="416"/>
      <c r="ED6" s="416"/>
      <c r="EE6" s="416"/>
      <c r="EF6" s="416"/>
      <c r="EG6" s="416"/>
      <c r="EH6" s="416"/>
      <c r="EI6" s="416"/>
      <c r="EJ6" s="416"/>
      <c r="EK6" s="416"/>
      <c r="EL6" s="416"/>
      <c r="EM6" s="416"/>
      <c r="EN6" s="416"/>
      <c r="EO6" s="416"/>
      <c r="EP6" s="416"/>
      <c r="EQ6" s="416"/>
      <c r="ER6" s="416"/>
      <c r="ES6" s="416"/>
      <c r="ET6" s="416"/>
      <c r="EU6" s="416"/>
      <c r="EV6" s="416"/>
      <c r="EW6" s="416"/>
      <c r="EX6" s="416"/>
      <c r="EY6" s="416"/>
      <c r="EZ6" s="416"/>
      <c r="FA6" s="416"/>
      <c r="FB6" s="416"/>
      <c r="FC6" s="416"/>
      <c r="FD6" s="416"/>
      <c r="FE6" s="416"/>
      <c r="FF6" s="416"/>
      <c r="FG6" s="416"/>
      <c r="FH6" s="416"/>
      <c r="FI6" s="416"/>
      <c r="FJ6" s="416"/>
      <c r="FK6" s="416"/>
      <c r="FL6" s="416"/>
      <c r="FM6" s="416"/>
      <c r="FN6" s="416"/>
      <c r="FO6" s="416"/>
      <c r="FP6" s="416"/>
      <c r="FQ6" s="416"/>
      <c r="FR6" s="416"/>
      <c r="FS6" s="416"/>
      <c r="FT6" s="416"/>
      <c r="FU6" s="416"/>
      <c r="FV6" s="416"/>
      <c r="FW6" s="416"/>
      <c r="FX6" s="416"/>
      <c r="FY6" s="416"/>
      <c r="FZ6" s="416"/>
      <c r="GA6" s="416"/>
      <c r="GB6" s="416"/>
      <c r="GC6" s="416"/>
      <c r="GD6" s="416"/>
      <c r="GE6" s="416"/>
      <c r="GF6" s="416"/>
      <c r="GG6" s="416"/>
      <c r="GH6" s="416"/>
      <c r="GI6" s="416"/>
      <c r="GJ6" s="416"/>
      <c r="GK6" s="416"/>
      <c r="GL6" s="416"/>
      <c r="GM6" s="416"/>
      <c r="GN6" s="416"/>
      <c r="GO6" s="416"/>
      <c r="GP6" s="416"/>
      <c r="GQ6" s="416"/>
      <c r="GR6" s="416"/>
      <c r="GS6" s="416"/>
      <c r="GT6" s="416"/>
      <c r="GU6" s="416"/>
      <c r="GV6" s="416"/>
      <c r="GW6" s="416"/>
      <c r="GX6" s="416"/>
      <c r="GY6" s="416"/>
      <c r="GZ6" s="416"/>
      <c r="HA6" s="416"/>
      <c r="HB6" s="416"/>
      <c r="HC6" s="416"/>
      <c r="HD6" s="416"/>
      <c r="HE6" s="416"/>
      <c r="HF6" s="416"/>
      <c r="HG6" s="416"/>
      <c r="HH6" s="416"/>
      <c r="HI6" s="416"/>
      <c r="HJ6" s="416"/>
      <c r="HK6" s="416"/>
      <c r="HL6" s="416"/>
      <c r="HM6" s="416"/>
      <c r="HN6" s="416"/>
      <c r="HO6" s="416"/>
      <c r="HP6" s="416"/>
      <c r="HQ6" s="416"/>
      <c r="HR6" s="416"/>
      <c r="HS6" s="416"/>
      <c r="HT6" s="416"/>
      <c r="HU6" s="416"/>
      <c r="HV6" s="416"/>
      <c r="HW6" s="416"/>
      <c r="HX6" s="416"/>
      <c r="HY6" s="416"/>
      <c r="HZ6" s="416"/>
      <c r="IA6" s="416"/>
      <c r="IB6" s="416"/>
      <c r="IC6" s="416"/>
      <c r="ID6" s="416"/>
      <c r="IE6" s="416"/>
      <c r="IF6" s="416"/>
      <c r="IG6" s="416"/>
      <c r="IH6" s="416"/>
      <c r="II6" s="416"/>
      <c r="IJ6" s="416"/>
      <c r="IK6" s="416"/>
      <c r="IL6" s="416"/>
      <c r="IM6" s="416"/>
      <c r="IN6" s="416"/>
      <c r="IO6" s="416"/>
      <c r="IP6" s="416"/>
      <c r="IQ6" s="416"/>
      <c r="IR6" s="416"/>
      <c r="IS6" s="416"/>
      <c r="IT6" s="416"/>
      <c r="IU6" s="416"/>
      <c r="IV6" s="416"/>
      <c r="IW6" s="416"/>
      <c r="IX6" s="416"/>
      <c r="IY6" s="416"/>
      <c r="IZ6" s="416"/>
      <c r="JA6" s="416"/>
      <c r="JB6" s="416"/>
      <c r="JC6" s="416"/>
      <c r="JD6" s="416"/>
      <c r="JE6" s="416"/>
      <c r="JF6" s="416"/>
      <c r="JG6" s="416"/>
      <c r="JH6" s="416"/>
      <c r="JI6" s="416"/>
      <c r="JJ6" s="416"/>
      <c r="JK6" s="416"/>
      <c r="JL6" s="416"/>
      <c r="JM6" s="416"/>
      <c r="JN6" s="416"/>
      <c r="JO6" s="416"/>
      <c r="JP6" s="416"/>
      <c r="JQ6" s="416"/>
      <c r="JR6" s="416"/>
      <c r="JS6" s="416"/>
      <c r="JT6" s="416"/>
      <c r="JU6" s="416"/>
      <c r="JV6" s="416"/>
      <c r="JW6" s="416"/>
      <c r="JX6" s="416"/>
      <c r="JY6" s="416"/>
      <c r="JZ6" s="416"/>
      <c r="KA6" s="416"/>
      <c r="KB6" s="416"/>
      <c r="KC6" s="416"/>
      <c r="KD6" s="416"/>
      <c r="KE6" s="416"/>
      <c r="KF6" s="416"/>
      <c r="KG6" s="416"/>
      <c r="KH6" s="416"/>
      <c r="KI6" s="416"/>
      <c r="KJ6" s="416"/>
      <c r="KK6" s="416"/>
      <c r="KL6" s="416"/>
      <c r="KM6" s="416"/>
      <c r="KN6" s="416"/>
      <c r="KO6" s="416"/>
      <c r="KP6" s="416"/>
      <c r="KQ6" s="416"/>
      <c r="KR6" s="416"/>
      <c r="KS6" s="416"/>
      <c r="KT6" s="416"/>
      <c r="KU6" s="416"/>
      <c r="KV6" s="416"/>
      <c r="KW6" s="416"/>
      <c r="KX6" s="416"/>
      <c r="KY6" s="416"/>
      <c r="KZ6" s="416"/>
      <c r="LA6" s="416"/>
      <c r="LB6" s="416"/>
      <c r="LC6" s="416"/>
      <c r="LD6" s="416"/>
      <c r="LE6" s="416"/>
      <c r="LF6" s="416"/>
      <c r="LG6" s="416"/>
      <c r="LH6" s="416"/>
      <c r="LI6" s="416"/>
      <c r="LJ6" s="416"/>
      <c r="LK6" s="416"/>
      <c r="LL6" s="416"/>
      <c r="LM6" s="416"/>
      <c r="LN6" s="416"/>
      <c r="LO6" s="416"/>
      <c r="LP6" s="416"/>
      <c r="LQ6" s="416"/>
      <c r="LR6" s="416"/>
      <c r="LS6" s="416"/>
      <c r="LT6" s="416"/>
      <c r="LU6" s="416"/>
      <c r="LV6" s="416"/>
      <c r="LW6" s="416"/>
      <c r="LX6" s="416"/>
      <c r="LY6" s="416"/>
      <c r="LZ6" s="416"/>
      <c r="MA6" s="416"/>
      <c r="MB6" s="416"/>
      <c r="MC6" s="416"/>
      <c r="MD6" s="416"/>
      <c r="ME6" s="416"/>
      <c r="MF6" s="416"/>
      <c r="MG6" s="416"/>
      <c r="MH6" s="416"/>
      <c r="MI6" s="416"/>
      <c r="MJ6" s="416"/>
      <c r="MK6" s="416"/>
      <c r="ML6" s="416"/>
      <c r="MM6" s="416"/>
      <c r="MN6" s="416"/>
      <c r="MO6" s="416"/>
      <c r="MP6" s="416"/>
      <c r="MQ6" s="416"/>
      <c r="MR6" s="416"/>
      <c r="MS6" s="416"/>
      <c r="MT6" s="416"/>
      <c r="MU6" s="416"/>
      <c r="MV6" s="416"/>
      <c r="MW6" s="416"/>
      <c r="MX6" s="416"/>
      <c r="MY6" s="416"/>
      <c r="MZ6" s="416"/>
      <c r="NA6" s="416"/>
      <c r="NB6" s="416"/>
      <c r="NC6" s="416"/>
      <c r="ND6" s="416"/>
      <c r="NE6" s="416"/>
      <c r="NF6" s="416"/>
      <c r="NG6" s="416"/>
      <c r="NH6" s="416"/>
      <c r="NI6" s="416"/>
      <c r="NJ6" s="416"/>
      <c r="NK6" s="416"/>
      <c r="NL6" s="416"/>
      <c r="NM6" s="416"/>
      <c r="NN6" s="416"/>
      <c r="NO6" s="416"/>
      <c r="NP6" s="416"/>
      <c r="NQ6" s="416"/>
      <c r="NR6" s="416"/>
      <c r="NS6" s="416"/>
      <c r="NT6" s="416"/>
      <c r="NU6" s="416"/>
      <c r="NV6" s="416"/>
      <c r="NW6" s="416"/>
      <c r="NX6" s="416"/>
      <c r="NY6" s="416"/>
      <c r="NZ6" s="416"/>
      <c r="OA6" s="416"/>
      <c r="OB6" s="416"/>
      <c r="OC6" s="416"/>
      <c r="OD6" s="416"/>
      <c r="OE6" s="416"/>
      <c r="OF6" s="416"/>
      <c r="OG6" s="416"/>
      <c r="OH6" s="416"/>
      <c r="OI6" s="416"/>
      <c r="OJ6" s="416"/>
      <c r="OK6" s="416"/>
      <c r="OL6" s="416"/>
      <c r="OM6" s="416"/>
      <c r="ON6" s="416"/>
      <c r="OO6" s="416"/>
      <c r="OP6" s="416"/>
      <c r="OQ6" s="416"/>
      <c r="OR6" s="416"/>
      <c r="OS6" s="416"/>
      <c r="OT6" s="416"/>
      <c r="OU6" s="416"/>
      <c r="OV6" s="416"/>
      <c r="OW6" s="416"/>
      <c r="OX6" s="416"/>
      <c r="OY6" s="416"/>
      <c r="OZ6" s="416"/>
      <c r="PA6" s="416"/>
      <c r="PB6" s="416"/>
      <c r="PC6" s="416"/>
      <c r="PD6" s="416"/>
      <c r="PE6" s="416"/>
      <c r="PF6" s="416"/>
      <c r="PG6" s="416"/>
      <c r="PH6" s="416"/>
      <c r="PI6" s="416"/>
      <c r="PJ6" s="416"/>
      <c r="PK6" s="416"/>
      <c r="PL6" s="416"/>
      <c r="PM6" s="416"/>
      <c r="PN6" s="416"/>
      <c r="PO6" s="416"/>
      <c r="PP6" s="416"/>
      <c r="PQ6" s="416"/>
      <c r="PR6" s="416"/>
      <c r="PS6" s="416"/>
      <c r="PT6" s="416"/>
      <c r="PU6" s="416"/>
      <c r="PV6" s="416"/>
      <c r="PW6" s="416"/>
      <c r="PX6" s="416"/>
      <c r="PY6" s="416"/>
      <c r="PZ6" s="416"/>
      <c r="QA6" s="416"/>
      <c r="QB6" s="416"/>
      <c r="QC6" s="416"/>
      <c r="QD6" s="416"/>
      <c r="QE6" s="416"/>
      <c r="QF6" s="416"/>
      <c r="QG6" s="416"/>
      <c r="QH6" s="416"/>
      <c r="QI6" s="416"/>
      <c r="QJ6" s="416"/>
      <c r="QK6" s="416"/>
      <c r="QL6" s="416"/>
      <c r="QM6" s="416"/>
      <c r="QN6" s="416"/>
      <c r="QO6" s="416"/>
      <c r="QP6" s="416"/>
      <c r="QQ6" s="416"/>
      <c r="QR6" s="416"/>
      <c r="QS6" s="416"/>
      <c r="QT6" s="416"/>
      <c r="QU6" s="416"/>
      <c r="QV6" s="416"/>
      <c r="QW6" s="416"/>
      <c r="QX6" s="416"/>
      <c r="QY6" s="416"/>
      <c r="QZ6" s="416"/>
      <c r="RA6" s="416"/>
      <c r="RB6" s="416"/>
      <c r="RC6" s="416"/>
      <c r="RD6" s="416"/>
      <c r="RE6" s="416"/>
      <c r="RF6" s="416"/>
      <c r="RG6" s="416"/>
      <c r="RH6" s="416"/>
      <c r="RI6" s="416"/>
      <c r="RJ6" s="416"/>
      <c r="RK6" s="416"/>
      <c r="RL6" s="416"/>
      <c r="RM6" s="416"/>
      <c r="RN6" s="416"/>
      <c r="RO6" s="416"/>
      <c r="RP6" s="416"/>
      <c r="RQ6" s="416"/>
      <c r="RR6" s="416"/>
      <c r="RS6" s="416"/>
      <c r="RT6" s="416"/>
      <c r="RU6" s="416"/>
      <c r="RV6" s="416"/>
      <c r="RW6" s="416"/>
      <c r="RX6" s="416"/>
      <c r="RY6" s="416"/>
      <c r="RZ6" s="416"/>
      <c r="SA6" s="416"/>
      <c r="SB6" s="416"/>
      <c r="SC6" s="416"/>
      <c r="SD6" s="416"/>
      <c r="SE6" s="416"/>
      <c r="SF6" s="416"/>
      <c r="SG6" s="416"/>
      <c r="SH6" s="416"/>
      <c r="SI6" s="416"/>
      <c r="SJ6" s="416"/>
      <c r="SK6" s="416"/>
      <c r="SL6" s="416"/>
      <c r="SM6" s="416"/>
      <c r="SN6" s="416"/>
      <c r="SO6" s="416"/>
      <c r="SP6" s="416"/>
      <c r="SQ6" s="416"/>
      <c r="SR6" s="416"/>
      <c r="SS6" s="416"/>
      <c r="ST6" s="416"/>
      <c r="SU6" s="416"/>
      <c r="SV6" s="416"/>
      <c r="SW6" s="416"/>
      <c r="SX6" s="416"/>
      <c r="SY6" s="416"/>
      <c r="SZ6" s="416"/>
      <c r="TA6" s="416"/>
      <c r="TB6" s="416"/>
      <c r="TC6" s="416"/>
      <c r="TD6" s="416"/>
      <c r="TE6" s="416"/>
      <c r="TF6" s="416"/>
      <c r="TG6" s="416"/>
      <c r="TH6" s="416"/>
      <c r="TI6" s="416"/>
      <c r="TJ6" s="416"/>
      <c r="TK6" s="416"/>
      <c r="TL6" s="416"/>
      <c r="TM6" s="416"/>
      <c r="TN6" s="416"/>
      <c r="TO6" s="416"/>
      <c r="TP6" s="416"/>
      <c r="TQ6" s="416"/>
      <c r="TR6" s="416"/>
      <c r="TS6" s="416"/>
      <c r="TT6" s="416"/>
      <c r="TU6" s="416"/>
      <c r="TV6" s="416"/>
      <c r="TW6" s="416"/>
      <c r="TX6" s="416"/>
      <c r="TY6" s="416"/>
      <c r="TZ6" s="416"/>
      <c r="UA6" s="416"/>
      <c r="UB6" s="416"/>
      <c r="UC6" s="416"/>
      <c r="UD6" s="416"/>
      <c r="UE6" s="416"/>
      <c r="UF6" s="416"/>
      <c r="UG6" s="416"/>
      <c r="UH6" s="416"/>
      <c r="UI6" s="416"/>
      <c r="UJ6" s="416"/>
      <c r="UK6" s="416"/>
      <c r="UL6" s="416"/>
      <c r="UM6" s="416"/>
      <c r="UN6" s="416"/>
      <c r="UO6" s="416"/>
      <c r="UP6" s="416"/>
      <c r="UQ6" s="416"/>
      <c r="UR6" s="416"/>
      <c r="US6" s="416"/>
      <c r="UT6" s="416"/>
      <c r="UU6" s="416"/>
      <c r="UV6" s="416"/>
      <c r="UW6" s="416"/>
      <c r="UX6" s="416"/>
      <c r="UY6" s="416"/>
      <c r="UZ6" s="416"/>
      <c r="VA6" s="416"/>
      <c r="VB6" s="416"/>
      <c r="VC6" s="416"/>
      <c r="VD6" s="416"/>
      <c r="VE6" s="416"/>
      <c r="VF6" s="416"/>
      <c r="VG6" s="416"/>
      <c r="VH6" s="416"/>
      <c r="VI6" s="416"/>
      <c r="VJ6" s="416"/>
      <c r="VK6" s="416"/>
      <c r="VL6" s="416"/>
      <c r="VM6" s="416"/>
      <c r="VN6" s="416"/>
      <c r="VO6" s="416"/>
      <c r="VP6" s="416"/>
      <c r="VQ6" s="416"/>
      <c r="VR6" s="416"/>
      <c r="VS6" s="416"/>
      <c r="VT6" s="416"/>
      <c r="VU6" s="416"/>
      <c r="VV6" s="416"/>
      <c r="VW6" s="416"/>
      <c r="VX6" s="416"/>
      <c r="VY6" s="416"/>
      <c r="VZ6" s="416"/>
      <c r="WA6" s="416"/>
      <c r="WB6" s="416"/>
      <c r="WC6" s="416"/>
      <c r="WD6" s="416"/>
      <c r="WE6" s="416"/>
      <c r="WF6" s="416"/>
      <c r="WG6" s="416"/>
      <c r="WH6" s="416"/>
      <c r="WI6" s="416"/>
      <c r="WJ6" s="416"/>
      <c r="WK6" s="416"/>
      <c r="WL6" s="416"/>
      <c r="WM6" s="416"/>
      <c r="WN6" s="416"/>
      <c r="WO6" s="416"/>
      <c r="WP6" s="416"/>
      <c r="WQ6" s="416"/>
      <c r="WR6" s="416"/>
      <c r="WS6" s="416"/>
      <c r="WT6" s="416"/>
      <c r="WU6" s="416"/>
      <c r="WV6" s="416"/>
      <c r="WW6" s="416"/>
      <c r="WX6" s="416"/>
      <c r="WY6" s="416"/>
      <c r="WZ6" s="416"/>
      <c r="XA6" s="416"/>
      <c r="XB6" s="416"/>
      <c r="XC6" s="416"/>
      <c r="XD6" s="416"/>
      <c r="XE6" s="416"/>
      <c r="XF6" s="416"/>
      <c r="XG6" s="416"/>
      <c r="XH6" s="416"/>
      <c r="XI6" s="416"/>
      <c r="XJ6" s="416"/>
      <c r="XK6" s="416"/>
      <c r="XL6" s="416"/>
      <c r="XM6" s="416"/>
      <c r="XN6" s="416"/>
      <c r="XO6" s="416"/>
      <c r="XP6" s="416"/>
      <c r="XQ6" s="416"/>
      <c r="XR6" s="416"/>
      <c r="XS6" s="416"/>
      <c r="XT6" s="416"/>
      <c r="XU6" s="416"/>
      <c r="XV6" s="416"/>
      <c r="XW6" s="416"/>
      <c r="XX6" s="416"/>
      <c r="XY6" s="416"/>
      <c r="XZ6" s="416"/>
      <c r="YA6" s="416"/>
      <c r="YB6" s="416"/>
      <c r="YC6" s="416"/>
      <c r="YD6" s="416"/>
      <c r="YE6" s="416"/>
      <c r="YF6" s="416"/>
      <c r="YG6" s="416"/>
      <c r="YH6" s="416"/>
      <c r="YI6" s="416"/>
      <c r="YJ6" s="416"/>
      <c r="YK6" s="416"/>
      <c r="YL6" s="416"/>
      <c r="YM6" s="416"/>
      <c r="YN6" s="416"/>
      <c r="YO6" s="416"/>
      <c r="YP6" s="416"/>
      <c r="YQ6" s="416"/>
      <c r="YR6" s="416"/>
      <c r="YS6" s="416"/>
      <c r="YT6" s="416"/>
      <c r="YU6" s="416"/>
      <c r="YV6" s="416"/>
      <c r="YW6" s="416"/>
      <c r="YX6" s="416"/>
      <c r="YY6" s="416"/>
      <c r="YZ6" s="416"/>
      <c r="ZA6" s="416"/>
      <c r="ZB6" s="416"/>
      <c r="ZC6" s="416"/>
      <c r="ZD6" s="416"/>
      <c r="ZE6" s="416"/>
      <c r="ZF6" s="416"/>
      <c r="ZG6" s="416"/>
      <c r="ZH6" s="416"/>
      <c r="ZI6" s="416"/>
      <c r="ZJ6" s="416"/>
      <c r="ZK6" s="416"/>
      <c r="ZL6" s="416"/>
      <c r="ZM6" s="416"/>
      <c r="ZN6" s="416"/>
      <c r="ZO6" s="416"/>
      <c r="ZP6" s="416"/>
      <c r="ZQ6" s="416"/>
      <c r="ZR6" s="416"/>
      <c r="ZS6" s="416"/>
      <c r="ZT6" s="416"/>
      <c r="ZU6" s="416"/>
      <c r="ZV6" s="416"/>
      <c r="ZW6" s="416"/>
      <c r="ZX6" s="416"/>
      <c r="ZY6" s="416"/>
      <c r="ZZ6" s="416"/>
      <c r="AAA6" s="416"/>
      <c r="AAB6" s="416"/>
      <c r="AAC6" s="416"/>
      <c r="AAD6" s="416"/>
      <c r="AAE6" s="416"/>
      <c r="AAF6" s="416"/>
      <c r="AAG6" s="416"/>
      <c r="AAH6" s="416"/>
      <c r="AAI6" s="416"/>
      <c r="AAJ6" s="416"/>
      <c r="AAK6" s="416"/>
      <c r="AAL6" s="416"/>
      <c r="AAM6" s="416"/>
      <c r="AAN6" s="416"/>
      <c r="AAO6" s="416"/>
      <c r="AAP6" s="416"/>
      <c r="AAQ6" s="416"/>
      <c r="AAR6" s="416"/>
      <c r="AAS6" s="416"/>
      <c r="AAT6" s="416"/>
      <c r="AAU6" s="416"/>
      <c r="AAV6" s="416"/>
      <c r="AAW6" s="416"/>
      <c r="AAX6" s="416"/>
      <c r="AAY6" s="416"/>
      <c r="AAZ6" s="416"/>
      <c r="ABA6" s="416"/>
      <c r="ABB6" s="416"/>
      <c r="ABC6" s="416"/>
      <c r="ABD6" s="416"/>
      <c r="ABE6" s="416"/>
      <c r="ABF6" s="416"/>
      <c r="ABG6" s="416"/>
      <c r="ABH6" s="416"/>
      <c r="ABI6" s="416"/>
      <c r="ABJ6" s="416"/>
      <c r="ABK6" s="416"/>
      <c r="ABL6" s="416"/>
      <c r="ABM6" s="416"/>
      <c r="ABN6" s="416"/>
      <c r="ABO6" s="416"/>
      <c r="ABP6" s="416"/>
      <c r="ABQ6" s="416"/>
      <c r="ABR6" s="416"/>
      <c r="ABS6" s="416"/>
      <c r="ABT6" s="416"/>
      <c r="ABU6" s="416"/>
      <c r="ABV6" s="416"/>
      <c r="ABW6" s="416"/>
      <c r="ABX6" s="416"/>
      <c r="ABY6" s="416"/>
      <c r="ABZ6" s="416"/>
      <c r="ACA6" s="416"/>
      <c r="ACB6" s="416"/>
      <c r="ACC6" s="416"/>
      <c r="ACD6" s="416"/>
      <c r="ACE6" s="416"/>
      <c r="ACF6" s="416"/>
      <c r="ACG6" s="416"/>
      <c r="ACH6" s="416"/>
      <c r="ACI6" s="416"/>
      <c r="ACJ6" s="416"/>
      <c r="ACK6" s="416"/>
      <c r="ACL6" s="416"/>
      <c r="ACM6" s="416"/>
      <c r="ACN6" s="416"/>
      <c r="ACO6" s="416"/>
      <c r="ACP6" s="416"/>
      <c r="ACQ6" s="416"/>
      <c r="ACR6" s="416"/>
      <c r="ACS6" s="416"/>
      <c r="ACT6" s="416"/>
      <c r="ACU6" s="416"/>
      <c r="ACV6" s="416"/>
      <c r="ACW6" s="416"/>
      <c r="ACX6" s="416"/>
      <c r="ACY6" s="416"/>
      <c r="ACZ6" s="416"/>
      <c r="ADA6" s="416"/>
      <c r="ADB6" s="416"/>
      <c r="ADC6" s="416"/>
      <c r="ADD6" s="416"/>
      <c r="ADE6" s="416"/>
      <c r="ADF6" s="416"/>
      <c r="ADG6" s="416"/>
      <c r="ADH6" s="416"/>
      <c r="ADI6" s="416"/>
      <c r="ADJ6" s="416"/>
      <c r="ADK6" s="416"/>
      <c r="ADL6" s="416"/>
      <c r="ADM6" s="416"/>
      <c r="ADN6" s="416"/>
      <c r="ADO6" s="416"/>
      <c r="ADP6" s="416"/>
      <c r="ADQ6" s="416"/>
      <c r="ADR6" s="416"/>
      <c r="ADS6" s="416"/>
      <c r="ADT6" s="416"/>
      <c r="ADU6" s="416"/>
      <c r="ADV6" s="416"/>
      <c r="ADW6" s="416"/>
      <c r="ADX6" s="416"/>
      <c r="ADY6" s="416"/>
      <c r="ADZ6" s="416"/>
      <c r="AEA6" s="416"/>
      <c r="AEB6" s="416"/>
      <c r="AEC6" s="416"/>
      <c r="AED6" s="416"/>
      <c r="AEE6" s="416"/>
      <c r="AEF6" s="416"/>
      <c r="AEG6" s="416"/>
      <c r="AEH6" s="416"/>
      <c r="AEI6" s="416"/>
      <c r="AEJ6" s="416"/>
      <c r="AEK6" s="416"/>
      <c r="AEL6" s="416"/>
      <c r="AEM6" s="416"/>
      <c r="AEN6" s="416"/>
      <c r="AEO6" s="416"/>
      <c r="AEP6" s="416"/>
      <c r="AEQ6" s="416"/>
      <c r="AER6" s="416"/>
      <c r="AES6" s="416"/>
      <c r="AET6" s="416"/>
      <c r="AEU6" s="416"/>
      <c r="AEV6" s="416"/>
      <c r="AEW6" s="416"/>
      <c r="AEX6" s="416"/>
      <c r="AEY6" s="416"/>
      <c r="AEZ6" s="416"/>
      <c r="AFA6" s="416"/>
      <c r="AFB6" s="416"/>
      <c r="AFC6" s="416"/>
      <c r="AFD6" s="416"/>
      <c r="AFE6" s="416"/>
      <c r="AFF6" s="416"/>
      <c r="AFG6" s="416"/>
      <c r="AFH6" s="416"/>
      <c r="AFI6" s="416"/>
      <c r="AFJ6" s="416"/>
      <c r="AFK6" s="416"/>
      <c r="AFL6" s="416"/>
      <c r="AFM6" s="416"/>
      <c r="AFN6" s="416"/>
      <c r="AFO6" s="416"/>
      <c r="AFP6" s="416"/>
      <c r="AFQ6" s="416"/>
      <c r="AFR6" s="416"/>
      <c r="AFS6" s="416"/>
      <c r="AFT6" s="416"/>
      <c r="AFU6" s="416"/>
      <c r="AFV6" s="416"/>
      <c r="AFW6" s="416"/>
      <c r="AFX6" s="416"/>
      <c r="AFY6" s="416"/>
      <c r="AFZ6" s="416"/>
      <c r="AGA6" s="416"/>
      <c r="AGB6" s="416"/>
      <c r="AGC6" s="416"/>
      <c r="AGD6" s="416"/>
      <c r="AGE6" s="416"/>
      <c r="AGF6" s="416"/>
      <c r="AGG6" s="416"/>
      <c r="AGH6" s="416"/>
      <c r="AGI6" s="416"/>
      <c r="AGJ6" s="416"/>
      <c r="AGK6" s="416"/>
      <c r="AGL6" s="416"/>
      <c r="AGM6" s="416"/>
      <c r="AGN6" s="416"/>
      <c r="AGO6" s="416"/>
      <c r="AGP6" s="416"/>
      <c r="AGQ6" s="416"/>
      <c r="AGR6" s="416"/>
      <c r="AGS6" s="416"/>
      <c r="AGT6" s="416"/>
      <c r="AGU6" s="416"/>
      <c r="AGV6" s="416"/>
      <c r="AGW6" s="416"/>
      <c r="AGX6" s="416"/>
      <c r="AGY6" s="416"/>
      <c r="AGZ6" s="416"/>
      <c r="AHA6" s="416"/>
      <c r="AHB6" s="416"/>
      <c r="AHC6" s="416"/>
      <c r="AHD6" s="416"/>
      <c r="AHE6" s="416"/>
      <c r="AHF6" s="416"/>
      <c r="AHG6" s="416"/>
      <c r="AHH6" s="416"/>
      <c r="AHI6" s="416"/>
      <c r="AHJ6" s="416"/>
      <c r="AHK6" s="416"/>
      <c r="AHL6" s="416"/>
      <c r="AHM6" s="416"/>
      <c r="AHN6" s="416"/>
      <c r="AHO6" s="416"/>
      <c r="AHP6" s="416"/>
      <c r="AHQ6" s="416"/>
      <c r="AHR6" s="416"/>
      <c r="AHS6" s="416"/>
      <c r="AHT6" s="416"/>
      <c r="AHU6" s="416"/>
      <c r="AHV6" s="416"/>
      <c r="AHW6" s="416"/>
      <c r="AHX6" s="416"/>
      <c r="AHY6" s="416"/>
      <c r="AHZ6" s="416"/>
      <c r="AIA6" s="416"/>
      <c r="AIB6" s="416"/>
      <c r="AIC6" s="416"/>
      <c r="AID6" s="416"/>
      <c r="AIE6" s="416"/>
      <c r="AIF6" s="416"/>
      <c r="AIG6" s="416"/>
      <c r="AIH6" s="416"/>
      <c r="AII6" s="416"/>
      <c r="AIJ6" s="416"/>
      <c r="AIK6" s="416"/>
      <c r="AIL6" s="416"/>
      <c r="AIM6" s="416"/>
      <c r="AIN6" s="416"/>
      <c r="AIO6" s="416"/>
      <c r="AIP6" s="416"/>
      <c r="AIQ6" s="416"/>
      <c r="AIR6" s="416"/>
      <c r="AIS6" s="416"/>
      <c r="AIT6" s="416"/>
      <c r="AIU6" s="416"/>
      <c r="AIV6" s="416"/>
      <c r="AIW6" s="416"/>
      <c r="AIX6" s="416"/>
      <c r="AIY6" s="416"/>
      <c r="AIZ6" s="416"/>
      <c r="AJA6" s="416"/>
      <c r="AJB6" s="416"/>
      <c r="AJC6" s="416"/>
      <c r="AJD6" s="416"/>
      <c r="AJE6" s="416"/>
      <c r="AJF6" s="416"/>
      <c r="AJG6" s="416"/>
      <c r="AJH6" s="416"/>
      <c r="AJI6" s="416"/>
      <c r="AJJ6" s="416"/>
      <c r="AJK6" s="416"/>
      <c r="AJL6" s="416"/>
      <c r="AJM6" s="416"/>
      <c r="AJN6" s="416"/>
      <c r="AJO6" s="416"/>
      <c r="AJP6" s="416"/>
      <c r="AJQ6" s="416"/>
      <c r="AJR6" s="416"/>
      <c r="AJS6" s="416"/>
      <c r="AJT6" s="416"/>
      <c r="AJU6" s="416"/>
      <c r="AJV6" s="416"/>
      <c r="AJW6" s="416"/>
      <c r="AJX6" s="416"/>
      <c r="AJY6" s="416"/>
      <c r="AJZ6" s="416"/>
      <c r="AKA6" s="416"/>
      <c r="AKB6" s="416"/>
      <c r="AKC6" s="416"/>
      <c r="AKD6" s="416"/>
      <c r="AKE6" s="416"/>
      <c r="AKF6" s="416"/>
      <c r="AKG6" s="416"/>
      <c r="AKH6" s="416"/>
      <c r="AKI6" s="416"/>
      <c r="AKJ6" s="416"/>
      <c r="AKK6" s="416"/>
      <c r="AKL6" s="416"/>
      <c r="AKM6" s="416"/>
      <c r="AKN6" s="416"/>
      <c r="AKO6" s="416"/>
      <c r="AKP6" s="416"/>
      <c r="AKQ6" s="416"/>
      <c r="AKR6" s="416"/>
      <c r="AKS6" s="416"/>
      <c r="AKT6" s="416"/>
      <c r="AKU6" s="416"/>
      <c r="AKV6" s="416"/>
      <c r="AKW6" s="416"/>
      <c r="AKX6" s="416"/>
      <c r="AKY6" s="416"/>
      <c r="AKZ6" s="416"/>
      <c r="ALA6" s="416"/>
      <c r="ALB6" s="416"/>
      <c r="ALC6" s="416"/>
      <c r="ALD6" s="416"/>
      <c r="ALE6" s="416"/>
      <c r="ALF6" s="416"/>
      <c r="ALG6" s="416"/>
      <c r="ALH6" s="416"/>
      <c r="ALI6" s="416"/>
      <c r="ALJ6" s="416"/>
      <c r="ALK6" s="416"/>
      <c r="ALL6" s="416"/>
      <c r="ALM6" s="416"/>
      <c r="ALN6" s="416"/>
      <c r="ALO6" s="416"/>
      <c r="ALP6" s="416"/>
      <c r="ALQ6" s="416"/>
      <c r="ALR6" s="416"/>
      <c r="ALS6" s="416"/>
      <c r="ALT6" s="416"/>
      <c r="ALU6" s="416"/>
      <c r="ALV6" s="416"/>
      <c r="ALW6" s="416"/>
      <c r="ALX6" s="416"/>
      <c r="ALY6" s="416"/>
      <c r="ALZ6" s="416"/>
      <c r="AMA6" s="416"/>
      <c r="AMB6" s="416"/>
      <c r="AMC6" s="416"/>
      <c r="AMD6" s="416"/>
      <c r="AME6" s="416"/>
      <c r="AMF6" s="416"/>
      <c r="AMG6" s="416"/>
      <c r="AMH6" s="416"/>
      <c r="AMI6" s="416"/>
      <c r="AMJ6" s="416"/>
      <c r="AMK6" s="416"/>
    </row>
    <row r="7" spans="1:1025" s="298" customFormat="1" ht="39.950000000000003" customHeight="1" x14ac:dyDescent="0.8">
      <c r="A7" s="525" t="s">
        <v>281</v>
      </c>
      <c r="B7" s="418">
        <v>1254</v>
      </c>
      <c r="C7" s="419">
        <v>566</v>
      </c>
      <c r="D7" s="418">
        <v>448</v>
      </c>
      <c r="E7" s="419">
        <v>789</v>
      </c>
      <c r="F7" s="418">
        <v>664</v>
      </c>
      <c r="G7" s="420">
        <v>744.2</v>
      </c>
      <c r="H7" s="421"/>
      <c r="I7" s="417"/>
      <c r="J7" s="422"/>
      <c r="K7" s="416"/>
      <c r="L7" s="416"/>
      <c r="M7" s="416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  <c r="Z7" s="416"/>
      <c r="AA7" s="416"/>
      <c r="AB7" s="416"/>
      <c r="AC7" s="416"/>
      <c r="AD7" s="416"/>
      <c r="AE7" s="416"/>
      <c r="AF7" s="416"/>
      <c r="AG7" s="416"/>
      <c r="AH7" s="416"/>
      <c r="AI7" s="416"/>
      <c r="AJ7" s="416"/>
      <c r="AK7" s="416"/>
      <c r="AL7" s="416"/>
      <c r="AM7" s="416"/>
      <c r="AN7" s="416"/>
      <c r="AO7" s="416"/>
      <c r="AP7" s="416"/>
      <c r="AQ7" s="416"/>
      <c r="AR7" s="416"/>
      <c r="AS7" s="416"/>
      <c r="AT7" s="416"/>
      <c r="AU7" s="416"/>
      <c r="AV7" s="416"/>
      <c r="AW7" s="416"/>
      <c r="AX7" s="416"/>
      <c r="AY7" s="416"/>
      <c r="AZ7" s="416"/>
      <c r="BA7" s="416"/>
      <c r="BB7" s="416"/>
      <c r="BC7" s="416"/>
      <c r="BD7" s="416"/>
      <c r="BE7" s="416"/>
      <c r="BF7" s="416"/>
      <c r="BG7" s="416"/>
      <c r="BH7" s="416"/>
      <c r="BI7" s="416"/>
      <c r="BJ7" s="416"/>
      <c r="BK7" s="416"/>
      <c r="BL7" s="416"/>
      <c r="BM7" s="416"/>
      <c r="BN7" s="416"/>
      <c r="BO7" s="416"/>
      <c r="BP7" s="416"/>
      <c r="BQ7" s="416"/>
      <c r="BR7" s="416"/>
      <c r="BS7" s="416"/>
      <c r="BT7" s="416"/>
      <c r="BU7" s="416"/>
      <c r="BV7" s="416"/>
      <c r="BW7" s="416"/>
      <c r="BX7" s="416"/>
      <c r="BY7" s="416"/>
      <c r="BZ7" s="416"/>
      <c r="CA7" s="416"/>
      <c r="CB7" s="416"/>
      <c r="CC7" s="416"/>
      <c r="CD7" s="416"/>
      <c r="CE7" s="416"/>
      <c r="CF7" s="416"/>
      <c r="CG7" s="416"/>
      <c r="CH7" s="416"/>
      <c r="CI7" s="416"/>
      <c r="CJ7" s="416"/>
      <c r="CK7" s="416"/>
      <c r="CL7" s="416"/>
      <c r="CM7" s="416"/>
      <c r="CN7" s="416"/>
      <c r="CO7" s="416"/>
      <c r="CP7" s="416"/>
      <c r="CQ7" s="416"/>
      <c r="CR7" s="416"/>
      <c r="CS7" s="416"/>
      <c r="CT7" s="416"/>
      <c r="CU7" s="416"/>
      <c r="CV7" s="416"/>
      <c r="CW7" s="416"/>
      <c r="CX7" s="416"/>
      <c r="CY7" s="416"/>
      <c r="CZ7" s="416"/>
      <c r="DA7" s="416"/>
      <c r="DB7" s="416"/>
      <c r="DC7" s="416"/>
      <c r="DD7" s="416"/>
      <c r="DE7" s="416"/>
      <c r="DF7" s="416"/>
      <c r="DG7" s="416"/>
      <c r="DH7" s="416"/>
      <c r="DI7" s="416"/>
      <c r="DJ7" s="416"/>
      <c r="DK7" s="416"/>
      <c r="DL7" s="416"/>
      <c r="DM7" s="416"/>
      <c r="DN7" s="416"/>
      <c r="DO7" s="416"/>
      <c r="DP7" s="416"/>
      <c r="DQ7" s="416"/>
      <c r="DR7" s="416"/>
      <c r="DS7" s="416"/>
      <c r="DT7" s="416"/>
      <c r="DU7" s="416"/>
      <c r="DV7" s="416"/>
      <c r="DW7" s="416"/>
      <c r="DX7" s="416"/>
      <c r="DY7" s="416"/>
      <c r="DZ7" s="416"/>
      <c r="EA7" s="416"/>
      <c r="EB7" s="416"/>
      <c r="EC7" s="416"/>
      <c r="ED7" s="416"/>
      <c r="EE7" s="416"/>
      <c r="EF7" s="416"/>
      <c r="EG7" s="416"/>
      <c r="EH7" s="416"/>
      <c r="EI7" s="416"/>
      <c r="EJ7" s="416"/>
      <c r="EK7" s="416"/>
      <c r="EL7" s="416"/>
      <c r="EM7" s="416"/>
      <c r="EN7" s="416"/>
      <c r="EO7" s="416"/>
      <c r="EP7" s="416"/>
      <c r="EQ7" s="416"/>
      <c r="ER7" s="416"/>
      <c r="ES7" s="416"/>
      <c r="ET7" s="416"/>
      <c r="EU7" s="416"/>
      <c r="EV7" s="416"/>
      <c r="EW7" s="416"/>
      <c r="EX7" s="416"/>
      <c r="EY7" s="416"/>
      <c r="EZ7" s="416"/>
      <c r="FA7" s="416"/>
      <c r="FB7" s="416"/>
      <c r="FC7" s="416"/>
      <c r="FD7" s="416"/>
      <c r="FE7" s="416"/>
      <c r="FF7" s="416"/>
      <c r="FG7" s="416"/>
      <c r="FH7" s="416"/>
      <c r="FI7" s="416"/>
      <c r="FJ7" s="416"/>
      <c r="FK7" s="416"/>
      <c r="FL7" s="416"/>
      <c r="FM7" s="416"/>
      <c r="FN7" s="416"/>
      <c r="FO7" s="416"/>
      <c r="FP7" s="416"/>
      <c r="FQ7" s="416"/>
      <c r="FR7" s="416"/>
      <c r="FS7" s="416"/>
      <c r="FT7" s="416"/>
      <c r="FU7" s="416"/>
      <c r="FV7" s="416"/>
      <c r="FW7" s="416"/>
      <c r="FX7" s="416"/>
      <c r="FY7" s="416"/>
      <c r="FZ7" s="416"/>
      <c r="GA7" s="416"/>
      <c r="GB7" s="416"/>
      <c r="GC7" s="416"/>
      <c r="GD7" s="416"/>
      <c r="GE7" s="416"/>
      <c r="GF7" s="416"/>
      <c r="GG7" s="416"/>
      <c r="GH7" s="416"/>
      <c r="GI7" s="416"/>
      <c r="GJ7" s="416"/>
      <c r="GK7" s="416"/>
      <c r="GL7" s="416"/>
      <c r="GM7" s="416"/>
      <c r="GN7" s="416"/>
      <c r="GO7" s="416"/>
      <c r="GP7" s="416"/>
      <c r="GQ7" s="416"/>
      <c r="GR7" s="416"/>
      <c r="GS7" s="416"/>
      <c r="GT7" s="416"/>
      <c r="GU7" s="416"/>
      <c r="GV7" s="416"/>
      <c r="GW7" s="416"/>
      <c r="GX7" s="416"/>
      <c r="GY7" s="416"/>
      <c r="GZ7" s="416"/>
      <c r="HA7" s="416"/>
      <c r="HB7" s="416"/>
      <c r="HC7" s="416"/>
      <c r="HD7" s="416"/>
      <c r="HE7" s="416"/>
      <c r="HF7" s="416"/>
      <c r="HG7" s="416"/>
      <c r="HH7" s="416"/>
      <c r="HI7" s="416"/>
      <c r="HJ7" s="416"/>
      <c r="HK7" s="416"/>
      <c r="HL7" s="416"/>
      <c r="HM7" s="416"/>
      <c r="HN7" s="416"/>
      <c r="HO7" s="416"/>
      <c r="HP7" s="416"/>
      <c r="HQ7" s="416"/>
      <c r="HR7" s="416"/>
      <c r="HS7" s="416"/>
      <c r="HT7" s="416"/>
      <c r="HU7" s="416"/>
      <c r="HV7" s="416"/>
      <c r="HW7" s="416"/>
      <c r="HX7" s="416"/>
      <c r="HY7" s="416"/>
      <c r="HZ7" s="416"/>
      <c r="IA7" s="416"/>
      <c r="IB7" s="416"/>
      <c r="IC7" s="416"/>
      <c r="ID7" s="416"/>
      <c r="IE7" s="416"/>
      <c r="IF7" s="416"/>
      <c r="IG7" s="416"/>
      <c r="IH7" s="416"/>
      <c r="II7" s="416"/>
      <c r="IJ7" s="416"/>
      <c r="IK7" s="416"/>
      <c r="IL7" s="416"/>
      <c r="IM7" s="416"/>
      <c r="IN7" s="416"/>
      <c r="IO7" s="416"/>
      <c r="IP7" s="416"/>
      <c r="IQ7" s="416"/>
      <c r="IR7" s="416"/>
      <c r="IS7" s="416"/>
      <c r="IT7" s="416"/>
      <c r="IU7" s="416"/>
      <c r="IV7" s="416"/>
      <c r="IW7" s="416"/>
      <c r="IX7" s="416"/>
      <c r="IY7" s="416"/>
      <c r="IZ7" s="416"/>
      <c r="JA7" s="416"/>
      <c r="JB7" s="416"/>
      <c r="JC7" s="416"/>
      <c r="JD7" s="416"/>
      <c r="JE7" s="416"/>
      <c r="JF7" s="416"/>
      <c r="JG7" s="416"/>
      <c r="JH7" s="416"/>
      <c r="JI7" s="416"/>
      <c r="JJ7" s="416"/>
      <c r="JK7" s="416"/>
      <c r="JL7" s="416"/>
      <c r="JM7" s="416"/>
      <c r="JN7" s="416"/>
      <c r="JO7" s="416"/>
      <c r="JP7" s="416"/>
      <c r="JQ7" s="416"/>
      <c r="JR7" s="416"/>
      <c r="JS7" s="416"/>
      <c r="JT7" s="416"/>
      <c r="JU7" s="416"/>
      <c r="JV7" s="416"/>
      <c r="JW7" s="416"/>
      <c r="JX7" s="416"/>
      <c r="JY7" s="416"/>
      <c r="JZ7" s="416"/>
      <c r="KA7" s="416"/>
      <c r="KB7" s="416"/>
      <c r="KC7" s="416"/>
      <c r="KD7" s="416"/>
      <c r="KE7" s="416"/>
      <c r="KF7" s="416"/>
      <c r="KG7" s="416"/>
      <c r="KH7" s="416"/>
      <c r="KI7" s="416"/>
      <c r="KJ7" s="416"/>
      <c r="KK7" s="416"/>
      <c r="KL7" s="416"/>
      <c r="KM7" s="416"/>
      <c r="KN7" s="416"/>
      <c r="KO7" s="416"/>
      <c r="KP7" s="416"/>
      <c r="KQ7" s="416"/>
      <c r="KR7" s="416"/>
      <c r="KS7" s="416"/>
      <c r="KT7" s="416"/>
      <c r="KU7" s="416"/>
      <c r="KV7" s="416"/>
      <c r="KW7" s="416"/>
      <c r="KX7" s="416"/>
      <c r="KY7" s="416"/>
      <c r="KZ7" s="416"/>
      <c r="LA7" s="416"/>
      <c r="LB7" s="416"/>
      <c r="LC7" s="416"/>
      <c r="LD7" s="416"/>
      <c r="LE7" s="416"/>
      <c r="LF7" s="416"/>
      <c r="LG7" s="416"/>
      <c r="LH7" s="416"/>
      <c r="LI7" s="416"/>
      <c r="LJ7" s="416"/>
      <c r="LK7" s="416"/>
      <c r="LL7" s="416"/>
      <c r="LM7" s="416"/>
      <c r="LN7" s="416"/>
      <c r="LO7" s="416"/>
      <c r="LP7" s="416"/>
      <c r="LQ7" s="416"/>
      <c r="LR7" s="416"/>
      <c r="LS7" s="416"/>
      <c r="LT7" s="416"/>
      <c r="LU7" s="416"/>
      <c r="LV7" s="416"/>
      <c r="LW7" s="416"/>
      <c r="LX7" s="416"/>
      <c r="LY7" s="416"/>
      <c r="LZ7" s="416"/>
      <c r="MA7" s="416"/>
      <c r="MB7" s="416"/>
      <c r="MC7" s="416"/>
      <c r="MD7" s="416"/>
      <c r="ME7" s="416"/>
      <c r="MF7" s="416"/>
      <c r="MG7" s="416"/>
      <c r="MH7" s="416"/>
      <c r="MI7" s="416"/>
      <c r="MJ7" s="416"/>
      <c r="MK7" s="416"/>
      <c r="ML7" s="416"/>
      <c r="MM7" s="416"/>
      <c r="MN7" s="416"/>
      <c r="MO7" s="416"/>
      <c r="MP7" s="416"/>
      <c r="MQ7" s="416"/>
      <c r="MR7" s="416"/>
      <c r="MS7" s="416"/>
      <c r="MT7" s="416"/>
      <c r="MU7" s="416"/>
      <c r="MV7" s="416"/>
      <c r="MW7" s="416"/>
      <c r="MX7" s="416"/>
      <c r="MY7" s="416"/>
      <c r="MZ7" s="416"/>
      <c r="NA7" s="416"/>
      <c r="NB7" s="416"/>
      <c r="NC7" s="416"/>
      <c r="ND7" s="416"/>
      <c r="NE7" s="416"/>
      <c r="NF7" s="416"/>
      <c r="NG7" s="416"/>
      <c r="NH7" s="416"/>
      <c r="NI7" s="416"/>
      <c r="NJ7" s="416"/>
      <c r="NK7" s="416"/>
      <c r="NL7" s="416"/>
      <c r="NM7" s="416"/>
      <c r="NN7" s="416"/>
      <c r="NO7" s="416"/>
      <c r="NP7" s="416"/>
      <c r="NQ7" s="416"/>
      <c r="NR7" s="416"/>
      <c r="NS7" s="416"/>
      <c r="NT7" s="416"/>
      <c r="NU7" s="416"/>
      <c r="NV7" s="416"/>
      <c r="NW7" s="416"/>
      <c r="NX7" s="416"/>
      <c r="NY7" s="416"/>
      <c r="NZ7" s="416"/>
      <c r="OA7" s="416"/>
      <c r="OB7" s="416"/>
      <c r="OC7" s="416"/>
      <c r="OD7" s="416"/>
      <c r="OE7" s="416"/>
      <c r="OF7" s="416"/>
      <c r="OG7" s="416"/>
      <c r="OH7" s="416"/>
      <c r="OI7" s="416"/>
      <c r="OJ7" s="416"/>
      <c r="OK7" s="416"/>
      <c r="OL7" s="416"/>
      <c r="OM7" s="416"/>
      <c r="ON7" s="416"/>
      <c r="OO7" s="416"/>
      <c r="OP7" s="416"/>
      <c r="OQ7" s="416"/>
      <c r="OR7" s="416"/>
      <c r="OS7" s="416"/>
      <c r="OT7" s="416"/>
      <c r="OU7" s="416"/>
      <c r="OV7" s="416"/>
      <c r="OW7" s="416"/>
      <c r="OX7" s="416"/>
      <c r="OY7" s="416"/>
      <c r="OZ7" s="416"/>
      <c r="PA7" s="416"/>
      <c r="PB7" s="416"/>
      <c r="PC7" s="416"/>
      <c r="PD7" s="416"/>
      <c r="PE7" s="416"/>
      <c r="PF7" s="416"/>
      <c r="PG7" s="416"/>
      <c r="PH7" s="416"/>
      <c r="PI7" s="416"/>
      <c r="PJ7" s="416"/>
      <c r="PK7" s="416"/>
      <c r="PL7" s="416"/>
      <c r="PM7" s="416"/>
      <c r="PN7" s="416"/>
      <c r="PO7" s="416"/>
      <c r="PP7" s="416"/>
      <c r="PQ7" s="416"/>
      <c r="PR7" s="416"/>
      <c r="PS7" s="416"/>
      <c r="PT7" s="416"/>
      <c r="PU7" s="416"/>
      <c r="PV7" s="416"/>
      <c r="PW7" s="416"/>
      <c r="PX7" s="416"/>
      <c r="PY7" s="416"/>
      <c r="PZ7" s="416"/>
      <c r="QA7" s="416"/>
      <c r="QB7" s="416"/>
      <c r="QC7" s="416"/>
      <c r="QD7" s="416"/>
      <c r="QE7" s="416"/>
      <c r="QF7" s="416"/>
      <c r="QG7" s="416"/>
      <c r="QH7" s="416"/>
      <c r="QI7" s="416"/>
      <c r="QJ7" s="416"/>
      <c r="QK7" s="416"/>
      <c r="QL7" s="416"/>
      <c r="QM7" s="416"/>
      <c r="QN7" s="416"/>
      <c r="QO7" s="416"/>
      <c r="QP7" s="416"/>
      <c r="QQ7" s="416"/>
      <c r="QR7" s="416"/>
      <c r="QS7" s="416"/>
      <c r="QT7" s="416"/>
      <c r="QU7" s="416"/>
      <c r="QV7" s="416"/>
      <c r="QW7" s="416"/>
      <c r="QX7" s="416"/>
      <c r="QY7" s="416"/>
      <c r="QZ7" s="416"/>
      <c r="RA7" s="416"/>
      <c r="RB7" s="416"/>
      <c r="RC7" s="416"/>
      <c r="RD7" s="416"/>
      <c r="RE7" s="416"/>
      <c r="RF7" s="416"/>
      <c r="RG7" s="416"/>
      <c r="RH7" s="416"/>
      <c r="RI7" s="416"/>
      <c r="RJ7" s="416"/>
      <c r="RK7" s="416"/>
      <c r="RL7" s="416"/>
      <c r="RM7" s="416"/>
      <c r="RN7" s="416"/>
      <c r="RO7" s="416"/>
      <c r="RP7" s="416"/>
      <c r="RQ7" s="416"/>
      <c r="RR7" s="416"/>
      <c r="RS7" s="416"/>
      <c r="RT7" s="416"/>
      <c r="RU7" s="416"/>
      <c r="RV7" s="416"/>
      <c r="RW7" s="416"/>
      <c r="RX7" s="416"/>
      <c r="RY7" s="416"/>
      <c r="RZ7" s="416"/>
      <c r="SA7" s="416"/>
      <c r="SB7" s="416"/>
      <c r="SC7" s="416"/>
      <c r="SD7" s="416"/>
      <c r="SE7" s="416"/>
      <c r="SF7" s="416"/>
      <c r="SG7" s="416"/>
      <c r="SH7" s="416"/>
      <c r="SI7" s="416"/>
      <c r="SJ7" s="416"/>
      <c r="SK7" s="416"/>
      <c r="SL7" s="416"/>
      <c r="SM7" s="416"/>
      <c r="SN7" s="416"/>
      <c r="SO7" s="416"/>
      <c r="SP7" s="416"/>
      <c r="SQ7" s="416"/>
      <c r="SR7" s="416"/>
      <c r="SS7" s="416"/>
      <c r="ST7" s="416"/>
      <c r="SU7" s="416"/>
      <c r="SV7" s="416"/>
      <c r="SW7" s="416"/>
      <c r="SX7" s="416"/>
      <c r="SY7" s="416"/>
      <c r="SZ7" s="416"/>
      <c r="TA7" s="416"/>
      <c r="TB7" s="416"/>
      <c r="TC7" s="416"/>
      <c r="TD7" s="416"/>
      <c r="TE7" s="416"/>
      <c r="TF7" s="416"/>
      <c r="TG7" s="416"/>
      <c r="TH7" s="416"/>
      <c r="TI7" s="416"/>
      <c r="TJ7" s="416"/>
      <c r="TK7" s="416"/>
      <c r="TL7" s="416"/>
      <c r="TM7" s="416"/>
      <c r="TN7" s="416"/>
      <c r="TO7" s="416"/>
      <c r="TP7" s="416"/>
      <c r="TQ7" s="416"/>
      <c r="TR7" s="416"/>
      <c r="TS7" s="416"/>
      <c r="TT7" s="416"/>
      <c r="TU7" s="416"/>
      <c r="TV7" s="416"/>
      <c r="TW7" s="416"/>
      <c r="TX7" s="416"/>
      <c r="TY7" s="416"/>
      <c r="TZ7" s="416"/>
      <c r="UA7" s="416"/>
      <c r="UB7" s="416"/>
      <c r="UC7" s="416"/>
      <c r="UD7" s="416"/>
      <c r="UE7" s="416"/>
      <c r="UF7" s="416"/>
      <c r="UG7" s="416"/>
      <c r="UH7" s="416"/>
      <c r="UI7" s="416"/>
      <c r="UJ7" s="416"/>
      <c r="UK7" s="416"/>
      <c r="UL7" s="416"/>
      <c r="UM7" s="416"/>
      <c r="UN7" s="416"/>
      <c r="UO7" s="416"/>
      <c r="UP7" s="416"/>
      <c r="UQ7" s="416"/>
      <c r="UR7" s="416"/>
      <c r="US7" s="416"/>
      <c r="UT7" s="416"/>
      <c r="UU7" s="416"/>
      <c r="UV7" s="416"/>
      <c r="UW7" s="416"/>
      <c r="UX7" s="416"/>
      <c r="UY7" s="416"/>
      <c r="UZ7" s="416"/>
      <c r="VA7" s="416"/>
      <c r="VB7" s="416"/>
      <c r="VC7" s="416"/>
      <c r="VD7" s="416"/>
      <c r="VE7" s="416"/>
      <c r="VF7" s="416"/>
      <c r="VG7" s="416"/>
      <c r="VH7" s="416"/>
      <c r="VI7" s="416"/>
      <c r="VJ7" s="416"/>
      <c r="VK7" s="416"/>
      <c r="VL7" s="416"/>
      <c r="VM7" s="416"/>
      <c r="VN7" s="416"/>
      <c r="VO7" s="416"/>
      <c r="VP7" s="416"/>
      <c r="VQ7" s="416"/>
      <c r="VR7" s="416"/>
      <c r="VS7" s="416"/>
      <c r="VT7" s="416"/>
      <c r="VU7" s="416"/>
      <c r="VV7" s="416"/>
      <c r="VW7" s="416"/>
      <c r="VX7" s="416"/>
      <c r="VY7" s="416"/>
      <c r="VZ7" s="416"/>
      <c r="WA7" s="416"/>
      <c r="WB7" s="416"/>
      <c r="WC7" s="416"/>
      <c r="WD7" s="416"/>
      <c r="WE7" s="416"/>
      <c r="WF7" s="416"/>
      <c r="WG7" s="416"/>
      <c r="WH7" s="416"/>
      <c r="WI7" s="416"/>
      <c r="WJ7" s="416"/>
      <c r="WK7" s="416"/>
      <c r="WL7" s="416"/>
      <c r="WM7" s="416"/>
      <c r="WN7" s="416"/>
      <c r="WO7" s="416"/>
      <c r="WP7" s="416"/>
      <c r="WQ7" s="416"/>
      <c r="WR7" s="416"/>
      <c r="WS7" s="416"/>
      <c r="WT7" s="416"/>
      <c r="WU7" s="416"/>
      <c r="WV7" s="416"/>
      <c r="WW7" s="416"/>
      <c r="WX7" s="416"/>
      <c r="WY7" s="416"/>
      <c r="WZ7" s="416"/>
      <c r="XA7" s="416"/>
      <c r="XB7" s="416"/>
      <c r="XC7" s="416"/>
      <c r="XD7" s="416"/>
      <c r="XE7" s="416"/>
      <c r="XF7" s="416"/>
      <c r="XG7" s="416"/>
      <c r="XH7" s="416"/>
      <c r="XI7" s="416"/>
      <c r="XJ7" s="416"/>
      <c r="XK7" s="416"/>
      <c r="XL7" s="416"/>
      <c r="XM7" s="416"/>
      <c r="XN7" s="416"/>
      <c r="XO7" s="416"/>
      <c r="XP7" s="416"/>
      <c r="XQ7" s="416"/>
      <c r="XR7" s="416"/>
      <c r="XS7" s="416"/>
      <c r="XT7" s="416"/>
      <c r="XU7" s="416"/>
      <c r="XV7" s="416"/>
      <c r="XW7" s="416"/>
      <c r="XX7" s="416"/>
      <c r="XY7" s="416"/>
      <c r="XZ7" s="416"/>
      <c r="YA7" s="416"/>
      <c r="YB7" s="416"/>
      <c r="YC7" s="416"/>
      <c r="YD7" s="416"/>
      <c r="YE7" s="416"/>
      <c r="YF7" s="416"/>
      <c r="YG7" s="416"/>
      <c r="YH7" s="416"/>
      <c r="YI7" s="416"/>
      <c r="YJ7" s="416"/>
      <c r="YK7" s="416"/>
      <c r="YL7" s="416"/>
      <c r="YM7" s="416"/>
      <c r="YN7" s="416"/>
      <c r="YO7" s="416"/>
      <c r="YP7" s="416"/>
      <c r="YQ7" s="416"/>
      <c r="YR7" s="416"/>
      <c r="YS7" s="416"/>
      <c r="YT7" s="416"/>
      <c r="YU7" s="416"/>
      <c r="YV7" s="416"/>
      <c r="YW7" s="416"/>
      <c r="YX7" s="416"/>
      <c r="YY7" s="416"/>
      <c r="YZ7" s="416"/>
      <c r="ZA7" s="416"/>
      <c r="ZB7" s="416"/>
      <c r="ZC7" s="416"/>
      <c r="ZD7" s="416"/>
      <c r="ZE7" s="416"/>
      <c r="ZF7" s="416"/>
      <c r="ZG7" s="416"/>
      <c r="ZH7" s="416"/>
      <c r="ZI7" s="416"/>
      <c r="ZJ7" s="416"/>
      <c r="ZK7" s="416"/>
      <c r="ZL7" s="416"/>
      <c r="ZM7" s="416"/>
      <c r="ZN7" s="416"/>
      <c r="ZO7" s="416"/>
      <c r="ZP7" s="416"/>
      <c r="ZQ7" s="416"/>
      <c r="ZR7" s="416"/>
      <c r="ZS7" s="416"/>
      <c r="ZT7" s="416"/>
      <c r="ZU7" s="416"/>
      <c r="ZV7" s="416"/>
      <c r="ZW7" s="416"/>
      <c r="ZX7" s="416"/>
      <c r="ZY7" s="416"/>
      <c r="ZZ7" s="416"/>
      <c r="AAA7" s="416"/>
      <c r="AAB7" s="416"/>
      <c r="AAC7" s="416"/>
      <c r="AAD7" s="416"/>
      <c r="AAE7" s="416"/>
      <c r="AAF7" s="416"/>
      <c r="AAG7" s="416"/>
      <c r="AAH7" s="416"/>
      <c r="AAI7" s="416"/>
      <c r="AAJ7" s="416"/>
      <c r="AAK7" s="416"/>
      <c r="AAL7" s="416"/>
      <c r="AAM7" s="416"/>
      <c r="AAN7" s="416"/>
      <c r="AAO7" s="416"/>
      <c r="AAP7" s="416"/>
      <c r="AAQ7" s="416"/>
      <c r="AAR7" s="416"/>
      <c r="AAS7" s="416"/>
      <c r="AAT7" s="416"/>
      <c r="AAU7" s="416"/>
      <c r="AAV7" s="416"/>
      <c r="AAW7" s="416"/>
      <c r="AAX7" s="416"/>
      <c r="AAY7" s="416"/>
      <c r="AAZ7" s="416"/>
      <c r="ABA7" s="416"/>
      <c r="ABB7" s="416"/>
      <c r="ABC7" s="416"/>
      <c r="ABD7" s="416"/>
      <c r="ABE7" s="416"/>
      <c r="ABF7" s="416"/>
      <c r="ABG7" s="416"/>
      <c r="ABH7" s="416"/>
      <c r="ABI7" s="416"/>
      <c r="ABJ7" s="416"/>
      <c r="ABK7" s="416"/>
      <c r="ABL7" s="416"/>
      <c r="ABM7" s="416"/>
      <c r="ABN7" s="416"/>
      <c r="ABO7" s="416"/>
      <c r="ABP7" s="416"/>
      <c r="ABQ7" s="416"/>
      <c r="ABR7" s="416"/>
      <c r="ABS7" s="416"/>
      <c r="ABT7" s="416"/>
      <c r="ABU7" s="416"/>
      <c r="ABV7" s="416"/>
      <c r="ABW7" s="416"/>
      <c r="ABX7" s="416"/>
      <c r="ABY7" s="416"/>
      <c r="ABZ7" s="416"/>
      <c r="ACA7" s="416"/>
      <c r="ACB7" s="416"/>
      <c r="ACC7" s="416"/>
      <c r="ACD7" s="416"/>
      <c r="ACE7" s="416"/>
      <c r="ACF7" s="416"/>
      <c r="ACG7" s="416"/>
      <c r="ACH7" s="416"/>
      <c r="ACI7" s="416"/>
      <c r="ACJ7" s="416"/>
      <c r="ACK7" s="416"/>
      <c r="ACL7" s="416"/>
      <c r="ACM7" s="416"/>
      <c r="ACN7" s="416"/>
      <c r="ACO7" s="416"/>
      <c r="ACP7" s="416"/>
      <c r="ACQ7" s="416"/>
      <c r="ACR7" s="416"/>
      <c r="ACS7" s="416"/>
      <c r="ACT7" s="416"/>
      <c r="ACU7" s="416"/>
      <c r="ACV7" s="416"/>
      <c r="ACW7" s="416"/>
      <c r="ACX7" s="416"/>
      <c r="ACY7" s="416"/>
      <c r="ACZ7" s="416"/>
      <c r="ADA7" s="416"/>
      <c r="ADB7" s="416"/>
      <c r="ADC7" s="416"/>
      <c r="ADD7" s="416"/>
      <c r="ADE7" s="416"/>
      <c r="ADF7" s="416"/>
      <c r="ADG7" s="416"/>
      <c r="ADH7" s="416"/>
      <c r="ADI7" s="416"/>
      <c r="ADJ7" s="416"/>
      <c r="ADK7" s="416"/>
      <c r="ADL7" s="416"/>
      <c r="ADM7" s="416"/>
      <c r="ADN7" s="416"/>
      <c r="ADO7" s="416"/>
      <c r="ADP7" s="416"/>
      <c r="ADQ7" s="416"/>
      <c r="ADR7" s="416"/>
      <c r="ADS7" s="416"/>
      <c r="ADT7" s="416"/>
      <c r="ADU7" s="416"/>
      <c r="ADV7" s="416"/>
      <c r="ADW7" s="416"/>
      <c r="ADX7" s="416"/>
      <c r="ADY7" s="416"/>
      <c r="ADZ7" s="416"/>
      <c r="AEA7" s="416"/>
      <c r="AEB7" s="416"/>
      <c r="AEC7" s="416"/>
      <c r="AED7" s="416"/>
      <c r="AEE7" s="416"/>
      <c r="AEF7" s="416"/>
      <c r="AEG7" s="416"/>
      <c r="AEH7" s="416"/>
      <c r="AEI7" s="416"/>
      <c r="AEJ7" s="416"/>
      <c r="AEK7" s="416"/>
      <c r="AEL7" s="416"/>
      <c r="AEM7" s="416"/>
      <c r="AEN7" s="416"/>
      <c r="AEO7" s="416"/>
      <c r="AEP7" s="416"/>
      <c r="AEQ7" s="416"/>
      <c r="AER7" s="416"/>
      <c r="AES7" s="416"/>
      <c r="AET7" s="416"/>
      <c r="AEU7" s="416"/>
      <c r="AEV7" s="416"/>
      <c r="AEW7" s="416"/>
      <c r="AEX7" s="416"/>
      <c r="AEY7" s="416"/>
      <c r="AEZ7" s="416"/>
      <c r="AFA7" s="416"/>
      <c r="AFB7" s="416"/>
      <c r="AFC7" s="416"/>
      <c r="AFD7" s="416"/>
      <c r="AFE7" s="416"/>
      <c r="AFF7" s="416"/>
      <c r="AFG7" s="416"/>
      <c r="AFH7" s="416"/>
      <c r="AFI7" s="416"/>
      <c r="AFJ7" s="416"/>
      <c r="AFK7" s="416"/>
      <c r="AFL7" s="416"/>
      <c r="AFM7" s="416"/>
      <c r="AFN7" s="416"/>
      <c r="AFO7" s="416"/>
      <c r="AFP7" s="416"/>
      <c r="AFQ7" s="416"/>
      <c r="AFR7" s="416"/>
      <c r="AFS7" s="416"/>
      <c r="AFT7" s="416"/>
      <c r="AFU7" s="416"/>
      <c r="AFV7" s="416"/>
      <c r="AFW7" s="416"/>
      <c r="AFX7" s="416"/>
      <c r="AFY7" s="416"/>
      <c r="AFZ7" s="416"/>
      <c r="AGA7" s="416"/>
      <c r="AGB7" s="416"/>
      <c r="AGC7" s="416"/>
      <c r="AGD7" s="416"/>
      <c r="AGE7" s="416"/>
      <c r="AGF7" s="416"/>
      <c r="AGG7" s="416"/>
      <c r="AGH7" s="416"/>
      <c r="AGI7" s="416"/>
      <c r="AGJ7" s="416"/>
      <c r="AGK7" s="416"/>
      <c r="AGL7" s="416"/>
      <c r="AGM7" s="416"/>
      <c r="AGN7" s="416"/>
      <c r="AGO7" s="416"/>
      <c r="AGP7" s="416"/>
      <c r="AGQ7" s="416"/>
      <c r="AGR7" s="416"/>
      <c r="AGS7" s="416"/>
      <c r="AGT7" s="416"/>
      <c r="AGU7" s="416"/>
      <c r="AGV7" s="416"/>
      <c r="AGW7" s="416"/>
      <c r="AGX7" s="416"/>
      <c r="AGY7" s="416"/>
      <c r="AGZ7" s="416"/>
      <c r="AHA7" s="416"/>
      <c r="AHB7" s="416"/>
      <c r="AHC7" s="416"/>
      <c r="AHD7" s="416"/>
      <c r="AHE7" s="416"/>
      <c r="AHF7" s="416"/>
      <c r="AHG7" s="416"/>
      <c r="AHH7" s="416"/>
      <c r="AHI7" s="416"/>
      <c r="AHJ7" s="416"/>
      <c r="AHK7" s="416"/>
      <c r="AHL7" s="416"/>
      <c r="AHM7" s="416"/>
      <c r="AHN7" s="416"/>
      <c r="AHO7" s="416"/>
      <c r="AHP7" s="416"/>
      <c r="AHQ7" s="416"/>
      <c r="AHR7" s="416"/>
      <c r="AHS7" s="416"/>
      <c r="AHT7" s="416"/>
      <c r="AHU7" s="416"/>
      <c r="AHV7" s="416"/>
      <c r="AHW7" s="416"/>
      <c r="AHX7" s="416"/>
      <c r="AHY7" s="416"/>
      <c r="AHZ7" s="416"/>
      <c r="AIA7" s="416"/>
      <c r="AIB7" s="416"/>
      <c r="AIC7" s="416"/>
      <c r="AID7" s="416"/>
      <c r="AIE7" s="416"/>
      <c r="AIF7" s="416"/>
      <c r="AIG7" s="416"/>
      <c r="AIH7" s="416"/>
      <c r="AII7" s="416"/>
      <c r="AIJ7" s="416"/>
      <c r="AIK7" s="416"/>
      <c r="AIL7" s="416"/>
      <c r="AIM7" s="416"/>
      <c r="AIN7" s="416"/>
      <c r="AIO7" s="416"/>
      <c r="AIP7" s="416"/>
      <c r="AIQ7" s="416"/>
      <c r="AIR7" s="416"/>
      <c r="AIS7" s="416"/>
      <c r="AIT7" s="416"/>
      <c r="AIU7" s="416"/>
      <c r="AIV7" s="416"/>
      <c r="AIW7" s="416"/>
      <c r="AIX7" s="416"/>
      <c r="AIY7" s="416"/>
      <c r="AIZ7" s="416"/>
      <c r="AJA7" s="416"/>
      <c r="AJB7" s="416"/>
      <c r="AJC7" s="416"/>
      <c r="AJD7" s="416"/>
      <c r="AJE7" s="416"/>
      <c r="AJF7" s="416"/>
      <c r="AJG7" s="416"/>
      <c r="AJH7" s="416"/>
      <c r="AJI7" s="416"/>
      <c r="AJJ7" s="416"/>
      <c r="AJK7" s="416"/>
      <c r="AJL7" s="416"/>
      <c r="AJM7" s="416"/>
      <c r="AJN7" s="416"/>
      <c r="AJO7" s="416"/>
      <c r="AJP7" s="416"/>
      <c r="AJQ7" s="416"/>
      <c r="AJR7" s="416"/>
      <c r="AJS7" s="416"/>
      <c r="AJT7" s="416"/>
      <c r="AJU7" s="416"/>
      <c r="AJV7" s="416"/>
      <c r="AJW7" s="416"/>
      <c r="AJX7" s="416"/>
      <c r="AJY7" s="416"/>
      <c r="AJZ7" s="416"/>
      <c r="AKA7" s="416"/>
      <c r="AKB7" s="416"/>
      <c r="AKC7" s="416"/>
      <c r="AKD7" s="416"/>
      <c r="AKE7" s="416"/>
      <c r="AKF7" s="416"/>
      <c r="AKG7" s="416"/>
      <c r="AKH7" s="416"/>
      <c r="AKI7" s="416"/>
      <c r="AKJ7" s="416"/>
      <c r="AKK7" s="416"/>
      <c r="AKL7" s="416"/>
      <c r="AKM7" s="416"/>
      <c r="AKN7" s="416"/>
      <c r="AKO7" s="416"/>
      <c r="AKP7" s="416"/>
      <c r="AKQ7" s="416"/>
      <c r="AKR7" s="416"/>
      <c r="AKS7" s="416"/>
      <c r="AKT7" s="416"/>
      <c r="AKU7" s="416"/>
      <c r="AKV7" s="416"/>
      <c r="AKW7" s="416"/>
      <c r="AKX7" s="416"/>
      <c r="AKY7" s="416"/>
      <c r="AKZ7" s="416"/>
      <c r="ALA7" s="416"/>
      <c r="ALB7" s="416"/>
      <c r="ALC7" s="416"/>
      <c r="ALD7" s="416"/>
      <c r="ALE7" s="416"/>
      <c r="ALF7" s="416"/>
      <c r="ALG7" s="416"/>
      <c r="ALH7" s="416"/>
      <c r="ALI7" s="416"/>
      <c r="ALJ7" s="416"/>
      <c r="ALK7" s="416"/>
      <c r="ALL7" s="416"/>
      <c r="ALM7" s="416"/>
      <c r="ALN7" s="416"/>
      <c r="ALO7" s="416"/>
      <c r="ALP7" s="416"/>
      <c r="ALQ7" s="416"/>
      <c r="ALR7" s="416"/>
      <c r="ALS7" s="416"/>
      <c r="ALT7" s="416"/>
      <c r="ALU7" s="416"/>
      <c r="ALV7" s="416"/>
      <c r="ALW7" s="416"/>
      <c r="ALX7" s="416"/>
      <c r="ALY7" s="416"/>
      <c r="ALZ7" s="416"/>
      <c r="AMA7" s="416"/>
      <c r="AMB7" s="416"/>
      <c r="AMC7" s="416"/>
      <c r="AMD7" s="416"/>
      <c r="AME7" s="416"/>
      <c r="AMF7" s="416"/>
      <c r="AMG7" s="416"/>
      <c r="AMH7" s="416"/>
      <c r="AMI7" s="416"/>
      <c r="AMJ7" s="416"/>
      <c r="AMK7" s="416"/>
    </row>
    <row r="8" spans="1:1025" s="298" customFormat="1" ht="39.950000000000003" customHeight="1" x14ac:dyDescent="0.8">
      <c r="A8" s="525" t="s">
        <v>282</v>
      </c>
      <c r="B8" s="418">
        <v>1319</v>
      </c>
      <c r="C8" s="419">
        <v>621</v>
      </c>
      <c r="D8" s="418">
        <v>346</v>
      </c>
      <c r="E8" s="419">
        <v>862</v>
      </c>
      <c r="F8" s="418">
        <v>592</v>
      </c>
      <c r="G8" s="420">
        <v>748</v>
      </c>
      <c r="H8" s="421"/>
      <c r="I8" s="417"/>
      <c r="J8" s="422"/>
      <c r="K8" s="416"/>
      <c r="L8" s="416"/>
      <c r="M8" s="416"/>
      <c r="N8" s="416"/>
      <c r="O8" s="416"/>
      <c r="P8" s="416"/>
      <c r="Q8" s="416"/>
      <c r="R8" s="416"/>
      <c r="S8" s="416"/>
      <c r="T8" s="416"/>
      <c r="U8" s="416"/>
      <c r="V8" s="416"/>
      <c r="W8" s="416"/>
      <c r="X8" s="416"/>
      <c r="Y8" s="416"/>
      <c r="Z8" s="416"/>
      <c r="AA8" s="416"/>
      <c r="AB8" s="416"/>
      <c r="AC8" s="416"/>
      <c r="AD8" s="416"/>
      <c r="AE8" s="416"/>
      <c r="AF8" s="416"/>
      <c r="AG8" s="416"/>
      <c r="AH8" s="416"/>
      <c r="AI8" s="416"/>
      <c r="AJ8" s="416"/>
      <c r="AK8" s="416"/>
      <c r="AL8" s="416"/>
      <c r="AM8" s="416"/>
      <c r="AN8" s="416"/>
      <c r="AO8" s="416"/>
      <c r="AP8" s="416"/>
      <c r="AQ8" s="416"/>
      <c r="AR8" s="416"/>
      <c r="AS8" s="416"/>
      <c r="AT8" s="416"/>
      <c r="AU8" s="416"/>
      <c r="AV8" s="416"/>
      <c r="AW8" s="416"/>
      <c r="AX8" s="416"/>
      <c r="AY8" s="416"/>
      <c r="AZ8" s="416"/>
      <c r="BA8" s="416"/>
      <c r="BB8" s="416"/>
      <c r="BC8" s="416"/>
      <c r="BD8" s="416"/>
      <c r="BE8" s="416"/>
      <c r="BF8" s="416"/>
      <c r="BG8" s="416"/>
      <c r="BH8" s="416"/>
      <c r="BI8" s="416"/>
      <c r="BJ8" s="416"/>
      <c r="BK8" s="416"/>
      <c r="BL8" s="416"/>
      <c r="BM8" s="416"/>
      <c r="BN8" s="416"/>
      <c r="BO8" s="416"/>
      <c r="BP8" s="416"/>
      <c r="BQ8" s="416"/>
      <c r="BR8" s="416"/>
      <c r="BS8" s="416"/>
      <c r="BT8" s="416"/>
      <c r="BU8" s="416"/>
      <c r="BV8" s="416"/>
      <c r="BW8" s="416"/>
      <c r="BX8" s="416"/>
      <c r="BY8" s="416"/>
      <c r="BZ8" s="416"/>
      <c r="CA8" s="416"/>
      <c r="CB8" s="416"/>
      <c r="CC8" s="416"/>
      <c r="CD8" s="416"/>
      <c r="CE8" s="416"/>
      <c r="CF8" s="416"/>
      <c r="CG8" s="416"/>
      <c r="CH8" s="416"/>
      <c r="CI8" s="416"/>
      <c r="CJ8" s="416"/>
      <c r="CK8" s="416"/>
      <c r="CL8" s="416"/>
      <c r="CM8" s="416"/>
      <c r="CN8" s="416"/>
      <c r="CO8" s="416"/>
      <c r="CP8" s="416"/>
      <c r="CQ8" s="416"/>
      <c r="CR8" s="416"/>
      <c r="CS8" s="416"/>
      <c r="CT8" s="416"/>
      <c r="CU8" s="416"/>
      <c r="CV8" s="416"/>
      <c r="CW8" s="416"/>
      <c r="CX8" s="416"/>
      <c r="CY8" s="416"/>
      <c r="CZ8" s="416"/>
      <c r="DA8" s="416"/>
      <c r="DB8" s="416"/>
      <c r="DC8" s="416"/>
      <c r="DD8" s="416"/>
      <c r="DE8" s="416"/>
      <c r="DF8" s="416"/>
      <c r="DG8" s="416"/>
      <c r="DH8" s="416"/>
      <c r="DI8" s="416"/>
      <c r="DJ8" s="416"/>
      <c r="DK8" s="416"/>
      <c r="DL8" s="416"/>
      <c r="DM8" s="416"/>
      <c r="DN8" s="416"/>
      <c r="DO8" s="416"/>
      <c r="DP8" s="416"/>
      <c r="DQ8" s="416"/>
      <c r="DR8" s="416"/>
      <c r="DS8" s="416"/>
      <c r="DT8" s="416"/>
      <c r="DU8" s="416"/>
      <c r="DV8" s="416"/>
      <c r="DW8" s="416"/>
      <c r="DX8" s="416"/>
      <c r="DY8" s="416"/>
      <c r="DZ8" s="416"/>
      <c r="EA8" s="416"/>
      <c r="EB8" s="416"/>
      <c r="EC8" s="416"/>
      <c r="ED8" s="416"/>
      <c r="EE8" s="416"/>
      <c r="EF8" s="416"/>
      <c r="EG8" s="416"/>
      <c r="EH8" s="416"/>
      <c r="EI8" s="416"/>
      <c r="EJ8" s="416"/>
      <c r="EK8" s="416"/>
      <c r="EL8" s="416"/>
      <c r="EM8" s="416"/>
      <c r="EN8" s="416"/>
      <c r="EO8" s="416"/>
      <c r="EP8" s="416"/>
      <c r="EQ8" s="416"/>
      <c r="ER8" s="416"/>
      <c r="ES8" s="416"/>
      <c r="ET8" s="416"/>
      <c r="EU8" s="416"/>
      <c r="EV8" s="416"/>
      <c r="EW8" s="416"/>
      <c r="EX8" s="416"/>
      <c r="EY8" s="416"/>
      <c r="EZ8" s="416"/>
      <c r="FA8" s="416"/>
      <c r="FB8" s="416"/>
      <c r="FC8" s="416"/>
      <c r="FD8" s="416"/>
      <c r="FE8" s="416"/>
      <c r="FF8" s="416"/>
      <c r="FG8" s="416"/>
      <c r="FH8" s="416"/>
      <c r="FI8" s="416"/>
      <c r="FJ8" s="416"/>
      <c r="FK8" s="416"/>
      <c r="FL8" s="416"/>
      <c r="FM8" s="416"/>
      <c r="FN8" s="416"/>
      <c r="FO8" s="416"/>
      <c r="FP8" s="416"/>
      <c r="FQ8" s="416"/>
      <c r="FR8" s="416"/>
      <c r="FS8" s="416"/>
      <c r="FT8" s="416"/>
      <c r="FU8" s="416"/>
      <c r="FV8" s="416"/>
      <c r="FW8" s="416"/>
      <c r="FX8" s="416"/>
      <c r="FY8" s="416"/>
      <c r="FZ8" s="416"/>
      <c r="GA8" s="416"/>
      <c r="GB8" s="416"/>
      <c r="GC8" s="416"/>
      <c r="GD8" s="416"/>
      <c r="GE8" s="416"/>
      <c r="GF8" s="416"/>
      <c r="GG8" s="416"/>
      <c r="GH8" s="416"/>
      <c r="GI8" s="416"/>
      <c r="GJ8" s="416"/>
      <c r="GK8" s="416"/>
      <c r="GL8" s="416"/>
      <c r="GM8" s="416"/>
      <c r="GN8" s="416"/>
      <c r="GO8" s="416"/>
      <c r="GP8" s="416"/>
      <c r="GQ8" s="416"/>
      <c r="GR8" s="416"/>
      <c r="GS8" s="416"/>
      <c r="GT8" s="416"/>
      <c r="GU8" s="416"/>
      <c r="GV8" s="416"/>
      <c r="GW8" s="416"/>
      <c r="GX8" s="416"/>
      <c r="GY8" s="416"/>
      <c r="GZ8" s="416"/>
      <c r="HA8" s="416"/>
      <c r="HB8" s="416"/>
      <c r="HC8" s="416"/>
      <c r="HD8" s="416"/>
      <c r="HE8" s="416"/>
      <c r="HF8" s="416"/>
      <c r="HG8" s="416"/>
      <c r="HH8" s="416"/>
      <c r="HI8" s="416"/>
      <c r="HJ8" s="416"/>
      <c r="HK8" s="416"/>
      <c r="HL8" s="416"/>
      <c r="HM8" s="416"/>
      <c r="HN8" s="416"/>
      <c r="HO8" s="416"/>
      <c r="HP8" s="416"/>
      <c r="HQ8" s="416"/>
      <c r="HR8" s="416"/>
      <c r="HS8" s="416"/>
      <c r="HT8" s="416"/>
      <c r="HU8" s="416"/>
      <c r="HV8" s="416"/>
      <c r="HW8" s="416"/>
      <c r="HX8" s="416"/>
      <c r="HY8" s="416"/>
      <c r="HZ8" s="416"/>
      <c r="IA8" s="416"/>
      <c r="IB8" s="416"/>
      <c r="IC8" s="416"/>
      <c r="ID8" s="416"/>
      <c r="IE8" s="416"/>
      <c r="IF8" s="416"/>
      <c r="IG8" s="416"/>
      <c r="IH8" s="416"/>
      <c r="II8" s="416"/>
      <c r="IJ8" s="416"/>
      <c r="IK8" s="416"/>
      <c r="IL8" s="416"/>
      <c r="IM8" s="416"/>
      <c r="IN8" s="416"/>
      <c r="IO8" s="416"/>
      <c r="IP8" s="416"/>
      <c r="IQ8" s="416"/>
      <c r="IR8" s="416"/>
      <c r="IS8" s="416"/>
      <c r="IT8" s="416"/>
      <c r="IU8" s="416"/>
      <c r="IV8" s="416"/>
      <c r="IW8" s="416"/>
      <c r="IX8" s="416"/>
      <c r="IY8" s="416"/>
      <c r="IZ8" s="416"/>
      <c r="JA8" s="416"/>
      <c r="JB8" s="416"/>
      <c r="JC8" s="416"/>
      <c r="JD8" s="416"/>
      <c r="JE8" s="416"/>
      <c r="JF8" s="416"/>
      <c r="JG8" s="416"/>
      <c r="JH8" s="416"/>
      <c r="JI8" s="416"/>
      <c r="JJ8" s="416"/>
      <c r="JK8" s="416"/>
      <c r="JL8" s="416"/>
      <c r="JM8" s="416"/>
      <c r="JN8" s="416"/>
      <c r="JO8" s="416"/>
      <c r="JP8" s="416"/>
      <c r="JQ8" s="416"/>
      <c r="JR8" s="416"/>
      <c r="JS8" s="416"/>
      <c r="JT8" s="416"/>
      <c r="JU8" s="416"/>
      <c r="JV8" s="416"/>
      <c r="JW8" s="416"/>
      <c r="JX8" s="416"/>
      <c r="JY8" s="416"/>
      <c r="JZ8" s="416"/>
      <c r="KA8" s="416"/>
      <c r="KB8" s="416"/>
      <c r="KC8" s="416"/>
      <c r="KD8" s="416"/>
      <c r="KE8" s="416"/>
      <c r="KF8" s="416"/>
      <c r="KG8" s="416"/>
      <c r="KH8" s="416"/>
      <c r="KI8" s="416"/>
      <c r="KJ8" s="416"/>
      <c r="KK8" s="416"/>
      <c r="KL8" s="416"/>
      <c r="KM8" s="416"/>
      <c r="KN8" s="416"/>
      <c r="KO8" s="416"/>
      <c r="KP8" s="416"/>
      <c r="KQ8" s="416"/>
      <c r="KR8" s="416"/>
      <c r="KS8" s="416"/>
      <c r="KT8" s="416"/>
      <c r="KU8" s="416"/>
      <c r="KV8" s="416"/>
      <c r="KW8" s="416"/>
      <c r="KX8" s="416"/>
      <c r="KY8" s="416"/>
      <c r="KZ8" s="416"/>
      <c r="LA8" s="416"/>
      <c r="LB8" s="416"/>
      <c r="LC8" s="416"/>
      <c r="LD8" s="416"/>
      <c r="LE8" s="416"/>
      <c r="LF8" s="416"/>
      <c r="LG8" s="416"/>
      <c r="LH8" s="416"/>
      <c r="LI8" s="416"/>
      <c r="LJ8" s="416"/>
      <c r="LK8" s="416"/>
      <c r="LL8" s="416"/>
      <c r="LM8" s="416"/>
      <c r="LN8" s="416"/>
      <c r="LO8" s="416"/>
      <c r="LP8" s="416"/>
      <c r="LQ8" s="416"/>
      <c r="LR8" s="416"/>
      <c r="LS8" s="416"/>
      <c r="LT8" s="416"/>
      <c r="LU8" s="416"/>
      <c r="LV8" s="416"/>
      <c r="LW8" s="416"/>
      <c r="LX8" s="416"/>
      <c r="LY8" s="416"/>
      <c r="LZ8" s="416"/>
      <c r="MA8" s="416"/>
      <c r="MB8" s="416"/>
      <c r="MC8" s="416"/>
      <c r="MD8" s="416"/>
      <c r="ME8" s="416"/>
      <c r="MF8" s="416"/>
      <c r="MG8" s="416"/>
      <c r="MH8" s="416"/>
      <c r="MI8" s="416"/>
      <c r="MJ8" s="416"/>
      <c r="MK8" s="416"/>
      <c r="ML8" s="416"/>
      <c r="MM8" s="416"/>
      <c r="MN8" s="416"/>
      <c r="MO8" s="416"/>
      <c r="MP8" s="416"/>
      <c r="MQ8" s="416"/>
      <c r="MR8" s="416"/>
      <c r="MS8" s="416"/>
      <c r="MT8" s="416"/>
      <c r="MU8" s="416"/>
      <c r="MV8" s="416"/>
      <c r="MW8" s="416"/>
      <c r="MX8" s="416"/>
      <c r="MY8" s="416"/>
      <c r="MZ8" s="416"/>
      <c r="NA8" s="416"/>
      <c r="NB8" s="416"/>
      <c r="NC8" s="416"/>
      <c r="ND8" s="416"/>
      <c r="NE8" s="416"/>
      <c r="NF8" s="416"/>
      <c r="NG8" s="416"/>
      <c r="NH8" s="416"/>
      <c r="NI8" s="416"/>
      <c r="NJ8" s="416"/>
      <c r="NK8" s="416"/>
      <c r="NL8" s="416"/>
      <c r="NM8" s="416"/>
      <c r="NN8" s="416"/>
      <c r="NO8" s="416"/>
      <c r="NP8" s="416"/>
      <c r="NQ8" s="416"/>
      <c r="NR8" s="416"/>
      <c r="NS8" s="416"/>
      <c r="NT8" s="416"/>
      <c r="NU8" s="416"/>
      <c r="NV8" s="416"/>
      <c r="NW8" s="416"/>
      <c r="NX8" s="416"/>
      <c r="NY8" s="416"/>
      <c r="NZ8" s="416"/>
      <c r="OA8" s="416"/>
      <c r="OB8" s="416"/>
      <c r="OC8" s="416"/>
      <c r="OD8" s="416"/>
      <c r="OE8" s="416"/>
      <c r="OF8" s="416"/>
      <c r="OG8" s="416"/>
      <c r="OH8" s="416"/>
      <c r="OI8" s="416"/>
      <c r="OJ8" s="416"/>
      <c r="OK8" s="416"/>
      <c r="OL8" s="416"/>
      <c r="OM8" s="416"/>
      <c r="ON8" s="416"/>
      <c r="OO8" s="416"/>
      <c r="OP8" s="416"/>
      <c r="OQ8" s="416"/>
      <c r="OR8" s="416"/>
      <c r="OS8" s="416"/>
      <c r="OT8" s="416"/>
      <c r="OU8" s="416"/>
      <c r="OV8" s="416"/>
      <c r="OW8" s="416"/>
      <c r="OX8" s="416"/>
      <c r="OY8" s="416"/>
      <c r="OZ8" s="416"/>
      <c r="PA8" s="416"/>
      <c r="PB8" s="416"/>
      <c r="PC8" s="416"/>
      <c r="PD8" s="416"/>
      <c r="PE8" s="416"/>
      <c r="PF8" s="416"/>
      <c r="PG8" s="416"/>
      <c r="PH8" s="416"/>
      <c r="PI8" s="416"/>
      <c r="PJ8" s="416"/>
      <c r="PK8" s="416"/>
      <c r="PL8" s="416"/>
      <c r="PM8" s="416"/>
      <c r="PN8" s="416"/>
      <c r="PO8" s="416"/>
      <c r="PP8" s="416"/>
      <c r="PQ8" s="416"/>
      <c r="PR8" s="416"/>
      <c r="PS8" s="416"/>
      <c r="PT8" s="416"/>
      <c r="PU8" s="416"/>
      <c r="PV8" s="416"/>
      <c r="PW8" s="416"/>
      <c r="PX8" s="416"/>
      <c r="PY8" s="416"/>
      <c r="PZ8" s="416"/>
      <c r="QA8" s="416"/>
      <c r="QB8" s="416"/>
      <c r="QC8" s="416"/>
      <c r="QD8" s="416"/>
      <c r="QE8" s="416"/>
      <c r="QF8" s="416"/>
      <c r="QG8" s="416"/>
      <c r="QH8" s="416"/>
      <c r="QI8" s="416"/>
      <c r="QJ8" s="416"/>
      <c r="QK8" s="416"/>
      <c r="QL8" s="416"/>
      <c r="QM8" s="416"/>
      <c r="QN8" s="416"/>
      <c r="QO8" s="416"/>
      <c r="QP8" s="416"/>
      <c r="QQ8" s="416"/>
      <c r="QR8" s="416"/>
      <c r="QS8" s="416"/>
      <c r="QT8" s="416"/>
      <c r="QU8" s="416"/>
      <c r="QV8" s="416"/>
      <c r="QW8" s="416"/>
      <c r="QX8" s="416"/>
      <c r="QY8" s="416"/>
      <c r="QZ8" s="416"/>
      <c r="RA8" s="416"/>
      <c r="RB8" s="416"/>
      <c r="RC8" s="416"/>
      <c r="RD8" s="416"/>
      <c r="RE8" s="416"/>
      <c r="RF8" s="416"/>
      <c r="RG8" s="416"/>
      <c r="RH8" s="416"/>
      <c r="RI8" s="416"/>
      <c r="RJ8" s="416"/>
      <c r="RK8" s="416"/>
      <c r="RL8" s="416"/>
      <c r="RM8" s="416"/>
      <c r="RN8" s="416"/>
      <c r="RO8" s="416"/>
      <c r="RP8" s="416"/>
      <c r="RQ8" s="416"/>
      <c r="RR8" s="416"/>
      <c r="RS8" s="416"/>
      <c r="RT8" s="416"/>
      <c r="RU8" s="416"/>
      <c r="RV8" s="416"/>
      <c r="RW8" s="416"/>
      <c r="RX8" s="416"/>
      <c r="RY8" s="416"/>
      <c r="RZ8" s="416"/>
      <c r="SA8" s="416"/>
      <c r="SB8" s="416"/>
      <c r="SC8" s="416"/>
      <c r="SD8" s="416"/>
      <c r="SE8" s="416"/>
      <c r="SF8" s="416"/>
      <c r="SG8" s="416"/>
      <c r="SH8" s="416"/>
      <c r="SI8" s="416"/>
      <c r="SJ8" s="416"/>
      <c r="SK8" s="416"/>
      <c r="SL8" s="416"/>
      <c r="SM8" s="416"/>
      <c r="SN8" s="416"/>
      <c r="SO8" s="416"/>
      <c r="SP8" s="416"/>
      <c r="SQ8" s="416"/>
      <c r="SR8" s="416"/>
      <c r="SS8" s="416"/>
      <c r="ST8" s="416"/>
      <c r="SU8" s="416"/>
      <c r="SV8" s="416"/>
      <c r="SW8" s="416"/>
      <c r="SX8" s="416"/>
      <c r="SY8" s="416"/>
      <c r="SZ8" s="416"/>
      <c r="TA8" s="416"/>
      <c r="TB8" s="416"/>
      <c r="TC8" s="416"/>
      <c r="TD8" s="416"/>
      <c r="TE8" s="416"/>
      <c r="TF8" s="416"/>
      <c r="TG8" s="416"/>
      <c r="TH8" s="416"/>
      <c r="TI8" s="416"/>
      <c r="TJ8" s="416"/>
      <c r="TK8" s="416"/>
      <c r="TL8" s="416"/>
      <c r="TM8" s="416"/>
      <c r="TN8" s="416"/>
      <c r="TO8" s="416"/>
      <c r="TP8" s="416"/>
      <c r="TQ8" s="416"/>
      <c r="TR8" s="416"/>
      <c r="TS8" s="416"/>
      <c r="TT8" s="416"/>
      <c r="TU8" s="416"/>
      <c r="TV8" s="416"/>
      <c r="TW8" s="416"/>
      <c r="TX8" s="416"/>
      <c r="TY8" s="416"/>
      <c r="TZ8" s="416"/>
      <c r="UA8" s="416"/>
      <c r="UB8" s="416"/>
      <c r="UC8" s="416"/>
      <c r="UD8" s="416"/>
      <c r="UE8" s="416"/>
      <c r="UF8" s="416"/>
      <c r="UG8" s="416"/>
      <c r="UH8" s="416"/>
      <c r="UI8" s="416"/>
      <c r="UJ8" s="416"/>
      <c r="UK8" s="416"/>
      <c r="UL8" s="416"/>
      <c r="UM8" s="416"/>
      <c r="UN8" s="416"/>
      <c r="UO8" s="416"/>
      <c r="UP8" s="416"/>
      <c r="UQ8" s="416"/>
      <c r="UR8" s="416"/>
      <c r="US8" s="416"/>
      <c r="UT8" s="416"/>
      <c r="UU8" s="416"/>
      <c r="UV8" s="416"/>
      <c r="UW8" s="416"/>
      <c r="UX8" s="416"/>
      <c r="UY8" s="416"/>
      <c r="UZ8" s="416"/>
      <c r="VA8" s="416"/>
      <c r="VB8" s="416"/>
      <c r="VC8" s="416"/>
      <c r="VD8" s="416"/>
      <c r="VE8" s="416"/>
      <c r="VF8" s="416"/>
      <c r="VG8" s="416"/>
      <c r="VH8" s="416"/>
      <c r="VI8" s="416"/>
      <c r="VJ8" s="416"/>
      <c r="VK8" s="416"/>
      <c r="VL8" s="416"/>
      <c r="VM8" s="416"/>
      <c r="VN8" s="416"/>
      <c r="VO8" s="416"/>
      <c r="VP8" s="416"/>
      <c r="VQ8" s="416"/>
      <c r="VR8" s="416"/>
      <c r="VS8" s="416"/>
      <c r="VT8" s="416"/>
      <c r="VU8" s="416"/>
      <c r="VV8" s="416"/>
      <c r="VW8" s="416"/>
      <c r="VX8" s="416"/>
      <c r="VY8" s="416"/>
      <c r="VZ8" s="416"/>
      <c r="WA8" s="416"/>
      <c r="WB8" s="416"/>
      <c r="WC8" s="416"/>
      <c r="WD8" s="416"/>
      <c r="WE8" s="416"/>
      <c r="WF8" s="416"/>
      <c r="WG8" s="416"/>
      <c r="WH8" s="416"/>
      <c r="WI8" s="416"/>
      <c r="WJ8" s="416"/>
      <c r="WK8" s="416"/>
      <c r="WL8" s="416"/>
      <c r="WM8" s="416"/>
      <c r="WN8" s="416"/>
      <c r="WO8" s="416"/>
      <c r="WP8" s="416"/>
      <c r="WQ8" s="416"/>
      <c r="WR8" s="416"/>
      <c r="WS8" s="416"/>
      <c r="WT8" s="416"/>
      <c r="WU8" s="416"/>
      <c r="WV8" s="416"/>
      <c r="WW8" s="416"/>
      <c r="WX8" s="416"/>
      <c r="WY8" s="416"/>
      <c r="WZ8" s="416"/>
      <c r="XA8" s="416"/>
      <c r="XB8" s="416"/>
      <c r="XC8" s="416"/>
      <c r="XD8" s="416"/>
      <c r="XE8" s="416"/>
      <c r="XF8" s="416"/>
      <c r="XG8" s="416"/>
      <c r="XH8" s="416"/>
      <c r="XI8" s="416"/>
      <c r="XJ8" s="416"/>
      <c r="XK8" s="416"/>
      <c r="XL8" s="416"/>
      <c r="XM8" s="416"/>
      <c r="XN8" s="416"/>
      <c r="XO8" s="416"/>
      <c r="XP8" s="416"/>
      <c r="XQ8" s="416"/>
      <c r="XR8" s="416"/>
      <c r="XS8" s="416"/>
      <c r="XT8" s="416"/>
      <c r="XU8" s="416"/>
      <c r="XV8" s="416"/>
      <c r="XW8" s="416"/>
      <c r="XX8" s="416"/>
      <c r="XY8" s="416"/>
      <c r="XZ8" s="416"/>
      <c r="YA8" s="416"/>
      <c r="YB8" s="416"/>
      <c r="YC8" s="416"/>
      <c r="YD8" s="416"/>
      <c r="YE8" s="416"/>
      <c r="YF8" s="416"/>
      <c r="YG8" s="416"/>
      <c r="YH8" s="416"/>
      <c r="YI8" s="416"/>
      <c r="YJ8" s="416"/>
      <c r="YK8" s="416"/>
      <c r="YL8" s="416"/>
      <c r="YM8" s="416"/>
      <c r="YN8" s="416"/>
      <c r="YO8" s="416"/>
      <c r="YP8" s="416"/>
      <c r="YQ8" s="416"/>
      <c r="YR8" s="416"/>
      <c r="YS8" s="416"/>
      <c r="YT8" s="416"/>
      <c r="YU8" s="416"/>
      <c r="YV8" s="416"/>
      <c r="YW8" s="416"/>
      <c r="YX8" s="416"/>
      <c r="YY8" s="416"/>
      <c r="YZ8" s="416"/>
      <c r="ZA8" s="416"/>
      <c r="ZB8" s="416"/>
      <c r="ZC8" s="416"/>
      <c r="ZD8" s="416"/>
      <c r="ZE8" s="416"/>
      <c r="ZF8" s="416"/>
      <c r="ZG8" s="416"/>
      <c r="ZH8" s="416"/>
      <c r="ZI8" s="416"/>
      <c r="ZJ8" s="416"/>
      <c r="ZK8" s="416"/>
      <c r="ZL8" s="416"/>
      <c r="ZM8" s="416"/>
      <c r="ZN8" s="416"/>
      <c r="ZO8" s="416"/>
      <c r="ZP8" s="416"/>
      <c r="ZQ8" s="416"/>
      <c r="ZR8" s="416"/>
      <c r="ZS8" s="416"/>
      <c r="ZT8" s="416"/>
      <c r="ZU8" s="416"/>
      <c r="ZV8" s="416"/>
      <c r="ZW8" s="416"/>
      <c r="ZX8" s="416"/>
      <c r="ZY8" s="416"/>
      <c r="ZZ8" s="416"/>
      <c r="AAA8" s="416"/>
      <c r="AAB8" s="416"/>
      <c r="AAC8" s="416"/>
      <c r="AAD8" s="416"/>
      <c r="AAE8" s="416"/>
      <c r="AAF8" s="416"/>
      <c r="AAG8" s="416"/>
      <c r="AAH8" s="416"/>
      <c r="AAI8" s="416"/>
      <c r="AAJ8" s="416"/>
      <c r="AAK8" s="416"/>
      <c r="AAL8" s="416"/>
      <c r="AAM8" s="416"/>
      <c r="AAN8" s="416"/>
      <c r="AAO8" s="416"/>
      <c r="AAP8" s="416"/>
      <c r="AAQ8" s="416"/>
      <c r="AAR8" s="416"/>
      <c r="AAS8" s="416"/>
      <c r="AAT8" s="416"/>
      <c r="AAU8" s="416"/>
      <c r="AAV8" s="416"/>
      <c r="AAW8" s="416"/>
      <c r="AAX8" s="416"/>
      <c r="AAY8" s="416"/>
      <c r="AAZ8" s="416"/>
      <c r="ABA8" s="416"/>
      <c r="ABB8" s="416"/>
      <c r="ABC8" s="416"/>
      <c r="ABD8" s="416"/>
      <c r="ABE8" s="416"/>
      <c r="ABF8" s="416"/>
      <c r="ABG8" s="416"/>
      <c r="ABH8" s="416"/>
      <c r="ABI8" s="416"/>
      <c r="ABJ8" s="416"/>
      <c r="ABK8" s="416"/>
      <c r="ABL8" s="416"/>
      <c r="ABM8" s="416"/>
      <c r="ABN8" s="416"/>
      <c r="ABO8" s="416"/>
      <c r="ABP8" s="416"/>
      <c r="ABQ8" s="416"/>
      <c r="ABR8" s="416"/>
      <c r="ABS8" s="416"/>
      <c r="ABT8" s="416"/>
      <c r="ABU8" s="416"/>
      <c r="ABV8" s="416"/>
      <c r="ABW8" s="416"/>
      <c r="ABX8" s="416"/>
      <c r="ABY8" s="416"/>
      <c r="ABZ8" s="416"/>
      <c r="ACA8" s="416"/>
      <c r="ACB8" s="416"/>
      <c r="ACC8" s="416"/>
      <c r="ACD8" s="416"/>
      <c r="ACE8" s="416"/>
      <c r="ACF8" s="416"/>
      <c r="ACG8" s="416"/>
      <c r="ACH8" s="416"/>
      <c r="ACI8" s="416"/>
      <c r="ACJ8" s="416"/>
      <c r="ACK8" s="416"/>
      <c r="ACL8" s="416"/>
      <c r="ACM8" s="416"/>
      <c r="ACN8" s="416"/>
      <c r="ACO8" s="416"/>
      <c r="ACP8" s="416"/>
      <c r="ACQ8" s="416"/>
      <c r="ACR8" s="416"/>
      <c r="ACS8" s="416"/>
      <c r="ACT8" s="416"/>
      <c r="ACU8" s="416"/>
      <c r="ACV8" s="416"/>
      <c r="ACW8" s="416"/>
      <c r="ACX8" s="416"/>
      <c r="ACY8" s="416"/>
      <c r="ACZ8" s="416"/>
      <c r="ADA8" s="416"/>
      <c r="ADB8" s="416"/>
      <c r="ADC8" s="416"/>
      <c r="ADD8" s="416"/>
      <c r="ADE8" s="416"/>
      <c r="ADF8" s="416"/>
      <c r="ADG8" s="416"/>
      <c r="ADH8" s="416"/>
      <c r="ADI8" s="416"/>
      <c r="ADJ8" s="416"/>
      <c r="ADK8" s="416"/>
      <c r="ADL8" s="416"/>
      <c r="ADM8" s="416"/>
      <c r="ADN8" s="416"/>
      <c r="ADO8" s="416"/>
      <c r="ADP8" s="416"/>
      <c r="ADQ8" s="416"/>
      <c r="ADR8" s="416"/>
      <c r="ADS8" s="416"/>
      <c r="ADT8" s="416"/>
      <c r="ADU8" s="416"/>
      <c r="ADV8" s="416"/>
      <c r="ADW8" s="416"/>
      <c r="ADX8" s="416"/>
      <c r="ADY8" s="416"/>
      <c r="ADZ8" s="416"/>
      <c r="AEA8" s="416"/>
      <c r="AEB8" s="416"/>
      <c r="AEC8" s="416"/>
      <c r="AED8" s="416"/>
      <c r="AEE8" s="416"/>
      <c r="AEF8" s="416"/>
      <c r="AEG8" s="416"/>
      <c r="AEH8" s="416"/>
      <c r="AEI8" s="416"/>
      <c r="AEJ8" s="416"/>
      <c r="AEK8" s="416"/>
      <c r="AEL8" s="416"/>
      <c r="AEM8" s="416"/>
      <c r="AEN8" s="416"/>
      <c r="AEO8" s="416"/>
      <c r="AEP8" s="416"/>
      <c r="AEQ8" s="416"/>
      <c r="AER8" s="416"/>
      <c r="AES8" s="416"/>
      <c r="AET8" s="416"/>
      <c r="AEU8" s="416"/>
      <c r="AEV8" s="416"/>
      <c r="AEW8" s="416"/>
      <c r="AEX8" s="416"/>
      <c r="AEY8" s="416"/>
      <c r="AEZ8" s="416"/>
      <c r="AFA8" s="416"/>
      <c r="AFB8" s="416"/>
      <c r="AFC8" s="416"/>
      <c r="AFD8" s="416"/>
      <c r="AFE8" s="416"/>
      <c r="AFF8" s="416"/>
      <c r="AFG8" s="416"/>
      <c r="AFH8" s="416"/>
      <c r="AFI8" s="416"/>
      <c r="AFJ8" s="416"/>
      <c r="AFK8" s="416"/>
      <c r="AFL8" s="416"/>
      <c r="AFM8" s="416"/>
      <c r="AFN8" s="416"/>
      <c r="AFO8" s="416"/>
      <c r="AFP8" s="416"/>
      <c r="AFQ8" s="416"/>
      <c r="AFR8" s="416"/>
      <c r="AFS8" s="416"/>
      <c r="AFT8" s="416"/>
      <c r="AFU8" s="416"/>
      <c r="AFV8" s="416"/>
      <c r="AFW8" s="416"/>
      <c r="AFX8" s="416"/>
      <c r="AFY8" s="416"/>
      <c r="AFZ8" s="416"/>
      <c r="AGA8" s="416"/>
      <c r="AGB8" s="416"/>
      <c r="AGC8" s="416"/>
      <c r="AGD8" s="416"/>
      <c r="AGE8" s="416"/>
      <c r="AGF8" s="416"/>
      <c r="AGG8" s="416"/>
      <c r="AGH8" s="416"/>
      <c r="AGI8" s="416"/>
      <c r="AGJ8" s="416"/>
      <c r="AGK8" s="416"/>
      <c r="AGL8" s="416"/>
      <c r="AGM8" s="416"/>
      <c r="AGN8" s="416"/>
      <c r="AGO8" s="416"/>
      <c r="AGP8" s="416"/>
      <c r="AGQ8" s="416"/>
      <c r="AGR8" s="416"/>
      <c r="AGS8" s="416"/>
      <c r="AGT8" s="416"/>
      <c r="AGU8" s="416"/>
      <c r="AGV8" s="416"/>
      <c r="AGW8" s="416"/>
      <c r="AGX8" s="416"/>
      <c r="AGY8" s="416"/>
      <c r="AGZ8" s="416"/>
      <c r="AHA8" s="416"/>
      <c r="AHB8" s="416"/>
      <c r="AHC8" s="416"/>
      <c r="AHD8" s="416"/>
      <c r="AHE8" s="416"/>
      <c r="AHF8" s="416"/>
      <c r="AHG8" s="416"/>
      <c r="AHH8" s="416"/>
      <c r="AHI8" s="416"/>
      <c r="AHJ8" s="416"/>
      <c r="AHK8" s="416"/>
      <c r="AHL8" s="416"/>
      <c r="AHM8" s="416"/>
      <c r="AHN8" s="416"/>
      <c r="AHO8" s="416"/>
      <c r="AHP8" s="416"/>
      <c r="AHQ8" s="416"/>
      <c r="AHR8" s="416"/>
      <c r="AHS8" s="416"/>
      <c r="AHT8" s="416"/>
      <c r="AHU8" s="416"/>
      <c r="AHV8" s="416"/>
      <c r="AHW8" s="416"/>
      <c r="AHX8" s="416"/>
      <c r="AHY8" s="416"/>
      <c r="AHZ8" s="416"/>
      <c r="AIA8" s="416"/>
      <c r="AIB8" s="416"/>
      <c r="AIC8" s="416"/>
      <c r="AID8" s="416"/>
      <c r="AIE8" s="416"/>
      <c r="AIF8" s="416"/>
      <c r="AIG8" s="416"/>
      <c r="AIH8" s="416"/>
      <c r="AII8" s="416"/>
      <c r="AIJ8" s="416"/>
      <c r="AIK8" s="416"/>
      <c r="AIL8" s="416"/>
      <c r="AIM8" s="416"/>
      <c r="AIN8" s="416"/>
      <c r="AIO8" s="416"/>
      <c r="AIP8" s="416"/>
      <c r="AIQ8" s="416"/>
      <c r="AIR8" s="416"/>
      <c r="AIS8" s="416"/>
      <c r="AIT8" s="416"/>
      <c r="AIU8" s="416"/>
      <c r="AIV8" s="416"/>
      <c r="AIW8" s="416"/>
      <c r="AIX8" s="416"/>
      <c r="AIY8" s="416"/>
      <c r="AIZ8" s="416"/>
      <c r="AJA8" s="416"/>
      <c r="AJB8" s="416"/>
      <c r="AJC8" s="416"/>
      <c r="AJD8" s="416"/>
      <c r="AJE8" s="416"/>
      <c r="AJF8" s="416"/>
      <c r="AJG8" s="416"/>
      <c r="AJH8" s="416"/>
      <c r="AJI8" s="416"/>
      <c r="AJJ8" s="416"/>
      <c r="AJK8" s="416"/>
      <c r="AJL8" s="416"/>
      <c r="AJM8" s="416"/>
      <c r="AJN8" s="416"/>
      <c r="AJO8" s="416"/>
      <c r="AJP8" s="416"/>
      <c r="AJQ8" s="416"/>
      <c r="AJR8" s="416"/>
      <c r="AJS8" s="416"/>
      <c r="AJT8" s="416"/>
      <c r="AJU8" s="416"/>
      <c r="AJV8" s="416"/>
      <c r="AJW8" s="416"/>
      <c r="AJX8" s="416"/>
      <c r="AJY8" s="416"/>
      <c r="AJZ8" s="416"/>
      <c r="AKA8" s="416"/>
      <c r="AKB8" s="416"/>
      <c r="AKC8" s="416"/>
      <c r="AKD8" s="416"/>
      <c r="AKE8" s="416"/>
      <c r="AKF8" s="416"/>
      <c r="AKG8" s="416"/>
      <c r="AKH8" s="416"/>
      <c r="AKI8" s="416"/>
      <c r="AKJ8" s="416"/>
      <c r="AKK8" s="416"/>
      <c r="AKL8" s="416"/>
      <c r="AKM8" s="416"/>
      <c r="AKN8" s="416"/>
      <c r="AKO8" s="416"/>
      <c r="AKP8" s="416"/>
      <c r="AKQ8" s="416"/>
      <c r="AKR8" s="416"/>
      <c r="AKS8" s="416"/>
      <c r="AKT8" s="416"/>
      <c r="AKU8" s="416"/>
      <c r="AKV8" s="416"/>
      <c r="AKW8" s="416"/>
      <c r="AKX8" s="416"/>
      <c r="AKY8" s="416"/>
      <c r="AKZ8" s="416"/>
      <c r="ALA8" s="416"/>
      <c r="ALB8" s="416"/>
      <c r="ALC8" s="416"/>
      <c r="ALD8" s="416"/>
      <c r="ALE8" s="416"/>
      <c r="ALF8" s="416"/>
      <c r="ALG8" s="416"/>
      <c r="ALH8" s="416"/>
      <c r="ALI8" s="416"/>
      <c r="ALJ8" s="416"/>
      <c r="ALK8" s="416"/>
      <c r="ALL8" s="416"/>
      <c r="ALM8" s="416"/>
      <c r="ALN8" s="416"/>
      <c r="ALO8" s="416"/>
      <c r="ALP8" s="416"/>
      <c r="ALQ8" s="416"/>
      <c r="ALR8" s="416"/>
      <c r="ALS8" s="416"/>
      <c r="ALT8" s="416"/>
      <c r="ALU8" s="416"/>
      <c r="ALV8" s="416"/>
      <c r="ALW8" s="416"/>
      <c r="ALX8" s="416"/>
      <c r="ALY8" s="416"/>
      <c r="ALZ8" s="416"/>
      <c r="AMA8" s="416"/>
      <c r="AMB8" s="416"/>
      <c r="AMC8" s="416"/>
      <c r="AMD8" s="416"/>
      <c r="AME8" s="416"/>
      <c r="AMF8" s="416"/>
      <c r="AMG8" s="416"/>
      <c r="AMH8" s="416"/>
      <c r="AMI8" s="416"/>
      <c r="AMJ8" s="416"/>
      <c r="AMK8" s="416"/>
    </row>
    <row r="9" spans="1:1025" s="298" customFormat="1" ht="39.950000000000003" customHeight="1" x14ac:dyDescent="0.8">
      <c r="A9" s="525" t="s">
        <v>283</v>
      </c>
      <c r="B9" s="418">
        <v>1219</v>
      </c>
      <c r="C9" s="419">
        <v>579</v>
      </c>
      <c r="D9" s="418">
        <v>451</v>
      </c>
      <c r="E9" s="419">
        <v>943</v>
      </c>
      <c r="F9" s="418">
        <v>644</v>
      </c>
      <c r="G9" s="420">
        <v>767.2</v>
      </c>
      <c r="H9" s="421"/>
      <c r="I9" s="417"/>
      <c r="J9" s="422"/>
      <c r="K9" s="416"/>
      <c r="L9" s="416"/>
      <c r="M9" s="416"/>
      <c r="N9" s="416"/>
      <c r="O9" s="416"/>
      <c r="P9" s="416"/>
      <c r="Q9" s="416"/>
      <c r="R9" s="416"/>
      <c r="S9" s="416"/>
      <c r="T9" s="416"/>
      <c r="U9" s="416"/>
      <c r="V9" s="416"/>
      <c r="W9" s="416"/>
      <c r="X9" s="416"/>
      <c r="Y9" s="416"/>
      <c r="Z9" s="416"/>
      <c r="AA9" s="416"/>
      <c r="AB9" s="416"/>
      <c r="AC9" s="416"/>
      <c r="AD9" s="416"/>
      <c r="AE9" s="416"/>
      <c r="AF9" s="416"/>
      <c r="AG9" s="416"/>
      <c r="AH9" s="416"/>
      <c r="AI9" s="416"/>
      <c r="AJ9" s="416"/>
      <c r="AK9" s="416"/>
      <c r="AL9" s="416"/>
      <c r="AM9" s="416"/>
      <c r="AN9" s="416"/>
      <c r="AO9" s="416"/>
      <c r="AP9" s="416"/>
      <c r="AQ9" s="416"/>
      <c r="AR9" s="416"/>
      <c r="AS9" s="416"/>
      <c r="AT9" s="416"/>
      <c r="AU9" s="416"/>
      <c r="AV9" s="416"/>
      <c r="AW9" s="416"/>
      <c r="AX9" s="416"/>
      <c r="AY9" s="416"/>
      <c r="AZ9" s="416"/>
      <c r="BA9" s="416"/>
      <c r="BB9" s="416"/>
      <c r="BC9" s="416"/>
      <c r="BD9" s="416"/>
      <c r="BE9" s="416"/>
      <c r="BF9" s="416"/>
      <c r="BG9" s="416"/>
      <c r="BH9" s="416"/>
      <c r="BI9" s="416"/>
      <c r="BJ9" s="416"/>
      <c r="BK9" s="416"/>
      <c r="BL9" s="416"/>
      <c r="BM9" s="416"/>
      <c r="BN9" s="416"/>
      <c r="BO9" s="416"/>
      <c r="BP9" s="416"/>
      <c r="BQ9" s="416"/>
      <c r="BR9" s="416"/>
      <c r="BS9" s="416"/>
      <c r="BT9" s="416"/>
      <c r="BU9" s="416"/>
      <c r="BV9" s="416"/>
      <c r="BW9" s="416"/>
      <c r="BX9" s="416"/>
      <c r="BY9" s="416"/>
      <c r="BZ9" s="416"/>
      <c r="CA9" s="416"/>
      <c r="CB9" s="416"/>
      <c r="CC9" s="416"/>
      <c r="CD9" s="416"/>
      <c r="CE9" s="416"/>
      <c r="CF9" s="416"/>
      <c r="CG9" s="416"/>
      <c r="CH9" s="416"/>
      <c r="CI9" s="416"/>
      <c r="CJ9" s="416"/>
      <c r="CK9" s="416"/>
      <c r="CL9" s="416"/>
      <c r="CM9" s="416"/>
      <c r="CN9" s="416"/>
      <c r="CO9" s="416"/>
      <c r="CP9" s="416"/>
      <c r="CQ9" s="416"/>
      <c r="CR9" s="416"/>
      <c r="CS9" s="416"/>
      <c r="CT9" s="416"/>
      <c r="CU9" s="416"/>
      <c r="CV9" s="416"/>
      <c r="CW9" s="416"/>
      <c r="CX9" s="416"/>
      <c r="CY9" s="416"/>
      <c r="CZ9" s="416"/>
      <c r="DA9" s="416"/>
      <c r="DB9" s="416"/>
      <c r="DC9" s="416"/>
      <c r="DD9" s="416"/>
      <c r="DE9" s="416"/>
      <c r="DF9" s="416"/>
      <c r="DG9" s="416"/>
      <c r="DH9" s="416"/>
      <c r="DI9" s="416"/>
      <c r="DJ9" s="416"/>
      <c r="DK9" s="416"/>
      <c r="DL9" s="416"/>
      <c r="DM9" s="416"/>
      <c r="DN9" s="416"/>
      <c r="DO9" s="416"/>
      <c r="DP9" s="416"/>
      <c r="DQ9" s="416"/>
      <c r="DR9" s="416"/>
      <c r="DS9" s="416"/>
      <c r="DT9" s="416"/>
      <c r="DU9" s="416"/>
      <c r="DV9" s="416"/>
      <c r="DW9" s="416"/>
      <c r="DX9" s="416"/>
      <c r="DY9" s="416"/>
      <c r="DZ9" s="416"/>
      <c r="EA9" s="416"/>
      <c r="EB9" s="416"/>
      <c r="EC9" s="416"/>
      <c r="ED9" s="416"/>
      <c r="EE9" s="416"/>
      <c r="EF9" s="416"/>
      <c r="EG9" s="416"/>
      <c r="EH9" s="416"/>
      <c r="EI9" s="416"/>
      <c r="EJ9" s="416"/>
      <c r="EK9" s="416"/>
      <c r="EL9" s="416"/>
      <c r="EM9" s="416"/>
      <c r="EN9" s="416"/>
      <c r="EO9" s="416"/>
      <c r="EP9" s="416"/>
      <c r="EQ9" s="416"/>
      <c r="ER9" s="416"/>
      <c r="ES9" s="416"/>
      <c r="ET9" s="416"/>
      <c r="EU9" s="416"/>
      <c r="EV9" s="416"/>
      <c r="EW9" s="416"/>
      <c r="EX9" s="416"/>
      <c r="EY9" s="416"/>
      <c r="EZ9" s="416"/>
      <c r="FA9" s="416"/>
      <c r="FB9" s="416"/>
      <c r="FC9" s="416"/>
      <c r="FD9" s="416"/>
      <c r="FE9" s="416"/>
      <c r="FF9" s="416"/>
      <c r="FG9" s="416"/>
      <c r="FH9" s="416"/>
      <c r="FI9" s="416"/>
      <c r="FJ9" s="416"/>
      <c r="FK9" s="416"/>
      <c r="FL9" s="416"/>
      <c r="FM9" s="416"/>
      <c r="FN9" s="416"/>
      <c r="FO9" s="416"/>
      <c r="FP9" s="416"/>
      <c r="FQ9" s="416"/>
      <c r="FR9" s="416"/>
      <c r="FS9" s="416"/>
      <c r="FT9" s="416"/>
      <c r="FU9" s="416"/>
      <c r="FV9" s="416"/>
      <c r="FW9" s="416"/>
      <c r="FX9" s="416"/>
      <c r="FY9" s="416"/>
      <c r="FZ9" s="416"/>
      <c r="GA9" s="416"/>
      <c r="GB9" s="416"/>
      <c r="GC9" s="416"/>
      <c r="GD9" s="416"/>
      <c r="GE9" s="416"/>
      <c r="GF9" s="416"/>
      <c r="GG9" s="416"/>
      <c r="GH9" s="416"/>
      <c r="GI9" s="416"/>
      <c r="GJ9" s="416"/>
      <c r="GK9" s="416"/>
      <c r="GL9" s="416"/>
      <c r="GM9" s="416"/>
      <c r="GN9" s="416"/>
      <c r="GO9" s="416"/>
      <c r="GP9" s="416"/>
      <c r="GQ9" s="416"/>
      <c r="GR9" s="416"/>
      <c r="GS9" s="416"/>
      <c r="GT9" s="416"/>
      <c r="GU9" s="416"/>
      <c r="GV9" s="416"/>
      <c r="GW9" s="416"/>
      <c r="GX9" s="416"/>
      <c r="GY9" s="416"/>
      <c r="GZ9" s="416"/>
      <c r="HA9" s="416"/>
      <c r="HB9" s="416"/>
      <c r="HC9" s="416"/>
      <c r="HD9" s="416"/>
      <c r="HE9" s="416"/>
      <c r="HF9" s="416"/>
      <c r="HG9" s="416"/>
      <c r="HH9" s="416"/>
      <c r="HI9" s="416"/>
      <c r="HJ9" s="416"/>
      <c r="HK9" s="416"/>
      <c r="HL9" s="416"/>
      <c r="HM9" s="416"/>
      <c r="HN9" s="416"/>
      <c r="HO9" s="416"/>
      <c r="HP9" s="416"/>
      <c r="HQ9" s="416"/>
      <c r="HR9" s="416"/>
      <c r="HS9" s="416"/>
      <c r="HT9" s="416"/>
      <c r="HU9" s="416"/>
      <c r="HV9" s="416"/>
      <c r="HW9" s="416"/>
      <c r="HX9" s="416"/>
      <c r="HY9" s="416"/>
      <c r="HZ9" s="416"/>
      <c r="IA9" s="416"/>
      <c r="IB9" s="416"/>
      <c r="IC9" s="416"/>
      <c r="ID9" s="416"/>
      <c r="IE9" s="416"/>
      <c r="IF9" s="416"/>
      <c r="IG9" s="416"/>
      <c r="IH9" s="416"/>
      <c r="II9" s="416"/>
      <c r="IJ9" s="416"/>
      <c r="IK9" s="416"/>
      <c r="IL9" s="416"/>
      <c r="IM9" s="416"/>
      <c r="IN9" s="416"/>
      <c r="IO9" s="416"/>
      <c r="IP9" s="416"/>
      <c r="IQ9" s="416"/>
      <c r="IR9" s="416"/>
      <c r="IS9" s="416"/>
      <c r="IT9" s="416"/>
      <c r="IU9" s="416"/>
      <c r="IV9" s="416"/>
      <c r="IW9" s="416"/>
      <c r="IX9" s="416"/>
      <c r="IY9" s="416"/>
      <c r="IZ9" s="416"/>
      <c r="JA9" s="416"/>
      <c r="JB9" s="416"/>
      <c r="JC9" s="416"/>
      <c r="JD9" s="416"/>
      <c r="JE9" s="416"/>
      <c r="JF9" s="416"/>
      <c r="JG9" s="416"/>
      <c r="JH9" s="416"/>
      <c r="JI9" s="416"/>
      <c r="JJ9" s="416"/>
      <c r="JK9" s="416"/>
      <c r="JL9" s="416"/>
      <c r="JM9" s="416"/>
      <c r="JN9" s="416"/>
      <c r="JO9" s="416"/>
      <c r="JP9" s="416"/>
      <c r="JQ9" s="416"/>
      <c r="JR9" s="416"/>
      <c r="JS9" s="416"/>
      <c r="JT9" s="416"/>
      <c r="JU9" s="416"/>
      <c r="JV9" s="416"/>
      <c r="JW9" s="416"/>
      <c r="JX9" s="416"/>
      <c r="JY9" s="416"/>
      <c r="JZ9" s="416"/>
      <c r="KA9" s="416"/>
      <c r="KB9" s="416"/>
      <c r="KC9" s="416"/>
      <c r="KD9" s="416"/>
      <c r="KE9" s="416"/>
      <c r="KF9" s="416"/>
      <c r="KG9" s="416"/>
      <c r="KH9" s="416"/>
      <c r="KI9" s="416"/>
      <c r="KJ9" s="416"/>
      <c r="KK9" s="416"/>
      <c r="KL9" s="416"/>
      <c r="KM9" s="416"/>
      <c r="KN9" s="416"/>
      <c r="KO9" s="416"/>
      <c r="KP9" s="416"/>
      <c r="KQ9" s="416"/>
      <c r="KR9" s="416"/>
      <c r="KS9" s="416"/>
      <c r="KT9" s="416"/>
      <c r="KU9" s="416"/>
      <c r="KV9" s="416"/>
      <c r="KW9" s="416"/>
      <c r="KX9" s="416"/>
      <c r="KY9" s="416"/>
      <c r="KZ9" s="416"/>
      <c r="LA9" s="416"/>
      <c r="LB9" s="416"/>
      <c r="LC9" s="416"/>
      <c r="LD9" s="416"/>
      <c r="LE9" s="416"/>
      <c r="LF9" s="416"/>
      <c r="LG9" s="416"/>
      <c r="LH9" s="416"/>
      <c r="LI9" s="416"/>
      <c r="LJ9" s="416"/>
      <c r="LK9" s="416"/>
      <c r="LL9" s="416"/>
      <c r="LM9" s="416"/>
      <c r="LN9" s="416"/>
      <c r="LO9" s="416"/>
      <c r="LP9" s="416"/>
      <c r="LQ9" s="416"/>
      <c r="LR9" s="416"/>
      <c r="LS9" s="416"/>
      <c r="LT9" s="416"/>
      <c r="LU9" s="416"/>
      <c r="LV9" s="416"/>
      <c r="LW9" s="416"/>
      <c r="LX9" s="416"/>
      <c r="LY9" s="416"/>
      <c r="LZ9" s="416"/>
      <c r="MA9" s="416"/>
      <c r="MB9" s="416"/>
      <c r="MC9" s="416"/>
      <c r="MD9" s="416"/>
      <c r="ME9" s="416"/>
      <c r="MF9" s="416"/>
      <c r="MG9" s="416"/>
      <c r="MH9" s="416"/>
      <c r="MI9" s="416"/>
      <c r="MJ9" s="416"/>
      <c r="MK9" s="416"/>
      <c r="ML9" s="416"/>
      <c r="MM9" s="416"/>
      <c r="MN9" s="416"/>
      <c r="MO9" s="416"/>
      <c r="MP9" s="416"/>
      <c r="MQ9" s="416"/>
      <c r="MR9" s="416"/>
      <c r="MS9" s="416"/>
      <c r="MT9" s="416"/>
      <c r="MU9" s="416"/>
      <c r="MV9" s="416"/>
      <c r="MW9" s="416"/>
      <c r="MX9" s="416"/>
      <c r="MY9" s="416"/>
      <c r="MZ9" s="416"/>
      <c r="NA9" s="416"/>
      <c r="NB9" s="416"/>
      <c r="NC9" s="416"/>
      <c r="ND9" s="416"/>
      <c r="NE9" s="416"/>
      <c r="NF9" s="416"/>
      <c r="NG9" s="416"/>
      <c r="NH9" s="416"/>
      <c r="NI9" s="416"/>
      <c r="NJ9" s="416"/>
      <c r="NK9" s="416"/>
      <c r="NL9" s="416"/>
      <c r="NM9" s="416"/>
      <c r="NN9" s="416"/>
      <c r="NO9" s="416"/>
      <c r="NP9" s="416"/>
      <c r="NQ9" s="416"/>
      <c r="NR9" s="416"/>
      <c r="NS9" s="416"/>
      <c r="NT9" s="416"/>
      <c r="NU9" s="416"/>
      <c r="NV9" s="416"/>
      <c r="NW9" s="416"/>
      <c r="NX9" s="416"/>
      <c r="NY9" s="416"/>
      <c r="NZ9" s="416"/>
      <c r="OA9" s="416"/>
      <c r="OB9" s="416"/>
      <c r="OC9" s="416"/>
      <c r="OD9" s="416"/>
      <c r="OE9" s="416"/>
      <c r="OF9" s="416"/>
      <c r="OG9" s="416"/>
      <c r="OH9" s="416"/>
      <c r="OI9" s="416"/>
      <c r="OJ9" s="416"/>
      <c r="OK9" s="416"/>
      <c r="OL9" s="416"/>
      <c r="OM9" s="416"/>
      <c r="ON9" s="416"/>
      <c r="OO9" s="416"/>
      <c r="OP9" s="416"/>
      <c r="OQ9" s="416"/>
      <c r="OR9" s="416"/>
      <c r="OS9" s="416"/>
      <c r="OT9" s="416"/>
      <c r="OU9" s="416"/>
      <c r="OV9" s="416"/>
      <c r="OW9" s="416"/>
      <c r="OX9" s="416"/>
      <c r="OY9" s="416"/>
      <c r="OZ9" s="416"/>
      <c r="PA9" s="416"/>
      <c r="PB9" s="416"/>
      <c r="PC9" s="416"/>
      <c r="PD9" s="416"/>
      <c r="PE9" s="416"/>
      <c r="PF9" s="416"/>
      <c r="PG9" s="416"/>
      <c r="PH9" s="416"/>
      <c r="PI9" s="416"/>
      <c r="PJ9" s="416"/>
      <c r="PK9" s="416"/>
      <c r="PL9" s="416"/>
      <c r="PM9" s="416"/>
      <c r="PN9" s="416"/>
      <c r="PO9" s="416"/>
      <c r="PP9" s="416"/>
      <c r="PQ9" s="416"/>
      <c r="PR9" s="416"/>
      <c r="PS9" s="416"/>
      <c r="PT9" s="416"/>
      <c r="PU9" s="416"/>
      <c r="PV9" s="416"/>
      <c r="PW9" s="416"/>
      <c r="PX9" s="416"/>
      <c r="PY9" s="416"/>
      <c r="PZ9" s="416"/>
      <c r="QA9" s="416"/>
      <c r="QB9" s="416"/>
      <c r="QC9" s="416"/>
      <c r="QD9" s="416"/>
      <c r="QE9" s="416"/>
      <c r="QF9" s="416"/>
      <c r="QG9" s="416"/>
      <c r="QH9" s="416"/>
      <c r="QI9" s="416"/>
      <c r="QJ9" s="416"/>
      <c r="QK9" s="416"/>
      <c r="QL9" s="416"/>
      <c r="QM9" s="416"/>
      <c r="QN9" s="416"/>
      <c r="QO9" s="416"/>
      <c r="QP9" s="416"/>
      <c r="QQ9" s="416"/>
      <c r="QR9" s="416"/>
      <c r="QS9" s="416"/>
      <c r="QT9" s="416"/>
      <c r="QU9" s="416"/>
      <c r="QV9" s="416"/>
      <c r="QW9" s="416"/>
      <c r="QX9" s="416"/>
      <c r="QY9" s="416"/>
      <c r="QZ9" s="416"/>
      <c r="RA9" s="416"/>
      <c r="RB9" s="416"/>
      <c r="RC9" s="416"/>
      <c r="RD9" s="416"/>
      <c r="RE9" s="416"/>
      <c r="RF9" s="416"/>
      <c r="RG9" s="416"/>
      <c r="RH9" s="416"/>
      <c r="RI9" s="416"/>
      <c r="RJ9" s="416"/>
      <c r="RK9" s="416"/>
      <c r="RL9" s="416"/>
      <c r="RM9" s="416"/>
      <c r="RN9" s="416"/>
      <c r="RO9" s="416"/>
      <c r="RP9" s="416"/>
      <c r="RQ9" s="416"/>
      <c r="RR9" s="416"/>
      <c r="RS9" s="416"/>
      <c r="RT9" s="416"/>
      <c r="RU9" s="416"/>
      <c r="RV9" s="416"/>
      <c r="RW9" s="416"/>
      <c r="RX9" s="416"/>
      <c r="RY9" s="416"/>
      <c r="RZ9" s="416"/>
      <c r="SA9" s="416"/>
      <c r="SB9" s="416"/>
      <c r="SC9" s="416"/>
      <c r="SD9" s="416"/>
      <c r="SE9" s="416"/>
      <c r="SF9" s="416"/>
      <c r="SG9" s="416"/>
      <c r="SH9" s="416"/>
      <c r="SI9" s="416"/>
      <c r="SJ9" s="416"/>
      <c r="SK9" s="416"/>
      <c r="SL9" s="416"/>
      <c r="SM9" s="416"/>
      <c r="SN9" s="416"/>
      <c r="SO9" s="416"/>
      <c r="SP9" s="416"/>
      <c r="SQ9" s="416"/>
      <c r="SR9" s="416"/>
      <c r="SS9" s="416"/>
      <c r="ST9" s="416"/>
      <c r="SU9" s="416"/>
      <c r="SV9" s="416"/>
      <c r="SW9" s="416"/>
      <c r="SX9" s="416"/>
      <c r="SY9" s="416"/>
      <c r="SZ9" s="416"/>
      <c r="TA9" s="416"/>
      <c r="TB9" s="416"/>
      <c r="TC9" s="416"/>
      <c r="TD9" s="416"/>
      <c r="TE9" s="416"/>
      <c r="TF9" s="416"/>
      <c r="TG9" s="416"/>
      <c r="TH9" s="416"/>
      <c r="TI9" s="416"/>
      <c r="TJ9" s="416"/>
      <c r="TK9" s="416"/>
      <c r="TL9" s="416"/>
      <c r="TM9" s="416"/>
      <c r="TN9" s="416"/>
      <c r="TO9" s="416"/>
      <c r="TP9" s="416"/>
      <c r="TQ9" s="416"/>
      <c r="TR9" s="416"/>
      <c r="TS9" s="416"/>
      <c r="TT9" s="416"/>
      <c r="TU9" s="416"/>
      <c r="TV9" s="416"/>
      <c r="TW9" s="416"/>
      <c r="TX9" s="416"/>
      <c r="TY9" s="416"/>
      <c r="TZ9" s="416"/>
      <c r="UA9" s="416"/>
      <c r="UB9" s="416"/>
      <c r="UC9" s="416"/>
      <c r="UD9" s="416"/>
      <c r="UE9" s="416"/>
      <c r="UF9" s="416"/>
      <c r="UG9" s="416"/>
      <c r="UH9" s="416"/>
      <c r="UI9" s="416"/>
      <c r="UJ9" s="416"/>
      <c r="UK9" s="416"/>
      <c r="UL9" s="416"/>
      <c r="UM9" s="416"/>
      <c r="UN9" s="416"/>
      <c r="UO9" s="416"/>
      <c r="UP9" s="416"/>
      <c r="UQ9" s="416"/>
      <c r="UR9" s="416"/>
      <c r="US9" s="416"/>
      <c r="UT9" s="416"/>
      <c r="UU9" s="416"/>
      <c r="UV9" s="416"/>
      <c r="UW9" s="416"/>
      <c r="UX9" s="416"/>
      <c r="UY9" s="416"/>
      <c r="UZ9" s="416"/>
      <c r="VA9" s="416"/>
      <c r="VB9" s="416"/>
      <c r="VC9" s="416"/>
      <c r="VD9" s="416"/>
      <c r="VE9" s="416"/>
      <c r="VF9" s="416"/>
      <c r="VG9" s="416"/>
      <c r="VH9" s="416"/>
      <c r="VI9" s="416"/>
      <c r="VJ9" s="416"/>
      <c r="VK9" s="416"/>
      <c r="VL9" s="416"/>
      <c r="VM9" s="416"/>
      <c r="VN9" s="416"/>
      <c r="VO9" s="416"/>
      <c r="VP9" s="416"/>
      <c r="VQ9" s="416"/>
      <c r="VR9" s="416"/>
      <c r="VS9" s="416"/>
      <c r="VT9" s="416"/>
      <c r="VU9" s="416"/>
      <c r="VV9" s="416"/>
      <c r="VW9" s="416"/>
      <c r="VX9" s="416"/>
      <c r="VY9" s="416"/>
      <c r="VZ9" s="416"/>
      <c r="WA9" s="416"/>
      <c r="WB9" s="416"/>
      <c r="WC9" s="416"/>
      <c r="WD9" s="416"/>
      <c r="WE9" s="416"/>
      <c r="WF9" s="416"/>
      <c r="WG9" s="416"/>
      <c r="WH9" s="416"/>
      <c r="WI9" s="416"/>
      <c r="WJ9" s="416"/>
      <c r="WK9" s="416"/>
      <c r="WL9" s="416"/>
      <c r="WM9" s="416"/>
      <c r="WN9" s="416"/>
      <c r="WO9" s="416"/>
      <c r="WP9" s="416"/>
      <c r="WQ9" s="416"/>
      <c r="WR9" s="416"/>
      <c r="WS9" s="416"/>
      <c r="WT9" s="416"/>
      <c r="WU9" s="416"/>
      <c r="WV9" s="416"/>
      <c r="WW9" s="416"/>
      <c r="WX9" s="416"/>
      <c r="WY9" s="416"/>
      <c r="WZ9" s="416"/>
      <c r="XA9" s="416"/>
      <c r="XB9" s="416"/>
      <c r="XC9" s="416"/>
      <c r="XD9" s="416"/>
      <c r="XE9" s="416"/>
      <c r="XF9" s="416"/>
      <c r="XG9" s="416"/>
      <c r="XH9" s="416"/>
      <c r="XI9" s="416"/>
      <c r="XJ9" s="416"/>
      <c r="XK9" s="416"/>
      <c r="XL9" s="416"/>
      <c r="XM9" s="416"/>
      <c r="XN9" s="416"/>
      <c r="XO9" s="416"/>
      <c r="XP9" s="416"/>
      <c r="XQ9" s="416"/>
      <c r="XR9" s="416"/>
      <c r="XS9" s="416"/>
      <c r="XT9" s="416"/>
      <c r="XU9" s="416"/>
      <c r="XV9" s="416"/>
      <c r="XW9" s="416"/>
      <c r="XX9" s="416"/>
      <c r="XY9" s="416"/>
      <c r="XZ9" s="416"/>
      <c r="YA9" s="416"/>
      <c r="YB9" s="416"/>
      <c r="YC9" s="416"/>
      <c r="YD9" s="416"/>
      <c r="YE9" s="416"/>
      <c r="YF9" s="416"/>
      <c r="YG9" s="416"/>
      <c r="YH9" s="416"/>
      <c r="YI9" s="416"/>
      <c r="YJ9" s="416"/>
      <c r="YK9" s="416"/>
      <c r="YL9" s="416"/>
      <c r="YM9" s="416"/>
      <c r="YN9" s="416"/>
      <c r="YO9" s="416"/>
      <c r="YP9" s="416"/>
      <c r="YQ9" s="416"/>
      <c r="YR9" s="416"/>
      <c r="YS9" s="416"/>
      <c r="YT9" s="416"/>
      <c r="YU9" s="416"/>
      <c r="YV9" s="416"/>
      <c r="YW9" s="416"/>
      <c r="YX9" s="416"/>
      <c r="YY9" s="416"/>
      <c r="YZ9" s="416"/>
      <c r="ZA9" s="416"/>
      <c r="ZB9" s="416"/>
      <c r="ZC9" s="416"/>
      <c r="ZD9" s="416"/>
      <c r="ZE9" s="416"/>
      <c r="ZF9" s="416"/>
      <c r="ZG9" s="416"/>
      <c r="ZH9" s="416"/>
      <c r="ZI9" s="416"/>
      <c r="ZJ9" s="416"/>
      <c r="ZK9" s="416"/>
      <c r="ZL9" s="416"/>
      <c r="ZM9" s="416"/>
      <c r="ZN9" s="416"/>
      <c r="ZO9" s="416"/>
      <c r="ZP9" s="416"/>
      <c r="ZQ9" s="416"/>
      <c r="ZR9" s="416"/>
      <c r="ZS9" s="416"/>
      <c r="ZT9" s="416"/>
      <c r="ZU9" s="416"/>
      <c r="ZV9" s="416"/>
      <c r="ZW9" s="416"/>
      <c r="ZX9" s="416"/>
      <c r="ZY9" s="416"/>
      <c r="ZZ9" s="416"/>
      <c r="AAA9" s="416"/>
      <c r="AAB9" s="416"/>
      <c r="AAC9" s="416"/>
      <c r="AAD9" s="416"/>
      <c r="AAE9" s="416"/>
      <c r="AAF9" s="416"/>
      <c r="AAG9" s="416"/>
      <c r="AAH9" s="416"/>
      <c r="AAI9" s="416"/>
      <c r="AAJ9" s="416"/>
      <c r="AAK9" s="416"/>
      <c r="AAL9" s="416"/>
      <c r="AAM9" s="416"/>
      <c r="AAN9" s="416"/>
      <c r="AAO9" s="416"/>
      <c r="AAP9" s="416"/>
      <c r="AAQ9" s="416"/>
      <c r="AAR9" s="416"/>
      <c r="AAS9" s="416"/>
      <c r="AAT9" s="416"/>
      <c r="AAU9" s="416"/>
      <c r="AAV9" s="416"/>
      <c r="AAW9" s="416"/>
      <c r="AAX9" s="416"/>
      <c r="AAY9" s="416"/>
      <c r="AAZ9" s="416"/>
      <c r="ABA9" s="416"/>
      <c r="ABB9" s="416"/>
      <c r="ABC9" s="416"/>
      <c r="ABD9" s="416"/>
      <c r="ABE9" s="416"/>
      <c r="ABF9" s="416"/>
      <c r="ABG9" s="416"/>
      <c r="ABH9" s="416"/>
      <c r="ABI9" s="416"/>
      <c r="ABJ9" s="416"/>
      <c r="ABK9" s="416"/>
      <c r="ABL9" s="416"/>
      <c r="ABM9" s="416"/>
      <c r="ABN9" s="416"/>
      <c r="ABO9" s="416"/>
      <c r="ABP9" s="416"/>
      <c r="ABQ9" s="416"/>
      <c r="ABR9" s="416"/>
      <c r="ABS9" s="416"/>
      <c r="ABT9" s="416"/>
      <c r="ABU9" s="416"/>
      <c r="ABV9" s="416"/>
      <c r="ABW9" s="416"/>
      <c r="ABX9" s="416"/>
      <c r="ABY9" s="416"/>
      <c r="ABZ9" s="416"/>
      <c r="ACA9" s="416"/>
      <c r="ACB9" s="416"/>
      <c r="ACC9" s="416"/>
      <c r="ACD9" s="416"/>
      <c r="ACE9" s="416"/>
      <c r="ACF9" s="416"/>
      <c r="ACG9" s="416"/>
      <c r="ACH9" s="416"/>
      <c r="ACI9" s="416"/>
      <c r="ACJ9" s="416"/>
      <c r="ACK9" s="416"/>
      <c r="ACL9" s="416"/>
      <c r="ACM9" s="416"/>
      <c r="ACN9" s="416"/>
      <c r="ACO9" s="416"/>
      <c r="ACP9" s="416"/>
      <c r="ACQ9" s="416"/>
      <c r="ACR9" s="416"/>
      <c r="ACS9" s="416"/>
      <c r="ACT9" s="416"/>
      <c r="ACU9" s="416"/>
      <c r="ACV9" s="416"/>
      <c r="ACW9" s="416"/>
      <c r="ACX9" s="416"/>
      <c r="ACY9" s="416"/>
      <c r="ACZ9" s="416"/>
      <c r="ADA9" s="416"/>
      <c r="ADB9" s="416"/>
      <c r="ADC9" s="416"/>
      <c r="ADD9" s="416"/>
      <c r="ADE9" s="416"/>
      <c r="ADF9" s="416"/>
      <c r="ADG9" s="416"/>
      <c r="ADH9" s="416"/>
      <c r="ADI9" s="416"/>
      <c r="ADJ9" s="416"/>
      <c r="ADK9" s="416"/>
      <c r="ADL9" s="416"/>
      <c r="ADM9" s="416"/>
      <c r="ADN9" s="416"/>
      <c r="ADO9" s="416"/>
      <c r="ADP9" s="416"/>
      <c r="ADQ9" s="416"/>
      <c r="ADR9" s="416"/>
      <c r="ADS9" s="416"/>
      <c r="ADT9" s="416"/>
      <c r="ADU9" s="416"/>
      <c r="ADV9" s="416"/>
      <c r="ADW9" s="416"/>
      <c r="ADX9" s="416"/>
      <c r="ADY9" s="416"/>
      <c r="ADZ9" s="416"/>
      <c r="AEA9" s="416"/>
      <c r="AEB9" s="416"/>
      <c r="AEC9" s="416"/>
      <c r="AED9" s="416"/>
      <c r="AEE9" s="416"/>
      <c r="AEF9" s="416"/>
      <c r="AEG9" s="416"/>
      <c r="AEH9" s="416"/>
      <c r="AEI9" s="416"/>
      <c r="AEJ9" s="416"/>
      <c r="AEK9" s="416"/>
      <c r="AEL9" s="416"/>
      <c r="AEM9" s="416"/>
      <c r="AEN9" s="416"/>
      <c r="AEO9" s="416"/>
      <c r="AEP9" s="416"/>
      <c r="AEQ9" s="416"/>
      <c r="AER9" s="416"/>
      <c r="AES9" s="416"/>
      <c r="AET9" s="416"/>
      <c r="AEU9" s="416"/>
      <c r="AEV9" s="416"/>
      <c r="AEW9" s="416"/>
      <c r="AEX9" s="416"/>
      <c r="AEY9" s="416"/>
      <c r="AEZ9" s="416"/>
      <c r="AFA9" s="416"/>
      <c r="AFB9" s="416"/>
      <c r="AFC9" s="416"/>
      <c r="AFD9" s="416"/>
      <c r="AFE9" s="416"/>
      <c r="AFF9" s="416"/>
      <c r="AFG9" s="416"/>
      <c r="AFH9" s="416"/>
      <c r="AFI9" s="416"/>
      <c r="AFJ9" s="416"/>
      <c r="AFK9" s="416"/>
      <c r="AFL9" s="416"/>
      <c r="AFM9" s="416"/>
      <c r="AFN9" s="416"/>
      <c r="AFO9" s="416"/>
      <c r="AFP9" s="416"/>
      <c r="AFQ9" s="416"/>
      <c r="AFR9" s="416"/>
      <c r="AFS9" s="416"/>
      <c r="AFT9" s="416"/>
      <c r="AFU9" s="416"/>
      <c r="AFV9" s="416"/>
      <c r="AFW9" s="416"/>
      <c r="AFX9" s="416"/>
      <c r="AFY9" s="416"/>
      <c r="AFZ9" s="416"/>
      <c r="AGA9" s="416"/>
      <c r="AGB9" s="416"/>
      <c r="AGC9" s="416"/>
      <c r="AGD9" s="416"/>
      <c r="AGE9" s="416"/>
      <c r="AGF9" s="416"/>
      <c r="AGG9" s="416"/>
      <c r="AGH9" s="416"/>
      <c r="AGI9" s="416"/>
      <c r="AGJ9" s="416"/>
      <c r="AGK9" s="416"/>
      <c r="AGL9" s="416"/>
      <c r="AGM9" s="416"/>
      <c r="AGN9" s="416"/>
      <c r="AGO9" s="416"/>
      <c r="AGP9" s="416"/>
      <c r="AGQ9" s="416"/>
      <c r="AGR9" s="416"/>
      <c r="AGS9" s="416"/>
      <c r="AGT9" s="416"/>
      <c r="AGU9" s="416"/>
      <c r="AGV9" s="416"/>
      <c r="AGW9" s="416"/>
      <c r="AGX9" s="416"/>
      <c r="AGY9" s="416"/>
      <c r="AGZ9" s="416"/>
      <c r="AHA9" s="416"/>
      <c r="AHB9" s="416"/>
      <c r="AHC9" s="416"/>
      <c r="AHD9" s="416"/>
      <c r="AHE9" s="416"/>
      <c r="AHF9" s="416"/>
      <c r="AHG9" s="416"/>
      <c r="AHH9" s="416"/>
      <c r="AHI9" s="416"/>
      <c r="AHJ9" s="416"/>
      <c r="AHK9" s="416"/>
      <c r="AHL9" s="416"/>
      <c r="AHM9" s="416"/>
      <c r="AHN9" s="416"/>
      <c r="AHO9" s="416"/>
      <c r="AHP9" s="416"/>
      <c r="AHQ9" s="416"/>
      <c r="AHR9" s="416"/>
      <c r="AHS9" s="416"/>
      <c r="AHT9" s="416"/>
      <c r="AHU9" s="416"/>
      <c r="AHV9" s="416"/>
      <c r="AHW9" s="416"/>
      <c r="AHX9" s="416"/>
      <c r="AHY9" s="416"/>
      <c r="AHZ9" s="416"/>
      <c r="AIA9" s="416"/>
      <c r="AIB9" s="416"/>
      <c r="AIC9" s="416"/>
      <c r="AID9" s="416"/>
      <c r="AIE9" s="416"/>
      <c r="AIF9" s="416"/>
      <c r="AIG9" s="416"/>
      <c r="AIH9" s="416"/>
      <c r="AII9" s="416"/>
      <c r="AIJ9" s="416"/>
      <c r="AIK9" s="416"/>
      <c r="AIL9" s="416"/>
      <c r="AIM9" s="416"/>
      <c r="AIN9" s="416"/>
      <c r="AIO9" s="416"/>
      <c r="AIP9" s="416"/>
      <c r="AIQ9" s="416"/>
      <c r="AIR9" s="416"/>
      <c r="AIS9" s="416"/>
      <c r="AIT9" s="416"/>
      <c r="AIU9" s="416"/>
      <c r="AIV9" s="416"/>
      <c r="AIW9" s="416"/>
      <c r="AIX9" s="416"/>
      <c r="AIY9" s="416"/>
      <c r="AIZ9" s="416"/>
      <c r="AJA9" s="416"/>
      <c r="AJB9" s="416"/>
      <c r="AJC9" s="416"/>
      <c r="AJD9" s="416"/>
      <c r="AJE9" s="416"/>
      <c r="AJF9" s="416"/>
      <c r="AJG9" s="416"/>
      <c r="AJH9" s="416"/>
      <c r="AJI9" s="416"/>
      <c r="AJJ9" s="416"/>
      <c r="AJK9" s="416"/>
      <c r="AJL9" s="416"/>
      <c r="AJM9" s="416"/>
      <c r="AJN9" s="416"/>
      <c r="AJO9" s="416"/>
      <c r="AJP9" s="416"/>
      <c r="AJQ9" s="416"/>
      <c r="AJR9" s="416"/>
      <c r="AJS9" s="416"/>
      <c r="AJT9" s="416"/>
      <c r="AJU9" s="416"/>
      <c r="AJV9" s="416"/>
      <c r="AJW9" s="416"/>
      <c r="AJX9" s="416"/>
      <c r="AJY9" s="416"/>
      <c r="AJZ9" s="416"/>
      <c r="AKA9" s="416"/>
      <c r="AKB9" s="416"/>
      <c r="AKC9" s="416"/>
      <c r="AKD9" s="416"/>
      <c r="AKE9" s="416"/>
      <c r="AKF9" s="416"/>
      <c r="AKG9" s="416"/>
      <c r="AKH9" s="416"/>
      <c r="AKI9" s="416"/>
      <c r="AKJ9" s="416"/>
      <c r="AKK9" s="416"/>
      <c r="AKL9" s="416"/>
      <c r="AKM9" s="416"/>
      <c r="AKN9" s="416"/>
      <c r="AKO9" s="416"/>
      <c r="AKP9" s="416"/>
      <c r="AKQ9" s="416"/>
      <c r="AKR9" s="416"/>
      <c r="AKS9" s="416"/>
      <c r="AKT9" s="416"/>
      <c r="AKU9" s="416"/>
      <c r="AKV9" s="416"/>
      <c r="AKW9" s="416"/>
      <c r="AKX9" s="416"/>
      <c r="AKY9" s="416"/>
      <c r="AKZ9" s="416"/>
      <c r="ALA9" s="416"/>
      <c r="ALB9" s="416"/>
      <c r="ALC9" s="416"/>
      <c r="ALD9" s="416"/>
      <c r="ALE9" s="416"/>
      <c r="ALF9" s="416"/>
      <c r="ALG9" s="416"/>
      <c r="ALH9" s="416"/>
      <c r="ALI9" s="416"/>
      <c r="ALJ9" s="416"/>
      <c r="ALK9" s="416"/>
      <c r="ALL9" s="416"/>
      <c r="ALM9" s="416"/>
      <c r="ALN9" s="416"/>
      <c r="ALO9" s="416"/>
      <c r="ALP9" s="416"/>
      <c r="ALQ9" s="416"/>
      <c r="ALR9" s="416"/>
      <c r="ALS9" s="416"/>
      <c r="ALT9" s="416"/>
      <c r="ALU9" s="416"/>
      <c r="ALV9" s="416"/>
      <c r="ALW9" s="416"/>
      <c r="ALX9" s="416"/>
      <c r="ALY9" s="416"/>
      <c r="ALZ9" s="416"/>
      <c r="AMA9" s="416"/>
      <c r="AMB9" s="416"/>
      <c r="AMC9" s="416"/>
      <c r="AMD9" s="416"/>
      <c r="AME9" s="416"/>
      <c r="AMF9" s="416"/>
      <c r="AMG9" s="416"/>
      <c r="AMH9" s="416"/>
      <c r="AMI9" s="416"/>
      <c r="AMJ9" s="416"/>
      <c r="AMK9" s="416"/>
    </row>
    <row r="10" spans="1:1025" s="298" customFormat="1" ht="39.950000000000003" customHeight="1" x14ac:dyDescent="0.8">
      <c r="A10" s="525" t="s">
        <v>284</v>
      </c>
      <c r="B10" s="423">
        <v>131</v>
      </c>
      <c r="C10" s="419">
        <v>726</v>
      </c>
      <c r="D10" s="418">
        <v>495</v>
      </c>
      <c r="E10" s="419">
        <v>1024</v>
      </c>
      <c r="F10" s="418">
        <v>877</v>
      </c>
      <c r="G10" s="420">
        <v>650.6</v>
      </c>
      <c r="H10" s="421"/>
      <c r="I10" s="417"/>
      <c r="J10" s="422"/>
      <c r="K10" s="416"/>
      <c r="L10" s="416"/>
      <c r="M10" s="416"/>
      <c r="N10" s="416"/>
      <c r="O10" s="416"/>
      <c r="P10" s="416"/>
      <c r="Q10" s="416"/>
      <c r="R10" s="416"/>
      <c r="S10" s="416"/>
      <c r="T10" s="416"/>
      <c r="U10" s="416"/>
      <c r="V10" s="416"/>
      <c r="W10" s="416"/>
      <c r="X10" s="416"/>
      <c r="Y10" s="416"/>
      <c r="Z10" s="416"/>
      <c r="AA10" s="416"/>
      <c r="AB10" s="416"/>
      <c r="AC10" s="416"/>
      <c r="AD10" s="416"/>
      <c r="AE10" s="416"/>
      <c r="AF10" s="416"/>
      <c r="AG10" s="416"/>
      <c r="AH10" s="416"/>
      <c r="AI10" s="416"/>
      <c r="AJ10" s="416"/>
      <c r="AK10" s="416"/>
      <c r="AL10" s="416"/>
      <c r="AM10" s="416"/>
      <c r="AN10" s="416"/>
      <c r="AO10" s="416"/>
      <c r="AP10" s="416"/>
      <c r="AQ10" s="416"/>
      <c r="AR10" s="416"/>
      <c r="AS10" s="416"/>
      <c r="AT10" s="416"/>
      <c r="AU10" s="416"/>
      <c r="AV10" s="416"/>
      <c r="AW10" s="416"/>
      <c r="AX10" s="416"/>
      <c r="AY10" s="416"/>
      <c r="AZ10" s="416"/>
      <c r="BA10" s="416"/>
      <c r="BB10" s="416"/>
      <c r="BC10" s="416"/>
      <c r="BD10" s="416"/>
      <c r="BE10" s="416"/>
      <c r="BF10" s="416"/>
      <c r="BG10" s="416"/>
      <c r="BH10" s="416"/>
      <c r="BI10" s="416"/>
      <c r="BJ10" s="416"/>
      <c r="BK10" s="416"/>
      <c r="BL10" s="416"/>
      <c r="BM10" s="416"/>
      <c r="BN10" s="416"/>
      <c r="BO10" s="416"/>
      <c r="BP10" s="416"/>
      <c r="BQ10" s="416"/>
      <c r="BR10" s="416"/>
      <c r="BS10" s="416"/>
      <c r="BT10" s="416"/>
      <c r="BU10" s="416"/>
      <c r="BV10" s="416"/>
      <c r="BW10" s="416"/>
      <c r="BX10" s="416"/>
      <c r="BY10" s="416"/>
      <c r="BZ10" s="416"/>
      <c r="CA10" s="416"/>
      <c r="CB10" s="416"/>
      <c r="CC10" s="416"/>
      <c r="CD10" s="416"/>
      <c r="CE10" s="416"/>
      <c r="CF10" s="416"/>
      <c r="CG10" s="416"/>
      <c r="CH10" s="416"/>
      <c r="CI10" s="416"/>
      <c r="CJ10" s="416"/>
      <c r="CK10" s="416"/>
      <c r="CL10" s="416"/>
      <c r="CM10" s="416"/>
      <c r="CN10" s="416"/>
      <c r="CO10" s="416"/>
      <c r="CP10" s="416"/>
      <c r="CQ10" s="416"/>
      <c r="CR10" s="416"/>
      <c r="CS10" s="416"/>
      <c r="CT10" s="416"/>
      <c r="CU10" s="416"/>
      <c r="CV10" s="416"/>
      <c r="CW10" s="416"/>
      <c r="CX10" s="416"/>
      <c r="CY10" s="416"/>
      <c r="CZ10" s="416"/>
      <c r="DA10" s="416"/>
      <c r="DB10" s="416"/>
      <c r="DC10" s="416"/>
      <c r="DD10" s="416"/>
      <c r="DE10" s="416"/>
      <c r="DF10" s="416"/>
      <c r="DG10" s="416"/>
      <c r="DH10" s="416"/>
      <c r="DI10" s="416"/>
      <c r="DJ10" s="416"/>
      <c r="DK10" s="416"/>
      <c r="DL10" s="416"/>
      <c r="DM10" s="416"/>
      <c r="DN10" s="416"/>
      <c r="DO10" s="416"/>
      <c r="DP10" s="416"/>
      <c r="DQ10" s="416"/>
      <c r="DR10" s="416"/>
      <c r="DS10" s="416"/>
      <c r="DT10" s="416"/>
      <c r="DU10" s="416"/>
      <c r="DV10" s="416"/>
      <c r="DW10" s="416"/>
      <c r="DX10" s="416"/>
      <c r="DY10" s="416"/>
      <c r="DZ10" s="416"/>
      <c r="EA10" s="416"/>
      <c r="EB10" s="416"/>
      <c r="EC10" s="416"/>
      <c r="ED10" s="416"/>
      <c r="EE10" s="416"/>
      <c r="EF10" s="416"/>
      <c r="EG10" s="416"/>
      <c r="EH10" s="416"/>
      <c r="EI10" s="416"/>
      <c r="EJ10" s="416"/>
      <c r="EK10" s="416"/>
      <c r="EL10" s="416"/>
      <c r="EM10" s="416"/>
      <c r="EN10" s="416"/>
      <c r="EO10" s="416"/>
      <c r="EP10" s="416"/>
      <c r="EQ10" s="416"/>
      <c r="ER10" s="416"/>
      <c r="ES10" s="416"/>
      <c r="ET10" s="416"/>
      <c r="EU10" s="416"/>
      <c r="EV10" s="416"/>
      <c r="EW10" s="416"/>
      <c r="EX10" s="416"/>
      <c r="EY10" s="416"/>
      <c r="EZ10" s="416"/>
      <c r="FA10" s="416"/>
      <c r="FB10" s="416"/>
      <c r="FC10" s="416"/>
      <c r="FD10" s="416"/>
      <c r="FE10" s="416"/>
      <c r="FF10" s="416"/>
      <c r="FG10" s="416"/>
      <c r="FH10" s="416"/>
      <c r="FI10" s="416"/>
      <c r="FJ10" s="416"/>
      <c r="FK10" s="416"/>
      <c r="FL10" s="416"/>
      <c r="FM10" s="416"/>
      <c r="FN10" s="416"/>
      <c r="FO10" s="416"/>
      <c r="FP10" s="416"/>
      <c r="FQ10" s="416"/>
      <c r="FR10" s="416"/>
      <c r="FS10" s="416"/>
      <c r="FT10" s="416"/>
      <c r="FU10" s="416"/>
      <c r="FV10" s="416"/>
      <c r="FW10" s="416"/>
      <c r="FX10" s="416"/>
      <c r="FY10" s="416"/>
      <c r="FZ10" s="416"/>
      <c r="GA10" s="416"/>
      <c r="GB10" s="416"/>
      <c r="GC10" s="416"/>
      <c r="GD10" s="416"/>
      <c r="GE10" s="416"/>
      <c r="GF10" s="416"/>
      <c r="GG10" s="416"/>
      <c r="GH10" s="416"/>
      <c r="GI10" s="416"/>
      <c r="GJ10" s="416"/>
      <c r="GK10" s="416"/>
      <c r="GL10" s="416"/>
      <c r="GM10" s="416"/>
      <c r="GN10" s="416"/>
      <c r="GO10" s="416"/>
      <c r="GP10" s="416"/>
      <c r="GQ10" s="416"/>
      <c r="GR10" s="416"/>
      <c r="GS10" s="416"/>
      <c r="GT10" s="416"/>
      <c r="GU10" s="416"/>
      <c r="GV10" s="416"/>
      <c r="GW10" s="416"/>
      <c r="GX10" s="416"/>
      <c r="GY10" s="416"/>
      <c r="GZ10" s="416"/>
      <c r="HA10" s="416"/>
      <c r="HB10" s="416"/>
      <c r="HC10" s="416"/>
      <c r="HD10" s="416"/>
      <c r="HE10" s="416"/>
      <c r="HF10" s="416"/>
      <c r="HG10" s="416"/>
      <c r="HH10" s="416"/>
      <c r="HI10" s="416"/>
      <c r="HJ10" s="416"/>
      <c r="HK10" s="416"/>
      <c r="HL10" s="416"/>
      <c r="HM10" s="416"/>
      <c r="HN10" s="416"/>
      <c r="HO10" s="416"/>
      <c r="HP10" s="416"/>
      <c r="HQ10" s="416"/>
      <c r="HR10" s="416"/>
      <c r="HS10" s="416"/>
      <c r="HT10" s="416"/>
      <c r="HU10" s="416"/>
      <c r="HV10" s="416"/>
      <c r="HW10" s="416"/>
      <c r="HX10" s="416"/>
      <c r="HY10" s="416"/>
      <c r="HZ10" s="416"/>
      <c r="IA10" s="416"/>
      <c r="IB10" s="416"/>
      <c r="IC10" s="416"/>
      <c r="ID10" s="416"/>
      <c r="IE10" s="416"/>
      <c r="IF10" s="416"/>
      <c r="IG10" s="416"/>
      <c r="IH10" s="416"/>
      <c r="II10" s="416"/>
      <c r="IJ10" s="416"/>
      <c r="IK10" s="416"/>
      <c r="IL10" s="416"/>
      <c r="IM10" s="416"/>
      <c r="IN10" s="416"/>
      <c r="IO10" s="416"/>
      <c r="IP10" s="416"/>
      <c r="IQ10" s="416"/>
      <c r="IR10" s="416"/>
      <c r="IS10" s="416"/>
      <c r="IT10" s="416"/>
      <c r="IU10" s="416"/>
      <c r="IV10" s="416"/>
      <c r="IW10" s="416"/>
      <c r="IX10" s="416"/>
      <c r="IY10" s="416"/>
      <c r="IZ10" s="416"/>
      <c r="JA10" s="416"/>
      <c r="JB10" s="416"/>
      <c r="JC10" s="416"/>
      <c r="JD10" s="416"/>
      <c r="JE10" s="416"/>
      <c r="JF10" s="416"/>
      <c r="JG10" s="416"/>
      <c r="JH10" s="416"/>
      <c r="JI10" s="416"/>
      <c r="JJ10" s="416"/>
      <c r="JK10" s="416"/>
      <c r="JL10" s="416"/>
      <c r="JM10" s="416"/>
      <c r="JN10" s="416"/>
      <c r="JO10" s="416"/>
      <c r="JP10" s="416"/>
      <c r="JQ10" s="416"/>
      <c r="JR10" s="416"/>
      <c r="JS10" s="416"/>
      <c r="JT10" s="416"/>
      <c r="JU10" s="416"/>
      <c r="JV10" s="416"/>
      <c r="JW10" s="416"/>
      <c r="JX10" s="416"/>
      <c r="JY10" s="416"/>
      <c r="JZ10" s="416"/>
      <c r="KA10" s="416"/>
      <c r="KB10" s="416"/>
      <c r="KC10" s="416"/>
      <c r="KD10" s="416"/>
      <c r="KE10" s="416"/>
      <c r="KF10" s="416"/>
      <c r="KG10" s="416"/>
      <c r="KH10" s="416"/>
      <c r="KI10" s="416"/>
      <c r="KJ10" s="416"/>
      <c r="KK10" s="416"/>
      <c r="KL10" s="416"/>
      <c r="KM10" s="416"/>
      <c r="KN10" s="416"/>
      <c r="KO10" s="416"/>
      <c r="KP10" s="416"/>
      <c r="KQ10" s="416"/>
      <c r="KR10" s="416"/>
      <c r="KS10" s="416"/>
      <c r="KT10" s="416"/>
      <c r="KU10" s="416"/>
      <c r="KV10" s="416"/>
      <c r="KW10" s="416"/>
      <c r="KX10" s="416"/>
      <c r="KY10" s="416"/>
      <c r="KZ10" s="416"/>
      <c r="LA10" s="416"/>
      <c r="LB10" s="416"/>
      <c r="LC10" s="416"/>
      <c r="LD10" s="416"/>
      <c r="LE10" s="416"/>
      <c r="LF10" s="416"/>
      <c r="LG10" s="416"/>
      <c r="LH10" s="416"/>
      <c r="LI10" s="416"/>
      <c r="LJ10" s="416"/>
      <c r="LK10" s="416"/>
      <c r="LL10" s="416"/>
      <c r="LM10" s="416"/>
      <c r="LN10" s="416"/>
      <c r="LO10" s="416"/>
      <c r="LP10" s="416"/>
      <c r="LQ10" s="416"/>
      <c r="LR10" s="416"/>
      <c r="LS10" s="416"/>
      <c r="LT10" s="416"/>
      <c r="LU10" s="416"/>
      <c r="LV10" s="416"/>
      <c r="LW10" s="416"/>
      <c r="LX10" s="416"/>
      <c r="LY10" s="416"/>
      <c r="LZ10" s="416"/>
      <c r="MA10" s="416"/>
      <c r="MB10" s="416"/>
      <c r="MC10" s="416"/>
      <c r="MD10" s="416"/>
      <c r="ME10" s="416"/>
      <c r="MF10" s="416"/>
      <c r="MG10" s="416"/>
      <c r="MH10" s="416"/>
      <c r="MI10" s="416"/>
      <c r="MJ10" s="416"/>
      <c r="MK10" s="416"/>
      <c r="ML10" s="416"/>
      <c r="MM10" s="416"/>
      <c r="MN10" s="416"/>
      <c r="MO10" s="416"/>
      <c r="MP10" s="416"/>
      <c r="MQ10" s="416"/>
      <c r="MR10" s="416"/>
      <c r="MS10" s="416"/>
      <c r="MT10" s="416"/>
      <c r="MU10" s="416"/>
      <c r="MV10" s="416"/>
      <c r="MW10" s="416"/>
      <c r="MX10" s="416"/>
      <c r="MY10" s="416"/>
      <c r="MZ10" s="416"/>
      <c r="NA10" s="416"/>
      <c r="NB10" s="416"/>
      <c r="NC10" s="416"/>
      <c r="ND10" s="416"/>
      <c r="NE10" s="416"/>
      <c r="NF10" s="416"/>
      <c r="NG10" s="416"/>
      <c r="NH10" s="416"/>
      <c r="NI10" s="416"/>
      <c r="NJ10" s="416"/>
      <c r="NK10" s="416"/>
      <c r="NL10" s="416"/>
      <c r="NM10" s="416"/>
      <c r="NN10" s="416"/>
      <c r="NO10" s="416"/>
      <c r="NP10" s="416"/>
      <c r="NQ10" s="416"/>
      <c r="NR10" s="416"/>
      <c r="NS10" s="416"/>
      <c r="NT10" s="416"/>
      <c r="NU10" s="416"/>
      <c r="NV10" s="416"/>
      <c r="NW10" s="416"/>
      <c r="NX10" s="416"/>
      <c r="NY10" s="416"/>
      <c r="NZ10" s="416"/>
      <c r="OA10" s="416"/>
      <c r="OB10" s="416"/>
      <c r="OC10" s="416"/>
      <c r="OD10" s="416"/>
      <c r="OE10" s="416"/>
      <c r="OF10" s="416"/>
      <c r="OG10" s="416"/>
      <c r="OH10" s="416"/>
      <c r="OI10" s="416"/>
      <c r="OJ10" s="416"/>
      <c r="OK10" s="416"/>
      <c r="OL10" s="416"/>
      <c r="OM10" s="416"/>
      <c r="ON10" s="416"/>
      <c r="OO10" s="416"/>
      <c r="OP10" s="416"/>
      <c r="OQ10" s="416"/>
      <c r="OR10" s="416"/>
      <c r="OS10" s="416"/>
      <c r="OT10" s="416"/>
      <c r="OU10" s="416"/>
      <c r="OV10" s="416"/>
      <c r="OW10" s="416"/>
      <c r="OX10" s="416"/>
      <c r="OY10" s="416"/>
      <c r="OZ10" s="416"/>
      <c r="PA10" s="416"/>
      <c r="PB10" s="416"/>
      <c r="PC10" s="416"/>
      <c r="PD10" s="416"/>
      <c r="PE10" s="416"/>
      <c r="PF10" s="416"/>
      <c r="PG10" s="416"/>
      <c r="PH10" s="416"/>
      <c r="PI10" s="416"/>
      <c r="PJ10" s="416"/>
      <c r="PK10" s="416"/>
      <c r="PL10" s="416"/>
      <c r="PM10" s="416"/>
      <c r="PN10" s="416"/>
      <c r="PO10" s="416"/>
      <c r="PP10" s="416"/>
      <c r="PQ10" s="416"/>
      <c r="PR10" s="416"/>
      <c r="PS10" s="416"/>
      <c r="PT10" s="416"/>
      <c r="PU10" s="416"/>
      <c r="PV10" s="416"/>
      <c r="PW10" s="416"/>
      <c r="PX10" s="416"/>
      <c r="PY10" s="416"/>
      <c r="PZ10" s="416"/>
      <c r="QA10" s="416"/>
      <c r="QB10" s="416"/>
      <c r="QC10" s="416"/>
      <c r="QD10" s="416"/>
      <c r="QE10" s="416"/>
      <c r="QF10" s="416"/>
      <c r="QG10" s="416"/>
      <c r="QH10" s="416"/>
      <c r="QI10" s="416"/>
      <c r="QJ10" s="416"/>
      <c r="QK10" s="416"/>
      <c r="QL10" s="416"/>
      <c r="QM10" s="416"/>
      <c r="QN10" s="416"/>
      <c r="QO10" s="416"/>
      <c r="QP10" s="416"/>
      <c r="QQ10" s="416"/>
      <c r="QR10" s="416"/>
      <c r="QS10" s="416"/>
      <c r="QT10" s="416"/>
      <c r="QU10" s="416"/>
      <c r="QV10" s="416"/>
      <c r="QW10" s="416"/>
      <c r="QX10" s="416"/>
      <c r="QY10" s="416"/>
      <c r="QZ10" s="416"/>
      <c r="RA10" s="416"/>
      <c r="RB10" s="416"/>
      <c r="RC10" s="416"/>
      <c r="RD10" s="416"/>
      <c r="RE10" s="416"/>
      <c r="RF10" s="416"/>
      <c r="RG10" s="416"/>
      <c r="RH10" s="416"/>
      <c r="RI10" s="416"/>
      <c r="RJ10" s="416"/>
      <c r="RK10" s="416"/>
      <c r="RL10" s="416"/>
      <c r="RM10" s="416"/>
      <c r="RN10" s="416"/>
      <c r="RO10" s="416"/>
      <c r="RP10" s="416"/>
      <c r="RQ10" s="416"/>
      <c r="RR10" s="416"/>
      <c r="RS10" s="416"/>
      <c r="RT10" s="416"/>
      <c r="RU10" s="416"/>
      <c r="RV10" s="416"/>
      <c r="RW10" s="416"/>
      <c r="RX10" s="416"/>
      <c r="RY10" s="416"/>
      <c r="RZ10" s="416"/>
      <c r="SA10" s="416"/>
      <c r="SB10" s="416"/>
      <c r="SC10" s="416"/>
      <c r="SD10" s="416"/>
      <c r="SE10" s="416"/>
      <c r="SF10" s="416"/>
      <c r="SG10" s="416"/>
      <c r="SH10" s="416"/>
      <c r="SI10" s="416"/>
      <c r="SJ10" s="416"/>
      <c r="SK10" s="416"/>
      <c r="SL10" s="416"/>
      <c r="SM10" s="416"/>
      <c r="SN10" s="416"/>
      <c r="SO10" s="416"/>
      <c r="SP10" s="416"/>
      <c r="SQ10" s="416"/>
      <c r="SR10" s="416"/>
      <c r="SS10" s="416"/>
      <c r="ST10" s="416"/>
      <c r="SU10" s="416"/>
      <c r="SV10" s="416"/>
      <c r="SW10" s="416"/>
      <c r="SX10" s="416"/>
      <c r="SY10" s="416"/>
      <c r="SZ10" s="416"/>
      <c r="TA10" s="416"/>
      <c r="TB10" s="416"/>
      <c r="TC10" s="416"/>
      <c r="TD10" s="416"/>
      <c r="TE10" s="416"/>
      <c r="TF10" s="416"/>
      <c r="TG10" s="416"/>
      <c r="TH10" s="416"/>
      <c r="TI10" s="416"/>
      <c r="TJ10" s="416"/>
      <c r="TK10" s="416"/>
      <c r="TL10" s="416"/>
      <c r="TM10" s="416"/>
      <c r="TN10" s="416"/>
      <c r="TO10" s="416"/>
      <c r="TP10" s="416"/>
      <c r="TQ10" s="416"/>
      <c r="TR10" s="416"/>
      <c r="TS10" s="416"/>
      <c r="TT10" s="416"/>
      <c r="TU10" s="416"/>
      <c r="TV10" s="416"/>
      <c r="TW10" s="416"/>
      <c r="TX10" s="416"/>
      <c r="TY10" s="416"/>
      <c r="TZ10" s="416"/>
      <c r="UA10" s="416"/>
      <c r="UB10" s="416"/>
      <c r="UC10" s="416"/>
      <c r="UD10" s="416"/>
      <c r="UE10" s="416"/>
      <c r="UF10" s="416"/>
      <c r="UG10" s="416"/>
      <c r="UH10" s="416"/>
      <c r="UI10" s="416"/>
      <c r="UJ10" s="416"/>
      <c r="UK10" s="416"/>
      <c r="UL10" s="416"/>
      <c r="UM10" s="416"/>
      <c r="UN10" s="416"/>
      <c r="UO10" s="416"/>
      <c r="UP10" s="416"/>
      <c r="UQ10" s="416"/>
      <c r="UR10" s="416"/>
      <c r="US10" s="416"/>
      <c r="UT10" s="416"/>
      <c r="UU10" s="416"/>
      <c r="UV10" s="416"/>
      <c r="UW10" s="416"/>
      <c r="UX10" s="416"/>
      <c r="UY10" s="416"/>
      <c r="UZ10" s="416"/>
      <c r="VA10" s="416"/>
      <c r="VB10" s="416"/>
      <c r="VC10" s="416"/>
      <c r="VD10" s="416"/>
      <c r="VE10" s="416"/>
      <c r="VF10" s="416"/>
      <c r="VG10" s="416"/>
      <c r="VH10" s="416"/>
      <c r="VI10" s="416"/>
      <c r="VJ10" s="416"/>
      <c r="VK10" s="416"/>
      <c r="VL10" s="416"/>
      <c r="VM10" s="416"/>
      <c r="VN10" s="416"/>
      <c r="VO10" s="416"/>
      <c r="VP10" s="416"/>
      <c r="VQ10" s="416"/>
      <c r="VR10" s="416"/>
      <c r="VS10" s="416"/>
      <c r="VT10" s="416"/>
      <c r="VU10" s="416"/>
      <c r="VV10" s="416"/>
      <c r="VW10" s="416"/>
      <c r="VX10" s="416"/>
      <c r="VY10" s="416"/>
      <c r="VZ10" s="416"/>
      <c r="WA10" s="416"/>
      <c r="WB10" s="416"/>
      <c r="WC10" s="416"/>
      <c r="WD10" s="416"/>
      <c r="WE10" s="416"/>
      <c r="WF10" s="416"/>
      <c r="WG10" s="416"/>
      <c r="WH10" s="416"/>
      <c r="WI10" s="416"/>
      <c r="WJ10" s="416"/>
      <c r="WK10" s="416"/>
      <c r="WL10" s="416"/>
      <c r="WM10" s="416"/>
      <c r="WN10" s="416"/>
      <c r="WO10" s="416"/>
      <c r="WP10" s="416"/>
      <c r="WQ10" s="416"/>
      <c r="WR10" s="416"/>
      <c r="WS10" s="416"/>
      <c r="WT10" s="416"/>
      <c r="WU10" s="416"/>
      <c r="WV10" s="416"/>
      <c r="WW10" s="416"/>
      <c r="WX10" s="416"/>
      <c r="WY10" s="416"/>
      <c r="WZ10" s="416"/>
      <c r="XA10" s="416"/>
      <c r="XB10" s="416"/>
      <c r="XC10" s="416"/>
      <c r="XD10" s="416"/>
      <c r="XE10" s="416"/>
      <c r="XF10" s="416"/>
      <c r="XG10" s="416"/>
      <c r="XH10" s="416"/>
      <c r="XI10" s="416"/>
      <c r="XJ10" s="416"/>
      <c r="XK10" s="416"/>
      <c r="XL10" s="416"/>
      <c r="XM10" s="416"/>
      <c r="XN10" s="416"/>
      <c r="XO10" s="416"/>
      <c r="XP10" s="416"/>
      <c r="XQ10" s="416"/>
      <c r="XR10" s="416"/>
      <c r="XS10" s="416"/>
      <c r="XT10" s="416"/>
      <c r="XU10" s="416"/>
      <c r="XV10" s="416"/>
      <c r="XW10" s="416"/>
      <c r="XX10" s="416"/>
      <c r="XY10" s="416"/>
      <c r="XZ10" s="416"/>
      <c r="YA10" s="416"/>
      <c r="YB10" s="416"/>
      <c r="YC10" s="416"/>
      <c r="YD10" s="416"/>
      <c r="YE10" s="416"/>
      <c r="YF10" s="416"/>
      <c r="YG10" s="416"/>
      <c r="YH10" s="416"/>
      <c r="YI10" s="416"/>
      <c r="YJ10" s="416"/>
      <c r="YK10" s="416"/>
      <c r="YL10" s="416"/>
      <c r="YM10" s="416"/>
      <c r="YN10" s="416"/>
      <c r="YO10" s="416"/>
      <c r="YP10" s="416"/>
      <c r="YQ10" s="416"/>
      <c r="YR10" s="416"/>
      <c r="YS10" s="416"/>
      <c r="YT10" s="416"/>
      <c r="YU10" s="416"/>
      <c r="YV10" s="416"/>
      <c r="YW10" s="416"/>
      <c r="YX10" s="416"/>
      <c r="YY10" s="416"/>
      <c r="YZ10" s="416"/>
      <c r="ZA10" s="416"/>
      <c r="ZB10" s="416"/>
      <c r="ZC10" s="416"/>
      <c r="ZD10" s="416"/>
      <c r="ZE10" s="416"/>
      <c r="ZF10" s="416"/>
      <c r="ZG10" s="416"/>
      <c r="ZH10" s="416"/>
      <c r="ZI10" s="416"/>
      <c r="ZJ10" s="416"/>
      <c r="ZK10" s="416"/>
      <c r="ZL10" s="416"/>
      <c r="ZM10" s="416"/>
      <c r="ZN10" s="416"/>
      <c r="ZO10" s="416"/>
      <c r="ZP10" s="416"/>
      <c r="ZQ10" s="416"/>
      <c r="ZR10" s="416"/>
      <c r="ZS10" s="416"/>
      <c r="ZT10" s="416"/>
      <c r="ZU10" s="416"/>
      <c r="ZV10" s="416"/>
      <c r="ZW10" s="416"/>
      <c r="ZX10" s="416"/>
      <c r="ZY10" s="416"/>
      <c r="ZZ10" s="416"/>
      <c r="AAA10" s="416"/>
      <c r="AAB10" s="416"/>
      <c r="AAC10" s="416"/>
      <c r="AAD10" s="416"/>
      <c r="AAE10" s="416"/>
      <c r="AAF10" s="416"/>
      <c r="AAG10" s="416"/>
      <c r="AAH10" s="416"/>
      <c r="AAI10" s="416"/>
      <c r="AAJ10" s="416"/>
      <c r="AAK10" s="416"/>
      <c r="AAL10" s="416"/>
      <c r="AAM10" s="416"/>
      <c r="AAN10" s="416"/>
      <c r="AAO10" s="416"/>
      <c r="AAP10" s="416"/>
      <c r="AAQ10" s="416"/>
      <c r="AAR10" s="416"/>
      <c r="AAS10" s="416"/>
      <c r="AAT10" s="416"/>
      <c r="AAU10" s="416"/>
      <c r="AAV10" s="416"/>
      <c r="AAW10" s="416"/>
      <c r="AAX10" s="416"/>
      <c r="AAY10" s="416"/>
      <c r="AAZ10" s="416"/>
      <c r="ABA10" s="416"/>
      <c r="ABB10" s="416"/>
      <c r="ABC10" s="416"/>
      <c r="ABD10" s="416"/>
      <c r="ABE10" s="416"/>
      <c r="ABF10" s="416"/>
      <c r="ABG10" s="416"/>
      <c r="ABH10" s="416"/>
      <c r="ABI10" s="416"/>
      <c r="ABJ10" s="416"/>
      <c r="ABK10" s="416"/>
      <c r="ABL10" s="416"/>
      <c r="ABM10" s="416"/>
      <c r="ABN10" s="416"/>
      <c r="ABO10" s="416"/>
      <c r="ABP10" s="416"/>
      <c r="ABQ10" s="416"/>
      <c r="ABR10" s="416"/>
      <c r="ABS10" s="416"/>
      <c r="ABT10" s="416"/>
      <c r="ABU10" s="416"/>
      <c r="ABV10" s="416"/>
      <c r="ABW10" s="416"/>
      <c r="ABX10" s="416"/>
      <c r="ABY10" s="416"/>
      <c r="ABZ10" s="416"/>
      <c r="ACA10" s="416"/>
      <c r="ACB10" s="416"/>
      <c r="ACC10" s="416"/>
      <c r="ACD10" s="416"/>
      <c r="ACE10" s="416"/>
      <c r="ACF10" s="416"/>
      <c r="ACG10" s="416"/>
      <c r="ACH10" s="416"/>
      <c r="ACI10" s="416"/>
      <c r="ACJ10" s="416"/>
      <c r="ACK10" s="416"/>
      <c r="ACL10" s="416"/>
      <c r="ACM10" s="416"/>
      <c r="ACN10" s="416"/>
      <c r="ACO10" s="416"/>
      <c r="ACP10" s="416"/>
      <c r="ACQ10" s="416"/>
      <c r="ACR10" s="416"/>
      <c r="ACS10" s="416"/>
      <c r="ACT10" s="416"/>
      <c r="ACU10" s="416"/>
      <c r="ACV10" s="416"/>
      <c r="ACW10" s="416"/>
      <c r="ACX10" s="416"/>
      <c r="ACY10" s="416"/>
      <c r="ACZ10" s="416"/>
      <c r="ADA10" s="416"/>
      <c r="ADB10" s="416"/>
      <c r="ADC10" s="416"/>
      <c r="ADD10" s="416"/>
      <c r="ADE10" s="416"/>
      <c r="ADF10" s="416"/>
      <c r="ADG10" s="416"/>
      <c r="ADH10" s="416"/>
      <c r="ADI10" s="416"/>
      <c r="ADJ10" s="416"/>
      <c r="ADK10" s="416"/>
      <c r="ADL10" s="416"/>
      <c r="ADM10" s="416"/>
      <c r="ADN10" s="416"/>
      <c r="ADO10" s="416"/>
      <c r="ADP10" s="416"/>
      <c r="ADQ10" s="416"/>
      <c r="ADR10" s="416"/>
      <c r="ADS10" s="416"/>
      <c r="ADT10" s="416"/>
      <c r="ADU10" s="416"/>
      <c r="ADV10" s="416"/>
      <c r="ADW10" s="416"/>
      <c r="ADX10" s="416"/>
      <c r="ADY10" s="416"/>
      <c r="ADZ10" s="416"/>
      <c r="AEA10" s="416"/>
      <c r="AEB10" s="416"/>
      <c r="AEC10" s="416"/>
      <c r="AED10" s="416"/>
      <c r="AEE10" s="416"/>
      <c r="AEF10" s="416"/>
      <c r="AEG10" s="416"/>
      <c r="AEH10" s="416"/>
      <c r="AEI10" s="416"/>
      <c r="AEJ10" s="416"/>
      <c r="AEK10" s="416"/>
      <c r="AEL10" s="416"/>
      <c r="AEM10" s="416"/>
      <c r="AEN10" s="416"/>
      <c r="AEO10" s="416"/>
      <c r="AEP10" s="416"/>
      <c r="AEQ10" s="416"/>
      <c r="AER10" s="416"/>
      <c r="AES10" s="416"/>
      <c r="AET10" s="416"/>
      <c r="AEU10" s="416"/>
      <c r="AEV10" s="416"/>
      <c r="AEW10" s="416"/>
      <c r="AEX10" s="416"/>
      <c r="AEY10" s="416"/>
      <c r="AEZ10" s="416"/>
      <c r="AFA10" s="416"/>
      <c r="AFB10" s="416"/>
      <c r="AFC10" s="416"/>
      <c r="AFD10" s="416"/>
      <c r="AFE10" s="416"/>
      <c r="AFF10" s="416"/>
      <c r="AFG10" s="416"/>
      <c r="AFH10" s="416"/>
      <c r="AFI10" s="416"/>
      <c r="AFJ10" s="416"/>
      <c r="AFK10" s="416"/>
      <c r="AFL10" s="416"/>
      <c r="AFM10" s="416"/>
      <c r="AFN10" s="416"/>
      <c r="AFO10" s="416"/>
      <c r="AFP10" s="416"/>
      <c r="AFQ10" s="416"/>
      <c r="AFR10" s="416"/>
      <c r="AFS10" s="416"/>
      <c r="AFT10" s="416"/>
      <c r="AFU10" s="416"/>
      <c r="AFV10" s="416"/>
      <c r="AFW10" s="416"/>
      <c r="AFX10" s="416"/>
      <c r="AFY10" s="416"/>
      <c r="AFZ10" s="416"/>
      <c r="AGA10" s="416"/>
      <c r="AGB10" s="416"/>
      <c r="AGC10" s="416"/>
      <c r="AGD10" s="416"/>
      <c r="AGE10" s="416"/>
      <c r="AGF10" s="416"/>
      <c r="AGG10" s="416"/>
      <c r="AGH10" s="416"/>
      <c r="AGI10" s="416"/>
      <c r="AGJ10" s="416"/>
      <c r="AGK10" s="416"/>
      <c r="AGL10" s="416"/>
      <c r="AGM10" s="416"/>
      <c r="AGN10" s="416"/>
      <c r="AGO10" s="416"/>
      <c r="AGP10" s="416"/>
      <c r="AGQ10" s="416"/>
      <c r="AGR10" s="416"/>
      <c r="AGS10" s="416"/>
      <c r="AGT10" s="416"/>
      <c r="AGU10" s="416"/>
      <c r="AGV10" s="416"/>
      <c r="AGW10" s="416"/>
      <c r="AGX10" s="416"/>
      <c r="AGY10" s="416"/>
      <c r="AGZ10" s="416"/>
      <c r="AHA10" s="416"/>
      <c r="AHB10" s="416"/>
      <c r="AHC10" s="416"/>
      <c r="AHD10" s="416"/>
      <c r="AHE10" s="416"/>
      <c r="AHF10" s="416"/>
      <c r="AHG10" s="416"/>
      <c r="AHH10" s="416"/>
      <c r="AHI10" s="416"/>
      <c r="AHJ10" s="416"/>
      <c r="AHK10" s="416"/>
      <c r="AHL10" s="416"/>
      <c r="AHM10" s="416"/>
      <c r="AHN10" s="416"/>
      <c r="AHO10" s="416"/>
      <c r="AHP10" s="416"/>
      <c r="AHQ10" s="416"/>
      <c r="AHR10" s="416"/>
      <c r="AHS10" s="416"/>
      <c r="AHT10" s="416"/>
      <c r="AHU10" s="416"/>
      <c r="AHV10" s="416"/>
      <c r="AHW10" s="416"/>
      <c r="AHX10" s="416"/>
      <c r="AHY10" s="416"/>
      <c r="AHZ10" s="416"/>
      <c r="AIA10" s="416"/>
      <c r="AIB10" s="416"/>
      <c r="AIC10" s="416"/>
      <c r="AID10" s="416"/>
      <c r="AIE10" s="416"/>
      <c r="AIF10" s="416"/>
      <c r="AIG10" s="416"/>
      <c r="AIH10" s="416"/>
      <c r="AII10" s="416"/>
      <c r="AIJ10" s="416"/>
      <c r="AIK10" s="416"/>
      <c r="AIL10" s="416"/>
      <c r="AIM10" s="416"/>
      <c r="AIN10" s="416"/>
      <c r="AIO10" s="416"/>
      <c r="AIP10" s="416"/>
      <c r="AIQ10" s="416"/>
      <c r="AIR10" s="416"/>
      <c r="AIS10" s="416"/>
      <c r="AIT10" s="416"/>
      <c r="AIU10" s="416"/>
      <c r="AIV10" s="416"/>
      <c r="AIW10" s="416"/>
      <c r="AIX10" s="416"/>
      <c r="AIY10" s="416"/>
      <c r="AIZ10" s="416"/>
      <c r="AJA10" s="416"/>
      <c r="AJB10" s="416"/>
      <c r="AJC10" s="416"/>
      <c r="AJD10" s="416"/>
      <c r="AJE10" s="416"/>
      <c r="AJF10" s="416"/>
      <c r="AJG10" s="416"/>
      <c r="AJH10" s="416"/>
      <c r="AJI10" s="416"/>
      <c r="AJJ10" s="416"/>
      <c r="AJK10" s="416"/>
      <c r="AJL10" s="416"/>
      <c r="AJM10" s="416"/>
      <c r="AJN10" s="416"/>
      <c r="AJO10" s="416"/>
      <c r="AJP10" s="416"/>
      <c r="AJQ10" s="416"/>
      <c r="AJR10" s="416"/>
      <c r="AJS10" s="416"/>
      <c r="AJT10" s="416"/>
      <c r="AJU10" s="416"/>
      <c r="AJV10" s="416"/>
      <c r="AJW10" s="416"/>
      <c r="AJX10" s="416"/>
      <c r="AJY10" s="416"/>
      <c r="AJZ10" s="416"/>
      <c r="AKA10" s="416"/>
      <c r="AKB10" s="416"/>
      <c r="AKC10" s="416"/>
      <c r="AKD10" s="416"/>
      <c r="AKE10" s="416"/>
      <c r="AKF10" s="416"/>
      <c r="AKG10" s="416"/>
      <c r="AKH10" s="416"/>
      <c r="AKI10" s="416"/>
      <c r="AKJ10" s="416"/>
      <c r="AKK10" s="416"/>
      <c r="AKL10" s="416"/>
      <c r="AKM10" s="416"/>
      <c r="AKN10" s="416"/>
      <c r="AKO10" s="416"/>
      <c r="AKP10" s="416"/>
      <c r="AKQ10" s="416"/>
      <c r="AKR10" s="416"/>
      <c r="AKS10" s="416"/>
      <c r="AKT10" s="416"/>
      <c r="AKU10" s="416"/>
      <c r="AKV10" s="416"/>
      <c r="AKW10" s="416"/>
      <c r="AKX10" s="416"/>
      <c r="AKY10" s="416"/>
      <c r="AKZ10" s="416"/>
      <c r="ALA10" s="416"/>
      <c r="ALB10" s="416"/>
      <c r="ALC10" s="416"/>
      <c r="ALD10" s="416"/>
      <c r="ALE10" s="416"/>
      <c r="ALF10" s="416"/>
      <c r="ALG10" s="416"/>
      <c r="ALH10" s="416"/>
      <c r="ALI10" s="416"/>
      <c r="ALJ10" s="416"/>
      <c r="ALK10" s="416"/>
      <c r="ALL10" s="416"/>
      <c r="ALM10" s="416"/>
      <c r="ALN10" s="416"/>
      <c r="ALO10" s="416"/>
      <c r="ALP10" s="416"/>
      <c r="ALQ10" s="416"/>
      <c r="ALR10" s="416"/>
      <c r="ALS10" s="416"/>
      <c r="ALT10" s="416"/>
      <c r="ALU10" s="416"/>
      <c r="ALV10" s="416"/>
      <c r="ALW10" s="416"/>
      <c r="ALX10" s="416"/>
      <c r="ALY10" s="416"/>
      <c r="ALZ10" s="416"/>
      <c r="AMA10" s="416"/>
      <c r="AMB10" s="416"/>
      <c r="AMC10" s="416"/>
      <c r="AMD10" s="416"/>
      <c r="AME10" s="416"/>
      <c r="AMF10" s="416"/>
      <c r="AMG10" s="416"/>
      <c r="AMH10" s="416"/>
      <c r="AMI10" s="416"/>
      <c r="AMJ10" s="416"/>
      <c r="AMK10" s="416"/>
    </row>
    <row r="11" spans="1:1025" s="298" customFormat="1" ht="39.950000000000003" customHeight="1" x14ac:dyDescent="0.8">
      <c r="A11" s="525" t="s">
        <v>285</v>
      </c>
      <c r="B11" s="418">
        <v>1458</v>
      </c>
      <c r="C11" s="490">
        <v>563</v>
      </c>
      <c r="D11" s="418">
        <v>449</v>
      </c>
      <c r="E11" s="419">
        <v>939</v>
      </c>
      <c r="F11" s="418">
        <v>655</v>
      </c>
      <c r="G11" s="420">
        <v>812.8</v>
      </c>
      <c r="H11" s="421"/>
      <c r="I11" s="417"/>
      <c r="J11" s="422"/>
      <c r="K11" s="416"/>
      <c r="L11" s="416"/>
      <c r="M11" s="416"/>
      <c r="N11" s="416"/>
      <c r="O11" s="416"/>
      <c r="P11" s="416"/>
      <c r="Q11" s="416"/>
      <c r="R11" s="416"/>
      <c r="S11" s="416"/>
      <c r="T11" s="416"/>
      <c r="U11" s="416"/>
      <c r="V11" s="416"/>
      <c r="W11" s="416"/>
      <c r="X11" s="416"/>
      <c r="Y11" s="416"/>
      <c r="Z11" s="416"/>
      <c r="AA11" s="416"/>
      <c r="AB11" s="416"/>
      <c r="AC11" s="416"/>
      <c r="AD11" s="416"/>
      <c r="AE11" s="416"/>
      <c r="AF11" s="416"/>
      <c r="AG11" s="416"/>
      <c r="AH11" s="416"/>
      <c r="AI11" s="416"/>
      <c r="AJ11" s="416"/>
      <c r="AK11" s="416"/>
      <c r="AL11" s="416"/>
      <c r="AM11" s="416"/>
      <c r="AN11" s="416"/>
      <c r="AO11" s="416"/>
      <c r="AP11" s="416"/>
      <c r="AQ11" s="416"/>
      <c r="AR11" s="416"/>
      <c r="AS11" s="416"/>
      <c r="AT11" s="416"/>
      <c r="AU11" s="416"/>
      <c r="AV11" s="416"/>
      <c r="AW11" s="416"/>
      <c r="AX11" s="416"/>
      <c r="AY11" s="416"/>
      <c r="AZ11" s="416"/>
      <c r="BA11" s="416"/>
      <c r="BB11" s="416"/>
      <c r="BC11" s="416"/>
      <c r="BD11" s="416"/>
      <c r="BE11" s="416"/>
      <c r="BF11" s="416"/>
      <c r="BG11" s="416"/>
      <c r="BH11" s="416"/>
      <c r="BI11" s="416"/>
      <c r="BJ11" s="416"/>
      <c r="BK11" s="416"/>
      <c r="BL11" s="416"/>
      <c r="BM11" s="416"/>
      <c r="BN11" s="416"/>
      <c r="BO11" s="416"/>
      <c r="BP11" s="416"/>
      <c r="BQ11" s="416"/>
      <c r="BR11" s="416"/>
      <c r="BS11" s="416"/>
      <c r="BT11" s="416"/>
      <c r="BU11" s="416"/>
      <c r="BV11" s="416"/>
      <c r="BW11" s="416"/>
      <c r="BX11" s="416"/>
      <c r="BY11" s="416"/>
      <c r="BZ11" s="416"/>
      <c r="CA11" s="416"/>
      <c r="CB11" s="416"/>
      <c r="CC11" s="416"/>
      <c r="CD11" s="416"/>
      <c r="CE11" s="416"/>
      <c r="CF11" s="416"/>
      <c r="CG11" s="416"/>
      <c r="CH11" s="416"/>
      <c r="CI11" s="416"/>
      <c r="CJ11" s="416"/>
      <c r="CK11" s="416"/>
      <c r="CL11" s="416"/>
      <c r="CM11" s="416"/>
      <c r="CN11" s="416"/>
      <c r="CO11" s="416"/>
      <c r="CP11" s="416"/>
      <c r="CQ11" s="416"/>
      <c r="CR11" s="416"/>
      <c r="CS11" s="416"/>
      <c r="CT11" s="416"/>
      <c r="CU11" s="416"/>
      <c r="CV11" s="416"/>
      <c r="CW11" s="416"/>
      <c r="CX11" s="416"/>
      <c r="CY11" s="416"/>
      <c r="CZ11" s="416"/>
      <c r="DA11" s="416"/>
      <c r="DB11" s="416"/>
      <c r="DC11" s="416"/>
      <c r="DD11" s="416"/>
      <c r="DE11" s="416"/>
      <c r="DF11" s="416"/>
      <c r="DG11" s="416"/>
      <c r="DH11" s="416"/>
      <c r="DI11" s="416"/>
      <c r="DJ11" s="416"/>
      <c r="DK11" s="416"/>
      <c r="DL11" s="416"/>
      <c r="DM11" s="416"/>
      <c r="DN11" s="416"/>
      <c r="DO11" s="416"/>
      <c r="DP11" s="416"/>
      <c r="DQ11" s="416"/>
      <c r="DR11" s="416"/>
      <c r="DS11" s="416"/>
      <c r="DT11" s="416"/>
      <c r="DU11" s="416"/>
      <c r="DV11" s="416"/>
      <c r="DW11" s="416"/>
      <c r="DX11" s="416"/>
      <c r="DY11" s="416"/>
      <c r="DZ11" s="416"/>
      <c r="EA11" s="416"/>
      <c r="EB11" s="416"/>
      <c r="EC11" s="416"/>
      <c r="ED11" s="416"/>
      <c r="EE11" s="416"/>
      <c r="EF11" s="416"/>
      <c r="EG11" s="416"/>
      <c r="EH11" s="416"/>
      <c r="EI11" s="416"/>
      <c r="EJ11" s="416"/>
      <c r="EK11" s="416"/>
      <c r="EL11" s="416"/>
      <c r="EM11" s="416"/>
      <c r="EN11" s="416"/>
      <c r="EO11" s="416"/>
      <c r="EP11" s="416"/>
      <c r="EQ11" s="416"/>
      <c r="ER11" s="416"/>
      <c r="ES11" s="416"/>
      <c r="ET11" s="416"/>
      <c r="EU11" s="416"/>
      <c r="EV11" s="416"/>
      <c r="EW11" s="416"/>
      <c r="EX11" s="416"/>
      <c r="EY11" s="416"/>
      <c r="EZ11" s="416"/>
      <c r="FA11" s="416"/>
      <c r="FB11" s="416"/>
      <c r="FC11" s="416"/>
      <c r="FD11" s="416"/>
      <c r="FE11" s="416"/>
      <c r="FF11" s="416"/>
      <c r="FG11" s="416"/>
      <c r="FH11" s="416"/>
      <c r="FI11" s="416"/>
      <c r="FJ11" s="416"/>
      <c r="FK11" s="416"/>
      <c r="FL11" s="416"/>
      <c r="FM11" s="416"/>
      <c r="FN11" s="416"/>
      <c r="FO11" s="416"/>
      <c r="FP11" s="416"/>
      <c r="FQ11" s="416"/>
      <c r="FR11" s="416"/>
      <c r="FS11" s="416"/>
      <c r="FT11" s="416"/>
      <c r="FU11" s="416"/>
      <c r="FV11" s="416"/>
      <c r="FW11" s="416"/>
      <c r="FX11" s="416"/>
      <c r="FY11" s="416"/>
      <c r="FZ11" s="416"/>
      <c r="GA11" s="416"/>
      <c r="GB11" s="416"/>
      <c r="GC11" s="416"/>
      <c r="GD11" s="416"/>
      <c r="GE11" s="416"/>
      <c r="GF11" s="416"/>
      <c r="GG11" s="416"/>
      <c r="GH11" s="416"/>
      <c r="GI11" s="416"/>
      <c r="GJ11" s="416"/>
      <c r="GK11" s="416"/>
      <c r="GL11" s="416"/>
      <c r="GM11" s="416"/>
      <c r="GN11" s="416"/>
      <c r="GO11" s="416"/>
      <c r="GP11" s="416"/>
      <c r="GQ11" s="416"/>
      <c r="GR11" s="416"/>
      <c r="GS11" s="416"/>
      <c r="GT11" s="416"/>
      <c r="GU11" s="416"/>
      <c r="GV11" s="416"/>
      <c r="GW11" s="416"/>
      <c r="GX11" s="416"/>
      <c r="GY11" s="416"/>
      <c r="GZ11" s="416"/>
      <c r="HA11" s="416"/>
      <c r="HB11" s="416"/>
      <c r="HC11" s="416"/>
      <c r="HD11" s="416"/>
      <c r="HE11" s="416"/>
      <c r="HF11" s="416"/>
      <c r="HG11" s="416"/>
      <c r="HH11" s="416"/>
      <c r="HI11" s="416"/>
      <c r="HJ11" s="416"/>
      <c r="HK11" s="416"/>
      <c r="HL11" s="416"/>
      <c r="HM11" s="416"/>
      <c r="HN11" s="416"/>
      <c r="HO11" s="416"/>
      <c r="HP11" s="416"/>
      <c r="HQ11" s="416"/>
      <c r="HR11" s="416"/>
      <c r="HS11" s="416"/>
      <c r="HT11" s="416"/>
      <c r="HU11" s="416"/>
      <c r="HV11" s="416"/>
      <c r="HW11" s="416"/>
      <c r="HX11" s="416"/>
      <c r="HY11" s="416"/>
      <c r="HZ11" s="416"/>
      <c r="IA11" s="416"/>
      <c r="IB11" s="416"/>
      <c r="IC11" s="416"/>
      <c r="ID11" s="416"/>
      <c r="IE11" s="416"/>
      <c r="IF11" s="416"/>
      <c r="IG11" s="416"/>
      <c r="IH11" s="416"/>
      <c r="II11" s="416"/>
      <c r="IJ11" s="416"/>
      <c r="IK11" s="416"/>
      <c r="IL11" s="416"/>
      <c r="IM11" s="416"/>
      <c r="IN11" s="416"/>
      <c r="IO11" s="416"/>
      <c r="IP11" s="416"/>
      <c r="IQ11" s="416"/>
      <c r="IR11" s="416"/>
      <c r="IS11" s="416"/>
      <c r="IT11" s="416"/>
      <c r="IU11" s="416"/>
      <c r="IV11" s="416"/>
      <c r="IW11" s="416"/>
      <c r="IX11" s="416"/>
      <c r="IY11" s="416"/>
      <c r="IZ11" s="416"/>
      <c r="JA11" s="416"/>
      <c r="JB11" s="416"/>
      <c r="JC11" s="416"/>
      <c r="JD11" s="416"/>
      <c r="JE11" s="416"/>
      <c r="JF11" s="416"/>
      <c r="JG11" s="416"/>
      <c r="JH11" s="416"/>
      <c r="JI11" s="416"/>
      <c r="JJ11" s="416"/>
      <c r="JK11" s="416"/>
      <c r="JL11" s="416"/>
      <c r="JM11" s="416"/>
      <c r="JN11" s="416"/>
      <c r="JO11" s="416"/>
      <c r="JP11" s="416"/>
      <c r="JQ11" s="416"/>
      <c r="JR11" s="416"/>
      <c r="JS11" s="416"/>
      <c r="JT11" s="416"/>
      <c r="JU11" s="416"/>
      <c r="JV11" s="416"/>
      <c r="JW11" s="416"/>
      <c r="JX11" s="416"/>
      <c r="JY11" s="416"/>
      <c r="JZ11" s="416"/>
      <c r="KA11" s="416"/>
      <c r="KB11" s="416"/>
      <c r="KC11" s="416"/>
      <c r="KD11" s="416"/>
      <c r="KE11" s="416"/>
      <c r="KF11" s="416"/>
      <c r="KG11" s="416"/>
      <c r="KH11" s="416"/>
      <c r="KI11" s="416"/>
      <c r="KJ11" s="416"/>
      <c r="KK11" s="416"/>
      <c r="KL11" s="416"/>
      <c r="KM11" s="416"/>
      <c r="KN11" s="416"/>
      <c r="KO11" s="416"/>
      <c r="KP11" s="416"/>
      <c r="KQ11" s="416"/>
      <c r="KR11" s="416"/>
      <c r="KS11" s="416"/>
      <c r="KT11" s="416"/>
      <c r="KU11" s="416"/>
      <c r="KV11" s="416"/>
      <c r="KW11" s="416"/>
      <c r="KX11" s="416"/>
      <c r="KY11" s="416"/>
      <c r="KZ11" s="416"/>
      <c r="LA11" s="416"/>
      <c r="LB11" s="416"/>
      <c r="LC11" s="416"/>
      <c r="LD11" s="416"/>
      <c r="LE11" s="416"/>
      <c r="LF11" s="416"/>
      <c r="LG11" s="416"/>
      <c r="LH11" s="416"/>
      <c r="LI11" s="416"/>
      <c r="LJ11" s="416"/>
      <c r="LK11" s="416"/>
      <c r="LL11" s="416"/>
      <c r="LM11" s="416"/>
      <c r="LN11" s="416"/>
      <c r="LO11" s="416"/>
      <c r="LP11" s="416"/>
      <c r="LQ11" s="416"/>
      <c r="LR11" s="416"/>
      <c r="LS11" s="416"/>
      <c r="LT11" s="416"/>
      <c r="LU11" s="416"/>
      <c r="LV11" s="416"/>
      <c r="LW11" s="416"/>
      <c r="LX11" s="416"/>
      <c r="LY11" s="416"/>
      <c r="LZ11" s="416"/>
      <c r="MA11" s="416"/>
      <c r="MB11" s="416"/>
      <c r="MC11" s="416"/>
      <c r="MD11" s="416"/>
      <c r="ME11" s="416"/>
      <c r="MF11" s="416"/>
      <c r="MG11" s="416"/>
      <c r="MH11" s="416"/>
      <c r="MI11" s="416"/>
      <c r="MJ11" s="416"/>
      <c r="MK11" s="416"/>
      <c r="ML11" s="416"/>
      <c r="MM11" s="416"/>
      <c r="MN11" s="416"/>
      <c r="MO11" s="416"/>
      <c r="MP11" s="416"/>
      <c r="MQ11" s="416"/>
      <c r="MR11" s="416"/>
      <c r="MS11" s="416"/>
      <c r="MT11" s="416"/>
      <c r="MU11" s="416"/>
      <c r="MV11" s="416"/>
      <c r="MW11" s="416"/>
      <c r="MX11" s="416"/>
      <c r="MY11" s="416"/>
      <c r="MZ11" s="416"/>
      <c r="NA11" s="416"/>
      <c r="NB11" s="416"/>
      <c r="NC11" s="416"/>
      <c r="ND11" s="416"/>
      <c r="NE11" s="416"/>
      <c r="NF11" s="416"/>
      <c r="NG11" s="416"/>
      <c r="NH11" s="416"/>
      <c r="NI11" s="416"/>
      <c r="NJ11" s="416"/>
      <c r="NK11" s="416"/>
      <c r="NL11" s="416"/>
      <c r="NM11" s="416"/>
      <c r="NN11" s="416"/>
      <c r="NO11" s="416"/>
      <c r="NP11" s="416"/>
      <c r="NQ11" s="416"/>
      <c r="NR11" s="416"/>
      <c r="NS11" s="416"/>
      <c r="NT11" s="416"/>
      <c r="NU11" s="416"/>
      <c r="NV11" s="416"/>
      <c r="NW11" s="416"/>
      <c r="NX11" s="416"/>
      <c r="NY11" s="416"/>
      <c r="NZ11" s="416"/>
      <c r="OA11" s="416"/>
      <c r="OB11" s="416"/>
      <c r="OC11" s="416"/>
      <c r="OD11" s="416"/>
      <c r="OE11" s="416"/>
      <c r="OF11" s="416"/>
      <c r="OG11" s="416"/>
      <c r="OH11" s="416"/>
      <c r="OI11" s="416"/>
      <c r="OJ11" s="416"/>
      <c r="OK11" s="416"/>
      <c r="OL11" s="416"/>
      <c r="OM11" s="416"/>
      <c r="ON11" s="416"/>
      <c r="OO11" s="416"/>
      <c r="OP11" s="416"/>
      <c r="OQ11" s="416"/>
      <c r="OR11" s="416"/>
      <c r="OS11" s="416"/>
      <c r="OT11" s="416"/>
      <c r="OU11" s="416"/>
      <c r="OV11" s="416"/>
      <c r="OW11" s="416"/>
      <c r="OX11" s="416"/>
      <c r="OY11" s="416"/>
      <c r="OZ11" s="416"/>
      <c r="PA11" s="416"/>
      <c r="PB11" s="416"/>
      <c r="PC11" s="416"/>
      <c r="PD11" s="416"/>
      <c r="PE11" s="416"/>
      <c r="PF11" s="416"/>
      <c r="PG11" s="416"/>
      <c r="PH11" s="416"/>
      <c r="PI11" s="416"/>
      <c r="PJ11" s="416"/>
      <c r="PK11" s="416"/>
      <c r="PL11" s="416"/>
      <c r="PM11" s="416"/>
      <c r="PN11" s="416"/>
      <c r="PO11" s="416"/>
      <c r="PP11" s="416"/>
      <c r="PQ11" s="416"/>
      <c r="PR11" s="416"/>
      <c r="PS11" s="416"/>
      <c r="PT11" s="416"/>
      <c r="PU11" s="416"/>
      <c r="PV11" s="416"/>
      <c r="PW11" s="416"/>
      <c r="PX11" s="416"/>
      <c r="PY11" s="416"/>
      <c r="PZ11" s="416"/>
      <c r="QA11" s="416"/>
      <c r="QB11" s="416"/>
      <c r="QC11" s="416"/>
      <c r="QD11" s="416"/>
      <c r="QE11" s="416"/>
      <c r="QF11" s="416"/>
      <c r="QG11" s="416"/>
      <c r="QH11" s="416"/>
      <c r="QI11" s="416"/>
      <c r="QJ11" s="416"/>
      <c r="QK11" s="416"/>
      <c r="QL11" s="416"/>
      <c r="QM11" s="416"/>
      <c r="QN11" s="416"/>
      <c r="QO11" s="416"/>
      <c r="QP11" s="416"/>
      <c r="QQ11" s="416"/>
      <c r="QR11" s="416"/>
      <c r="QS11" s="416"/>
      <c r="QT11" s="416"/>
      <c r="QU11" s="416"/>
      <c r="QV11" s="416"/>
      <c r="QW11" s="416"/>
      <c r="QX11" s="416"/>
      <c r="QY11" s="416"/>
      <c r="QZ11" s="416"/>
      <c r="RA11" s="416"/>
      <c r="RB11" s="416"/>
      <c r="RC11" s="416"/>
      <c r="RD11" s="416"/>
      <c r="RE11" s="416"/>
      <c r="RF11" s="416"/>
      <c r="RG11" s="416"/>
      <c r="RH11" s="416"/>
      <c r="RI11" s="416"/>
      <c r="RJ11" s="416"/>
      <c r="RK11" s="416"/>
      <c r="RL11" s="416"/>
      <c r="RM11" s="416"/>
      <c r="RN11" s="416"/>
      <c r="RO11" s="416"/>
      <c r="RP11" s="416"/>
      <c r="RQ11" s="416"/>
      <c r="RR11" s="416"/>
      <c r="RS11" s="416"/>
      <c r="RT11" s="416"/>
      <c r="RU11" s="416"/>
      <c r="RV11" s="416"/>
      <c r="RW11" s="416"/>
      <c r="RX11" s="416"/>
      <c r="RY11" s="416"/>
      <c r="RZ11" s="416"/>
      <c r="SA11" s="416"/>
      <c r="SB11" s="416"/>
      <c r="SC11" s="416"/>
      <c r="SD11" s="416"/>
      <c r="SE11" s="416"/>
      <c r="SF11" s="416"/>
      <c r="SG11" s="416"/>
      <c r="SH11" s="416"/>
      <c r="SI11" s="416"/>
      <c r="SJ11" s="416"/>
      <c r="SK11" s="416"/>
      <c r="SL11" s="416"/>
      <c r="SM11" s="416"/>
      <c r="SN11" s="416"/>
      <c r="SO11" s="416"/>
      <c r="SP11" s="416"/>
      <c r="SQ11" s="416"/>
      <c r="SR11" s="416"/>
      <c r="SS11" s="416"/>
      <c r="ST11" s="416"/>
      <c r="SU11" s="416"/>
      <c r="SV11" s="416"/>
      <c r="SW11" s="416"/>
      <c r="SX11" s="416"/>
      <c r="SY11" s="416"/>
      <c r="SZ11" s="416"/>
      <c r="TA11" s="416"/>
      <c r="TB11" s="416"/>
      <c r="TC11" s="416"/>
      <c r="TD11" s="416"/>
      <c r="TE11" s="416"/>
      <c r="TF11" s="416"/>
      <c r="TG11" s="416"/>
      <c r="TH11" s="416"/>
      <c r="TI11" s="416"/>
      <c r="TJ11" s="416"/>
      <c r="TK11" s="416"/>
      <c r="TL11" s="416"/>
      <c r="TM11" s="416"/>
      <c r="TN11" s="416"/>
      <c r="TO11" s="416"/>
      <c r="TP11" s="416"/>
      <c r="TQ11" s="416"/>
      <c r="TR11" s="416"/>
      <c r="TS11" s="416"/>
      <c r="TT11" s="416"/>
      <c r="TU11" s="416"/>
      <c r="TV11" s="416"/>
      <c r="TW11" s="416"/>
      <c r="TX11" s="416"/>
      <c r="TY11" s="416"/>
      <c r="TZ11" s="416"/>
      <c r="UA11" s="416"/>
      <c r="UB11" s="416"/>
      <c r="UC11" s="416"/>
      <c r="UD11" s="416"/>
      <c r="UE11" s="416"/>
      <c r="UF11" s="416"/>
      <c r="UG11" s="416"/>
      <c r="UH11" s="416"/>
      <c r="UI11" s="416"/>
      <c r="UJ11" s="416"/>
      <c r="UK11" s="416"/>
      <c r="UL11" s="416"/>
      <c r="UM11" s="416"/>
      <c r="UN11" s="416"/>
      <c r="UO11" s="416"/>
      <c r="UP11" s="416"/>
      <c r="UQ11" s="416"/>
      <c r="UR11" s="416"/>
      <c r="US11" s="416"/>
      <c r="UT11" s="416"/>
      <c r="UU11" s="416"/>
      <c r="UV11" s="416"/>
      <c r="UW11" s="416"/>
      <c r="UX11" s="416"/>
      <c r="UY11" s="416"/>
      <c r="UZ11" s="416"/>
      <c r="VA11" s="416"/>
      <c r="VB11" s="416"/>
      <c r="VC11" s="416"/>
      <c r="VD11" s="416"/>
      <c r="VE11" s="416"/>
      <c r="VF11" s="416"/>
      <c r="VG11" s="416"/>
      <c r="VH11" s="416"/>
      <c r="VI11" s="416"/>
      <c r="VJ11" s="416"/>
      <c r="VK11" s="416"/>
      <c r="VL11" s="416"/>
      <c r="VM11" s="416"/>
      <c r="VN11" s="416"/>
      <c r="VO11" s="416"/>
      <c r="VP11" s="416"/>
      <c r="VQ11" s="416"/>
      <c r="VR11" s="416"/>
      <c r="VS11" s="416"/>
      <c r="VT11" s="416"/>
      <c r="VU11" s="416"/>
      <c r="VV11" s="416"/>
      <c r="VW11" s="416"/>
      <c r="VX11" s="416"/>
      <c r="VY11" s="416"/>
      <c r="VZ11" s="416"/>
      <c r="WA11" s="416"/>
      <c r="WB11" s="416"/>
      <c r="WC11" s="416"/>
      <c r="WD11" s="416"/>
      <c r="WE11" s="416"/>
      <c r="WF11" s="416"/>
      <c r="WG11" s="416"/>
      <c r="WH11" s="416"/>
      <c r="WI11" s="416"/>
      <c r="WJ11" s="416"/>
      <c r="WK11" s="416"/>
      <c r="WL11" s="416"/>
      <c r="WM11" s="416"/>
      <c r="WN11" s="416"/>
      <c r="WO11" s="416"/>
      <c r="WP11" s="416"/>
      <c r="WQ11" s="416"/>
      <c r="WR11" s="416"/>
      <c r="WS11" s="416"/>
      <c r="WT11" s="416"/>
      <c r="WU11" s="416"/>
      <c r="WV11" s="416"/>
      <c r="WW11" s="416"/>
      <c r="WX11" s="416"/>
      <c r="WY11" s="416"/>
      <c r="WZ11" s="416"/>
      <c r="XA11" s="416"/>
      <c r="XB11" s="416"/>
      <c r="XC11" s="416"/>
      <c r="XD11" s="416"/>
      <c r="XE11" s="416"/>
      <c r="XF11" s="416"/>
      <c r="XG11" s="416"/>
      <c r="XH11" s="416"/>
      <c r="XI11" s="416"/>
      <c r="XJ11" s="416"/>
      <c r="XK11" s="416"/>
      <c r="XL11" s="416"/>
      <c r="XM11" s="416"/>
      <c r="XN11" s="416"/>
      <c r="XO11" s="416"/>
      <c r="XP11" s="416"/>
      <c r="XQ11" s="416"/>
      <c r="XR11" s="416"/>
      <c r="XS11" s="416"/>
      <c r="XT11" s="416"/>
      <c r="XU11" s="416"/>
      <c r="XV11" s="416"/>
      <c r="XW11" s="416"/>
      <c r="XX11" s="416"/>
      <c r="XY11" s="416"/>
      <c r="XZ11" s="416"/>
      <c r="YA11" s="416"/>
      <c r="YB11" s="416"/>
      <c r="YC11" s="416"/>
      <c r="YD11" s="416"/>
      <c r="YE11" s="416"/>
      <c r="YF11" s="416"/>
      <c r="YG11" s="416"/>
      <c r="YH11" s="416"/>
      <c r="YI11" s="416"/>
      <c r="YJ11" s="416"/>
      <c r="YK11" s="416"/>
      <c r="YL11" s="416"/>
      <c r="YM11" s="416"/>
      <c r="YN11" s="416"/>
      <c r="YO11" s="416"/>
      <c r="YP11" s="416"/>
      <c r="YQ11" s="416"/>
      <c r="YR11" s="416"/>
      <c r="YS11" s="416"/>
      <c r="YT11" s="416"/>
      <c r="YU11" s="416"/>
      <c r="YV11" s="416"/>
      <c r="YW11" s="416"/>
      <c r="YX11" s="416"/>
      <c r="YY11" s="416"/>
      <c r="YZ11" s="416"/>
      <c r="ZA11" s="416"/>
      <c r="ZB11" s="416"/>
      <c r="ZC11" s="416"/>
      <c r="ZD11" s="416"/>
      <c r="ZE11" s="416"/>
      <c r="ZF11" s="416"/>
      <c r="ZG11" s="416"/>
      <c r="ZH11" s="416"/>
      <c r="ZI11" s="416"/>
      <c r="ZJ11" s="416"/>
      <c r="ZK11" s="416"/>
      <c r="ZL11" s="416"/>
      <c r="ZM11" s="416"/>
      <c r="ZN11" s="416"/>
      <c r="ZO11" s="416"/>
      <c r="ZP11" s="416"/>
      <c r="ZQ11" s="416"/>
      <c r="ZR11" s="416"/>
      <c r="ZS11" s="416"/>
      <c r="ZT11" s="416"/>
      <c r="ZU11" s="416"/>
      <c r="ZV11" s="416"/>
      <c r="ZW11" s="416"/>
      <c r="ZX11" s="416"/>
      <c r="ZY11" s="416"/>
      <c r="ZZ11" s="416"/>
      <c r="AAA11" s="416"/>
      <c r="AAB11" s="416"/>
      <c r="AAC11" s="416"/>
      <c r="AAD11" s="416"/>
      <c r="AAE11" s="416"/>
      <c r="AAF11" s="416"/>
      <c r="AAG11" s="416"/>
      <c r="AAH11" s="416"/>
      <c r="AAI11" s="416"/>
      <c r="AAJ11" s="416"/>
      <c r="AAK11" s="416"/>
      <c r="AAL11" s="416"/>
      <c r="AAM11" s="416"/>
      <c r="AAN11" s="416"/>
      <c r="AAO11" s="416"/>
      <c r="AAP11" s="416"/>
      <c r="AAQ11" s="416"/>
      <c r="AAR11" s="416"/>
      <c r="AAS11" s="416"/>
      <c r="AAT11" s="416"/>
      <c r="AAU11" s="416"/>
      <c r="AAV11" s="416"/>
      <c r="AAW11" s="416"/>
      <c r="AAX11" s="416"/>
      <c r="AAY11" s="416"/>
      <c r="AAZ11" s="416"/>
      <c r="ABA11" s="416"/>
      <c r="ABB11" s="416"/>
      <c r="ABC11" s="416"/>
      <c r="ABD11" s="416"/>
      <c r="ABE11" s="416"/>
      <c r="ABF11" s="416"/>
      <c r="ABG11" s="416"/>
      <c r="ABH11" s="416"/>
      <c r="ABI11" s="416"/>
      <c r="ABJ11" s="416"/>
      <c r="ABK11" s="416"/>
      <c r="ABL11" s="416"/>
      <c r="ABM11" s="416"/>
      <c r="ABN11" s="416"/>
      <c r="ABO11" s="416"/>
      <c r="ABP11" s="416"/>
      <c r="ABQ11" s="416"/>
      <c r="ABR11" s="416"/>
      <c r="ABS11" s="416"/>
      <c r="ABT11" s="416"/>
      <c r="ABU11" s="416"/>
      <c r="ABV11" s="416"/>
      <c r="ABW11" s="416"/>
      <c r="ABX11" s="416"/>
      <c r="ABY11" s="416"/>
      <c r="ABZ11" s="416"/>
      <c r="ACA11" s="416"/>
      <c r="ACB11" s="416"/>
      <c r="ACC11" s="416"/>
      <c r="ACD11" s="416"/>
      <c r="ACE11" s="416"/>
      <c r="ACF11" s="416"/>
      <c r="ACG11" s="416"/>
      <c r="ACH11" s="416"/>
      <c r="ACI11" s="416"/>
      <c r="ACJ11" s="416"/>
      <c r="ACK11" s="416"/>
      <c r="ACL11" s="416"/>
      <c r="ACM11" s="416"/>
      <c r="ACN11" s="416"/>
      <c r="ACO11" s="416"/>
      <c r="ACP11" s="416"/>
      <c r="ACQ11" s="416"/>
      <c r="ACR11" s="416"/>
      <c r="ACS11" s="416"/>
      <c r="ACT11" s="416"/>
      <c r="ACU11" s="416"/>
      <c r="ACV11" s="416"/>
      <c r="ACW11" s="416"/>
      <c r="ACX11" s="416"/>
      <c r="ACY11" s="416"/>
      <c r="ACZ11" s="416"/>
      <c r="ADA11" s="416"/>
      <c r="ADB11" s="416"/>
      <c r="ADC11" s="416"/>
      <c r="ADD11" s="416"/>
      <c r="ADE11" s="416"/>
      <c r="ADF11" s="416"/>
      <c r="ADG11" s="416"/>
      <c r="ADH11" s="416"/>
      <c r="ADI11" s="416"/>
      <c r="ADJ11" s="416"/>
      <c r="ADK11" s="416"/>
      <c r="ADL11" s="416"/>
      <c r="ADM11" s="416"/>
      <c r="ADN11" s="416"/>
      <c r="ADO11" s="416"/>
      <c r="ADP11" s="416"/>
      <c r="ADQ11" s="416"/>
      <c r="ADR11" s="416"/>
      <c r="ADS11" s="416"/>
      <c r="ADT11" s="416"/>
      <c r="ADU11" s="416"/>
      <c r="ADV11" s="416"/>
      <c r="ADW11" s="416"/>
      <c r="ADX11" s="416"/>
      <c r="ADY11" s="416"/>
      <c r="ADZ11" s="416"/>
      <c r="AEA11" s="416"/>
      <c r="AEB11" s="416"/>
      <c r="AEC11" s="416"/>
      <c r="AED11" s="416"/>
      <c r="AEE11" s="416"/>
      <c r="AEF11" s="416"/>
      <c r="AEG11" s="416"/>
      <c r="AEH11" s="416"/>
      <c r="AEI11" s="416"/>
      <c r="AEJ11" s="416"/>
      <c r="AEK11" s="416"/>
      <c r="AEL11" s="416"/>
      <c r="AEM11" s="416"/>
      <c r="AEN11" s="416"/>
      <c r="AEO11" s="416"/>
      <c r="AEP11" s="416"/>
      <c r="AEQ11" s="416"/>
      <c r="AER11" s="416"/>
      <c r="AES11" s="416"/>
      <c r="AET11" s="416"/>
      <c r="AEU11" s="416"/>
      <c r="AEV11" s="416"/>
      <c r="AEW11" s="416"/>
      <c r="AEX11" s="416"/>
      <c r="AEY11" s="416"/>
      <c r="AEZ11" s="416"/>
      <c r="AFA11" s="416"/>
      <c r="AFB11" s="416"/>
      <c r="AFC11" s="416"/>
      <c r="AFD11" s="416"/>
      <c r="AFE11" s="416"/>
      <c r="AFF11" s="416"/>
      <c r="AFG11" s="416"/>
      <c r="AFH11" s="416"/>
      <c r="AFI11" s="416"/>
      <c r="AFJ11" s="416"/>
      <c r="AFK11" s="416"/>
      <c r="AFL11" s="416"/>
      <c r="AFM11" s="416"/>
      <c r="AFN11" s="416"/>
      <c r="AFO11" s="416"/>
      <c r="AFP11" s="416"/>
      <c r="AFQ11" s="416"/>
      <c r="AFR11" s="416"/>
      <c r="AFS11" s="416"/>
      <c r="AFT11" s="416"/>
      <c r="AFU11" s="416"/>
      <c r="AFV11" s="416"/>
      <c r="AFW11" s="416"/>
      <c r="AFX11" s="416"/>
      <c r="AFY11" s="416"/>
      <c r="AFZ11" s="416"/>
      <c r="AGA11" s="416"/>
      <c r="AGB11" s="416"/>
      <c r="AGC11" s="416"/>
      <c r="AGD11" s="416"/>
      <c r="AGE11" s="416"/>
      <c r="AGF11" s="416"/>
      <c r="AGG11" s="416"/>
      <c r="AGH11" s="416"/>
      <c r="AGI11" s="416"/>
      <c r="AGJ11" s="416"/>
      <c r="AGK11" s="416"/>
      <c r="AGL11" s="416"/>
      <c r="AGM11" s="416"/>
      <c r="AGN11" s="416"/>
      <c r="AGO11" s="416"/>
      <c r="AGP11" s="416"/>
      <c r="AGQ11" s="416"/>
      <c r="AGR11" s="416"/>
      <c r="AGS11" s="416"/>
      <c r="AGT11" s="416"/>
      <c r="AGU11" s="416"/>
      <c r="AGV11" s="416"/>
      <c r="AGW11" s="416"/>
      <c r="AGX11" s="416"/>
      <c r="AGY11" s="416"/>
      <c r="AGZ11" s="416"/>
      <c r="AHA11" s="416"/>
      <c r="AHB11" s="416"/>
      <c r="AHC11" s="416"/>
      <c r="AHD11" s="416"/>
      <c r="AHE11" s="416"/>
      <c r="AHF11" s="416"/>
      <c r="AHG11" s="416"/>
      <c r="AHH11" s="416"/>
      <c r="AHI11" s="416"/>
      <c r="AHJ11" s="416"/>
      <c r="AHK11" s="416"/>
      <c r="AHL11" s="416"/>
      <c r="AHM11" s="416"/>
      <c r="AHN11" s="416"/>
      <c r="AHO11" s="416"/>
      <c r="AHP11" s="416"/>
      <c r="AHQ11" s="416"/>
      <c r="AHR11" s="416"/>
      <c r="AHS11" s="416"/>
      <c r="AHT11" s="416"/>
      <c r="AHU11" s="416"/>
      <c r="AHV11" s="416"/>
      <c r="AHW11" s="416"/>
      <c r="AHX11" s="416"/>
      <c r="AHY11" s="416"/>
      <c r="AHZ11" s="416"/>
      <c r="AIA11" s="416"/>
      <c r="AIB11" s="416"/>
      <c r="AIC11" s="416"/>
      <c r="AID11" s="416"/>
      <c r="AIE11" s="416"/>
      <c r="AIF11" s="416"/>
      <c r="AIG11" s="416"/>
      <c r="AIH11" s="416"/>
      <c r="AII11" s="416"/>
      <c r="AIJ11" s="416"/>
      <c r="AIK11" s="416"/>
      <c r="AIL11" s="416"/>
      <c r="AIM11" s="416"/>
      <c r="AIN11" s="416"/>
      <c r="AIO11" s="416"/>
      <c r="AIP11" s="416"/>
      <c r="AIQ11" s="416"/>
      <c r="AIR11" s="416"/>
      <c r="AIS11" s="416"/>
      <c r="AIT11" s="416"/>
      <c r="AIU11" s="416"/>
      <c r="AIV11" s="416"/>
      <c r="AIW11" s="416"/>
      <c r="AIX11" s="416"/>
      <c r="AIY11" s="416"/>
      <c r="AIZ11" s="416"/>
      <c r="AJA11" s="416"/>
      <c r="AJB11" s="416"/>
      <c r="AJC11" s="416"/>
      <c r="AJD11" s="416"/>
      <c r="AJE11" s="416"/>
      <c r="AJF11" s="416"/>
      <c r="AJG11" s="416"/>
      <c r="AJH11" s="416"/>
      <c r="AJI11" s="416"/>
      <c r="AJJ11" s="416"/>
      <c r="AJK11" s="416"/>
      <c r="AJL11" s="416"/>
      <c r="AJM11" s="416"/>
      <c r="AJN11" s="416"/>
      <c r="AJO11" s="416"/>
      <c r="AJP11" s="416"/>
      <c r="AJQ11" s="416"/>
      <c r="AJR11" s="416"/>
      <c r="AJS11" s="416"/>
      <c r="AJT11" s="416"/>
      <c r="AJU11" s="416"/>
      <c r="AJV11" s="416"/>
      <c r="AJW11" s="416"/>
      <c r="AJX11" s="416"/>
      <c r="AJY11" s="416"/>
      <c r="AJZ11" s="416"/>
      <c r="AKA11" s="416"/>
      <c r="AKB11" s="416"/>
      <c r="AKC11" s="416"/>
      <c r="AKD11" s="416"/>
      <c r="AKE11" s="416"/>
      <c r="AKF11" s="416"/>
      <c r="AKG11" s="416"/>
      <c r="AKH11" s="416"/>
      <c r="AKI11" s="416"/>
      <c r="AKJ11" s="416"/>
      <c r="AKK11" s="416"/>
      <c r="AKL11" s="416"/>
      <c r="AKM11" s="416"/>
      <c r="AKN11" s="416"/>
      <c r="AKO11" s="416"/>
      <c r="AKP11" s="416"/>
      <c r="AKQ11" s="416"/>
      <c r="AKR11" s="416"/>
      <c r="AKS11" s="416"/>
      <c r="AKT11" s="416"/>
      <c r="AKU11" s="416"/>
      <c r="AKV11" s="416"/>
      <c r="AKW11" s="416"/>
      <c r="AKX11" s="416"/>
      <c r="AKY11" s="416"/>
      <c r="AKZ11" s="416"/>
      <c r="ALA11" s="416"/>
      <c r="ALB11" s="416"/>
      <c r="ALC11" s="416"/>
      <c r="ALD11" s="416"/>
      <c r="ALE11" s="416"/>
      <c r="ALF11" s="416"/>
      <c r="ALG11" s="416"/>
      <c r="ALH11" s="416"/>
      <c r="ALI11" s="416"/>
      <c r="ALJ11" s="416"/>
      <c r="ALK11" s="416"/>
      <c r="ALL11" s="416"/>
      <c r="ALM11" s="416"/>
      <c r="ALN11" s="416"/>
      <c r="ALO11" s="416"/>
      <c r="ALP11" s="416"/>
      <c r="ALQ11" s="416"/>
      <c r="ALR11" s="416"/>
      <c r="ALS11" s="416"/>
      <c r="ALT11" s="416"/>
      <c r="ALU11" s="416"/>
      <c r="ALV11" s="416"/>
      <c r="ALW11" s="416"/>
      <c r="ALX11" s="416"/>
      <c r="ALY11" s="416"/>
      <c r="ALZ11" s="416"/>
      <c r="AMA11" s="416"/>
      <c r="AMB11" s="416"/>
      <c r="AMC11" s="416"/>
      <c r="AMD11" s="416"/>
      <c r="AME11" s="416"/>
      <c r="AMF11" s="416"/>
      <c r="AMG11" s="416"/>
      <c r="AMH11" s="416"/>
      <c r="AMI11" s="416"/>
      <c r="AMJ11" s="416"/>
      <c r="AMK11" s="416"/>
    </row>
    <row r="12" spans="1:1025" s="298" customFormat="1" ht="39.950000000000003" customHeight="1" x14ac:dyDescent="0.8">
      <c r="A12" s="525" t="s">
        <v>286</v>
      </c>
      <c r="B12" s="418">
        <v>1251</v>
      </c>
      <c r="C12" s="419">
        <v>605</v>
      </c>
      <c r="D12" s="418">
        <v>371</v>
      </c>
      <c r="E12" s="419">
        <v>1235</v>
      </c>
      <c r="F12" s="418">
        <v>181</v>
      </c>
      <c r="G12" s="420">
        <v>728.6</v>
      </c>
      <c r="H12" s="421"/>
      <c r="I12" s="417"/>
      <c r="J12" s="422"/>
      <c r="K12" s="416"/>
      <c r="L12" s="416"/>
      <c r="M12" s="416"/>
      <c r="N12" s="416"/>
      <c r="O12" s="416"/>
      <c r="P12" s="416"/>
      <c r="Q12" s="416"/>
      <c r="R12" s="416"/>
      <c r="S12" s="416"/>
      <c r="T12" s="416"/>
      <c r="U12" s="416"/>
      <c r="V12" s="416"/>
      <c r="W12" s="416"/>
      <c r="X12" s="416"/>
      <c r="Y12" s="416"/>
      <c r="Z12" s="416"/>
      <c r="AA12" s="416"/>
      <c r="AB12" s="416"/>
      <c r="AC12" s="416"/>
      <c r="AD12" s="416"/>
      <c r="AE12" s="416"/>
      <c r="AF12" s="416"/>
      <c r="AG12" s="416"/>
      <c r="AH12" s="416"/>
      <c r="AI12" s="416"/>
      <c r="AJ12" s="416"/>
      <c r="AK12" s="416"/>
      <c r="AL12" s="416"/>
      <c r="AM12" s="416"/>
      <c r="AN12" s="416"/>
      <c r="AO12" s="416"/>
      <c r="AP12" s="416"/>
      <c r="AQ12" s="416"/>
      <c r="AR12" s="416"/>
      <c r="AS12" s="416"/>
      <c r="AT12" s="416"/>
      <c r="AU12" s="416"/>
      <c r="AV12" s="416"/>
      <c r="AW12" s="416"/>
      <c r="AX12" s="416"/>
      <c r="AY12" s="416"/>
      <c r="AZ12" s="416"/>
      <c r="BA12" s="416"/>
      <c r="BB12" s="416"/>
      <c r="BC12" s="416"/>
      <c r="BD12" s="416"/>
      <c r="BE12" s="416"/>
      <c r="BF12" s="416"/>
      <c r="BG12" s="416"/>
      <c r="BH12" s="416"/>
      <c r="BI12" s="416"/>
      <c r="BJ12" s="416"/>
      <c r="BK12" s="416"/>
      <c r="BL12" s="416"/>
      <c r="BM12" s="416"/>
      <c r="BN12" s="416"/>
      <c r="BO12" s="416"/>
      <c r="BP12" s="416"/>
      <c r="BQ12" s="416"/>
      <c r="BR12" s="416"/>
      <c r="BS12" s="416"/>
      <c r="BT12" s="416"/>
      <c r="BU12" s="416"/>
      <c r="BV12" s="416"/>
      <c r="BW12" s="416"/>
      <c r="BX12" s="416"/>
      <c r="BY12" s="416"/>
      <c r="BZ12" s="416"/>
      <c r="CA12" s="416"/>
      <c r="CB12" s="416"/>
      <c r="CC12" s="416"/>
      <c r="CD12" s="416"/>
      <c r="CE12" s="416"/>
      <c r="CF12" s="416"/>
      <c r="CG12" s="416"/>
      <c r="CH12" s="416"/>
      <c r="CI12" s="416"/>
      <c r="CJ12" s="416"/>
      <c r="CK12" s="416"/>
      <c r="CL12" s="416"/>
      <c r="CM12" s="416"/>
      <c r="CN12" s="416"/>
      <c r="CO12" s="416"/>
      <c r="CP12" s="416"/>
      <c r="CQ12" s="416"/>
      <c r="CR12" s="416"/>
      <c r="CS12" s="416"/>
      <c r="CT12" s="416"/>
      <c r="CU12" s="416"/>
      <c r="CV12" s="416"/>
      <c r="CW12" s="416"/>
      <c r="CX12" s="416"/>
      <c r="CY12" s="416"/>
      <c r="CZ12" s="416"/>
      <c r="DA12" s="416"/>
      <c r="DB12" s="416"/>
      <c r="DC12" s="416"/>
      <c r="DD12" s="416"/>
      <c r="DE12" s="416"/>
      <c r="DF12" s="416"/>
      <c r="DG12" s="416"/>
      <c r="DH12" s="416"/>
      <c r="DI12" s="416"/>
      <c r="DJ12" s="416"/>
      <c r="DK12" s="416"/>
      <c r="DL12" s="416"/>
      <c r="DM12" s="416"/>
      <c r="DN12" s="416"/>
      <c r="DO12" s="416"/>
      <c r="DP12" s="416"/>
      <c r="DQ12" s="416"/>
      <c r="DR12" s="416"/>
      <c r="DS12" s="416"/>
      <c r="DT12" s="416"/>
      <c r="DU12" s="416"/>
      <c r="DV12" s="416"/>
      <c r="DW12" s="416"/>
      <c r="DX12" s="416"/>
      <c r="DY12" s="416"/>
      <c r="DZ12" s="416"/>
      <c r="EA12" s="416"/>
      <c r="EB12" s="416"/>
      <c r="EC12" s="416"/>
      <c r="ED12" s="416"/>
      <c r="EE12" s="416"/>
      <c r="EF12" s="416"/>
      <c r="EG12" s="416"/>
      <c r="EH12" s="416"/>
      <c r="EI12" s="416"/>
      <c r="EJ12" s="416"/>
      <c r="EK12" s="416"/>
      <c r="EL12" s="416"/>
      <c r="EM12" s="416"/>
      <c r="EN12" s="416"/>
      <c r="EO12" s="416"/>
      <c r="EP12" s="416"/>
      <c r="EQ12" s="416"/>
      <c r="ER12" s="416"/>
      <c r="ES12" s="416"/>
      <c r="ET12" s="416"/>
      <c r="EU12" s="416"/>
      <c r="EV12" s="416"/>
      <c r="EW12" s="416"/>
      <c r="EX12" s="416"/>
      <c r="EY12" s="416"/>
      <c r="EZ12" s="416"/>
      <c r="FA12" s="416"/>
      <c r="FB12" s="416"/>
      <c r="FC12" s="416"/>
      <c r="FD12" s="416"/>
      <c r="FE12" s="416"/>
      <c r="FF12" s="416"/>
      <c r="FG12" s="416"/>
      <c r="FH12" s="416"/>
      <c r="FI12" s="416"/>
      <c r="FJ12" s="416"/>
      <c r="FK12" s="416"/>
      <c r="FL12" s="416"/>
      <c r="FM12" s="416"/>
      <c r="FN12" s="416"/>
      <c r="FO12" s="416"/>
      <c r="FP12" s="416"/>
      <c r="FQ12" s="416"/>
      <c r="FR12" s="416"/>
      <c r="FS12" s="416"/>
      <c r="FT12" s="416"/>
      <c r="FU12" s="416"/>
      <c r="FV12" s="416"/>
      <c r="FW12" s="416"/>
      <c r="FX12" s="416"/>
      <c r="FY12" s="416"/>
      <c r="FZ12" s="416"/>
      <c r="GA12" s="416"/>
      <c r="GB12" s="416"/>
      <c r="GC12" s="416"/>
      <c r="GD12" s="416"/>
      <c r="GE12" s="416"/>
      <c r="GF12" s="416"/>
      <c r="GG12" s="416"/>
      <c r="GH12" s="416"/>
      <c r="GI12" s="416"/>
      <c r="GJ12" s="416"/>
      <c r="GK12" s="416"/>
      <c r="GL12" s="416"/>
      <c r="GM12" s="416"/>
      <c r="GN12" s="416"/>
      <c r="GO12" s="416"/>
      <c r="GP12" s="416"/>
      <c r="GQ12" s="416"/>
      <c r="GR12" s="416"/>
      <c r="GS12" s="416"/>
      <c r="GT12" s="416"/>
      <c r="GU12" s="416"/>
      <c r="GV12" s="416"/>
      <c r="GW12" s="416"/>
      <c r="GX12" s="416"/>
      <c r="GY12" s="416"/>
      <c r="GZ12" s="416"/>
      <c r="HA12" s="416"/>
      <c r="HB12" s="416"/>
      <c r="HC12" s="416"/>
      <c r="HD12" s="416"/>
      <c r="HE12" s="416"/>
      <c r="HF12" s="416"/>
      <c r="HG12" s="416"/>
      <c r="HH12" s="416"/>
      <c r="HI12" s="416"/>
      <c r="HJ12" s="416"/>
      <c r="HK12" s="416"/>
      <c r="HL12" s="416"/>
      <c r="HM12" s="416"/>
      <c r="HN12" s="416"/>
      <c r="HO12" s="416"/>
      <c r="HP12" s="416"/>
      <c r="HQ12" s="416"/>
      <c r="HR12" s="416"/>
      <c r="HS12" s="416"/>
      <c r="HT12" s="416"/>
      <c r="HU12" s="416"/>
      <c r="HV12" s="416"/>
      <c r="HW12" s="416"/>
      <c r="HX12" s="416"/>
      <c r="HY12" s="416"/>
      <c r="HZ12" s="416"/>
      <c r="IA12" s="416"/>
      <c r="IB12" s="416"/>
      <c r="IC12" s="416"/>
      <c r="ID12" s="416"/>
      <c r="IE12" s="416"/>
      <c r="IF12" s="416"/>
      <c r="IG12" s="416"/>
      <c r="IH12" s="416"/>
      <c r="II12" s="416"/>
      <c r="IJ12" s="416"/>
      <c r="IK12" s="416"/>
      <c r="IL12" s="416"/>
      <c r="IM12" s="416"/>
      <c r="IN12" s="416"/>
      <c r="IO12" s="416"/>
      <c r="IP12" s="416"/>
      <c r="IQ12" s="416"/>
      <c r="IR12" s="416"/>
      <c r="IS12" s="416"/>
      <c r="IT12" s="416"/>
      <c r="IU12" s="416"/>
      <c r="IV12" s="416"/>
      <c r="IW12" s="416"/>
      <c r="IX12" s="416"/>
      <c r="IY12" s="416"/>
      <c r="IZ12" s="416"/>
      <c r="JA12" s="416"/>
      <c r="JB12" s="416"/>
      <c r="JC12" s="416"/>
      <c r="JD12" s="416"/>
      <c r="JE12" s="416"/>
      <c r="JF12" s="416"/>
      <c r="JG12" s="416"/>
      <c r="JH12" s="416"/>
      <c r="JI12" s="416"/>
      <c r="JJ12" s="416"/>
      <c r="JK12" s="416"/>
      <c r="JL12" s="416"/>
      <c r="JM12" s="416"/>
      <c r="JN12" s="416"/>
      <c r="JO12" s="416"/>
      <c r="JP12" s="416"/>
      <c r="JQ12" s="416"/>
      <c r="JR12" s="416"/>
      <c r="JS12" s="416"/>
      <c r="JT12" s="416"/>
      <c r="JU12" s="416"/>
      <c r="JV12" s="416"/>
      <c r="JW12" s="416"/>
      <c r="JX12" s="416"/>
      <c r="JY12" s="416"/>
      <c r="JZ12" s="416"/>
      <c r="KA12" s="416"/>
      <c r="KB12" s="416"/>
      <c r="KC12" s="416"/>
      <c r="KD12" s="416"/>
      <c r="KE12" s="416"/>
      <c r="KF12" s="416"/>
      <c r="KG12" s="416"/>
      <c r="KH12" s="416"/>
      <c r="KI12" s="416"/>
      <c r="KJ12" s="416"/>
      <c r="KK12" s="416"/>
      <c r="KL12" s="416"/>
      <c r="KM12" s="416"/>
      <c r="KN12" s="416"/>
      <c r="KO12" s="416"/>
      <c r="KP12" s="416"/>
      <c r="KQ12" s="416"/>
      <c r="KR12" s="416"/>
      <c r="KS12" s="416"/>
      <c r="KT12" s="416"/>
      <c r="KU12" s="416"/>
      <c r="KV12" s="416"/>
      <c r="KW12" s="416"/>
      <c r="KX12" s="416"/>
      <c r="KY12" s="416"/>
      <c r="KZ12" s="416"/>
      <c r="LA12" s="416"/>
      <c r="LB12" s="416"/>
      <c r="LC12" s="416"/>
      <c r="LD12" s="416"/>
      <c r="LE12" s="416"/>
      <c r="LF12" s="416"/>
      <c r="LG12" s="416"/>
      <c r="LH12" s="416"/>
      <c r="LI12" s="416"/>
      <c r="LJ12" s="416"/>
      <c r="LK12" s="416"/>
      <c r="LL12" s="416"/>
      <c r="LM12" s="416"/>
      <c r="LN12" s="416"/>
      <c r="LO12" s="416"/>
      <c r="LP12" s="416"/>
      <c r="LQ12" s="416"/>
      <c r="LR12" s="416"/>
      <c r="LS12" s="416"/>
      <c r="LT12" s="416"/>
      <c r="LU12" s="416"/>
      <c r="LV12" s="416"/>
      <c r="LW12" s="416"/>
      <c r="LX12" s="416"/>
      <c r="LY12" s="416"/>
      <c r="LZ12" s="416"/>
      <c r="MA12" s="416"/>
      <c r="MB12" s="416"/>
      <c r="MC12" s="416"/>
      <c r="MD12" s="416"/>
      <c r="ME12" s="416"/>
      <c r="MF12" s="416"/>
      <c r="MG12" s="416"/>
      <c r="MH12" s="416"/>
      <c r="MI12" s="416"/>
      <c r="MJ12" s="416"/>
      <c r="MK12" s="416"/>
      <c r="ML12" s="416"/>
      <c r="MM12" s="416"/>
      <c r="MN12" s="416"/>
      <c r="MO12" s="416"/>
      <c r="MP12" s="416"/>
      <c r="MQ12" s="416"/>
      <c r="MR12" s="416"/>
      <c r="MS12" s="416"/>
      <c r="MT12" s="416"/>
      <c r="MU12" s="416"/>
      <c r="MV12" s="416"/>
      <c r="MW12" s="416"/>
      <c r="MX12" s="416"/>
      <c r="MY12" s="416"/>
      <c r="MZ12" s="416"/>
      <c r="NA12" s="416"/>
      <c r="NB12" s="416"/>
      <c r="NC12" s="416"/>
      <c r="ND12" s="416"/>
      <c r="NE12" s="416"/>
      <c r="NF12" s="416"/>
      <c r="NG12" s="416"/>
      <c r="NH12" s="416"/>
      <c r="NI12" s="416"/>
      <c r="NJ12" s="416"/>
      <c r="NK12" s="416"/>
      <c r="NL12" s="416"/>
      <c r="NM12" s="416"/>
      <c r="NN12" s="416"/>
      <c r="NO12" s="416"/>
      <c r="NP12" s="416"/>
      <c r="NQ12" s="416"/>
      <c r="NR12" s="416"/>
      <c r="NS12" s="416"/>
      <c r="NT12" s="416"/>
      <c r="NU12" s="416"/>
      <c r="NV12" s="416"/>
      <c r="NW12" s="416"/>
      <c r="NX12" s="416"/>
      <c r="NY12" s="416"/>
      <c r="NZ12" s="416"/>
      <c r="OA12" s="416"/>
      <c r="OB12" s="416"/>
      <c r="OC12" s="416"/>
      <c r="OD12" s="416"/>
      <c r="OE12" s="416"/>
      <c r="OF12" s="416"/>
      <c r="OG12" s="416"/>
      <c r="OH12" s="416"/>
      <c r="OI12" s="416"/>
      <c r="OJ12" s="416"/>
      <c r="OK12" s="416"/>
      <c r="OL12" s="416"/>
      <c r="OM12" s="416"/>
      <c r="ON12" s="416"/>
      <c r="OO12" s="416"/>
      <c r="OP12" s="416"/>
      <c r="OQ12" s="416"/>
      <c r="OR12" s="416"/>
      <c r="OS12" s="416"/>
      <c r="OT12" s="416"/>
      <c r="OU12" s="416"/>
      <c r="OV12" s="416"/>
      <c r="OW12" s="416"/>
      <c r="OX12" s="416"/>
      <c r="OY12" s="416"/>
      <c r="OZ12" s="416"/>
      <c r="PA12" s="416"/>
      <c r="PB12" s="416"/>
      <c r="PC12" s="416"/>
      <c r="PD12" s="416"/>
      <c r="PE12" s="416"/>
      <c r="PF12" s="416"/>
      <c r="PG12" s="416"/>
      <c r="PH12" s="416"/>
      <c r="PI12" s="416"/>
      <c r="PJ12" s="416"/>
      <c r="PK12" s="416"/>
      <c r="PL12" s="416"/>
      <c r="PM12" s="416"/>
      <c r="PN12" s="416"/>
      <c r="PO12" s="416"/>
      <c r="PP12" s="416"/>
      <c r="PQ12" s="416"/>
      <c r="PR12" s="416"/>
      <c r="PS12" s="416"/>
      <c r="PT12" s="416"/>
      <c r="PU12" s="416"/>
      <c r="PV12" s="416"/>
      <c r="PW12" s="416"/>
      <c r="PX12" s="416"/>
      <c r="PY12" s="416"/>
      <c r="PZ12" s="416"/>
      <c r="QA12" s="416"/>
      <c r="QB12" s="416"/>
      <c r="QC12" s="416"/>
      <c r="QD12" s="416"/>
      <c r="QE12" s="416"/>
      <c r="QF12" s="416"/>
      <c r="QG12" s="416"/>
      <c r="QH12" s="416"/>
      <c r="QI12" s="416"/>
      <c r="QJ12" s="416"/>
      <c r="QK12" s="416"/>
      <c r="QL12" s="416"/>
      <c r="QM12" s="416"/>
      <c r="QN12" s="416"/>
      <c r="QO12" s="416"/>
      <c r="QP12" s="416"/>
      <c r="QQ12" s="416"/>
      <c r="QR12" s="416"/>
      <c r="QS12" s="416"/>
      <c r="QT12" s="416"/>
      <c r="QU12" s="416"/>
      <c r="QV12" s="416"/>
      <c r="QW12" s="416"/>
      <c r="QX12" s="416"/>
      <c r="QY12" s="416"/>
      <c r="QZ12" s="416"/>
      <c r="RA12" s="416"/>
      <c r="RB12" s="416"/>
      <c r="RC12" s="416"/>
      <c r="RD12" s="416"/>
      <c r="RE12" s="416"/>
      <c r="RF12" s="416"/>
      <c r="RG12" s="416"/>
      <c r="RH12" s="416"/>
      <c r="RI12" s="416"/>
      <c r="RJ12" s="416"/>
      <c r="RK12" s="416"/>
      <c r="RL12" s="416"/>
      <c r="RM12" s="416"/>
      <c r="RN12" s="416"/>
      <c r="RO12" s="416"/>
      <c r="RP12" s="416"/>
      <c r="RQ12" s="416"/>
      <c r="RR12" s="416"/>
      <c r="RS12" s="416"/>
      <c r="RT12" s="416"/>
      <c r="RU12" s="416"/>
      <c r="RV12" s="416"/>
      <c r="RW12" s="416"/>
      <c r="RX12" s="416"/>
      <c r="RY12" s="416"/>
      <c r="RZ12" s="416"/>
      <c r="SA12" s="416"/>
      <c r="SB12" s="416"/>
      <c r="SC12" s="416"/>
      <c r="SD12" s="416"/>
      <c r="SE12" s="416"/>
      <c r="SF12" s="416"/>
      <c r="SG12" s="416"/>
      <c r="SH12" s="416"/>
      <c r="SI12" s="416"/>
      <c r="SJ12" s="416"/>
      <c r="SK12" s="416"/>
      <c r="SL12" s="416"/>
      <c r="SM12" s="416"/>
      <c r="SN12" s="416"/>
      <c r="SO12" s="416"/>
      <c r="SP12" s="416"/>
      <c r="SQ12" s="416"/>
      <c r="SR12" s="416"/>
      <c r="SS12" s="416"/>
      <c r="ST12" s="416"/>
      <c r="SU12" s="416"/>
      <c r="SV12" s="416"/>
      <c r="SW12" s="416"/>
      <c r="SX12" s="416"/>
      <c r="SY12" s="416"/>
      <c r="SZ12" s="416"/>
      <c r="TA12" s="416"/>
      <c r="TB12" s="416"/>
      <c r="TC12" s="416"/>
      <c r="TD12" s="416"/>
      <c r="TE12" s="416"/>
      <c r="TF12" s="416"/>
      <c r="TG12" s="416"/>
      <c r="TH12" s="416"/>
      <c r="TI12" s="416"/>
      <c r="TJ12" s="416"/>
      <c r="TK12" s="416"/>
      <c r="TL12" s="416"/>
      <c r="TM12" s="416"/>
      <c r="TN12" s="416"/>
      <c r="TO12" s="416"/>
      <c r="TP12" s="416"/>
      <c r="TQ12" s="416"/>
      <c r="TR12" s="416"/>
      <c r="TS12" s="416"/>
      <c r="TT12" s="416"/>
      <c r="TU12" s="416"/>
      <c r="TV12" s="416"/>
      <c r="TW12" s="416"/>
      <c r="TX12" s="416"/>
      <c r="TY12" s="416"/>
      <c r="TZ12" s="416"/>
      <c r="UA12" s="416"/>
      <c r="UB12" s="416"/>
      <c r="UC12" s="416"/>
      <c r="UD12" s="416"/>
      <c r="UE12" s="416"/>
      <c r="UF12" s="416"/>
      <c r="UG12" s="416"/>
      <c r="UH12" s="416"/>
      <c r="UI12" s="416"/>
      <c r="UJ12" s="416"/>
      <c r="UK12" s="416"/>
      <c r="UL12" s="416"/>
      <c r="UM12" s="416"/>
      <c r="UN12" s="416"/>
      <c r="UO12" s="416"/>
      <c r="UP12" s="416"/>
      <c r="UQ12" s="416"/>
      <c r="UR12" s="416"/>
      <c r="US12" s="416"/>
      <c r="UT12" s="416"/>
      <c r="UU12" s="416"/>
      <c r="UV12" s="416"/>
      <c r="UW12" s="416"/>
      <c r="UX12" s="416"/>
      <c r="UY12" s="416"/>
      <c r="UZ12" s="416"/>
      <c r="VA12" s="416"/>
      <c r="VB12" s="416"/>
      <c r="VC12" s="416"/>
      <c r="VD12" s="416"/>
      <c r="VE12" s="416"/>
      <c r="VF12" s="416"/>
      <c r="VG12" s="416"/>
      <c r="VH12" s="416"/>
      <c r="VI12" s="416"/>
      <c r="VJ12" s="416"/>
      <c r="VK12" s="416"/>
      <c r="VL12" s="416"/>
      <c r="VM12" s="416"/>
      <c r="VN12" s="416"/>
      <c r="VO12" s="416"/>
      <c r="VP12" s="416"/>
      <c r="VQ12" s="416"/>
      <c r="VR12" s="416"/>
      <c r="VS12" s="416"/>
      <c r="VT12" s="416"/>
      <c r="VU12" s="416"/>
      <c r="VV12" s="416"/>
      <c r="VW12" s="416"/>
      <c r="VX12" s="416"/>
      <c r="VY12" s="416"/>
      <c r="VZ12" s="416"/>
      <c r="WA12" s="416"/>
      <c r="WB12" s="416"/>
      <c r="WC12" s="416"/>
      <c r="WD12" s="416"/>
      <c r="WE12" s="416"/>
      <c r="WF12" s="416"/>
      <c r="WG12" s="416"/>
      <c r="WH12" s="416"/>
      <c r="WI12" s="416"/>
      <c r="WJ12" s="416"/>
      <c r="WK12" s="416"/>
      <c r="WL12" s="416"/>
      <c r="WM12" s="416"/>
      <c r="WN12" s="416"/>
      <c r="WO12" s="416"/>
      <c r="WP12" s="416"/>
      <c r="WQ12" s="416"/>
      <c r="WR12" s="416"/>
      <c r="WS12" s="416"/>
      <c r="WT12" s="416"/>
      <c r="WU12" s="416"/>
      <c r="WV12" s="416"/>
      <c r="WW12" s="416"/>
      <c r="WX12" s="416"/>
      <c r="WY12" s="416"/>
      <c r="WZ12" s="416"/>
      <c r="XA12" s="416"/>
      <c r="XB12" s="416"/>
      <c r="XC12" s="416"/>
      <c r="XD12" s="416"/>
      <c r="XE12" s="416"/>
      <c r="XF12" s="416"/>
      <c r="XG12" s="416"/>
      <c r="XH12" s="416"/>
      <c r="XI12" s="416"/>
      <c r="XJ12" s="416"/>
      <c r="XK12" s="416"/>
      <c r="XL12" s="416"/>
      <c r="XM12" s="416"/>
      <c r="XN12" s="416"/>
      <c r="XO12" s="416"/>
      <c r="XP12" s="416"/>
      <c r="XQ12" s="416"/>
      <c r="XR12" s="416"/>
      <c r="XS12" s="416"/>
      <c r="XT12" s="416"/>
      <c r="XU12" s="416"/>
      <c r="XV12" s="416"/>
      <c r="XW12" s="416"/>
      <c r="XX12" s="416"/>
      <c r="XY12" s="416"/>
      <c r="XZ12" s="416"/>
      <c r="YA12" s="416"/>
      <c r="YB12" s="416"/>
      <c r="YC12" s="416"/>
      <c r="YD12" s="416"/>
      <c r="YE12" s="416"/>
      <c r="YF12" s="416"/>
      <c r="YG12" s="416"/>
      <c r="YH12" s="416"/>
      <c r="YI12" s="416"/>
      <c r="YJ12" s="416"/>
      <c r="YK12" s="416"/>
      <c r="YL12" s="416"/>
      <c r="YM12" s="416"/>
      <c r="YN12" s="416"/>
      <c r="YO12" s="416"/>
      <c r="YP12" s="416"/>
      <c r="YQ12" s="416"/>
      <c r="YR12" s="416"/>
      <c r="YS12" s="416"/>
      <c r="YT12" s="416"/>
      <c r="YU12" s="416"/>
      <c r="YV12" s="416"/>
      <c r="YW12" s="416"/>
      <c r="YX12" s="416"/>
      <c r="YY12" s="416"/>
      <c r="YZ12" s="416"/>
      <c r="ZA12" s="416"/>
      <c r="ZB12" s="416"/>
      <c r="ZC12" s="416"/>
      <c r="ZD12" s="416"/>
      <c r="ZE12" s="416"/>
      <c r="ZF12" s="416"/>
      <c r="ZG12" s="416"/>
      <c r="ZH12" s="416"/>
      <c r="ZI12" s="416"/>
      <c r="ZJ12" s="416"/>
      <c r="ZK12" s="416"/>
      <c r="ZL12" s="416"/>
      <c r="ZM12" s="416"/>
      <c r="ZN12" s="416"/>
      <c r="ZO12" s="416"/>
      <c r="ZP12" s="416"/>
      <c r="ZQ12" s="416"/>
      <c r="ZR12" s="416"/>
      <c r="ZS12" s="416"/>
      <c r="ZT12" s="416"/>
      <c r="ZU12" s="416"/>
      <c r="ZV12" s="416"/>
      <c r="ZW12" s="416"/>
      <c r="ZX12" s="416"/>
      <c r="ZY12" s="416"/>
      <c r="ZZ12" s="416"/>
      <c r="AAA12" s="416"/>
      <c r="AAB12" s="416"/>
      <c r="AAC12" s="416"/>
      <c r="AAD12" s="416"/>
      <c r="AAE12" s="416"/>
      <c r="AAF12" s="416"/>
      <c r="AAG12" s="416"/>
      <c r="AAH12" s="416"/>
      <c r="AAI12" s="416"/>
      <c r="AAJ12" s="416"/>
      <c r="AAK12" s="416"/>
      <c r="AAL12" s="416"/>
      <c r="AAM12" s="416"/>
      <c r="AAN12" s="416"/>
      <c r="AAO12" s="416"/>
      <c r="AAP12" s="416"/>
      <c r="AAQ12" s="416"/>
      <c r="AAR12" s="416"/>
      <c r="AAS12" s="416"/>
      <c r="AAT12" s="416"/>
      <c r="AAU12" s="416"/>
      <c r="AAV12" s="416"/>
      <c r="AAW12" s="416"/>
      <c r="AAX12" s="416"/>
      <c r="AAY12" s="416"/>
      <c r="AAZ12" s="416"/>
      <c r="ABA12" s="416"/>
      <c r="ABB12" s="416"/>
      <c r="ABC12" s="416"/>
      <c r="ABD12" s="416"/>
      <c r="ABE12" s="416"/>
      <c r="ABF12" s="416"/>
      <c r="ABG12" s="416"/>
      <c r="ABH12" s="416"/>
      <c r="ABI12" s="416"/>
      <c r="ABJ12" s="416"/>
      <c r="ABK12" s="416"/>
      <c r="ABL12" s="416"/>
      <c r="ABM12" s="416"/>
      <c r="ABN12" s="416"/>
      <c r="ABO12" s="416"/>
      <c r="ABP12" s="416"/>
      <c r="ABQ12" s="416"/>
      <c r="ABR12" s="416"/>
      <c r="ABS12" s="416"/>
      <c r="ABT12" s="416"/>
      <c r="ABU12" s="416"/>
      <c r="ABV12" s="416"/>
      <c r="ABW12" s="416"/>
      <c r="ABX12" s="416"/>
      <c r="ABY12" s="416"/>
      <c r="ABZ12" s="416"/>
      <c r="ACA12" s="416"/>
      <c r="ACB12" s="416"/>
      <c r="ACC12" s="416"/>
      <c r="ACD12" s="416"/>
      <c r="ACE12" s="416"/>
      <c r="ACF12" s="416"/>
      <c r="ACG12" s="416"/>
      <c r="ACH12" s="416"/>
      <c r="ACI12" s="416"/>
      <c r="ACJ12" s="416"/>
      <c r="ACK12" s="416"/>
      <c r="ACL12" s="416"/>
      <c r="ACM12" s="416"/>
      <c r="ACN12" s="416"/>
      <c r="ACO12" s="416"/>
      <c r="ACP12" s="416"/>
      <c r="ACQ12" s="416"/>
      <c r="ACR12" s="416"/>
      <c r="ACS12" s="416"/>
      <c r="ACT12" s="416"/>
      <c r="ACU12" s="416"/>
      <c r="ACV12" s="416"/>
      <c r="ACW12" s="416"/>
      <c r="ACX12" s="416"/>
      <c r="ACY12" s="416"/>
      <c r="ACZ12" s="416"/>
      <c r="ADA12" s="416"/>
      <c r="ADB12" s="416"/>
      <c r="ADC12" s="416"/>
      <c r="ADD12" s="416"/>
      <c r="ADE12" s="416"/>
      <c r="ADF12" s="416"/>
      <c r="ADG12" s="416"/>
      <c r="ADH12" s="416"/>
      <c r="ADI12" s="416"/>
      <c r="ADJ12" s="416"/>
      <c r="ADK12" s="416"/>
      <c r="ADL12" s="416"/>
      <c r="ADM12" s="416"/>
      <c r="ADN12" s="416"/>
      <c r="ADO12" s="416"/>
      <c r="ADP12" s="416"/>
      <c r="ADQ12" s="416"/>
      <c r="ADR12" s="416"/>
      <c r="ADS12" s="416"/>
      <c r="ADT12" s="416"/>
      <c r="ADU12" s="416"/>
      <c r="ADV12" s="416"/>
      <c r="ADW12" s="416"/>
      <c r="ADX12" s="416"/>
      <c r="ADY12" s="416"/>
      <c r="ADZ12" s="416"/>
      <c r="AEA12" s="416"/>
      <c r="AEB12" s="416"/>
      <c r="AEC12" s="416"/>
      <c r="AED12" s="416"/>
      <c r="AEE12" s="416"/>
      <c r="AEF12" s="416"/>
      <c r="AEG12" s="416"/>
      <c r="AEH12" s="416"/>
      <c r="AEI12" s="416"/>
      <c r="AEJ12" s="416"/>
      <c r="AEK12" s="416"/>
      <c r="AEL12" s="416"/>
      <c r="AEM12" s="416"/>
      <c r="AEN12" s="416"/>
      <c r="AEO12" s="416"/>
      <c r="AEP12" s="416"/>
      <c r="AEQ12" s="416"/>
      <c r="AER12" s="416"/>
      <c r="AES12" s="416"/>
      <c r="AET12" s="416"/>
      <c r="AEU12" s="416"/>
      <c r="AEV12" s="416"/>
      <c r="AEW12" s="416"/>
      <c r="AEX12" s="416"/>
      <c r="AEY12" s="416"/>
      <c r="AEZ12" s="416"/>
      <c r="AFA12" s="416"/>
      <c r="AFB12" s="416"/>
      <c r="AFC12" s="416"/>
      <c r="AFD12" s="416"/>
      <c r="AFE12" s="416"/>
      <c r="AFF12" s="416"/>
      <c r="AFG12" s="416"/>
      <c r="AFH12" s="416"/>
      <c r="AFI12" s="416"/>
      <c r="AFJ12" s="416"/>
      <c r="AFK12" s="416"/>
      <c r="AFL12" s="416"/>
      <c r="AFM12" s="416"/>
      <c r="AFN12" s="416"/>
      <c r="AFO12" s="416"/>
      <c r="AFP12" s="416"/>
      <c r="AFQ12" s="416"/>
      <c r="AFR12" s="416"/>
      <c r="AFS12" s="416"/>
      <c r="AFT12" s="416"/>
      <c r="AFU12" s="416"/>
      <c r="AFV12" s="416"/>
      <c r="AFW12" s="416"/>
      <c r="AFX12" s="416"/>
      <c r="AFY12" s="416"/>
      <c r="AFZ12" s="416"/>
      <c r="AGA12" s="416"/>
      <c r="AGB12" s="416"/>
      <c r="AGC12" s="416"/>
      <c r="AGD12" s="416"/>
      <c r="AGE12" s="416"/>
      <c r="AGF12" s="416"/>
      <c r="AGG12" s="416"/>
      <c r="AGH12" s="416"/>
      <c r="AGI12" s="416"/>
      <c r="AGJ12" s="416"/>
      <c r="AGK12" s="416"/>
      <c r="AGL12" s="416"/>
      <c r="AGM12" s="416"/>
      <c r="AGN12" s="416"/>
      <c r="AGO12" s="416"/>
      <c r="AGP12" s="416"/>
      <c r="AGQ12" s="416"/>
      <c r="AGR12" s="416"/>
      <c r="AGS12" s="416"/>
      <c r="AGT12" s="416"/>
      <c r="AGU12" s="416"/>
      <c r="AGV12" s="416"/>
      <c r="AGW12" s="416"/>
      <c r="AGX12" s="416"/>
      <c r="AGY12" s="416"/>
      <c r="AGZ12" s="416"/>
      <c r="AHA12" s="416"/>
      <c r="AHB12" s="416"/>
      <c r="AHC12" s="416"/>
      <c r="AHD12" s="416"/>
      <c r="AHE12" s="416"/>
      <c r="AHF12" s="416"/>
      <c r="AHG12" s="416"/>
      <c r="AHH12" s="416"/>
      <c r="AHI12" s="416"/>
      <c r="AHJ12" s="416"/>
      <c r="AHK12" s="416"/>
      <c r="AHL12" s="416"/>
      <c r="AHM12" s="416"/>
      <c r="AHN12" s="416"/>
      <c r="AHO12" s="416"/>
      <c r="AHP12" s="416"/>
      <c r="AHQ12" s="416"/>
      <c r="AHR12" s="416"/>
      <c r="AHS12" s="416"/>
      <c r="AHT12" s="416"/>
      <c r="AHU12" s="416"/>
      <c r="AHV12" s="416"/>
      <c r="AHW12" s="416"/>
      <c r="AHX12" s="416"/>
      <c r="AHY12" s="416"/>
      <c r="AHZ12" s="416"/>
      <c r="AIA12" s="416"/>
      <c r="AIB12" s="416"/>
      <c r="AIC12" s="416"/>
      <c r="AID12" s="416"/>
      <c r="AIE12" s="416"/>
      <c r="AIF12" s="416"/>
      <c r="AIG12" s="416"/>
      <c r="AIH12" s="416"/>
      <c r="AII12" s="416"/>
      <c r="AIJ12" s="416"/>
      <c r="AIK12" s="416"/>
      <c r="AIL12" s="416"/>
      <c r="AIM12" s="416"/>
      <c r="AIN12" s="416"/>
      <c r="AIO12" s="416"/>
      <c r="AIP12" s="416"/>
      <c r="AIQ12" s="416"/>
      <c r="AIR12" s="416"/>
      <c r="AIS12" s="416"/>
      <c r="AIT12" s="416"/>
      <c r="AIU12" s="416"/>
      <c r="AIV12" s="416"/>
      <c r="AIW12" s="416"/>
      <c r="AIX12" s="416"/>
      <c r="AIY12" s="416"/>
      <c r="AIZ12" s="416"/>
      <c r="AJA12" s="416"/>
      <c r="AJB12" s="416"/>
      <c r="AJC12" s="416"/>
      <c r="AJD12" s="416"/>
      <c r="AJE12" s="416"/>
      <c r="AJF12" s="416"/>
      <c r="AJG12" s="416"/>
      <c r="AJH12" s="416"/>
      <c r="AJI12" s="416"/>
      <c r="AJJ12" s="416"/>
      <c r="AJK12" s="416"/>
      <c r="AJL12" s="416"/>
      <c r="AJM12" s="416"/>
      <c r="AJN12" s="416"/>
      <c r="AJO12" s="416"/>
      <c r="AJP12" s="416"/>
      <c r="AJQ12" s="416"/>
      <c r="AJR12" s="416"/>
      <c r="AJS12" s="416"/>
      <c r="AJT12" s="416"/>
      <c r="AJU12" s="416"/>
      <c r="AJV12" s="416"/>
      <c r="AJW12" s="416"/>
      <c r="AJX12" s="416"/>
      <c r="AJY12" s="416"/>
      <c r="AJZ12" s="416"/>
      <c r="AKA12" s="416"/>
      <c r="AKB12" s="416"/>
      <c r="AKC12" s="416"/>
      <c r="AKD12" s="416"/>
      <c r="AKE12" s="416"/>
      <c r="AKF12" s="416"/>
      <c r="AKG12" s="416"/>
      <c r="AKH12" s="416"/>
      <c r="AKI12" s="416"/>
      <c r="AKJ12" s="416"/>
      <c r="AKK12" s="416"/>
      <c r="AKL12" s="416"/>
      <c r="AKM12" s="416"/>
      <c r="AKN12" s="416"/>
      <c r="AKO12" s="416"/>
      <c r="AKP12" s="416"/>
      <c r="AKQ12" s="416"/>
      <c r="AKR12" s="416"/>
      <c r="AKS12" s="416"/>
      <c r="AKT12" s="416"/>
      <c r="AKU12" s="416"/>
      <c r="AKV12" s="416"/>
      <c r="AKW12" s="416"/>
      <c r="AKX12" s="416"/>
      <c r="AKY12" s="416"/>
      <c r="AKZ12" s="416"/>
      <c r="ALA12" s="416"/>
      <c r="ALB12" s="416"/>
      <c r="ALC12" s="416"/>
      <c r="ALD12" s="416"/>
      <c r="ALE12" s="416"/>
      <c r="ALF12" s="416"/>
      <c r="ALG12" s="416"/>
      <c r="ALH12" s="416"/>
      <c r="ALI12" s="416"/>
      <c r="ALJ12" s="416"/>
      <c r="ALK12" s="416"/>
      <c r="ALL12" s="416"/>
      <c r="ALM12" s="416"/>
      <c r="ALN12" s="416"/>
      <c r="ALO12" s="416"/>
      <c r="ALP12" s="416"/>
      <c r="ALQ12" s="416"/>
      <c r="ALR12" s="416"/>
      <c r="ALS12" s="416"/>
      <c r="ALT12" s="416"/>
      <c r="ALU12" s="416"/>
      <c r="ALV12" s="416"/>
      <c r="ALW12" s="416"/>
      <c r="ALX12" s="416"/>
      <c r="ALY12" s="416"/>
      <c r="ALZ12" s="416"/>
      <c r="AMA12" s="416"/>
      <c r="AMB12" s="416"/>
      <c r="AMC12" s="416"/>
      <c r="AMD12" s="416"/>
      <c r="AME12" s="416"/>
      <c r="AMF12" s="416"/>
      <c r="AMG12" s="416"/>
      <c r="AMH12" s="416"/>
      <c r="AMI12" s="416"/>
      <c r="AMJ12" s="416"/>
      <c r="AMK12" s="416"/>
    </row>
    <row r="13" spans="1:1025" s="298" customFormat="1" ht="39.950000000000003" customHeight="1" x14ac:dyDescent="0.8">
      <c r="A13" s="525" t="s">
        <v>287</v>
      </c>
      <c r="B13" s="423">
        <v>156</v>
      </c>
      <c r="C13" s="419">
        <v>858</v>
      </c>
      <c r="D13" s="418">
        <v>667</v>
      </c>
      <c r="E13" s="419">
        <v>954</v>
      </c>
      <c r="F13" s="418">
        <v>907</v>
      </c>
      <c r="G13" s="420">
        <v>708.4</v>
      </c>
      <c r="H13" s="421"/>
      <c r="I13" s="417"/>
      <c r="J13" s="422"/>
      <c r="K13" s="416"/>
      <c r="L13" s="416"/>
      <c r="M13" s="416"/>
      <c r="N13" s="416"/>
      <c r="O13" s="416"/>
      <c r="P13" s="416"/>
      <c r="Q13" s="416"/>
      <c r="R13" s="416"/>
      <c r="S13" s="416"/>
      <c r="T13" s="416"/>
      <c r="U13" s="416"/>
      <c r="V13" s="416"/>
      <c r="W13" s="416"/>
      <c r="X13" s="416"/>
      <c r="Y13" s="416"/>
      <c r="Z13" s="416"/>
      <c r="AA13" s="416"/>
      <c r="AB13" s="416"/>
      <c r="AC13" s="416"/>
      <c r="AD13" s="416"/>
      <c r="AE13" s="416"/>
      <c r="AF13" s="416"/>
      <c r="AG13" s="416"/>
      <c r="AH13" s="416"/>
      <c r="AI13" s="416"/>
      <c r="AJ13" s="416"/>
      <c r="AK13" s="416"/>
      <c r="AL13" s="416"/>
      <c r="AM13" s="416"/>
      <c r="AN13" s="416"/>
      <c r="AO13" s="416"/>
      <c r="AP13" s="416"/>
      <c r="AQ13" s="416"/>
      <c r="AR13" s="416"/>
      <c r="AS13" s="416"/>
      <c r="AT13" s="416"/>
      <c r="AU13" s="416"/>
      <c r="AV13" s="416"/>
      <c r="AW13" s="416"/>
      <c r="AX13" s="416"/>
      <c r="AY13" s="416"/>
      <c r="AZ13" s="416"/>
      <c r="BA13" s="416"/>
      <c r="BB13" s="416"/>
      <c r="BC13" s="416"/>
      <c r="BD13" s="416"/>
      <c r="BE13" s="416"/>
      <c r="BF13" s="416"/>
      <c r="BG13" s="416"/>
      <c r="BH13" s="416"/>
      <c r="BI13" s="416"/>
      <c r="BJ13" s="416"/>
      <c r="BK13" s="416"/>
      <c r="BL13" s="416"/>
      <c r="BM13" s="416"/>
      <c r="BN13" s="416"/>
      <c r="BO13" s="416"/>
      <c r="BP13" s="416"/>
      <c r="BQ13" s="416"/>
      <c r="BR13" s="416"/>
      <c r="BS13" s="416"/>
      <c r="BT13" s="416"/>
      <c r="BU13" s="416"/>
      <c r="BV13" s="416"/>
      <c r="BW13" s="416"/>
      <c r="BX13" s="416"/>
      <c r="BY13" s="416"/>
      <c r="BZ13" s="416"/>
      <c r="CA13" s="416"/>
      <c r="CB13" s="416"/>
      <c r="CC13" s="416"/>
      <c r="CD13" s="416"/>
      <c r="CE13" s="416"/>
      <c r="CF13" s="416"/>
      <c r="CG13" s="416"/>
      <c r="CH13" s="416"/>
      <c r="CI13" s="416"/>
      <c r="CJ13" s="416"/>
      <c r="CK13" s="416"/>
      <c r="CL13" s="416"/>
      <c r="CM13" s="416"/>
      <c r="CN13" s="416"/>
      <c r="CO13" s="416"/>
      <c r="CP13" s="416"/>
      <c r="CQ13" s="416"/>
      <c r="CR13" s="416"/>
      <c r="CS13" s="416"/>
      <c r="CT13" s="416"/>
      <c r="CU13" s="416"/>
      <c r="CV13" s="416"/>
      <c r="CW13" s="416"/>
      <c r="CX13" s="416"/>
      <c r="CY13" s="416"/>
      <c r="CZ13" s="416"/>
      <c r="DA13" s="416"/>
      <c r="DB13" s="416"/>
      <c r="DC13" s="416"/>
      <c r="DD13" s="416"/>
      <c r="DE13" s="416"/>
      <c r="DF13" s="416"/>
      <c r="DG13" s="416"/>
      <c r="DH13" s="416"/>
      <c r="DI13" s="416"/>
      <c r="DJ13" s="416"/>
      <c r="DK13" s="416"/>
      <c r="DL13" s="416"/>
      <c r="DM13" s="416"/>
      <c r="DN13" s="416"/>
      <c r="DO13" s="416"/>
      <c r="DP13" s="416"/>
      <c r="DQ13" s="416"/>
      <c r="DR13" s="416"/>
      <c r="DS13" s="416"/>
      <c r="DT13" s="416"/>
      <c r="DU13" s="416"/>
      <c r="DV13" s="416"/>
      <c r="DW13" s="416"/>
      <c r="DX13" s="416"/>
      <c r="DY13" s="416"/>
      <c r="DZ13" s="416"/>
      <c r="EA13" s="416"/>
      <c r="EB13" s="416"/>
      <c r="EC13" s="416"/>
      <c r="ED13" s="416"/>
      <c r="EE13" s="416"/>
      <c r="EF13" s="416"/>
      <c r="EG13" s="416"/>
      <c r="EH13" s="416"/>
      <c r="EI13" s="416"/>
      <c r="EJ13" s="416"/>
      <c r="EK13" s="416"/>
      <c r="EL13" s="416"/>
      <c r="EM13" s="416"/>
      <c r="EN13" s="416"/>
      <c r="EO13" s="416"/>
      <c r="EP13" s="416"/>
      <c r="EQ13" s="416"/>
      <c r="ER13" s="416"/>
      <c r="ES13" s="416"/>
      <c r="ET13" s="416"/>
      <c r="EU13" s="416"/>
      <c r="EV13" s="416"/>
      <c r="EW13" s="416"/>
      <c r="EX13" s="416"/>
      <c r="EY13" s="416"/>
      <c r="EZ13" s="416"/>
      <c r="FA13" s="416"/>
      <c r="FB13" s="416"/>
      <c r="FC13" s="416"/>
      <c r="FD13" s="416"/>
      <c r="FE13" s="416"/>
      <c r="FF13" s="416"/>
      <c r="FG13" s="416"/>
      <c r="FH13" s="416"/>
      <c r="FI13" s="416"/>
      <c r="FJ13" s="416"/>
      <c r="FK13" s="416"/>
      <c r="FL13" s="416"/>
      <c r="FM13" s="416"/>
      <c r="FN13" s="416"/>
      <c r="FO13" s="416"/>
      <c r="FP13" s="416"/>
      <c r="FQ13" s="416"/>
      <c r="FR13" s="416"/>
      <c r="FS13" s="416"/>
      <c r="FT13" s="416"/>
      <c r="FU13" s="416"/>
      <c r="FV13" s="416"/>
      <c r="FW13" s="416"/>
      <c r="FX13" s="416"/>
      <c r="FY13" s="416"/>
      <c r="FZ13" s="416"/>
      <c r="GA13" s="416"/>
      <c r="GB13" s="416"/>
      <c r="GC13" s="416"/>
      <c r="GD13" s="416"/>
      <c r="GE13" s="416"/>
      <c r="GF13" s="416"/>
      <c r="GG13" s="416"/>
      <c r="GH13" s="416"/>
      <c r="GI13" s="416"/>
      <c r="GJ13" s="416"/>
      <c r="GK13" s="416"/>
      <c r="GL13" s="416"/>
      <c r="GM13" s="416"/>
      <c r="GN13" s="416"/>
      <c r="GO13" s="416"/>
      <c r="GP13" s="416"/>
      <c r="GQ13" s="416"/>
      <c r="GR13" s="416"/>
      <c r="GS13" s="416"/>
      <c r="GT13" s="416"/>
      <c r="GU13" s="416"/>
      <c r="GV13" s="416"/>
      <c r="GW13" s="416"/>
      <c r="GX13" s="416"/>
      <c r="GY13" s="416"/>
      <c r="GZ13" s="416"/>
      <c r="HA13" s="416"/>
      <c r="HB13" s="416"/>
      <c r="HC13" s="416"/>
      <c r="HD13" s="416"/>
      <c r="HE13" s="416"/>
      <c r="HF13" s="416"/>
      <c r="HG13" s="416"/>
      <c r="HH13" s="416"/>
      <c r="HI13" s="416"/>
      <c r="HJ13" s="416"/>
      <c r="HK13" s="416"/>
      <c r="HL13" s="416"/>
      <c r="HM13" s="416"/>
      <c r="HN13" s="416"/>
      <c r="HO13" s="416"/>
      <c r="HP13" s="416"/>
      <c r="HQ13" s="416"/>
      <c r="HR13" s="416"/>
      <c r="HS13" s="416"/>
      <c r="HT13" s="416"/>
      <c r="HU13" s="416"/>
      <c r="HV13" s="416"/>
      <c r="HW13" s="416"/>
      <c r="HX13" s="416"/>
      <c r="HY13" s="416"/>
      <c r="HZ13" s="416"/>
      <c r="IA13" s="416"/>
      <c r="IB13" s="416"/>
      <c r="IC13" s="416"/>
      <c r="ID13" s="416"/>
      <c r="IE13" s="416"/>
      <c r="IF13" s="416"/>
      <c r="IG13" s="416"/>
      <c r="IH13" s="416"/>
      <c r="II13" s="416"/>
      <c r="IJ13" s="416"/>
      <c r="IK13" s="416"/>
      <c r="IL13" s="416"/>
      <c r="IM13" s="416"/>
      <c r="IN13" s="416"/>
      <c r="IO13" s="416"/>
      <c r="IP13" s="416"/>
      <c r="IQ13" s="416"/>
      <c r="IR13" s="416"/>
      <c r="IS13" s="416"/>
      <c r="IT13" s="416"/>
      <c r="IU13" s="416"/>
      <c r="IV13" s="416"/>
      <c r="IW13" s="416"/>
      <c r="IX13" s="416"/>
      <c r="IY13" s="416"/>
      <c r="IZ13" s="416"/>
      <c r="JA13" s="416"/>
      <c r="JB13" s="416"/>
      <c r="JC13" s="416"/>
      <c r="JD13" s="416"/>
      <c r="JE13" s="416"/>
      <c r="JF13" s="416"/>
      <c r="JG13" s="416"/>
      <c r="JH13" s="416"/>
      <c r="JI13" s="416"/>
      <c r="JJ13" s="416"/>
      <c r="JK13" s="416"/>
      <c r="JL13" s="416"/>
      <c r="JM13" s="416"/>
      <c r="JN13" s="416"/>
      <c r="JO13" s="416"/>
      <c r="JP13" s="416"/>
      <c r="JQ13" s="416"/>
      <c r="JR13" s="416"/>
      <c r="JS13" s="416"/>
      <c r="JT13" s="416"/>
      <c r="JU13" s="416"/>
      <c r="JV13" s="416"/>
      <c r="JW13" s="416"/>
      <c r="JX13" s="416"/>
      <c r="JY13" s="416"/>
      <c r="JZ13" s="416"/>
      <c r="KA13" s="416"/>
      <c r="KB13" s="416"/>
      <c r="KC13" s="416"/>
      <c r="KD13" s="416"/>
      <c r="KE13" s="416"/>
      <c r="KF13" s="416"/>
      <c r="KG13" s="416"/>
      <c r="KH13" s="416"/>
      <c r="KI13" s="416"/>
      <c r="KJ13" s="416"/>
      <c r="KK13" s="416"/>
      <c r="KL13" s="416"/>
      <c r="KM13" s="416"/>
      <c r="KN13" s="416"/>
      <c r="KO13" s="416"/>
      <c r="KP13" s="416"/>
      <c r="KQ13" s="416"/>
      <c r="KR13" s="416"/>
      <c r="KS13" s="416"/>
      <c r="KT13" s="416"/>
      <c r="KU13" s="416"/>
      <c r="KV13" s="416"/>
      <c r="KW13" s="416"/>
      <c r="KX13" s="416"/>
      <c r="KY13" s="416"/>
      <c r="KZ13" s="416"/>
      <c r="LA13" s="416"/>
      <c r="LB13" s="416"/>
      <c r="LC13" s="416"/>
      <c r="LD13" s="416"/>
      <c r="LE13" s="416"/>
      <c r="LF13" s="416"/>
      <c r="LG13" s="416"/>
      <c r="LH13" s="416"/>
      <c r="LI13" s="416"/>
      <c r="LJ13" s="416"/>
      <c r="LK13" s="416"/>
      <c r="LL13" s="416"/>
      <c r="LM13" s="416"/>
      <c r="LN13" s="416"/>
      <c r="LO13" s="416"/>
      <c r="LP13" s="416"/>
      <c r="LQ13" s="416"/>
      <c r="LR13" s="416"/>
      <c r="LS13" s="416"/>
      <c r="LT13" s="416"/>
      <c r="LU13" s="416"/>
      <c r="LV13" s="416"/>
      <c r="LW13" s="416"/>
      <c r="LX13" s="416"/>
      <c r="LY13" s="416"/>
      <c r="LZ13" s="416"/>
      <c r="MA13" s="416"/>
      <c r="MB13" s="416"/>
      <c r="MC13" s="416"/>
      <c r="MD13" s="416"/>
      <c r="ME13" s="416"/>
      <c r="MF13" s="416"/>
      <c r="MG13" s="416"/>
      <c r="MH13" s="416"/>
      <c r="MI13" s="416"/>
      <c r="MJ13" s="416"/>
      <c r="MK13" s="416"/>
      <c r="ML13" s="416"/>
      <c r="MM13" s="416"/>
      <c r="MN13" s="416"/>
      <c r="MO13" s="416"/>
      <c r="MP13" s="416"/>
      <c r="MQ13" s="416"/>
      <c r="MR13" s="416"/>
      <c r="MS13" s="416"/>
      <c r="MT13" s="416"/>
      <c r="MU13" s="416"/>
      <c r="MV13" s="416"/>
      <c r="MW13" s="416"/>
      <c r="MX13" s="416"/>
      <c r="MY13" s="416"/>
      <c r="MZ13" s="416"/>
      <c r="NA13" s="416"/>
      <c r="NB13" s="416"/>
      <c r="NC13" s="416"/>
      <c r="ND13" s="416"/>
      <c r="NE13" s="416"/>
      <c r="NF13" s="416"/>
      <c r="NG13" s="416"/>
      <c r="NH13" s="416"/>
      <c r="NI13" s="416"/>
      <c r="NJ13" s="416"/>
      <c r="NK13" s="416"/>
      <c r="NL13" s="416"/>
      <c r="NM13" s="416"/>
      <c r="NN13" s="416"/>
      <c r="NO13" s="416"/>
      <c r="NP13" s="416"/>
      <c r="NQ13" s="416"/>
      <c r="NR13" s="416"/>
      <c r="NS13" s="416"/>
      <c r="NT13" s="416"/>
      <c r="NU13" s="416"/>
      <c r="NV13" s="416"/>
      <c r="NW13" s="416"/>
      <c r="NX13" s="416"/>
      <c r="NY13" s="416"/>
      <c r="NZ13" s="416"/>
      <c r="OA13" s="416"/>
      <c r="OB13" s="416"/>
      <c r="OC13" s="416"/>
      <c r="OD13" s="416"/>
      <c r="OE13" s="416"/>
      <c r="OF13" s="416"/>
      <c r="OG13" s="416"/>
      <c r="OH13" s="416"/>
      <c r="OI13" s="416"/>
      <c r="OJ13" s="416"/>
      <c r="OK13" s="416"/>
      <c r="OL13" s="416"/>
      <c r="OM13" s="416"/>
      <c r="ON13" s="416"/>
      <c r="OO13" s="416"/>
      <c r="OP13" s="416"/>
      <c r="OQ13" s="416"/>
      <c r="OR13" s="416"/>
      <c r="OS13" s="416"/>
      <c r="OT13" s="416"/>
      <c r="OU13" s="416"/>
      <c r="OV13" s="416"/>
      <c r="OW13" s="416"/>
      <c r="OX13" s="416"/>
      <c r="OY13" s="416"/>
      <c r="OZ13" s="416"/>
      <c r="PA13" s="416"/>
      <c r="PB13" s="416"/>
      <c r="PC13" s="416"/>
      <c r="PD13" s="416"/>
      <c r="PE13" s="416"/>
      <c r="PF13" s="416"/>
      <c r="PG13" s="416"/>
      <c r="PH13" s="416"/>
      <c r="PI13" s="416"/>
      <c r="PJ13" s="416"/>
      <c r="PK13" s="416"/>
      <c r="PL13" s="416"/>
      <c r="PM13" s="416"/>
      <c r="PN13" s="416"/>
      <c r="PO13" s="416"/>
      <c r="PP13" s="416"/>
      <c r="PQ13" s="416"/>
      <c r="PR13" s="416"/>
      <c r="PS13" s="416"/>
      <c r="PT13" s="416"/>
      <c r="PU13" s="416"/>
      <c r="PV13" s="416"/>
      <c r="PW13" s="416"/>
      <c r="PX13" s="416"/>
      <c r="PY13" s="416"/>
      <c r="PZ13" s="416"/>
      <c r="QA13" s="416"/>
      <c r="QB13" s="416"/>
      <c r="QC13" s="416"/>
      <c r="QD13" s="416"/>
      <c r="QE13" s="416"/>
      <c r="QF13" s="416"/>
      <c r="QG13" s="416"/>
      <c r="QH13" s="416"/>
      <c r="QI13" s="416"/>
      <c r="QJ13" s="416"/>
      <c r="QK13" s="416"/>
      <c r="QL13" s="416"/>
      <c r="QM13" s="416"/>
      <c r="QN13" s="416"/>
      <c r="QO13" s="416"/>
      <c r="QP13" s="416"/>
      <c r="QQ13" s="416"/>
      <c r="QR13" s="416"/>
      <c r="QS13" s="416"/>
      <c r="QT13" s="416"/>
      <c r="QU13" s="416"/>
      <c r="QV13" s="416"/>
      <c r="QW13" s="416"/>
      <c r="QX13" s="416"/>
      <c r="QY13" s="416"/>
      <c r="QZ13" s="416"/>
      <c r="RA13" s="416"/>
      <c r="RB13" s="416"/>
      <c r="RC13" s="416"/>
      <c r="RD13" s="416"/>
      <c r="RE13" s="416"/>
      <c r="RF13" s="416"/>
      <c r="RG13" s="416"/>
      <c r="RH13" s="416"/>
      <c r="RI13" s="416"/>
      <c r="RJ13" s="416"/>
      <c r="RK13" s="416"/>
      <c r="RL13" s="416"/>
      <c r="RM13" s="416"/>
      <c r="RN13" s="416"/>
      <c r="RO13" s="416"/>
      <c r="RP13" s="416"/>
      <c r="RQ13" s="416"/>
      <c r="RR13" s="416"/>
      <c r="RS13" s="416"/>
      <c r="RT13" s="416"/>
      <c r="RU13" s="416"/>
      <c r="RV13" s="416"/>
      <c r="RW13" s="416"/>
      <c r="RX13" s="416"/>
      <c r="RY13" s="416"/>
      <c r="RZ13" s="416"/>
      <c r="SA13" s="416"/>
      <c r="SB13" s="416"/>
      <c r="SC13" s="416"/>
      <c r="SD13" s="416"/>
      <c r="SE13" s="416"/>
      <c r="SF13" s="416"/>
      <c r="SG13" s="416"/>
      <c r="SH13" s="416"/>
      <c r="SI13" s="416"/>
      <c r="SJ13" s="416"/>
      <c r="SK13" s="416"/>
      <c r="SL13" s="416"/>
      <c r="SM13" s="416"/>
      <c r="SN13" s="416"/>
      <c r="SO13" s="416"/>
      <c r="SP13" s="416"/>
      <c r="SQ13" s="416"/>
      <c r="SR13" s="416"/>
      <c r="SS13" s="416"/>
      <c r="ST13" s="416"/>
      <c r="SU13" s="416"/>
      <c r="SV13" s="416"/>
      <c r="SW13" s="416"/>
      <c r="SX13" s="416"/>
      <c r="SY13" s="416"/>
      <c r="SZ13" s="416"/>
      <c r="TA13" s="416"/>
      <c r="TB13" s="416"/>
      <c r="TC13" s="416"/>
      <c r="TD13" s="416"/>
      <c r="TE13" s="416"/>
      <c r="TF13" s="416"/>
      <c r="TG13" s="416"/>
      <c r="TH13" s="416"/>
      <c r="TI13" s="416"/>
      <c r="TJ13" s="416"/>
      <c r="TK13" s="416"/>
      <c r="TL13" s="416"/>
      <c r="TM13" s="416"/>
      <c r="TN13" s="416"/>
      <c r="TO13" s="416"/>
      <c r="TP13" s="416"/>
      <c r="TQ13" s="416"/>
      <c r="TR13" s="416"/>
      <c r="TS13" s="416"/>
      <c r="TT13" s="416"/>
      <c r="TU13" s="416"/>
      <c r="TV13" s="416"/>
      <c r="TW13" s="416"/>
      <c r="TX13" s="416"/>
      <c r="TY13" s="416"/>
      <c r="TZ13" s="416"/>
      <c r="UA13" s="416"/>
      <c r="UB13" s="416"/>
      <c r="UC13" s="416"/>
      <c r="UD13" s="416"/>
      <c r="UE13" s="416"/>
      <c r="UF13" s="416"/>
      <c r="UG13" s="416"/>
      <c r="UH13" s="416"/>
      <c r="UI13" s="416"/>
      <c r="UJ13" s="416"/>
      <c r="UK13" s="416"/>
      <c r="UL13" s="416"/>
      <c r="UM13" s="416"/>
      <c r="UN13" s="416"/>
      <c r="UO13" s="416"/>
      <c r="UP13" s="416"/>
      <c r="UQ13" s="416"/>
      <c r="UR13" s="416"/>
      <c r="US13" s="416"/>
      <c r="UT13" s="416"/>
      <c r="UU13" s="416"/>
      <c r="UV13" s="416"/>
      <c r="UW13" s="416"/>
      <c r="UX13" s="416"/>
      <c r="UY13" s="416"/>
      <c r="UZ13" s="416"/>
      <c r="VA13" s="416"/>
      <c r="VB13" s="416"/>
      <c r="VC13" s="416"/>
      <c r="VD13" s="416"/>
      <c r="VE13" s="416"/>
      <c r="VF13" s="416"/>
      <c r="VG13" s="416"/>
      <c r="VH13" s="416"/>
      <c r="VI13" s="416"/>
      <c r="VJ13" s="416"/>
      <c r="VK13" s="416"/>
      <c r="VL13" s="416"/>
      <c r="VM13" s="416"/>
      <c r="VN13" s="416"/>
      <c r="VO13" s="416"/>
      <c r="VP13" s="416"/>
      <c r="VQ13" s="416"/>
      <c r="VR13" s="416"/>
      <c r="VS13" s="416"/>
      <c r="VT13" s="416"/>
      <c r="VU13" s="416"/>
      <c r="VV13" s="416"/>
      <c r="VW13" s="416"/>
      <c r="VX13" s="416"/>
      <c r="VY13" s="416"/>
      <c r="VZ13" s="416"/>
      <c r="WA13" s="416"/>
      <c r="WB13" s="416"/>
      <c r="WC13" s="416"/>
      <c r="WD13" s="416"/>
      <c r="WE13" s="416"/>
      <c r="WF13" s="416"/>
      <c r="WG13" s="416"/>
      <c r="WH13" s="416"/>
      <c r="WI13" s="416"/>
      <c r="WJ13" s="416"/>
      <c r="WK13" s="416"/>
      <c r="WL13" s="416"/>
      <c r="WM13" s="416"/>
      <c r="WN13" s="416"/>
      <c r="WO13" s="416"/>
      <c r="WP13" s="416"/>
      <c r="WQ13" s="416"/>
      <c r="WR13" s="416"/>
      <c r="WS13" s="416"/>
      <c r="WT13" s="416"/>
      <c r="WU13" s="416"/>
      <c r="WV13" s="416"/>
      <c r="WW13" s="416"/>
      <c r="WX13" s="416"/>
      <c r="WY13" s="416"/>
      <c r="WZ13" s="416"/>
      <c r="XA13" s="416"/>
      <c r="XB13" s="416"/>
      <c r="XC13" s="416"/>
      <c r="XD13" s="416"/>
      <c r="XE13" s="416"/>
      <c r="XF13" s="416"/>
      <c r="XG13" s="416"/>
      <c r="XH13" s="416"/>
      <c r="XI13" s="416"/>
      <c r="XJ13" s="416"/>
      <c r="XK13" s="416"/>
      <c r="XL13" s="416"/>
      <c r="XM13" s="416"/>
      <c r="XN13" s="416"/>
      <c r="XO13" s="416"/>
      <c r="XP13" s="416"/>
      <c r="XQ13" s="416"/>
      <c r="XR13" s="416"/>
      <c r="XS13" s="416"/>
      <c r="XT13" s="416"/>
      <c r="XU13" s="416"/>
      <c r="XV13" s="416"/>
      <c r="XW13" s="416"/>
      <c r="XX13" s="416"/>
      <c r="XY13" s="416"/>
      <c r="XZ13" s="416"/>
      <c r="YA13" s="416"/>
      <c r="YB13" s="416"/>
      <c r="YC13" s="416"/>
      <c r="YD13" s="416"/>
      <c r="YE13" s="416"/>
      <c r="YF13" s="416"/>
      <c r="YG13" s="416"/>
      <c r="YH13" s="416"/>
      <c r="YI13" s="416"/>
      <c r="YJ13" s="416"/>
      <c r="YK13" s="416"/>
      <c r="YL13" s="416"/>
      <c r="YM13" s="416"/>
      <c r="YN13" s="416"/>
      <c r="YO13" s="416"/>
      <c r="YP13" s="416"/>
      <c r="YQ13" s="416"/>
      <c r="YR13" s="416"/>
      <c r="YS13" s="416"/>
      <c r="YT13" s="416"/>
      <c r="YU13" s="416"/>
      <c r="YV13" s="416"/>
      <c r="YW13" s="416"/>
      <c r="YX13" s="416"/>
      <c r="YY13" s="416"/>
      <c r="YZ13" s="416"/>
      <c r="ZA13" s="416"/>
      <c r="ZB13" s="416"/>
      <c r="ZC13" s="416"/>
      <c r="ZD13" s="416"/>
      <c r="ZE13" s="416"/>
      <c r="ZF13" s="416"/>
      <c r="ZG13" s="416"/>
      <c r="ZH13" s="416"/>
      <c r="ZI13" s="416"/>
      <c r="ZJ13" s="416"/>
      <c r="ZK13" s="416"/>
      <c r="ZL13" s="416"/>
      <c r="ZM13" s="416"/>
      <c r="ZN13" s="416"/>
      <c r="ZO13" s="416"/>
      <c r="ZP13" s="416"/>
      <c r="ZQ13" s="416"/>
      <c r="ZR13" s="416"/>
      <c r="ZS13" s="416"/>
      <c r="ZT13" s="416"/>
      <c r="ZU13" s="416"/>
      <c r="ZV13" s="416"/>
      <c r="ZW13" s="416"/>
      <c r="ZX13" s="416"/>
      <c r="ZY13" s="416"/>
      <c r="ZZ13" s="416"/>
      <c r="AAA13" s="416"/>
      <c r="AAB13" s="416"/>
      <c r="AAC13" s="416"/>
      <c r="AAD13" s="416"/>
      <c r="AAE13" s="416"/>
      <c r="AAF13" s="416"/>
      <c r="AAG13" s="416"/>
      <c r="AAH13" s="416"/>
      <c r="AAI13" s="416"/>
      <c r="AAJ13" s="416"/>
      <c r="AAK13" s="416"/>
      <c r="AAL13" s="416"/>
      <c r="AAM13" s="416"/>
      <c r="AAN13" s="416"/>
      <c r="AAO13" s="416"/>
      <c r="AAP13" s="416"/>
      <c r="AAQ13" s="416"/>
      <c r="AAR13" s="416"/>
      <c r="AAS13" s="416"/>
      <c r="AAT13" s="416"/>
      <c r="AAU13" s="416"/>
      <c r="AAV13" s="416"/>
      <c r="AAW13" s="416"/>
      <c r="AAX13" s="416"/>
      <c r="AAY13" s="416"/>
      <c r="AAZ13" s="416"/>
      <c r="ABA13" s="416"/>
      <c r="ABB13" s="416"/>
      <c r="ABC13" s="416"/>
      <c r="ABD13" s="416"/>
      <c r="ABE13" s="416"/>
      <c r="ABF13" s="416"/>
      <c r="ABG13" s="416"/>
      <c r="ABH13" s="416"/>
      <c r="ABI13" s="416"/>
      <c r="ABJ13" s="416"/>
      <c r="ABK13" s="416"/>
      <c r="ABL13" s="416"/>
      <c r="ABM13" s="416"/>
      <c r="ABN13" s="416"/>
      <c r="ABO13" s="416"/>
      <c r="ABP13" s="416"/>
      <c r="ABQ13" s="416"/>
      <c r="ABR13" s="416"/>
      <c r="ABS13" s="416"/>
      <c r="ABT13" s="416"/>
      <c r="ABU13" s="416"/>
      <c r="ABV13" s="416"/>
      <c r="ABW13" s="416"/>
      <c r="ABX13" s="416"/>
      <c r="ABY13" s="416"/>
      <c r="ABZ13" s="416"/>
      <c r="ACA13" s="416"/>
      <c r="ACB13" s="416"/>
      <c r="ACC13" s="416"/>
      <c r="ACD13" s="416"/>
      <c r="ACE13" s="416"/>
      <c r="ACF13" s="416"/>
      <c r="ACG13" s="416"/>
      <c r="ACH13" s="416"/>
      <c r="ACI13" s="416"/>
      <c r="ACJ13" s="416"/>
      <c r="ACK13" s="416"/>
      <c r="ACL13" s="416"/>
      <c r="ACM13" s="416"/>
      <c r="ACN13" s="416"/>
      <c r="ACO13" s="416"/>
      <c r="ACP13" s="416"/>
      <c r="ACQ13" s="416"/>
      <c r="ACR13" s="416"/>
      <c r="ACS13" s="416"/>
      <c r="ACT13" s="416"/>
      <c r="ACU13" s="416"/>
      <c r="ACV13" s="416"/>
      <c r="ACW13" s="416"/>
      <c r="ACX13" s="416"/>
      <c r="ACY13" s="416"/>
      <c r="ACZ13" s="416"/>
      <c r="ADA13" s="416"/>
      <c r="ADB13" s="416"/>
      <c r="ADC13" s="416"/>
      <c r="ADD13" s="416"/>
      <c r="ADE13" s="416"/>
      <c r="ADF13" s="416"/>
      <c r="ADG13" s="416"/>
      <c r="ADH13" s="416"/>
      <c r="ADI13" s="416"/>
      <c r="ADJ13" s="416"/>
      <c r="ADK13" s="416"/>
      <c r="ADL13" s="416"/>
      <c r="ADM13" s="416"/>
      <c r="ADN13" s="416"/>
      <c r="ADO13" s="416"/>
      <c r="ADP13" s="416"/>
      <c r="ADQ13" s="416"/>
      <c r="ADR13" s="416"/>
      <c r="ADS13" s="416"/>
      <c r="ADT13" s="416"/>
      <c r="ADU13" s="416"/>
      <c r="ADV13" s="416"/>
      <c r="ADW13" s="416"/>
      <c r="ADX13" s="416"/>
      <c r="ADY13" s="416"/>
      <c r="ADZ13" s="416"/>
      <c r="AEA13" s="416"/>
      <c r="AEB13" s="416"/>
      <c r="AEC13" s="416"/>
      <c r="AED13" s="416"/>
      <c r="AEE13" s="416"/>
      <c r="AEF13" s="416"/>
      <c r="AEG13" s="416"/>
      <c r="AEH13" s="416"/>
      <c r="AEI13" s="416"/>
      <c r="AEJ13" s="416"/>
      <c r="AEK13" s="416"/>
      <c r="AEL13" s="416"/>
      <c r="AEM13" s="416"/>
      <c r="AEN13" s="416"/>
      <c r="AEO13" s="416"/>
      <c r="AEP13" s="416"/>
      <c r="AEQ13" s="416"/>
      <c r="AER13" s="416"/>
      <c r="AES13" s="416"/>
      <c r="AET13" s="416"/>
      <c r="AEU13" s="416"/>
      <c r="AEV13" s="416"/>
      <c r="AEW13" s="416"/>
      <c r="AEX13" s="416"/>
      <c r="AEY13" s="416"/>
      <c r="AEZ13" s="416"/>
      <c r="AFA13" s="416"/>
      <c r="AFB13" s="416"/>
      <c r="AFC13" s="416"/>
      <c r="AFD13" s="416"/>
      <c r="AFE13" s="416"/>
      <c r="AFF13" s="416"/>
      <c r="AFG13" s="416"/>
      <c r="AFH13" s="416"/>
      <c r="AFI13" s="416"/>
      <c r="AFJ13" s="416"/>
      <c r="AFK13" s="416"/>
      <c r="AFL13" s="416"/>
      <c r="AFM13" s="416"/>
      <c r="AFN13" s="416"/>
      <c r="AFO13" s="416"/>
      <c r="AFP13" s="416"/>
      <c r="AFQ13" s="416"/>
      <c r="AFR13" s="416"/>
      <c r="AFS13" s="416"/>
      <c r="AFT13" s="416"/>
      <c r="AFU13" s="416"/>
      <c r="AFV13" s="416"/>
      <c r="AFW13" s="416"/>
      <c r="AFX13" s="416"/>
      <c r="AFY13" s="416"/>
      <c r="AFZ13" s="416"/>
      <c r="AGA13" s="416"/>
      <c r="AGB13" s="416"/>
      <c r="AGC13" s="416"/>
      <c r="AGD13" s="416"/>
      <c r="AGE13" s="416"/>
      <c r="AGF13" s="416"/>
      <c r="AGG13" s="416"/>
      <c r="AGH13" s="416"/>
      <c r="AGI13" s="416"/>
      <c r="AGJ13" s="416"/>
      <c r="AGK13" s="416"/>
      <c r="AGL13" s="416"/>
      <c r="AGM13" s="416"/>
      <c r="AGN13" s="416"/>
      <c r="AGO13" s="416"/>
      <c r="AGP13" s="416"/>
      <c r="AGQ13" s="416"/>
      <c r="AGR13" s="416"/>
      <c r="AGS13" s="416"/>
      <c r="AGT13" s="416"/>
      <c r="AGU13" s="416"/>
      <c r="AGV13" s="416"/>
      <c r="AGW13" s="416"/>
      <c r="AGX13" s="416"/>
      <c r="AGY13" s="416"/>
      <c r="AGZ13" s="416"/>
      <c r="AHA13" s="416"/>
      <c r="AHB13" s="416"/>
      <c r="AHC13" s="416"/>
      <c r="AHD13" s="416"/>
      <c r="AHE13" s="416"/>
      <c r="AHF13" s="416"/>
      <c r="AHG13" s="416"/>
      <c r="AHH13" s="416"/>
      <c r="AHI13" s="416"/>
      <c r="AHJ13" s="416"/>
      <c r="AHK13" s="416"/>
      <c r="AHL13" s="416"/>
      <c r="AHM13" s="416"/>
      <c r="AHN13" s="416"/>
      <c r="AHO13" s="416"/>
      <c r="AHP13" s="416"/>
      <c r="AHQ13" s="416"/>
      <c r="AHR13" s="416"/>
      <c r="AHS13" s="416"/>
      <c r="AHT13" s="416"/>
      <c r="AHU13" s="416"/>
      <c r="AHV13" s="416"/>
      <c r="AHW13" s="416"/>
      <c r="AHX13" s="416"/>
      <c r="AHY13" s="416"/>
      <c r="AHZ13" s="416"/>
      <c r="AIA13" s="416"/>
      <c r="AIB13" s="416"/>
      <c r="AIC13" s="416"/>
      <c r="AID13" s="416"/>
      <c r="AIE13" s="416"/>
      <c r="AIF13" s="416"/>
      <c r="AIG13" s="416"/>
      <c r="AIH13" s="416"/>
      <c r="AII13" s="416"/>
      <c r="AIJ13" s="416"/>
      <c r="AIK13" s="416"/>
      <c r="AIL13" s="416"/>
      <c r="AIM13" s="416"/>
      <c r="AIN13" s="416"/>
      <c r="AIO13" s="416"/>
      <c r="AIP13" s="416"/>
      <c r="AIQ13" s="416"/>
      <c r="AIR13" s="416"/>
      <c r="AIS13" s="416"/>
      <c r="AIT13" s="416"/>
      <c r="AIU13" s="416"/>
      <c r="AIV13" s="416"/>
      <c r="AIW13" s="416"/>
      <c r="AIX13" s="416"/>
      <c r="AIY13" s="416"/>
      <c r="AIZ13" s="416"/>
      <c r="AJA13" s="416"/>
      <c r="AJB13" s="416"/>
      <c r="AJC13" s="416"/>
      <c r="AJD13" s="416"/>
      <c r="AJE13" s="416"/>
      <c r="AJF13" s="416"/>
      <c r="AJG13" s="416"/>
      <c r="AJH13" s="416"/>
      <c r="AJI13" s="416"/>
      <c r="AJJ13" s="416"/>
      <c r="AJK13" s="416"/>
      <c r="AJL13" s="416"/>
      <c r="AJM13" s="416"/>
      <c r="AJN13" s="416"/>
      <c r="AJO13" s="416"/>
      <c r="AJP13" s="416"/>
      <c r="AJQ13" s="416"/>
      <c r="AJR13" s="416"/>
      <c r="AJS13" s="416"/>
      <c r="AJT13" s="416"/>
      <c r="AJU13" s="416"/>
      <c r="AJV13" s="416"/>
      <c r="AJW13" s="416"/>
      <c r="AJX13" s="416"/>
      <c r="AJY13" s="416"/>
      <c r="AJZ13" s="416"/>
      <c r="AKA13" s="416"/>
      <c r="AKB13" s="416"/>
      <c r="AKC13" s="416"/>
      <c r="AKD13" s="416"/>
      <c r="AKE13" s="416"/>
      <c r="AKF13" s="416"/>
      <c r="AKG13" s="416"/>
      <c r="AKH13" s="416"/>
      <c r="AKI13" s="416"/>
      <c r="AKJ13" s="416"/>
      <c r="AKK13" s="416"/>
      <c r="AKL13" s="416"/>
      <c r="AKM13" s="416"/>
      <c r="AKN13" s="416"/>
      <c r="AKO13" s="416"/>
      <c r="AKP13" s="416"/>
      <c r="AKQ13" s="416"/>
      <c r="AKR13" s="416"/>
      <c r="AKS13" s="416"/>
      <c r="AKT13" s="416"/>
      <c r="AKU13" s="416"/>
      <c r="AKV13" s="416"/>
      <c r="AKW13" s="416"/>
      <c r="AKX13" s="416"/>
      <c r="AKY13" s="416"/>
      <c r="AKZ13" s="416"/>
      <c r="ALA13" s="416"/>
      <c r="ALB13" s="416"/>
      <c r="ALC13" s="416"/>
      <c r="ALD13" s="416"/>
      <c r="ALE13" s="416"/>
      <c r="ALF13" s="416"/>
      <c r="ALG13" s="416"/>
      <c r="ALH13" s="416"/>
      <c r="ALI13" s="416"/>
      <c r="ALJ13" s="416"/>
      <c r="ALK13" s="416"/>
      <c r="ALL13" s="416"/>
      <c r="ALM13" s="416"/>
      <c r="ALN13" s="416"/>
      <c r="ALO13" s="416"/>
      <c r="ALP13" s="416"/>
      <c r="ALQ13" s="416"/>
      <c r="ALR13" s="416"/>
      <c r="ALS13" s="416"/>
      <c r="ALT13" s="416"/>
      <c r="ALU13" s="416"/>
      <c r="ALV13" s="416"/>
      <c r="ALW13" s="416"/>
      <c r="ALX13" s="416"/>
      <c r="ALY13" s="416"/>
      <c r="ALZ13" s="416"/>
      <c r="AMA13" s="416"/>
      <c r="AMB13" s="416"/>
      <c r="AMC13" s="416"/>
      <c r="AMD13" s="416"/>
      <c r="AME13" s="416"/>
      <c r="AMF13" s="416"/>
      <c r="AMG13" s="416"/>
      <c r="AMH13" s="416"/>
      <c r="AMI13" s="416"/>
      <c r="AMJ13" s="416"/>
      <c r="AMK13" s="416"/>
    </row>
    <row r="14" spans="1:1025" s="298" customFormat="1" ht="39.950000000000003" customHeight="1" x14ac:dyDescent="0.8">
      <c r="A14" s="525" t="s">
        <v>288</v>
      </c>
      <c r="B14" s="418">
        <v>830</v>
      </c>
      <c r="C14" s="419">
        <v>340</v>
      </c>
      <c r="D14" s="418">
        <v>237</v>
      </c>
      <c r="E14" s="419">
        <v>792</v>
      </c>
      <c r="F14" s="418">
        <v>441</v>
      </c>
      <c r="G14" s="420">
        <v>528</v>
      </c>
      <c r="H14" s="421"/>
      <c r="I14" s="417"/>
      <c r="J14" s="422"/>
      <c r="K14" s="416"/>
      <c r="L14" s="416"/>
      <c r="M14" s="416"/>
      <c r="N14" s="416"/>
      <c r="O14" s="416"/>
      <c r="P14" s="416"/>
      <c r="Q14" s="416"/>
      <c r="R14" s="416"/>
      <c r="S14" s="416"/>
      <c r="T14" s="416"/>
      <c r="U14" s="416"/>
      <c r="V14" s="416"/>
      <c r="W14" s="416"/>
      <c r="X14" s="416"/>
      <c r="Y14" s="416"/>
      <c r="Z14" s="416"/>
      <c r="AA14" s="416"/>
      <c r="AB14" s="416"/>
      <c r="AC14" s="416"/>
      <c r="AD14" s="416"/>
      <c r="AE14" s="416"/>
      <c r="AF14" s="416"/>
      <c r="AG14" s="416"/>
      <c r="AH14" s="416"/>
      <c r="AI14" s="416"/>
      <c r="AJ14" s="416"/>
      <c r="AK14" s="416"/>
      <c r="AL14" s="416"/>
      <c r="AM14" s="416"/>
      <c r="AN14" s="416"/>
      <c r="AO14" s="416"/>
      <c r="AP14" s="416"/>
      <c r="AQ14" s="416"/>
      <c r="AR14" s="416"/>
      <c r="AS14" s="416"/>
      <c r="AT14" s="416"/>
      <c r="AU14" s="416"/>
      <c r="AV14" s="416"/>
      <c r="AW14" s="416"/>
      <c r="AX14" s="416"/>
      <c r="AY14" s="416"/>
      <c r="AZ14" s="416"/>
      <c r="BA14" s="416"/>
      <c r="BB14" s="416"/>
      <c r="BC14" s="416"/>
      <c r="BD14" s="416"/>
      <c r="BE14" s="416"/>
      <c r="BF14" s="416"/>
      <c r="BG14" s="416"/>
      <c r="BH14" s="416"/>
      <c r="BI14" s="416"/>
      <c r="BJ14" s="416"/>
      <c r="BK14" s="416"/>
      <c r="BL14" s="416"/>
      <c r="BM14" s="416"/>
      <c r="BN14" s="416"/>
      <c r="BO14" s="416"/>
      <c r="BP14" s="416"/>
      <c r="BQ14" s="416"/>
      <c r="BR14" s="416"/>
      <c r="BS14" s="416"/>
      <c r="BT14" s="416"/>
      <c r="BU14" s="416"/>
      <c r="BV14" s="416"/>
      <c r="BW14" s="416"/>
      <c r="BX14" s="416"/>
      <c r="BY14" s="416"/>
      <c r="BZ14" s="416"/>
      <c r="CA14" s="416"/>
      <c r="CB14" s="416"/>
      <c r="CC14" s="416"/>
      <c r="CD14" s="416"/>
      <c r="CE14" s="416"/>
      <c r="CF14" s="416"/>
      <c r="CG14" s="416"/>
      <c r="CH14" s="416"/>
      <c r="CI14" s="416"/>
      <c r="CJ14" s="416"/>
      <c r="CK14" s="416"/>
      <c r="CL14" s="416"/>
      <c r="CM14" s="416"/>
      <c r="CN14" s="416"/>
      <c r="CO14" s="416"/>
      <c r="CP14" s="416"/>
      <c r="CQ14" s="416"/>
      <c r="CR14" s="416"/>
      <c r="CS14" s="416"/>
      <c r="CT14" s="416"/>
      <c r="CU14" s="416"/>
      <c r="CV14" s="416"/>
      <c r="CW14" s="416"/>
      <c r="CX14" s="416"/>
      <c r="CY14" s="416"/>
      <c r="CZ14" s="416"/>
      <c r="DA14" s="416"/>
      <c r="DB14" s="416"/>
      <c r="DC14" s="416"/>
      <c r="DD14" s="416"/>
      <c r="DE14" s="416"/>
      <c r="DF14" s="416"/>
      <c r="DG14" s="416"/>
      <c r="DH14" s="416"/>
      <c r="DI14" s="416"/>
      <c r="DJ14" s="416"/>
      <c r="DK14" s="416"/>
      <c r="DL14" s="416"/>
      <c r="DM14" s="416"/>
      <c r="DN14" s="416"/>
      <c r="DO14" s="416"/>
      <c r="DP14" s="416"/>
      <c r="DQ14" s="416"/>
      <c r="DR14" s="416"/>
      <c r="DS14" s="416"/>
      <c r="DT14" s="416"/>
      <c r="DU14" s="416"/>
      <c r="DV14" s="416"/>
      <c r="DW14" s="416"/>
      <c r="DX14" s="416"/>
      <c r="DY14" s="416"/>
      <c r="DZ14" s="416"/>
      <c r="EA14" s="416"/>
      <c r="EB14" s="416"/>
      <c r="EC14" s="416"/>
      <c r="ED14" s="416"/>
      <c r="EE14" s="416"/>
      <c r="EF14" s="416"/>
      <c r="EG14" s="416"/>
      <c r="EH14" s="416"/>
      <c r="EI14" s="416"/>
      <c r="EJ14" s="416"/>
      <c r="EK14" s="416"/>
      <c r="EL14" s="416"/>
      <c r="EM14" s="416"/>
      <c r="EN14" s="416"/>
      <c r="EO14" s="416"/>
      <c r="EP14" s="416"/>
      <c r="EQ14" s="416"/>
      <c r="ER14" s="416"/>
      <c r="ES14" s="416"/>
      <c r="ET14" s="416"/>
      <c r="EU14" s="416"/>
      <c r="EV14" s="416"/>
      <c r="EW14" s="416"/>
      <c r="EX14" s="416"/>
      <c r="EY14" s="416"/>
      <c r="EZ14" s="416"/>
      <c r="FA14" s="416"/>
      <c r="FB14" s="416"/>
      <c r="FC14" s="416"/>
      <c r="FD14" s="416"/>
      <c r="FE14" s="416"/>
      <c r="FF14" s="416"/>
      <c r="FG14" s="416"/>
      <c r="FH14" s="416"/>
      <c r="FI14" s="416"/>
      <c r="FJ14" s="416"/>
      <c r="FK14" s="416"/>
      <c r="FL14" s="416"/>
      <c r="FM14" s="416"/>
      <c r="FN14" s="416"/>
      <c r="FO14" s="416"/>
      <c r="FP14" s="416"/>
      <c r="FQ14" s="416"/>
      <c r="FR14" s="416"/>
      <c r="FS14" s="416"/>
      <c r="FT14" s="416"/>
      <c r="FU14" s="416"/>
      <c r="FV14" s="416"/>
      <c r="FW14" s="416"/>
      <c r="FX14" s="416"/>
      <c r="FY14" s="416"/>
      <c r="FZ14" s="416"/>
      <c r="GA14" s="416"/>
      <c r="GB14" s="416"/>
      <c r="GC14" s="416"/>
      <c r="GD14" s="416"/>
      <c r="GE14" s="416"/>
      <c r="GF14" s="416"/>
      <c r="GG14" s="416"/>
      <c r="GH14" s="416"/>
      <c r="GI14" s="416"/>
      <c r="GJ14" s="416"/>
      <c r="GK14" s="416"/>
      <c r="GL14" s="416"/>
      <c r="GM14" s="416"/>
      <c r="GN14" s="416"/>
      <c r="GO14" s="416"/>
      <c r="GP14" s="416"/>
      <c r="GQ14" s="416"/>
      <c r="GR14" s="416"/>
      <c r="GS14" s="416"/>
      <c r="GT14" s="416"/>
      <c r="GU14" s="416"/>
      <c r="GV14" s="416"/>
      <c r="GW14" s="416"/>
      <c r="GX14" s="416"/>
      <c r="GY14" s="416"/>
      <c r="GZ14" s="416"/>
      <c r="HA14" s="416"/>
      <c r="HB14" s="416"/>
      <c r="HC14" s="416"/>
      <c r="HD14" s="416"/>
      <c r="HE14" s="416"/>
      <c r="HF14" s="416"/>
      <c r="HG14" s="416"/>
      <c r="HH14" s="416"/>
      <c r="HI14" s="416"/>
      <c r="HJ14" s="416"/>
      <c r="HK14" s="416"/>
      <c r="HL14" s="416"/>
      <c r="HM14" s="416"/>
      <c r="HN14" s="416"/>
      <c r="HO14" s="416"/>
      <c r="HP14" s="416"/>
      <c r="HQ14" s="416"/>
      <c r="HR14" s="416"/>
      <c r="HS14" s="416"/>
      <c r="HT14" s="416"/>
      <c r="HU14" s="416"/>
      <c r="HV14" s="416"/>
      <c r="HW14" s="416"/>
      <c r="HX14" s="416"/>
      <c r="HY14" s="416"/>
      <c r="HZ14" s="416"/>
      <c r="IA14" s="416"/>
      <c r="IB14" s="416"/>
      <c r="IC14" s="416"/>
      <c r="ID14" s="416"/>
      <c r="IE14" s="416"/>
      <c r="IF14" s="416"/>
      <c r="IG14" s="416"/>
      <c r="IH14" s="416"/>
      <c r="II14" s="416"/>
      <c r="IJ14" s="416"/>
      <c r="IK14" s="416"/>
      <c r="IL14" s="416"/>
      <c r="IM14" s="416"/>
      <c r="IN14" s="416"/>
      <c r="IO14" s="416"/>
      <c r="IP14" s="416"/>
      <c r="IQ14" s="416"/>
      <c r="IR14" s="416"/>
      <c r="IS14" s="416"/>
      <c r="IT14" s="416"/>
      <c r="IU14" s="416"/>
      <c r="IV14" s="416"/>
      <c r="IW14" s="416"/>
      <c r="IX14" s="416"/>
      <c r="IY14" s="416"/>
      <c r="IZ14" s="416"/>
      <c r="JA14" s="416"/>
      <c r="JB14" s="416"/>
      <c r="JC14" s="416"/>
      <c r="JD14" s="416"/>
      <c r="JE14" s="416"/>
      <c r="JF14" s="416"/>
      <c r="JG14" s="416"/>
      <c r="JH14" s="416"/>
      <c r="JI14" s="416"/>
      <c r="JJ14" s="416"/>
      <c r="JK14" s="416"/>
      <c r="JL14" s="416"/>
      <c r="JM14" s="416"/>
      <c r="JN14" s="416"/>
      <c r="JO14" s="416"/>
      <c r="JP14" s="416"/>
      <c r="JQ14" s="416"/>
      <c r="JR14" s="416"/>
      <c r="JS14" s="416"/>
      <c r="JT14" s="416"/>
      <c r="JU14" s="416"/>
      <c r="JV14" s="416"/>
      <c r="JW14" s="416"/>
      <c r="JX14" s="416"/>
      <c r="JY14" s="416"/>
      <c r="JZ14" s="416"/>
      <c r="KA14" s="416"/>
      <c r="KB14" s="416"/>
      <c r="KC14" s="416"/>
      <c r="KD14" s="416"/>
      <c r="KE14" s="416"/>
      <c r="KF14" s="416"/>
      <c r="KG14" s="416"/>
      <c r="KH14" s="416"/>
      <c r="KI14" s="416"/>
      <c r="KJ14" s="416"/>
      <c r="KK14" s="416"/>
      <c r="KL14" s="416"/>
      <c r="KM14" s="416"/>
      <c r="KN14" s="416"/>
      <c r="KO14" s="416"/>
      <c r="KP14" s="416"/>
      <c r="KQ14" s="416"/>
      <c r="KR14" s="416"/>
      <c r="KS14" s="416"/>
      <c r="KT14" s="416"/>
      <c r="KU14" s="416"/>
      <c r="KV14" s="416"/>
      <c r="KW14" s="416"/>
      <c r="KX14" s="416"/>
      <c r="KY14" s="416"/>
      <c r="KZ14" s="416"/>
      <c r="LA14" s="416"/>
      <c r="LB14" s="416"/>
      <c r="LC14" s="416"/>
      <c r="LD14" s="416"/>
      <c r="LE14" s="416"/>
      <c r="LF14" s="416"/>
      <c r="LG14" s="416"/>
      <c r="LH14" s="416"/>
      <c r="LI14" s="416"/>
      <c r="LJ14" s="416"/>
      <c r="LK14" s="416"/>
      <c r="LL14" s="416"/>
      <c r="LM14" s="416"/>
      <c r="LN14" s="416"/>
      <c r="LO14" s="416"/>
      <c r="LP14" s="416"/>
      <c r="LQ14" s="416"/>
      <c r="LR14" s="416"/>
      <c r="LS14" s="416"/>
      <c r="LT14" s="416"/>
      <c r="LU14" s="416"/>
      <c r="LV14" s="416"/>
      <c r="LW14" s="416"/>
      <c r="LX14" s="416"/>
      <c r="LY14" s="416"/>
      <c r="LZ14" s="416"/>
      <c r="MA14" s="416"/>
      <c r="MB14" s="416"/>
      <c r="MC14" s="416"/>
      <c r="MD14" s="416"/>
      <c r="ME14" s="416"/>
      <c r="MF14" s="416"/>
      <c r="MG14" s="416"/>
      <c r="MH14" s="416"/>
      <c r="MI14" s="416"/>
      <c r="MJ14" s="416"/>
      <c r="MK14" s="416"/>
      <c r="ML14" s="416"/>
      <c r="MM14" s="416"/>
      <c r="MN14" s="416"/>
      <c r="MO14" s="416"/>
      <c r="MP14" s="416"/>
      <c r="MQ14" s="416"/>
      <c r="MR14" s="416"/>
      <c r="MS14" s="416"/>
      <c r="MT14" s="416"/>
      <c r="MU14" s="416"/>
      <c r="MV14" s="416"/>
      <c r="MW14" s="416"/>
      <c r="MX14" s="416"/>
      <c r="MY14" s="416"/>
      <c r="MZ14" s="416"/>
      <c r="NA14" s="416"/>
      <c r="NB14" s="416"/>
      <c r="NC14" s="416"/>
      <c r="ND14" s="416"/>
      <c r="NE14" s="416"/>
      <c r="NF14" s="416"/>
      <c r="NG14" s="416"/>
      <c r="NH14" s="416"/>
      <c r="NI14" s="416"/>
      <c r="NJ14" s="416"/>
      <c r="NK14" s="416"/>
      <c r="NL14" s="416"/>
      <c r="NM14" s="416"/>
      <c r="NN14" s="416"/>
      <c r="NO14" s="416"/>
      <c r="NP14" s="416"/>
      <c r="NQ14" s="416"/>
      <c r="NR14" s="416"/>
      <c r="NS14" s="416"/>
      <c r="NT14" s="416"/>
      <c r="NU14" s="416"/>
      <c r="NV14" s="416"/>
      <c r="NW14" s="416"/>
      <c r="NX14" s="416"/>
      <c r="NY14" s="416"/>
      <c r="NZ14" s="416"/>
      <c r="OA14" s="416"/>
      <c r="OB14" s="416"/>
      <c r="OC14" s="416"/>
      <c r="OD14" s="416"/>
      <c r="OE14" s="416"/>
      <c r="OF14" s="416"/>
      <c r="OG14" s="416"/>
      <c r="OH14" s="416"/>
      <c r="OI14" s="416"/>
      <c r="OJ14" s="416"/>
      <c r="OK14" s="416"/>
      <c r="OL14" s="416"/>
      <c r="OM14" s="416"/>
      <c r="ON14" s="416"/>
      <c r="OO14" s="416"/>
      <c r="OP14" s="416"/>
      <c r="OQ14" s="416"/>
      <c r="OR14" s="416"/>
      <c r="OS14" s="416"/>
      <c r="OT14" s="416"/>
      <c r="OU14" s="416"/>
      <c r="OV14" s="416"/>
      <c r="OW14" s="416"/>
      <c r="OX14" s="416"/>
      <c r="OY14" s="416"/>
      <c r="OZ14" s="416"/>
      <c r="PA14" s="416"/>
      <c r="PB14" s="416"/>
      <c r="PC14" s="416"/>
      <c r="PD14" s="416"/>
      <c r="PE14" s="416"/>
      <c r="PF14" s="416"/>
      <c r="PG14" s="416"/>
      <c r="PH14" s="416"/>
      <c r="PI14" s="416"/>
      <c r="PJ14" s="416"/>
      <c r="PK14" s="416"/>
      <c r="PL14" s="416"/>
      <c r="PM14" s="416"/>
      <c r="PN14" s="416"/>
      <c r="PO14" s="416"/>
      <c r="PP14" s="416"/>
      <c r="PQ14" s="416"/>
      <c r="PR14" s="416"/>
      <c r="PS14" s="416"/>
      <c r="PT14" s="416"/>
      <c r="PU14" s="416"/>
      <c r="PV14" s="416"/>
      <c r="PW14" s="416"/>
      <c r="PX14" s="416"/>
      <c r="PY14" s="416"/>
      <c r="PZ14" s="416"/>
      <c r="QA14" s="416"/>
      <c r="QB14" s="416"/>
      <c r="QC14" s="416"/>
      <c r="QD14" s="416"/>
      <c r="QE14" s="416"/>
      <c r="QF14" s="416"/>
      <c r="QG14" s="416"/>
      <c r="QH14" s="416"/>
      <c r="QI14" s="416"/>
      <c r="QJ14" s="416"/>
      <c r="QK14" s="416"/>
      <c r="QL14" s="416"/>
      <c r="QM14" s="416"/>
      <c r="QN14" s="416"/>
      <c r="QO14" s="416"/>
      <c r="QP14" s="416"/>
      <c r="QQ14" s="416"/>
      <c r="QR14" s="416"/>
      <c r="QS14" s="416"/>
      <c r="QT14" s="416"/>
      <c r="QU14" s="416"/>
      <c r="QV14" s="416"/>
      <c r="QW14" s="416"/>
      <c r="QX14" s="416"/>
      <c r="QY14" s="416"/>
      <c r="QZ14" s="416"/>
      <c r="RA14" s="416"/>
      <c r="RB14" s="416"/>
      <c r="RC14" s="416"/>
      <c r="RD14" s="416"/>
      <c r="RE14" s="416"/>
      <c r="RF14" s="416"/>
      <c r="RG14" s="416"/>
      <c r="RH14" s="416"/>
      <c r="RI14" s="416"/>
      <c r="RJ14" s="416"/>
      <c r="RK14" s="416"/>
      <c r="RL14" s="416"/>
      <c r="RM14" s="416"/>
      <c r="RN14" s="416"/>
      <c r="RO14" s="416"/>
      <c r="RP14" s="416"/>
      <c r="RQ14" s="416"/>
      <c r="RR14" s="416"/>
      <c r="RS14" s="416"/>
      <c r="RT14" s="416"/>
      <c r="RU14" s="416"/>
      <c r="RV14" s="416"/>
      <c r="RW14" s="416"/>
      <c r="RX14" s="416"/>
      <c r="RY14" s="416"/>
      <c r="RZ14" s="416"/>
      <c r="SA14" s="416"/>
      <c r="SB14" s="416"/>
      <c r="SC14" s="416"/>
      <c r="SD14" s="416"/>
      <c r="SE14" s="416"/>
      <c r="SF14" s="416"/>
      <c r="SG14" s="416"/>
      <c r="SH14" s="416"/>
      <c r="SI14" s="416"/>
      <c r="SJ14" s="416"/>
      <c r="SK14" s="416"/>
      <c r="SL14" s="416"/>
      <c r="SM14" s="416"/>
      <c r="SN14" s="416"/>
      <c r="SO14" s="416"/>
      <c r="SP14" s="416"/>
      <c r="SQ14" s="416"/>
      <c r="SR14" s="416"/>
      <c r="SS14" s="416"/>
      <c r="ST14" s="416"/>
      <c r="SU14" s="416"/>
      <c r="SV14" s="416"/>
      <c r="SW14" s="416"/>
      <c r="SX14" s="416"/>
      <c r="SY14" s="416"/>
      <c r="SZ14" s="416"/>
      <c r="TA14" s="416"/>
      <c r="TB14" s="416"/>
      <c r="TC14" s="416"/>
      <c r="TD14" s="416"/>
      <c r="TE14" s="416"/>
      <c r="TF14" s="416"/>
      <c r="TG14" s="416"/>
      <c r="TH14" s="416"/>
      <c r="TI14" s="416"/>
      <c r="TJ14" s="416"/>
      <c r="TK14" s="416"/>
      <c r="TL14" s="416"/>
      <c r="TM14" s="416"/>
      <c r="TN14" s="416"/>
      <c r="TO14" s="416"/>
      <c r="TP14" s="416"/>
      <c r="TQ14" s="416"/>
      <c r="TR14" s="416"/>
      <c r="TS14" s="416"/>
      <c r="TT14" s="416"/>
      <c r="TU14" s="416"/>
      <c r="TV14" s="416"/>
      <c r="TW14" s="416"/>
      <c r="TX14" s="416"/>
      <c r="TY14" s="416"/>
      <c r="TZ14" s="416"/>
      <c r="UA14" s="416"/>
      <c r="UB14" s="416"/>
      <c r="UC14" s="416"/>
      <c r="UD14" s="416"/>
      <c r="UE14" s="416"/>
      <c r="UF14" s="416"/>
      <c r="UG14" s="416"/>
      <c r="UH14" s="416"/>
      <c r="UI14" s="416"/>
      <c r="UJ14" s="416"/>
      <c r="UK14" s="416"/>
      <c r="UL14" s="416"/>
      <c r="UM14" s="416"/>
      <c r="UN14" s="416"/>
      <c r="UO14" s="416"/>
      <c r="UP14" s="416"/>
      <c r="UQ14" s="416"/>
      <c r="UR14" s="416"/>
      <c r="US14" s="416"/>
      <c r="UT14" s="416"/>
      <c r="UU14" s="416"/>
      <c r="UV14" s="416"/>
      <c r="UW14" s="416"/>
      <c r="UX14" s="416"/>
      <c r="UY14" s="416"/>
      <c r="UZ14" s="416"/>
      <c r="VA14" s="416"/>
      <c r="VB14" s="416"/>
      <c r="VC14" s="416"/>
      <c r="VD14" s="416"/>
      <c r="VE14" s="416"/>
      <c r="VF14" s="416"/>
      <c r="VG14" s="416"/>
      <c r="VH14" s="416"/>
      <c r="VI14" s="416"/>
      <c r="VJ14" s="416"/>
      <c r="VK14" s="416"/>
      <c r="VL14" s="416"/>
      <c r="VM14" s="416"/>
      <c r="VN14" s="416"/>
      <c r="VO14" s="416"/>
      <c r="VP14" s="416"/>
      <c r="VQ14" s="416"/>
      <c r="VR14" s="416"/>
      <c r="VS14" s="416"/>
      <c r="VT14" s="416"/>
      <c r="VU14" s="416"/>
      <c r="VV14" s="416"/>
      <c r="VW14" s="416"/>
      <c r="VX14" s="416"/>
      <c r="VY14" s="416"/>
      <c r="VZ14" s="416"/>
      <c r="WA14" s="416"/>
      <c r="WB14" s="416"/>
      <c r="WC14" s="416"/>
      <c r="WD14" s="416"/>
      <c r="WE14" s="416"/>
      <c r="WF14" s="416"/>
      <c r="WG14" s="416"/>
      <c r="WH14" s="416"/>
      <c r="WI14" s="416"/>
      <c r="WJ14" s="416"/>
      <c r="WK14" s="416"/>
      <c r="WL14" s="416"/>
      <c r="WM14" s="416"/>
      <c r="WN14" s="416"/>
      <c r="WO14" s="416"/>
      <c r="WP14" s="416"/>
      <c r="WQ14" s="416"/>
      <c r="WR14" s="416"/>
      <c r="WS14" s="416"/>
      <c r="WT14" s="416"/>
      <c r="WU14" s="416"/>
      <c r="WV14" s="416"/>
      <c r="WW14" s="416"/>
      <c r="WX14" s="416"/>
      <c r="WY14" s="416"/>
      <c r="WZ14" s="416"/>
      <c r="XA14" s="416"/>
      <c r="XB14" s="416"/>
      <c r="XC14" s="416"/>
      <c r="XD14" s="416"/>
      <c r="XE14" s="416"/>
      <c r="XF14" s="416"/>
      <c r="XG14" s="416"/>
      <c r="XH14" s="416"/>
      <c r="XI14" s="416"/>
      <c r="XJ14" s="416"/>
      <c r="XK14" s="416"/>
      <c r="XL14" s="416"/>
      <c r="XM14" s="416"/>
      <c r="XN14" s="416"/>
      <c r="XO14" s="416"/>
      <c r="XP14" s="416"/>
      <c r="XQ14" s="416"/>
      <c r="XR14" s="416"/>
      <c r="XS14" s="416"/>
      <c r="XT14" s="416"/>
      <c r="XU14" s="416"/>
      <c r="XV14" s="416"/>
      <c r="XW14" s="416"/>
      <c r="XX14" s="416"/>
      <c r="XY14" s="416"/>
      <c r="XZ14" s="416"/>
      <c r="YA14" s="416"/>
      <c r="YB14" s="416"/>
      <c r="YC14" s="416"/>
      <c r="YD14" s="416"/>
      <c r="YE14" s="416"/>
      <c r="YF14" s="416"/>
      <c r="YG14" s="416"/>
      <c r="YH14" s="416"/>
      <c r="YI14" s="416"/>
      <c r="YJ14" s="416"/>
      <c r="YK14" s="416"/>
      <c r="YL14" s="416"/>
      <c r="YM14" s="416"/>
      <c r="YN14" s="416"/>
      <c r="YO14" s="416"/>
      <c r="YP14" s="416"/>
      <c r="YQ14" s="416"/>
      <c r="YR14" s="416"/>
      <c r="YS14" s="416"/>
      <c r="YT14" s="416"/>
      <c r="YU14" s="416"/>
      <c r="YV14" s="416"/>
      <c r="YW14" s="416"/>
      <c r="YX14" s="416"/>
      <c r="YY14" s="416"/>
      <c r="YZ14" s="416"/>
      <c r="ZA14" s="416"/>
      <c r="ZB14" s="416"/>
      <c r="ZC14" s="416"/>
      <c r="ZD14" s="416"/>
      <c r="ZE14" s="416"/>
      <c r="ZF14" s="416"/>
      <c r="ZG14" s="416"/>
      <c r="ZH14" s="416"/>
      <c r="ZI14" s="416"/>
      <c r="ZJ14" s="416"/>
      <c r="ZK14" s="416"/>
      <c r="ZL14" s="416"/>
      <c r="ZM14" s="416"/>
      <c r="ZN14" s="416"/>
      <c r="ZO14" s="416"/>
      <c r="ZP14" s="416"/>
      <c r="ZQ14" s="416"/>
      <c r="ZR14" s="416"/>
      <c r="ZS14" s="416"/>
      <c r="ZT14" s="416"/>
      <c r="ZU14" s="416"/>
      <c r="ZV14" s="416"/>
      <c r="ZW14" s="416"/>
      <c r="ZX14" s="416"/>
      <c r="ZY14" s="416"/>
      <c r="ZZ14" s="416"/>
      <c r="AAA14" s="416"/>
      <c r="AAB14" s="416"/>
      <c r="AAC14" s="416"/>
      <c r="AAD14" s="416"/>
      <c r="AAE14" s="416"/>
      <c r="AAF14" s="416"/>
      <c r="AAG14" s="416"/>
      <c r="AAH14" s="416"/>
      <c r="AAI14" s="416"/>
      <c r="AAJ14" s="416"/>
      <c r="AAK14" s="416"/>
      <c r="AAL14" s="416"/>
      <c r="AAM14" s="416"/>
      <c r="AAN14" s="416"/>
      <c r="AAO14" s="416"/>
      <c r="AAP14" s="416"/>
      <c r="AAQ14" s="416"/>
      <c r="AAR14" s="416"/>
      <c r="AAS14" s="416"/>
      <c r="AAT14" s="416"/>
      <c r="AAU14" s="416"/>
      <c r="AAV14" s="416"/>
      <c r="AAW14" s="416"/>
      <c r="AAX14" s="416"/>
      <c r="AAY14" s="416"/>
      <c r="AAZ14" s="416"/>
      <c r="ABA14" s="416"/>
      <c r="ABB14" s="416"/>
      <c r="ABC14" s="416"/>
      <c r="ABD14" s="416"/>
      <c r="ABE14" s="416"/>
      <c r="ABF14" s="416"/>
      <c r="ABG14" s="416"/>
      <c r="ABH14" s="416"/>
      <c r="ABI14" s="416"/>
      <c r="ABJ14" s="416"/>
      <c r="ABK14" s="416"/>
      <c r="ABL14" s="416"/>
      <c r="ABM14" s="416"/>
      <c r="ABN14" s="416"/>
      <c r="ABO14" s="416"/>
      <c r="ABP14" s="416"/>
      <c r="ABQ14" s="416"/>
      <c r="ABR14" s="416"/>
      <c r="ABS14" s="416"/>
      <c r="ABT14" s="416"/>
      <c r="ABU14" s="416"/>
      <c r="ABV14" s="416"/>
      <c r="ABW14" s="416"/>
      <c r="ABX14" s="416"/>
      <c r="ABY14" s="416"/>
      <c r="ABZ14" s="416"/>
      <c r="ACA14" s="416"/>
      <c r="ACB14" s="416"/>
      <c r="ACC14" s="416"/>
      <c r="ACD14" s="416"/>
      <c r="ACE14" s="416"/>
      <c r="ACF14" s="416"/>
      <c r="ACG14" s="416"/>
      <c r="ACH14" s="416"/>
      <c r="ACI14" s="416"/>
      <c r="ACJ14" s="416"/>
      <c r="ACK14" s="416"/>
      <c r="ACL14" s="416"/>
      <c r="ACM14" s="416"/>
      <c r="ACN14" s="416"/>
      <c r="ACO14" s="416"/>
      <c r="ACP14" s="416"/>
      <c r="ACQ14" s="416"/>
      <c r="ACR14" s="416"/>
      <c r="ACS14" s="416"/>
      <c r="ACT14" s="416"/>
      <c r="ACU14" s="416"/>
      <c r="ACV14" s="416"/>
      <c r="ACW14" s="416"/>
      <c r="ACX14" s="416"/>
      <c r="ACY14" s="416"/>
      <c r="ACZ14" s="416"/>
      <c r="ADA14" s="416"/>
      <c r="ADB14" s="416"/>
      <c r="ADC14" s="416"/>
      <c r="ADD14" s="416"/>
      <c r="ADE14" s="416"/>
      <c r="ADF14" s="416"/>
      <c r="ADG14" s="416"/>
      <c r="ADH14" s="416"/>
      <c r="ADI14" s="416"/>
      <c r="ADJ14" s="416"/>
      <c r="ADK14" s="416"/>
      <c r="ADL14" s="416"/>
      <c r="ADM14" s="416"/>
      <c r="ADN14" s="416"/>
      <c r="ADO14" s="416"/>
      <c r="ADP14" s="416"/>
      <c r="ADQ14" s="416"/>
      <c r="ADR14" s="416"/>
      <c r="ADS14" s="416"/>
      <c r="ADT14" s="416"/>
      <c r="ADU14" s="416"/>
      <c r="ADV14" s="416"/>
      <c r="ADW14" s="416"/>
      <c r="ADX14" s="416"/>
      <c r="ADY14" s="416"/>
      <c r="ADZ14" s="416"/>
      <c r="AEA14" s="416"/>
      <c r="AEB14" s="416"/>
      <c r="AEC14" s="416"/>
      <c r="AED14" s="416"/>
      <c r="AEE14" s="416"/>
      <c r="AEF14" s="416"/>
      <c r="AEG14" s="416"/>
      <c r="AEH14" s="416"/>
      <c r="AEI14" s="416"/>
      <c r="AEJ14" s="416"/>
      <c r="AEK14" s="416"/>
      <c r="AEL14" s="416"/>
      <c r="AEM14" s="416"/>
      <c r="AEN14" s="416"/>
      <c r="AEO14" s="416"/>
      <c r="AEP14" s="416"/>
      <c r="AEQ14" s="416"/>
      <c r="AER14" s="416"/>
      <c r="AES14" s="416"/>
      <c r="AET14" s="416"/>
      <c r="AEU14" s="416"/>
      <c r="AEV14" s="416"/>
      <c r="AEW14" s="416"/>
      <c r="AEX14" s="416"/>
      <c r="AEY14" s="416"/>
      <c r="AEZ14" s="416"/>
      <c r="AFA14" s="416"/>
      <c r="AFB14" s="416"/>
      <c r="AFC14" s="416"/>
      <c r="AFD14" s="416"/>
      <c r="AFE14" s="416"/>
      <c r="AFF14" s="416"/>
      <c r="AFG14" s="416"/>
      <c r="AFH14" s="416"/>
      <c r="AFI14" s="416"/>
      <c r="AFJ14" s="416"/>
      <c r="AFK14" s="416"/>
      <c r="AFL14" s="416"/>
      <c r="AFM14" s="416"/>
      <c r="AFN14" s="416"/>
      <c r="AFO14" s="416"/>
      <c r="AFP14" s="416"/>
      <c r="AFQ14" s="416"/>
      <c r="AFR14" s="416"/>
      <c r="AFS14" s="416"/>
      <c r="AFT14" s="416"/>
      <c r="AFU14" s="416"/>
      <c r="AFV14" s="416"/>
      <c r="AFW14" s="416"/>
      <c r="AFX14" s="416"/>
      <c r="AFY14" s="416"/>
      <c r="AFZ14" s="416"/>
      <c r="AGA14" s="416"/>
      <c r="AGB14" s="416"/>
      <c r="AGC14" s="416"/>
      <c r="AGD14" s="416"/>
      <c r="AGE14" s="416"/>
      <c r="AGF14" s="416"/>
      <c r="AGG14" s="416"/>
      <c r="AGH14" s="416"/>
      <c r="AGI14" s="416"/>
      <c r="AGJ14" s="416"/>
      <c r="AGK14" s="416"/>
      <c r="AGL14" s="416"/>
      <c r="AGM14" s="416"/>
      <c r="AGN14" s="416"/>
      <c r="AGO14" s="416"/>
      <c r="AGP14" s="416"/>
      <c r="AGQ14" s="416"/>
      <c r="AGR14" s="416"/>
      <c r="AGS14" s="416"/>
      <c r="AGT14" s="416"/>
      <c r="AGU14" s="416"/>
      <c r="AGV14" s="416"/>
      <c r="AGW14" s="416"/>
      <c r="AGX14" s="416"/>
      <c r="AGY14" s="416"/>
      <c r="AGZ14" s="416"/>
      <c r="AHA14" s="416"/>
      <c r="AHB14" s="416"/>
      <c r="AHC14" s="416"/>
      <c r="AHD14" s="416"/>
      <c r="AHE14" s="416"/>
      <c r="AHF14" s="416"/>
      <c r="AHG14" s="416"/>
      <c r="AHH14" s="416"/>
      <c r="AHI14" s="416"/>
      <c r="AHJ14" s="416"/>
      <c r="AHK14" s="416"/>
      <c r="AHL14" s="416"/>
      <c r="AHM14" s="416"/>
      <c r="AHN14" s="416"/>
      <c r="AHO14" s="416"/>
      <c r="AHP14" s="416"/>
      <c r="AHQ14" s="416"/>
      <c r="AHR14" s="416"/>
      <c r="AHS14" s="416"/>
      <c r="AHT14" s="416"/>
      <c r="AHU14" s="416"/>
      <c r="AHV14" s="416"/>
      <c r="AHW14" s="416"/>
      <c r="AHX14" s="416"/>
      <c r="AHY14" s="416"/>
      <c r="AHZ14" s="416"/>
      <c r="AIA14" s="416"/>
      <c r="AIB14" s="416"/>
      <c r="AIC14" s="416"/>
      <c r="AID14" s="416"/>
      <c r="AIE14" s="416"/>
      <c r="AIF14" s="416"/>
      <c r="AIG14" s="416"/>
      <c r="AIH14" s="416"/>
      <c r="AII14" s="416"/>
      <c r="AIJ14" s="416"/>
      <c r="AIK14" s="416"/>
      <c r="AIL14" s="416"/>
      <c r="AIM14" s="416"/>
      <c r="AIN14" s="416"/>
      <c r="AIO14" s="416"/>
      <c r="AIP14" s="416"/>
      <c r="AIQ14" s="416"/>
      <c r="AIR14" s="416"/>
      <c r="AIS14" s="416"/>
      <c r="AIT14" s="416"/>
      <c r="AIU14" s="416"/>
      <c r="AIV14" s="416"/>
      <c r="AIW14" s="416"/>
      <c r="AIX14" s="416"/>
      <c r="AIY14" s="416"/>
      <c r="AIZ14" s="416"/>
      <c r="AJA14" s="416"/>
      <c r="AJB14" s="416"/>
      <c r="AJC14" s="416"/>
      <c r="AJD14" s="416"/>
      <c r="AJE14" s="416"/>
      <c r="AJF14" s="416"/>
      <c r="AJG14" s="416"/>
      <c r="AJH14" s="416"/>
      <c r="AJI14" s="416"/>
      <c r="AJJ14" s="416"/>
      <c r="AJK14" s="416"/>
      <c r="AJL14" s="416"/>
      <c r="AJM14" s="416"/>
      <c r="AJN14" s="416"/>
      <c r="AJO14" s="416"/>
      <c r="AJP14" s="416"/>
      <c r="AJQ14" s="416"/>
      <c r="AJR14" s="416"/>
      <c r="AJS14" s="416"/>
      <c r="AJT14" s="416"/>
      <c r="AJU14" s="416"/>
      <c r="AJV14" s="416"/>
      <c r="AJW14" s="416"/>
      <c r="AJX14" s="416"/>
      <c r="AJY14" s="416"/>
      <c r="AJZ14" s="416"/>
      <c r="AKA14" s="416"/>
      <c r="AKB14" s="416"/>
      <c r="AKC14" s="416"/>
      <c r="AKD14" s="416"/>
      <c r="AKE14" s="416"/>
      <c r="AKF14" s="416"/>
      <c r="AKG14" s="416"/>
      <c r="AKH14" s="416"/>
      <c r="AKI14" s="416"/>
      <c r="AKJ14" s="416"/>
      <c r="AKK14" s="416"/>
      <c r="AKL14" s="416"/>
      <c r="AKM14" s="416"/>
      <c r="AKN14" s="416"/>
      <c r="AKO14" s="416"/>
      <c r="AKP14" s="416"/>
      <c r="AKQ14" s="416"/>
      <c r="AKR14" s="416"/>
      <c r="AKS14" s="416"/>
      <c r="AKT14" s="416"/>
      <c r="AKU14" s="416"/>
      <c r="AKV14" s="416"/>
      <c r="AKW14" s="416"/>
      <c r="AKX14" s="416"/>
      <c r="AKY14" s="416"/>
      <c r="AKZ14" s="416"/>
      <c r="ALA14" s="416"/>
      <c r="ALB14" s="416"/>
      <c r="ALC14" s="416"/>
      <c r="ALD14" s="416"/>
      <c r="ALE14" s="416"/>
      <c r="ALF14" s="416"/>
      <c r="ALG14" s="416"/>
      <c r="ALH14" s="416"/>
      <c r="ALI14" s="416"/>
      <c r="ALJ14" s="416"/>
      <c r="ALK14" s="416"/>
      <c r="ALL14" s="416"/>
      <c r="ALM14" s="416"/>
      <c r="ALN14" s="416"/>
      <c r="ALO14" s="416"/>
      <c r="ALP14" s="416"/>
      <c r="ALQ14" s="416"/>
      <c r="ALR14" s="416"/>
      <c r="ALS14" s="416"/>
      <c r="ALT14" s="416"/>
      <c r="ALU14" s="416"/>
      <c r="ALV14" s="416"/>
      <c r="ALW14" s="416"/>
      <c r="ALX14" s="416"/>
      <c r="ALY14" s="416"/>
      <c r="ALZ14" s="416"/>
      <c r="AMA14" s="416"/>
      <c r="AMB14" s="416"/>
      <c r="AMC14" s="416"/>
      <c r="AMD14" s="416"/>
      <c r="AME14" s="416"/>
      <c r="AMF14" s="416"/>
      <c r="AMG14" s="416"/>
      <c r="AMH14" s="416"/>
      <c r="AMI14" s="416"/>
      <c r="AMJ14" s="416"/>
      <c r="AMK14" s="416"/>
    </row>
    <row r="15" spans="1:1025" s="298" customFormat="1" ht="39.950000000000003" customHeight="1" x14ac:dyDescent="0.8">
      <c r="A15" s="525" t="s">
        <v>20</v>
      </c>
      <c r="B15" s="418">
        <v>1198</v>
      </c>
      <c r="C15" s="419">
        <v>571</v>
      </c>
      <c r="D15" s="418">
        <v>372</v>
      </c>
      <c r="E15" s="419">
        <v>745</v>
      </c>
      <c r="F15" s="418">
        <v>655</v>
      </c>
      <c r="G15" s="420">
        <v>708.2</v>
      </c>
      <c r="H15" s="421"/>
      <c r="I15" s="417"/>
      <c r="J15" s="422"/>
      <c r="K15" s="416"/>
      <c r="L15" s="416"/>
      <c r="M15" s="416"/>
      <c r="N15" s="416"/>
      <c r="O15" s="416"/>
      <c r="P15" s="416"/>
      <c r="Q15" s="416"/>
      <c r="R15" s="416"/>
      <c r="S15" s="416"/>
      <c r="T15" s="416"/>
      <c r="U15" s="416"/>
      <c r="V15" s="416"/>
      <c r="W15" s="416"/>
      <c r="X15" s="416"/>
      <c r="Y15" s="416"/>
      <c r="Z15" s="416"/>
      <c r="AA15" s="416"/>
      <c r="AB15" s="416"/>
      <c r="AC15" s="416"/>
      <c r="AD15" s="416"/>
      <c r="AE15" s="416"/>
      <c r="AF15" s="416"/>
      <c r="AG15" s="416"/>
      <c r="AH15" s="416"/>
      <c r="AI15" s="416"/>
      <c r="AJ15" s="416"/>
      <c r="AK15" s="416"/>
      <c r="AL15" s="416"/>
      <c r="AM15" s="416"/>
      <c r="AN15" s="416"/>
      <c r="AO15" s="416"/>
      <c r="AP15" s="416"/>
      <c r="AQ15" s="416"/>
      <c r="AR15" s="416"/>
      <c r="AS15" s="416"/>
      <c r="AT15" s="416"/>
      <c r="AU15" s="416"/>
      <c r="AV15" s="416"/>
      <c r="AW15" s="416"/>
      <c r="AX15" s="416"/>
      <c r="AY15" s="416"/>
      <c r="AZ15" s="416"/>
      <c r="BA15" s="416"/>
      <c r="BB15" s="416"/>
      <c r="BC15" s="416"/>
      <c r="BD15" s="416"/>
      <c r="BE15" s="416"/>
      <c r="BF15" s="416"/>
      <c r="BG15" s="416"/>
      <c r="BH15" s="416"/>
      <c r="BI15" s="416"/>
      <c r="BJ15" s="416"/>
      <c r="BK15" s="416"/>
      <c r="BL15" s="416"/>
      <c r="BM15" s="416"/>
      <c r="BN15" s="416"/>
      <c r="BO15" s="416"/>
      <c r="BP15" s="416"/>
      <c r="BQ15" s="416"/>
      <c r="BR15" s="416"/>
      <c r="BS15" s="416"/>
      <c r="BT15" s="416"/>
      <c r="BU15" s="416"/>
      <c r="BV15" s="416"/>
      <c r="BW15" s="416"/>
      <c r="BX15" s="416"/>
      <c r="BY15" s="416"/>
      <c r="BZ15" s="416"/>
      <c r="CA15" s="416"/>
      <c r="CB15" s="416"/>
      <c r="CC15" s="416"/>
      <c r="CD15" s="416"/>
      <c r="CE15" s="416"/>
      <c r="CF15" s="416"/>
      <c r="CG15" s="416"/>
      <c r="CH15" s="416"/>
      <c r="CI15" s="416"/>
      <c r="CJ15" s="416"/>
      <c r="CK15" s="416"/>
      <c r="CL15" s="416"/>
      <c r="CM15" s="416"/>
      <c r="CN15" s="416"/>
      <c r="CO15" s="416"/>
      <c r="CP15" s="416"/>
      <c r="CQ15" s="416"/>
      <c r="CR15" s="416"/>
      <c r="CS15" s="416"/>
      <c r="CT15" s="416"/>
      <c r="CU15" s="416"/>
      <c r="CV15" s="416"/>
      <c r="CW15" s="416"/>
      <c r="CX15" s="416"/>
      <c r="CY15" s="416"/>
      <c r="CZ15" s="416"/>
      <c r="DA15" s="416"/>
      <c r="DB15" s="416"/>
      <c r="DC15" s="416"/>
      <c r="DD15" s="416"/>
      <c r="DE15" s="416"/>
      <c r="DF15" s="416"/>
      <c r="DG15" s="416"/>
      <c r="DH15" s="416"/>
      <c r="DI15" s="416"/>
      <c r="DJ15" s="416"/>
      <c r="DK15" s="416"/>
      <c r="DL15" s="416"/>
      <c r="DM15" s="416"/>
      <c r="DN15" s="416"/>
      <c r="DO15" s="416"/>
      <c r="DP15" s="416"/>
      <c r="DQ15" s="416"/>
      <c r="DR15" s="416"/>
      <c r="DS15" s="416"/>
      <c r="DT15" s="416"/>
      <c r="DU15" s="416"/>
      <c r="DV15" s="416"/>
      <c r="DW15" s="416"/>
      <c r="DX15" s="416"/>
      <c r="DY15" s="416"/>
      <c r="DZ15" s="416"/>
      <c r="EA15" s="416"/>
      <c r="EB15" s="416"/>
      <c r="EC15" s="416"/>
      <c r="ED15" s="416"/>
      <c r="EE15" s="416"/>
      <c r="EF15" s="416"/>
      <c r="EG15" s="416"/>
      <c r="EH15" s="416"/>
      <c r="EI15" s="416"/>
      <c r="EJ15" s="416"/>
      <c r="EK15" s="416"/>
      <c r="EL15" s="416"/>
      <c r="EM15" s="416"/>
      <c r="EN15" s="416"/>
      <c r="EO15" s="416"/>
      <c r="EP15" s="416"/>
      <c r="EQ15" s="416"/>
      <c r="ER15" s="416"/>
      <c r="ES15" s="416"/>
      <c r="ET15" s="416"/>
      <c r="EU15" s="416"/>
      <c r="EV15" s="416"/>
      <c r="EW15" s="416"/>
      <c r="EX15" s="416"/>
      <c r="EY15" s="416"/>
      <c r="EZ15" s="416"/>
      <c r="FA15" s="416"/>
      <c r="FB15" s="416"/>
      <c r="FC15" s="416"/>
      <c r="FD15" s="416"/>
      <c r="FE15" s="416"/>
      <c r="FF15" s="416"/>
      <c r="FG15" s="416"/>
      <c r="FH15" s="416"/>
      <c r="FI15" s="416"/>
      <c r="FJ15" s="416"/>
      <c r="FK15" s="416"/>
      <c r="FL15" s="416"/>
      <c r="FM15" s="416"/>
      <c r="FN15" s="416"/>
      <c r="FO15" s="416"/>
      <c r="FP15" s="416"/>
      <c r="FQ15" s="416"/>
      <c r="FR15" s="416"/>
      <c r="FS15" s="416"/>
      <c r="FT15" s="416"/>
      <c r="FU15" s="416"/>
      <c r="FV15" s="416"/>
      <c r="FW15" s="416"/>
      <c r="FX15" s="416"/>
      <c r="FY15" s="416"/>
      <c r="FZ15" s="416"/>
      <c r="GA15" s="416"/>
      <c r="GB15" s="416"/>
      <c r="GC15" s="416"/>
      <c r="GD15" s="416"/>
      <c r="GE15" s="416"/>
      <c r="GF15" s="416"/>
      <c r="GG15" s="416"/>
      <c r="GH15" s="416"/>
      <c r="GI15" s="416"/>
      <c r="GJ15" s="416"/>
      <c r="GK15" s="416"/>
      <c r="GL15" s="416"/>
      <c r="GM15" s="416"/>
      <c r="GN15" s="416"/>
      <c r="GO15" s="416"/>
      <c r="GP15" s="416"/>
      <c r="GQ15" s="416"/>
      <c r="GR15" s="416"/>
      <c r="GS15" s="416"/>
      <c r="GT15" s="416"/>
      <c r="GU15" s="416"/>
      <c r="GV15" s="416"/>
      <c r="GW15" s="416"/>
      <c r="GX15" s="416"/>
      <c r="GY15" s="416"/>
      <c r="GZ15" s="416"/>
      <c r="HA15" s="416"/>
      <c r="HB15" s="416"/>
      <c r="HC15" s="416"/>
      <c r="HD15" s="416"/>
      <c r="HE15" s="416"/>
      <c r="HF15" s="416"/>
      <c r="HG15" s="416"/>
      <c r="HH15" s="416"/>
      <c r="HI15" s="416"/>
      <c r="HJ15" s="416"/>
      <c r="HK15" s="416"/>
      <c r="HL15" s="416"/>
      <c r="HM15" s="416"/>
      <c r="HN15" s="416"/>
      <c r="HO15" s="416"/>
      <c r="HP15" s="416"/>
      <c r="HQ15" s="416"/>
      <c r="HR15" s="416"/>
      <c r="HS15" s="416"/>
      <c r="HT15" s="416"/>
      <c r="HU15" s="416"/>
      <c r="HV15" s="416"/>
      <c r="HW15" s="416"/>
      <c r="HX15" s="416"/>
      <c r="HY15" s="416"/>
      <c r="HZ15" s="416"/>
      <c r="IA15" s="416"/>
      <c r="IB15" s="416"/>
      <c r="IC15" s="416"/>
      <c r="ID15" s="416"/>
      <c r="IE15" s="416"/>
      <c r="IF15" s="416"/>
      <c r="IG15" s="416"/>
      <c r="IH15" s="416"/>
      <c r="II15" s="416"/>
      <c r="IJ15" s="416"/>
      <c r="IK15" s="416"/>
      <c r="IL15" s="416"/>
      <c r="IM15" s="416"/>
      <c r="IN15" s="416"/>
      <c r="IO15" s="416"/>
      <c r="IP15" s="416"/>
      <c r="IQ15" s="416"/>
      <c r="IR15" s="416"/>
      <c r="IS15" s="416"/>
      <c r="IT15" s="416"/>
      <c r="IU15" s="416"/>
      <c r="IV15" s="416"/>
      <c r="IW15" s="416"/>
      <c r="IX15" s="416"/>
      <c r="IY15" s="416"/>
      <c r="IZ15" s="416"/>
      <c r="JA15" s="416"/>
      <c r="JB15" s="416"/>
      <c r="JC15" s="416"/>
      <c r="JD15" s="416"/>
      <c r="JE15" s="416"/>
      <c r="JF15" s="416"/>
      <c r="JG15" s="416"/>
      <c r="JH15" s="416"/>
      <c r="JI15" s="416"/>
      <c r="JJ15" s="416"/>
      <c r="JK15" s="416"/>
      <c r="JL15" s="416"/>
      <c r="JM15" s="416"/>
      <c r="JN15" s="416"/>
      <c r="JO15" s="416"/>
      <c r="JP15" s="416"/>
      <c r="JQ15" s="416"/>
      <c r="JR15" s="416"/>
      <c r="JS15" s="416"/>
      <c r="JT15" s="416"/>
      <c r="JU15" s="416"/>
      <c r="JV15" s="416"/>
      <c r="JW15" s="416"/>
      <c r="JX15" s="416"/>
      <c r="JY15" s="416"/>
      <c r="JZ15" s="416"/>
      <c r="KA15" s="416"/>
      <c r="KB15" s="416"/>
      <c r="KC15" s="416"/>
      <c r="KD15" s="416"/>
      <c r="KE15" s="416"/>
      <c r="KF15" s="416"/>
      <c r="KG15" s="416"/>
      <c r="KH15" s="416"/>
      <c r="KI15" s="416"/>
      <c r="KJ15" s="416"/>
      <c r="KK15" s="416"/>
      <c r="KL15" s="416"/>
      <c r="KM15" s="416"/>
      <c r="KN15" s="416"/>
      <c r="KO15" s="416"/>
      <c r="KP15" s="416"/>
      <c r="KQ15" s="416"/>
      <c r="KR15" s="416"/>
      <c r="KS15" s="416"/>
      <c r="KT15" s="416"/>
      <c r="KU15" s="416"/>
      <c r="KV15" s="416"/>
      <c r="KW15" s="416"/>
      <c r="KX15" s="416"/>
      <c r="KY15" s="416"/>
      <c r="KZ15" s="416"/>
      <c r="LA15" s="416"/>
      <c r="LB15" s="416"/>
      <c r="LC15" s="416"/>
      <c r="LD15" s="416"/>
      <c r="LE15" s="416"/>
      <c r="LF15" s="416"/>
      <c r="LG15" s="416"/>
      <c r="LH15" s="416"/>
      <c r="LI15" s="416"/>
      <c r="LJ15" s="416"/>
      <c r="LK15" s="416"/>
      <c r="LL15" s="416"/>
      <c r="LM15" s="416"/>
      <c r="LN15" s="416"/>
      <c r="LO15" s="416"/>
      <c r="LP15" s="416"/>
      <c r="LQ15" s="416"/>
      <c r="LR15" s="416"/>
      <c r="LS15" s="416"/>
      <c r="LT15" s="416"/>
      <c r="LU15" s="416"/>
      <c r="LV15" s="416"/>
      <c r="LW15" s="416"/>
      <c r="LX15" s="416"/>
      <c r="LY15" s="416"/>
      <c r="LZ15" s="416"/>
      <c r="MA15" s="416"/>
      <c r="MB15" s="416"/>
      <c r="MC15" s="416"/>
      <c r="MD15" s="416"/>
      <c r="ME15" s="416"/>
      <c r="MF15" s="416"/>
      <c r="MG15" s="416"/>
      <c r="MH15" s="416"/>
      <c r="MI15" s="416"/>
      <c r="MJ15" s="416"/>
      <c r="MK15" s="416"/>
      <c r="ML15" s="416"/>
      <c r="MM15" s="416"/>
      <c r="MN15" s="416"/>
      <c r="MO15" s="416"/>
      <c r="MP15" s="416"/>
      <c r="MQ15" s="416"/>
      <c r="MR15" s="416"/>
      <c r="MS15" s="416"/>
      <c r="MT15" s="416"/>
      <c r="MU15" s="416"/>
      <c r="MV15" s="416"/>
      <c r="MW15" s="416"/>
      <c r="MX15" s="416"/>
      <c r="MY15" s="416"/>
      <c r="MZ15" s="416"/>
      <c r="NA15" s="416"/>
      <c r="NB15" s="416"/>
      <c r="NC15" s="416"/>
      <c r="ND15" s="416"/>
      <c r="NE15" s="416"/>
      <c r="NF15" s="416"/>
      <c r="NG15" s="416"/>
      <c r="NH15" s="416"/>
      <c r="NI15" s="416"/>
      <c r="NJ15" s="416"/>
      <c r="NK15" s="416"/>
      <c r="NL15" s="416"/>
      <c r="NM15" s="416"/>
      <c r="NN15" s="416"/>
      <c r="NO15" s="416"/>
      <c r="NP15" s="416"/>
      <c r="NQ15" s="416"/>
      <c r="NR15" s="416"/>
      <c r="NS15" s="416"/>
      <c r="NT15" s="416"/>
      <c r="NU15" s="416"/>
      <c r="NV15" s="416"/>
      <c r="NW15" s="416"/>
      <c r="NX15" s="416"/>
      <c r="NY15" s="416"/>
      <c r="NZ15" s="416"/>
      <c r="OA15" s="416"/>
      <c r="OB15" s="416"/>
      <c r="OC15" s="416"/>
      <c r="OD15" s="416"/>
      <c r="OE15" s="416"/>
      <c r="OF15" s="416"/>
      <c r="OG15" s="416"/>
      <c r="OH15" s="416"/>
      <c r="OI15" s="416"/>
      <c r="OJ15" s="416"/>
      <c r="OK15" s="416"/>
      <c r="OL15" s="416"/>
      <c r="OM15" s="416"/>
      <c r="ON15" s="416"/>
      <c r="OO15" s="416"/>
      <c r="OP15" s="416"/>
      <c r="OQ15" s="416"/>
      <c r="OR15" s="416"/>
      <c r="OS15" s="416"/>
      <c r="OT15" s="416"/>
      <c r="OU15" s="416"/>
      <c r="OV15" s="416"/>
      <c r="OW15" s="416"/>
      <c r="OX15" s="416"/>
      <c r="OY15" s="416"/>
      <c r="OZ15" s="416"/>
      <c r="PA15" s="416"/>
      <c r="PB15" s="416"/>
      <c r="PC15" s="416"/>
      <c r="PD15" s="416"/>
      <c r="PE15" s="416"/>
      <c r="PF15" s="416"/>
      <c r="PG15" s="416"/>
      <c r="PH15" s="416"/>
      <c r="PI15" s="416"/>
      <c r="PJ15" s="416"/>
      <c r="PK15" s="416"/>
      <c r="PL15" s="416"/>
      <c r="PM15" s="416"/>
      <c r="PN15" s="416"/>
      <c r="PO15" s="416"/>
      <c r="PP15" s="416"/>
      <c r="PQ15" s="416"/>
      <c r="PR15" s="416"/>
      <c r="PS15" s="416"/>
      <c r="PT15" s="416"/>
      <c r="PU15" s="416"/>
      <c r="PV15" s="416"/>
      <c r="PW15" s="416"/>
      <c r="PX15" s="416"/>
      <c r="PY15" s="416"/>
      <c r="PZ15" s="416"/>
      <c r="QA15" s="416"/>
      <c r="QB15" s="416"/>
      <c r="QC15" s="416"/>
      <c r="QD15" s="416"/>
      <c r="QE15" s="416"/>
      <c r="QF15" s="416"/>
      <c r="QG15" s="416"/>
      <c r="QH15" s="416"/>
      <c r="QI15" s="416"/>
      <c r="QJ15" s="416"/>
      <c r="QK15" s="416"/>
      <c r="QL15" s="416"/>
      <c r="QM15" s="416"/>
      <c r="QN15" s="416"/>
      <c r="QO15" s="416"/>
      <c r="QP15" s="416"/>
      <c r="QQ15" s="416"/>
      <c r="QR15" s="416"/>
      <c r="QS15" s="416"/>
      <c r="QT15" s="416"/>
      <c r="QU15" s="416"/>
      <c r="QV15" s="416"/>
      <c r="QW15" s="416"/>
      <c r="QX15" s="416"/>
      <c r="QY15" s="416"/>
      <c r="QZ15" s="416"/>
      <c r="RA15" s="416"/>
      <c r="RB15" s="416"/>
      <c r="RC15" s="416"/>
      <c r="RD15" s="416"/>
      <c r="RE15" s="416"/>
      <c r="RF15" s="416"/>
      <c r="RG15" s="416"/>
      <c r="RH15" s="416"/>
      <c r="RI15" s="416"/>
      <c r="RJ15" s="416"/>
      <c r="RK15" s="416"/>
      <c r="RL15" s="416"/>
      <c r="RM15" s="416"/>
      <c r="RN15" s="416"/>
      <c r="RO15" s="416"/>
      <c r="RP15" s="416"/>
      <c r="RQ15" s="416"/>
      <c r="RR15" s="416"/>
      <c r="RS15" s="416"/>
      <c r="RT15" s="416"/>
      <c r="RU15" s="416"/>
      <c r="RV15" s="416"/>
      <c r="RW15" s="416"/>
      <c r="RX15" s="416"/>
      <c r="RY15" s="416"/>
      <c r="RZ15" s="416"/>
      <c r="SA15" s="416"/>
      <c r="SB15" s="416"/>
      <c r="SC15" s="416"/>
      <c r="SD15" s="416"/>
      <c r="SE15" s="416"/>
      <c r="SF15" s="416"/>
      <c r="SG15" s="416"/>
      <c r="SH15" s="416"/>
      <c r="SI15" s="416"/>
      <c r="SJ15" s="416"/>
      <c r="SK15" s="416"/>
      <c r="SL15" s="416"/>
      <c r="SM15" s="416"/>
      <c r="SN15" s="416"/>
      <c r="SO15" s="416"/>
      <c r="SP15" s="416"/>
      <c r="SQ15" s="416"/>
      <c r="SR15" s="416"/>
      <c r="SS15" s="416"/>
      <c r="ST15" s="416"/>
      <c r="SU15" s="416"/>
      <c r="SV15" s="416"/>
      <c r="SW15" s="416"/>
      <c r="SX15" s="416"/>
      <c r="SY15" s="416"/>
      <c r="SZ15" s="416"/>
      <c r="TA15" s="416"/>
      <c r="TB15" s="416"/>
      <c r="TC15" s="416"/>
      <c r="TD15" s="416"/>
      <c r="TE15" s="416"/>
      <c r="TF15" s="416"/>
      <c r="TG15" s="416"/>
      <c r="TH15" s="416"/>
      <c r="TI15" s="416"/>
      <c r="TJ15" s="416"/>
      <c r="TK15" s="416"/>
      <c r="TL15" s="416"/>
      <c r="TM15" s="416"/>
      <c r="TN15" s="416"/>
      <c r="TO15" s="416"/>
      <c r="TP15" s="416"/>
      <c r="TQ15" s="416"/>
      <c r="TR15" s="416"/>
      <c r="TS15" s="416"/>
      <c r="TT15" s="416"/>
      <c r="TU15" s="416"/>
      <c r="TV15" s="416"/>
      <c r="TW15" s="416"/>
      <c r="TX15" s="416"/>
      <c r="TY15" s="416"/>
      <c r="TZ15" s="416"/>
      <c r="UA15" s="416"/>
      <c r="UB15" s="416"/>
      <c r="UC15" s="416"/>
      <c r="UD15" s="416"/>
      <c r="UE15" s="416"/>
      <c r="UF15" s="416"/>
      <c r="UG15" s="416"/>
      <c r="UH15" s="416"/>
      <c r="UI15" s="416"/>
      <c r="UJ15" s="416"/>
      <c r="UK15" s="416"/>
      <c r="UL15" s="416"/>
      <c r="UM15" s="416"/>
      <c r="UN15" s="416"/>
      <c r="UO15" s="416"/>
      <c r="UP15" s="416"/>
      <c r="UQ15" s="416"/>
      <c r="UR15" s="416"/>
      <c r="US15" s="416"/>
      <c r="UT15" s="416"/>
      <c r="UU15" s="416"/>
      <c r="UV15" s="416"/>
      <c r="UW15" s="416"/>
      <c r="UX15" s="416"/>
      <c r="UY15" s="416"/>
      <c r="UZ15" s="416"/>
      <c r="VA15" s="416"/>
      <c r="VB15" s="416"/>
      <c r="VC15" s="416"/>
      <c r="VD15" s="416"/>
      <c r="VE15" s="416"/>
      <c r="VF15" s="416"/>
      <c r="VG15" s="416"/>
      <c r="VH15" s="416"/>
      <c r="VI15" s="416"/>
      <c r="VJ15" s="416"/>
      <c r="VK15" s="416"/>
      <c r="VL15" s="416"/>
      <c r="VM15" s="416"/>
      <c r="VN15" s="416"/>
      <c r="VO15" s="416"/>
      <c r="VP15" s="416"/>
      <c r="VQ15" s="416"/>
      <c r="VR15" s="416"/>
      <c r="VS15" s="416"/>
      <c r="VT15" s="416"/>
      <c r="VU15" s="416"/>
      <c r="VV15" s="416"/>
      <c r="VW15" s="416"/>
      <c r="VX15" s="416"/>
      <c r="VY15" s="416"/>
      <c r="VZ15" s="416"/>
      <c r="WA15" s="416"/>
      <c r="WB15" s="416"/>
      <c r="WC15" s="416"/>
      <c r="WD15" s="416"/>
      <c r="WE15" s="416"/>
      <c r="WF15" s="416"/>
      <c r="WG15" s="416"/>
      <c r="WH15" s="416"/>
      <c r="WI15" s="416"/>
      <c r="WJ15" s="416"/>
      <c r="WK15" s="416"/>
      <c r="WL15" s="416"/>
      <c r="WM15" s="416"/>
      <c r="WN15" s="416"/>
      <c r="WO15" s="416"/>
      <c r="WP15" s="416"/>
      <c r="WQ15" s="416"/>
      <c r="WR15" s="416"/>
      <c r="WS15" s="416"/>
      <c r="WT15" s="416"/>
      <c r="WU15" s="416"/>
      <c r="WV15" s="416"/>
      <c r="WW15" s="416"/>
      <c r="WX15" s="416"/>
      <c r="WY15" s="416"/>
      <c r="WZ15" s="416"/>
      <c r="XA15" s="416"/>
      <c r="XB15" s="416"/>
      <c r="XC15" s="416"/>
      <c r="XD15" s="416"/>
      <c r="XE15" s="416"/>
      <c r="XF15" s="416"/>
      <c r="XG15" s="416"/>
      <c r="XH15" s="416"/>
      <c r="XI15" s="416"/>
      <c r="XJ15" s="416"/>
      <c r="XK15" s="416"/>
      <c r="XL15" s="416"/>
      <c r="XM15" s="416"/>
      <c r="XN15" s="416"/>
      <c r="XO15" s="416"/>
      <c r="XP15" s="416"/>
      <c r="XQ15" s="416"/>
      <c r="XR15" s="416"/>
      <c r="XS15" s="416"/>
      <c r="XT15" s="416"/>
      <c r="XU15" s="416"/>
      <c r="XV15" s="416"/>
      <c r="XW15" s="416"/>
      <c r="XX15" s="416"/>
      <c r="XY15" s="416"/>
      <c r="XZ15" s="416"/>
      <c r="YA15" s="416"/>
      <c r="YB15" s="416"/>
      <c r="YC15" s="416"/>
      <c r="YD15" s="416"/>
      <c r="YE15" s="416"/>
      <c r="YF15" s="416"/>
      <c r="YG15" s="416"/>
      <c r="YH15" s="416"/>
      <c r="YI15" s="416"/>
      <c r="YJ15" s="416"/>
      <c r="YK15" s="416"/>
      <c r="YL15" s="416"/>
      <c r="YM15" s="416"/>
      <c r="YN15" s="416"/>
      <c r="YO15" s="416"/>
      <c r="YP15" s="416"/>
      <c r="YQ15" s="416"/>
      <c r="YR15" s="416"/>
      <c r="YS15" s="416"/>
      <c r="YT15" s="416"/>
      <c r="YU15" s="416"/>
      <c r="YV15" s="416"/>
      <c r="YW15" s="416"/>
      <c r="YX15" s="416"/>
      <c r="YY15" s="416"/>
      <c r="YZ15" s="416"/>
      <c r="ZA15" s="416"/>
      <c r="ZB15" s="416"/>
      <c r="ZC15" s="416"/>
      <c r="ZD15" s="416"/>
      <c r="ZE15" s="416"/>
      <c r="ZF15" s="416"/>
      <c r="ZG15" s="416"/>
      <c r="ZH15" s="416"/>
      <c r="ZI15" s="416"/>
      <c r="ZJ15" s="416"/>
      <c r="ZK15" s="416"/>
      <c r="ZL15" s="416"/>
      <c r="ZM15" s="416"/>
      <c r="ZN15" s="416"/>
      <c r="ZO15" s="416"/>
      <c r="ZP15" s="416"/>
      <c r="ZQ15" s="416"/>
      <c r="ZR15" s="416"/>
      <c r="ZS15" s="416"/>
      <c r="ZT15" s="416"/>
      <c r="ZU15" s="416"/>
      <c r="ZV15" s="416"/>
      <c r="ZW15" s="416"/>
      <c r="ZX15" s="416"/>
      <c r="ZY15" s="416"/>
      <c r="ZZ15" s="416"/>
      <c r="AAA15" s="416"/>
      <c r="AAB15" s="416"/>
      <c r="AAC15" s="416"/>
      <c r="AAD15" s="416"/>
      <c r="AAE15" s="416"/>
      <c r="AAF15" s="416"/>
      <c r="AAG15" s="416"/>
      <c r="AAH15" s="416"/>
      <c r="AAI15" s="416"/>
      <c r="AAJ15" s="416"/>
      <c r="AAK15" s="416"/>
      <c r="AAL15" s="416"/>
      <c r="AAM15" s="416"/>
      <c r="AAN15" s="416"/>
      <c r="AAO15" s="416"/>
      <c r="AAP15" s="416"/>
      <c r="AAQ15" s="416"/>
      <c r="AAR15" s="416"/>
      <c r="AAS15" s="416"/>
      <c r="AAT15" s="416"/>
      <c r="AAU15" s="416"/>
      <c r="AAV15" s="416"/>
      <c r="AAW15" s="416"/>
      <c r="AAX15" s="416"/>
      <c r="AAY15" s="416"/>
      <c r="AAZ15" s="416"/>
      <c r="ABA15" s="416"/>
      <c r="ABB15" s="416"/>
      <c r="ABC15" s="416"/>
      <c r="ABD15" s="416"/>
      <c r="ABE15" s="416"/>
      <c r="ABF15" s="416"/>
      <c r="ABG15" s="416"/>
      <c r="ABH15" s="416"/>
      <c r="ABI15" s="416"/>
      <c r="ABJ15" s="416"/>
      <c r="ABK15" s="416"/>
      <c r="ABL15" s="416"/>
      <c r="ABM15" s="416"/>
      <c r="ABN15" s="416"/>
      <c r="ABO15" s="416"/>
      <c r="ABP15" s="416"/>
      <c r="ABQ15" s="416"/>
      <c r="ABR15" s="416"/>
      <c r="ABS15" s="416"/>
      <c r="ABT15" s="416"/>
      <c r="ABU15" s="416"/>
      <c r="ABV15" s="416"/>
      <c r="ABW15" s="416"/>
      <c r="ABX15" s="416"/>
      <c r="ABY15" s="416"/>
      <c r="ABZ15" s="416"/>
      <c r="ACA15" s="416"/>
      <c r="ACB15" s="416"/>
      <c r="ACC15" s="416"/>
      <c r="ACD15" s="416"/>
      <c r="ACE15" s="416"/>
      <c r="ACF15" s="416"/>
      <c r="ACG15" s="416"/>
      <c r="ACH15" s="416"/>
      <c r="ACI15" s="416"/>
      <c r="ACJ15" s="416"/>
      <c r="ACK15" s="416"/>
      <c r="ACL15" s="416"/>
      <c r="ACM15" s="416"/>
      <c r="ACN15" s="416"/>
      <c r="ACO15" s="416"/>
      <c r="ACP15" s="416"/>
      <c r="ACQ15" s="416"/>
      <c r="ACR15" s="416"/>
      <c r="ACS15" s="416"/>
      <c r="ACT15" s="416"/>
      <c r="ACU15" s="416"/>
      <c r="ACV15" s="416"/>
      <c r="ACW15" s="416"/>
      <c r="ACX15" s="416"/>
      <c r="ACY15" s="416"/>
      <c r="ACZ15" s="416"/>
      <c r="ADA15" s="416"/>
      <c r="ADB15" s="416"/>
      <c r="ADC15" s="416"/>
      <c r="ADD15" s="416"/>
      <c r="ADE15" s="416"/>
      <c r="ADF15" s="416"/>
      <c r="ADG15" s="416"/>
      <c r="ADH15" s="416"/>
      <c r="ADI15" s="416"/>
      <c r="ADJ15" s="416"/>
      <c r="ADK15" s="416"/>
      <c r="ADL15" s="416"/>
      <c r="ADM15" s="416"/>
      <c r="ADN15" s="416"/>
      <c r="ADO15" s="416"/>
      <c r="ADP15" s="416"/>
      <c r="ADQ15" s="416"/>
      <c r="ADR15" s="416"/>
      <c r="ADS15" s="416"/>
      <c r="ADT15" s="416"/>
      <c r="ADU15" s="416"/>
      <c r="ADV15" s="416"/>
      <c r="ADW15" s="416"/>
      <c r="ADX15" s="416"/>
      <c r="ADY15" s="416"/>
      <c r="ADZ15" s="416"/>
      <c r="AEA15" s="416"/>
      <c r="AEB15" s="416"/>
      <c r="AEC15" s="416"/>
      <c r="AED15" s="416"/>
      <c r="AEE15" s="416"/>
      <c r="AEF15" s="416"/>
      <c r="AEG15" s="416"/>
      <c r="AEH15" s="416"/>
      <c r="AEI15" s="416"/>
      <c r="AEJ15" s="416"/>
      <c r="AEK15" s="416"/>
      <c r="AEL15" s="416"/>
      <c r="AEM15" s="416"/>
      <c r="AEN15" s="416"/>
      <c r="AEO15" s="416"/>
      <c r="AEP15" s="416"/>
      <c r="AEQ15" s="416"/>
      <c r="AER15" s="416"/>
      <c r="AES15" s="416"/>
      <c r="AET15" s="416"/>
      <c r="AEU15" s="416"/>
      <c r="AEV15" s="416"/>
      <c r="AEW15" s="416"/>
      <c r="AEX15" s="416"/>
      <c r="AEY15" s="416"/>
      <c r="AEZ15" s="416"/>
      <c r="AFA15" s="416"/>
      <c r="AFB15" s="416"/>
      <c r="AFC15" s="416"/>
      <c r="AFD15" s="416"/>
      <c r="AFE15" s="416"/>
      <c r="AFF15" s="416"/>
      <c r="AFG15" s="416"/>
      <c r="AFH15" s="416"/>
      <c r="AFI15" s="416"/>
      <c r="AFJ15" s="416"/>
      <c r="AFK15" s="416"/>
      <c r="AFL15" s="416"/>
      <c r="AFM15" s="416"/>
      <c r="AFN15" s="416"/>
      <c r="AFO15" s="416"/>
      <c r="AFP15" s="416"/>
      <c r="AFQ15" s="416"/>
      <c r="AFR15" s="416"/>
      <c r="AFS15" s="416"/>
      <c r="AFT15" s="416"/>
      <c r="AFU15" s="416"/>
      <c r="AFV15" s="416"/>
      <c r="AFW15" s="416"/>
      <c r="AFX15" s="416"/>
      <c r="AFY15" s="416"/>
      <c r="AFZ15" s="416"/>
      <c r="AGA15" s="416"/>
      <c r="AGB15" s="416"/>
      <c r="AGC15" s="416"/>
      <c r="AGD15" s="416"/>
      <c r="AGE15" s="416"/>
      <c r="AGF15" s="416"/>
      <c r="AGG15" s="416"/>
      <c r="AGH15" s="416"/>
      <c r="AGI15" s="416"/>
      <c r="AGJ15" s="416"/>
      <c r="AGK15" s="416"/>
      <c r="AGL15" s="416"/>
      <c r="AGM15" s="416"/>
      <c r="AGN15" s="416"/>
      <c r="AGO15" s="416"/>
      <c r="AGP15" s="416"/>
      <c r="AGQ15" s="416"/>
      <c r="AGR15" s="416"/>
      <c r="AGS15" s="416"/>
      <c r="AGT15" s="416"/>
      <c r="AGU15" s="416"/>
      <c r="AGV15" s="416"/>
      <c r="AGW15" s="416"/>
      <c r="AGX15" s="416"/>
      <c r="AGY15" s="416"/>
      <c r="AGZ15" s="416"/>
      <c r="AHA15" s="416"/>
      <c r="AHB15" s="416"/>
      <c r="AHC15" s="416"/>
      <c r="AHD15" s="416"/>
      <c r="AHE15" s="416"/>
      <c r="AHF15" s="416"/>
      <c r="AHG15" s="416"/>
      <c r="AHH15" s="416"/>
      <c r="AHI15" s="416"/>
      <c r="AHJ15" s="416"/>
      <c r="AHK15" s="416"/>
      <c r="AHL15" s="416"/>
      <c r="AHM15" s="416"/>
      <c r="AHN15" s="416"/>
      <c r="AHO15" s="416"/>
      <c r="AHP15" s="416"/>
      <c r="AHQ15" s="416"/>
      <c r="AHR15" s="416"/>
      <c r="AHS15" s="416"/>
      <c r="AHT15" s="416"/>
      <c r="AHU15" s="416"/>
      <c r="AHV15" s="416"/>
      <c r="AHW15" s="416"/>
      <c r="AHX15" s="416"/>
      <c r="AHY15" s="416"/>
      <c r="AHZ15" s="416"/>
      <c r="AIA15" s="416"/>
      <c r="AIB15" s="416"/>
      <c r="AIC15" s="416"/>
      <c r="AID15" s="416"/>
      <c r="AIE15" s="416"/>
      <c r="AIF15" s="416"/>
      <c r="AIG15" s="416"/>
      <c r="AIH15" s="416"/>
      <c r="AII15" s="416"/>
      <c r="AIJ15" s="416"/>
      <c r="AIK15" s="416"/>
      <c r="AIL15" s="416"/>
      <c r="AIM15" s="416"/>
      <c r="AIN15" s="416"/>
      <c r="AIO15" s="416"/>
      <c r="AIP15" s="416"/>
      <c r="AIQ15" s="416"/>
      <c r="AIR15" s="416"/>
      <c r="AIS15" s="416"/>
      <c r="AIT15" s="416"/>
      <c r="AIU15" s="416"/>
      <c r="AIV15" s="416"/>
      <c r="AIW15" s="416"/>
      <c r="AIX15" s="416"/>
      <c r="AIY15" s="416"/>
      <c r="AIZ15" s="416"/>
      <c r="AJA15" s="416"/>
      <c r="AJB15" s="416"/>
      <c r="AJC15" s="416"/>
      <c r="AJD15" s="416"/>
      <c r="AJE15" s="416"/>
      <c r="AJF15" s="416"/>
      <c r="AJG15" s="416"/>
      <c r="AJH15" s="416"/>
      <c r="AJI15" s="416"/>
      <c r="AJJ15" s="416"/>
      <c r="AJK15" s="416"/>
      <c r="AJL15" s="416"/>
      <c r="AJM15" s="416"/>
      <c r="AJN15" s="416"/>
      <c r="AJO15" s="416"/>
      <c r="AJP15" s="416"/>
      <c r="AJQ15" s="416"/>
      <c r="AJR15" s="416"/>
      <c r="AJS15" s="416"/>
      <c r="AJT15" s="416"/>
      <c r="AJU15" s="416"/>
      <c r="AJV15" s="416"/>
      <c r="AJW15" s="416"/>
      <c r="AJX15" s="416"/>
      <c r="AJY15" s="416"/>
      <c r="AJZ15" s="416"/>
      <c r="AKA15" s="416"/>
      <c r="AKB15" s="416"/>
      <c r="AKC15" s="416"/>
      <c r="AKD15" s="416"/>
      <c r="AKE15" s="416"/>
      <c r="AKF15" s="416"/>
      <c r="AKG15" s="416"/>
      <c r="AKH15" s="416"/>
      <c r="AKI15" s="416"/>
      <c r="AKJ15" s="416"/>
      <c r="AKK15" s="416"/>
      <c r="AKL15" s="416"/>
      <c r="AKM15" s="416"/>
      <c r="AKN15" s="416"/>
      <c r="AKO15" s="416"/>
      <c r="AKP15" s="416"/>
      <c r="AKQ15" s="416"/>
      <c r="AKR15" s="416"/>
      <c r="AKS15" s="416"/>
      <c r="AKT15" s="416"/>
      <c r="AKU15" s="416"/>
      <c r="AKV15" s="416"/>
      <c r="AKW15" s="416"/>
      <c r="AKX15" s="416"/>
      <c r="AKY15" s="416"/>
      <c r="AKZ15" s="416"/>
      <c r="ALA15" s="416"/>
      <c r="ALB15" s="416"/>
      <c r="ALC15" s="416"/>
      <c r="ALD15" s="416"/>
      <c r="ALE15" s="416"/>
      <c r="ALF15" s="416"/>
      <c r="ALG15" s="416"/>
      <c r="ALH15" s="416"/>
      <c r="ALI15" s="416"/>
      <c r="ALJ15" s="416"/>
      <c r="ALK15" s="416"/>
      <c r="ALL15" s="416"/>
      <c r="ALM15" s="416"/>
      <c r="ALN15" s="416"/>
      <c r="ALO15" s="416"/>
      <c r="ALP15" s="416"/>
      <c r="ALQ15" s="416"/>
      <c r="ALR15" s="416"/>
      <c r="ALS15" s="416"/>
      <c r="ALT15" s="416"/>
      <c r="ALU15" s="416"/>
      <c r="ALV15" s="416"/>
      <c r="ALW15" s="416"/>
      <c r="ALX15" s="416"/>
      <c r="ALY15" s="416"/>
      <c r="ALZ15" s="416"/>
      <c r="AMA15" s="416"/>
      <c r="AMB15" s="416"/>
      <c r="AMC15" s="416"/>
      <c r="AMD15" s="416"/>
      <c r="AME15" s="416"/>
      <c r="AMF15" s="416"/>
      <c r="AMG15" s="416"/>
      <c r="AMH15" s="416"/>
      <c r="AMI15" s="416"/>
      <c r="AMJ15" s="416"/>
      <c r="AMK15" s="416"/>
    </row>
    <row r="16" spans="1:1025" s="298" customFormat="1" ht="39.950000000000003" customHeight="1" x14ac:dyDescent="0.8">
      <c r="A16" s="525" t="s">
        <v>21</v>
      </c>
      <c r="B16" s="418">
        <v>1136</v>
      </c>
      <c r="C16" s="419">
        <v>386</v>
      </c>
      <c r="D16" s="418">
        <v>285</v>
      </c>
      <c r="E16" s="419">
        <v>690</v>
      </c>
      <c r="F16" s="418">
        <v>482</v>
      </c>
      <c r="G16" s="420">
        <v>595.79999999999995</v>
      </c>
      <c r="H16" s="421"/>
      <c r="I16" s="417"/>
      <c r="J16" s="422"/>
      <c r="K16" s="416"/>
      <c r="L16" s="416"/>
      <c r="M16" s="416"/>
      <c r="N16" s="416"/>
      <c r="O16" s="416"/>
      <c r="P16" s="416"/>
      <c r="Q16" s="416"/>
      <c r="R16" s="416"/>
      <c r="S16" s="416"/>
      <c r="T16" s="416"/>
      <c r="U16" s="416"/>
      <c r="V16" s="416"/>
      <c r="W16" s="416"/>
      <c r="X16" s="416"/>
      <c r="Y16" s="416"/>
      <c r="Z16" s="416"/>
      <c r="AA16" s="416"/>
      <c r="AB16" s="416"/>
      <c r="AC16" s="416"/>
      <c r="AD16" s="416"/>
      <c r="AE16" s="416"/>
      <c r="AF16" s="416"/>
      <c r="AG16" s="416"/>
      <c r="AH16" s="416"/>
      <c r="AI16" s="416"/>
      <c r="AJ16" s="416"/>
      <c r="AK16" s="416"/>
      <c r="AL16" s="416"/>
      <c r="AM16" s="416"/>
      <c r="AN16" s="416"/>
      <c r="AO16" s="416"/>
      <c r="AP16" s="416"/>
      <c r="AQ16" s="416"/>
      <c r="AR16" s="416"/>
      <c r="AS16" s="416"/>
      <c r="AT16" s="416"/>
      <c r="AU16" s="416"/>
      <c r="AV16" s="416"/>
      <c r="AW16" s="416"/>
      <c r="AX16" s="416"/>
      <c r="AY16" s="416"/>
      <c r="AZ16" s="416"/>
      <c r="BA16" s="416"/>
      <c r="BB16" s="416"/>
      <c r="BC16" s="416"/>
      <c r="BD16" s="416"/>
      <c r="BE16" s="416"/>
      <c r="BF16" s="416"/>
      <c r="BG16" s="416"/>
      <c r="BH16" s="416"/>
      <c r="BI16" s="416"/>
      <c r="BJ16" s="416"/>
      <c r="BK16" s="416"/>
      <c r="BL16" s="416"/>
      <c r="BM16" s="416"/>
      <c r="BN16" s="416"/>
      <c r="BO16" s="416"/>
      <c r="BP16" s="416"/>
      <c r="BQ16" s="416"/>
      <c r="BR16" s="416"/>
      <c r="BS16" s="416"/>
      <c r="BT16" s="416"/>
      <c r="BU16" s="416"/>
      <c r="BV16" s="416"/>
      <c r="BW16" s="416"/>
      <c r="BX16" s="416"/>
      <c r="BY16" s="416"/>
      <c r="BZ16" s="416"/>
      <c r="CA16" s="416"/>
      <c r="CB16" s="416"/>
      <c r="CC16" s="416"/>
      <c r="CD16" s="416"/>
      <c r="CE16" s="416"/>
      <c r="CF16" s="416"/>
      <c r="CG16" s="416"/>
      <c r="CH16" s="416"/>
      <c r="CI16" s="416"/>
      <c r="CJ16" s="416"/>
      <c r="CK16" s="416"/>
      <c r="CL16" s="416"/>
      <c r="CM16" s="416"/>
      <c r="CN16" s="416"/>
      <c r="CO16" s="416"/>
      <c r="CP16" s="416"/>
      <c r="CQ16" s="416"/>
      <c r="CR16" s="416"/>
      <c r="CS16" s="416"/>
      <c r="CT16" s="416"/>
      <c r="CU16" s="416"/>
      <c r="CV16" s="416"/>
      <c r="CW16" s="416"/>
      <c r="CX16" s="416"/>
      <c r="CY16" s="416"/>
      <c r="CZ16" s="416"/>
      <c r="DA16" s="416"/>
      <c r="DB16" s="416"/>
      <c r="DC16" s="416"/>
      <c r="DD16" s="416"/>
      <c r="DE16" s="416"/>
      <c r="DF16" s="416"/>
      <c r="DG16" s="416"/>
      <c r="DH16" s="416"/>
      <c r="DI16" s="416"/>
      <c r="DJ16" s="416"/>
      <c r="DK16" s="416"/>
      <c r="DL16" s="416"/>
      <c r="DM16" s="416"/>
      <c r="DN16" s="416"/>
      <c r="DO16" s="416"/>
      <c r="DP16" s="416"/>
      <c r="DQ16" s="416"/>
      <c r="DR16" s="416"/>
      <c r="DS16" s="416"/>
      <c r="DT16" s="416"/>
      <c r="DU16" s="416"/>
      <c r="DV16" s="416"/>
      <c r="DW16" s="416"/>
      <c r="DX16" s="416"/>
      <c r="DY16" s="416"/>
      <c r="DZ16" s="416"/>
      <c r="EA16" s="416"/>
      <c r="EB16" s="416"/>
      <c r="EC16" s="416"/>
      <c r="ED16" s="416"/>
      <c r="EE16" s="416"/>
      <c r="EF16" s="416"/>
      <c r="EG16" s="416"/>
      <c r="EH16" s="416"/>
      <c r="EI16" s="416"/>
      <c r="EJ16" s="416"/>
      <c r="EK16" s="416"/>
      <c r="EL16" s="416"/>
      <c r="EM16" s="416"/>
      <c r="EN16" s="416"/>
      <c r="EO16" s="416"/>
      <c r="EP16" s="416"/>
      <c r="EQ16" s="416"/>
      <c r="ER16" s="416"/>
      <c r="ES16" s="416"/>
      <c r="ET16" s="416"/>
      <c r="EU16" s="416"/>
      <c r="EV16" s="416"/>
      <c r="EW16" s="416"/>
      <c r="EX16" s="416"/>
      <c r="EY16" s="416"/>
      <c r="EZ16" s="416"/>
      <c r="FA16" s="416"/>
      <c r="FB16" s="416"/>
      <c r="FC16" s="416"/>
      <c r="FD16" s="416"/>
      <c r="FE16" s="416"/>
      <c r="FF16" s="416"/>
      <c r="FG16" s="416"/>
      <c r="FH16" s="416"/>
      <c r="FI16" s="416"/>
      <c r="FJ16" s="416"/>
      <c r="FK16" s="416"/>
      <c r="FL16" s="416"/>
      <c r="FM16" s="416"/>
      <c r="FN16" s="416"/>
      <c r="FO16" s="416"/>
      <c r="FP16" s="416"/>
      <c r="FQ16" s="416"/>
      <c r="FR16" s="416"/>
      <c r="FS16" s="416"/>
      <c r="FT16" s="416"/>
      <c r="FU16" s="416"/>
      <c r="FV16" s="416"/>
      <c r="FW16" s="416"/>
      <c r="FX16" s="416"/>
      <c r="FY16" s="416"/>
      <c r="FZ16" s="416"/>
      <c r="GA16" s="416"/>
      <c r="GB16" s="416"/>
      <c r="GC16" s="416"/>
      <c r="GD16" s="416"/>
      <c r="GE16" s="416"/>
      <c r="GF16" s="416"/>
      <c r="GG16" s="416"/>
      <c r="GH16" s="416"/>
      <c r="GI16" s="416"/>
      <c r="GJ16" s="416"/>
      <c r="GK16" s="416"/>
      <c r="GL16" s="416"/>
      <c r="GM16" s="416"/>
      <c r="GN16" s="416"/>
      <c r="GO16" s="416"/>
      <c r="GP16" s="416"/>
      <c r="GQ16" s="416"/>
      <c r="GR16" s="416"/>
      <c r="GS16" s="416"/>
      <c r="GT16" s="416"/>
      <c r="GU16" s="416"/>
      <c r="GV16" s="416"/>
      <c r="GW16" s="416"/>
      <c r="GX16" s="416"/>
      <c r="GY16" s="416"/>
      <c r="GZ16" s="416"/>
      <c r="HA16" s="416"/>
      <c r="HB16" s="416"/>
      <c r="HC16" s="416"/>
      <c r="HD16" s="416"/>
      <c r="HE16" s="416"/>
      <c r="HF16" s="416"/>
      <c r="HG16" s="416"/>
      <c r="HH16" s="416"/>
      <c r="HI16" s="416"/>
      <c r="HJ16" s="416"/>
      <c r="HK16" s="416"/>
      <c r="HL16" s="416"/>
      <c r="HM16" s="416"/>
      <c r="HN16" s="416"/>
      <c r="HO16" s="416"/>
      <c r="HP16" s="416"/>
      <c r="HQ16" s="416"/>
      <c r="HR16" s="416"/>
      <c r="HS16" s="416"/>
      <c r="HT16" s="416"/>
      <c r="HU16" s="416"/>
      <c r="HV16" s="416"/>
      <c r="HW16" s="416"/>
      <c r="HX16" s="416"/>
      <c r="HY16" s="416"/>
      <c r="HZ16" s="416"/>
      <c r="IA16" s="416"/>
      <c r="IB16" s="416"/>
      <c r="IC16" s="416"/>
      <c r="ID16" s="416"/>
      <c r="IE16" s="416"/>
      <c r="IF16" s="416"/>
      <c r="IG16" s="416"/>
      <c r="IH16" s="416"/>
      <c r="II16" s="416"/>
      <c r="IJ16" s="416"/>
      <c r="IK16" s="416"/>
      <c r="IL16" s="416"/>
      <c r="IM16" s="416"/>
      <c r="IN16" s="416"/>
      <c r="IO16" s="416"/>
      <c r="IP16" s="416"/>
      <c r="IQ16" s="416"/>
      <c r="IR16" s="416"/>
      <c r="IS16" s="416"/>
      <c r="IT16" s="416"/>
      <c r="IU16" s="416"/>
      <c r="IV16" s="416"/>
      <c r="IW16" s="416"/>
      <c r="IX16" s="416"/>
      <c r="IY16" s="416"/>
      <c r="IZ16" s="416"/>
      <c r="JA16" s="416"/>
      <c r="JB16" s="416"/>
      <c r="JC16" s="416"/>
      <c r="JD16" s="416"/>
      <c r="JE16" s="416"/>
      <c r="JF16" s="416"/>
      <c r="JG16" s="416"/>
      <c r="JH16" s="416"/>
      <c r="JI16" s="416"/>
      <c r="JJ16" s="416"/>
      <c r="JK16" s="416"/>
      <c r="JL16" s="416"/>
      <c r="JM16" s="416"/>
      <c r="JN16" s="416"/>
      <c r="JO16" s="416"/>
      <c r="JP16" s="416"/>
      <c r="JQ16" s="416"/>
      <c r="JR16" s="416"/>
      <c r="JS16" s="416"/>
      <c r="JT16" s="416"/>
      <c r="JU16" s="416"/>
      <c r="JV16" s="416"/>
      <c r="JW16" s="416"/>
      <c r="JX16" s="416"/>
      <c r="JY16" s="416"/>
      <c r="JZ16" s="416"/>
      <c r="KA16" s="416"/>
      <c r="KB16" s="416"/>
      <c r="KC16" s="416"/>
      <c r="KD16" s="416"/>
      <c r="KE16" s="416"/>
      <c r="KF16" s="416"/>
      <c r="KG16" s="416"/>
      <c r="KH16" s="416"/>
      <c r="KI16" s="416"/>
      <c r="KJ16" s="416"/>
      <c r="KK16" s="416"/>
      <c r="KL16" s="416"/>
      <c r="KM16" s="416"/>
      <c r="KN16" s="416"/>
      <c r="KO16" s="416"/>
      <c r="KP16" s="416"/>
      <c r="KQ16" s="416"/>
      <c r="KR16" s="416"/>
      <c r="KS16" s="416"/>
      <c r="KT16" s="416"/>
      <c r="KU16" s="416"/>
      <c r="KV16" s="416"/>
      <c r="KW16" s="416"/>
      <c r="KX16" s="416"/>
      <c r="KY16" s="416"/>
      <c r="KZ16" s="416"/>
      <c r="LA16" s="416"/>
      <c r="LB16" s="416"/>
      <c r="LC16" s="416"/>
      <c r="LD16" s="416"/>
      <c r="LE16" s="416"/>
      <c r="LF16" s="416"/>
      <c r="LG16" s="416"/>
      <c r="LH16" s="416"/>
      <c r="LI16" s="416"/>
      <c r="LJ16" s="416"/>
      <c r="LK16" s="416"/>
      <c r="LL16" s="416"/>
      <c r="LM16" s="416"/>
      <c r="LN16" s="416"/>
      <c r="LO16" s="416"/>
      <c r="LP16" s="416"/>
      <c r="LQ16" s="416"/>
      <c r="LR16" s="416"/>
      <c r="LS16" s="416"/>
      <c r="LT16" s="416"/>
      <c r="LU16" s="416"/>
      <c r="LV16" s="416"/>
      <c r="LW16" s="416"/>
      <c r="LX16" s="416"/>
      <c r="LY16" s="416"/>
      <c r="LZ16" s="416"/>
      <c r="MA16" s="416"/>
      <c r="MB16" s="416"/>
      <c r="MC16" s="416"/>
      <c r="MD16" s="416"/>
      <c r="ME16" s="416"/>
      <c r="MF16" s="416"/>
      <c r="MG16" s="416"/>
      <c r="MH16" s="416"/>
      <c r="MI16" s="416"/>
      <c r="MJ16" s="416"/>
      <c r="MK16" s="416"/>
      <c r="ML16" s="416"/>
      <c r="MM16" s="416"/>
      <c r="MN16" s="416"/>
      <c r="MO16" s="416"/>
      <c r="MP16" s="416"/>
      <c r="MQ16" s="416"/>
      <c r="MR16" s="416"/>
      <c r="MS16" s="416"/>
      <c r="MT16" s="416"/>
      <c r="MU16" s="416"/>
      <c r="MV16" s="416"/>
      <c r="MW16" s="416"/>
      <c r="MX16" s="416"/>
      <c r="MY16" s="416"/>
      <c r="MZ16" s="416"/>
      <c r="NA16" s="416"/>
      <c r="NB16" s="416"/>
      <c r="NC16" s="416"/>
      <c r="ND16" s="416"/>
      <c r="NE16" s="416"/>
      <c r="NF16" s="416"/>
      <c r="NG16" s="416"/>
      <c r="NH16" s="416"/>
      <c r="NI16" s="416"/>
      <c r="NJ16" s="416"/>
      <c r="NK16" s="416"/>
      <c r="NL16" s="416"/>
      <c r="NM16" s="416"/>
      <c r="NN16" s="416"/>
      <c r="NO16" s="416"/>
      <c r="NP16" s="416"/>
      <c r="NQ16" s="416"/>
      <c r="NR16" s="416"/>
      <c r="NS16" s="416"/>
      <c r="NT16" s="416"/>
      <c r="NU16" s="416"/>
      <c r="NV16" s="416"/>
      <c r="NW16" s="416"/>
      <c r="NX16" s="416"/>
      <c r="NY16" s="416"/>
      <c r="NZ16" s="416"/>
      <c r="OA16" s="416"/>
      <c r="OB16" s="416"/>
      <c r="OC16" s="416"/>
      <c r="OD16" s="416"/>
      <c r="OE16" s="416"/>
      <c r="OF16" s="416"/>
      <c r="OG16" s="416"/>
      <c r="OH16" s="416"/>
      <c r="OI16" s="416"/>
      <c r="OJ16" s="416"/>
      <c r="OK16" s="416"/>
      <c r="OL16" s="416"/>
      <c r="OM16" s="416"/>
      <c r="ON16" s="416"/>
      <c r="OO16" s="416"/>
      <c r="OP16" s="416"/>
      <c r="OQ16" s="416"/>
      <c r="OR16" s="416"/>
      <c r="OS16" s="416"/>
      <c r="OT16" s="416"/>
      <c r="OU16" s="416"/>
      <c r="OV16" s="416"/>
      <c r="OW16" s="416"/>
      <c r="OX16" s="416"/>
      <c r="OY16" s="416"/>
      <c r="OZ16" s="416"/>
      <c r="PA16" s="416"/>
      <c r="PB16" s="416"/>
      <c r="PC16" s="416"/>
      <c r="PD16" s="416"/>
      <c r="PE16" s="416"/>
      <c r="PF16" s="416"/>
      <c r="PG16" s="416"/>
      <c r="PH16" s="416"/>
      <c r="PI16" s="416"/>
      <c r="PJ16" s="416"/>
      <c r="PK16" s="416"/>
      <c r="PL16" s="416"/>
      <c r="PM16" s="416"/>
      <c r="PN16" s="416"/>
      <c r="PO16" s="416"/>
      <c r="PP16" s="416"/>
      <c r="PQ16" s="416"/>
      <c r="PR16" s="416"/>
      <c r="PS16" s="416"/>
      <c r="PT16" s="416"/>
      <c r="PU16" s="416"/>
      <c r="PV16" s="416"/>
      <c r="PW16" s="416"/>
      <c r="PX16" s="416"/>
      <c r="PY16" s="416"/>
      <c r="PZ16" s="416"/>
      <c r="QA16" s="416"/>
      <c r="QB16" s="416"/>
      <c r="QC16" s="416"/>
      <c r="QD16" s="416"/>
      <c r="QE16" s="416"/>
      <c r="QF16" s="416"/>
      <c r="QG16" s="416"/>
      <c r="QH16" s="416"/>
      <c r="QI16" s="416"/>
      <c r="QJ16" s="416"/>
      <c r="QK16" s="416"/>
      <c r="QL16" s="416"/>
      <c r="QM16" s="416"/>
      <c r="QN16" s="416"/>
      <c r="QO16" s="416"/>
      <c r="QP16" s="416"/>
      <c r="QQ16" s="416"/>
      <c r="QR16" s="416"/>
      <c r="QS16" s="416"/>
      <c r="QT16" s="416"/>
      <c r="QU16" s="416"/>
      <c r="QV16" s="416"/>
      <c r="QW16" s="416"/>
      <c r="QX16" s="416"/>
      <c r="QY16" s="416"/>
      <c r="QZ16" s="416"/>
      <c r="RA16" s="416"/>
      <c r="RB16" s="416"/>
      <c r="RC16" s="416"/>
      <c r="RD16" s="416"/>
      <c r="RE16" s="416"/>
      <c r="RF16" s="416"/>
      <c r="RG16" s="416"/>
      <c r="RH16" s="416"/>
      <c r="RI16" s="416"/>
      <c r="RJ16" s="416"/>
      <c r="RK16" s="416"/>
      <c r="RL16" s="416"/>
      <c r="RM16" s="416"/>
      <c r="RN16" s="416"/>
      <c r="RO16" s="416"/>
      <c r="RP16" s="416"/>
      <c r="RQ16" s="416"/>
      <c r="RR16" s="416"/>
      <c r="RS16" s="416"/>
      <c r="RT16" s="416"/>
      <c r="RU16" s="416"/>
      <c r="RV16" s="416"/>
      <c r="RW16" s="416"/>
      <c r="RX16" s="416"/>
      <c r="RY16" s="416"/>
      <c r="RZ16" s="416"/>
      <c r="SA16" s="416"/>
      <c r="SB16" s="416"/>
      <c r="SC16" s="416"/>
      <c r="SD16" s="416"/>
      <c r="SE16" s="416"/>
      <c r="SF16" s="416"/>
      <c r="SG16" s="416"/>
      <c r="SH16" s="416"/>
      <c r="SI16" s="416"/>
      <c r="SJ16" s="416"/>
      <c r="SK16" s="416"/>
      <c r="SL16" s="416"/>
      <c r="SM16" s="416"/>
      <c r="SN16" s="416"/>
      <c r="SO16" s="416"/>
      <c r="SP16" s="416"/>
      <c r="SQ16" s="416"/>
      <c r="SR16" s="416"/>
      <c r="SS16" s="416"/>
      <c r="ST16" s="416"/>
      <c r="SU16" s="416"/>
      <c r="SV16" s="416"/>
      <c r="SW16" s="416"/>
      <c r="SX16" s="416"/>
      <c r="SY16" s="416"/>
      <c r="SZ16" s="416"/>
      <c r="TA16" s="416"/>
      <c r="TB16" s="416"/>
      <c r="TC16" s="416"/>
      <c r="TD16" s="416"/>
      <c r="TE16" s="416"/>
      <c r="TF16" s="416"/>
      <c r="TG16" s="416"/>
      <c r="TH16" s="416"/>
      <c r="TI16" s="416"/>
      <c r="TJ16" s="416"/>
      <c r="TK16" s="416"/>
      <c r="TL16" s="416"/>
      <c r="TM16" s="416"/>
      <c r="TN16" s="416"/>
      <c r="TO16" s="416"/>
      <c r="TP16" s="416"/>
      <c r="TQ16" s="416"/>
      <c r="TR16" s="416"/>
      <c r="TS16" s="416"/>
      <c r="TT16" s="416"/>
      <c r="TU16" s="416"/>
      <c r="TV16" s="416"/>
      <c r="TW16" s="416"/>
      <c r="TX16" s="416"/>
      <c r="TY16" s="416"/>
      <c r="TZ16" s="416"/>
      <c r="UA16" s="416"/>
      <c r="UB16" s="416"/>
      <c r="UC16" s="416"/>
      <c r="UD16" s="416"/>
      <c r="UE16" s="416"/>
      <c r="UF16" s="416"/>
      <c r="UG16" s="416"/>
      <c r="UH16" s="416"/>
      <c r="UI16" s="416"/>
      <c r="UJ16" s="416"/>
      <c r="UK16" s="416"/>
      <c r="UL16" s="416"/>
      <c r="UM16" s="416"/>
      <c r="UN16" s="416"/>
      <c r="UO16" s="416"/>
      <c r="UP16" s="416"/>
      <c r="UQ16" s="416"/>
      <c r="UR16" s="416"/>
      <c r="US16" s="416"/>
      <c r="UT16" s="416"/>
      <c r="UU16" s="416"/>
      <c r="UV16" s="416"/>
      <c r="UW16" s="416"/>
      <c r="UX16" s="416"/>
      <c r="UY16" s="416"/>
      <c r="UZ16" s="416"/>
      <c r="VA16" s="416"/>
      <c r="VB16" s="416"/>
      <c r="VC16" s="416"/>
      <c r="VD16" s="416"/>
      <c r="VE16" s="416"/>
      <c r="VF16" s="416"/>
      <c r="VG16" s="416"/>
      <c r="VH16" s="416"/>
      <c r="VI16" s="416"/>
      <c r="VJ16" s="416"/>
      <c r="VK16" s="416"/>
      <c r="VL16" s="416"/>
      <c r="VM16" s="416"/>
      <c r="VN16" s="416"/>
      <c r="VO16" s="416"/>
      <c r="VP16" s="416"/>
      <c r="VQ16" s="416"/>
      <c r="VR16" s="416"/>
      <c r="VS16" s="416"/>
      <c r="VT16" s="416"/>
      <c r="VU16" s="416"/>
      <c r="VV16" s="416"/>
      <c r="VW16" s="416"/>
      <c r="VX16" s="416"/>
      <c r="VY16" s="416"/>
      <c r="VZ16" s="416"/>
      <c r="WA16" s="416"/>
      <c r="WB16" s="416"/>
      <c r="WC16" s="416"/>
      <c r="WD16" s="416"/>
      <c r="WE16" s="416"/>
      <c r="WF16" s="416"/>
      <c r="WG16" s="416"/>
      <c r="WH16" s="416"/>
      <c r="WI16" s="416"/>
      <c r="WJ16" s="416"/>
      <c r="WK16" s="416"/>
      <c r="WL16" s="416"/>
      <c r="WM16" s="416"/>
      <c r="WN16" s="416"/>
      <c r="WO16" s="416"/>
      <c r="WP16" s="416"/>
      <c r="WQ16" s="416"/>
      <c r="WR16" s="416"/>
      <c r="WS16" s="416"/>
      <c r="WT16" s="416"/>
      <c r="WU16" s="416"/>
      <c r="WV16" s="416"/>
      <c r="WW16" s="416"/>
      <c r="WX16" s="416"/>
      <c r="WY16" s="416"/>
      <c r="WZ16" s="416"/>
      <c r="XA16" s="416"/>
      <c r="XB16" s="416"/>
      <c r="XC16" s="416"/>
      <c r="XD16" s="416"/>
      <c r="XE16" s="416"/>
      <c r="XF16" s="416"/>
      <c r="XG16" s="416"/>
      <c r="XH16" s="416"/>
      <c r="XI16" s="416"/>
      <c r="XJ16" s="416"/>
      <c r="XK16" s="416"/>
      <c r="XL16" s="416"/>
      <c r="XM16" s="416"/>
      <c r="XN16" s="416"/>
      <c r="XO16" s="416"/>
      <c r="XP16" s="416"/>
      <c r="XQ16" s="416"/>
      <c r="XR16" s="416"/>
      <c r="XS16" s="416"/>
      <c r="XT16" s="416"/>
      <c r="XU16" s="416"/>
      <c r="XV16" s="416"/>
      <c r="XW16" s="416"/>
      <c r="XX16" s="416"/>
      <c r="XY16" s="416"/>
      <c r="XZ16" s="416"/>
      <c r="YA16" s="416"/>
      <c r="YB16" s="416"/>
      <c r="YC16" s="416"/>
      <c r="YD16" s="416"/>
      <c r="YE16" s="416"/>
      <c r="YF16" s="416"/>
      <c r="YG16" s="416"/>
      <c r="YH16" s="416"/>
      <c r="YI16" s="416"/>
      <c r="YJ16" s="416"/>
      <c r="YK16" s="416"/>
      <c r="YL16" s="416"/>
      <c r="YM16" s="416"/>
      <c r="YN16" s="416"/>
      <c r="YO16" s="416"/>
      <c r="YP16" s="416"/>
      <c r="YQ16" s="416"/>
      <c r="YR16" s="416"/>
      <c r="YS16" s="416"/>
      <c r="YT16" s="416"/>
      <c r="YU16" s="416"/>
      <c r="YV16" s="416"/>
      <c r="YW16" s="416"/>
      <c r="YX16" s="416"/>
      <c r="YY16" s="416"/>
      <c r="YZ16" s="416"/>
      <c r="ZA16" s="416"/>
      <c r="ZB16" s="416"/>
      <c r="ZC16" s="416"/>
      <c r="ZD16" s="416"/>
      <c r="ZE16" s="416"/>
      <c r="ZF16" s="416"/>
      <c r="ZG16" s="416"/>
      <c r="ZH16" s="416"/>
      <c r="ZI16" s="416"/>
      <c r="ZJ16" s="416"/>
      <c r="ZK16" s="416"/>
      <c r="ZL16" s="416"/>
      <c r="ZM16" s="416"/>
      <c r="ZN16" s="416"/>
      <c r="ZO16" s="416"/>
      <c r="ZP16" s="416"/>
      <c r="ZQ16" s="416"/>
      <c r="ZR16" s="416"/>
      <c r="ZS16" s="416"/>
      <c r="ZT16" s="416"/>
      <c r="ZU16" s="416"/>
      <c r="ZV16" s="416"/>
      <c r="ZW16" s="416"/>
      <c r="ZX16" s="416"/>
      <c r="ZY16" s="416"/>
      <c r="ZZ16" s="416"/>
      <c r="AAA16" s="416"/>
      <c r="AAB16" s="416"/>
      <c r="AAC16" s="416"/>
      <c r="AAD16" s="416"/>
      <c r="AAE16" s="416"/>
      <c r="AAF16" s="416"/>
      <c r="AAG16" s="416"/>
      <c r="AAH16" s="416"/>
      <c r="AAI16" s="416"/>
      <c r="AAJ16" s="416"/>
      <c r="AAK16" s="416"/>
      <c r="AAL16" s="416"/>
      <c r="AAM16" s="416"/>
      <c r="AAN16" s="416"/>
      <c r="AAO16" s="416"/>
      <c r="AAP16" s="416"/>
      <c r="AAQ16" s="416"/>
      <c r="AAR16" s="416"/>
      <c r="AAS16" s="416"/>
      <c r="AAT16" s="416"/>
      <c r="AAU16" s="416"/>
      <c r="AAV16" s="416"/>
      <c r="AAW16" s="416"/>
      <c r="AAX16" s="416"/>
      <c r="AAY16" s="416"/>
      <c r="AAZ16" s="416"/>
      <c r="ABA16" s="416"/>
      <c r="ABB16" s="416"/>
      <c r="ABC16" s="416"/>
      <c r="ABD16" s="416"/>
      <c r="ABE16" s="416"/>
      <c r="ABF16" s="416"/>
      <c r="ABG16" s="416"/>
      <c r="ABH16" s="416"/>
      <c r="ABI16" s="416"/>
      <c r="ABJ16" s="416"/>
      <c r="ABK16" s="416"/>
      <c r="ABL16" s="416"/>
      <c r="ABM16" s="416"/>
      <c r="ABN16" s="416"/>
      <c r="ABO16" s="416"/>
      <c r="ABP16" s="416"/>
      <c r="ABQ16" s="416"/>
      <c r="ABR16" s="416"/>
      <c r="ABS16" s="416"/>
      <c r="ABT16" s="416"/>
      <c r="ABU16" s="416"/>
      <c r="ABV16" s="416"/>
      <c r="ABW16" s="416"/>
      <c r="ABX16" s="416"/>
      <c r="ABY16" s="416"/>
      <c r="ABZ16" s="416"/>
      <c r="ACA16" s="416"/>
      <c r="ACB16" s="416"/>
      <c r="ACC16" s="416"/>
      <c r="ACD16" s="416"/>
      <c r="ACE16" s="416"/>
      <c r="ACF16" s="416"/>
      <c r="ACG16" s="416"/>
      <c r="ACH16" s="416"/>
      <c r="ACI16" s="416"/>
      <c r="ACJ16" s="416"/>
      <c r="ACK16" s="416"/>
      <c r="ACL16" s="416"/>
      <c r="ACM16" s="416"/>
      <c r="ACN16" s="416"/>
      <c r="ACO16" s="416"/>
      <c r="ACP16" s="416"/>
      <c r="ACQ16" s="416"/>
      <c r="ACR16" s="416"/>
      <c r="ACS16" s="416"/>
      <c r="ACT16" s="416"/>
      <c r="ACU16" s="416"/>
      <c r="ACV16" s="416"/>
      <c r="ACW16" s="416"/>
      <c r="ACX16" s="416"/>
      <c r="ACY16" s="416"/>
      <c r="ACZ16" s="416"/>
      <c r="ADA16" s="416"/>
      <c r="ADB16" s="416"/>
      <c r="ADC16" s="416"/>
      <c r="ADD16" s="416"/>
      <c r="ADE16" s="416"/>
      <c r="ADF16" s="416"/>
      <c r="ADG16" s="416"/>
      <c r="ADH16" s="416"/>
      <c r="ADI16" s="416"/>
      <c r="ADJ16" s="416"/>
      <c r="ADK16" s="416"/>
      <c r="ADL16" s="416"/>
      <c r="ADM16" s="416"/>
      <c r="ADN16" s="416"/>
      <c r="ADO16" s="416"/>
      <c r="ADP16" s="416"/>
      <c r="ADQ16" s="416"/>
      <c r="ADR16" s="416"/>
      <c r="ADS16" s="416"/>
      <c r="ADT16" s="416"/>
      <c r="ADU16" s="416"/>
      <c r="ADV16" s="416"/>
      <c r="ADW16" s="416"/>
      <c r="ADX16" s="416"/>
      <c r="ADY16" s="416"/>
      <c r="ADZ16" s="416"/>
      <c r="AEA16" s="416"/>
      <c r="AEB16" s="416"/>
      <c r="AEC16" s="416"/>
      <c r="AED16" s="416"/>
      <c r="AEE16" s="416"/>
      <c r="AEF16" s="416"/>
      <c r="AEG16" s="416"/>
      <c r="AEH16" s="416"/>
      <c r="AEI16" s="416"/>
      <c r="AEJ16" s="416"/>
      <c r="AEK16" s="416"/>
      <c r="AEL16" s="416"/>
      <c r="AEM16" s="416"/>
      <c r="AEN16" s="416"/>
      <c r="AEO16" s="416"/>
      <c r="AEP16" s="416"/>
      <c r="AEQ16" s="416"/>
      <c r="AER16" s="416"/>
      <c r="AES16" s="416"/>
      <c r="AET16" s="416"/>
      <c r="AEU16" s="416"/>
      <c r="AEV16" s="416"/>
      <c r="AEW16" s="416"/>
      <c r="AEX16" s="416"/>
      <c r="AEY16" s="416"/>
      <c r="AEZ16" s="416"/>
      <c r="AFA16" s="416"/>
      <c r="AFB16" s="416"/>
      <c r="AFC16" s="416"/>
      <c r="AFD16" s="416"/>
      <c r="AFE16" s="416"/>
      <c r="AFF16" s="416"/>
      <c r="AFG16" s="416"/>
      <c r="AFH16" s="416"/>
      <c r="AFI16" s="416"/>
      <c r="AFJ16" s="416"/>
      <c r="AFK16" s="416"/>
      <c r="AFL16" s="416"/>
      <c r="AFM16" s="416"/>
      <c r="AFN16" s="416"/>
      <c r="AFO16" s="416"/>
      <c r="AFP16" s="416"/>
      <c r="AFQ16" s="416"/>
      <c r="AFR16" s="416"/>
      <c r="AFS16" s="416"/>
      <c r="AFT16" s="416"/>
      <c r="AFU16" s="416"/>
      <c r="AFV16" s="416"/>
      <c r="AFW16" s="416"/>
      <c r="AFX16" s="416"/>
      <c r="AFY16" s="416"/>
      <c r="AFZ16" s="416"/>
      <c r="AGA16" s="416"/>
      <c r="AGB16" s="416"/>
      <c r="AGC16" s="416"/>
      <c r="AGD16" s="416"/>
      <c r="AGE16" s="416"/>
      <c r="AGF16" s="416"/>
      <c r="AGG16" s="416"/>
      <c r="AGH16" s="416"/>
      <c r="AGI16" s="416"/>
      <c r="AGJ16" s="416"/>
      <c r="AGK16" s="416"/>
      <c r="AGL16" s="416"/>
      <c r="AGM16" s="416"/>
      <c r="AGN16" s="416"/>
      <c r="AGO16" s="416"/>
      <c r="AGP16" s="416"/>
      <c r="AGQ16" s="416"/>
      <c r="AGR16" s="416"/>
      <c r="AGS16" s="416"/>
      <c r="AGT16" s="416"/>
      <c r="AGU16" s="416"/>
      <c r="AGV16" s="416"/>
      <c r="AGW16" s="416"/>
      <c r="AGX16" s="416"/>
      <c r="AGY16" s="416"/>
      <c r="AGZ16" s="416"/>
      <c r="AHA16" s="416"/>
      <c r="AHB16" s="416"/>
      <c r="AHC16" s="416"/>
      <c r="AHD16" s="416"/>
      <c r="AHE16" s="416"/>
      <c r="AHF16" s="416"/>
      <c r="AHG16" s="416"/>
      <c r="AHH16" s="416"/>
      <c r="AHI16" s="416"/>
      <c r="AHJ16" s="416"/>
      <c r="AHK16" s="416"/>
      <c r="AHL16" s="416"/>
      <c r="AHM16" s="416"/>
      <c r="AHN16" s="416"/>
      <c r="AHO16" s="416"/>
      <c r="AHP16" s="416"/>
      <c r="AHQ16" s="416"/>
      <c r="AHR16" s="416"/>
      <c r="AHS16" s="416"/>
      <c r="AHT16" s="416"/>
      <c r="AHU16" s="416"/>
      <c r="AHV16" s="416"/>
      <c r="AHW16" s="416"/>
      <c r="AHX16" s="416"/>
      <c r="AHY16" s="416"/>
      <c r="AHZ16" s="416"/>
      <c r="AIA16" s="416"/>
      <c r="AIB16" s="416"/>
      <c r="AIC16" s="416"/>
      <c r="AID16" s="416"/>
      <c r="AIE16" s="416"/>
      <c r="AIF16" s="416"/>
      <c r="AIG16" s="416"/>
      <c r="AIH16" s="416"/>
      <c r="AII16" s="416"/>
      <c r="AIJ16" s="416"/>
      <c r="AIK16" s="416"/>
      <c r="AIL16" s="416"/>
      <c r="AIM16" s="416"/>
      <c r="AIN16" s="416"/>
      <c r="AIO16" s="416"/>
      <c r="AIP16" s="416"/>
      <c r="AIQ16" s="416"/>
      <c r="AIR16" s="416"/>
      <c r="AIS16" s="416"/>
      <c r="AIT16" s="416"/>
      <c r="AIU16" s="416"/>
      <c r="AIV16" s="416"/>
      <c r="AIW16" s="416"/>
      <c r="AIX16" s="416"/>
      <c r="AIY16" s="416"/>
      <c r="AIZ16" s="416"/>
      <c r="AJA16" s="416"/>
      <c r="AJB16" s="416"/>
      <c r="AJC16" s="416"/>
      <c r="AJD16" s="416"/>
      <c r="AJE16" s="416"/>
      <c r="AJF16" s="416"/>
      <c r="AJG16" s="416"/>
      <c r="AJH16" s="416"/>
      <c r="AJI16" s="416"/>
      <c r="AJJ16" s="416"/>
      <c r="AJK16" s="416"/>
      <c r="AJL16" s="416"/>
      <c r="AJM16" s="416"/>
      <c r="AJN16" s="416"/>
      <c r="AJO16" s="416"/>
      <c r="AJP16" s="416"/>
      <c r="AJQ16" s="416"/>
      <c r="AJR16" s="416"/>
      <c r="AJS16" s="416"/>
      <c r="AJT16" s="416"/>
      <c r="AJU16" s="416"/>
      <c r="AJV16" s="416"/>
      <c r="AJW16" s="416"/>
      <c r="AJX16" s="416"/>
      <c r="AJY16" s="416"/>
      <c r="AJZ16" s="416"/>
      <c r="AKA16" s="416"/>
      <c r="AKB16" s="416"/>
      <c r="AKC16" s="416"/>
      <c r="AKD16" s="416"/>
      <c r="AKE16" s="416"/>
      <c r="AKF16" s="416"/>
      <c r="AKG16" s="416"/>
      <c r="AKH16" s="416"/>
      <c r="AKI16" s="416"/>
      <c r="AKJ16" s="416"/>
      <c r="AKK16" s="416"/>
      <c r="AKL16" s="416"/>
      <c r="AKM16" s="416"/>
      <c r="AKN16" s="416"/>
      <c r="AKO16" s="416"/>
      <c r="AKP16" s="416"/>
      <c r="AKQ16" s="416"/>
      <c r="AKR16" s="416"/>
      <c r="AKS16" s="416"/>
      <c r="AKT16" s="416"/>
      <c r="AKU16" s="416"/>
      <c r="AKV16" s="416"/>
      <c r="AKW16" s="416"/>
      <c r="AKX16" s="416"/>
      <c r="AKY16" s="416"/>
      <c r="AKZ16" s="416"/>
      <c r="ALA16" s="416"/>
      <c r="ALB16" s="416"/>
      <c r="ALC16" s="416"/>
      <c r="ALD16" s="416"/>
      <c r="ALE16" s="416"/>
      <c r="ALF16" s="416"/>
      <c r="ALG16" s="416"/>
      <c r="ALH16" s="416"/>
      <c r="ALI16" s="416"/>
      <c r="ALJ16" s="416"/>
      <c r="ALK16" s="416"/>
      <c r="ALL16" s="416"/>
      <c r="ALM16" s="416"/>
      <c r="ALN16" s="416"/>
      <c r="ALO16" s="416"/>
      <c r="ALP16" s="416"/>
      <c r="ALQ16" s="416"/>
      <c r="ALR16" s="416"/>
      <c r="ALS16" s="416"/>
      <c r="ALT16" s="416"/>
      <c r="ALU16" s="416"/>
      <c r="ALV16" s="416"/>
      <c r="ALW16" s="416"/>
      <c r="ALX16" s="416"/>
      <c r="ALY16" s="416"/>
      <c r="ALZ16" s="416"/>
      <c r="AMA16" s="416"/>
      <c r="AMB16" s="416"/>
      <c r="AMC16" s="416"/>
      <c r="AMD16" s="416"/>
      <c r="AME16" s="416"/>
      <c r="AMF16" s="416"/>
      <c r="AMG16" s="416"/>
      <c r="AMH16" s="416"/>
      <c r="AMI16" s="416"/>
      <c r="AMJ16" s="416"/>
      <c r="AMK16" s="416"/>
    </row>
    <row r="17" spans="1:1025" s="298" customFormat="1" ht="39.950000000000003" customHeight="1" x14ac:dyDescent="0.8">
      <c r="A17" s="525" t="s">
        <v>289</v>
      </c>
      <c r="B17" s="418">
        <v>983</v>
      </c>
      <c r="C17" s="419">
        <v>564</v>
      </c>
      <c r="D17" s="418">
        <v>296</v>
      </c>
      <c r="E17" s="419">
        <v>1255</v>
      </c>
      <c r="F17" s="418">
        <v>771</v>
      </c>
      <c r="G17" s="420">
        <v>773.8</v>
      </c>
      <c r="H17" s="421"/>
      <c r="I17" s="417"/>
      <c r="J17" s="422"/>
      <c r="K17" s="416"/>
      <c r="L17" s="416"/>
      <c r="M17" s="416"/>
      <c r="N17" s="416"/>
      <c r="O17" s="416"/>
      <c r="P17" s="416"/>
      <c r="Q17" s="416"/>
      <c r="R17" s="416"/>
      <c r="S17" s="416"/>
      <c r="T17" s="416"/>
      <c r="U17" s="416"/>
      <c r="V17" s="416"/>
      <c r="W17" s="416"/>
      <c r="X17" s="416"/>
      <c r="Y17" s="416"/>
      <c r="Z17" s="416"/>
      <c r="AA17" s="416"/>
      <c r="AB17" s="416"/>
      <c r="AC17" s="416"/>
      <c r="AD17" s="416"/>
      <c r="AE17" s="416"/>
      <c r="AF17" s="416"/>
      <c r="AG17" s="416"/>
      <c r="AH17" s="416"/>
      <c r="AI17" s="416"/>
      <c r="AJ17" s="416"/>
      <c r="AK17" s="416"/>
      <c r="AL17" s="416"/>
      <c r="AM17" s="416"/>
      <c r="AN17" s="416"/>
      <c r="AO17" s="416"/>
      <c r="AP17" s="416"/>
      <c r="AQ17" s="416"/>
      <c r="AR17" s="416"/>
      <c r="AS17" s="416"/>
      <c r="AT17" s="416"/>
      <c r="AU17" s="416"/>
      <c r="AV17" s="416"/>
      <c r="AW17" s="416"/>
      <c r="AX17" s="416"/>
      <c r="AY17" s="416"/>
      <c r="AZ17" s="416"/>
      <c r="BA17" s="416"/>
      <c r="BB17" s="416"/>
      <c r="BC17" s="416"/>
      <c r="BD17" s="416"/>
      <c r="BE17" s="416"/>
      <c r="BF17" s="416"/>
      <c r="BG17" s="416"/>
      <c r="BH17" s="416"/>
      <c r="BI17" s="416"/>
      <c r="BJ17" s="416"/>
      <c r="BK17" s="416"/>
      <c r="BL17" s="416"/>
      <c r="BM17" s="416"/>
      <c r="BN17" s="416"/>
      <c r="BO17" s="416"/>
      <c r="BP17" s="416"/>
      <c r="BQ17" s="416"/>
      <c r="BR17" s="416"/>
      <c r="BS17" s="416"/>
      <c r="BT17" s="416"/>
      <c r="BU17" s="416"/>
      <c r="BV17" s="416"/>
      <c r="BW17" s="416"/>
      <c r="BX17" s="416"/>
      <c r="BY17" s="416"/>
      <c r="BZ17" s="416"/>
      <c r="CA17" s="416"/>
      <c r="CB17" s="416"/>
      <c r="CC17" s="416"/>
      <c r="CD17" s="416"/>
      <c r="CE17" s="416"/>
      <c r="CF17" s="416"/>
      <c r="CG17" s="416"/>
      <c r="CH17" s="416"/>
      <c r="CI17" s="416"/>
      <c r="CJ17" s="416"/>
      <c r="CK17" s="416"/>
      <c r="CL17" s="416"/>
      <c r="CM17" s="416"/>
      <c r="CN17" s="416"/>
      <c r="CO17" s="416"/>
      <c r="CP17" s="416"/>
      <c r="CQ17" s="416"/>
      <c r="CR17" s="416"/>
      <c r="CS17" s="416"/>
      <c r="CT17" s="416"/>
      <c r="CU17" s="416"/>
      <c r="CV17" s="416"/>
      <c r="CW17" s="416"/>
      <c r="CX17" s="416"/>
      <c r="CY17" s="416"/>
      <c r="CZ17" s="416"/>
      <c r="DA17" s="416"/>
      <c r="DB17" s="416"/>
      <c r="DC17" s="416"/>
      <c r="DD17" s="416"/>
      <c r="DE17" s="416"/>
      <c r="DF17" s="416"/>
      <c r="DG17" s="416"/>
      <c r="DH17" s="416"/>
      <c r="DI17" s="416"/>
      <c r="DJ17" s="416"/>
      <c r="DK17" s="416"/>
      <c r="DL17" s="416"/>
      <c r="DM17" s="416"/>
      <c r="DN17" s="416"/>
      <c r="DO17" s="416"/>
      <c r="DP17" s="416"/>
      <c r="DQ17" s="416"/>
      <c r="DR17" s="416"/>
      <c r="DS17" s="416"/>
      <c r="DT17" s="416"/>
      <c r="DU17" s="416"/>
      <c r="DV17" s="416"/>
      <c r="DW17" s="416"/>
      <c r="DX17" s="416"/>
      <c r="DY17" s="416"/>
      <c r="DZ17" s="416"/>
      <c r="EA17" s="416"/>
      <c r="EB17" s="416"/>
      <c r="EC17" s="416"/>
      <c r="ED17" s="416"/>
      <c r="EE17" s="416"/>
      <c r="EF17" s="416"/>
      <c r="EG17" s="416"/>
      <c r="EH17" s="416"/>
      <c r="EI17" s="416"/>
      <c r="EJ17" s="416"/>
      <c r="EK17" s="416"/>
      <c r="EL17" s="416"/>
      <c r="EM17" s="416"/>
      <c r="EN17" s="416"/>
      <c r="EO17" s="416"/>
      <c r="EP17" s="416"/>
      <c r="EQ17" s="416"/>
      <c r="ER17" s="416"/>
      <c r="ES17" s="416"/>
      <c r="ET17" s="416"/>
      <c r="EU17" s="416"/>
      <c r="EV17" s="416"/>
      <c r="EW17" s="416"/>
      <c r="EX17" s="416"/>
      <c r="EY17" s="416"/>
      <c r="EZ17" s="416"/>
      <c r="FA17" s="416"/>
      <c r="FB17" s="416"/>
      <c r="FC17" s="416"/>
      <c r="FD17" s="416"/>
      <c r="FE17" s="416"/>
      <c r="FF17" s="416"/>
      <c r="FG17" s="416"/>
      <c r="FH17" s="416"/>
      <c r="FI17" s="416"/>
      <c r="FJ17" s="416"/>
      <c r="FK17" s="416"/>
      <c r="FL17" s="416"/>
      <c r="FM17" s="416"/>
      <c r="FN17" s="416"/>
      <c r="FO17" s="416"/>
      <c r="FP17" s="416"/>
      <c r="FQ17" s="416"/>
      <c r="FR17" s="416"/>
      <c r="FS17" s="416"/>
      <c r="FT17" s="416"/>
      <c r="FU17" s="416"/>
      <c r="FV17" s="416"/>
      <c r="FW17" s="416"/>
      <c r="FX17" s="416"/>
      <c r="FY17" s="416"/>
      <c r="FZ17" s="416"/>
      <c r="GA17" s="416"/>
      <c r="GB17" s="416"/>
      <c r="GC17" s="416"/>
      <c r="GD17" s="416"/>
      <c r="GE17" s="416"/>
      <c r="GF17" s="416"/>
      <c r="GG17" s="416"/>
      <c r="GH17" s="416"/>
      <c r="GI17" s="416"/>
      <c r="GJ17" s="416"/>
      <c r="GK17" s="416"/>
      <c r="GL17" s="416"/>
      <c r="GM17" s="416"/>
      <c r="GN17" s="416"/>
      <c r="GO17" s="416"/>
      <c r="GP17" s="416"/>
      <c r="GQ17" s="416"/>
      <c r="GR17" s="416"/>
      <c r="GS17" s="416"/>
      <c r="GT17" s="416"/>
      <c r="GU17" s="416"/>
      <c r="GV17" s="416"/>
      <c r="GW17" s="416"/>
      <c r="GX17" s="416"/>
      <c r="GY17" s="416"/>
      <c r="GZ17" s="416"/>
      <c r="HA17" s="416"/>
      <c r="HB17" s="416"/>
      <c r="HC17" s="416"/>
      <c r="HD17" s="416"/>
      <c r="HE17" s="416"/>
      <c r="HF17" s="416"/>
      <c r="HG17" s="416"/>
      <c r="HH17" s="416"/>
      <c r="HI17" s="416"/>
      <c r="HJ17" s="416"/>
      <c r="HK17" s="416"/>
      <c r="HL17" s="416"/>
      <c r="HM17" s="416"/>
      <c r="HN17" s="416"/>
      <c r="HO17" s="416"/>
      <c r="HP17" s="416"/>
      <c r="HQ17" s="416"/>
      <c r="HR17" s="416"/>
      <c r="HS17" s="416"/>
      <c r="HT17" s="416"/>
      <c r="HU17" s="416"/>
      <c r="HV17" s="416"/>
      <c r="HW17" s="416"/>
      <c r="HX17" s="416"/>
      <c r="HY17" s="416"/>
      <c r="HZ17" s="416"/>
      <c r="IA17" s="416"/>
      <c r="IB17" s="416"/>
      <c r="IC17" s="416"/>
      <c r="ID17" s="416"/>
      <c r="IE17" s="416"/>
      <c r="IF17" s="416"/>
      <c r="IG17" s="416"/>
      <c r="IH17" s="416"/>
      <c r="II17" s="416"/>
      <c r="IJ17" s="416"/>
      <c r="IK17" s="416"/>
      <c r="IL17" s="416"/>
      <c r="IM17" s="416"/>
      <c r="IN17" s="416"/>
      <c r="IO17" s="416"/>
      <c r="IP17" s="416"/>
      <c r="IQ17" s="416"/>
      <c r="IR17" s="416"/>
      <c r="IS17" s="416"/>
      <c r="IT17" s="416"/>
      <c r="IU17" s="416"/>
      <c r="IV17" s="416"/>
      <c r="IW17" s="416"/>
      <c r="IX17" s="416"/>
      <c r="IY17" s="416"/>
      <c r="IZ17" s="416"/>
      <c r="JA17" s="416"/>
      <c r="JB17" s="416"/>
      <c r="JC17" s="416"/>
      <c r="JD17" s="416"/>
      <c r="JE17" s="416"/>
      <c r="JF17" s="416"/>
      <c r="JG17" s="416"/>
      <c r="JH17" s="416"/>
      <c r="JI17" s="416"/>
      <c r="JJ17" s="416"/>
      <c r="JK17" s="416"/>
      <c r="JL17" s="416"/>
      <c r="JM17" s="416"/>
      <c r="JN17" s="416"/>
      <c r="JO17" s="416"/>
      <c r="JP17" s="416"/>
      <c r="JQ17" s="416"/>
      <c r="JR17" s="416"/>
      <c r="JS17" s="416"/>
      <c r="JT17" s="416"/>
      <c r="JU17" s="416"/>
      <c r="JV17" s="416"/>
      <c r="JW17" s="416"/>
      <c r="JX17" s="416"/>
      <c r="JY17" s="416"/>
      <c r="JZ17" s="416"/>
      <c r="KA17" s="416"/>
      <c r="KB17" s="416"/>
      <c r="KC17" s="416"/>
      <c r="KD17" s="416"/>
      <c r="KE17" s="416"/>
      <c r="KF17" s="416"/>
      <c r="KG17" s="416"/>
      <c r="KH17" s="416"/>
      <c r="KI17" s="416"/>
      <c r="KJ17" s="416"/>
      <c r="KK17" s="416"/>
      <c r="KL17" s="416"/>
      <c r="KM17" s="416"/>
      <c r="KN17" s="416"/>
      <c r="KO17" s="416"/>
      <c r="KP17" s="416"/>
      <c r="KQ17" s="416"/>
      <c r="KR17" s="416"/>
      <c r="KS17" s="416"/>
      <c r="KT17" s="416"/>
      <c r="KU17" s="416"/>
      <c r="KV17" s="416"/>
      <c r="KW17" s="416"/>
      <c r="KX17" s="416"/>
      <c r="KY17" s="416"/>
      <c r="KZ17" s="416"/>
      <c r="LA17" s="416"/>
      <c r="LB17" s="416"/>
      <c r="LC17" s="416"/>
      <c r="LD17" s="416"/>
      <c r="LE17" s="416"/>
      <c r="LF17" s="416"/>
      <c r="LG17" s="416"/>
      <c r="LH17" s="416"/>
      <c r="LI17" s="416"/>
      <c r="LJ17" s="416"/>
      <c r="LK17" s="416"/>
      <c r="LL17" s="416"/>
      <c r="LM17" s="416"/>
      <c r="LN17" s="416"/>
      <c r="LO17" s="416"/>
      <c r="LP17" s="416"/>
      <c r="LQ17" s="416"/>
      <c r="LR17" s="416"/>
      <c r="LS17" s="416"/>
      <c r="LT17" s="416"/>
      <c r="LU17" s="416"/>
      <c r="LV17" s="416"/>
      <c r="LW17" s="416"/>
      <c r="LX17" s="416"/>
      <c r="LY17" s="416"/>
      <c r="LZ17" s="416"/>
      <c r="MA17" s="416"/>
      <c r="MB17" s="416"/>
      <c r="MC17" s="416"/>
      <c r="MD17" s="416"/>
      <c r="ME17" s="416"/>
      <c r="MF17" s="416"/>
      <c r="MG17" s="416"/>
      <c r="MH17" s="416"/>
      <c r="MI17" s="416"/>
      <c r="MJ17" s="416"/>
      <c r="MK17" s="416"/>
      <c r="ML17" s="416"/>
      <c r="MM17" s="416"/>
      <c r="MN17" s="416"/>
      <c r="MO17" s="416"/>
      <c r="MP17" s="416"/>
      <c r="MQ17" s="416"/>
      <c r="MR17" s="416"/>
      <c r="MS17" s="416"/>
      <c r="MT17" s="416"/>
      <c r="MU17" s="416"/>
      <c r="MV17" s="416"/>
      <c r="MW17" s="416"/>
      <c r="MX17" s="416"/>
      <c r="MY17" s="416"/>
      <c r="MZ17" s="416"/>
      <c r="NA17" s="416"/>
      <c r="NB17" s="416"/>
      <c r="NC17" s="416"/>
      <c r="ND17" s="416"/>
      <c r="NE17" s="416"/>
      <c r="NF17" s="416"/>
      <c r="NG17" s="416"/>
      <c r="NH17" s="416"/>
      <c r="NI17" s="416"/>
      <c r="NJ17" s="416"/>
      <c r="NK17" s="416"/>
      <c r="NL17" s="416"/>
      <c r="NM17" s="416"/>
      <c r="NN17" s="416"/>
      <c r="NO17" s="416"/>
      <c r="NP17" s="416"/>
      <c r="NQ17" s="416"/>
      <c r="NR17" s="416"/>
      <c r="NS17" s="416"/>
      <c r="NT17" s="416"/>
      <c r="NU17" s="416"/>
      <c r="NV17" s="416"/>
      <c r="NW17" s="416"/>
      <c r="NX17" s="416"/>
      <c r="NY17" s="416"/>
      <c r="NZ17" s="416"/>
      <c r="OA17" s="416"/>
      <c r="OB17" s="416"/>
      <c r="OC17" s="416"/>
      <c r="OD17" s="416"/>
      <c r="OE17" s="416"/>
      <c r="OF17" s="416"/>
      <c r="OG17" s="416"/>
      <c r="OH17" s="416"/>
      <c r="OI17" s="416"/>
      <c r="OJ17" s="416"/>
      <c r="OK17" s="416"/>
      <c r="OL17" s="416"/>
      <c r="OM17" s="416"/>
      <c r="ON17" s="416"/>
      <c r="OO17" s="416"/>
      <c r="OP17" s="416"/>
      <c r="OQ17" s="416"/>
      <c r="OR17" s="416"/>
      <c r="OS17" s="416"/>
      <c r="OT17" s="416"/>
      <c r="OU17" s="416"/>
      <c r="OV17" s="416"/>
      <c r="OW17" s="416"/>
      <c r="OX17" s="416"/>
      <c r="OY17" s="416"/>
      <c r="OZ17" s="416"/>
      <c r="PA17" s="416"/>
      <c r="PB17" s="416"/>
      <c r="PC17" s="416"/>
      <c r="PD17" s="416"/>
      <c r="PE17" s="416"/>
      <c r="PF17" s="416"/>
      <c r="PG17" s="416"/>
      <c r="PH17" s="416"/>
      <c r="PI17" s="416"/>
      <c r="PJ17" s="416"/>
      <c r="PK17" s="416"/>
      <c r="PL17" s="416"/>
      <c r="PM17" s="416"/>
      <c r="PN17" s="416"/>
      <c r="PO17" s="416"/>
      <c r="PP17" s="416"/>
      <c r="PQ17" s="416"/>
      <c r="PR17" s="416"/>
      <c r="PS17" s="416"/>
      <c r="PT17" s="416"/>
      <c r="PU17" s="416"/>
      <c r="PV17" s="416"/>
      <c r="PW17" s="416"/>
      <c r="PX17" s="416"/>
      <c r="PY17" s="416"/>
      <c r="PZ17" s="416"/>
      <c r="QA17" s="416"/>
      <c r="QB17" s="416"/>
      <c r="QC17" s="416"/>
      <c r="QD17" s="416"/>
      <c r="QE17" s="416"/>
      <c r="QF17" s="416"/>
      <c r="QG17" s="416"/>
      <c r="QH17" s="416"/>
      <c r="QI17" s="416"/>
      <c r="QJ17" s="416"/>
      <c r="QK17" s="416"/>
      <c r="QL17" s="416"/>
      <c r="QM17" s="416"/>
      <c r="QN17" s="416"/>
      <c r="QO17" s="416"/>
      <c r="QP17" s="416"/>
      <c r="QQ17" s="416"/>
      <c r="QR17" s="416"/>
      <c r="QS17" s="416"/>
      <c r="QT17" s="416"/>
      <c r="QU17" s="416"/>
      <c r="QV17" s="416"/>
      <c r="QW17" s="416"/>
      <c r="QX17" s="416"/>
      <c r="QY17" s="416"/>
      <c r="QZ17" s="416"/>
      <c r="RA17" s="416"/>
      <c r="RB17" s="416"/>
      <c r="RC17" s="416"/>
      <c r="RD17" s="416"/>
      <c r="RE17" s="416"/>
      <c r="RF17" s="416"/>
      <c r="RG17" s="416"/>
      <c r="RH17" s="416"/>
      <c r="RI17" s="416"/>
      <c r="RJ17" s="416"/>
      <c r="RK17" s="416"/>
      <c r="RL17" s="416"/>
      <c r="RM17" s="416"/>
      <c r="RN17" s="416"/>
      <c r="RO17" s="416"/>
      <c r="RP17" s="416"/>
      <c r="RQ17" s="416"/>
      <c r="RR17" s="416"/>
      <c r="RS17" s="416"/>
      <c r="RT17" s="416"/>
      <c r="RU17" s="416"/>
      <c r="RV17" s="416"/>
      <c r="RW17" s="416"/>
      <c r="RX17" s="416"/>
      <c r="RY17" s="416"/>
      <c r="RZ17" s="416"/>
      <c r="SA17" s="416"/>
      <c r="SB17" s="416"/>
      <c r="SC17" s="416"/>
      <c r="SD17" s="416"/>
      <c r="SE17" s="416"/>
      <c r="SF17" s="416"/>
      <c r="SG17" s="416"/>
      <c r="SH17" s="416"/>
      <c r="SI17" s="416"/>
      <c r="SJ17" s="416"/>
      <c r="SK17" s="416"/>
      <c r="SL17" s="416"/>
      <c r="SM17" s="416"/>
      <c r="SN17" s="416"/>
      <c r="SO17" s="416"/>
      <c r="SP17" s="416"/>
      <c r="SQ17" s="416"/>
      <c r="SR17" s="416"/>
      <c r="SS17" s="416"/>
      <c r="ST17" s="416"/>
      <c r="SU17" s="416"/>
      <c r="SV17" s="416"/>
      <c r="SW17" s="416"/>
      <c r="SX17" s="416"/>
      <c r="SY17" s="416"/>
      <c r="SZ17" s="416"/>
      <c r="TA17" s="416"/>
      <c r="TB17" s="416"/>
      <c r="TC17" s="416"/>
      <c r="TD17" s="416"/>
      <c r="TE17" s="416"/>
      <c r="TF17" s="416"/>
      <c r="TG17" s="416"/>
      <c r="TH17" s="416"/>
      <c r="TI17" s="416"/>
      <c r="TJ17" s="416"/>
      <c r="TK17" s="416"/>
      <c r="TL17" s="416"/>
      <c r="TM17" s="416"/>
      <c r="TN17" s="416"/>
      <c r="TO17" s="416"/>
      <c r="TP17" s="416"/>
      <c r="TQ17" s="416"/>
      <c r="TR17" s="416"/>
      <c r="TS17" s="416"/>
      <c r="TT17" s="416"/>
      <c r="TU17" s="416"/>
      <c r="TV17" s="416"/>
      <c r="TW17" s="416"/>
      <c r="TX17" s="416"/>
      <c r="TY17" s="416"/>
      <c r="TZ17" s="416"/>
      <c r="UA17" s="416"/>
      <c r="UB17" s="416"/>
      <c r="UC17" s="416"/>
      <c r="UD17" s="416"/>
      <c r="UE17" s="416"/>
      <c r="UF17" s="416"/>
      <c r="UG17" s="416"/>
      <c r="UH17" s="416"/>
      <c r="UI17" s="416"/>
      <c r="UJ17" s="416"/>
      <c r="UK17" s="416"/>
      <c r="UL17" s="416"/>
      <c r="UM17" s="416"/>
      <c r="UN17" s="416"/>
      <c r="UO17" s="416"/>
      <c r="UP17" s="416"/>
      <c r="UQ17" s="416"/>
      <c r="UR17" s="416"/>
      <c r="US17" s="416"/>
      <c r="UT17" s="416"/>
      <c r="UU17" s="416"/>
      <c r="UV17" s="416"/>
      <c r="UW17" s="416"/>
      <c r="UX17" s="416"/>
      <c r="UY17" s="416"/>
      <c r="UZ17" s="416"/>
      <c r="VA17" s="416"/>
      <c r="VB17" s="416"/>
      <c r="VC17" s="416"/>
      <c r="VD17" s="416"/>
      <c r="VE17" s="416"/>
      <c r="VF17" s="416"/>
      <c r="VG17" s="416"/>
      <c r="VH17" s="416"/>
      <c r="VI17" s="416"/>
      <c r="VJ17" s="416"/>
      <c r="VK17" s="416"/>
      <c r="VL17" s="416"/>
      <c r="VM17" s="416"/>
      <c r="VN17" s="416"/>
      <c r="VO17" s="416"/>
      <c r="VP17" s="416"/>
      <c r="VQ17" s="416"/>
      <c r="VR17" s="416"/>
      <c r="VS17" s="416"/>
      <c r="VT17" s="416"/>
      <c r="VU17" s="416"/>
      <c r="VV17" s="416"/>
      <c r="VW17" s="416"/>
      <c r="VX17" s="416"/>
      <c r="VY17" s="416"/>
      <c r="VZ17" s="416"/>
      <c r="WA17" s="416"/>
      <c r="WB17" s="416"/>
      <c r="WC17" s="416"/>
      <c r="WD17" s="416"/>
      <c r="WE17" s="416"/>
      <c r="WF17" s="416"/>
      <c r="WG17" s="416"/>
      <c r="WH17" s="416"/>
      <c r="WI17" s="416"/>
      <c r="WJ17" s="416"/>
      <c r="WK17" s="416"/>
      <c r="WL17" s="416"/>
      <c r="WM17" s="416"/>
      <c r="WN17" s="416"/>
      <c r="WO17" s="416"/>
      <c r="WP17" s="416"/>
      <c r="WQ17" s="416"/>
      <c r="WR17" s="416"/>
      <c r="WS17" s="416"/>
      <c r="WT17" s="416"/>
      <c r="WU17" s="416"/>
      <c r="WV17" s="416"/>
      <c r="WW17" s="416"/>
      <c r="WX17" s="416"/>
      <c r="WY17" s="416"/>
      <c r="WZ17" s="416"/>
      <c r="XA17" s="416"/>
      <c r="XB17" s="416"/>
      <c r="XC17" s="416"/>
      <c r="XD17" s="416"/>
      <c r="XE17" s="416"/>
      <c r="XF17" s="416"/>
      <c r="XG17" s="416"/>
      <c r="XH17" s="416"/>
      <c r="XI17" s="416"/>
      <c r="XJ17" s="416"/>
      <c r="XK17" s="416"/>
      <c r="XL17" s="416"/>
      <c r="XM17" s="416"/>
      <c r="XN17" s="416"/>
      <c r="XO17" s="416"/>
      <c r="XP17" s="416"/>
      <c r="XQ17" s="416"/>
      <c r="XR17" s="416"/>
      <c r="XS17" s="416"/>
      <c r="XT17" s="416"/>
      <c r="XU17" s="416"/>
      <c r="XV17" s="416"/>
      <c r="XW17" s="416"/>
      <c r="XX17" s="416"/>
      <c r="XY17" s="416"/>
      <c r="XZ17" s="416"/>
      <c r="YA17" s="416"/>
      <c r="YB17" s="416"/>
      <c r="YC17" s="416"/>
      <c r="YD17" s="416"/>
      <c r="YE17" s="416"/>
      <c r="YF17" s="416"/>
      <c r="YG17" s="416"/>
      <c r="YH17" s="416"/>
      <c r="YI17" s="416"/>
      <c r="YJ17" s="416"/>
      <c r="YK17" s="416"/>
      <c r="YL17" s="416"/>
      <c r="YM17" s="416"/>
      <c r="YN17" s="416"/>
      <c r="YO17" s="416"/>
      <c r="YP17" s="416"/>
      <c r="YQ17" s="416"/>
      <c r="YR17" s="416"/>
      <c r="YS17" s="416"/>
      <c r="YT17" s="416"/>
      <c r="YU17" s="416"/>
      <c r="YV17" s="416"/>
      <c r="YW17" s="416"/>
      <c r="YX17" s="416"/>
      <c r="YY17" s="416"/>
      <c r="YZ17" s="416"/>
      <c r="ZA17" s="416"/>
      <c r="ZB17" s="416"/>
      <c r="ZC17" s="416"/>
      <c r="ZD17" s="416"/>
      <c r="ZE17" s="416"/>
      <c r="ZF17" s="416"/>
      <c r="ZG17" s="416"/>
      <c r="ZH17" s="416"/>
      <c r="ZI17" s="416"/>
      <c r="ZJ17" s="416"/>
      <c r="ZK17" s="416"/>
      <c r="ZL17" s="416"/>
      <c r="ZM17" s="416"/>
      <c r="ZN17" s="416"/>
      <c r="ZO17" s="416"/>
      <c r="ZP17" s="416"/>
      <c r="ZQ17" s="416"/>
      <c r="ZR17" s="416"/>
      <c r="ZS17" s="416"/>
      <c r="ZT17" s="416"/>
      <c r="ZU17" s="416"/>
      <c r="ZV17" s="416"/>
      <c r="ZW17" s="416"/>
      <c r="ZX17" s="416"/>
      <c r="ZY17" s="416"/>
      <c r="ZZ17" s="416"/>
      <c r="AAA17" s="416"/>
      <c r="AAB17" s="416"/>
      <c r="AAC17" s="416"/>
      <c r="AAD17" s="416"/>
      <c r="AAE17" s="416"/>
      <c r="AAF17" s="416"/>
      <c r="AAG17" s="416"/>
      <c r="AAH17" s="416"/>
      <c r="AAI17" s="416"/>
      <c r="AAJ17" s="416"/>
      <c r="AAK17" s="416"/>
      <c r="AAL17" s="416"/>
      <c r="AAM17" s="416"/>
      <c r="AAN17" s="416"/>
      <c r="AAO17" s="416"/>
      <c r="AAP17" s="416"/>
      <c r="AAQ17" s="416"/>
      <c r="AAR17" s="416"/>
      <c r="AAS17" s="416"/>
      <c r="AAT17" s="416"/>
      <c r="AAU17" s="416"/>
      <c r="AAV17" s="416"/>
      <c r="AAW17" s="416"/>
      <c r="AAX17" s="416"/>
      <c r="AAY17" s="416"/>
      <c r="AAZ17" s="416"/>
      <c r="ABA17" s="416"/>
      <c r="ABB17" s="416"/>
      <c r="ABC17" s="416"/>
      <c r="ABD17" s="416"/>
      <c r="ABE17" s="416"/>
      <c r="ABF17" s="416"/>
      <c r="ABG17" s="416"/>
      <c r="ABH17" s="416"/>
      <c r="ABI17" s="416"/>
      <c r="ABJ17" s="416"/>
      <c r="ABK17" s="416"/>
      <c r="ABL17" s="416"/>
      <c r="ABM17" s="416"/>
      <c r="ABN17" s="416"/>
      <c r="ABO17" s="416"/>
      <c r="ABP17" s="416"/>
      <c r="ABQ17" s="416"/>
      <c r="ABR17" s="416"/>
      <c r="ABS17" s="416"/>
      <c r="ABT17" s="416"/>
      <c r="ABU17" s="416"/>
      <c r="ABV17" s="416"/>
      <c r="ABW17" s="416"/>
      <c r="ABX17" s="416"/>
      <c r="ABY17" s="416"/>
      <c r="ABZ17" s="416"/>
      <c r="ACA17" s="416"/>
      <c r="ACB17" s="416"/>
      <c r="ACC17" s="416"/>
      <c r="ACD17" s="416"/>
      <c r="ACE17" s="416"/>
      <c r="ACF17" s="416"/>
      <c r="ACG17" s="416"/>
      <c r="ACH17" s="416"/>
      <c r="ACI17" s="416"/>
      <c r="ACJ17" s="416"/>
      <c r="ACK17" s="416"/>
      <c r="ACL17" s="416"/>
      <c r="ACM17" s="416"/>
      <c r="ACN17" s="416"/>
      <c r="ACO17" s="416"/>
      <c r="ACP17" s="416"/>
      <c r="ACQ17" s="416"/>
      <c r="ACR17" s="416"/>
      <c r="ACS17" s="416"/>
      <c r="ACT17" s="416"/>
      <c r="ACU17" s="416"/>
      <c r="ACV17" s="416"/>
      <c r="ACW17" s="416"/>
      <c r="ACX17" s="416"/>
      <c r="ACY17" s="416"/>
      <c r="ACZ17" s="416"/>
      <c r="ADA17" s="416"/>
      <c r="ADB17" s="416"/>
      <c r="ADC17" s="416"/>
      <c r="ADD17" s="416"/>
      <c r="ADE17" s="416"/>
      <c r="ADF17" s="416"/>
      <c r="ADG17" s="416"/>
      <c r="ADH17" s="416"/>
      <c r="ADI17" s="416"/>
      <c r="ADJ17" s="416"/>
      <c r="ADK17" s="416"/>
      <c r="ADL17" s="416"/>
      <c r="ADM17" s="416"/>
      <c r="ADN17" s="416"/>
      <c r="ADO17" s="416"/>
      <c r="ADP17" s="416"/>
      <c r="ADQ17" s="416"/>
      <c r="ADR17" s="416"/>
      <c r="ADS17" s="416"/>
      <c r="ADT17" s="416"/>
      <c r="ADU17" s="416"/>
      <c r="ADV17" s="416"/>
      <c r="ADW17" s="416"/>
      <c r="ADX17" s="416"/>
      <c r="ADY17" s="416"/>
      <c r="ADZ17" s="416"/>
      <c r="AEA17" s="416"/>
      <c r="AEB17" s="416"/>
      <c r="AEC17" s="416"/>
      <c r="AED17" s="416"/>
      <c r="AEE17" s="416"/>
      <c r="AEF17" s="416"/>
      <c r="AEG17" s="416"/>
      <c r="AEH17" s="416"/>
      <c r="AEI17" s="416"/>
      <c r="AEJ17" s="416"/>
      <c r="AEK17" s="416"/>
      <c r="AEL17" s="416"/>
      <c r="AEM17" s="416"/>
      <c r="AEN17" s="416"/>
      <c r="AEO17" s="416"/>
      <c r="AEP17" s="416"/>
      <c r="AEQ17" s="416"/>
      <c r="AER17" s="416"/>
      <c r="AES17" s="416"/>
      <c r="AET17" s="416"/>
      <c r="AEU17" s="416"/>
      <c r="AEV17" s="416"/>
      <c r="AEW17" s="416"/>
      <c r="AEX17" s="416"/>
      <c r="AEY17" s="416"/>
      <c r="AEZ17" s="416"/>
      <c r="AFA17" s="416"/>
      <c r="AFB17" s="416"/>
      <c r="AFC17" s="416"/>
      <c r="AFD17" s="416"/>
      <c r="AFE17" s="416"/>
      <c r="AFF17" s="416"/>
      <c r="AFG17" s="416"/>
      <c r="AFH17" s="416"/>
      <c r="AFI17" s="416"/>
      <c r="AFJ17" s="416"/>
      <c r="AFK17" s="416"/>
      <c r="AFL17" s="416"/>
      <c r="AFM17" s="416"/>
      <c r="AFN17" s="416"/>
      <c r="AFO17" s="416"/>
      <c r="AFP17" s="416"/>
      <c r="AFQ17" s="416"/>
      <c r="AFR17" s="416"/>
      <c r="AFS17" s="416"/>
      <c r="AFT17" s="416"/>
      <c r="AFU17" s="416"/>
      <c r="AFV17" s="416"/>
      <c r="AFW17" s="416"/>
      <c r="AFX17" s="416"/>
      <c r="AFY17" s="416"/>
      <c r="AFZ17" s="416"/>
      <c r="AGA17" s="416"/>
      <c r="AGB17" s="416"/>
      <c r="AGC17" s="416"/>
      <c r="AGD17" s="416"/>
      <c r="AGE17" s="416"/>
      <c r="AGF17" s="416"/>
      <c r="AGG17" s="416"/>
      <c r="AGH17" s="416"/>
      <c r="AGI17" s="416"/>
      <c r="AGJ17" s="416"/>
      <c r="AGK17" s="416"/>
      <c r="AGL17" s="416"/>
      <c r="AGM17" s="416"/>
      <c r="AGN17" s="416"/>
      <c r="AGO17" s="416"/>
      <c r="AGP17" s="416"/>
      <c r="AGQ17" s="416"/>
      <c r="AGR17" s="416"/>
      <c r="AGS17" s="416"/>
      <c r="AGT17" s="416"/>
      <c r="AGU17" s="416"/>
      <c r="AGV17" s="416"/>
      <c r="AGW17" s="416"/>
      <c r="AGX17" s="416"/>
      <c r="AGY17" s="416"/>
      <c r="AGZ17" s="416"/>
      <c r="AHA17" s="416"/>
      <c r="AHB17" s="416"/>
      <c r="AHC17" s="416"/>
      <c r="AHD17" s="416"/>
      <c r="AHE17" s="416"/>
      <c r="AHF17" s="416"/>
      <c r="AHG17" s="416"/>
      <c r="AHH17" s="416"/>
      <c r="AHI17" s="416"/>
      <c r="AHJ17" s="416"/>
      <c r="AHK17" s="416"/>
      <c r="AHL17" s="416"/>
      <c r="AHM17" s="416"/>
      <c r="AHN17" s="416"/>
      <c r="AHO17" s="416"/>
      <c r="AHP17" s="416"/>
      <c r="AHQ17" s="416"/>
      <c r="AHR17" s="416"/>
      <c r="AHS17" s="416"/>
      <c r="AHT17" s="416"/>
      <c r="AHU17" s="416"/>
      <c r="AHV17" s="416"/>
      <c r="AHW17" s="416"/>
      <c r="AHX17" s="416"/>
      <c r="AHY17" s="416"/>
      <c r="AHZ17" s="416"/>
      <c r="AIA17" s="416"/>
      <c r="AIB17" s="416"/>
      <c r="AIC17" s="416"/>
      <c r="AID17" s="416"/>
      <c r="AIE17" s="416"/>
      <c r="AIF17" s="416"/>
      <c r="AIG17" s="416"/>
      <c r="AIH17" s="416"/>
      <c r="AII17" s="416"/>
      <c r="AIJ17" s="416"/>
      <c r="AIK17" s="416"/>
      <c r="AIL17" s="416"/>
      <c r="AIM17" s="416"/>
      <c r="AIN17" s="416"/>
      <c r="AIO17" s="416"/>
      <c r="AIP17" s="416"/>
      <c r="AIQ17" s="416"/>
      <c r="AIR17" s="416"/>
      <c r="AIS17" s="416"/>
      <c r="AIT17" s="416"/>
      <c r="AIU17" s="416"/>
      <c r="AIV17" s="416"/>
      <c r="AIW17" s="416"/>
      <c r="AIX17" s="416"/>
      <c r="AIY17" s="416"/>
      <c r="AIZ17" s="416"/>
      <c r="AJA17" s="416"/>
      <c r="AJB17" s="416"/>
      <c r="AJC17" s="416"/>
      <c r="AJD17" s="416"/>
      <c r="AJE17" s="416"/>
      <c r="AJF17" s="416"/>
      <c r="AJG17" s="416"/>
      <c r="AJH17" s="416"/>
      <c r="AJI17" s="416"/>
      <c r="AJJ17" s="416"/>
      <c r="AJK17" s="416"/>
      <c r="AJL17" s="416"/>
      <c r="AJM17" s="416"/>
      <c r="AJN17" s="416"/>
      <c r="AJO17" s="416"/>
      <c r="AJP17" s="416"/>
      <c r="AJQ17" s="416"/>
      <c r="AJR17" s="416"/>
      <c r="AJS17" s="416"/>
      <c r="AJT17" s="416"/>
      <c r="AJU17" s="416"/>
      <c r="AJV17" s="416"/>
      <c r="AJW17" s="416"/>
      <c r="AJX17" s="416"/>
      <c r="AJY17" s="416"/>
      <c r="AJZ17" s="416"/>
      <c r="AKA17" s="416"/>
      <c r="AKB17" s="416"/>
      <c r="AKC17" s="416"/>
      <c r="AKD17" s="416"/>
      <c r="AKE17" s="416"/>
      <c r="AKF17" s="416"/>
      <c r="AKG17" s="416"/>
      <c r="AKH17" s="416"/>
      <c r="AKI17" s="416"/>
      <c r="AKJ17" s="416"/>
      <c r="AKK17" s="416"/>
      <c r="AKL17" s="416"/>
      <c r="AKM17" s="416"/>
      <c r="AKN17" s="416"/>
      <c r="AKO17" s="416"/>
      <c r="AKP17" s="416"/>
      <c r="AKQ17" s="416"/>
      <c r="AKR17" s="416"/>
      <c r="AKS17" s="416"/>
      <c r="AKT17" s="416"/>
      <c r="AKU17" s="416"/>
      <c r="AKV17" s="416"/>
      <c r="AKW17" s="416"/>
      <c r="AKX17" s="416"/>
      <c r="AKY17" s="416"/>
      <c r="AKZ17" s="416"/>
      <c r="ALA17" s="416"/>
      <c r="ALB17" s="416"/>
      <c r="ALC17" s="416"/>
      <c r="ALD17" s="416"/>
      <c r="ALE17" s="416"/>
      <c r="ALF17" s="416"/>
      <c r="ALG17" s="416"/>
      <c r="ALH17" s="416"/>
      <c r="ALI17" s="416"/>
      <c r="ALJ17" s="416"/>
      <c r="ALK17" s="416"/>
      <c r="ALL17" s="416"/>
      <c r="ALM17" s="416"/>
      <c r="ALN17" s="416"/>
      <c r="ALO17" s="416"/>
      <c r="ALP17" s="416"/>
      <c r="ALQ17" s="416"/>
      <c r="ALR17" s="416"/>
      <c r="ALS17" s="416"/>
      <c r="ALT17" s="416"/>
      <c r="ALU17" s="416"/>
      <c r="ALV17" s="416"/>
      <c r="ALW17" s="416"/>
      <c r="ALX17" s="416"/>
      <c r="ALY17" s="416"/>
      <c r="ALZ17" s="416"/>
      <c r="AMA17" s="416"/>
      <c r="AMB17" s="416"/>
      <c r="AMC17" s="416"/>
      <c r="AMD17" s="416"/>
      <c r="AME17" s="416"/>
      <c r="AMF17" s="416"/>
      <c r="AMG17" s="416"/>
      <c r="AMH17" s="416"/>
      <c r="AMI17" s="416"/>
      <c r="AMJ17" s="416"/>
      <c r="AMK17" s="416"/>
    </row>
    <row r="18" spans="1:1025" s="298" customFormat="1" ht="39.950000000000003" customHeight="1" x14ac:dyDescent="0.8">
      <c r="A18" s="525" t="s">
        <v>30</v>
      </c>
      <c r="B18" s="418">
        <v>702</v>
      </c>
      <c r="C18" s="419">
        <v>410</v>
      </c>
      <c r="D18" s="418">
        <v>205</v>
      </c>
      <c r="E18" s="419">
        <v>622</v>
      </c>
      <c r="F18" s="418">
        <v>415</v>
      </c>
      <c r="G18" s="420">
        <v>470.8</v>
      </c>
      <c r="H18" s="421"/>
      <c r="I18" s="417"/>
      <c r="J18" s="422"/>
      <c r="K18" s="416"/>
      <c r="L18" s="416"/>
      <c r="M18" s="416"/>
      <c r="N18" s="416"/>
      <c r="O18" s="416"/>
      <c r="P18" s="416"/>
      <c r="Q18" s="416"/>
      <c r="R18" s="416"/>
      <c r="S18" s="416"/>
      <c r="T18" s="416"/>
      <c r="U18" s="416"/>
      <c r="V18" s="416"/>
      <c r="W18" s="416"/>
      <c r="X18" s="416"/>
      <c r="Y18" s="416"/>
      <c r="Z18" s="416"/>
      <c r="AA18" s="416"/>
      <c r="AB18" s="416"/>
      <c r="AC18" s="416"/>
      <c r="AD18" s="416"/>
      <c r="AE18" s="416"/>
      <c r="AF18" s="416"/>
      <c r="AG18" s="416"/>
      <c r="AH18" s="416"/>
      <c r="AI18" s="416"/>
      <c r="AJ18" s="416"/>
      <c r="AK18" s="416"/>
      <c r="AL18" s="416"/>
      <c r="AM18" s="416"/>
      <c r="AN18" s="416"/>
      <c r="AO18" s="416"/>
      <c r="AP18" s="416"/>
      <c r="AQ18" s="416"/>
      <c r="AR18" s="416"/>
      <c r="AS18" s="416"/>
      <c r="AT18" s="416"/>
      <c r="AU18" s="416"/>
      <c r="AV18" s="416"/>
      <c r="AW18" s="416"/>
      <c r="AX18" s="416"/>
      <c r="AY18" s="416"/>
      <c r="AZ18" s="416"/>
      <c r="BA18" s="416"/>
      <c r="BB18" s="416"/>
      <c r="BC18" s="416"/>
      <c r="BD18" s="416"/>
      <c r="BE18" s="416"/>
      <c r="BF18" s="416"/>
      <c r="BG18" s="416"/>
      <c r="BH18" s="416"/>
      <c r="BI18" s="416"/>
      <c r="BJ18" s="416"/>
      <c r="BK18" s="416"/>
      <c r="BL18" s="416"/>
      <c r="BM18" s="416"/>
      <c r="BN18" s="416"/>
      <c r="BO18" s="416"/>
      <c r="BP18" s="416"/>
      <c r="BQ18" s="416"/>
      <c r="BR18" s="416"/>
      <c r="BS18" s="416"/>
      <c r="BT18" s="416"/>
      <c r="BU18" s="416"/>
      <c r="BV18" s="416"/>
      <c r="BW18" s="416"/>
      <c r="BX18" s="416"/>
      <c r="BY18" s="416"/>
      <c r="BZ18" s="416"/>
      <c r="CA18" s="416"/>
      <c r="CB18" s="416"/>
      <c r="CC18" s="416"/>
      <c r="CD18" s="416"/>
      <c r="CE18" s="416"/>
      <c r="CF18" s="416"/>
      <c r="CG18" s="416"/>
      <c r="CH18" s="416"/>
      <c r="CI18" s="416"/>
      <c r="CJ18" s="416"/>
      <c r="CK18" s="416"/>
      <c r="CL18" s="416"/>
      <c r="CM18" s="416"/>
      <c r="CN18" s="416"/>
      <c r="CO18" s="416"/>
      <c r="CP18" s="416"/>
      <c r="CQ18" s="416"/>
      <c r="CR18" s="416"/>
      <c r="CS18" s="416"/>
      <c r="CT18" s="416"/>
      <c r="CU18" s="416"/>
      <c r="CV18" s="416"/>
      <c r="CW18" s="416"/>
      <c r="CX18" s="416"/>
      <c r="CY18" s="416"/>
      <c r="CZ18" s="416"/>
      <c r="DA18" s="416"/>
      <c r="DB18" s="416"/>
      <c r="DC18" s="416"/>
      <c r="DD18" s="416"/>
      <c r="DE18" s="416"/>
      <c r="DF18" s="416"/>
      <c r="DG18" s="416"/>
      <c r="DH18" s="416"/>
      <c r="DI18" s="416"/>
      <c r="DJ18" s="416"/>
      <c r="DK18" s="416"/>
      <c r="DL18" s="416"/>
      <c r="DM18" s="416"/>
      <c r="DN18" s="416"/>
      <c r="DO18" s="416"/>
      <c r="DP18" s="416"/>
      <c r="DQ18" s="416"/>
      <c r="DR18" s="416"/>
      <c r="DS18" s="416"/>
      <c r="DT18" s="416"/>
      <c r="DU18" s="416"/>
      <c r="DV18" s="416"/>
      <c r="DW18" s="416"/>
      <c r="DX18" s="416"/>
      <c r="DY18" s="416"/>
      <c r="DZ18" s="416"/>
      <c r="EA18" s="416"/>
      <c r="EB18" s="416"/>
      <c r="EC18" s="416"/>
      <c r="ED18" s="416"/>
      <c r="EE18" s="416"/>
      <c r="EF18" s="416"/>
      <c r="EG18" s="416"/>
      <c r="EH18" s="416"/>
      <c r="EI18" s="416"/>
      <c r="EJ18" s="416"/>
      <c r="EK18" s="416"/>
      <c r="EL18" s="416"/>
      <c r="EM18" s="416"/>
      <c r="EN18" s="416"/>
      <c r="EO18" s="416"/>
      <c r="EP18" s="416"/>
      <c r="EQ18" s="416"/>
      <c r="ER18" s="416"/>
      <c r="ES18" s="416"/>
      <c r="ET18" s="416"/>
      <c r="EU18" s="416"/>
      <c r="EV18" s="416"/>
      <c r="EW18" s="416"/>
      <c r="EX18" s="416"/>
      <c r="EY18" s="416"/>
      <c r="EZ18" s="416"/>
      <c r="FA18" s="416"/>
      <c r="FB18" s="416"/>
      <c r="FC18" s="416"/>
      <c r="FD18" s="416"/>
      <c r="FE18" s="416"/>
      <c r="FF18" s="416"/>
      <c r="FG18" s="416"/>
      <c r="FH18" s="416"/>
      <c r="FI18" s="416"/>
      <c r="FJ18" s="416"/>
      <c r="FK18" s="416"/>
      <c r="FL18" s="416"/>
      <c r="FM18" s="416"/>
      <c r="FN18" s="416"/>
      <c r="FO18" s="416"/>
      <c r="FP18" s="416"/>
      <c r="FQ18" s="416"/>
      <c r="FR18" s="416"/>
      <c r="FS18" s="416"/>
      <c r="FT18" s="416"/>
      <c r="FU18" s="416"/>
      <c r="FV18" s="416"/>
      <c r="FW18" s="416"/>
      <c r="FX18" s="416"/>
      <c r="FY18" s="416"/>
      <c r="FZ18" s="416"/>
      <c r="GA18" s="416"/>
      <c r="GB18" s="416"/>
      <c r="GC18" s="416"/>
      <c r="GD18" s="416"/>
      <c r="GE18" s="416"/>
      <c r="GF18" s="416"/>
      <c r="GG18" s="416"/>
      <c r="GH18" s="416"/>
      <c r="GI18" s="416"/>
      <c r="GJ18" s="416"/>
      <c r="GK18" s="416"/>
      <c r="GL18" s="416"/>
      <c r="GM18" s="416"/>
      <c r="GN18" s="416"/>
      <c r="GO18" s="416"/>
      <c r="GP18" s="416"/>
      <c r="GQ18" s="416"/>
      <c r="GR18" s="416"/>
      <c r="GS18" s="416"/>
      <c r="GT18" s="416"/>
      <c r="GU18" s="416"/>
      <c r="GV18" s="416"/>
      <c r="GW18" s="416"/>
      <c r="GX18" s="416"/>
      <c r="GY18" s="416"/>
      <c r="GZ18" s="416"/>
      <c r="HA18" s="416"/>
      <c r="HB18" s="416"/>
      <c r="HC18" s="416"/>
      <c r="HD18" s="416"/>
      <c r="HE18" s="416"/>
      <c r="HF18" s="416"/>
      <c r="HG18" s="416"/>
      <c r="HH18" s="416"/>
      <c r="HI18" s="416"/>
      <c r="HJ18" s="416"/>
      <c r="HK18" s="416"/>
      <c r="HL18" s="416"/>
      <c r="HM18" s="416"/>
      <c r="HN18" s="416"/>
      <c r="HO18" s="416"/>
      <c r="HP18" s="416"/>
      <c r="HQ18" s="416"/>
      <c r="HR18" s="416"/>
      <c r="HS18" s="416"/>
      <c r="HT18" s="416"/>
      <c r="HU18" s="416"/>
      <c r="HV18" s="416"/>
      <c r="HW18" s="416"/>
      <c r="HX18" s="416"/>
      <c r="HY18" s="416"/>
      <c r="HZ18" s="416"/>
      <c r="IA18" s="416"/>
      <c r="IB18" s="416"/>
      <c r="IC18" s="416"/>
      <c r="ID18" s="416"/>
      <c r="IE18" s="416"/>
      <c r="IF18" s="416"/>
      <c r="IG18" s="416"/>
      <c r="IH18" s="416"/>
      <c r="II18" s="416"/>
      <c r="IJ18" s="416"/>
      <c r="IK18" s="416"/>
      <c r="IL18" s="416"/>
      <c r="IM18" s="416"/>
      <c r="IN18" s="416"/>
      <c r="IO18" s="416"/>
      <c r="IP18" s="416"/>
      <c r="IQ18" s="416"/>
      <c r="IR18" s="416"/>
      <c r="IS18" s="416"/>
      <c r="IT18" s="416"/>
      <c r="IU18" s="416"/>
      <c r="IV18" s="416"/>
      <c r="IW18" s="416"/>
      <c r="IX18" s="416"/>
      <c r="IY18" s="416"/>
      <c r="IZ18" s="416"/>
      <c r="JA18" s="416"/>
      <c r="JB18" s="416"/>
      <c r="JC18" s="416"/>
      <c r="JD18" s="416"/>
      <c r="JE18" s="416"/>
      <c r="JF18" s="416"/>
      <c r="JG18" s="416"/>
      <c r="JH18" s="416"/>
      <c r="JI18" s="416"/>
      <c r="JJ18" s="416"/>
      <c r="JK18" s="416"/>
      <c r="JL18" s="416"/>
      <c r="JM18" s="416"/>
      <c r="JN18" s="416"/>
      <c r="JO18" s="416"/>
      <c r="JP18" s="416"/>
      <c r="JQ18" s="416"/>
      <c r="JR18" s="416"/>
      <c r="JS18" s="416"/>
      <c r="JT18" s="416"/>
      <c r="JU18" s="416"/>
      <c r="JV18" s="416"/>
      <c r="JW18" s="416"/>
      <c r="JX18" s="416"/>
      <c r="JY18" s="416"/>
      <c r="JZ18" s="416"/>
      <c r="KA18" s="416"/>
      <c r="KB18" s="416"/>
      <c r="KC18" s="416"/>
      <c r="KD18" s="416"/>
      <c r="KE18" s="416"/>
      <c r="KF18" s="416"/>
      <c r="KG18" s="416"/>
      <c r="KH18" s="416"/>
      <c r="KI18" s="416"/>
      <c r="KJ18" s="416"/>
      <c r="KK18" s="416"/>
      <c r="KL18" s="416"/>
      <c r="KM18" s="416"/>
      <c r="KN18" s="416"/>
      <c r="KO18" s="416"/>
      <c r="KP18" s="416"/>
      <c r="KQ18" s="416"/>
      <c r="KR18" s="416"/>
      <c r="KS18" s="416"/>
      <c r="KT18" s="416"/>
      <c r="KU18" s="416"/>
      <c r="KV18" s="416"/>
      <c r="KW18" s="416"/>
      <c r="KX18" s="416"/>
      <c r="KY18" s="416"/>
      <c r="KZ18" s="416"/>
      <c r="LA18" s="416"/>
      <c r="LB18" s="416"/>
      <c r="LC18" s="416"/>
      <c r="LD18" s="416"/>
      <c r="LE18" s="416"/>
      <c r="LF18" s="416"/>
      <c r="LG18" s="416"/>
      <c r="LH18" s="416"/>
      <c r="LI18" s="416"/>
      <c r="LJ18" s="416"/>
      <c r="LK18" s="416"/>
      <c r="LL18" s="416"/>
      <c r="LM18" s="416"/>
      <c r="LN18" s="416"/>
      <c r="LO18" s="416"/>
      <c r="LP18" s="416"/>
      <c r="LQ18" s="416"/>
      <c r="LR18" s="416"/>
      <c r="LS18" s="416"/>
      <c r="LT18" s="416"/>
      <c r="LU18" s="416"/>
      <c r="LV18" s="416"/>
      <c r="LW18" s="416"/>
      <c r="LX18" s="416"/>
      <c r="LY18" s="416"/>
      <c r="LZ18" s="416"/>
      <c r="MA18" s="416"/>
      <c r="MB18" s="416"/>
      <c r="MC18" s="416"/>
      <c r="MD18" s="416"/>
      <c r="ME18" s="416"/>
      <c r="MF18" s="416"/>
      <c r="MG18" s="416"/>
      <c r="MH18" s="416"/>
      <c r="MI18" s="416"/>
      <c r="MJ18" s="416"/>
      <c r="MK18" s="416"/>
      <c r="ML18" s="416"/>
      <c r="MM18" s="416"/>
      <c r="MN18" s="416"/>
      <c r="MO18" s="416"/>
      <c r="MP18" s="416"/>
      <c r="MQ18" s="416"/>
      <c r="MR18" s="416"/>
      <c r="MS18" s="416"/>
      <c r="MT18" s="416"/>
      <c r="MU18" s="416"/>
      <c r="MV18" s="416"/>
      <c r="MW18" s="416"/>
      <c r="MX18" s="416"/>
      <c r="MY18" s="416"/>
      <c r="MZ18" s="416"/>
      <c r="NA18" s="416"/>
      <c r="NB18" s="416"/>
      <c r="NC18" s="416"/>
      <c r="ND18" s="416"/>
      <c r="NE18" s="416"/>
      <c r="NF18" s="416"/>
      <c r="NG18" s="416"/>
      <c r="NH18" s="416"/>
      <c r="NI18" s="416"/>
      <c r="NJ18" s="416"/>
      <c r="NK18" s="416"/>
      <c r="NL18" s="416"/>
      <c r="NM18" s="416"/>
      <c r="NN18" s="416"/>
      <c r="NO18" s="416"/>
      <c r="NP18" s="416"/>
      <c r="NQ18" s="416"/>
      <c r="NR18" s="416"/>
      <c r="NS18" s="416"/>
      <c r="NT18" s="416"/>
      <c r="NU18" s="416"/>
      <c r="NV18" s="416"/>
      <c r="NW18" s="416"/>
      <c r="NX18" s="416"/>
      <c r="NY18" s="416"/>
      <c r="NZ18" s="416"/>
      <c r="OA18" s="416"/>
      <c r="OB18" s="416"/>
      <c r="OC18" s="416"/>
      <c r="OD18" s="416"/>
      <c r="OE18" s="416"/>
      <c r="OF18" s="416"/>
      <c r="OG18" s="416"/>
      <c r="OH18" s="416"/>
      <c r="OI18" s="416"/>
      <c r="OJ18" s="416"/>
      <c r="OK18" s="416"/>
      <c r="OL18" s="416"/>
      <c r="OM18" s="416"/>
      <c r="ON18" s="416"/>
      <c r="OO18" s="416"/>
      <c r="OP18" s="416"/>
      <c r="OQ18" s="416"/>
      <c r="OR18" s="416"/>
      <c r="OS18" s="416"/>
      <c r="OT18" s="416"/>
      <c r="OU18" s="416"/>
      <c r="OV18" s="416"/>
      <c r="OW18" s="416"/>
      <c r="OX18" s="416"/>
      <c r="OY18" s="416"/>
      <c r="OZ18" s="416"/>
      <c r="PA18" s="416"/>
      <c r="PB18" s="416"/>
      <c r="PC18" s="416"/>
      <c r="PD18" s="416"/>
      <c r="PE18" s="416"/>
      <c r="PF18" s="416"/>
      <c r="PG18" s="416"/>
      <c r="PH18" s="416"/>
      <c r="PI18" s="416"/>
      <c r="PJ18" s="416"/>
      <c r="PK18" s="416"/>
      <c r="PL18" s="416"/>
      <c r="PM18" s="416"/>
      <c r="PN18" s="416"/>
      <c r="PO18" s="416"/>
      <c r="PP18" s="416"/>
      <c r="PQ18" s="416"/>
      <c r="PR18" s="416"/>
      <c r="PS18" s="416"/>
      <c r="PT18" s="416"/>
      <c r="PU18" s="416"/>
      <c r="PV18" s="416"/>
      <c r="PW18" s="416"/>
      <c r="PX18" s="416"/>
      <c r="PY18" s="416"/>
      <c r="PZ18" s="416"/>
      <c r="QA18" s="416"/>
      <c r="QB18" s="416"/>
      <c r="QC18" s="416"/>
      <c r="QD18" s="416"/>
      <c r="QE18" s="416"/>
      <c r="QF18" s="416"/>
      <c r="QG18" s="416"/>
      <c r="QH18" s="416"/>
      <c r="QI18" s="416"/>
      <c r="QJ18" s="416"/>
      <c r="QK18" s="416"/>
      <c r="QL18" s="416"/>
      <c r="QM18" s="416"/>
      <c r="QN18" s="416"/>
      <c r="QO18" s="416"/>
      <c r="QP18" s="416"/>
      <c r="QQ18" s="416"/>
      <c r="QR18" s="416"/>
      <c r="QS18" s="416"/>
      <c r="QT18" s="416"/>
      <c r="QU18" s="416"/>
      <c r="QV18" s="416"/>
      <c r="QW18" s="416"/>
      <c r="QX18" s="416"/>
      <c r="QY18" s="416"/>
      <c r="QZ18" s="416"/>
      <c r="RA18" s="416"/>
      <c r="RB18" s="416"/>
      <c r="RC18" s="416"/>
      <c r="RD18" s="416"/>
      <c r="RE18" s="416"/>
      <c r="RF18" s="416"/>
      <c r="RG18" s="416"/>
      <c r="RH18" s="416"/>
      <c r="RI18" s="416"/>
      <c r="RJ18" s="416"/>
      <c r="RK18" s="416"/>
      <c r="RL18" s="416"/>
      <c r="RM18" s="416"/>
      <c r="RN18" s="416"/>
      <c r="RO18" s="416"/>
      <c r="RP18" s="416"/>
      <c r="RQ18" s="416"/>
      <c r="RR18" s="416"/>
      <c r="RS18" s="416"/>
      <c r="RT18" s="416"/>
      <c r="RU18" s="416"/>
      <c r="RV18" s="416"/>
      <c r="RW18" s="416"/>
      <c r="RX18" s="416"/>
      <c r="RY18" s="416"/>
      <c r="RZ18" s="416"/>
      <c r="SA18" s="416"/>
      <c r="SB18" s="416"/>
      <c r="SC18" s="416"/>
      <c r="SD18" s="416"/>
      <c r="SE18" s="416"/>
      <c r="SF18" s="416"/>
      <c r="SG18" s="416"/>
      <c r="SH18" s="416"/>
      <c r="SI18" s="416"/>
      <c r="SJ18" s="416"/>
      <c r="SK18" s="416"/>
      <c r="SL18" s="416"/>
      <c r="SM18" s="416"/>
      <c r="SN18" s="416"/>
      <c r="SO18" s="416"/>
      <c r="SP18" s="416"/>
      <c r="SQ18" s="416"/>
      <c r="SR18" s="416"/>
      <c r="SS18" s="416"/>
      <c r="ST18" s="416"/>
      <c r="SU18" s="416"/>
      <c r="SV18" s="416"/>
      <c r="SW18" s="416"/>
      <c r="SX18" s="416"/>
      <c r="SY18" s="416"/>
      <c r="SZ18" s="416"/>
      <c r="TA18" s="416"/>
      <c r="TB18" s="416"/>
      <c r="TC18" s="416"/>
      <c r="TD18" s="416"/>
      <c r="TE18" s="416"/>
      <c r="TF18" s="416"/>
      <c r="TG18" s="416"/>
      <c r="TH18" s="416"/>
      <c r="TI18" s="416"/>
      <c r="TJ18" s="416"/>
      <c r="TK18" s="416"/>
      <c r="TL18" s="416"/>
      <c r="TM18" s="416"/>
      <c r="TN18" s="416"/>
      <c r="TO18" s="416"/>
      <c r="TP18" s="416"/>
      <c r="TQ18" s="416"/>
      <c r="TR18" s="416"/>
      <c r="TS18" s="416"/>
      <c r="TT18" s="416"/>
      <c r="TU18" s="416"/>
      <c r="TV18" s="416"/>
      <c r="TW18" s="416"/>
      <c r="TX18" s="416"/>
      <c r="TY18" s="416"/>
      <c r="TZ18" s="416"/>
      <c r="UA18" s="416"/>
      <c r="UB18" s="416"/>
      <c r="UC18" s="416"/>
      <c r="UD18" s="416"/>
      <c r="UE18" s="416"/>
      <c r="UF18" s="416"/>
      <c r="UG18" s="416"/>
      <c r="UH18" s="416"/>
      <c r="UI18" s="416"/>
      <c r="UJ18" s="416"/>
      <c r="UK18" s="416"/>
      <c r="UL18" s="416"/>
      <c r="UM18" s="416"/>
      <c r="UN18" s="416"/>
      <c r="UO18" s="416"/>
      <c r="UP18" s="416"/>
      <c r="UQ18" s="416"/>
      <c r="UR18" s="416"/>
      <c r="US18" s="416"/>
      <c r="UT18" s="416"/>
      <c r="UU18" s="416"/>
      <c r="UV18" s="416"/>
      <c r="UW18" s="416"/>
      <c r="UX18" s="416"/>
      <c r="UY18" s="416"/>
      <c r="UZ18" s="416"/>
      <c r="VA18" s="416"/>
      <c r="VB18" s="416"/>
      <c r="VC18" s="416"/>
      <c r="VD18" s="416"/>
      <c r="VE18" s="416"/>
      <c r="VF18" s="416"/>
      <c r="VG18" s="416"/>
      <c r="VH18" s="416"/>
      <c r="VI18" s="416"/>
      <c r="VJ18" s="416"/>
      <c r="VK18" s="416"/>
      <c r="VL18" s="416"/>
      <c r="VM18" s="416"/>
      <c r="VN18" s="416"/>
      <c r="VO18" s="416"/>
      <c r="VP18" s="416"/>
      <c r="VQ18" s="416"/>
      <c r="VR18" s="416"/>
      <c r="VS18" s="416"/>
      <c r="VT18" s="416"/>
      <c r="VU18" s="416"/>
      <c r="VV18" s="416"/>
      <c r="VW18" s="416"/>
      <c r="VX18" s="416"/>
      <c r="VY18" s="416"/>
      <c r="VZ18" s="416"/>
      <c r="WA18" s="416"/>
      <c r="WB18" s="416"/>
      <c r="WC18" s="416"/>
      <c r="WD18" s="416"/>
      <c r="WE18" s="416"/>
      <c r="WF18" s="416"/>
      <c r="WG18" s="416"/>
      <c r="WH18" s="416"/>
      <c r="WI18" s="416"/>
      <c r="WJ18" s="416"/>
      <c r="WK18" s="416"/>
      <c r="WL18" s="416"/>
      <c r="WM18" s="416"/>
      <c r="WN18" s="416"/>
      <c r="WO18" s="416"/>
      <c r="WP18" s="416"/>
      <c r="WQ18" s="416"/>
      <c r="WR18" s="416"/>
      <c r="WS18" s="416"/>
      <c r="WT18" s="416"/>
      <c r="WU18" s="416"/>
      <c r="WV18" s="416"/>
      <c r="WW18" s="416"/>
      <c r="WX18" s="416"/>
      <c r="WY18" s="416"/>
      <c r="WZ18" s="416"/>
      <c r="XA18" s="416"/>
      <c r="XB18" s="416"/>
      <c r="XC18" s="416"/>
      <c r="XD18" s="416"/>
      <c r="XE18" s="416"/>
      <c r="XF18" s="416"/>
      <c r="XG18" s="416"/>
      <c r="XH18" s="416"/>
      <c r="XI18" s="416"/>
      <c r="XJ18" s="416"/>
      <c r="XK18" s="416"/>
      <c r="XL18" s="416"/>
      <c r="XM18" s="416"/>
      <c r="XN18" s="416"/>
      <c r="XO18" s="416"/>
      <c r="XP18" s="416"/>
      <c r="XQ18" s="416"/>
      <c r="XR18" s="416"/>
      <c r="XS18" s="416"/>
      <c r="XT18" s="416"/>
      <c r="XU18" s="416"/>
      <c r="XV18" s="416"/>
      <c r="XW18" s="416"/>
      <c r="XX18" s="416"/>
      <c r="XY18" s="416"/>
      <c r="XZ18" s="416"/>
      <c r="YA18" s="416"/>
      <c r="YB18" s="416"/>
      <c r="YC18" s="416"/>
      <c r="YD18" s="416"/>
      <c r="YE18" s="416"/>
      <c r="YF18" s="416"/>
      <c r="YG18" s="416"/>
      <c r="YH18" s="416"/>
      <c r="YI18" s="416"/>
      <c r="YJ18" s="416"/>
      <c r="YK18" s="416"/>
      <c r="YL18" s="416"/>
      <c r="YM18" s="416"/>
      <c r="YN18" s="416"/>
      <c r="YO18" s="416"/>
      <c r="YP18" s="416"/>
      <c r="YQ18" s="416"/>
      <c r="YR18" s="416"/>
      <c r="YS18" s="416"/>
      <c r="YT18" s="416"/>
      <c r="YU18" s="416"/>
      <c r="YV18" s="416"/>
      <c r="YW18" s="416"/>
      <c r="YX18" s="416"/>
      <c r="YY18" s="416"/>
      <c r="YZ18" s="416"/>
      <c r="ZA18" s="416"/>
      <c r="ZB18" s="416"/>
      <c r="ZC18" s="416"/>
      <c r="ZD18" s="416"/>
      <c r="ZE18" s="416"/>
      <c r="ZF18" s="416"/>
      <c r="ZG18" s="416"/>
      <c r="ZH18" s="416"/>
      <c r="ZI18" s="416"/>
      <c r="ZJ18" s="416"/>
      <c r="ZK18" s="416"/>
      <c r="ZL18" s="416"/>
      <c r="ZM18" s="416"/>
      <c r="ZN18" s="416"/>
      <c r="ZO18" s="416"/>
      <c r="ZP18" s="416"/>
      <c r="ZQ18" s="416"/>
      <c r="ZR18" s="416"/>
      <c r="ZS18" s="416"/>
      <c r="ZT18" s="416"/>
      <c r="ZU18" s="416"/>
      <c r="ZV18" s="416"/>
      <c r="ZW18" s="416"/>
      <c r="ZX18" s="416"/>
      <c r="ZY18" s="416"/>
      <c r="ZZ18" s="416"/>
      <c r="AAA18" s="416"/>
      <c r="AAB18" s="416"/>
      <c r="AAC18" s="416"/>
      <c r="AAD18" s="416"/>
      <c r="AAE18" s="416"/>
      <c r="AAF18" s="416"/>
      <c r="AAG18" s="416"/>
      <c r="AAH18" s="416"/>
      <c r="AAI18" s="416"/>
      <c r="AAJ18" s="416"/>
      <c r="AAK18" s="416"/>
      <c r="AAL18" s="416"/>
      <c r="AAM18" s="416"/>
      <c r="AAN18" s="416"/>
      <c r="AAO18" s="416"/>
      <c r="AAP18" s="416"/>
      <c r="AAQ18" s="416"/>
      <c r="AAR18" s="416"/>
      <c r="AAS18" s="416"/>
      <c r="AAT18" s="416"/>
      <c r="AAU18" s="416"/>
      <c r="AAV18" s="416"/>
      <c r="AAW18" s="416"/>
      <c r="AAX18" s="416"/>
      <c r="AAY18" s="416"/>
      <c r="AAZ18" s="416"/>
      <c r="ABA18" s="416"/>
      <c r="ABB18" s="416"/>
      <c r="ABC18" s="416"/>
      <c r="ABD18" s="416"/>
      <c r="ABE18" s="416"/>
      <c r="ABF18" s="416"/>
      <c r="ABG18" s="416"/>
      <c r="ABH18" s="416"/>
      <c r="ABI18" s="416"/>
      <c r="ABJ18" s="416"/>
      <c r="ABK18" s="416"/>
      <c r="ABL18" s="416"/>
      <c r="ABM18" s="416"/>
      <c r="ABN18" s="416"/>
      <c r="ABO18" s="416"/>
      <c r="ABP18" s="416"/>
      <c r="ABQ18" s="416"/>
      <c r="ABR18" s="416"/>
      <c r="ABS18" s="416"/>
      <c r="ABT18" s="416"/>
      <c r="ABU18" s="416"/>
      <c r="ABV18" s="416"/>
      <c r="ABW18" s="416"/>
      <c r="ABX18" s="416"/>
      <c r="ABY18" s="416"/>
      <c r="ABZ18" s="416"/>
      <c r="ACA18" s="416"/>
      <c r="ACB18" s="416"/>
      <c r="ACC18" s="416"/>
      <c r="ACD18" s="416"/>
      <c r="ACE18" s="416"/>
      <c r="ACF18" s="416"/>
      <c r="ACG18" s="416"/>
      <c r="ACH18" s="416"/>
      <c r="ACI18" s="416"/>
      <c r="ACJ18" s="416"/>
      <c r="ACK18" s="416"/>
      <c r="ACL18" s="416"/>
      <c r="ACM18" s="416"/>
      <c r="ACN18" s="416"/>
      <c r="ACO18" s="416"/>
      <c r="ACP18" s="416"/>
      <c r="ACQ18" s="416"/>
      <c r="ACR18" s="416"/>
      <c r="ACS18" s="416"/>
      <c r="ACT18" s="416"/>
      <c r="ACU18" s="416"/>
      <c r="ACV18" s="416"/>
      <c r="ACW18" s="416"/>
      <c r="ACX18" s="416"/>
      <c r="ACY18" s="416"/>
      <c r="ACZ18" s="416"/>
      <c r="ADA18" s="416"/>
      <c r="ADB18" s="416"/>
      <c r="ADC18" s="416"/>
      <c r="ADD18" s="416"/>
      <c r="ADE18" s="416"/>
      <c r="ADF18" s="416"/>
      <c r="ADG18" s="416"/>
      <c r="ADH18" s="416"/>
      <c r="ADI18" s="416"/>
      <c r="ADJ18" s="416"/>
      <c r="ADK18" s="416"/>
      <c r="ADL18" s="416"/>
      <c r="ADM18" s="416"/>
      <c r="ADN18" s="416"/>
      <c r="ADO18" s="416"/>
      <c r="ADP18" s="416"/>
      <c r="ADQ18" s="416"/>
      <c r="ADR18" s="416"/>
      <c r="ADS18" s="416"/>
      <c r="ADT18" s="416"/>
      <c r="ADU18" s="416"/>
      <c r="ADV18" s="416"/>
      <c r="ADW18" s="416"/>
      <c r="ADX18" s="416"/>
      <c r="ADY18" s="416"/>
      <c r="ADZ18" s="416"/>
      <c r="AEA18" s="416"/>
      <c r="AEB18" s="416"/>
      <c r="AEC18" s="416"/>
      <c r="AED18" s="416"/>
      <c r="AEE18" s="416"/>
      <c r="AEF18" s="416"/>
      <c r="AEG18" s="416"/>
      <c r="AEH18" s="416"/>
      <c r="AEI18" s="416"/>
      <c r="AEJ18" s="416"/>
      <c r="AEK18" s="416"/>
      <c r="AEL18" s="416"/>
      <c r="AEM18" s="416"/>
      <c r="AEN18" s="416"/>
      <c r="AEO18" s="416"/>
      <c r="AEP18" s="416"/>
      <c r="AEQ18" s="416"/>
      <c r="AER18" s="416"/>
      <c r="AES18" s="416"/>
      <c r="AET18" s="416"/>
      <c r="AEU18" s="416"/>
      <c r="AEV18" s="416"/>
      <c r="AEW18" s="416"/>
      <c r="AEX18" s="416"/>
      <c r="AEY18" s="416"/>
      <c r="AEZ18" s="416"/>
      <c r="AFA18" s="416"/>
      <c r="AFB18" s="416"/>
      <c r="AFC18" s="416"/>
      <c r="AFD18" s="416"/>
      <c r="AFE18" s="416"/>
      <c r="AFF18" s="416"/>
      <c r="AFG18" s="416"/>
      <c r="AFH18" s="416"/>
      <c r="AFI18" s="416"/>
      <c r="AFJ18" s="416"/>
      <c r="AFK18" s="416"/>
      <c r="AFL18" s="416"/>
      <c r="AFM18" s="416"/>
      <c r="AFN18" s="416"/>
      <c r="AFO18" s="416"/>
      <c r="AFP18" s="416"/>
      <c r="AFQ18" s="416"/>
      <c r="AFR18" s="416"/>
      <c r="AFS18" s="416"/>
      <c r="AFT18" s="416"/>
      <c r="AFU18" s="416"/>
      <c r="AFV18" s="416"/>
      <c r="AFW18" s="416"/>
      <c r="AFX18" s="416"/>
      <c r="AFY18" s="416"/>
      <c r="AFZ18" s="416"/>
      <c r="AGA18" s="416"/>
      <c r="AGB18" s="416"/>
      <c r="AGC18" s="416"/>
      <c r="AGD18" s="416"/>
      <c r="AGE18" s="416"/>
      <c r="AGF18" s="416"/>
      <c r="AGG18" s="416"/>
      <c r="AGH18" s="416"/>
      <c r="AGI18" s="416"/>
      <c r="AGJ18" s="416"/>
      <c r="AGK18" s="416"/>
      <c r="AGL18" s="416"/>
      <c r="AGM18" s="416"/>
      <c r="AGN18" s="416"/>
      <c r="AGO18" s="416"/>
      <c r="AGP18" s="416"/>
      <c r="AGQ18" s="416"/>
      <c r="AGR18" s="416"/>
      <c r="AGS18" s="416"/>
      <c r="AGT18" s="416"/>
      <c r="AGU18" s="416"/>
      <c r="AGV18" s="416"/>
      <c r="AGW18" s="416"/>
      <c r="AGX18" s="416"/>
      <c r="AGY18" s="416"/>
      <c r="AGZ18" s="416"/>
      <c r="AHA18" s="416"/>
      <c r="AHB18" s="416"/>
      <c r="AHC18" s="416"/>
      <c r="AHD18" s="416"/>
      <c r="AHE18" s="416"/>
      <c r="AHF18" s="416"/>
      <c r="AHG18" s="416"/>
      <c r="AHH18" s="416"/>
      <c r="AHI18" s="416"/>
      <c r="AHJ18" s="416"/>
      <c r="AHK18" s="416"/>
      <c r="AHL18" s="416"/>
      <c r="AHM18" s="416"/>
      <c r="AHN18" s="416"/>
      <c r="AHO18" s="416"/>
      <c r="AHP18" s="416"/>
      <c r="AHQ18" s="416"/>
      <c r="AHR18" s="416"/>
      <c r="AHS18" s="416"/>
      <c r="AHT18" s="416"/>
      <c r="AHU18" s="416"/>
      <c r="AHV18" s="416"/>
      <c r="AHW18" s="416"/>
      <c r="AHX18" s="416"/>
      <c r="AHY18" s="416"/>
      <c r="AHZ18" s="416"/>
      <c r="AIA18" s="416"/>
      <c r="AIB18" s="416"/>
      <c r="AIC18" s="416"/>
      <c r="AID18" s="416"/>
      <c r="AIE18" s="416"/>
      <c r="AIF18" s="416"/>
      <c r="AIG18" s="416"/>
      <c r="AIH18" s="416"/>
      <c r="AII18" s="416"/>
      <c r="AIJ18" s="416"/>
      <c r="AIK18" s="416"/>
      <c r="AIL18" s="416"/>
      <c r="AIM18" s="416"/>
      <c r="AIN18" s="416"/>
      <c r="AIO18" s="416"/>
      <c r="AIP18" s="416"/>
      <c r="AIQ18" s="416"/>
      <c r="AIR18" s="416"/>
      <c r="AIS18" s="416"/>
      <c r="AIT18" s="416"/>
      <c r="AIU18" s="416"/>
      <c r="AIV18" s="416"/>
      <c r="AIW18" s="416"/>
      <c r="AIX18" s="416"/>
      <c r="AIY18" s="416"/>
      <c r="AIZ18" s="416"/>
      <c r="AJA18" s="416"/>
      <c r="AJB18" s="416"/>
      <c r="AJC18" s="416"/>
      <c r="AJD18" s="416"/>
      <c r="AJE18" s="416"/>
      <c r="AJF18" s="416"/>
      <c r="AJG18" s="416"/>
      <c r="AJH18" s="416"/>
      <c r="AJI18" s="416"/>
      <c r="AJJ18" s="416"/>
      <c r="AJK18" s="416"/>
      <c r="AJL18" s="416"/>
      <c r="AJM18" s="416"/>
      <c r="AJN18" s="416"/>
      <c r="AJO18" s="416"/>
      <c r="AJP18" s="416"/>
      <c r="AJQ18" s="416"/>
      <c r="AJR18" s="416"/>
      <c r="AJS18" s="416"/>
      <c r="AJT18" s="416"/>
      <c r="AJU18" s="416"/>
      <c r="AJV18" s="416"/>
      <c r="AJW18" s="416"/>
      <c r="AJX18" s="416"/>
      <c r="AJY18" s="416"/>
      <c r="AJZ18" s="416"/>
      <c r="AKA18" s="416"/>
      <c r="AKB18" s="416"/>
      <c r="AKC18" s="416"/>
      <c r="AKD18" s="416"/>
      <c r="AKE18" s="416"/>
      <c r="AKF18" s="416"/>
      <c r="AKG18" s="416"/>
      <c r="AKH18" s="416"/>
      <c r="AKI18" s="416"/>
      <c r="AKJ18" s="416"/>
      <c r="AKK18" s="416"/>
      <c r="AKL18" s="416"/>
      <c r="AKM18" s="416"/>
      <c r="AKN18" s="416"/>
      <c r="AKO18" s="416"/>
      <c r="AKP18" s="416"/>
      <c r="AKQ18" s="416"/>
      <c r="AKR18" s="416"/>
      <c r="AKS18" s="416"/>
      <c r="AKT18" s="416"/>
      <c r="AKU18" s="416"/>
      <c r="AKV18" s="416"/>
      <c r="AKW18" s="416"/>
      <c r="AKX18" s="416"/>
      <c r="AKY18" s="416"/>
      <c r="AKZ18" s="416"/>
      <c r="ALA18" s="416"/>
      <c r="ALB18" s="416"/>
      <c r="ALC18" s="416"/>
      <c r="ALD18" s="416"/>
      <c r="ALE18" s="416"/>
      <c r="ALF18" s="416"/>
      <c r="ALG18" s="416"/>
      <c r="ALH18" s="416"/>
      <c r="ALI18" s="416"/>
      <c r="ALJ18" s="416"/>
      <c r="ALK18" s="416"/>
      <c r="ALL18" s="416"/>
      <c r="ALM18" s="416"/>
      <c r="ALN18" s="416"/>
      <c r="ALO18" s="416"/>
      <c r="ALP18" s="416"/>
      <c r="ALQ18" s="416"/>
      <c r="ALR18" s="416"/>
      <c r="ALS18" s="416"/>
      <c r="ALT18" s="416"/>
      <c r="ALU18" s="416"/>
      <c r="ALV18" s="416"/>
      <c r="ALW18" s="416"/>
      <c r="ALX18" s="416"/>
      <c r="ALY18" s="416"/>
      <c r="ALZ18" s="416"/>
      <c r="AMA18" s="416"/>
      <c r="AMB18" s="416"/>
      <c r="AMC18" s="416"/>
      <c r="AMD18" s="416"/>
      <c r="AME18" s="416"/>
      <c r="AMF18" s="416"/>
      <c r="AMG18" s="416"/>
      <c r="AMH18" s="416"/>
      <c r="AMI18" s="416"/>
      <c r="AMJ18" s="416"/>
      <c r="AMK18" s="416"/>
    </row>
    <row r="19" spans="1:1025" s="298" customFormat="1" ht="39.950000000000003" customHeight="1" x14ac:dyDescent="0.8">
      <c r="A19" s="525" t="s">
        <v>44</v>
      </c>
      <c r="B19" s="423">
        <v>1118</v>
      </c>
      <c r="C19" s="419">
        <v>307</v>
      </c>
      <c r="D19" s="418">
        <v>272</v>
      </c>
      <c r="E19" s="419">
        <v>723</v>
      </c>
      <c r="F19" s="418">
        <v>464</v>
      </c>
      <c r="G19" s="420">
        <v>576.79999999999995</v>
      </c>
      <c r="H19" s="421"/>
      <c r="I19" s="417"/>
      <c r="J19" s="422"/>
      <c r="K19" s="416"/>
      <c r="L19" s="416"/>
      <c r="M19" s="416"/>
      <c r="N19" s="416"/>
      <c r="O19" s="416"/>
      <c r="P19" s="416"/>
      <c r="Q19" s="416"/>
      <c r="R19" s="416"/>
      <c r="S19" s="416"/>
      <c r="T19" s="416"/>
      <c r="U19" s="416"/>
      <c r="V19" s="416"/>
      <c r="W19" s="416"/>
      <c r="X19" s="416"/>
      <c r="Y19" s="416"/>
      <c r="Z19" s="416"/>
      <c r="AA19" s="416"/>
      <c r="AB19" s="416"/>
      <c r="AC19" s="416"/>
      <c r="AD19" s="416"/>
      <c r="AE19" s="416"/>
      <c r="AF19" s="416"/>
      <c r="AG19" s="416"/>
      <c r="AH19" s="416"/>
      <c r="AI19" s="416"/>
      <c r="AJ19" s="416"/>
      <c r="AK19" s="416"/>
      <c r="AL19" s="416"/>
      <c r="AM19" s="416"/>
      <c r="AN19" s="416"/>
      <c r="AO19" s="416"/>
      <c r="AP19" s="416"/>
      <c r="AQ19" s="416"/>
      <c r="AR19" s="416"/>
      <c r="AS19" s="416"/>
      <c r="AT19" s="416"/>
      <c r="AU19" s="416"/>
      <c r="AV19" s="416"/>
      <c r="AW19" s="416"/>
      <c r="AX19" s="416"/>
      <c r="AY19" s="416"/>
      <c r="AZ19" s="416"/>
      <c r="BA19" s="416"/>
      <c r="BB19" s="416"/>
      <c r="BC19" s="416"/>
      <c r="BD19" s="416"/>
      <c r="BE19" s="416"/>
      <c r="BF19" s="416"/>
      <c r="BG19" s="416"/>
      <c r="BH19" s="416"/>
      <c r="BI19" s="416"/>
      <c r="BJ19" s="416"/>
      <c r="BK19" s="416"/>
      <c r="BL19" s="416"/>
      <c r="BM19" s="416"/>
      <c r="BN19" s="416"/>
      <c r="BO19" s="416"/>
      <c r="BP19" s="416"/>
      <c r="BQ19" s="416"/>
      <c r="BR19" s="416"/>
      <c r="BS19" s="416"/>
      <c r="BT19" s="416"/>
      <c r="BU19" s="416"/>
      <c r="BV19" s="416"/>
      <c r="BW19" s="416"/>
      <c r="BX19" s="416"/>
      <c r="BY19" s="416"/>
      <c r="BZ19" s="416"/>
      <c r="CA19" s="416"/>
      <c r="CB19" s="416"/>
      <c r="CC19" s="416"/>
      <c r="CD19" s="416"/>
      <c r="CE19" s="416"/>
      <c r="CF19" s="416"/>
      <c r="CG19" s="416"/>
      <c r="CH19" s="416"/>
      <c r="CI19" s="416"/>
      <c r="CJ19" s="416"/>
      <c r="CK19" s="416"/>
      <c r="CL19" s="416"/>
      <c r="CM19" s="416"/>
      <c r="CN19" s="416"/>
      <c r="CO19" s="416"/>
      <c r="CP19" s="416"/>
      <c r="CQ19" s="416"/>
      <c r="CR19" s="416"/>
      <c r="CS19" s="416"/>
      <c r="CT19" s="416"/>
      <c r="CU19" s="416"/>
      <c r="CV19" s="416"/>
      <c r="CW19" s="416"/>
      <c r="CX19" s="416"/>
      <c r="CY19" s="416"/>
      <c r="CZ19" s="416"/>
      <c r="DA19" s="416"/>
      <c r="DB19" s="416"/>
      <c r="DC19" s="416"/>
      <c r="DD19" s="416"/>
      <c r="DE19" s="416"/>
      <c r="DF19" s="416"/>
      <c r="DG19" s="416"/>
      <c r="DH19" s="416"/>
      <c r="DI19" s="416"/>
      <c r="DJ19" s="416"/>
      <c r="DK19" s="416"/>
      <c r="DL19" s="416"/>
      <c r="DM19" s="416"/>
      <c r="DN19" s="416"/>
      <c r="DO19" s="416"/>
      <c r="DP19" s="416"/>
      <c r="DQ19" s="416"/>
      <c r="DR19" s="416"/>
      <c r="DS19" s="416"/>
      <c r="DT19" s="416"/>
      <c r="DU19" s="416"/>
      <c r="DV19" s="416"/>
      <c r="DW19" s="416"/>
      <c r="DX19" s="416"/>
      <c r="DY19" s="416"/>
      <c r="DZ19" s="416"/>
      <c r="EA19" s="416"/>
      <c r="EB19" s="416"/>
      <c r="EC19" s="416"/>
      <c r="ED19" s="416"/>
      <c r="EE19" s="416"/>
      <c r="EF19" s="416"/>
      <c r="EG19" s="416"/>
      <c r="EH19" s="416"/>
      <c r="EI19" s="416"/>
      <c r="EJ19" s="416"/>
      <c r="EK19" s="416"/>
      <c r="EL19" s="416"/>
      <c r="EM19" s="416"/>
      <c r="EN19" s="416"/>
      <c r="EO19" s="416"/>
      <c r="EP19" s="416"/>
      <c r="EQ19" s="416"/>
      <c r="ER19" s="416"/>
      <c r="ES19" s="416"/>
      <c r="ET19" s="416"/>
      <c r="EU19" s="416"/>
      <c r="EV19" s="416"/>
      <c r="EW19" s="416"/>
      <c r="EX19" s="416"/>
      <c r="EY19" s="416"/>
      <c r="EZ19" s="416"/>
      <c r="FA19" s="416"/>
      <c r="FB19" s="416"/>
      <c r="FC19" s="416"/>
      <c r="FD19" s="416"/>
      <c r="FE19" s="416"/>
      <c r="FF19" s="416"/>
      <c r="FG19" s="416"/>
      <c r="FH19" s="416"/>
      <c r="FI19" s="416"/>
      <c r="FJ19" s="416"/>
      <c r="FK19" s="416"/>
      <c r="FL19" s="416"/>
      <c r="FM19" s="416"/>
      <c r="FN19" s="416"/>
      <c r="FO19" s="416"/>
      <c r="FP19" s="416"/>
      <c r="FQ19" s="416"/>
      <c r="FR19" s="416"/>
      <c r="FS19" s="416"/>
      <c r="FT19" s="416"/>
      <c r="FU19" s="416"/>
      <c r="FV19" s="416"/>
      <c r="FW19" s="416"/>
      <c r="FX19" s="416"/>
      <c r="FY19" s="416"/>
      <c r="FZ19" s="416"/>
      <c r="GA19" s="416"/>
      <c r="GB19" s="416"/>
      <c r="GC19" s="416"/>
      <c r="GD19" s="416"/>
      <c r="GE19" s="416"/>
      <c r="GF19" s="416"/>
      <c r="GG19" s="416"/>
      <c r="GH19" s="416"/>
      <c r="GI19" s="416"/>
      <c r="GJ19" s="416"/>
      <c r="GK19" s="416"/>
      <c r="GL19" s="416"/>
      <c r="GM19" s="416"/>
      <c r="GN19" s="416"/>
      <c r="GO19" s="416"/>
      <c r="GP19" s="416"/>
      <c r="GQ19" s="416"/>
      <c r="GR19" s="416"/>
      <c r="GS19" s="416"/>
      <c r="GT19" s="416"/>
      <c r="GU19" s="416"/>
      <c r="GV19" s="416"/>
      <c r="GW19" s="416"/>
      <c r="GX19" s="416"/>
      <c r="GY19" s="416"/>
      <c r="GZ19" s="416"/>
      <c r="HA19" s="416"/>
      <c r="HB19" s="416"/>
      <c r="HC19" s="416"/>
      <c r="HD19" s="416"/>
      <c r="HE19" s="416"/>
      <c r="HF19" s="416"/>
      <c r="HG19" s="416"/>
      <c r="HH19" s="416"/>
      <c r="HI19" s="416"/>
      <c r="HJ19" s="416"/>
      <c r="HK19" s="416"/>
      <c r="HL19" s="416"/>
      <c r="HM19" s="416"/>
      <c r="HN19" s="416"/>
      <c r="HO19" s="416"/>
      <c r="HP19" s="416"/>
      <c r="HQ19" s="416"/>
      <c r="HR19" s="416"/>
      <c r="HS19" s="416"/>
      <c r="HT19" s="416"/>
      <c r="HU19" s="416"/>
      <c r="HV19" s="416"/>
      <c r="HW19" s="416"/>
      <c r="HX19" s="416"/>
      <c r="HY19" s="416"/>
      <c r="HZ19" s="416"/>
      <c r="IA19" s="416"/>
      <c r="IB19" s="416"/>
      <c r="IC19" s="416"/>
      <c r="ID19" s="416"/>
      <c r="IE19" s="416"/>
      <c r="IF19" s="416"/>
      <c r="IG19" s="416"/>
      <c r="IH19" s="416"/>
      <c r="II19" s="416"/>
      <c r="IJ19" s="416"/>
      <c r="IK19" s="416"/>
      <c r="IL19" s="416"/>
      <c r="IM19" s="416"/>
      <c r="IN19" s="416"/>
      <c r="IO19" s="416"/>
      <c r="IP19" s="416"/>
      <c r="IQ19" s="416"/>
      <c r="IR19" s="416"/>
      <c r="IS19" s="416"/>
      <c r="IT19" s="416"/>
      <c r="IU19" s="416"/>
      <c r="IV19" s="416"/>
      <c r="IW19" s="416"/>
      <c r="IX19" s="416"/>
      <c r="IY19" s="416"/>
      <c r="IZ19" s="416"/>
      <c r="JA19" s="416"/>
      <c r="JB19" s="416"/>
      <c r="JC19" s="416"/>
      <c r="JD19" s="416"/>
      <c r="JE19" s="416"/>
      <c r="JF19" s="416"/>
      <c r="JG19" s="416"/>
      <c r="JH19" s="416"/>
      <c r="JI19" s="416"/>
      <c r="JJ19" s="416"/>
      <c r="JK19" s="416"/>
      <c r="JL19" s="416"/>
      <c r="JM19" s="416"/>
      <c r="JN19" s="416"/>
      <c r="JO19" s="416"/>
      <c r="JP19" s="416"/>
      <c r="JQ19" s="416"/>
      <c r="JR19" s="416"/>
      <c r="JS19" s="416"/>
      <c r="JT19" s="416"/>
      <c r="JU19" s="416"/>
      <c r="JV19" s="416"/>
      <c r="JW19" s="416"/>
      <c r="JX19" s="416"/>
      <c r="JY19" s="416"/>
      <c r="JZ19" s="416"/>
      <c r="KA19" s="416"/>
      <c r="KB19" s="416"/>
      <c r="KC19" s="416"/>
      <c r="KD19" s="416"/>
      <c r="KE19" s="416"/>
      <c r="KF19" s="416"/>
      <c r="KG19" s="416"/>
      <c r="KH19" s="416"/>
      <c r="KI19" s="416"/>
      <c r="KJ19" s="416"/>
      <c r="KK19" s="416"/>
      <c r="KL19" s="416"/>
      <c r="KM19" s="416"/>
      <c r="KN19" s="416"/>
      <c r="KO19" s="416"/>
      <c r="KP19" s="416"/>
      <c r="KQ19" s="416"/>
      <c r="KR19" s="416"/>
      <c r="KS19" s="416"/>
      <c r="KT19" s="416"/>
      <c r="KU19" s="416"/>
      <c r="KV19" s="416"/>
      <c r="KW19" s="416"/>
      <c r="KX19" s="416"/>
      <c r="KY19" s="416"/>
      <c r="KZ19" s="416"/>
      <c r="LA19" s="416"/>
      <c r="LB19" s="416"/>
      <c r="LC19" s="416"/>
      <c r="LD19" s="416"/>
      <c r="LE19" s="416"/>
      <c r="LF19" s="416"/>
      <c r="LG19" s="416"/>
      <c r="LH19" s="416"/>
      <c r="LI19" s="416"/>
      <c r="LJ19" s="416"/>
      <c r="LK19" s="416"/>
      <c r="LL19" s="416"/>
      <c r="LM19" s="416"/>
      <c r="LN19" s="416"/>
      <c r="LO19" s="416"/>
      <c r="LP19" s="416"/>
      <c r="LQ19" s="416"/>
      <c r="LR19" s="416"/>
      <c r="LS19" s="416"/>
      <c r="LT19" s="416"/>
      <c r="LU19" s="416"/>
      <c r="LV19" s="416"/>
      <c r="LW19" s="416"/>
      <c r="LX19" s="416"/>
      <c r="LY19" s="416"/>
      <c r="LZ19" s="416"/>
      <c r="MA19" s="416"/>
      <c r="MB19" s="416"/>
      <c r="MC19" s="416"/>
      <c r="MD19" s="416"/>
      <c r="ME19" s="416"/>
      <c r="MF19" s="416"/>
      <c r="MG19" s="416"/>
      <c r="MH19" s="416"/>
      <c r="MI19" s="416"/>
      <c r="MJ19" s="416"/>
      <c r="MK19" s="416"/>
      <c r="ML19" s="416"/>
      <c r="MM19" s="416"/>
      <c r="MN19" s="416"/>
      <c r="MO19" s="416"/>
      <c r="MP19" s="416"/>
      <c r="MQ19" s="416"/>
      <c r="MR19" s="416"/>
      <c r="MS19" s="416"/>
      <c r="MT19" s="416"/>
      <c r="MU19" s="416"/>
      <c r="MV19" s="416"/>
      <c r="MW19" s="416"/>
      <c r="MX19" s="416"/>
      <c r="MY19" s="416"/>
      <c r="MZ19" s="416"/>
      <c r="NA19" s="416"/>
      <c r="NB19" s="416"/>
      <c r="NC19" s="416"/>
      <c r="ND19" s="416"/>
      <c r="NE19" s="416"/>
      <c r="NF19" s="416"/>
      <c r="NG19" s="416"/>
      <c r="NH19" s="416"/>
      <c r="NI19" s="416"/>
      <c r="NJ19" s="416"/>
      <c r="NK19" s="416"/>
      <c r="NL19" s="416"/>
      <c r="NM19" s="416"/>
      <c r="NN19" s="416"/>
      <c r="NO19" s="416"/>
      <c r="NP19" s="416"/>
      <c r="NQ19" s="416"/>
      <c r="NR19" s="416"/>
      <c r="NS19" s="416"/>
      <c r="NT19" s="416"/>
      <c r="NU19" s="416"/>
      <c r="NV19" s="416"/>
      <c r="NW19" s="416"/>
      <c r="NX19" s="416"/>
      <c r="NY19" s="416"/>
      <c r="NZ19" s="416"/>
      <c r="OA19" s="416"/>
      <c r="OB19" s="416"/>
      <c r="OC19" s="416"/>
      <c r="OD19" s="416"/>
      <c r="OE19" s="416"/>
      <c r="OF19" s="416"/>
      <c r="OG19" s="416"/>
      <c r="OH19" s="416"/>
      <c r="OI19" s="416"/>
      <c r="OJ19" s="416"/>
      <c r="OK19" s="416"/>
      <c r="OL19" s="416"/>
      <c r="OM19" s="416"/>
      <c r="ON19" s="416"/>
      <c r="OO19" s="416"/>
      <c r="OP19" s="416"/>
      <c r="OQ19" s="416"/>
      <c r="OR19" s="416"/>
      <c r="OS19" s="416"/>
      <c r="OT19" s="416"/>
      <c r="OU19" s="416"/>
      <c r="OV19" s="416"/>
      <c r="OW19" s="416"/>
      <c r="OX19" s="416"/>
      <c r="OY19" s="416"/>
      <c r="OZ19" s="416"/>
      <c r="PA19" s="416"/>
      <c r="PB19" s="416"/>
      <c r="PC19" s="416"/>
      <c r="PD19" s="416"/>
      <c r="PE19" s="416"/>
      <c r="PF19" s="416"/>
      <c r="PG19" s="416"/>
      <c r="PH19" s="416"/>
      <c r="PI19" s="416"/>
      <c r="PJ19" s="416"/>
      <c r="PK19" s="416"/>
      <c r="PL19" s="416"/>
      <c r="PM19" s="416"/>
      <c r="PN19" s="416"/>
      <c r="PO19" s="416"/>
      <c r="PP19" s="416"/>
      <c r="PQ19" s="416"/>
      <c r="PR19" s="416"/>
      <c r="PS19" s="416"/>
      <c r="PT19" s="416"/>
      <c r="PU19" s="416"/>
      <c r="PV19" s="416"/>
      <c r="PW19" s="416"/>
      <c r="PX19" s="416"/>
      <c r="PY19" s="416"/>
      <c r="PZ19" s="416"/>
      <c r="QA19" s="416"/>
      <c r="QB19" s="416"/>
      <c r="QC19" s="416"/>
      <c r="QD19" s="416"/>
      <c r="QE19" s="416"/>
      <c r="QF19" s="416"/>
      <c r="QG19" s="416"/>
      <c r="QH19" s="416"/>
      <c r="QI19" s="416"/>
      <c r="QJ19" s="416"/>
      <c r="QK19" s="416"/>
      <c r="QL19" s="416"/>
      <c r="QM19" s="416"/>
      <c r="QN19" s="416"/>
      <c r="QO19" s="416"/>
      <c r="QP19" s="416"/>
      <c r="QQ19" s="416"/>
      <c r="QR19" s="416"/>
      <c r="QS19" s="416"/>
      <c r="QT19" s="416"/>
      <c r="QU19" s="416"/>
      <c r="QV19" s="416"/>
      <c r="QW19" s="416"/>
      <c r="QX19" s="416"/>
      <c r="QY19" s="416"/>
      <c r="QZ19" s="416"/>
      <c r="RA19" s="416"/>
      <c r="RB19" s="416"/>
      <c r="RC19" s="416"/>
      <c r="RD19" s="416"/>
      <c r="RE19" s="416"/>
      <c r="RF19" s="416"/>
      <c r="RG19" s="416"/>
      <c r="RH19" s="416"/>
      <c r="RI19" s="416"/>
      <c r="RJ19" s="416"/>
      <c r="RK19" s="416"/>
      <c r="RL19" s="416"/>
      <c r="RM19" s="416"/>
      <c r="RN19" s="416"/>
      <c r="RO19" s="416"/>
      <c r="RP19" s="416"/>
      <c r="RQ19" s="416"/>
      <c r="RR19" s="416"/>
      <c r="RS19" s="416"/>
      <c r="RT19" s="416"/>
      <c r="RU19" s="416"/>
      <c r="RV19" s="416"/>
      <c r="RW19" s="416"/>
      <c r="RX19" s="416"/>
      <c r="RY19" s="416"/>
      <c r="RZ19" s="416"/>
      <c r="SA19" s="416"/>
      <c r="SB19" s="416"/>
      <c r="SC19" s="416"/>
      <c r="SD19" s="416"/>
      <c r="SE19" s="416"/>
      <c r="SF19" s="416"/>
      <c r="SG19" s="416"/>
      <c r="SH19" s="416"/>
      <c r="SI19" s="416"/>
      <c r="SJ19" s="416"/>
      <c r="SK19" s="416"/>
      <c r="SL19" s="416"/>
      <c r="SM19" s="416"/>
      <c r="SN19" s="416"/>
      <c r="SO19" s="416"/>
      <c r="SP19" s="416"/>
      <c r="SQ19" s="416"/>
      <c r="SR19" s="416"/>
      <c r="SS19" s="416"/>
      <c r="ST19" s="416"/>
      <c r="SU19" s="416"/>
      <c r="SV19" s="416"/>
      <c r="SW19" s="416"/>
      <c r="SX19" s="416"/>
      <c r="SY19" s="416"/>
      <c r="SZ19" s="416"/>
      <c r="TA19" s="416"/>
      <c r="TB19" s="416"/>
      <c r="TC19" s="416"/>
      <c r="TD19" s="416"/>
      <c r="TE19" s="416"/>
      <c r="TF19" s="416"/>
      <c r="TG19" s="416"/>
      <c r="TH19" s="416"/>
      <c r="TI19" s="416"/>
      <c r="TJ19" s="416"/>
      <c r="TK19" s="416"/>
      <c r="TL19" s="416"/>
      <c r="TM19" s="416"/>
      <c r="TN19" s="416"/>
      <c r="TO19" s="416"/>
      <c r="TP19" s="416"/>
      <c r="TQ19" s="416"/>
      <c r="TR19" s="416"/>
      <c r="TS19" s="416"/>
      <c r="TT19" s="416"/>
      <c r="TU19" s="416"/>
      <c r="TV19" s="416"/>
      <c r="TW19" s="416"/>
      <c r="TX19" s="416"/>
      <c r="TY19" s="416"/>
      <c r="TZ19" s="416"/>
      <c r="UA19" s="416"/>
      <c r="UB19" s="416"/>
      <c r="UC19" s="416"/>
      <c r="UD19" s="416"/>
      <c r="UE19" s="416"/>
      <c r="UF19" s="416"/>
      <c r="UG19" s="416"/>
      <c r="UH19" s="416"/>
      <c r="UI19" s="416"/>
      <c r="UJ19" s="416"/>
      <c r="UK19" s="416"/>
      <c r="UL19" s="416"/>
      <c r="UM19" s="416"/>
      <c r="UN19" s="416"/>
      <c r="UO19" s="416"/>
      <c r="UP19" s="416"/>
      <c r="UQ19" s="416"/>
      <c r="UR19" s="416"/>
      <c r="US19" s="416"/>
      <c r="UT19" s="416"/>
      <c r="UU19" s="416"/>
      <c r="UV19" s="416"/>
      <c r="UW19" s="416"/>
      <c r="UX19" s="416"/>
      <c r="UY19" s="416"/>
      <c r="UZ19" s="416"/>
      <c r="VA19" s="416"/>
      <c r="VB19" s="416"/>
      <c r="VC19" s="416"/>
      <c r="VD19" s="416"/>
      <c r="VE19" s="416"/>
      <c r="VF19" s="416"/>
      <c r="VG19" s="416"/>
      <c r="VH19" s="416"/>
      <c r="VI19" s="416"/>
      <c r="VJ19" s="416"/>
      <c r="VK19" s="416"/>
      <c r="VL19" s="416"/>
      <c r="VM19" s="416"/>
      <c r="VN19" s="416"/>
      <c r="VO19" s="416"/>
      <c r="VP19" s="416"/>
      <c r="VQ19" s="416"/>
      <c r="VR19" s="416"/>
      <c r="VS19" s="416"/>
      <c r="VT19" s="416"/>
      <c r="VU19" s="416"/>
      <c r="VV19" s="416"/>
      <c r="VW19" s="416"/>
      <c r="VX19" s="416"/>
      <c r="VY19" s="416"/>
      <c r="VZ19" s="416"/>
      <c r="WA19" s="416"/>
      <c r="WB19" s="416"/>
      <c r="WC19" s="416"/>
      <c r="WD19" s="416"/>
      <c r="WE19" s="416"/>
      <c r="WF19" s="416"/>
      <c r="WG19" s="416"/>
      <c r="WH19" s="416"/>
      <c r="WI19" s="416"/>
      <c r="WJ19" s="416"/>
      <c r="WK19" s="416"/>
      <c r="WL19" s="416"/>
      <c r="WM19" s="416"/>
      <c r="WN19" s="416"/>
      <c r="WO19" s="416"/>
      <c r="WP19" s="416"/>
      <c r="WQ19" s="416"/>
      <c r="WR19" s="416"/>
      <c r="WS19" s="416"/>
      <c r="WT19" s="416"/>
      <c r="WU19" s="416"/>
      <c r="WV19" s="416"/>
      <c r="WW19" s="416"/>
      <c r="WX19" s="416"/>
      <c r="WY19" s="416"/>
      <c r="WZ19" s="416"/>
      <c r="XA19" s="416"/>
      <c r="XB19" s="416"/>
      <c r="XC19" s="416"/>
      <c r="XD19" s="416"/>
      <c r="XE19" s="416"/>
      <c r="XF19" s="416"/>
      <c r="XG19" s="416"/>
      <c r="XH19" s="416"/>
      <c r="XI19" s="416"/>
      <c r="XJ19" s="416"/>
      <c r="XK19" s="416"/>
      <c r="XL19" s="416"/>
      <c r="XM19" s="416"/>
      <c r="XN19" s="416"/>
      <c r="XO19" s="416"/>
      <c r="XP19" s="416"/>
      <c r="XQ19" s="416"/>
      <c r="XR19" s="416"/>
      <c r="XS19" s="416"/>
      <c r="XT19" s="416"/>
      <c r="XU19" s="416"/>
      <c r="XV19" s="416"/>
      <c r="XW19" s="416"/>
      <c r="XX19" s="416"/>
      <c r="XY19" s="416"/>
      <c r="XZ19" s="416"/>
      <c r="YA19" s="416"/>
      <c r="YB19" s="416"/>
      <c r="YC19" s="416"/>
      <c r="YD19" s="416"/>
      <c r="YE19" s="416"/>
      <c r="YF19" s="416"/>
      <c r="YG19" s="416"/>
      <c r="YH19" s="416"/>
      <c r="YI19" s="416"/>
      <c r="YJ19" s="416"/>
      <c r="YK19" s="416"/>
      <c r="YL19" s="416"/>
      <c r="YM19" s="416"/>
      <c r="YN19" s="416"/>
      <c r="YO19" s="416"/>
      <c r="YP19" s="416"/>
      <c r="YQ19" s="416"/>
      <c r="YR19" s="416"/>
      <c r="YS19" s="416"/>
      <c r="YT19" s="416"/>
      <c r="YU19" s="416"/>
      <c r="YV19" s="416"/>
      <c r="YW19" s="416"/>
      <c r="YX19" s="416"/>
      <c r="YY19" s="416"/>
      <c r="YZ19" s="416"/>
      <c r="ZA19" s="416"/>
      <c r="ZB19" s="416"/>
      <c r="ZC19" s="416"/>
      <c r="ZD19" s="416"/>
      <c r="ZE19" s="416"/>
      <c r="ZF19" s="416"/>
      <c r="ZG19" s="416"/>
      <c r="ZH19" s="416"/>
      <c r="ZI19" s="416"/>
      <c r="ZJ19" s="416"/>
      <c r="ZK19" s="416"/>
      <c r="ZL19" s="416"/>
      <c r="ZM19" s="416"/>
      <c r="ZN19" s="416"/>
      <c r="ZO19" s="416"/>
      <c r="ZP19" s="416"/>
      <c r="ZQ19" s="416"/>
      <c r="ZR19" s="416"/>
      <c r="ZS19" s="416"/>
      <c r="ZT19" s="416"/>
      <c r="ZU19" s="416"/>
      <c r="ZV19" s="416"/>
      <c r="ZW19" s="416"/>
      <c r="ZX19" s="416"/>
      <c r="ZY19" s="416"/>
      <c r="ZZ19" s="416"/>
      <c r="AAA19" s="416"/>
      <c r="AAB19" s="416"/>
      <c r="AAC19" s="416"/>
      <c r="AAD19" s="416"/>
      <c r="AAE19" s="416"/>
      <c r="AAF19" s="416"/>
      <c r="AAG19" s="416"/>
      <c r="AAH19" s="416"/>
      <c r="AAI19" s="416"/>
      <c r="AAJ19" s="416"/>
      <c r="AAK19" s="416"/>
      <c r="AAL19" s="416"/>
      <c r="AAM19" s="416"/>
      <c r="AAN19" s="416"/>
      <c r="AAO19" s="416"/>
      <c r="AAP19" s="416"/>
      <c r="AAQ19" s="416"/>
      <c r="AAR19" s="416"/>
      <c r="AAS19" s="416"/>
      <c r="AAT19" s="416"/>
      <c r="AAU19" s="416"/>
      <c r="AAV19" s="416"/>
      <c r="AAW19" s="416"/>
      <c r="AAX19" s="416"/>
      <c r="AAY19" s="416"/>
      <c r="AAZ19" s="416"/>
      <c r="ABA19" s="416"/>
      <c r="ABB19" s="416"/>
      <c r="ABC19" s="416"/>
      <c r="ABD19" s="416"/>
      <c r="ABE19" s="416"/>
      <c r="ABF19" s="416"/>
      <c r="ABG19" s="416"/>
      <c r="ABH19" s="416"/>
      <c r="ABI19" s="416"/>
      <c r="ABJ19" s="416"/>
      <c r="ABK19" s="416"/>
      <c r="ABL19" s="416"/>
      <c r="ABM19" s="416"/>
      <c r="ABN19" s="416"/>
      <c r="ABO19" s="416"/>
      <c r="ABP19" s="416"/>
      <c r="ABQ19" s="416"/>
      <c r="ABR19" s="416"/>
      <c r="ABS19" s="416"/>
      <c r="ABT19" s="416"/>
      <c r="ABU19" s="416"/>
      <c r="ABV19" s="416"/>
      <c r="ABW19" s="416"/>
      <c r="ABX19" s="416"/>
      <c r="ABY19" s="416"/>
      <c r="ABZ19" s="416"/>
      <c r="ACA19" s="416"/>
      <c r="ACB19" s="416"/>
      <c r="ACC19" s="416"/>
      <c r="ACD19" s="416"/>
      <c r="ACE19" s="416"/>
      <c r="ACF19" s="416"/>
      <c r="ACG19" s="416"/>
      <c r="ACH19" s="416"/>
      <c r="ACI19" s="416"/>
      <c r="ACJ19" s="416"/>
      <c r="ACK19" s="416"/>
      <c r="ACL19" s="416"/>
      <c r="ACM19" s="416"/>
      <c r="ACN19" s="416"/>
      <c r="ACO19" s="416"/>
      <c r="ACP19" s="416"/>
      <c r="ACQ19" s="416"/>
      <c r="ACR19" s="416"/>
      <c r="ACS19" s="416"/>
      <c r="ACT19" s="416"/>
      <c r="ACU19" s="416"/>
      <c r="ACV19" s="416"/>
      <c r="ACW19" s="416"/>
      <c r="ACX19" s="416"/>
      <c r="ACY19" s="416"/>
      <c r="ACZ19" s="416"/>
      <c r="ADA19" s="416"/>
      <c r="ADB19" s="416"/>
      <c r="ADC19" s="416"/>
      <c r="ADD19" s="416"/>
      <c r="ADE19" s="416"/>
      <c r="ADF19" s="416"/>
      <c r="ADG19" s="416"/>
      <c r="ADH19" s="416"/>
      <c r="ADI19" s="416"/>
      <c r="ADJ19" s="416"/>
      <c r="ADK19" s="416"/>
      <c r="ADL19" s="416"/>
      <c r="ADM19" s="416"/>
      <c r="ADN19" s="416"/>
      <c r="ADO19" s="416"/>
      <c r="ADP19" s="416"/>
      <c r="ADQ19" s="416"/>
      <c r="ADR19" s="416"/>
      <c r="ADS19" s="416"/>
      <c r="ADT19" s="416"/>
      <c r="ADU19" s="416"/>
      <c r="ADV19" s="416"/>
      <c r="ADW19" s="416"/>
      <c r="ADX19" s="416"/>
      <c r="ADY19" s="416"/>
      <c r="ADZ19" s="416"/>
      <c r="AEA19" s="416"/>
      <c r="AEB19" s="416"/>
      <c r="AEC19" s="416"/>
      <c r="AED19" s="416"/>
      <c r="AEE19" s="416"/>
      <c r="AEF19" s="416"/>
      <c r="AEG19" s="416"/>
      <c r="AEH19" s="416"/>
      <c r="AEI19" s="416"/>
      <c r="AEJ19" s="416"/>
      <c r="AEK19" s="416"/>
      <c r="AEL19" s="416"/>
      <c r="AEM19" s="416"/>
      <c r="AEN19" s="416"/>
      <c r="AEO19" s="416"/>
      <c r="AEP19" s="416"/>
      <c r="AEQ19" s="416"/>
      <c r="AER19" s="416"/>
      <c r="AES19" s="416"/>
      <c r="AET19" s="416"/>
      <c r="AEU19" s="416"/>
      <c r="AEV19" s="416"/>
      <c r="AEW19" s="416"/>
      <c r="AEX19" s="416"/>
      <c r="AEY19" s="416"/>
      <c r="AEZ19" s="416"/>
      <c r="AFA19" s="416"/>
      <c r="AFB19" s="416"/>
      <c r="AFC19" s="416"/>
      <c r="AFD19" s="416"/>
      <c r="AFE19" s="416"/>
      <c r="AFF19" s="416"/>
      <c r="AFG19" s="416"/>
      <c r="AFH19" s="416"/>
      <c r="AFI19" s="416"/>
      <c r="AFJ19" s="416"/>
      <c r="AFK19" s="416"/>
      <c r="AFL19" s="416"/>
      <c r="AFM19" s="416"/>
      <c r="AFN19" s="416"/>
      <c r="AFO19" s="416"/>
      <c r="AFP19" s="416"/>
      <c r="AFQ19" s="416"/>
      <c r="AFR19" s="416"/>
      <c r="AFS19" s="416"/>
      <c r="AFT19" s="416"/>
      <c r="AFU19" s="416"/>
      <c r="AFV19" s="416"/>
      <c r="AFW19" s="416"/>
      <c r="AFX19" s="416"/>
      <c r="AFY19" s="416"/>
      <c r="AFZ19" s="416"/>
      <c r="AGA19" s="416"/>
      <c r="AGB19" s="416"/>
      <c r="AGC19" s="416"/>
      <c r="AGD19" s="416"/>
      <c r="AGE19" s="416"/>
      <c r="AGF19" s="416"/>
      <c r="AGG19" s="416"/>
      <c r="AGH19" s="416"/>
      <c r="AGI19" s="416"/>
      <c r="AGJ19" s="416"/>
      <c r="AGK19" s="416"/>
      <c r="AGL19" s="416"/>
      <c r="AGM19" s="416"/>
      <c r="AGN19" s="416"/>
      <c r="AGO19" s="416"/>
      <c r="AGP19" s="416"/>
      <c r="AGQ19" s="416"/>
      <c r="AGR19" s="416"/>
      <c r="AGS19" s="416"/>
      <c r="AGT19" s="416"/>
      <c r="AGU19" s="416"/>
      <c r="AGV19" s="416"/>
      <c r="AGW19" s="416"/>
      <c r="AGX19" s="416"/>
      <c r="AGY19" s="416"/>
      <c r="AGZ19" s="416"/>
      <c r="AHA19" s="416"/>
      <c r="AHB19" s="416"/>
      <c r="AHC19" s="416"/>
      <c r="AHD19" s="416"/>
      <c r="AHE19" s="416"/>
      <c r="AHF19" s="416"/>
      <c r="AHG19" s="416"/>
      <c r="AHH19" s="416"/>
      <c r="AHI19" s="416"/>
      <c r="AHJ19" s="416"/>
      <c r="AHK19" s="416"/>
      <c r="AHL19" s="416"/>
      <c r="AHM19" s="416"/>
      <c r="AHN19" s="416"/>
      <c r="AHO19" s="416"/>
      <c r="AHP19" s="416"/>
      <c r="AHQ19" s="416"/>
      <c r="AHR19" s="416"/>
      <c r="AHS19" s="416"/>
      <c r="AHT19" s="416"/>
      <c r="AHU19" s="416"/>
      <c r="AHV19" s="416"/>
      <c r="AHW19" s="416"/>
      <c r="AHX19" s="416"/>
      <c r="AHY19" s="416"/>
      <c r="AHZ19" s="416"/>
      <c r="AIA19" s="416"/>
      <c r="AIB19" s="416"/>
      <c r="AIC19" s="416"/>
      <c r="AID19" s="416"/>
      <c r="AIE19" s="416"/>
      <c r="AIF19" s="416"/>
      <c r="AIG19" s="416"/>
      <c r="AIH19" s="416"/>
      <c r="AII19" s="416"/>
      <c r="AIJ19" s="416"/>
      <c r="AIK19" s="416"/>
      <c r="AIL19" s="416"/>
      <c r="AIM19" s="416"/>
      <c r="AIN19" s="416"/>
      <c r="AIO19" s="416"/>
      <c r="AIP19" s="416"/>
      <c r="AIQ19" s="416"/>
      <c r="AIR19" s="416"/>
      <c r="AIS19" s="416"/>
      <c r="AIT19" s="416"/>
      <c r="AIU19" s="416"/>
      <c r="AIV19" s="416"/>
      <c r="AIW19" s="416"/>
      <c r="AIX19" s="416"/>
      <c r="AIY19" s="416"/>
      <c r="AIZ19" s="416"/>
      <c r="AJA19" s="416"/>
      <c r="AJB19" s="416"/>
      <c r="AJC19" s="416"/>
      <c r="AJD19" s="416"/>
      <c r="AJE19" s="416"/>
      <c r="AJF19" s="416"/>
      <c r="AJG19" s="416"/>
      <c r="AJH19" s="416"/>
      <c r="AJI19" s="416"/>
      <c r="AJJ19" s="416"/>
      <c r="AJK19" s="416"/>
      <c r="AJL19" s="416"/>
      <c r="AJM19" s="416"/>
      <c r="AJN19" s="416"/>
      <c r="AJO19" s="416"/>
      <c r="AJP19" s="416"/>
      <c r="AJQ19" s="416"/>
      <c r="AJR19" s="416"/>
      <c r="AJS19" s="416"/>
      <c r="AJT19" s="416"/>
      <c r="AJU19" s="416"/>
      <c r="AJV19" s="416"/>
      <c r="AJW19" s="416"/>
      <c r="AJX19" s="416"/>
      <c r="AJY19" s="416"/>
      <c r="AJZ19" s="416"/>
      <c r="AKA19" s="416"/>
      <c r="AKB19" s="416"/>
      <c r="AKC19" s="416"/>
      <c r="AKD19" s="416"/>
      <c r="AKE19" s="416"/>
      <c r="AKF19" s="416"/>
      <c r="AKG19" s="416"/>
      <c r="AKH19" s="416"/>
      <c r="AKI19" s="416"/>
      <c r="AKJ19" s="416"/>
      <c r="AKK19" s="416"/>
      <c r="AKL19" s="416"/>
      <c r="AKM19" s="416"/>
      <c r="AKN19" s="416"/>
      <c r="AKO19" s="416"/>
      <c r="AKP19" s="416"/>
      <c r="AKQ19" s="416"/>
      <c r="AKR19" s="416"/>
      <c r="AKS19" s="416"/>
      <c r="AKT19" s="416"/>
      <c r="AKU19" s="416"/>
      <c r="AKV19" s="416"/>
      <c r="AKW19" s="416"/>
      <c r="AKX19" s="416"/>
      <c r="AKY19" s="416"/>
      <c r="AKZ19" s="416"/>
      <c r="ALA19" s="416"/>
      <c r="ALB19" s="416"/>
      <c r="ALC19" s="416"/>
      <c r="ALD19" s="416"/>
      <c r="ALE19" s="416"/>
      <c r="ALF19" s="416"/>
      <c r="ALG19" s="416"/>
      <c r="ALH19" s="416"/>
      <c r="ALI19" s="416"/>
      <c r="ALJ19" s="416"/>
      <c r="ALK19" s="416"/>
      <c r="ALL19" s="416"/>
      <c r="ALM19" s="416"/>
      <c r="ALN19" s="416"/>
      <c r="ALO19" s="416"/>
      <c r="ALP19" s="416"/>
      <c r="ALQ19" s="416"/>
      <c r="ALR19" s="416"/>
      <c r="ALS19" s="416"/>
      <c r="ALT19" s="416"/>
      <c r="ALU19" s="416"/>
      <c r="ALV19" s="416"/>
      <c r="ALW19" s="416"/>
      <c r="ALX19" s="416"/>
      <c r="ALY19" s="416"/>
      <c r="ALZ19" s="416"/>
      <c r="AMA19" s="416"/>
      <c r="AMB19" s="416"/>
      <c r="AMC19" s="416"/>
      <c r="AMD19" s="416"/>
      <c r="AME19" s="416"/>
      <c r="AMF19" s="416"/>
      <c r="AMG19" s="416"/>
      <c r="AMH19" s="416"/>
      <c r="AMI19" s="416"/>
      <c r="AMJ19" s="416"/>
      <c r="AMK19" s="416"/>
    </row>
    <row r="20" spans="1:1025" s="298" customFormat="1" ht="39.950000000000003" customHeight="1" x14ac:dyDescent="0.8">
      <c r="A20" s="525" t="s">
        <v>45</v>
      </c>
      <c r="B20" s="423">
        <v>111</v>
      </c>
      <c r="C20" s="419">
        <v>538</v>
      </c>
      <c r="D20" s="418">
        <v>341</v>
      </c>
      <c r="E20" s="419">
        <v>957</v>
      </c>
      <c r="F20" s="418">
        <v>564</v>
      </c>
      <c r="G20" s="420">
        <v>502.2</v>
      </c>
      <c r="H20" s="421"/>
      <c r="I20" s="417"/>
      <c r="J20" s="422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  <c r="X20" s="416"/>
      <c r="Y20" s="416"/>
      <c r="Z20" s="416"/>
      <c r="AA20" s="416"/>
      <c r="AB20" s="416"/>
      <c r="AC20" s="416"/>
      <c r="AD20" s="416"/>
      <c r="AE20" s="416"/>
      <c r="AF20" s="416"/>
      <c r="AG20" s="416"/>
      <c r="AH20" s="416"/>
      <c r="AI20" s="416"/>
      <c r="AJ20" s="416"/>
      <c r="AK20" s="416"/>
      <c r="AL20" s="416"/>
      <c r="AM20" s="416"/>
      <c r="AN20" s="416"/>
      <c r="AO20" s="416"/>
      <c r="AP20" s="416"/>
      <c r="AQ20" s="416"/>
      <c r="AR20" s="416"/>
      <c r="AS20" s="416"/>
      <c r="AT20" s="416"/>
      <c r="AU20" s="416"/>
      <c r="AV20" s="416"/>
      <c r="AW20" s="416"/>
      <c r="AX20" s="416"/>
      <c r="AY20" s="416"/>
      <c r="AZ20" s="416"/>
      <c r="BA20" s="416"/>
      <c r="BB20" s="416"/>
      <c r="BC20" s="416"/>
      <c r="BD20" s="416"/>
      <c r="BE20" s="416"/>
      <c r="BF20" s="416"/>
      <c r="BG20" s="416"/>
      <c r="BH20" s="416"/>
      <c r="BI20" s="416"/>
      <c r="BJ20" s="416"/>
      <c r="BK20" s="416"/>
      <c r="BL20" s="416"/>
      <c r="BM20" s="416"/>
      <c r="BN20" s="416"/>
      <c r="BO20" s="416"/>
      <c r="BP20" s="416"/>
      <c r="BQ20" s="416"/>
      <c r="BR20" s="416"/>
      <c r="BS20" s="416"/>
      <c r="BT20" s="416"/>
      <c r="BU20" s="416"/>
      <c r="BV20" s="416"/>
      <c r="BW20" s="416"/>
      <c r="BX20" s="416"/>
      <c r="BY20" s="416"/>
      <c r="BZ20" s="416"/>
      <c r="CA20" s="416"/>
      <c r="CB20" s="416"/>
      <c r="CC20" s="416"/>
      <c r="CD20" s="416"/>
      <c r="CE20" s="416"/>
      <c r="CF20" s="416"/>
      <c r="CG20" s="416"/>
      <c r="CH20" s="416"/>
      <c r="CI20" s="416"/>
      <c r="CJ20" s="416"/>
      <c r="CK20" s="416"/>
      <c r="CL20" s="416"/>
      <c r="CM20" s="416"/>
      <c r="CN20" s="416"/>
      <c r="CO20" s="416"/>
      <c r="CP20" s="416"/>
      <c r="CQ20" s="416"/>
      <c r="CR20" s="416"/>
      <c r="CS20" s="416"/>
      <c r="CT20" s="416"/>
      <c r="CU20" s="416"/>
      <c r="CV20" s="416"/>
      <c r="CW20" s="416"/>
      <c r="CX20" s="416"/>
      <c r="CY20" s="416"/>
      <c r="CZ20" s="416"/>
      <c r="DA20" s="416"/>
      <c r="DB20" s="416"/>
      <c r="DC20" s="416"/>
      <c r="DD20" s="416"/>
      <c r="DE20" s="416"/>
      <c r="DF20" s="416"/>
      <c r="DG20" s="416"/>
      <c r="DH20" s="416"/>
      <c r="DI20" s="416"/>
      <c r="DJ20" s="416"/>
      <c r="DK20" s="416"/>
      <c r="DL20" s="416"/>
      <c r="DM20" s="416"/>
      <c r="DN20" s="416"/>
      <c r="DO20" s="416"/>
      <c r="DP20" s="416"/>
      <c r="DQ20" s="416"/>
      <c r="DR20" s="416"/>
      <c r="DS20" s="416"/>
      <c r="DT20" s="416"/>
      <c r="DU20" s="416"/>
      <c r="DV20" s="416"/>
      <c r="DW20" s="416"/>
      <c r="DX20" s="416"/>
      <c r="DY20" s="416"/>
      <c r="DZ20" s="416"/>
      <c r="EA20" s="416"/>
      <c r="EB20" s="416"/>
      <c r="EC20" s="416"/>
      <c r="ED20" s="416"/>
      <c r="EE20" s="416"/>
      <c r="EF20" s="416"/>
      <c r="EG20" s="416"/>
      <c r="EH20" s="416"/>
      <c r="EI20" s="416"/>
      <c r="EJ20" s="416"/>
      <c r="EK20" s="416"/>
      <c r="EL20" s="416"/>
      <c r="EM20" s="416"/>
      <c r="EN20" s="416"/>
      <c r="EO20" s="416"/>
      <c r="EP20" s="416"/>
      <c r="EQ20" s="416"/>
      <c r="ER20" s="416"/>
      <c r="ES20" s="416"/>
      <c r="ET20" s="416"/>
      <c r="EU20" s="416"/>
      <c r="EV20" s="416"/>
      <c r="EW20" s="416"/>
      <c r="EX20" s="416"/>
      <c r="EY20" s="416"/>
      <c r="EZ20" s="416"/>
      <c r="FA20" s="416"/>
      <c r="FB20" s="416"/>
      <c r="FC20" s="416"/>
      <c r="FD20" s="416"/>
      <c r="FE20" s="416"/>
      <c r="FF20" s="416"/>
      <c r="FG20" s="416"/>
      <c r="FH20" s="416"/>
      <c r="FI20" s="416"/>
      <c r="FJ20" s="416"/>
      <c r="FK20" s="416"/>
      <c r="FL20" s="416"/>
      <c r="FM20" s="416"/>
      <c r="FN20" s="416"/>
      <c r="FO20" s="416"/>
      <c r="FP20" s="416"/>
      <c r="FQ20" s="416"/>
      <c r="FR20" s="416"/>
      <c r="FS20" s="416"/>
      <c r="FT20" s="416"/>
      <c r="FU20" s="416"/>
      <c r="FV20" s="416"/>
      <c r="FW20" s="416"/>
      <c r="FX20" s="416"/>
      <c r="FY20" s="416"/>
      <c r="FZ20" s="416"/>
      <c r="GA20" s="416"/>
      <c r="GB20" s="416"/>
      <c r="GC20" s="416"/>
      <c r="GD20" s="416"/>
      <c r="GE20" s="416"/>
      <c r="GF20" s="416"/>
      <c r="GG20" s="416"/>
      <c r="GH20" s="416"/>
      <c r="GI20" s="416"/>
      <c r="GJ20" s="416"/>
      <c r="GK20" s="416"/>
      <c r="GL20" s="416"/>
      <c r="GM20" s="416"/>
      <c r="GN20" s="416"/>
      <c r="GO20" s="416"/>
      <c r="GP20" s="416"/>
      <c r="GQ20" s="416"/>
      <c r="GR20" s="416"/>
      <c r="GS20" s="416"/>
      <c r="GT20" s="416"/>
      <c r="GU20" s="416"/>
      <c r="GV20" s="416"/>
      <c r="GW20" s="416"/>
      <c r="GX20" s="416"/>
      <c r="GY20" s="416"/>
      <c r="GZ20" s="416"/>
      <c r="HA20" s="416"/>
      <c r="HB20" s="416"/>
      <c r="HC20" s="416"/>
      <c r="HD20" s="416"/>
      <c r="HE20" s="416"/>
      <c r="HF20" s="416"/>
      <c r="HG20" s="416"/>
      <c r="HH20" s="416"/>
      <c r="HI20" s="416"/>
      <c r="HJ20" s="416"/>
      <c r="HK20" s="416"/>
      <c r="HL20" s="416"/>
      <c r="HM20" s="416"/>
      <c r="HN20" s="416"/>
      <c r="HO20" s="416"/>
      <c r="HP20" s="416"/>
      <c r="HQ20" s="416"/>
      <c r="HR20" s="416"/>
      <c r="HS20" s="416"/>
      <c r="HT20" s="416"/>
      <c r="HU20" s="416"/>
      <c r="HV20" s="416"/>
      <c r="HW20" s="416"/>
      <c r="HX20" s="416"/>
      <c r="HY20" s="416"/>
      <c r="HZ20" s="416"/>
      <c r="IA20" s="416"/>
      <c r="IB20" s="416"/>
      <c r="IC20" s="416"/>
      <c r="ID20" s="416"/>
      <c r="IE20" s="416"/>
      <c r="IF20" s="416"/>
      <c r="IG20" s="416"/>
      <c r="IH20" s="416"/>
      <c r="II20" s="416"/>
      <c r="IJ20" s="416"/>
      <c r="IK20" s="416"/>
      <c r="IL20" s="416"/>
      <c r="IM20" s="416"/>
      <c r="IN20" s="416"/>
      <c r="IO20" s="416"/>
      <c r="IP20" s="416"/>
      <c r="IQ20" s="416"/>
      <c r="IR20" s="416"/>
      <c r="IS20" s="416"/>
      <c r="IT20" s="416"/>
      <c r="IU20" s="416"/>
      <c r="IV20" s="416"/>
      <c r="IW20" s="416"/>
      <c r="IX20" s="416"/>
      <c r="IY20" s="416"/>
      <c r="IZ20" s="416"/>
      <c r="JA20" s="416"/>
      <c r="JB20" s="416"/>
      <c r="JC20" s="416"/>
      <c r="JD20" s="416"/>
      <c r="JE20" s="416"/>
      <c r="JF20" s="416"/>
      <c r="JG20" s="416"/>
      <c r="JH20" s="416"/>
      <c r="JI20" s="416"/>
      <c r="JJ20" s="416"/>
      <c r="JK20" s="416"/>
      <c r="JL20" s="416"/>
      <c r="JM20" s="416"/>
      <c r="JN20" s="416"/>
      <c r="JO20" s="416"/>
      <c r="JP20" s="416"/>
      <c r="JQ20" s="416"/>
      <c r="JR20" s="416"/>
      <c r="JS20" s="416"/>
      <c r="JT20" s="416"/>
      <c r="JU20" s="416"/>
      <c r="JV20" s="416"/>
      <c r="JW20" s="416"/>
      <c r="JX20" s="416"/>
      <c r="JY20" s="416"/>
      <c r="JZ20" s="416"/>
      <c r="KA20" s="416"/>
      <c r="KB20" s="416"/>
      <c r="KC20" s="416"/>
      <c r="KD20" s="416"/>
      <c r="KE20" s="416"/>
      <c r="KF20" s="416"/>
      <c r="KG20" s="416"/>
      <c r="KH20" s="416"/>
      <c r="KI20" s="416"/>
      <c r="KJ20" s="416"/>
      <c r="KK20" s="416"/>
      <c r="KL20" s="416"/>
      <c r="KM20" s="416"/>
      <c r="KN20" s="416"/>
      <c r="KO20" s="416"/>
      <c r="KP20" s="416"/>
      <c r="KQ20" s="416"/>
      <c r="KR20" s="416"/>
      <c r="KS20" s="416"/>
      <c r="KT20" s="416"/>
      <c r="KU20" s="416"/>
      <c r="KV20" s="416"/>
      <c r="KW20" s="416"/>
      <c r="KX20" s="416"/>
      <c r="KY20" s="416"/>
      <c r="KZ20" s="416"/>
      <c r="LA20" s="416"/>
      <c r="LB20" s="416"/>
      <c r="LC20" s="416"/>
      <c r="LD20" s="416"/>
      <c r="LE20" s="416"/>
      <c r="LF20" s="416"/>
      <c r="LG20" s="416"/>
      <c r="LH20" s="416"/>
      <c r="LI20" s="416"/>
      <c r="LJ20" s="416"/>
      <c r="LK20" s="416"/>
      <c r="LL20" s="416"/>
      <c r="LM20" s="416"/>
      <c r="LN20" s="416"/>
      <c r="LO20" s="416"/>
      <c r="LP20" s="416"/>
      <c r="LQ20" s="416"/>
      <c r="LR20" s="416"/>
      <c r="LS20" s="416"/>
      <c r="LT20" s="416"/>
      <c r="LU20" s="416"/>
      <c r="LV20" s="416"/>
      <c r="LW20" s="416"/>
      <c r="LX20" s="416"/>
      <c r="LY20" s="416"/>
      <c r="LZ20" s="416"/>
      <c r="MA20" s="416"/>
      <c r="MB20" s="416"/>
      <c r="MC20" s="416"/>
      <c r="MD20" s="416"/>
      <c r="ME20" s="416"/>
      <c r="MF20" s="416"/>
      <c r="MG20" s="416"/>
      <c r="MH20" s="416"/>
      <c r="MI20" s="416"/>
      <c r="MJ20" s="416"/>
      <c r="MK20" s="416"/>
      <c r="ML20" s="416"/>
      <c r="MM20" s="416"/>
      <c r="MN20" s="416"/>
      <c r="MO20" s="416"/>
      <c r="MP20" s="416"/>
      <c r="MQ20" s="416"/>
      <c r="MR20" s="416"/>
      <c r="MS20" s="416"/>
      <c r="MT20" s="416"/>
      <c r="MU20" s="416"/>
      <c r="MV20" s="416"/>
      <c r="MW20" s="416"/>
      <c r="MX20" s="416"/>
      <c r="MY20" s="416"/>
      <c r="MZ20" s="416"/>
      <c r="NA20" s="416"/>
      <c r="NB20" s="416"/>
      <c r="NC20" s="416"/>
      <c r="ND20" s="416"/>
      <c r="NE20" s="416"/>
      <c r="NF20" s="416"/>
      <c r="NG20" s="416"/>
      <c r="NH20" s="416"/>
      <c r="NI20" s="416"/>
      <c r="NJ20" s="416"/>
      <c r="NK20" s="416"/>
      <c r="NL20" s="416"/>
      <c r="NM20" s="416"/>
      <c r="NN20" s="416"/>
      <c r="NO20" s="416"/>
      <c r="NP20" s="416"/>
      <c r="NQ20" s="416"/>
      <c r="NR20" s="416"/>
      <c r="NS20" s="416"/>
      <c r="NT20" s="416"/>
      <c r="NU20" s="416"/>
      <c r="NV20" s="416"/>
      <c r="NW20" s="416"/>
      <c r="NX20" s="416"/>
      <c r="NY20" s="416"/>
      <c r="NZ20" s="416"/>
      <c r="OA20" s="416"/>
      <c r="OB20" s="416"/>
      <c r="OC20" s="416"/>
      <c r="OD20" s="416"/>
      <c r="OE20" s="416"/>
      <c r="OF20" s="416"/>
      <c r="OG20" s="416"/>
      <c r="OH20" s="416"/>
      <c r="OI20" s="416"/>
      <c r="OJ20" s="416"/>
      <c r="OK20" s="416"/>
      <c r="OL20" s="416"/>
      <c r="OM20" s="416"/>
      <c r="ON20" s="416"/>
      <c r="OO20" s="416"/>
      <c r="OP20" s="416"/>
      <c r="OQ20" s="416"/>
      <c r="OR20" s="416"/>
      <c r="OS20" s="416"/>
      <c r="OT20" s="416"/>
      <c r="OU20" s="416"/>
      <c r="OV20" s="416"/>
      <c r="OW20" s="416"/>
      <c r="OX20" s="416"/>
      <c r="OY20" s="416"/>
      <c r="OZ20" s="416"/>
      <c r="PA20" s="416"/>
      <c r="PB20" s="416"/>
      <c r="PC20" s="416"/>
      <c r="PD20" s="416"/>
      <c r="PE20" s="416"/>
      <c r="PF20" s="416"/>
      <c r="PG20" s="416"/>
      <c r="PH20" s="416"/>
      <c r="PI20" s="416"/>
      <c r="PJ20" s="416"/>
      <c r="PK20" s="416"/>
      <c r="PL20" s="416"/>
      <c r="PM20" s="416"/>
      <c r="PN20" s="416"/>
      <c r="PO20" s="416"/>
      <c r="PP20" s="416"/>
      <c r="PQ20" s="416"/>
      <c r="PR20" s="416"/>
      <c r="PS20" s="416"/>
      <c r="PT20" s="416"/>
      <c r="PU20" s="416"/>
      <c r="PV20" s="416"/>
      <c r="PW20" s="416"/>
      <c r="PX20" s="416"/>
      <c r="PY20" s="416"/>
      <c r="PZ20" s="416"/>
      <c r="QA20" s="416"/>
      <c r="QB20" s="416"/>
      <c r="QC20" s="416"/>
      <c r="QD20" s="416"/>
      <c r="QE20" s="416"/>
      <c r="QF20" s="416"/>
      <c r="QG20" s="416"/>
      <c r="QH20" s="416"/>
      <c r="QI20" s="416"/>
      <c r="QJ20" s="416"/>
      <c r="QK20" s="416"/>
      <c r="QL20" s="416"/>
      <c r="QM20" s="416"/>
      <c r="QN20" s="416"/>
      <c r="QO20" s="416"/>
      <c r="QP20" s="416"/>
      <c r="QQ20" s="416"/>
      <c r="QR20" s="416"/>
      <c r="QS20" s="416"/>
      <c r="QT20" s="416"/>
      <c r="QU20" s="416"/>
      <c r="QV20" s="416"/>
      <c r="QW20" s="416"/>
      <c r="QX20" s="416"/>
      <c r="QY20" s="416"/>
      <c r="QZ20" s="416"/>
      <c r="RA20" s="416"/>
      <c r="RB20" s="416"/>
      <c r="RC20" s="416"/>
      <c r="RD20" s="416"/>
      <c r="RE20" s="416"/>
      <c r="RF20" s="416"/>
      <c r="RG20" s="416"/>
      <c r="RH20" s="416"/>
      <c r="RI20" s="416"/>
      <c r="RJ20" s="416"/>
      <c r="RK20" s="416"/>
      <c r="RL20" s="416"/>
      <c r="RM20" s="416"/>
      <c r="RN20" s="416"/>
      <c r="RO20" s="416"/>
      <c r="RP20" s="416"/>
      <c r="RQ20" s="416"/>
      <c r="RR20" s="416"/>
      <c r="RS20" s="416"/>
      <c r="RT20" s="416"/>
      <c r="RU20" s="416"/>
      <c r="RV20" s="416"/>
      <c r="RW20" s="416"/>
      <c r="RX20" s="416"/>
      <c r="RY20" s="416"/>
      <c r="RZ20" s="416"/>
      <c r="SA20" s="416"/>
      <c r="SB20" s="416"/>
      <c r="SC20" s="416"/>
      <c r="SD20" s="416"/>
      <c r="SE20" s="416"/>
      <c r="SF20" s="416"/>
      <c r="SG20" s="416"/>
      <c r="SH20" s="416"/>
      <c r="SI20" s="416"/>
      <c r="SJ20" s="416"/>
      <c r="SK20" s="416"/>
      <c r="SL20" s="416"/>
      <c r="SM20" s="416"/>
      <c r="SN20" s="416"/>
      <c r="SO20" s="416"/>
      <c r="SP20" s="416"/>
      <c r="SQ20" s="416"/>
      <c r="SR20" s="416"/>
      <c r="SS20" s="416"/>
      <c r="ST20" s="416"/>
      <c r="SU20" s="416"/>
      <c r="SV20" s="416"/>
      <c r="SW20" s="416"/>
      <c r="SX20" s="416"/>
      <c r="SY20" s="416"/>
      <c r="SZ20" s="416"/>
      <c r="TA20" s="416"/>
      <c r="TB20" s="416"/>
      <c r="TC20" s="416"/>
      <c r="TD20" s="416"/>
      <c r="TE20" s="416"/>
      <c r="TF20" s="416"/>
      <c r="TG20" s="416"/>
      <c r="TH20" s="416"/>
      <c r="TI20" s="416"/>
      <c r="TJ20" s="416"/>
      <c r="TK20" s="416"/>
      <c r="TL20" s="416"/>
      <c r="TM20" s="416"/>
      <c r="TN20" s="416"/>
      <c r="TO20" s="416"/>
      <c r="TP20" s="416"/>
      <c r="TQ20" s="416"/>
      <c r="TR20" s="416"/>
      <c r="TS20" s="416"/>
      <c r="TT20" s="416"/>
      <c r="TU20" s="416"/>
      <c r="TV20" s="416"/>
      <c r="TW20" s="416"/>
      <c r="TX20" s="416"/>
      <c r="TY20" s="416"/>
      <c r="TZ20" s="416"/>
      <c r="UA20" s="416"/>
      <c r="UB20" s="416"/>
      <c r="UC20" s="416"/>
      <c r="UD20" s="416"/>
      <c r="UE20" s="416"/>
      <c r="UF20" s="416"/>
      <c r="UG20" s="416"/>
      <c r="UH20" s="416"/>
      <c r="UI20" s="416"/>
      <c r="UJ20" s="416"/>
      <c r="UK20" s="416"/>
      <c r="UL20" s="416"/>
      <c r="UM20" s="416"/>
      <c r="UN20" s="416"/>
      <c r="UO20" s="416"/>
      <c r="UP20" s="416"/>
      <c r="UQ20" s="416"/>
      <c r="UR20" s="416"/>
      <c r="US20" s="416"/>
      <c r="UT20" s="416"/>
      <c r="UU20" s="416"/>
      <c r="UV20" s="416"/>
      <c r="UW20" s="416"/>
      <c r="UX20" s="416"/>
      <c r="UY20" s="416"/>
      <c r="UZ20" s="416"/>
      <c r="VA20" s="416"/>
      <c r="VB20" s="416"/>
      <c r="VC20" s="416"/>
      <c r="VD20" s="416"/>
      <c r="VE20" s="416"/>
      <c r="VF20" s="416"/>
      <c r="VG20" s="416"/>
      <c r="VH20" s="416"/>
      <c r="VI20" s="416"/>
      <c r="VJ20" s="416"/>
      <c r="VK20" s="416"/>
      <c r="VL20" s="416"/>
      <c r="VM20" s="416"/>
      <c r="VN20" s="416"/>
      <c r="VO20" s="416"/>
      <c r="VP20" s="416"/>
      <c r="VQ20" s="416"/>
      <c r="VR20" s="416"/>
      <c r="VS20" s="416"/>
      <c r="VT20" s="416"/>
      <c r="VU20" s="416"/>
      <c r="VV20" s="416"/>
      <c r="VW20" s="416"/>
      <c r="VX20" s="416"/>
      <c r="VY20" s="416"/>
      <c r="VZ20" s="416"/>
      <c r="WA20" s="416"/>
      <c r="WB20" s="416"/>
      <c r="WC20" s="416"/>
      <c r="WD20" s="416"/>
      <c r="WE20" s="416"/>
      <c r="WF20" s="416"/>
      <c r="WG20" s="416"/>
      <c r="WH20" s="416"/>
      <c r="WI20" s="416"/>
      <c r="WJ20" s="416"/>
      <c r="WK20" s="416"/>
      <c r="WL20" s="416"/>
      <c r="WM20" s="416"/>
      <c r="WN20" s="416"/>
      <c r="WO20" s="416"/>
      <c r="WP20" s="416"/>
      <c r="WQ20" s="416"/>
      <c r="WR20" s="416"/>
      <c r="WS20" s="416"/>
      <c r="WT20" s="416"/>
      <c r="WU20" s="416"/>
      <c r="WV20" s="416"/>
      <c r="WW20" s="416"/>
      <c r="WX20" s="416"/>
      <c r="WY20" s="416"/>
      <c r="WZ20" s="416"/>
      <c r="XA20" s="416"/>
      <c r="XB20" s="416"/>
      <c r="XC20" s="416"/>
      <c r="XD20" s="416"/>
      <c r="XE20" s="416"/>
      <c r="XF20" s="416"/>
      <c r="XG20" s="416"/>
      <c r="XH20" s="416"/>
      <c r="XI20" s="416"/>
      <c r="XJ20" s="416"/>
      <c r="XK20" s="416"/>
      <c r="XL20" s="416"/>
      <c r="XM20" s="416"/>
      <c r="XN20" s="416"/>
      <c r="XO20" s="416"/>
      <c r="XP20" s="416"/>
      <c r="XQ20" s="416"/>
      <c r="XR20" s="416"/>
      <c r="XS20" s="416"/>
      <c r="XT20" s="416"/>
      <c r="XU20" s="416"/>
      <c r="XV20" s="416"/>
      <c r="XW20" s="416"/>
      <c r="XX20" s="416"/>
      <c r="XY20" s="416"/>
      <c r="XZ20" s="416"/>
      <c r="YA20" s="416"/>
      <c r="YB20" s="416"/>
      <c r="YC20" s="416"/>
      <c r="YD20" s="416"/>
      <c r="YE20" s="416"/>
      <c r="YF20" s="416"/>
      <c r="YG20" s="416"/>
      <c r="YH20" s="416"/>
      <c r="YI20" s="416"/>
      <c r="YJ20" s="416"/>
      <c r="YK20" s="416"/>
      <c r="YL20" s="416"/>
      <c r="YM20" s="416"/>
      <c r="YN20" s="416"/>
      <c r="YO20" s="416"/>
      <c r="YP20" s="416"/>
      <c r="YQ20" s="416"/>
      <c r="YR20" s="416"/>
      <c r="YS20" s="416"/>
      <c r="YT20" s="416"/>
      <c r="YU20" s="416"/>
      <c r="YV20" s="416"/>
      <c r="YW20" s="416"/>
      <c r="YX20" s="416"/>
      <c r="YY20" s="416"/>
      <c r="YZ20" s="416"/>
      <c r="ZA20" s="416"/>
      <c r="ZB20" s="416"/>
      <c r="ZC20" s="416"/>
      <c r="ZD20" s="416"/>
      <c r="ZE20" s="416"/>
      <c r="ZF20" s="416"/>
      <c r="ZG20" s="416"/>
      <c r="ZH20" s="416"/>
      <c r="ZI20" s="416"/>
      <c r="ZJ20" s="416"/>
      <c r="ZK20" s="416"/>
      <c r="ZL20" s="416"/>
      <c r="ZM20" s="416"/>
      <c r="ZN20" s="416"/>
      <c r="ZO20" s="416"/>
      <c r="ZP20" s="416"/>
      <c r="ZQ20" s="416"/>
      <c r="ZR20" s="416"/>
      <c r="ZS20" s="416"/>
      <c r="ZT20" s="416"/>
      <c r="ZU20" s="416"/>
      <c r="ZV20" s="416"/>
      <c r="ZW20" s="416"/>
      <c r="ZX20" s="416"/>
      <c r="ZY20" s="416"/>
      <c r="ZZ20" s="416"/>
      <c r="AAA20" s="416"/>
      <c r="AAB20" s="416"/>
      <c r="AAC20" s="416"/>
      <c r="AAD20" s="416"/>
      <c r="AAE20" s="416"/>
      <c r="AAF20" s="416"/>
      <c r="AAG20" s="416"/>
      <c r="AAH20" s="416"/>
      <c r="AAI20" s="416"/>
      <c r="AAJ20" s="416"/>
      <c r="AAK20" s="416"/>
      <c r="AAL20" s="416"/>
      <c r="AAM20" s="416"/>
      <c r="AAN20" s="416"/>
      <c r="AAO20" s="416"/>
      <c r="AAP20" s="416"/>
      <c r="AAQ20" s="416"/>
      <c r="AAR20" s="416"/>
      <c r="AAS20" s="416"/>
      <c r="AAT20" s="416"/>
      <c r="AAU20" s="416"/>
      <c r="AAV20" s="416"/>
      <c r="AAW20" s="416"/>
      <c r="AAX20" s="416"/>
      <c r="AAY20" s="416"/>
      <c r="AAZ20" s="416"/>
      <c r="ABA20" s="416"/>
      <c r="ABB20" s="416"/>
      <c r="ABC20" s="416"/>
      <c r="ABD20" s="416"/>
      <c r="ABE20" s="416"/>
      <c r="ABF20" s="416"/>
      <c r="ABG20" s="416"/>
      <c r="ABH20" s="416"/>
      <c r="ABI20" s="416"/>
      <c r="ABJ20" s="416"/>
      <c r="ABK20" s="416"/>
      <c r="ABL20" s="416"/>
      <c r="ABM20" s="416"/>
      <c r="ABN20" s="416"/>
      <c r="ABO20" s="416"/>
      <c r="ABP20" s="416"/>
      <c r="ABQ20" s="416"/>
      <c r="ABR20" s="416"/>
      <c r="ABS20" s="416"/>
      <c r="ABT20" s="416"/>
      <c r="ABU20" s="416"/>
      <c r="ABV20" s="416"/>
      <c r="ABW20" s="416"/>
      <c r="ABX20" s="416"/>
      <c r="ABY20" s="416"/>
      <c r="ABZ20" s="416"/>
      <c r="ACA20" s="416"/>
      <c r="ACB20" s="416"/>
      <c r="ACC20" s="416"/>
      <c r="ACD20" s="416"/>
      <c r="ACE20" s="416"/>
      <c r="ACF20" s="416"/>
      <c r="ACG20" s="416"/>
      <c r="ACH20" s="416"/>
      <c r="ACI20" s="416"/>
      <c r="ACJ20" s="416"/>
      <c r="ACK20" s="416"/>
      <c r="ACL20" s="416"/>
      <c r="ACM20" s="416"/>
      <c r="ACN20" s="416"/>
      <c r="ACO20" s="416"/>
      <c r="ACP20" s="416"/>
      <c r="ACQ20" s="416"/>
      <c r="ACR20" s="416"/>
      <c r="ACS20" s="416"/>
      <c r="ACT20" s="416"/>
      <c r="ACU20" s="416"/>
      <c r="ACV20" s="416"/>
      <c r="ACW20" s="416"/>
      <c r="ACX20" s="416"/>
      <c r="ACY20" s="416"/>
      <c r="ACZ20" s="416"/>
      <c r="ADA20" s="416"/>
      <c r="ADB20" s="416"/>
      <c r="ADC20" s="416"/>
      <c r="ADD20" s="416"/>
      <c r="ADE20" s="416"/>
      <c r="ADF20" s="416"/>
      <c r="ADG20" s="416"/>
      <c r="ADH20" s="416"/>
      <c r="ADI20" s="416"/>
      <c r="ADJ20" s="416"/>
      <c r="ADK20" s="416"/>
      <c r="ADL20" s="416"/>
      <c r="ADM20" s="416"/>
      <c r="ADN20" s="416"/>
      <c r="ADO20" s="416"/>
      <c r="ADP20" s="416"/>
      <c r="ADQ20" s="416"/>
      <c r="ADR20" s="416"/>
      <c r="ADS20" s="416"/>
      <c r="ADT20" s="416"/>
      <c r="ADU20" s="416"/>
      <c r="ADV20" s="416"/>
      <c r="ADW20" s="416"/>
      <c r="ADX20" s="416"/>
      <c r="ADY20" s="416"/>
      <c r="ADZ20" s="416"/>
      <c r="AEA20" s="416"/>
      <c r="AEB20" s="416"/>
      <c r="AEC20" s="416"/>
      <c r="AED20" s="416"/>
      <c r="AEE20" s="416"/>
      <c r="AEF20" s="416"/>
      <c r="AEG20" s="416"/>
      <c r="AEH20" s="416"/>
      <c r="AEI20" s="416"/>
      <c r="AEJ20" s="416"/>
      <c r="AEK20" s="416"/>
      <c r="AEL20" s="416"/>
      <c r="AEM20" s="416"/>
      <c r="AEN20" s="416"/>
      <c r="AEO20" s="416"/>
      <c r="AEP20" s="416"/>
      <c r="AEQ20" s="416"/>
      <c r="AER20" s="416"/>
      <c r="AES20" s="416"/>
      <c r="AET20" s="416"/>
      <c r="AEU20" s="416"/>
      <c r="AEV20" s="416"/>
      <c r="AEW20" s="416"/>
      <c r="AEX20" s="416"/>
      <c r="AEY20" s="416"/>
      <c r="AEZ20" s="416"/>
      <c r="AFA20" s="416"/>
      <c r="AFB20" s="416"/>
      <c r="AFC20" s="416"/>
      <c r="AFD20" s="416"/>
      <c r="AFE20" s="416"/>
      <c r="AFF20" s="416"/>
      <c r="AFG20" s="416"/>
      <c r="AFH20" s="416"/>
      <c r="AFI20" s="416"/>
      <c r="AFJ20" s="416"/>
      <c r="AFK20" s="416"/>
      <c r="AFL20" s="416"/>
      <c r="AFM20" s="416"/>
      <c r="AFN20" s="416"/>
      <c r="AFO20" s="416"/>
      <c r="AFP20" s="416"/>
      <c r="AFQ20" s="416"/>
      <c r="AFR20" s="416"/>
      <c r="AFS20" s="416"/>
      <c r="AFT20" s="416"/>
      <c r="AFU20" s="416"/>
      <c r="AFV20" s="416"/>
      <c r="AFW20" s="416"/>
      <c r="AFX20" s="416"/>
      <c r="AFY20" s="416"/>
      <c r="AFZ20" s="416"/>
      <c r="AGA20" s="416"/>
      <c r="AGB20" s="416"/>
      <c r="AGC20" s="416"/>
      <c r="AGD20" s="416"/>
      <c r="AGE20" s="416"/>
      <c r="AGF20" s="416"/>
      <c r="AGG20" s="416"/>
      <c r="AGH20" s="416"/>
      <c r="AGI20" s="416"/>
      <c r="AGJ20" s="416"/>
      <c r="AGK20" s="416"/>
      <c r="AGL20" s="416"/>
      <c r="AGM20" s="416"/>
      <c r="AGN20" s="416"/>
      <c r="AGO20" s="416"/>
      <c r="AGP20" s="416"/>
      <c r="AGQ20" s="416"/>
      <c r="AGR20" s="416"/>
      <c r="AGS20" s="416"/>
      <c r="AGT20" s="416"/>
      <c r="AGU20" s="416"/>
      <c r="AGV20" s="416"/>
      <c r="AGW20" s="416"/>
      <c r="AGX20" s="416"/>
      <c r="AGY20" s="416"/>
      <c r="AGZ20" s="416"/>
      <c r="AHA20" s="416"/>
      <c r="AHB20" s="416"/>
      <c r="AHC20" s="416"/>
      <c r="AHD20" s="416"/>
      <c r="AHE20" s="416"/>
      <c r="AHF20" s="416"/>
      <c r="AHG20" s="416"/>
      <c r="AHH20" s="416"/>
      <c r="AHI20" s="416"/>
      <c r="AHJ20" s="416"/>
      <c r="AHK20" s="416"/>
      <c r="AHL20" s="416"/>
      <c r="AHM20" s="416"/>
      <c r="AHN20" s="416"/>
      <c r="AHO20" s="416"/>
      <c r="AHP20" s="416"/>
      <c r="AHQ20" s="416"/>
      <c r="AHR20" s="416"/>
      <c r="AHS20" s="416"/>
      <c r="AHT20" s="416"/>
      <c r="AHU20" s="416"/>
      <c r="AHV20" s="416"/>
      <c r="AHW20" s="416"/>
      <c r="AHX20" s="416"/>
      <c r="AHY20" s="416"/>
      <c r="AHZ20" s="416"/>
      <c r="AIA20" s="416"/>
      <c r="AIB20" s="416"/>
      <c r="AIC20" s="416"/>
      <c r="AID20" s="416"/>
      <c r="AIE20" s="416"/>
      <c r="AIF20" s="416"/>
      <c r="AIG20" s="416"/>
      <c r="AIH20" s="416"/>
      <c r="AII20" s="416"/>
      <c r="AIJ20" s="416"/>
      <c r="AIK20" s="416"/>
      <c r="AIL20" s="416"/>
      <c r="AIM20" s="416"/>
      <c r="AIN20" s="416"/>
      <c r="AIO20" s="416"/>
      <c r="AIP20" s="416"/>
      <c r="AIQ20" s="416"/>
      <c r="AIR20" s="416"/>
      <c r="AIS20" s="416"/>
      <c r="AIT20" s="416"/>
      <c r="AIU20" s="416"/>
      <c r="AIV20" s="416"/>
      <c r="AIW20" s="416"/>
      <c r="AIX20" s="416"/>
      <c r="AIY20" s="416"/>
      <c r="AIZ20" s="416"/>
      <c r="AJA20" s="416"/>
      <c r="AJB20" s="416"/>
      <c r="AJC20" s="416"/>
      <c r="AJD20" s="416"/>
      <c r="AJE20" s="416"/>
      <c r="AJF20" s="416"/>
      <c r="AJG20" s="416"/>
      <c r="AJH20" s="416"/>
      <c r="AJI20" s="416"/>
      <c r="AJJ20" s="416"/>
      <c r="AJK20" s="416"/>
      <c r="AJL20" s="416"/>
      <c r="AJM20" s="416"/>
      <c r="AJN20" s="416"/>
      <c r="AJO20" s="416"/>
      <c r="AJP20" s="416"/>
      <c r="AJQ20" s="416"/>
      <c r="AJR20" s="416"/>
      <c r="AJS20" s="416"/>
      <c r="AJT20" s="416"/>
      <c r="AJU20" s="416"/>
      <c r="AJV20" s="416"/>
      <c r="AJW20" s="416"/>
      <c r="AJX20" s="416"/>
      <c r="AJY20" s="416"/>
      <c r="AJZ20" s="416"/>
      <c r="AKA20" s="416"/>
      <c r="AKB20" s="416"/>
      <c r="AKC20" s="416"/>
      <c r="AKD20" s="416"/>
      <c r="AKE20" s="416"/>
      <c r="AKF20" s="416"/>
      <c r="AKG20" s="416"/>
      <c r="AKH20" s="416"/>
      <c r="AKI20" s="416"/>
      <c r="AKJ20" s="416"/>
      <c r="AKK20" s="416"/>
      <c r="AKL20" s="416"/>
      <c r="AKM20" s="416"/>
      <c r="AKN20" s="416"/>
      <c r="AKO20" s="416"/>
      <c r="AKP20" s="416"/>
      <c r="AKQ20" s="416"/>
      <c r="AKR20" s="416"/>
      <c r="AKS20" s="416"/>
      <c r="AKT20" s="416"/>
      <c r="AKU20" s="416"/>
      <c r="AKV20" s="416"/>
      <c r="AKW20" s="416"/>
      <c r="AKX20" s="416"/>
      <c r="AKY20" s="416"/>
      <c r="AKZ20" s="416"/>
      <c r="ALA20" s="416"/>
      <c r="ALB20" s="416"/>
      <c r="ALC20" s="416"/>
      <c r="ALD20" s="416"/>
      <c r="ALE20" s="416"/>
      <c r="ALF20" s="416"/>
      <c r="ALG20" s="416"/>
      <c r="ALH20" s="416"/>
      <c r="ALI20" s="416"/>
      <c r="ALJ20" s="416"/>
      <c r="ALK20" s="416"/>
      <c r="ALL20" s="416"/>
      <c r="ALM20" s="416"/>
      <c r="ALN20" s="416"/>
      <c r="ALO20" s="416"/>
      <c r="ALP20" s="416"/>
      <c r="ALQ20" s="416"/>
      <c r="ALR20" s="416"/>
      <c r="ALS20" s="416"/>
      <c r="ALT20" s="416"/>
      <c r="ALU20" s="416"/>
      <c r="ALV20" s="416"/>
      <c r="ALW20" s="416"/>
      <c r="ALX20" s="416"/>
      <c r="ALY20" s="416"/>
      <c r="ALZ20" s="416"/>
      <c r="AMA20" s="416"/>
      <c r="AMB20" s="416"/>
      <c r="AMC20" s="416"/>
      <c r="AMD20" s="416"/>
      <c r="AME20" s="416"/>
      <c r="AMF20" s="416"/>
      <c r="AMG20" s="416"/>
      <c r="AMH20" s="416"/>
      <c r="AMI20" s="416"/>
      <c r="AMJ20" s="416"/>
      <c r="AMK20" s="416"/>
    </row>
    <row r="21" spans="1:1025" s="298" customFormat="1" ht="39.950000000000003" customHeight="1" x14ac:dyDescent="0.8">
      <c r="A21" s="525" t="s">
        <v>46</v>
      </c>
      <c r="B21" s="418">
        <v>1322</v>
      </c>
      <c r="C21" s="419">
        <v>453</v>
      </c>
      <c r="D21" s="418">
        <v>267</v>
      </c>
      <c r="E21" s="419">
        <v>783</v>
      </c>
      <c r="F21" s="418">
        <v>694</v>
      </c>
      <c r="G21" s="420">
        <v>703.8</v>
      </c>
      <c r="H21" s="421"/>
      <c r="I21" s="417"/>
      <c r="J21" s="422"/>
      <c r="K21" s="416"/>
      <c r="L21" s="416"/>
      <c r="M21" s="416"/>
      <c r="N21" s="416"/>
      <c r="O21" s="416"/>
      <c r="P21" s="416"/>
      <c r="Q21" s="416"/>
      <c r="R21" s="416"/>
      <c r="S21" s="416"/>
      <c r="T21" s="416"/>
      <c r="U21" s="416"/>
      <c r="V21" s="416"/>
      <c r="W21" s="416"/>
      <c r="X21" s="416"/>
      <c r="Y21" s="416"/>
      <c r="Z21" s="416"/>
      <c r="AA21" s="416"/>
      <c r="AB21" s="416"/>
      <c r="AC21" s="416"/>
      <c r="AD21" s="416"/>
      <c r="AE21" s="416"/>
      <c r="AF21" s="416"/>
      <c r="AG21" s="416"/>
      <c r="AH21" s="416"/>
      <c r="AI21" s="416"/>
      <c r="AJ21" s="416"/>
      <c r="AK21" s="416"/>
      <c r="AL21" s="416"/>
      <c r="AM21" s="416"/>
      <c r="AN21" s="416"/>
      <c r="AO21" s="416"/>
      <c r="AP21" s="416"/>
      <c r="AQ21" s="416"/>
      <c r="AR21" s="416"/>
      <c r="AS21" s="416"/>
      <c r="AT21" s="416"/>
      <c r="AU21" s="416"/>
      <c r="AV21" s="416"/>
      <c r="AW21" s="416"/>
      <c r="AX21" s="416"/>
      <c r="AY21" s="416"/>
      <c r="AZ21" s="416"/>
      <c r="BA21" s="416"/>
      <c r="BB21" s="416"/>
      <c r="BC21" s="416"/>
      <c r="BD21" s="416"/>
      <c r="BE21" s="416"/>
      <c r="BF21" s="416"/>
      <c r="BG21" s="416"/>
      <c r="BH21" s="416"/>
      <c r="BI21" s="416"/>
      <c r="BJ21" s="416"/>
      <c r="BK21" s="416"/>
      <c r="BL21" s="416"/>
      <c r="BM21" s="416"/>
      <c r="BN21" s="416"/>
      <c r="BO21" s="416"/>
      <c r="BP21" s="416"/>
      <c r="BQ21" s="416"/>
      <c r="BR21" s="416"/>
      <c r="BS21" s="416"/>
      <c r="BT21" s="416"/>
      <c r="BU21" s="416"/>
      <c r="BV21" s="416"/>
      <c r="BW21" s="416"/>
      <c r="BX21" s="416"/>
      <c r="BY21" s="416"/>
      <c r="BZ21" s="416"/>
      <c r="CA21" s="416"/>
      <c r="CB21" s="416"/>
      <c r="CC21" s="416"/>
      <c r="CD21" s="416"/>
      <c r="CE21" s="416"/>
      <c r="CF21" s="416"/>
      <c r="CG21" s="416"/>
      <c r="CH21" s="416"/>
      <c r="CI21" s="416"/>
      <c r="CJ21" s="416"/>
      <c r="CK21" s="416"/>
      <c r="CL21" s="416"/>
      <c r="CM21" s="416"/>
      <c r="CN21" s="416"/>
      <c r="CO21" s="416"/>
      <c r="CP21" s="416"/>
      <c r="CQ21" s="416"/>
      <c r="CR21" s="416"/>
      <c r="CS21" s="416"/>
      <c r="CT21" s="416"/>
      <c r="CU21" s="416"/>
      <c r="CV21" s="416"/>
      <c r="CW21" s="416"/>
      <c r="CX21" s="416"/>
      <c r="CY21" s="416"/>
      <c r="CZ21" s="416"/>
      <c r="DA21" s="416"/>
      <c r="DB21" s="416"/>
      <c r="DC21" s="416"/>
      <c r="DD21" s="416"/>
      <c r="DE21" s="416"/>
      <c r="DF21" s="416"/>
      <c r="DG21" s="416"/>
      <c r="DH21" s="416"/>
      <c r="DI21" s="416"/>
      <c r="DJ21" s="416"/>
      <c r="DK21" s="416"/>
      <c r="DL21" s="416"/>
      <c r="DM21" s="416"/>
      <c r="DN21" s="416"/>
      <c r="DO21" s="416"/>
      <c r="DP21" s="416"/>
      <c r="DQ21" s="416"/>
      <c r="DR21" s="416"/>
      <c r="DS21" s="416"/>
      <c r="DT21" s="416"/>
      <c r="DU21" s="416"/>
      <c r="DV21" s="416"/>
      <c r="DW21" s="416"/>
      <c r="DX21" s="416"/>
      <c r="DY21" s="416"/>
      <c r="DZ21" s="416"/>
      <c r="EA21" s="416"/>
      <c r="EB21" s="416"/>
      <c r="EC21" s="416"/>
      <c r="ED21" s="416"/>
      <c r="EE21" s="416"/>
      <c r="EF21" s="416"/>
      <c r="EG21" s="416"/>
      <c r="EH21" s="416"/>
      <c r="EI21" s="416"/>
      <c r="EJ21" s="416"/>
      <c r="EK21" s="416"/>
      <c r="EL21" s="416"/>
      <c r="EM21" s="416"/>
      <c r="EN21" s="416"/>
      <c r="EO21" s="416"/>
      <c r="EP21" s="416"/>
      <c r="EQ21" s="416"/>
      <c r="ER21" s="416"/>
      <c r="ES21" s="416"/>
      <c r="ET21" s="416"/>
      <c r="EU21" s="416"/>
      <c r="EV21" s="416"/>
      <c r="EW21" s="416"/>
      <c r="EX21" s="416"/>
      <c r="EY21" s="416"/>
      <c r="EZ21" s="416"/>
      <c r="FA21" s="416"/>
      <c r="FB21" s="416"/>
      <c r="FC21" s="416"/>
      <c r="FD21" s="416"/>
      <c r="FE21" s="416"/>
      <c r="FF21" s="416"/>
      <c r="FG21" s="416"/>
      <c r="FH21" s="416"/>
      <c r="FI21" s="416"/>
      <c r="FJ21" s="416"/>
      <c r="FK21" s="416"/>
      <c r="FL21" s="416"/>
      <c r="FM21" s="416"/>
      <c r="FN21" s="416"/>
      <c r="FO21" s="416"/>
      <c r="FP21" s="416"/>
      <c r="FQ21" s="416"/>
      <c r="FR21" s="416"/>
      <c r="FS21" s="416"/>
      <c r="FT21" s="416"/>
      <c r="FU21" s="416"/>
      <c r="FV21" s="416"/>
      <c r="FW21" s="416"/>
      <c r="FX21" s="416"/>
      <c r="FY21" s="416"/>
      <c r="FZ21" s="416"/>
      <c r="GA21" s="416"/>
      <c r="GB21" s="416"/>
      <c r="GC21" s="416"/>
      <c r="GD21" s="416"/>
      <c r="GE21" s="416"/>
      <c r="GF21" s="416"/>
      <c r="GG21" s="416"/>
      <c r="GH21" s="416"/>
      <c r="GI21" s="416"/>
      <c r="GJ21" s="416"/>
      <c r="GK21" s="416"/>
      <c r="GL21" s="416"/>
      <c r="GM21" s="416"/>
      <c r="GN21" s="416"/>
      <c r="GO21" s="416"/>
      <c r="GP21" s="416"/>
      <c r="GQ21" s="416"/>
      <c r="GR21" s="416"/>
      <c r="GS21" s="416"/>
      <c r="GT21" s="416"/>
      <c r="GU21" s="416"/>
      <c r="GV21" s="416"/>
      <c r="GW21" s="416"/>
      <c r="GX21" s="416"/>
      <c r="GY21" s="416"/>
      <c r="GZ21" s="416"/>
      <c r="HA21" s="416"/>
      <c r="HB21" s="416"/>
      <c r="HC21" s="416"/>
      <c r="HD21" s="416"/>
      <c r="HE21" s="416"/>
      <c r="HF21" s="416"/>
      <c r="HG21" s="416"/>
      <c r="HH21" s="416"/>
      <c r="HI21" s="416"/>
      <c r="HJ21" s="416"/>
      <c r="HK21" s="416"/>
      <c r="HL21" s="416"/>
      <c r="HM21" s="416"/>
      <c r="HN21" s="416"/>
      <c r="HO21" s="416"/>
      <c r="HP21" s="416"/>
      <c r="HQ21" s="416"/>
      <c r="HR21" s="416"/>
      <c r="HS21" s="416"/>
      <c r="HT21" s="416"/>
      <c r="HU21" s="416"/>
      <c r="HV21" s="416"/>
      <c r="HW21" s="416"/>
      <c r="HX21" s="416"/>
      <c r="HY21" s="416"/>
      <c r="HZ21" s="416"/>
      <c r="IA21" s="416"/>
      <c r="IB21" s="416"/>
      <c r="IC21" s="416"/>
      <c r="ID21" s="416"/>
      <c r="IE21" s="416"/>
      <c r="IF21" s="416"/>
      <c r="IG21" s="416"/>
      <c r="IH21" s="416"/>
      <c r="II21" s="416"/>
      <c r="IJ21" s="416"/>
      <c r="IK21" s="416"/>
      <c r="IL21" s="416"/>
      <c r="IM21" s="416"/>
      <c r="IN21" s="416"/>
      <c r="IO21" s="416"/>
      <c r="IP21" s="416"/>
      <c r="IQ21" s="416"/>
      <c r="IR21" s="416"/>
      <c r="IS21" s="416"/>
      <c r="IT21" s="416"/>
      <c r="IU21" s="416"/>
      <c r="IV21" s="416"/>
      <c r="IW21" s="416"/>
      <c r="IX21" s="416"/>
      <c r="IY21" s="416"/>
      <c r="IZ21" s="416"/>
      <c r="JA21" s="416"/>
      <c r="JB21" s="416"/>
      <c r="JC21" s="416"/>
      <c r="JD21" s="416"/>
      <c r="JE21" s="416"/>
      <c r="JF21" s="416"/>
      <c r="JG21" s="416"/>
      <c r="JH21" s="416"/>
      <c r="JI21" s="416"/>
      <c r="JJ21" s="416"/>
      <c r="JK21" s="416"/>
      <c r="JL21" s="416"/>
      <c r="JM21" s="416"/>
      <c r="JN21" s="416"/>
      <c r="JO21" s="416"/>
      <c r="JP21" s="416"/>
      <c r="JQ21" s="416"/>
      <c r="JR21" s="416"/>
      <c r="JS21" s="416"/>
      <c r="JT21" s="416"/>
      <c r="JU21" s="416"/>
      <c r="JV21" s="416"/>
      <c r="JW21" s="416"/>
      <c r="JX21" s="416"/>
      <c r="JY21" s="416"/>
      <c r="JZ21" s="416"/>
      <c r="KA21" s="416"/>
      <c r="KB21" s="416"/>
      <c r="KC21" s="416"/>
      <c r="KD21" s="416"/>
      <c r="KE21" s="416"/>
      <c r="KF21" s="416"/>
      <c r="KG21" s="416"/>
      <c r="KH21" s="416"/>
      <c r="KI21" s="416"/>
      <c r="KJ21" s="416"/>
      <c r="KK21" s="416"/>
      <c r="KL21" s="416"/>
      <c r="KM21" s="416"/>
      <c r="KN21" s="416"/>
      <c r="KO21" s="416"/>
      <c r="KP21" s="416"/>
      <c r="KQ21" s="416"/>
      <c r="KR21" s="416"/>
      <c r="KS21" s="416"/>
      <c r="KT21" s="416"/>
      <c r="KU21" s="416"/>
      <c r="KV21" s="416"/>
      <c r="KW21" s="416"/>
      <c r="KX21" s="416"/>
      <c r="KY21" s="416"/>
      <c r="KZ21" s="416"/>
      <c r="LA21" s="416"/>
      <c r="LB21" s="416"/>
      <c r="LC21" s="416"/>
      <c r="LD21" s="416"/>
      <c r="LE21" s="416"/>
      <c r="LF21" s="416"/>
      <c r="LG21" s="416"/>
      <c r="LH21" s="416"/>
      <c r="LI21" s="416"/>
      <c r="LJ21" s="416"/>
      <c r="LK21" s="416"/>
      <c r="LL21" s="416"/>
      <c r="LM21" s="416"/>
      <c r="LN21" s="416"/>
      <c r="LO21" s="416"/>
      <c r="LP21" s="416"/>
      <c r="LQ21" s="416"/>
      <c r="LR21" s="416"/>
      <c r="LS21" s="416"/>
      <c r="LT21" s="416"/>
      <c r="LU21" s="416"/>
      <c r="LV21" s="416"/>
      <c r="LW21" s="416"/>
      <c r="LX21" s="416"/>
      <c r="LY21" s="416"/>
      <c r="LZ21" s="416"/>
      <c r="MA21" s="416"/>
      <c r="MB21" s="416"/>
      <c r="MC21" s="416"/>
      <c r="MD21" s="416"/>
      <c r="ME21" s="416"/>
      <c r="MF21" s="416"/>
      <c r="MG21" s="416"/>
      <c r="MH21" s="416"/>
      <c r="MI21" s="416"/>
      <c r="MJ21" s="416"/>
      <c r="MK21" s="416"/>
      <c r="ML21" s="416"/>
      <c r="MM21" s="416"/>
      <c r="MN21" s="416"/>
      <c r="MO21" s="416"/>
      <c r="MP21" s="416"/>
      <c r="MQ21" s="416"/>
      <c r="MR21" s="416"/>
      <c r="MS21" s="416"/>
      <c r="MT21" s="416"/>
      <c r="MU21" s="416"/>
      <c r="MV21" s="416"/>
      <c r="MW21" s="416"/>
      <c r="MX21" s="416"/>
      <c r="MY21" s="416"/>
      <c r="MZ21" s="416"/>
      <c r="NA21" s="416"/>
      <c r="NB21" s="416"/>
      <c r="NC21" s="416"/>
      <c r="ND21" s="416"/>
      <c r="NE21" s="416"/>
      <c r="NF21" s="416"/>
      <c r="NG21" s="416"/>
      <c r="NH21" s="416"/>
      <c r="NI21" s="416"/>
      <c r="NJ21" s="416"/>
      <c r="NK21" s="416"/>
      <c r="NL21" s="416"/>
      <c r="NM21" s="416"/>
      <c r="NN21" s="416"/>
      <c r="NO21" s="416"/>
      <c r="NP21" s="416"/>
      <c r="NQ21" s="416"/>
      <c r="NR21" s="416"/>
      <c r="NS21" s="416"/>
      <c r="NT21" s="416"/>
      <c r="NU21" s="416"/>
      <c r="NV21" s="416"/>
      <c r="NW21" s="416"/>
      <c r="NX21" s="416"/>
      <c r="NY21" s="416"/>
      <c r="NZ21" s="416"/>
      <c r="OA21" s="416"/>
      <c r="OB21" s="416"/>
      <c r="OC21" s="416"/>
      <c r="OD21" s="416"/>
      <c r="OE21" s="416"/>
      <c r="OF21" s="416"/>
      <c r="OG21" s="416"/>
      <c r="OH21" s="416"/>
      <c r="OI21" s="416"/>
      <c r="OJ21" s="416"/>
      <c r="OK21" s="416"/>
      <c r="OL21" s="416"/>
      <c r="OM21" s="416"/>
      <c r="ON21" s="416"/>
      <c r="OO21" s="416"/>
      <c r="OP21" s="416"/>
      <c r="OQ21" s="416"/>
      <c r="OR21" s="416"/>
      <c r="OS21" s="416"/>
      <c r="OT21" s="416"/>
      <c r="OU21" s="416"/>
      <c r="OV21" s="416"/>
      <c r="OW21" s="416"/>
      <c r="OX21" s="416"/>
      <c r="OY21" s="416"/>
      <c r="OZ21" s="416"/>
      <c r="PA21" s="416"/>
      <c r="PB21" s="416"/>
      <c r="PC21" s="416"/>
      <c r="PD21" s="416"/>
      <c r="PE21" s="416"/>
      <c r="PF21" s="416"/>
      <c r="PG21" s="416"/>
      <c r="PH21" s="416"/>
      <c r="PI21" s="416"/>
      <c r="PJ21" s="416"/>
      <c r="PK21" s="416"/>
      <c r="PL21" s="416"/>
      <c r="PM21" s="416"/>
      <c r="PN21" s="416"/>
      <c r="PO21" s="416"/>
      <c r="PP21" s="416"/>
      <c r="PQ21" s="416"/>
      <c r="PR21" s="416"/>
      <c r="PS21" s="416"/>
      <c r="PT21" s="416"/>
      <c r="PU21" s="416"/>
      <c r="PV21" s="416"/>
      <c r="PW21" s="416"/>
      <c r="PX21" s="416"/>
      <c r="PY21" s="416"/>
      <c r="PZ21" s="416"/>
      <c r="QA21" s="416"/>
      <c r="QB21" s="416"/>
      <c r="QC21" s="416"/>
      <c r="QD21" s="416"/>
      <c r="QE21" s="416"/>
      <c r="QF21" s="416"/>
      <c r="QG21" s="416"/>
      <c r="QH21" s="416"/>
      <c r="QI21" s="416"/>
      <c r="QJ21" s="416"/>
      <c r="QK21" s="416"/>
      <c r="QL21" s="416"/>
      <c r="QM21" s="416"/>
      <c r="QN21" s="416"/>
      <c r="QO21" s="416"/>
      <c r="QP21" s="416"/>
      <c r="QQ21" s="416"/>
      <c r="QR21" s="416"/>
      <c r="QS21" s="416"/>
      <c r="QT21" s="416"/>
      <c r="QU21" s="416"/>
      <c r="QV21" s="416"/>
      <c r="QW21" s="416"/>
      <c r="QX21" s="416"/>
      <c r="QY21" s="416"/>
      <c r="QZ21" s="416"/>
      <c r="RA21" s="416"/>
      <c r="RB21" s="416"/>
      <c r="RC21" s="416"/>
      <c r="RD21" s="416"/>
      <c r="RE21" s="416"/>
      <c r="RF21" s="416"/>
      <c r="RG21" s="416"/>
      <c r="RH21" s="416"/>
      <c r="RI21" s="416"/>
      <c r="RJ21" s="416"/>
      <c r="RK21" s="416"/>
      <c r="RL21" s="416"/>
      <c r="RM21" s="416"/>
      <c r="RN21" s="416"/>
      <c r="RO21" s="416"/>
      <c r="RP21" s="416"/>
      <c r="RQ21" s="416"/>
      <c r="RR21" s="416"/>
      <c r="RS21" s="416"/>
      <c r="RT21" s="416"/>
      <c r="RU21" s="416"/>
      <c r="RV21" s="416"/>
      <c r="RW21" s="416"/>
      <c r="RX21" s="416"/>
      <c r="RY21" s="416"/>
      <c r="RZ21" s="416"/>
      <c r="SA21" s="416"/>
      <c r="SB21" s="416"/>
      <c r="SC21" s="416"/>
      <c r="SD21" s="416"/>
      <c r="SE21" s="416"/>
      <c r="SF21" s="416"/>
      <c r="SG21" s="416"/>
      <c r="SH21" s="416"/>
      <c r="SI21" s="416"/>
      <c r="SJ21" s="416"/>
      <c r="SK21" s="416"/>
      <c r="SL21" s="416"/>
      <c r="SM21" s="416"/>
      <c r="SN21" s="416"/>
      <c r="SO21" s="416"/>
      <c r="SP21" s="416"/>
      <c r="SQ21" s="416"/>
      <c r="SR21" s="416"/>
      <c r="SS21" s="416"/>
      <c r="ST21" s="416"/>
      <c r="SU21" s="416"/>
      <c r="SV21" s="416"/>
      <c r="SW21" s="416"/>
      <c r="SX21" s="416"/>
      <c r="SY21" s="416"/>
      <c r="SZ21" s="416"/>
      <c r="TA21" s="416"/>
      <c r="TB21" s="416"/>
      <c r="TC21" s="416"/>
      <c r="TD21" s="416"/>
      <c r="TE21" s="416"/>
      <c r="TF21" s="416"/>
      <c r="TG21" s="416"/>
      <c r="TH21" s="416"/>
      <c r="TI21" s="416"/>
      <c r="TJ21" s="416"/>
      <c r="TK21" s="416"/>
      <c r="TL21" s="416"/>
      <c r="TM21" s="416"/>
      <c r="TN21" s="416"/>
      <c r="TO21" s="416"/>
      <c r="TP21" s="416"/>
      <c r="TQ21" s="416"/>
      <c r="TR21" s="416"/>
      <c r="TS21" s="416"/>
      <c r="TT21" s="416"/>
      <c r="TU21" s="416"/>
      <c r="TV21" s="416"/>
      <c r="TW21" s="416"/>
      <c r="TX21" s="416"/>
      <c r="TY21" s="416"/>
      <c r="TZ21" s="416"/>
      <c r="UA21" s="416"/>
      <c r="UB21" s="416"/>
      <c r="UC21" s="416"/>
      <c r="UD21" s="416"/>
      <c r="UE21" s="416"/>
      <c r="UF21" s="416"/>
      <c r="UG21" s="416"/>
      <c r="UH21" s="416"/>
      <c r="UI21" s="416"/>
      <c r="UJ21" s="416"/>
      <c r="UK21" s="416"/>
      <c r="UL21" s="416"/>
      <c r="UM21" s="416"/>
      <c r="UN21" s="416"/>
      <c r="UO21" s="416"/>
      <c r="UP21" s="416"/>
      <c r="UQ21" s="416"/>
      <c r="UR21" s="416"/>
      <c r="US21" s="416"/>
      <c r="UT21" s="416"/>
      <c r="UU21" s="416"/>
      <c r="UV21" s="416"/>
      <c r="UW21" s="416"/>
      <c r="UX21" s="416"/>
      <c r="UY21" s="416"/>
      <c r="UZ21" s="416"/>
      <c r="VA21" s="416"/>
      <c r="VB21" s="416"/>
      <c r="VC21" s="416"/>
      <c r="VD21" s="416"/>
      <c r="VE21" s="416"/>
      <c r="VF21" s="416"/>
      <c r="VG21" s="416"/>
      <c r="VH21" s="416"/>
      <c r="VI21" s="416"/>
      <c r="VJ21" s="416"/>
      <c r="VK21" s="416"/>
      <c r="VL21" s="416"/>
      <c r="VM21" s="416"/>
      <c r="VN21" s="416"/>
      <c r="VO21" s="416"/>
      <c r="VP21" s="416"/>
      <c r="VQ21" s="416"/>
      <c r="VR21" s="416"/>
      <c r="VS21" s="416"/>
      <c r="VT21" s="416"/>
      <c r="VU21" s="416"/>
      <c r="VV21" s="416"/>
      <c r="VW21" s="416"/>
      <c r="VX21" s="416"/>
      <c r="VY21" s="416"/>
      <c r="VZ21" s="416"/>
      <c r="WA21" s="416"/>
      <c r="WB21" s="416"/>
      <c r="WC21" s="416"/>
      <c r="WD21" s="416"/>
      <c r="WE21" s="416"/>
      <c r="WF21" s="416"/>
      <c r="WG21" s="416"/>
      <c r="WH21" s="416"/>
      <c r="WI21" s="416"/>
      <c r="WJ21" s="416"/>
      <c r="WK21" s="416"/>
      <c r="WL21" s="416"/>
      <c r="WM21" s="416"/>
      <c r="WN21" s="416"/>
      <c r="WO21" s="416"/>
      <c r="WP21" s="416"/>
      <c r="WQ21" s="416"/>
      <c r="WR21" s="416"/>
      <c r="WS21" s="416"/>
      <c r="WT21" s="416"/>
      <c r="WU21" s="416"/>
      <c r="WV21" s="416"/>
      <c r="WW21" s="416"/>
      <c r="WX21" s="416"/>
      <c r="WY21" s="416"/>
      <c r="WZ21" s="416"/>
      <c r="XA21" s="416"/>
      <c r="XB21" s="416"/>
      <c r="XC21" s="416"/>
      <c r="XD21" s="416"/>
      <c r="XE21" s="416"/>
      <c r="XF21" s="416"/>
      <c r="XG21" s="416"/>
      <c r="XH21" s="416"/>
      <c r="XI21" s="416"/>
      <c r="XJ21" s="416"/>
      <c r="XK21" s="416"/>
      <c r="XL21" s="416"/>
      <c r="XM21" s="416"/>
      <c r="XN21" s="416"/>
      <c r="XO21" s="416"/>
      <c r="XP21" s="416"/>
      <c r="XQ21" s="416"/>
      <c r="XR21" s="416"/>
      <c r="XS21" s="416"/>
      <c r="XT21" s="416"/>
      <c r="XU21" s="416"/>
      <c r="XV21" s="416"/>
      <c r="XW21" s="416"/>
      <c r="XX21" s="416"/>
      <c r="XY21" s="416"/>
      <c r="XZ21" s="416"/>
      <c r="YA21" s="416"/>
      <c r="YB21" s="416"/>
      <c r="YC21" s="416"/>
      <c r="YD21" s="416"/>
      <c r="YE21" s="416"/>
      <c r="YF21" s="416"/>
      <c r="YG21" s="416"/>
      <c r="YH21" s="416"/>
      <c r="YI21" s="416"/>
      <c r="YJ21" s="416"/>
      <c r="YK21" s="416"/>
      <c r="YL21" s="416"/>
      <c r="YM21" s="416"/>
      <c r="YN21" s="416"/>
      <c r="YO21" s="416"/>
      <c r="YP21" s="416"/>
      <c r="YQ21" s="416"/>
      <c r="YR21" s="416"/>
      <c r="YS21" s="416"/>
      <c r="YT21" s="416"/>
      <c r="YU21" s="416"/>
      <c r="YV21" s="416"/>
      <c r="YW21" s="416"/>
      <c r="YX21" s="416"/>
      <c r="YY21" s="416"/>
      <c r="YZ21" s="416"/>
      <c r="ZA21" s="416"/>
      <c r="ZB21" s="416"/>
      <c r="ZC21" s="416"/>
      <c r="ZD21" s="416"/>
      <c r="ZE21" s="416"/>
      <c r="ZF21" s="416"/>
      <c r="ZG21" s="416"/>
      <c r="ZH21" s="416"/>
      <c r="ZI21" s="416"/>
      <c r="ZJ21" s="416"/>
      <c r="ZK21" s="416"/>
      <c r="ZL21" s="416"/>
      <c r="ZM21" s="416"/>
      <c r="ZN21" s="416"/>
      <c r="ZO21" s="416"/>
      <c r="ZP21" s="416"/>
      <c r="ZQ21" s="416"/>
      <c r="ZR21" s="416"/>
      <c r="ZS21" s="416"/>
      <c r="ZT21" s="416"/>
      <c r="ZU21" s="416"/>
      <c r="ZV21" s="416"/>
      <c r="ZW21" s="416"/>
      <c r="ZX21" s="416"/>
      <c r="ZY21" s="416"/>
      <c r="ZZ21" s="416"/>
      <c r="AAA21" s="416"/>
      <c r="AAB21" s="416"/>
      <c r="AAC21" s="416"/>
      <c r="AAD21" s="416"/>
      <c r="AAE21" s="416"/>
      <c r="AAF21" s="416"/>
      <c r="AAG21" s="416"/>
      <c r="AAH21" s="416"/>
      <c r="AAI21" s="416"/>
      <c r="AAJ21" s="416"/>
      <c r="AAK21" s="416"/>
      <c r="AAL21" s="416"/>
      <c r="AAM21" s="416"/>
      <c r="AAN21" s="416"/>
      <c r="AAO21" s="416"/>
      <c r="AAP21" s="416"/>
      <c r="AAQ21" s="416"/>
      <c r="AAR21" s="416"/>
      <c r="AAS21" s="416"/>
      <c r="AAT21" s="416"/>
      <c r="AAU21" s="416"/>
      <c r="AAV21" s="416"/>
      <c r="AAW21" s="416"/>
      <c r="AAX21" s="416"/>
      <c r="AAY21" s="416"/>
      <c r="AAZ21" s="416"/>
      <c r="ABA21" s="416"/>
      <c r="ABB21" s="416"/>
      <c r="ABC21" s="416"/>
      <c r="ABD21" s="416"/>
      <c r="ABE21" s="416"/>
      <c r="ABF21" s="416"/>
      <c r="ABG21" s="416"/>
      <c r="ABH21" s="416"/>
      <c r="ABI21" s="416"/>
      <c r="ABJ21" s="416"/>
      <c r="ABK21" s="416"/>
      <c r="ABL21" s="416"/>
      <c r="ABM21" s="416"/>
      <c r="ABN21" s="416"/>
      <c r="ABO21" s="416"/>
      <c r="ABP21" s="416"/>
      <c r="ABQ21" s="416"/>
      <c r="ABR21" s="416"/>
      <c r="ABS21" s="416"/>
      <c r="ABT21" s="416"/>
      <c r="ABU21" s="416"/>
      <c r="ABV21" s="416"/>
      <c r="ABW21" s="416"/>
      <c r="ABX21" s="416"/>
      <c r="ABY21" s="416"/>
      <c r="ABZ21" s="416"/>
      <c r="ACA21" s="416"/>
      <c r="ACB21" s="416"/>
      <c r="ACC21" s="416"/>
      <c r="ACD21" s="416"/>
      <c r="ACE21" s="416"/>
      <c r="ACF21" s="416"/>
      <c r="ACG21" s="416"/>
      <c r="ACH21" s="416"/>
      <c r="ACI21" s="416"/>
      <c r="ACJ21" s="416"/>
      <c r="ACK21" s="416"/>
      <c r="ACL21" s="416"/>
      <c r="ACM21" s="416"/>
      <c r="ACN21" s="416"/>
      <c r="ACO21" s="416"/>
      <c r="ACP21" s="416"/>
      <c r="ACQ21" s="416"/>
      <c r="ACR21" s="416"/>
      <c r="ACS21" s="416"/>
      <c r="ACT21" s="416"/>
      <c r="ACU21" s="416"/>
      <c r="ACV21" s="416"/>
      <c r="ACW21" s="416"/>
      <c r="ACX21" s="416"/>
      <c r="ACY21" s="416"/>
      <c r="ACZ21" s="416"/>
      <c r="ADA21" s="416"/>
      <c r="ADB21" s="416"/>
      <c r="ADC21" s="416"/>
      <c r="ADD21" s="416"/>
      <c r="ADE21" s="416"/>
      <c r="ADF21" s="416"/>
      <c r="ADG21" s="416"/>
      <c r="ADH21" s="416"/>
      <c r="ADI21" s="416"/>
      <c r="ADJ21" s="416"/>
      <c r="ADK21" s="416"/>
      <c r="ADL21" s="416"/>
      <c r="ADM21" s="416"/>
      <c r="ADN21" s="416"/>
      <c r="ADO21" s="416"/>
      <c r="ADP21" s="416"/>
      <c r="ADQ21" s="416"/>
      <c r="ADR21" s="416"/>
      <c r="ADS21" s="416"/>
      <c r="ADT21" s="416"/>
      <c r="ADU21" s="416"/>
      <c r="ADV21" s="416"/>
      <c r="ADW21" s="416"/>
      <c r="ADX21" s="416"/>
      <c r="ADY21" s="416"/>
      <c r="ADZ21" s="416"/>
      <c r="AEA21" s="416"/>
      <c r="AEB21" s="416"/>
      <c r="AEC21" s="416"/>
      <c r="AED21" s="416"/>
      <c r="AEE21" s="416"/>
      <c r="AEF21" s="416"/>
      <c r="AEG21" s="416"/>
      <c r="AEH21" s="416"/>
      <c r="AEI21" s="416"/>
      <c r="AEJ21" s="416"/>
      <c r="AEK21" s="416"/>
      <c r="AEL21" s="416"/>
      <c r="AEM21" s="416"/>
      <c r="AEN21" s="416"/>
      <c r="AEO21" s="416"/>
      <c r="AEP21" s="416"/>
      <c r="AEQ21" s="416"/>
      <c r="AER21" s="416"/>
      <c r="AES21" s="416"/>
      <c r="AET21" s="416"/>
      <c r="AEU21" s="416"/>
      <c r="AEV21" s="416"/>
      <c r="AEW21" s="416"/>
      <c r="AEX21" s="416"/>
      <c r="AEY21" s="416"/>
      <c r="AEZ21" s="416"/>
      <c r="AFA21" s="416"/>
      <c r="AFB21" s="416"/>
      <c r="AFC21" s="416"/>
      <c r="AFD21" s="416"/>
      <c r="AFE21" s="416"/>
      <c r="AFF21" s="416"/>
      <c r="AFG21" s="416"/>
      <c r="AFH21" s="416"/>
      <c r="AFI21" s="416"/>
      <c r="AFJ21" s="416"/>
      <c r="AFK21" s="416"/>
      <c r="AFL21" s="416"/>
      <c r="AFM21" s="416"/>
      <c r="AFN21" s="416"/>
      <c r="AFO21" s="416"/>
      <c r="AFP21" s="416"/>
      <c r="AFQ21" s="416"/>
      <c r="AFR21" s="416"/>
      <c r="AFS21" s="416"/>
      <c r="AFT21" s="416"/>
      <c r="AFU21" s="416"/>
      <c r="AFV21" s="416"/>
      <c r="AFW21" s="416"/>
      <c r="AFX21" s="416"/>
      <c r="AFY21" s="416"/>
      <c r="AFZ21" s="416"/>
      <c r="AGA21" s="416"/>
      <c r="AGB21" s="416"/>
      <c r="AGC21" s="416"/>
      <c r="AGD21" s="416"/>
      <c r="AGE21" s="416"/>
      <c r="AGF21" s="416"/>
      <c r="AGG21" s="416"/>
      <c r="AGH21" s="416"/>
      <c r="AGI21" s="416"/>
      <c r="AGJ21" s="416"/>
      <c r="AGK21" s="416"/>
      <c r="AGL21" s="416"/>
      <c r="AGM21" s="416"/>
      <c r="AGN21" s="416"/>
      <c r="AGO21" s="416"/>
      <c r="AGP21" s="416"/>
      <c r="AGQ21" s="416"/>
      <c r="AGR21" s="416"/>
      <c r="AGS21" s="416"/>
      <c r="AGT21" s="416"/>
      <c r="AGU21" s="416"/>
      <c r="AGV21" s="416"/>
      <c r="AGW21" s="416"/>
      <c r="AGX21" s="416"/>
      <c r="AGY21" s="416"/>
      <c r="AGZ21" s="416"/>
      <c r="AHA21" s="416"/>
      <c r="AHB21" s="416"/>
      <c r="AHC21" s="416"/>
      <c r="AHD21" s="416"/>
      <c r="AHE21" s="416"/>
      <c r="AHF21" s="416"/>
      <c r="AHG21" s="416"/>
      <c r="AHH21" s="416"/>
      <c r="AHI21" s="416"/>
      <c r="AHJ21" s="416"/>
      <c r="AHK21" s="416"/>
      <c r="AHL21" s="416"/>
      <c r="AHM21" s="416"/>
      <c r="AHN21" s="416"/>
      <c r="AHO21" s="416"/>
      <c r="AHP21" s="416"/>
      <c r="AHQ21" s="416"/>
      <c r="AHR21" s="416"/>
      <c r="AHS21" s="416"/>
      <c r="AHT21" s="416"/>
      <c r="AHU21" s="416"/>
      <c r="AHV21" s="416"/>
      <c r="AHW21" s="416"/>
      <c r="AHX21" s="416"/>
      <c r="AHY21" s="416"/>
      <c r="AHZ21" s="416"/>
      <c r="AIA21" s="416"/>
      <c r="AIB21" s="416"/>
      <c r="AIC21" s="416"/>
      <c r="AID21" s="416"/>
      <c r="AIE21" s="416"/>
      <c r="AIF21" s="416"/>
      <c r="AIG21" s="416"/>
      <c r="AIH21" s="416"/>
      <c r="AII21" s="416"/>
      <c r="AIJ21" s="416"/>
      <c r="AIK21" s="416"/>
      <c r="AIL21" s="416"/>
      <c r="AIM21" s="416"/>
      <c r="AIN21" s="416"/>
      <c r="AIO21" s="416"/>
      <c r="AIP21" s="416"/>
      <c r="AIQ21" s="416"/>
      <c r="AIR21" s="416"/>
      <c r="AIS21" s="416"/>
      <c r="AIT21" s="416"/>
      <c r="AIU21" s="416"/>
      <c r="AIV21" s="416"/>
      <c r="AIW21" s="416"/>
      <c r="AIX21" s="416"/>
      <c r="AIY21" s="416"/>
      <c r="AIZ21" s="416"/>
      <c r="AJA21" s="416"/>
      <c r="AJB21" s="416"/>
      <c r="AJC21" s="416"/>
      <c r="AJD21" s="416"/>
      <c r="AJE21" s="416"/>
      <c r="AJF21" s="416"/>
      <c r="AJG21" s="416"/>
      <c r="AJH21" s="416"/>
      <c r="AJI21" s="416"/>
      <c r="AJJ21" s="416"/>
      <c r="AJK21" s="416"/>
      <c r="AJL21" s="416"/>
      <c r="AJM21" s="416"/>
      <c r="AJN21" s="416"/>
      <c r="AJO21" s="416"/>
      <c r="AJP21" s="416"/>
      <c r="AJQ21" s="416"/>
      <c r="AJR21" s="416"/>
      <c r="AJS21" s="416"/>
      <c r="AJT21" s="416"/>
      <c r="AJU21" s="416"/>
      <c r="AJV21" s="416"/>
      <c r="AJW21" s="416"/>
      <c r="AJX21" s="416"/>
      <c r="AJY21" s="416"/>
      <c r="AJZ21" s="416"/>
      <c r="AKA21" s="416"/>
      <c r="AKB21" s="416"/>
      <c r="AKC21" s="416"/>
      <c r="AKD21" s="416"/>
      <c r="AKE21" s="416"/>
      <c r="AKF21" s="416"/>
      <c r="AKG21" s="416"/>
      <c r="AKH21" s="416"/>
      <c r="AKI21" s="416"/>
      <c r="AKJ21" s="416"/>
      <c r="AKK21" s="416"/>
      <c r="AKL21" s="416"/>
      <c r="AKM21" s="416"/>
      <c r="AKN21" s="416"/>
      <c r="AKO21" s="416"/>
      <c r="AKP21" s="416"/>
      <c r="AKQ21" s="416"/>
      <c r="AKR21" s="416"/>
      <c r="AKS21" s="416"/>
      <c r="AKT21" s="416"/>
      <c r="AKU21" s="416"/>
      <c r="AKV21" s="416"/>
      <c r="AKW21" s="416"/>
      <c r="AKX21" s="416"/>
      <c r="AKY21" s="416"/>
      <c r="AKZ21" s="416"/>
      <c r="ALA21" s="416"/>
      <c r="ALB21" s="416"/>
      <c r="ALC21" s="416"/>
      <c r="ALD21" s="416"/>
      <c r="ALE21" s="416"/>
      <c r="ALF21" s="416"/>
      <c r="ALG21" s="416"/>
      <c r="ALH21" s="416"/>
      <c r="ALI21" s="416"/>
      <c r="ALJ21" s="416"/>
      <c r="ALK21" s="416"/>
      <c r="ALL21" s="416"/>
      <c r="ALM21" s="416"/>
      <c r="ALN21" s="416"/>
      <c r="ALO21" s="416"/>
      <c r="ALP21" s="416"/>
      <c r="ALQ21" s="416"/>
      <c r="ALR21" s="416"/>
      <c r="ALS21" s="416"/>
      <c r="ALT21" s="416"/>
      <c r="ALU21" s="416"/>
      <c r="ALV21" s="416"/>
      <c r="ALW21" s="416"/>
      <c r="ALX21" s="416"/>
      <c r="ALY21" s="416"/>
      <c r="ALZ21" s="416"/>
      <c r="AMA21" s="416"/>
      <c r="AMB21" s="416"/>
      <c r="AMC21" s="416"/>
      <c r="AMD21" s="416"/>
      <c r="AME21" s="416"/>
      <c r="AMF21" s="416"/>
      <c r="AMG21" s="416"/>
      <c r="AMH21" s="416"/>
      <c r="AMI21" s="416"/>
      <c r="AMJ21" s="416"/>
      <c r="AMK21" s="416"/>
    </row>
    <row r="22" spans="1:1025" s="298" customFormat="1" ht="39.950000000000003" customHeight="1" x14ac:dyDescent="0.8">
      <c r="A22" s="525" t="s">
        <v>47</v>
      </c>
      <c r="B22" s="418">
        <v>1282</v>
      </c>
      <c r="C22" s="419">
        <v>443</v>
      </c>
      <c r="D22" s="418">
        <v>284</v>
      </c>
      <c r="E22" s="419">
        <v>970</v>
      </c>
      <c r="F22" s="418">
        <v>540</v>
      </c>
      <c r="G22" s="420">
        <v>703.8</v>
      </c>
      <c r="H22" s="421"/>
      <c r="I22" s="417"/>
      <c r="J22" s="422"/>
      <c r="K22" s="416"/>
      <c r="L22" s="416"/>
      <c r="M22" s="416"/>
      <c r="N22" s="416"/>
      <c r="O22" s="416"/>
      <c r="P22" s="416"/>
      <c r="Q22" s="416"/>
      <c r="R22" s="416"/>
      <c r="S22" s="416"/>
      <c r="T22" s="416"/>
      <c r="U22" s="416"/>
      <c r="V22" s="416"/>
      <c r="W22" s="416"/>
      <c r="X22" s="416"/>
      <c r="Y22" s="416"/>
      <c r="Z22" s="416"/>
      <c r="AA22" s="416"/>
      <c r="AB22" s="416"/>
      <c r="AC22" s="416"/>
      <c r="AD22" s="416"/>
      <c r="AE22" s="416"/>
      <c r="AF22" s="416"/>
      <c r="AG22" s="416"/>
      <c r="AH22" s="416"/>
      <c r="AI22" s="416"/>
      <c r="AJ22" s="416"/>
      <c r="AK22" s="416"/>
      <c r="AL22" s="416"/>
      <c r="AM22" s="416"/>
      <c r="AN22" s="416"/>
      <c r="AO22" s="416"/>
      <c r="AP22" s="416"/>
      <c r="AQ22" s="416"/>
      <c r="AR22" s="416"/>
      <c r="AS22" s="416"/>
      <c r="AT22" s="416"/>
      <c r="AU22" s="416"/>
      <c r="AV22" s="416"/>
      <c r="AW22" s="416"/>
      <c r="AX22" s="416"/>
      <c r="AY22" s="416"/>
      <c r="AZ22" s="416"/>
      <c r="BA22" s="416"/>
      <c r="BB22" s="416"/>
      <c r="BC22" s="416"/>
      <c r="BD22" s="416"/>
      <c r="BE22" s="416"/>
      <c r="BF22" s="416"/>
      <c r="BG22" s="416"/>
      <c r="BH22" s="416"/>
      <c r="BI22" s="416"/>
      <c r="BJ22" s="416"/>
      <c r="BK22" s="416"/>
      <c r="BL22" s="416"/>
      <c r="BM22" s="416"/>
      <c r="BN22" s="416"/>
      <c r="BO22" s="416"/>
      <c r="BP22" s="416"/>
      <c r="BQ22" s="416"/>
      <c r="BR22" s="416"/>
      <c r="BS22" s="416"/>
      <c r="BT22" s="416"/>
      <c r="BU22" s="416"/>
      <c r="BV22" s="416"/>
      <c r="BW22" s="416"/>
      <c r="BX22" s="416"/>
      <c r="BY22" s="416"/>
      <c r="BZ22" s="416"/>
      <c r="CA22" s="416"/>
      <c r="CB22" s="416"/>
      <c r="CC22" s="416"/>
      <c r="CD22" s="416"/>
      <c r="CE22" s="416"/>
      <c r="CF22" s="416"/>
      <c r="CG22" s="416"/>
      <c r="CH22" s="416"/>
      <c r="CI22" s="416"/>
      <c r="CJ22" s="416"/>
      <c r="CK22" s="416"/>
      <c r="CL22" s="416"/>
      <c r="CM22" s="416"/>
      <c r="CN22" s="416"/>
      <c r="CO22" s="416"/>
      <c r="CP22" s="416"/>
      <c r="CQ22" s="416"/>
      <c r="CR22" s="416"/>
      <c r="CS22" s="416"/>
      <c r="CT22" s="416"/>
      <c r="CU22" s="416"/>
      <c r="CV22" s="416"/>
      <c r="CW22" s="416"/>
      <c r="CX22" s="416"/>
      <c r="CY22" s="416"/>
      <c r="CZ22" s="416"/>
      <c r="DA22" s="416"/>
      <c r="DB22" s="416"/>
      <c r="DC22" s="416"/>
      <c r="DD22" s="416"/>
      <c r="DE22" s="416"/>
      <c r="DF22" s="416"/>
      <c r="DG22" s="416"/>
      <c r="DH22" s="416"/>
      <c r="DI22" s="416"/>
      <c r="DJ22" s="416"/>
      <c r="DK22" s="416"/>
      <c r="DL22" s="416"/>
      <c r="DM22" s="416"/>
      <c r="DN22" s="416"/>
      <c r="DO22" s="416"/>
      <c r="DP22" s="416"/>
      <c r="DQ22" s="416"/>
      <c r="DR22" s="416"/>
      <c r="DS22" s="416"/>
      <c r="DT22" s="416"/>
      <c r="DU22" s="416"/>
      <c r="DV22" s="416"/>
      <c r="DW22" s="416"/>
      <c r="DX22" s="416"/>
      <c r="DY22" s="416"/>
      <c r="DZ22" s="416"/>
      <c r="EA22" s="416"/>
      <c r="EB22" s="416"/>
      <c r="EC22" s="416"/>
      <c r="ED22" s="416"/>
      <c r="EE22" s="416"/>
      <c r="EF22" s="416"/>
      <c r="EG22" s="416"/>
      <c r="EH22" s="416"/>
      <c r="EI22" s="416"/>
      <c r="EJ22" s="416"/>
      <c r="EK22" s="416"/>
      <c r="EL22" s="416"/>
      <c r="EM22" s="416"/>
      <c r="EN22" s="416"/>
      <c r="EO22" s="416"/>
      <c r="EP22" s="416"/>
      <c r="EQ22" s="416"/>
      <c r="ER22" s="416"/>
      <c r="ES22" s="416"/>
      <c r="ET22" s="416"/>
      <c r="EU22" s="416"/>
      <c r="EV22" s="416"/>
      <c r="EW22" s="416"/>
      <c r="EX22" s="416"/>
      <c r="EY22" s="416"/>
      <c r="EZ22" s="416"/>
      <c r="FA22" s="416"/>
      <c r="FB22" s="416"/>
      <c r="FC22" s="416"/>
      <c r="FD22" s="416"/>
      <c r="FE22" s="416"/>
      <c r="FF22" s="416"/>
      <c r="FG22" s="416"/>
      <c r="FH22" s="416"/>
      <c r="FI22" s="416"/>
      <c r="FJ22" s="416"/>
      <c r="FK22" s="416"/>
      <c r="FL22" s="416"/>
      <c r="FM22" s="416"/>
      <c r="FN22" s="416"/>
      <c r="FO22" s="416"/>
      <c r="FP22" s="416"/>
      <c r="FQ22" s="416"/>
      <c r="FR22" s="416"/>
      <c r="FS22" s="416"/>
      <c r="FT22" s="416"/>
      <c r="FU22" s="416"/>
      <c r="FV22" s="416"/>
      <c r="FW22" s="416"/>
      <c r="FX22" s="416"/>
      <c r="FY22" s="416"/>
      <c r="FZ22" s="416"/>
      <c r="GA22" s="416"/>
      <c r="GB22" s="416"/>
      <c r="GC22" s="416"/>
      <c r="GD22" s="416"/>
      <c r="GE22" s="416"/>
      <c r="GF22" s="416"/>
      <c r="GG22" s="416"/>
      <c r="GH22" s="416"/>
      <c r="GI22" s="416"/>
      <c r="GJ22" s="416"/>
      <c r="GK22" s="416"/>
      <c r="GL22" s="416"/>
      <c r="GM22" s="416"/>
      <c r="GN22" s="416"/>
      <c r="GO22" s="416"/>
      <c r="GP22" s="416"/>
      <c r="GQ22" s="416"/>
      <c r="GR22" s="416"/>
      <c r="GS22" s="416"/>
      <c r="GT22" s="416"/>
      <c r="GU22" s="416"/>
      <c r="GV22" s="416"/>
      <c r="GW22" s="416"/>
      <c r="GX22" s="416"/>
      <c r="GY22" s="416"/>
      <c r="GZ22" s="416"/>
      <c r="HA22" s="416"/>
      <c r="HB22" s="416"/>
      <c r="HC22" s="416"/>
      <c r="HD22" s="416"/>
      <c r="HE22" s="416"/>
      <c r="HF22" s="416"/>
      <c r="HG22" s="416"/>
      <c r="HH22" s="416"/>
      <c r="HI22" s="416"/>
      <c r="HJ22" s="416"/>
      <c r="HK22" s="416"/>
      <c r="HL22" s="416"/>
      <c r="HM22" s="416"/>
      <c r="HN22" s="416"/>
      <c r="HO22" s="416"/>
      <c r="HP22" s="416"/>
      <c r="HQ22" s="416"/>
      <c r="HR22" s="416"/>
      <c r="HS22" s="416"/>
      <c r="HT22" s="416"/>
      <c r="HU22" s="416"/>
      <c r="HV22" s="416"/>
      <c r="HW22" s="416"/>
      <c r="HX22" s="416"/>
      <c r="HY22" s="416"/>
      <c r="HZ22" s="416"/>
      <c r="IA22" s="416"/>
      <c r="IB22" s="416"/>
      <c r="IC22" s="416"/>
      <c r="ID22" s="416"/>
      <c r="IE22" s="416"/>
      <c r="IF22" s="416"/>
      <c r="IG22" s="416"/>
      <c r="IH22" s="416"/>
      <c r="II22" s="416"/>
      <c r="IJ22" s="416"/>
      <c r="IK22" s="416"/>
      <c r="IL22" s="416"/>
      <c r="IM22" s="416"/>
      <c r="IN22" s="416"/>
      <c r="IO22" s="416"/>
      <c r="IP22" s="416"/>
      <c r="IQ22" s="416"/>
      <c r="IR22" s="416"/>
      <c r="IS22" s="416"/>
      <c r="IT22" s="416"/>
      <c r="IU22" s="416"/>
      <c r="IV22" s="416"/>
      <c r="IW22" s="416"/>
      <c r="IX22" s="416"/>
      <c r="IY22" s="416"/>
      <c r="IZ22" s="416"/>
      <c r="JA22" s="416"/>
      <c r="JB22" s="416"/>
      <c r="JC22" s="416"/>
      <c r="JD22" s="416"/>
      <c r="JE22" s="416"/>
      <c r="JF22" s="416"/>
      <c r="JG22" s="416"/>
      <c r="JH22" s="416"/>
      <c r="JI22" s="416"/>
      <c r="JJ22" s="416"/>
      <c r="JK22" s="416"/>
      <c r="JL22" s="416"/>
      <c r="JM22" s="416"/>
      <c r="JN22" s="416"/>
      <c r="JO22" s="416"/>
      <c r="JP22" s="416"/>
      <c r="JQ22" s="416"/>
      <c r="JR22" s="416"/>
      <c r="JS22" s="416"/>
      <c r="JT22" s="416"/>
      <c r="JU22" s="416"/>
      <c r="JV22" s="416"/>
      <c r="JW22" s="416"/>
      <c r="JX22" s="416"/>
      <c r="JY22" s="416"/>
      <c r="JZ22" s="416"/>
      <c r="KA22" s="416"/>
      <c r="KB22" s="416"/>
      <c r="KC22" s="416"/>
      <c r="KD22" s="416"/>
      <c r="KE22" s="416"/>
      <c r="KF22" s="416"/>
      <c r="KG22" s="416"/>
      <c r="KH22" s="416"/>
      <c r="KI22" s="416"/>
      <c r="KJ22" s="416"/>
      <c r="KK22" s="416"/>
      <c r="KL22" s="416"/>
      <c r="KM22" s="416"/>
      <c r="KN22" s="416"/>
      <c r="KO22" s="416"/>
      <c r="KP22" s="416"/>
      <c r="KQ22" s="416"/>
      <c r="KR22" s="416"/>
      <c r="KS22" s="416"/>
      <c r="KT22" s="416"/>
      <c r="KU22" s="416"/>
      <c r="KV22" s="416"/>
      <c r="KW22" s="416"/>
      <c r="KX22" s="416"/>
      <c r="KY22" s="416"/>
      <c r="KZ22" s="416"/>
      <c r="LA22" s="416"/>
      <c r="LB22" s="416"/>
      <c r="LC22" s="416"/>
      <c r="LD22" s="416"/>
      <c r="LE22" s="416"/>
      <c r="LF22" s="416"/>
      <c r="LG22" s="416"/>
      <c r="LH22" s="416"/>
      <c r="LI22" s="416"/>
      <c r="LJ22" s="416"/>
      <c r="LK22" s="416"/>
      <c r="LL22" s="416"/>
      <c r="LM22" s="416"/>
      <c r="LN22" s="416"/>
      <c r="LO22" s="416"/>
      <c r="LP22" s="416"/>
      <c r="LQ22" s="416"/>
      <c r="LR22" s="416"/>
      <c r="LS22" s="416"/>
      <c r="LT22" s="416"/>
      <c r="LU22" s="416"/>
      <c r="LV22" s="416"/>
      <c r="LW22" s="416"/>
      <c r="LX22" s="416"/>
      <c r="LY22" s="416"/>
      <c r="LZ22" s="416"/>
      <c r="MA22" s="416"/>
      <c r="MB22" s="416"/>
      <c r="MC22" s="416"/>
      <c r="MD22" s="416"/>
      <c r="ME22" s="416"/>
      <c r="MF22" s="416"/>
      <c r="MG22" s="416"/>
      <c r="MH22" s="416"/>
      <c r="MI22" s="416"/>
      <c r="MJ22" s="416"/>
      <c r="MK22" s="416"/>
      <c r="ML22" s="416"/>
      <c r="MM22" s="416"/>
      <c r="MN22" s="416"/>
      <c r="MO22" s="416"/>
      <c r="MP22" s="416"/>
      <c r="MQ22" s="416"/>
      <c r="MR22" s="416"/>
      <c r="MS22" s="416"/>
      <c r="MT22" s="416"/>
      <c r="MU22" s="416"/>
      <c r="MV22" s="416"/>
      <c r="MW22" s="416"/>
      <c r="MX22" s="416"/>
      <c r="MY22" s="416"/>
      <c r="MZ22" s="416"/>
      <c r="NA22" s="416"/>
      <c r="NB22" s="416"/>
      <c r="NC22" s="416"/>
      <c r="ND22" s="416"/>
      <c r="NE22" s="416"/>
      <c r="NF22" s="416"/>
      <c r="NG22" s="416"/>
      <c r="NH22" s="416"/>
      <c r="NI22" s="416"/>
      <c r="NJ22" s="416"/>
      <c r="NK22" s="416"/>
      <c r="NL22" s="416"/>
      <c r="NM22" s="416"/>
      <c r="NN22" s="416"/>
      <c r="NO22" s="416"/>
      <c r="NP22" s="416"/>
      <c r="NQ22" s="416"/>
      <c r="NR22" s="416"/>
      <c r="NS22" s="416"/>
      <c r="NT22" s="416"/>
      <c r="NU22" s="416"/>
      <c r="NV22" s="416"/>
      <c r="NW22" s="416"/>
      <c r="NX22" s="416"/>
      <c r="NY22" s="416"/>
      <c r="NZ22" s="416"/>
      <c r="OA22" s="416"/>
      <c r="OB22" s="416"/>
      <c r="OC22" s="416"/>
      <c r="OD22" s="416"/>
      <c r="OE22" s="416"/>
      <c r="OF22" s="416"/>
      <c r="OG22" s="416"/>
      <c r="OH22" s="416"/>
      <c r="OI22" s="416"/>
      <c r="OJ22" s="416"/>
      <c r="OK22" s="416"/>
      <c r="OL22" s="416"/>
      <c r="OM22" s="416"/>
      <c r="ON22" s="416"/>
      <c r="OO22" s="416"/>
      <c r="OP22" s="416"/>
      <c r="OQ22" s="416"/>
      <c r="OR22" s="416"/>
      <c r="OS22" s="416"/>
      <c r="OT22" s="416"/>
      <c r="OU22" s="416"/>
      <c r="OV22" s="416"/>
      <c r="OW22" s="416"/>
      <c r="OX22" s="416"/>
      <c r="OY22" s="416"/>
      <c r="OZ22" s="416"/>
      <c r="PA22" s="416"/>
      <c r="PB22" s="416"/>
      <c r="PC22" s="416"/>
      <c r="PD22" s="416"/>
      <c r="PE22" s="416"/>
      <c r="PF22" s="416"/>
      <c r="PG22" s="416"/>
      <c r="PH22" s="416"/>
      <c r="PI22" s="416"/>
      <c r="PJ22" s="416"/>
      <c r="PK22" s="416"/>
      <c r="PL22" s="416"/>
      <c r="PM22" s="416"/>
      <c r="PN22" s="416"/>
      <c r="PO22" s="416"/>
      <c r="PP22" s="416"/>
      <c r="PQ22" s="416"/>
      <c r="PR22" s="416"/>
      <c r="PS22" s="416"/>
      <c r="PT22" s="416"/>
      <c r="PU22" s="416"/>
      <c r="PV22" s="416"/>
      <c r="PW22" s="416"/>
      <c r="PX22" s="416"/>
      <c r="PY22" s="416"/>
      <c r="PZ22" s="416"/>
      <c r="QA22" s="416"/>
      <c r="QB22" s="416"/>
      <c r="QC22" s="416"/>
      <c r="QD22" s="416"/>
      <c r="QE22" s="416"/>
      <c r="QF22" s="416"/>
      <c r="QG22" s="416"/>
      <c r="QH22" s="416"/>
      <c r="QI22" s="416"/>
      <c r="QJ22" s="416"/>
      <c r="QK22" s="416"/>
      <c r="QL22" s="416"/>
      <c r="QM22" s="416"/>
      <c r="QN22" s="416"/>
      <c r="QO22" s="416"/>
      <c r="QP22" s="416"/>
      <c r="QQ22" s="416"/>
      <c r="QR22" s="416"/>
      <c r="QS22" s="416"/>
      <c r="QT22" s="416"/>
      <c r="QU22" s="416"/>
      <c r="QV22" s="416"/>
      <c r="QW22" s="416"/>
      <c r="QX22" s="416"/>
      <c r="QY22" s="416"/>
      <c r="QZ22" s="416"/>
      <c r="RA22" s="416"/>
      <c r="RB22" s="416"/>
      <c r="RC22" s="416"/>
      <c r="RD22" s="416"/>
      <c r="RE22" s="416"/>
      <c r="RF22" s="416"/>
      <c r="RG22" s="416"/>
      <c r="RH22" s="416"/>
      <c r="RI22" s="416"/>
      <c r="RJ22" s="416"/>
      <c r="RK22" s="416"/>
      <c r="RL22" s="416"/>
      <c r="RM22" s="416"/>
      <c r="RN22" s="416"/>
      <c r="RO22" s="416"/>
      <c r="RP22" s="416"/>
      <c r="RQ22" s="416"/>
      <c r="RR22" s="416"/>
      <c r="RS22" s="416"/>
      <c r="RT22" s="416"/>
      <c r="RU22" s="416"/>
      <c r="RV22" s="416"/>
      <c r="RW22" s="416"/>
      <c r="RX22" s="416"/>
      <c r="RY22" s="416"/>
      <c r="RZ22" s="416"/>
      <c r="SA22" s="416"/>
      <c r="SB22" s="416"/>
      <c r="SC22" s="416"/>
      <c r="SD22" s="416"/>
      <c r="SE22" s="416"/>
      <c r="SF22" s="416"/>
      <c r="SG22" s="416"/>
      <c r="SH22" s="416"/>
      <c r="SI22" s="416"/>
      <c r="SJ22" s="416"/>
      <c r="SK22" s="416"/>
      <c r="SL22" s="416"/>
      <c r="SM22" s="416"/>
      <c r="SN22" s="416"/>
      <c r="SO22" s="416"/>
      <c r="SP22" s="416"/>
      <c r="SQ22" s="416"/>
      <c r="SR22" s="416"/>
      <c r="SS22" s="416"/>
      <c r="ST22" s="416"/>
      <c r="SU22" s="416"/>
      <c r="SV22" s="416"/>
      <c r="SW22" s="416"/>
      <c r="SX22" s="416"/>
      <c r="SY22" s="416"/>
      <c r="SZ22" s="416"/>
      <c r="TA22" s="416"/>
      <c r="TB22" s="416"/>
      <c r="TC22" s="416"/>
      <c r="TD22" s="416"/>
      <c r="TE22" s="416"/>
      <c r="TF22" s="416"/>
      <c r="TG22" s="416"/>
      <c r="TH22" s="416"/>
      <c r="TI22" s="416"/>
      <c r="TJ22" s="416"/>
      <c r="TK22" s="416"/>
      <c r="TL22" s="416"/>
      <c r="TM22" s="416"/>
      <c r="TN22" s="416"/>
      <c r="TO22" s="416"/>
      <c r="TP22" s="416"/>
      <c r="TQ22" s="416"/>
      <c r="TR22" s="416"/>
      <c r="TS22" s="416"/>
      <c r="TT22" s="416"/>
      <c r="TU22" s="416"/>
      <c r="TV22" s="416"/>
      <c r="TW22" s="416"/>
      <c r="TX22" s="416"/>
      <c r="TY22" s="416"/>
      <c r="TZ22" s="416"/>
      <c r="UA22" s="416"/>
      <c r="UB22" s="416"/>
      <c r="UC22" s="416"/>
      <c r="UD22" s="416"/>
      <c r="UE22" s="416"/>
      <c r="UF22" s="416"/>
      <c r="UG22" s="416"/>
      <c r="UH22" s="416"/>
      <c r="UI22" s="416"/>
      <c r="UJ22" s="416"/>
      <c r="UK22" s="416"/>
      <c r="UL22" s="416"/>
      <c r="UM22" s="416"/>
      <c r="UN22" s="416"/>
      <c r="UO22" s="416"/>
      <c r="UP22" s="416"/>
      <c r="UQ22" s="416"/>
      <c r="UR22" s="416"/>
      <c r="US22" s="416"/>
      <c r="UT22" s="416"/>
      <c r="UU22" s="416"/>
      <c r="UV22" s="416"/>
      <c r="UW22" s="416"/>
      <c r="UX22" s="416"/>
      <c r="UY22" s="416"/>
      <c r="UZ22" s="416"/>
      <c r="VA22" s="416"/>
      <c r="VB22" s="416"/>
      <c r="VC22" s="416"/>
      <c r="VD22" s="416"/>
      <c r="VE22" s="416"/>
      <c r="VF22" s="416"/>
      <c r="VG22" s="416"/>
      <c r="VH22" s="416"/>
      <c r="VI22" s="416"/>
      <c r="VJ22" s="416"/>
      <c r="VK22" s="416"/>
      <c r="VL22" s="416"/>
      <c r="VM22" s="416"/>
      <c r="VN22" s="416"/>
      <c r="VO22" s="416"/>
      <c r="VP22" s="416"/>
      <c r="VQ22" s="416"/>
      <c r="VR22" s="416"/>
      <c r="VS22" s="416"/>
      <c r="VT22" s="416"/>
      <c r="VU22" s="416"/>
      <c r="VV22" s="416"/>
      <c r="VW22" s="416"/>
      <c r="VX22" s="416"/>
      <c r="VY22" s="416"/>
      <c r="VZ22" s="416"/>
      <c r="WA22" s="416"/>
      <c r="WB22" s="416"/>
      <c r="WC22" s="416"/>
      <c r="WD22" s="416"/>
      <c r="WE22" s="416"/>
      <c r="WF22" s="416"/>
      <c r="WG22" s="416"/>
      <c r="WH22" s="416"/>
      <c r="WI22" s="416"/>
      <c r="WJ22" s="416"/>
      <c r="WK22" s="416"/>
      <c r="WL22" s="416"/>
      <c r="WM22" s="416"/>
      <c r="WN22" s="416"/>
      <c r="WO22" s="416"/>
      <c r="WP22" s="416"/>
      <c r="WQ22" s="416"/>
      <c r="WR22" s="416"/>
      <c r="WS22" s="416"/>
      <c r="WT22" s="416"/>
      <c r="WU22" s="416"/>
      <c r="WV22" s="416"/>
      <c r="WW22" s="416"/>
      <c r="WX22" s="416"/>
      <c r="WY22" s="416"/>
      <c r="WZ22" s="416"/>
      <c r="XA22" s="416"/>
      <c r="XB22" s="416"/>
      <c r="XC22" s="416"/>
      <c r="XD22" s="416"/>
      <c r="XE22" s="416"/>
      <c r="XF22" s="416"/>
      <c r="XG22" s="416"/>
      <c r="XH22" s="416"/>
      <c r="XI22" s="416"/>
      <c r="XJ22" s="416"/>
      <c r="XK22" s="416"/>
      <c r="XL22" s="416"/>
      <c r="XM22" s="416"/>
      <c r="XN22" s="416"/>
      <c r="XO22" s="416"/>
      <c r="XP22" s="416"/>
      <c r="XQ22" s="416"/>
      <c r="XR22" s="416"/>
      <c r="XS22" s="416"/>
      <c r="XT22" s="416"/>
      <c r="XU22" s="416"/>
      <c r="XV22" s="416"/>
      <c r="XW22" s="416"/>
      <c r="XX22" s="416"/>
      <c r="XY22" s="416"/>
      <c r="XZ22" s="416"/>
      <c r="YA22" s="416"/>
      <c r="YB22" s="416"/>
      <c r="YC22" s="416"/>
      <c r="YD22" s="416"/>
      <c r="YE22" s="416"/>
      <c r="YF22" s="416"/>
      <c r="YG22" s="416"/>
      <c r="YH22" s="416"/>
      <c r="YI22" s="416"/>
      <c r="YJ22" s="416"/>
      <c r="YK22" s="416"/>
      <c r="YL22" s="416"/>
      <c r="YM22" s="416"/>
      <c r="YN22" s="416"/>
      <c r="YO22" s="416"/>
      <c r="YP22" s="416"/>
      <c r="YQ22" s="416"/>
      <c r="YR22" s="416"/>
      <c r="YS22" s="416"/>
      <c r="YT22" s="416"/>
      <c r="YU22" s="416"/>
      <c r="YV22" s="416"/>
      <c r="YW22" s="416"/>
      <c r="YX22" s="416"/>
      <c r="YY22" s="416"/>
      <c r="YZ22" s="416"/>
      <c r="ZA22" s="416"/>
      <c r="ZB22" s="416"/>
      <c r="ZC22" s="416"/>
      <c r="ZD22" s="416"/>
      <c r="ZE22" s="416"/>
      <c r="ZF22" s="416"/>
      <c r="ZG22" s="416"/>
      <c r="ZH22" s="416"/>
      <c r="ZI22" s="416"/>
      <c r="ZJ22" s="416"/>
      <c r="ZK22" s="416"/>
      <c r="ZL22" s="416"/>
      <c r="ZM22" s="416"/>
      <c r="ZN22" s="416"/>
      <c r="ZO22" s="416"/>
      <c r="ZP22" s="416"/>
      <c r="ZQ22" s="416"/>
      <c r="ZR22" s="416"/>
      <c r="ZS22" s="416"/>
      <c r="ZT22" s="416"/>
      <c r="ZU22" s="416"/>
      <c r="ZV22" s="416"/>
      <c r="ZW22" s="416"/>
      <c r="ZX22" s="416"/>
      <c r="ZY22" s="416"/>
      <c r="ZZ22" s="416"/>
      <c r="AAA22" s="416"/>
      <c r="AAB22" s="416"/>
      <c r="AAC22" s="416"/>
      <c r="AAD22" s="416"/>
      <c r="AAE22" s="416"/>
      <c r="AAF22" s="416"/>
      <c r="AAG22" s="416"/>
      <c r="AAH22" s="416"/>
      <c r="AAI22" s="416"/>
      <c r="AAJ22" s="416"/>
      <c r="AAK22" s="416"/>
      <c r="AAL22" s="416"/>
      <c r="AAM22" s="416"/>
      <c r="AAN22" s="416"/>
      <c r="AAO22" s="416"/>
      <c r="AAP22" s="416"/>
      <c r="AAQ22" s="416"/>
      <c r="AAR22" s="416"/>
      <c r="AAS22" s="416"/>
      <c r="AAT22" s="416"/>
      <c r="AAU22" s="416"/>
      <c r="AAV22" s="416"/>
      <c r="AAW22" s="416"/>
      <c r="AAX22" s="416"/>
      <c r="AAY22" s="416"/>
      <c r="AAZ22" s="416"/>
      <c r="ABA22" s="416"/>
      <c r="ABB22" s="416"/>
      <c r="ABC22" s="416"/>
      <c r="ABD22" s="416"/>
      <c r="ABE22" s="416"/>
      <c r="ABF22" s="416"/>
      <c r="ABG22" s="416"/>
      <c r="ABH22" s="416"/>
      <c r="ABI22" s="416"/>
      <c r="ABJ22" s="416"/>
      <c r="ABK22" s="416"/>
      <c r="ABL22" s="416"/>
      <c r="ABM22" s="416"/>
      <c r="ABN22" s="416"/>
      <c r="ABO22" s="416"/>
      <c r="ABP22" s="416"/>
      <c r="ABQ22" s="416"/>
      <c r="ABR22" s="416"/>
      <c r="ABS22" s="416"/>
      <c r="ABT22" s="416"/>
      <c r="ABU22" s="416"/>
      <c r="ABV22" s="416"/>
      <c r="ABW22" s="416"/>
      <c r="ABX22" s="416"/>
      <c r="ABY22" s="416"/>
      <c r="ABZ22" s="416"/>
      <c r="ACA22" s="416"/>
      <c r="ACB22" s="416"/>
      <c r="ACC22" s="416"/>
      <c r="ACD22" s="416"/>
      <c r="ACE22" s="416"/>
      <c r="ACF22" s="416"/>
      <c r="ACG22" s="416"/>
      <c r="ACH22" s="416"/>
      <c r="ACI22" s="416"/>
      <c r="ACJ22" s="416"/>
      <c r="ACK22" s="416"/>
      <c r="ACL22" s="416"/>
      <c r="ACM22" s="416"/>
      <c r="ACN22" s="416"/>
      <c r="ACO22" s="416"/>
      <c r="ACP22" s="416"/>
      <c r="ACQ22" s="416"/>
      <c r="ACR22" s="416"/>
      <c r="ACS22" s="416"/>
      <c r="ACT22" s="416"/>
      <c r="ACU22" s="416"/>
      <c r="ACV22" s="416"/>
      <c r="ACW22" s="416"/>
      <c r="ACX22" s="416"/>
      <c r="ACY22" s="416"/>
      <c r="ACZ22" s="416"/>
      <c r="ADA22" s="416"/>
      <c r="ADB22" s="416"/>
      <c r="ADC22" s="416"/>
      <c r="ADD22" s="416"/>
      <c r="ADE22" s="416"/>
      <c r="ADF22" s="416"/>
      <c r="ADG22" s="416"/>
      <c r="ADH22" s="416"/>
      <c r="ADI22" s="416"/>
      <c r="ADJ22" s="416"/>
      <c r="ADK22" s="416"/>
      <c r="ADL22" s="416"/>
      <c r="ADM22" s="416"/>
      <c r="ADN22" s="416"/>
      <c r="ADO22" s="416"/>
      <c r="ADP22" s="416"/>
      <c r="ADQ22" s="416"/>
      <c r="ADR22" s="416"/>
      <c r="ADS22" s="416"/>
      <c r="ADT22" s="416"/>
      <c r="ADU22" s="416"/>
      <c r="ADV22" s="416"/>
      <c r="ADW22" s="416"/>
      <c r="ADX22" s="416"/>
      <c r="ADY22" s="416"/>
      <c r="ADZ22" s="416"/>
      <c r="AEA22" s="416"/>
      <c r="AEB22" s="416"/>
      <c r="AEC22" s="416"/>
      <c r="AED22" s="416"/>
      <c r="AEE22" s="416"/>
      <c r="AEF22" s="416"/>
      <c r="AEG22" s="416"/>
      <c r="AEH22" s="416"/>
      <c r="AEI22" s="416"/>
      <c r="AEJ22" s="416"/>
      <c r="AEK22" s="416"/>
      <c r="AEL22" s="416"/>
      <c r="AEM22" s="416"/>
      <c r="AEN22" s="416"/>
      <c r="AEO22" s="416"/>
      <c r="AEP22" s="416"/>
      <c r="AEQ22" s="416"/>
      <c r="AER22" s="416"/>
      <c r="AES22" s="416"/>
      <c r="AET22" s="416"/>
      <c r="AEU22" s="416"/>
      <c r="AEV22" s="416"/>
      <c r="AEW22" s="416"/>
      <c r="AEX22" s="416"/>
      <c r="AEY22" s="416"/>
      <c r="AEZ22" s="416"/>
      <c r="AFA22" s="416"/>
      <c r="AFB22" s="416"/>
      <c r="AFC22" s="416"/>
      <c r="AFD22" s="416"/>
      <c r="AFE22" s="416"/>
      <c r="AFF22" s="416"/>
      <c r="AFG22" s="416"/>
      <c r="AFH22" s="416"/>
      <c r="AFI22" s="416"/>
      <c r="AFJ22" s="416"/>
      <c r="AFK22" s="416"/>
      <c r="AFL22" s="416"/>
      <c r="AFM22" s="416"/>
      <c r="AFN22" s="416"/>
      <c r="AFO22" s="416"/>
      <c r="AFP22" s="416"/>
      <c r="AFQ22" s="416"/>
      <c r="AFR22" s="416"/>
      <c r="AFS22" s="416"/>
      <c r="AFT22" s="416"/>
      <c r="AFU22" s="416"/>
      <c r="AFV22" s="416"/>
      <c r="AFW22" s="416"/>
      <c r="AFX22" s="416"/>
      <c r="AFY22" s="416"/>
      <c r="AFZ22" s="416"/>
      <c r="AGA22" s="416"/>
      <c r="AGB22" s="416"/>
      <c r="AGC22" s="416"/>
      <c r="AGD22" s="416"/>
      <c r="AGE22" s="416"/>
      <c r="AGF22" s="416"/>
      <c r="AGG22" s="416"/>
      <c r="AGH22" s="416"/>
      <c r="AGI22" s="416"/>
      <c r="AGJ22" s="416"/>
      <c r="AGK22" s="416"/>
      <c r="AGL22" s="416"/>
      <c r="AGM22" s="416"/>
      <c r="AGN22" s="416"/>
      <c r="AGO22" s="416"/>
      <c r="AGP22" s="416"/>
      <c r="AGQ22" s="416"/>
      <c r="AGR22" s="416"/>
      <c r="AGS22" s="416"/>
      <c r="AGT22" s="416"/>
      <c r="AGU22" s="416"/>
      <c r="AGV22" s="416"/>
      <c r="AGW22" s="416"/>
      <c r="AGX22" s="416"/>
      <c r="AGY22" s="416"/>
      <c r="AGZ22" s="416"/>
      <c r="AHA22" s="416"/>
      <c r="AHB22" s="416"/>
      <c r="AHC22" s="416"/>
      <c r="AHD22" s="416"/>
      <c r="AHE22" s="416"/>
      <c r="AHF22" s="416"/>
      <c r="AHG22" s="416"/>
      <c r="AHH22" s="416"/>
      <c r="AHI22" s="416"/>
      <c r="AHJ22" s="416"/>
      <c r="AHK22" s="416"/>
      <c r="AHL22" s="416"/>
      <c r="AHM22" s="416"/>
      <c r="AHN22" s="416"/>
      <c r="AHO22" s="416"/>
      <c r="AHP22" s="416"/>
      <c r="AHQ22" s="416"/>
      <c r="AHR22" s="416"/>
      <c r="AHS22" s="416"/>
      <c r="AHT22" s="416"/>
      <c r="AHU22" s="416"/>
      <c r="AHV22" s="416"/>
      <c r="AHW22" s="416"/>
      <c r="AHX22" s="416"/>
      <c r="AHY22" s="416"/>
      <c r="AHZ22" s="416"/>
      <c r="AIA22" s="416"/>
      <c r="AIB22" s="416"/>
      <c r="AIC22" s="416"/>
      <c r="AID22" s="416"/>
      <c r="AIE22" s="416"/>
      <c r="AIF22" s="416"/>
      <c r="AIG22" s="416"/>
      <c r="AIH22" s="416"/>
      <c r="AII22" s="416"/>
      <c r="AIJ22" s="416"/>
      <c r="AIK22" s="416"/>
      <c r="AIL22" s="416"/>
      <c r="AIM22" s="416"/>
      <c r="AIN22" s="416"/>
      <c r="AIO22" s="416"/>
      <c r="AIP22" s="416"/>
      <c r="AIQ22" s="416"/>
      <c r="AIR22" s="416"/>
      <c r="AIS22" s="416"/>
      <c r="AIT22" s="416"/>
      <c r="AIU22" s="416"/>
      <c r="AIV22" s="416"/>
      <c r="AIW22" s="416"/>
      <c r="AIX22" s="416"/>
      <c r="AIY22" s="416"/>
      <c r="AIZ22" s="416"/>
      <c r="AJA22" s="416"/>
      <c r="AJB22" s="416"/>
      <c r="AJC22" s="416"/>
      <c r="AJD22" s="416"/>
      <c r="AJE22" s="416"/>
      <c r="AJF22" s="416"/>
      <c r="AJG22" s="416"/>
      <c r="AJH22" s="416"/>
      <c r="AJI22" s="416"/>
      <c r="AJJ22" s="416"/>
      <c r="AJK22" s="416"/>
      <c r="AJL22" s="416"/>
      <c r="AJM22" s="416"/>
      <c r="AJN22" s="416"/>
      <c r="AJO22" s="416"/>
      <c r="AJP22" s="416"/>
      <c r="AJQ22" s="416"/>
      <c r="AJR22" s="416"/>
      <c r="AJS22" s="416"/>
      <c r="AJT22" s="416"/>
      <c r="AJU22" s="416"/>
      <c r="AJV22" s="416"/>
      <c r="AJW22" s="416"/>
      <c r="AJX22" s="416"/>
      <c r="AJY22" s="416"/>
      <c r="AJZ22" s="416"/>
      <c r="AKA22" s="416"/>
      <c r="AKB22" s="416"/>
      <c r="AKC22" s="416"/>
      <c r="AKD22" s="416"/>
      <c r="AKE22" s="416"/>
      <c r="AKF22" s="416"/>
      <c r="AKG22" s="416"/>
      <c r="AKH22" s="416"/>
      <c r="AKI22" s="416"/>
      <c r="AKJ22" s="416"/>
      <c r="AKK22" s="416"/>
      <c r="AKL22" s="416"/>
      <c r="AKM22" s="416"/>
      <c r="AKN22" s="416"/>
      <c r="AKO22" s="416"/>
      <c r="AKP22" s="416"/>
      <c r="AKQ22" s="416"/>
      <c r="AKR22" s="416"/>
      <c r="AKS22" s="416"/>
      <c r="AKT22" s="416"/>
      <c r="AKU22" s="416"/>
      <c r="AKV22" s="416"/>
      <c r="AKW22" s="416"/>
      <c r="AKX22" s="416"/>
      <c r="AKY22" s="416"/>
      <c r="AKZ22" s="416"/>
      <c r="ALA22" s="416"/>
      <c r="ALB22" s="416"/>
      <c r="ALC22" s="416"/>
      <c r="ALD22" s="416"/>
      <c r="ALE22" s="416"/>
      <c r="ALF22" s="416"/>
      <c r="ALG22" s="416"/>
      <c r="ALH22" s="416"/>
      <c r="ALI22" s="416"/>
      <c r="ALJ22" s="416"/>
      <c r="ALK22" s="416"/>
      <c r="ALL22" s="416"/>
      <c r="ALM22" s="416"/>
      <c r="ALN22" s="416"/>
      <c r="ALO22" s="416"/>
      <c r="ALP22" s="416"/>
      <c r="ALQ22" s="416"/>
      <c r="ALR22" s="416"/>
      <c r="ALS22" s="416"/>
      <c r="ALT22" s="416"/>
      <c r="ALU22" s="416"/>
      <c r="ALV22" s="416"/>
      <c r="ALW22" s="416"/>
      <c r="ALX22" s="416"/>
      <c r="ALY22" s="416"/>
      <c r="ALZ22" s="416"/>
      <c r="AMA22" s="416"/>
      <c r="AMB22" s="416"/>
      <c r="AMC22" s="416"/>
      <c r="AMD22" s="416"/>
      <c r="AME22" s="416"/>
      <c r="AMF22" s="416"/>
      <c r="AMG22" s="416"/>
      <c r="AMH22" s="416"/>
      <c r="AMI22" s="416"/>
      <c r="AMJ22" s="416"/>
      <c r="AMK22" s="416"/>
    </row>
    <row r="23" spans="1:1025" s="298" customFormat="1" ht="39.950000000000003" customHeight="1" x14ac:dyDescent="0.8">
      <c r="A23" s="525" t="s">
        <v>48</v>
      </c>
      <c r="B23" s="418">
        <v>813</v>
      </c>
      <c r="C23" s="419">
        <v>302</v>
      </c>
      <c r="D23" s="418">
        <v>250</v>
      </c>
      <c r="E23" s="419">
        <v>932</v>
      </c>
      <c r="F23" s="418">
        <v>415</v>
      </c>
      <c r="G23" s="420">
        <v>542.4</v>
      </c>
      <c r="H23" s="421"/>
      <c r="I23" s="417"/>
      <c r="J23" s="422"/>
      <c r="K23" s="416"/>
      <c r="L23" s="416"/>
      <c r="M23" s="416"/>
      <c r="N23" s="416"/>
      <c r="O23" s="416"/>
      <c r="P23" s="416"/>
      <c r="Q23" s="416"/>
      <c r="R23" s="416"/>
      <c r="S23" s="416"/>
      <c r="T23" s="416"/>
      <c r="U23" s="416"/>
      <c r="V23" s="416"/>
      <c r="W23" s="416"/>
      <c r="X23" s="416"/>
      <c r="Y23" s="416"/>
      <c r="Z23" s="416"/>
      <c r="AA23" s="416"/>
      <c r="AB23" s="416"/>
      <c r="AC23" s="416"/>
      <c r="AD23" s="416"/>
      <c r="AE23" s="416"/>
      <c r="AF23" s="416"/>
      <c r="AG23" s="416"/>
      <c r="AH23" s="416"/>
      <c r="AI23" s="416"/>
      <c r="AJ23" s="416"/>
      <c r="AK23" s="416"/>
      <c r="AL23" s="416"/>
      <c r="AM23" s="416"/>
      <c r="AN23" s="416"/>
      <c r="AO23" s="416"/>
      <c r="AP23" s="416"/>
      <c r="AQ23" s="416"/>
      <c r="AR23" s="416"/>
      <c r="AS23" s="416"/>
      <c r="AT23" s="416"/>
      <c r="AU23" s="416"/>
      <c r="AV23" s="416"/>
      <c r="AW23" s="416"/>
      <c r="AX23" s="416"/>
      <c r="AY23" s="416"/>
      <c r="AZ23" s="416"/>
      <c r="BA23" s="416"/>
      <c r="BB23" s="416"/>
      <c r="BC23" s="416"/>
      <c r="BD23" s="416"/>
      <c r="BE23" s="416"/>
      <c r="BF23" s="416"/>
      <c r="BG23" s="416"/>
      <c r="BH23" s="416"/>
      <c r="BI23" s="416"/>
      <c r="BJ23" s="416"/>
      <c r="BK23" s="416"/>
      <c r="BL23" s="416"/>
      <c r="BM23" s="416"/>
      <c r="BN23" s="416"/>
      <c r="BO23" s="416"/>
      <c r="BP23" s="416"/>
      <c r="BQ23" s="416"/>
      <c r="BR23" s="416"/>
      <c r="BS23" s="416"/>
      <c r="BT23" s="416"/>
      <c r="BU23" s="416"/>
      <c r="BV23" s="416"/>
      <c r="BW23" s="416"/>
      <c r="BX23" s="416"/>
      <c r="BY23" s="416"/>
      <c r="BZ23" s="416"/>
      <c r="CA23" s="416"/>
      <c r="CB23" s="416"/>
      <c r="CC23" s="416"/>
      <c r="CD23" s="416"/>
      <c r="CE23" s="416"/>
      <c r="CF23" s="416"/>
      <c r="CG23" s="416"/>
      <c r="CH23" s="416"/>
      <c r="CI23" s="416"/>
      <c r="CJ23" s="416"/>
      <c r="CK23" s="416"/>
      <c r="CL23" s="416"/>
      <c r="CM23" s="416"/>
      <c r="CN23" s="416"/>
      <c r="CO23" s="416"/>
      <c r="CP23" s="416"/>
      <c r="CQ23" s="416"/>
      <c r="CR23" s="416"/>
      <c r="CS23" s="416"/>
      <c r="CT23" s="416"/>
      <c r="CU23" s="416"/>
      <c r="CV23" s="416"/>
      <c r="CW23" s="416"/>
      <c r="CX23" s="416"/>
      <c r="CY23" s="416"/>
      <c r="CZ23" s="416"/>
      <c r="DA23" s="416"/>
      <c r="DB23" s="416"/>
      <c r="DC23" s="416"/>
      <c r="DD23" s="416"/>
      <c r="DE23" s="416"/>
      <c r="DF23" s="416"/>
      <c r="DG23" s="416"/>
      <c r="DH23" s="416"/>
      <c r="DI23" s="416"/>
      <c r="DJ23" s="416"/>
      <c r="DK23" s="416"/>
      <c r="DL23" s="416"/>
      <c r="DM23" s="416"/>
      <c r="DN23" s="416"/>
      <c r="DO23" s="416"/>
      <c r="DP23" s="416"/>
      <c r="DQ23" s="416"/>
      <c r="DR23" s="416"/>
      <c r="DS23" s="416"/>
      <c r="DT23" s="416"/>
      <c r="DU23" s="416"/>
      <c r="DV23" s="416"/>
      <c r="DW23" s="416"/>
      <c r="DX23" s="416"/>
      <c r="DY23" s="416"/>
      <c r="DZ23" s="416"/>
      <c r="EA23" s="416"/>
      <c r="EB23" s="416"/>
      <c r="EC23" s="416"/>
      <c r="ED23" s="416"/>
      <c r="EE23" s="416"/>
      <c r="EF23" s="416"/>
      <c r="EG23" s="416"/>
      <c r="EH23" s="416"/>
      <c r="EI23" s="416"/>
      <c r="EJ23" s="416"/>
      <c r="EK23" s="416"/>
      <c r="EL23" s="416"/>
      <c r="EM23" s="416"/>
      <c r="EN23" s="416"/>
      <c r="EO23" s="416"/>
      <c r="EP23" s="416"/>
      <c r="EQ23" s="416"/>
      <c r="ER23" s="416"/>
      <c r="ES23" s="416"/>
      <c r="ET23" s="416"/>
      <c r="EU23" s="416"/>
      <c r="EV23" s="416"/>
      <c r="EW23" s="416"/>
      <c r="EX23" s="416"/>
      <c r="EY23" s="416"/>
      <c r="EZ23" s="416"/>
      <c r="FA23" s="416"/>
      <c r="FB23" s="416"/>
      <c r="FC23" s="416"/>
      <c r="FD23" s="416"/>
      <c r="FE23" s="416"/>
      <c r="FF23" s="416"/>
      <c r="FG23" s="416"/>
      <c r="FH23" s="416"/>
      <c r="FI23" s="416"/>
      <c r="FJ23" s="416"/>
      <c r="FK23" s="416"/>
      <c r="FL23" s="416"/>
      <c r="FM23" s="416"/>
      <c r="FN23" s="416"/>
      <c r="FO23" s="416"/>
      <c r="FP23" s="416"/>
      <c r="FQ23" s="416"/>
      <c r="FR23" s="416"/>
      <c r="FS23" s="416"/>
      <c r="FT23" s="416"/>
      <c r="FU23" s="416"/>
      <c r="FV23" s="416"/>
      <c r="FW23" s="416"/>
      <c r="FX23" s="416"/>
      <c r="FY23" s="416"/>
      <c r="FZ23" s="416"/>
      <c r="GA23" s="416"/>
      <c r="GB23" s="416"/>
      <c r="GC23" s="416"/>
      <c r="GD23" s="416"/>
      <c r="GE23" s="416"/>
      <c r="GF23" s="416"/>
      <c r="GG23" s="416"/>
      <c r="GH23" s="416"/>
      <c r="GI23" s="416"/>
      <c r="GJ23" s="416"/>
      <c r="GK23" s="416"/>
      <c r="GL23" s="416"/>
      <c r="GM23" s="416"/>
      <c r="GN23" s="416"/>
      <c r="GO23" s="416"/>
      <c r="GP23" s="416"/>
      <c r="GQ23" s="416"/>
      <c r="GR23" s="416"/>
      <c r="GS23" s="416"/>
      <c r="GT23" s="416"/>
      <c r="GU23" s="416"/>
      <c r="GV23" s="416"/>
      <c r="GW23" s="416"/>
      <c r="GX23" s="416"/>
      <c r="GY23" s="416"/>
      <c r="GZ23" s="416"/>
      <c r="HA23" s="416"/>
      <c r="HB23" s="416"/>
      <c r="HC23" s="416"/>
      <c r="HD23" s="416"/>
      <c r="HE23" s="416"/>
      <c r="HF23" s="416"/>
      <c r="HG23" s="416"/>
      <c r="HH23" s="416"/>
      <c r="HI23" s="416"/>
      <c r="HJ23" s="416"/>
      <c r="HK23" s="416"/>
      <c r="HL23" s="416"/>
      <c r="HM23" s="416"/>
      <c r="HN23" s="416"/>
      <c r="HO23" s="416"/>
      <c r="HP23" s="416"/>
      <c r="HQ23" s="416"/>
      <c r="HR23" s="416"/>
      <c r="HS23" s="416"/>
      <c r="HT23" s="416"/>
      <c r="HU23" s="416"/>
      <c r="HV23" s="416"/>
      <c r="HW23" s="416"/>
      <c r="HX23" s="416"/>
      <c r="HY23" s="416"/>
      <c r="HZ23" s="416"/>
      <c r="IA23" s="416"/>
      <c r="IB23" s="416"/>
      <c r="IC23" s="416"/>
      <c r="ID23" s="416"/>
      <c r="IE23" s="416"/>
      <c r="IF23" s="416"/>
      <c r="IG23" s="416"/>
      <c r="IH23" s="416"/>
      <c r="II23" s="416"/>
      <c r="IJ23" s="416"/>
      <c r="IK23" s="416"/>
      <c r="IL23" s="416"/>
      <c r="IM23" s="416"/>
      <c r="IN23" s="416"/>
      <c r="IO23" s="416"/>
      <c r="IP23" s="416"/>
      <c r="IQ23" s="416"/>
      <c r="IR23" s="416"/>
      <c r="IS23" s="416"/>
      <c r="IT23" s="416"/>
      <c r="IU23" s="416"/>
      <c r="IV23" s="416"/>
      <c r="IW23" s="416"/>
      <c r="IX23" s="416"/>
      <c r="IY23" s="416"/>
      <c r="IZ23" s="416"/>
      <c r="JA23" s="416"/>
      <c r="JB23" s="416"/>
      <c r="JC23" s="416"/>
      <c r="JD23" s="416"/>
      <c r="JE23" s="416"/>
      <c r="JF23" s="416"/>
      <c r="JG23" s="416"/>
      <c r="JH23" s="416"/>
      <c r="JI23" s="416"/>
      <c r="JJ23" s="416"/>
      <c r="JK23" s="416"/>
      <c r="JL23" s="416"/>
      <c r="JM23" s="416"/>
      <c r="JN23" s="416"/>
      <c r="JO23" s="416"/>
      <c r="JP23" s="416"/>
      <c r="JQ23" s="416"/>
      <c r="JR23" s="416"/>
      <c r="JS23" s="416"/>
      <c r="JT23" s="416"/>
      <c r="JU23" s="416"/>
      <c r="JV23" s="416"/>
      <c r="JW23" s="416"/>
      <c r="JX23" s="416"/>
      <c r="JY23" s="416"/>
      <c r="JZ23" s="416"/>
      <c r="KA23" s="416"/>
      <c r="KB23" s="416"/>
      <c r="KC23" s="416"/>
      <c r="KD23" s="416"/>
      <c r="KE23" s="416"/>
      <c r="KF23" s="416"/>
      <c r="KG23" s="416"/>
      <c r="KH23" s="416"/>
      <c r="KI23" s="416"/>
      <c r="KJ23" s="416"/>
      <c r="KK23" s="416"/>
      <c r="KL23" s="416"/>
      <c r="KM23" s="416"/>
      <c r="KN23" s="416"/>
      <c r="KO23" s="416"/>
      <c r="KP23" s="416"/>
      <c r="KQ23" s="416"/>
      <c r="KR23" s="416"/>
      <c r="KS23" s="416"/>
      <c r="KT23" s="416"/>
      <c r="KU23" s="416"/>
      <c r="KV23" s="416"/>
      <c r="KW23" s="416"/>
      <c r="KX23" s="416"/>
      <c r="KY23" s="416"/>
      <c r="KZ23" s="416"/>
      <c r="LA23" s="416"/>
      <c r="LB23" s="416"/>
      <c r="LC23" s="416"/>
      <c r="LD23" s="416"/>
      <c r="LE23" s="416"/>
      <c r="LF23" s="416"/>
      <c r="LG23" s="416"/>
      <c r="LH23" s="416"/>
      <c r="LI23" s="416"/>
      <c r="LJ23" s="416"/>
      <c r="LK23" s="416"/>
      <c r="LL23" s="416"/>
      <c r="LM23" s="416"/>
      <c r="LN23" s="416"/>
      <c r="LO23" s="416"/>
      <c r="LP23" s="416"/>
      <c r="LQ23" s="416"/>
      <c r="LR23" s="416"/>
      <c r="LS23" s="416"/>
      <c r="LT23" s="416"/>
      <c r="LU23" s="416"/>
      <c r="LV23" s="416"/>
      <c r="LW23" s="416"/>
      <c r="LX23" s="416"/>
      <c r="LY23" s="416"/>
      <c r="LZ23" s="416"/>
      <c r="MA23" s="416"/>
      <c r="MB23" s="416"/>
      <c r="MC23" s="416"/>
      <c r="MD23" s="416"/>
      <c r="ME23" s="416"/>
      <c r="MF23" s="416"/>
      <c r="MG23" s="416"/>
      <c r="MH23" s="416"/>
      <c r="MI23" s="416"/>
      <c r="MJ23" s="416"/>
      <c r="MK23" s="416"/>
      <c r="ML23" s="416"/>
      <c r="MM23" s="416"/>
      <c r="MN23" s="416"/>
      <c r="MO23" s="416"/>
      <c r="MP23" s="416"/>
      <c r="MQ23" s="416"/>
      <c r="MR23" s="416"/>
      <c r="MS23" s="416"/>
      <c r="MT23" s="416"/>
      <c r="MU23" s="416"/>
      <c r="MV23" s="416"/>
      <c r="MW23" s="416"/>
      <c r="MX23" s="416"/>
      <c r="MY23" s="416"/>
      <c r="MZ23" s="416"/>
      <c r="NA23" s="416"/>
      <c r="NB23" s="416"/>
      <c r="NC23" s="416"/>
      <c r="ND23" s="416"/>
      <c r="NE23" s="416"/>
      <c r="NF23" s="416"/>
      <c r="NG23" s="416"/>
      <c r="NH23" s="416"/>
      <c r="NI23" s="416"/>
      <c r="NJ23" s="416"/>
      <c r="NK23" s="416"/>
      <c r="NL23" s="416"/>
      <c r="NM23" s="416"/>
      <c r="NN23" s="416"/>
      <c r="NO23" s="416"/>
      <c r="NP23" s="416"/>
      <c r="NQ23" s="416"/>
      <c r="NR23" s="416"/>
      <c r="NS23" s="416"/>
      <c r="NT23" s="416"/>
      <c r="NU23" s="416"/>
      <c r="NV23" s="416"/>
      <c r="NW23" s="416"/>
      <c r="NX23" s="416"/>
      <c r="NY23" s="416"/>
      <c r="NZ23" s="416"/>
      <c r="OA23" s="416"/>
      <c r="OB23" s="416"/>
      <c r="OC23" s="416"/>
      <c r="OD23" s="416"/>
      <c r="OE23" s="416"/>
      <c r="OF23" s="416"/>
      <c r="OG23" s="416"/>
      <c r="OH23" s="416"/>
      <c r="OI23" s="416"/>
      <c r="OJ23" s="416"/>
      <c r="OK23" s="416"/>
      <c r="OL23" s="416"/>
      <c r="OM23" s="416"/>
      <c r="ON23" s="416"/>
      <c r="OO23" s="416"/>
      <c r="OP23" s="416"/>
      <c r="OQ23" s="416"/>
      <c r="OR23" s="416"/>
      <c r="OS23" s="416"/>
      <c r="OT23" s="416"/>
      <c r="OU23" s="416"/>
      <c r="OV23" s="416"/>
      <c r="OW23" s="416"/>
      <c r="OX23" s="416"/>
      <c r="OY23" s="416"/>
      <c r="OZ23" s="416"/>
      <c r="PA23" s="416"/>
      <c r="PB23" s="416"/>
      <c r="PC23" s="416"/>
      <c r="PD23" s="416"/>
      <c r="PE23" s="416"/>
      <c r="PF23" s="416"/>
      <c r="PG23" s="416"/>
      <c r="PH23" s="416"/>
      <c r="PI23" s="416"/>
      <c r="PJ23" s="416"/>
      <c r="PK23" s="416"/>
      <c r="PL23" s="416"/>
      <c r="PM23" s="416"/>
      <c r="PN23" s="416"/>
      <c r="PO23" s="416"/>
      <c r="PP23" s="416"/>
      <c r="PQ23" s="416"/>
      <c r="PR23" s="416"/>
      <c r="PS23" s="416"/>
      <c r="PT23" s="416"/>
      <c r="PU23" s="416"/>
      <c r="PV23" s="416"/>
      <c r="PW23" s="416"/>
      <c r="PX23" s="416"/>
      <c r="PY23" s="416"/>
      <c r="PZ23" s="416"/>
      <c r="QA23" s="416"/>
      <c r="QB23" s="416"/>
      <c r="QC23" s="416"/>
      <c r="QD23" s="416"/>
      <c r="QE23" s="416"/>
      <c r="QF23" s="416"/>
      <c r="QG23" s="416"/>
      <c r="QH23" s="416"/>
      <c r="QI23" s="416"/>
      <c r="QJ23" s="416"/>
      <c r="QK23" s="416"/>
      <c r="QL23" s="416"/>
      <c r="QM23" s="416"/>
      <c r="QN23" s="416"/>
      <c r="QO23" s="416"/>
      <c r="QP23" s="416"/>
      <c r="QQ23" s="416"/>
      <c r="QR23" s="416"/>
      <c r="QS23" s="416"/>
      <c r="QT23" s="416"/>
      <c r="QU23" s="416"/>
      <c r="QV23" s="416"/>
      <c r="QW23" s="416"/>
      <c r="QX23" s="416"/>
      <c r="QY23" s="416"/>
      <c r="QZ23" s="416"/>
      <c r="RA23" s="416"/>
      <c r="RB23" s="416"/>
      <c r="RC23" s="416"/>
      <c r="RD23" s="416"/>
      <c r="RE23" s="416"/>
      <c r="RF23" s="416"/>
      <c r="RG23" s="416"/>
      <c r="RH23" s="416"/>
      <c r="RI23" s="416"/>
      <c r="RJ23" s="416"/>
      <c r="RK23" s="416"/>
      <c r="RL23" s="416"/>
      <c r="RM23" s="416"/>
      <c r="RN23" s="416"/>
      <c r="RO23" s="416"/>
      <c r="RP23" s="416"/>
      <c r="RQ23" s="416"/>
      <c r="RR23" s="416"/>
      <c r="RS23" s="416"/>
      <c r="RT23" s="416"/>
      <c r="RU23" s="416"/>
      <c r="RV23" s="416"/>
      <c r="RW23" s="416"/>
      <c r="RX23" s="416"/>
      <c r="RY23" s="416"/>
      <c r="RZ23" s="416"/>
      <c r="SA23" s="416"/>
      <c r="SB23" s="416"/>
      <c r="SC23" s="416"/>
      <c r="SD23" s="416"/>
      <c r="SE23" s="416"/>
      <c r="SF23" s="416"/>
      <c r="SG23" s="416"/>
      <c r="SH23" s="416"/>
      <c r="SI23" s="416"/>
      <c r="SJ23" s="416"/>
      <c r="SK23" s="416"/>
      <c r="SL23" s="416"/>
      <c r="SM23" s="416"/>
      <c r="SN23" s="416"/>
      <c r="SO23" s="416"/>
      <c r="SP23" s="416"/>
      <c r="SQ23" s="416"/>
      <c r="SR23" s="416"/>
      <c r="SS23" s="416"/>
      <c r="ST23" s="416"/>
      <c r="SU23" s="416"/>
      <c r="SV23" s="416"/>
      <c r="SW23" s="416"/>
      <c r="SX23" s="416"/>
      <c r="SY23" s="416"/>
      <c r="SZ23" s="416"/>
      <c r="TA23" s="416"/>
      <c r="TB23" s="416"/>
      <c r="TC23" s="416"/>
      <c r="TD23" s="416"/>
      <c r="TE23" s="416"/>
      <c r="TF23" s="416"/>
      <c r="TG23" s="416"/>
      <c r="TH23" s="416"/>
      <c r="TI23" s="416"/>
      <c r="TJ23" s="416"/>
      <c r="TK23" s="416"/>
      <c r="TL23" s="416"/>
      <c r="TM23" s="416"/>
      <c r="TN23" s="416"/>
      <c r="TO23" s="416"/>
      <c r="TP23" s="416"/>
      <c r="TQ23" s="416"/>
      <c r="TR23" s="416"/>
      <c r="TS23" s="416"/>
      <c r="TT23" s="416"/>
      <c r="TU23" s="416"/>
      <c r="TV23" s="416"/>
      <c r="TW23" s="416"/>
      <c r="TX23" s="416"/>
      <c r="TY23" s="416"/>
      <c r="TZ23" s="416"/>
      <c r="UA23" s="416"/>
      <c r="UB23" s="416"/>
      <c r="UC23" s="416"/>
      <c r="UD23" s="416"/>
      <c r="UE23" s="416"/>
      <c r="UF23" s="416"/>
      <c r="UG23" s="416"/>
      <c r="UH23" s="416"/>
      <c r="UI23" s="416"/>
      <c r="UJ23" s="416"/>
      <c r="UK23" s="416"/>
      <c r="UL23" s="416"/>
      <c r="UM23" s="416"/>
      <c r="UN23" s="416"/>
      <c r="UO23" s="416"/>
      <c r="UP23" s="416"/>
      <c r="UQ23" s="416"/>
      <c r="UR23" s="416"/>
      <c r="US23" s="416"/>
      <c r="UT23" s="416"/>
      <c r="UU23" s="416"/>
      <c r="UV23" s="416"/>
      <c r="UW23" s="416"/>
      <c r="UX23" s="416"/>
      <c r="UY23" s="416"/>
      <c r="UZ23" s="416"/>
      <c r="VA23" s="416"/>
      <c r="VB23" s="416"/>
      <c r="VC23" s="416"/>
      <c r="VD23" s="416"/>
      <c r="VE23" s="416"/>
      <c r="VF23" s="416"/>
      <c r="VG23" s="416"/>
      <c r="VH23" s="416"/>
      <c r="VI23" s="416"/>
      <c r="VJ23" s="416"/>
      <c r="VK23" s="416"/>
      <c r="VL23" s="416"/>
      <c r="VM23" s="416"/>
      <c r="VN23" s="416"/>
      <c r="VO23" s="416"/>
      <c r="VP23" s="416"/>
      <c r="VQ23" s="416"/>
      <c r="VR23" s="416"/>
      <c r="VS23" s="416"/>
      <c r="VT23" s="416"/>
      <c r="VU23" s="416"/>
      <c r="VV23" s="416"/>
      <c r="VW23" s="416"/>
      <c r="VX23" s="416"/>
      <c r="VY23" s="416"/>
      <c r="VZ23" s="416"/>
      <c r="WA23" s="416"/>
      <c r="WB23" s="416"/>
      <c r="WC23" s="416"/>
      <c r="WD23" s="416"/>
      <c r="WE23" s="416"/>
      <c r="WF23" s="416"/>
      <c r="WG23" s="416"/>
      <c r="WH23" s="416"/>
      <c r="WI23" s="416"/>
      <c r="WJ23" s="416"/>
      <c r="WK23" s="416"/>
      <c r="WL23" s="416"/>
      <c r="WM23" s="416"/>
      <c r="WN23" s="416"/>
      <c r="WO23" s="416"/>
      <c r="WP23" s="416"/>
      <c r="WQ23" s="416"/>
      <c r="WR23" s="416"/>
      <c r="WS23" s="416"/>
      <c r="WT23" s="416"/>
      <c r="WU23" s="416"/>
      <c r="WV23" s="416"/>
      <c r="WW23" s="416"/>
      <c r="WX23" s="416"/>
      <c r="WY23" s="416"/>
      <c r="WZ23" s="416"/>
      <c r="XA23" s="416"/>
      <c r="XB23" s="416"/>
      <c r="XC23" s="416"/>
      <c r="XD23" s="416"/>
      <c r="XE23" s="416"/>
      <c r="XF23" s="416"/>
      <c r="XG23" s="416"/>
      <c r="XH23" s="416"/>
      <c r="XI23" s="416"/>
      <c r="XJ23" s="416"/>
      <c r="XK23" s="416"/>
      <c r="XL23" s="416"/>
      <c r="XM23" s="416"/>
      <c r="XN23" s="416"/>
      <c r="XO23" s="416"/>
      <c r="XP23" s="416"/>
      <c r="XQ23" s="416"/>
      <c r="XR23" s="416"/>
      <c r="XS23" s="416"/>
      <c r="XT23" s="416"/>
      <c r="XU23" s="416"/>
      <c r="XV23" s="416"/>
      <c r="XW23" s="416"/>
      <c r="XX23" s="416"/>
      <c r="XY23" s="416"/>
      <c r="XZ23" s="416"/>
      <c r="YA23" s="416"/>
      <c r="YB23" s="416"/>
      <c r="YC23" s="416"/>
      <c r="YD23" s="416"/>
      <c r="YE23" s="416"/>
      <c r="YF23" s="416"/>
      <c r="YG23" s="416"/>
      <c r="YH23" s="416"/>
      <c r="YI23" s="416"/>
      <c r="YJ23" s="416"/>
      <c r="YK23" s="416"/>
      <c r="YL23" s="416"/>
      <c r="YM23" s="416"/>
      <c r="YN23" s="416"/>
      <c r="YO23" s="416"/>
      <c r="YP23" s="416"/>
      <c r="YQ23" s="416"/>
      <c r="YR23" s="416"/>
      <c r="YS23" s="416"/>
      <c r="YT23" s="416"/>
      <c r="YU23" s="416"/>
      <c r="YV23" s="416"/>
      <c r="YW23" s="416"/>
      <c r="YX23" s="416"/>
      <c r="YY23" s="416"/>
      <c r="YZ23" s="416"/>
      <c r="ZA23" s="416"/>
      <c r="ZB23" s="416"/>
      <c r="ZC23" s="416"/>
      <c r="ZD23" s="416"/>
      <c r="ZE23" s="416"/>
      <c r="ZF23" s="416"/>
      <c r="ZG23" s="416"/>
      <c r="ZH23" s="416"/>
      <c r="ZI23" s="416"/>
      <c r="ZJ23" s="416"/>
      <c r="ZK23" s="416"/>
      <c r="ZL23" s="416"/>
      <c r="ZM23" s="416"/>
      <c r="ZN23" s="416"/>
      <c r="ZO23" s="416"/>
      <c r="ZP23" s="416"/>
      <c r="ZQ23" s="416"/>
      <c r="ZR23" s="416"/>
      <c r="ZS23" s="416"/>
      <c r="ZT23" s="416"/>
      <c r="ZU23" s="416"/>
      <c r="ZV23" s="416"/>
      <c r="ZW23" s="416"/>
      <c r="ZX23" s="416"/>
      <c r="ZY23" s="416"/>
      <c r="ZZ23" s="416"/>
      <c r="AAA23" s="416"/>
      <c r="AAB23" s="416"/>
      <c r="AAC23" s="416"/>
      <c r="AAD23" s="416"/>
      <c r="AAE23" s="416"/>
      <c r="AAF23" s="416"/>
      <c r="AAG23" s="416"/>
      <c r="AAH23" s="416"/>
      <c r="AAI23" s="416"/>
      <c r="AAJ23" s="416"/>
      <c r="AAK23" s="416"/>
      <c r="AAL23" s="416"/>
      <c r="AAM23" s="416"/>
      <c r="AAN23" s="416"/>
      <c r="AAO23" s="416"/>
      <c r="AAP23" s="416"/>
      <c r="AAQ23" s="416"/>
      <c r="AAR23" s="416"/>
      <c r="AAS23" s="416"/>
      <c r="AAT23" s="416"/>
      <c r="AAU23" s="416"/>
      <c r="AAV23" s="416"/>
      <c r="AAW23" s="416"/>
      <c r="AAX23" s="416"/>
      <c r="AAY23" s="416"/>
      <c r="AAZ23" s="416"/>
      <c r="ABA23" s="416"/>
      <c r="ABB23" s="416"/>
      <c r="ABC23" s="416"/>
      <c r="ABD23" s="416"/>
      <c r="ABE23" s="416"/>
      <c r="ABF23" s="416"/>
      <c r="ABG23" s="416"/>
      <c r="ABH23" s="416"/>
      <c r="ABI23" s="416"/>
      <c r="ABJ23" s="416"/>
      <c r="ABK23" s="416"/>
      <c r="ABL23" s="416"/>
      <c r="ABM23" s="416"/>
      <c r="ABN23" s="416"/>
      <c r="ABO23" s="416"/>
      <c r="ABP23" s="416"/>
      <c r="ABQ23" s="416"/>
      <c r="ABR23" s="416"/>
      <c r="ABS23" s="416"/>
      <c r="ABT23" s="416"/>
      <c r="ABU23" s="416"/>
      <c r="ABV23" s="416"/>
      <c r="ABW23" s="416"/>
      <c r="ABX23" s="416"/>
      <c r="ABY23" s="416"/>
      <c r="ABZ23" s="416"/>
      <c r="ACA23" s="416"/>
      <c r="ACB23" s="416"/>
      <c r="ACC23" s="416"/>
      <c r="ACD23" s="416"/>
      <c r="ACE23" s="416"/>
      <c r="ACF23" s="416"/>
      <c r="ACG23" s="416"/>
      <c r="ACH23" s="416"/>
      <c r="ACI23" s="416"/>
      <c r="ACJ23" s="416"/>
      <c r="ACK23" s="416"/>
      <c r="ACL23" s="416"/>
      <c r="ACM23" s="416"/>
      <c r="ACN23" s="416"/>
      <c r="ACO23" s="416"/>
      <c r="ACP23" s="416"/>
      <c r="ACQ23" s="416"/>
      <c r="ACR23" s="416"/>
      <c r="ACS23" s="416"/>
      <c r="ACT23" s="416"/>
      <c r="ACU23" s="416"/>
      <c r="ACV23" s="416"/>
      <c r="ACW23" s="416"/>
      <c r="ACX23" s="416"/>
      <c r="ACY23" s="416"/>
      <c r="ACZ23" s="416"/>
      <c r="ADA23" s="416"/>
      <c r="ADB23" s="416"/>
      <c r="ADC23" s="416"/>
      <c r="ADD23" s="416"/>
      <c r="ADE23" s="416"/>
      <c r="ADF23" s="416"/>
      <c r="ADG23" s="416"/>
      <c r="ADH23" s="416"/>
      <c r="ADI23" s="416"/>
      <c r="ADJ23" s="416"/>
      <c r="ADK23" s="416"/>
      <c r="ADL23" s="416"/>
      <c r="ADM23" s="416"/>
      <c r="ADN23" s="416"/>
      <c r="ADO23" s="416"/>
      <c r="ADP23" s="416"/>
      <c r="ADQ23" s="416"/>
      <c r="ADR23" s="416"/>
      <c r="ADS23" s="416"/>
      <c r="ADT23" s="416"/>
      <c r="ADU23" s="416"/>
      <c r="ADV23" s="416"/>
      <c r="ADW23" s="416"/>
      <c r="ADX23" s="416"/>
      <c r="ADY23" s="416"/>
      <c r="ADZ23" s="416"/>
      <c r="AEA23" s="416"/>
      <c r="AEB23" s="416"/>
      <c r="AEC23" s="416"/>
      <c r="AED23" s="416"/>
      <c r="AEE23" s="416"/>
      <c r="AEF23" s="416"/>
      <c r="AEG23" s="416"/>
      <c r="AEH23" s="416"/>
      <c r="AEI23" s="416"/>
      <c r="AEJ23" s="416"/>
      <c r="AEK23" s="416"/>
      <c r="AEL23" s="416"/>
      <c r="AEM23" s="416"/>
      <c r="AEN23" s="416"/>
      <c r="AEO23" s="416"/>
      <c r="AEP23" s="416"/>
      <c r="AEQ23" s="416"/>
      <c r="AER23" s="416"/>
      <c r="AES23" s="416"/>
      <c r="AET23" s="416"/>
      <c r="AEU23" s="416"/>
      <c r="AEV23" s="416"/>
      <c r="AEW23" s="416"/>
      <c r="AEX23" s="416"/>
      <c r="AEY23" s="416"/>
      <c r="AEZ23" s="416"/>
      <c r="AFA23" s="416"/>
      <c r="AFB23" s="416"/>
      <c r="AFC23" s="416"/>
      <c r="AFD23" s="416"/>
      <c r="AFE23" s="416"/>
      <c r="AFF23" s="416"/>
      <c r="AFG23" s="416"/>
      <c r="AFH23" s="416"/>
      <c r="AFI23" s="416"/>
      <c r="AFJ23" s="416"/>
      <c r="AFK23" s="416"/>
      <c r="AFL23" s="416"/>
      <c r="AFM23" s="416"/>
      <c r="AFN23" s="416"/>
      <c r="AFO23" s="416"/>
      <c r="AFP23" s="416"/>
      <c r="AFQ23" s="416"/>
      <c r="AFR23" s="416"/>
      <c r="AFS23" s="416"/>
      <c r="AFT23" s="416"/>
      <c r="AFU23" s="416"/>
      <c r="AFV23" s="416"/>
      <c r="AFW23" s="416"/>
      <c r="AFX23" s="416"/>
      <c r="AFY23" s="416"/>
      <c r="AFZ23" s="416"/>
      <c r="AGA23" s="416"/>
      <c r="AGB23" s="416"/>
      <c r="AGC23" s="416"/>
      <c r="AGD23" s="416"/>
      <c r="AGE23" s="416"/>
      <c r="AGF23" s="416"/>
      <c r="AGG23" s="416"/>
      <c r="AGH23" s="416"/>
      <c r="AGI23" s="416"/>
      <c r="AGJ23" s="416"/>
      <c r="AGK23" s="416"/>
      <c r="AGL23" s="416"/>
      <c r="AGM23" s="416"/>
      <c r="AGN23" s="416"/>
      <c r="AGO23" s="416"/>
      <c r="AGP23" s="416"/>
      <c r="AGQ23" s="416"/>
      <c r="AGR23" s="416"/>
      <c r="AGS23" s="416"/>
      <c r="AGT23" s="416"/>
      <c r="AGU23" s="416"/>
      <c r="AGV23" s="416"/>
      <c r="AGW23" s="416"/>
      <c r="AGX23" s="416"/>
      <c r="AGY23" s="416"/>
      <c r="AGZ23" s="416"/>
      <c r="AHA23" s="416"/>
      <c r="AHB23" s="416"/>
      <c r="AHC23" s="416"/>
      <c r="AHD23" s="416"/>
      <c r="AHE23" s="416"/>
      <c r="AHF23" s="416"/>
      <c r="AHG23" s="416"/>
      <c r="AHH23" s="416"/>
      <c r="AHI23" s="416"/>
      <c r="AHJ23" s="416"/>
      <c r="AHK23" s="416"/>
      <c r="AHL23" s="416"/>
      <c r="AHM23" s="416"/>
      <c r="AHN23" s="416"/>
      <c r="AHO23" s="416"/>
      <c r="AHP23" s="416"/>
      <c r="AHQ23" s="416"/>
      <c r="AHR23" s="416"/>
      <c r="AHS23" s="416"/>
      <c r="AHT23" s="416"/>
      <c r="AHU23" s="416"/>
      <c r="AHV23" s="416"/>
      <c r="AHW23" s="416"/>
      <c r="AHX23" s="416"/>
      <c r="AHY23" s="416"/>
      <c r="AHZ23" s="416"/>
      <c r="AIA23" s="416"/>
      <c r="AIB23" s="416"/>
      <c r="AIC23" s="416"/>
      <c r="AID23" s="416"/>
      <c r="AIE23" s="416"/>
      <c r="AIF23" s="416"/>
      <c r="AIG23" s="416"/>
      <c r="AIH23" s="416"/>
      <c r="AII23" s="416"/>
      <c r="AIJ23" s="416"/>
      <c r="AIK23" s="416"/>
      <c r="AIL23" s="416"/>
      <c r="AIM23" s="416"/>
      <c r="AIN23" s="416"/>
      <c r="AIO23" s="416"/>
      <c r="AIP23" s="416"/>
      <c r="AIQ23" s="416"/>
      <c r="AIR23" s="416"/>
      <c r="AIS23" s="416"/>
      <c r="AIT23" s="416"/>
      <c r="AIU23" s="416"/>
      <c r="AIV23" s="416"/>
      <c r="AIW23" s="416"/>
      <c r="AIX23" s="416"/>
      <c r="AIY23" s="416"/>
      <c r="AIZ23" s="416"/>
      <c r="AJA23" s="416"/>
      <c r="AJB23" s="416"/>
      <c r="AJC23" s="416"/>
      <c r="AJD23" s="416"/>
      <c r="AJE23" s="416"/>
      <c r="AJF23" s="416"/>
      <c r="AJG23" s="416"/>
      <c r="AJH23" s="416"/>
      <c r="AJI23" s="416"/>
      <c r="AJJ23" s="416"/>
      <c r="AJK23" s="416"/>
      <c r="AJL23" s="416"/>
      <c r="AJM23" s="416"/>
      <c r="AJN23" s="416"/>
      <c r="AJO23" s="416"/>
      <c r="AJP23" s="416"/>
      <c r="AJQ23" s="416"/>
      <c r="AJR23" s="416"/>
      <c r="AJS23" s="416"/>
      <c r="AJT23" s="416"/>
      <c r="AJU23" s="416"/>
      <c r="AJV23" s="416"/>
      <c r="AJW23" s="416"/>
      <c r="AJX23" s="416"/>
      <c r="AJY23" s="416"/>
      <c r="AJZ23" s="416"/>
      <c r="AKA23" s="416"/>
      <c r="AKB23" s="416"/>
      <c r="AKC23" s="416"/>
      <c r="AKD23" s="416"/>
      <c r="AKE23" s="416"/>
      <c r="AKF23" s="416"/>
      <c r="AKG23" s="416"/>
      <c r="AKH23" s="416"/>
      <c r="AKI23" s="416"/>
      <c r="AKJ23" s="416"/>
      <c r="AKK23" s="416"/>
      <c r="AKL23" s="416"/>
      <c r="AKM23" s="416"/>
      <c r="AKN23" s="416"/>
      <c r="AKO23" s="416"/>
      <c r="AKP23" s="416"/>
      <c r="AKQ23" s="416"/>
      <c r="AKR23" s="416"/>
      <c r="AKS23" s="416"/>
      <c r="AKT23" s="416"/>
      <c r="AKU23" s="416"/>
      <c r="AKV23" s="416"/>
      <c r="AKW23" s="416"/>
      <c r="AKX23" s="416"/>
      <c r="AKY23" s="416"/>
      <c r="AKZ23" s="416"/>
      <c r="ALA23" s="416"/>
      <c r="ALB23" s="416"/>
      <c r="ALC23" s="416"/>
      <c r="ALD23" s="416"/>
      <c r="ALE23" s="416"/>
      <c r="ALF23" s="416"/>
      <c r="ALG23" s="416"/>
      <c r="ALH23" s="416"/>
      <c r="ALI23" s="416"/>
      <c r="ALJ23" s="416"/>
      <c r="ALK23" s="416"/>
      <c r="ALL23" s="416"/>
      <c r="ALM23" s="416"/>
      <c r="ALN23" s="416"/>
      <c r="ALO23" s="416"/>
      <c r="ALP23" s="416"/>
      <c r="ALQ23" s="416"/>
      <c r="ALR23" s="416"/>
      <c r="ALS23" s="416"/>
      <c r="ALT23" s="416"/>
      <c r="ALU23" s="416"/>
      <c r="ALV23" s="416"/>
      <c r="ALW23" s="416"/>
      <c r="ALX23" s="416"/>
      <c r="ALY23" s="416"/>
      <c r="ALZ23" s="416"/>
      <c r="AMA23" s="416"/>
      <c r="AMB23" s="416"/>
      <c r="AMC23" s="416"/>
      <c r="AMD23" s="416"/>
      <c r="AME23" s="416"/>
      <c r="AMF23" s="416"/>
      <c r="AMG23" s="416"/>
      <c r="AMH23" s="416"/>
      <c r="AMI23" s="416"/>
      <c r="AMJ23" s="416"/>
      <c r="AMK23" s="416"/>
    </row>
    <row r="24" spans="1:1025" s="298" customFormat="1" ht="39.950000000000003" customHeight="1" x14ac:dyDescent="0.8">
      <c r="A24" s="525" t="s">
        <v>49</v>
      </c>
      <c r="B24" s="418">
        <v>1258</v>
      </c>
      <c r="C24" s="419">
        <v>571</v>
      </c>
      <c r="D24" s="418">
        <v>331</v>
      </c>
      <c r="E24" s="419">
        <v>575</v>
      </c>
      <c r="F24" s="418">
        <v>941</v>
      </c>
      <c r="G24" s="420">
        <v>735.2</v>
      </c>
      <c r="H24" s="421"/>
      <c r="I24" s="417"/>
      <c r="J24" s="422"/>
      <c r="K24" s="416"/>
      <c r="L24" s="416"/>
      <c r="M24" s="416"/>
      <c r="N24" s="416"/>
      <c r="O24" s="416"/>
      <c r="P24" s="416"/>
      <c r="Q24" s="416"/>
      <c r="R24" s="416"/>
      <c r="S24" s="416"/>
      <c r="T24" s="416"/>
      <c r="U24" s="416"/>
      <c r="V24" s="416"/>
      <c r="W24" s="416"/>
      <c r="X24" s="416"/>
      <c r="Y24" s="416"/>
      <c r="Z24" s="416"/>
      <c r="AA24" s="416"/>
      <c r="AB24" s="416"/>
      <c r="AC24" s="416"/>
      <c r="AD24" s="416"/>
      <c r="AE24" s="416"/>
      <c r="AF24" s="416"/>
      <c r="AG24" s="416"/>
      <c r="AH24" s="416"/>
      <c r="AI24" s="416"/>
      <c r="AJ24" s="416"/>
      <c r="AK24" s="416"/>
      <c r="AL24" s="416"/>
      <c r="AM24" s="416"/>
      <c r="AN24" s="416"/>
      <c r="AO24" s="416"/>
      <c r="AP24" s="416"/>
      <c r="AQ24" s="416"/>
      <c r="AR24" s="416"/>
      <c r="AS24" s="416"/>
      <c r="AT24" s="416"/>
      <c r="AU24" s="416"/>
      <c r="AV24" s="416"/>
      <c r="AW24" s="416"/>
      <c r="AX24" s="416"/>
      <c r="AY24" s="416"/>
      <c r="AZ24" s="416"/>
      <c r="BA24" s="416"/>
      <c r="BB24" s="416"/>
      <c r="BC24" s="416"/>
      <c r="BD24" s="416"/>
      <c r="BE24" s="416"/>
      <c r="BF24" s="416"/>
      <c r="BG24" s="416"/>
      <c r="BH24" s="416"/>
      <c r="BI24" s="416"/>
      <c r="BJ24" s="416"/>
      <c r="BK24" s="416"/>
      <c r="BL24" s="416"/>
      <c r="BM24" s="416"/>
      <c r="BN24" s="416"/>
      <c r="BO24" s="416"/>
      <c r="BP24" s="416"/>
      <c r="BQ24" s="416"/>
      <c r="BR24" s="416"/>
      <c r="BS24" s="416"/>
      <c r="BT24" s="416"/>
      <c r="BU24" s="416"/>
      <c r="BV24" s="416"/>
      <c r="BW24" s="416"/>
      <c r="BX24" s="416"/>
      <c r="BY24" s="416"/>
      <c r="BZ24" s="416"/>
      <c r="CA24" s="416"/>
      <c r="CB24" s="416"/>
      <c r="CC24" s="416"/>
      <c r="CD24" s="416"/>
      <c r="CE24" s="416"/>
      <c r="CF24" s="416"/>
      <c r="CG24" s="416"/>
      <c r="CH24" s="416"/>
      <c r="CI24" s="416"/>
      <c r="CJ24" s="416"/>
      <c r="CK24" s="416"/>
      <c r="CL24" s="416"/>
      <c r="CM24" s="416"/>
      <c r="CN24" s="416"/>
      <c r="CO24" s="416"/>
      <c r="CP24" s="416"/>
      <c r="CQ24" s="416"/>
      <c r="CR24" s="416"/>
      <c r="CS24" s="416"/>
      <c r="CT24" s="416"/>
      <c r="CU24" s="416"/>
      <c r="CV24" s="416"/>
      <c r="CW24" s="416"/>
      <c r="CX24" s="416"/>
      <c r="CY24" s="416"/>
      <c r="CZ24" s="416"/>
      <c r="DA24" s="416"/>
      <c r="DB24" s="416"/>
      <c r="DC24" s="416"/>
      <c r="DD24" s="416"/>
      <c r="DE24" s="416"/>
      <c r="DF24" s="416"/>
      <c r="DG24" s="416"/>
      <c r="DH24" s="416"/>
      <c r="DI24" s="416"/>
      <c r="DJ24" s="416"/>
      <c r="DK24" s="416"/>
      <c r="DL24" s="416"/>
      <c r="DM24" s="416"/>
      <c r="DN24" s="416"/>
      <c r="DO24" s="416"/>
      <c r="DP24" s="416"/>
      <c r="DQ24" s="416"/>
      <c r="DR24" s="416"/>
      <c r="DS24" s="416"/>
      <c r="DT24" s="416"/>
      <c r="DU24" s="416"/>
      <c r="DV24" s="416"/>
      <c r="DW24" s="416"/>
      <c r="DX24" s="416"/>
      <c r="DY24" s="416"/>
      <c r="DZ24" s="416"/>
      <c r="EA24" s="416"/>
      <c r="EB24" s="416"/>
      <c r="EC24" s="416"/>
      <c r="ED24" s="416"/>
      <c r="EE24" s="416"/>
      <c r="EF24" s="416"/>
      <c r="EG24" s="416"/>
      <c r="EH24" s="416"/>
      <c r="EI24" s="416"/>
      <c r="EJ24" s="416"/>
      <c r="EK24" s="416"/>
      <c r="EL24" s="416"/>
      <c r="EM24" s="416"/>
      <c r="EN24" s="416"/>
      <c r="EO24" s="416"/>
      <c r="EP24" s="416"/>
      <c r="EQ24" s="416"/>
      <c r="ER24" s="416"/>
      <c r="ES24" s="416"/>
      <c r="ET24" s="416"/>
      <c r="EU24" s="416"/>
      <c r="EV24" s="416"/>
      <c r="EW24" s="416"/>
      <c r="EX24" s="416"/>
      <c r="EY24" s="416"/>
      <c r="EZ24" s="416"/>
      <c r="FA24" s="416"/>
      <c r="FB24" s="416"/>
      <c r="FC24" s="416"/>
      <c r="FD24" s="416"/>
      <c r="FE24" s="416"/>
      <c r="FF24" s="416"/>
      <c r="FG24" s="416"/>
      <c r="FH24" s="416"/>
      <c r="FI24" s="416"/>
      <c r="FJ24" s="416"/>
      <c r="FK24" s="416"/>
      <c r="FL24" s="416"/>
      <c r="FM24" s="416"/>
      <c r="FN24" s="416"/>
      <c r="FO24" s="416"/>
      <c r="FP24" s="416"/>
      <c r="FQ24" s="416"/>
      <c r="FR24" s="416"/>
      <c r="FS24" s="416"/>
      <c r="FT24" s="416"/>
      <c r="FU24" s="416"/>
      <c r="FV24" s="416"/>
      <c r="FW24" s="416"/>
      <c r="FX24" s="416"/>
      <c r="FY24" s="416"/>
      <c r="FZ24" s="416"/>
      <c r="GA24" s="416"/>
      <c r="GB24" s="416"/>
      <c r="GC24" s="416"/>
      <c r="GD24" s="416"/>
      <c r="GE24" s="416"/>
      <c r="GF24" s="416"/>
      <c r="GG24" s="416"/>
      <c r="GH24" s="416"/>
      <c r="GI24" s="416"/>
      <c r="GJ24" s="416"/>
      <c r="GK24" s="416"/>
      <c r="GL24" s="416"/>
      <c r="GM24" s="416"/>
      <c r="GN24" s="416"/>
      <c r="GO24" s="416"/>
      <c r="GP24" s="416"/>
      <c r="GQ24" s="416"/>
      <c r="GR24" s="416"/>
      <c r="GS24" s="416"/>
      <c r="GT24" s="416"/>
      <c r="GU24" s="416"/>
      <c r="GV24" s="416"/>
      <c r="GW24" s="416"/>
      <c r="GX24" s="416"/>
      <c r="GY24" s="416"/>
      <c r="GZ24" s="416"/>
      <c r="HA24" s="416"/>
      <c r="HB24" s="416"/>
      <c r="HC24" s="416"/>
      <c r="HD24" s="416"/>
      <c r="HE24" s="416"/>
      <c r="HF24" s="416"/>
      <c r="HG24" s="416"/>
      <c r="HH24" s="416"/>
      <c r="HI24" s="416"/>
      <c r="HJ24" s="416"/>
      <c r="HK24" s="416"/>
      <c r="HL24" s="416"/>
      <c r="HM24" s="416"/>
      <c r="HN24" s="416"/>
      <c r="HO24" s="416"/>
      <c r="HP24" s="416"/>
      <c r="HQ24" s="416"/>
      <c r="HR24" s="416"/>
      <c r="HS24" s="416"/>
      <c r="HT24" s="416"/>
      <c r="HU24" s="416"/>
      <c r="HV24" s="416"/>
      <c r="HW24" s="416"/>
      <c r="HX24" s="416"/>
      <c r="HY24" s="416"/>
      <c r="HZ24" s="416"/>
      <c r="IA24" s="416"/>
      <c r="IB24" s="416"/>
      <c r="IC24" s="416"/>
      <c r="ID24" s="416"/>
      <c r="IE24" s="416"/>
      <c r="IF24" s="416"/>
      <c r="IG24" s="416"/>
      <c r="IH24" s="416"/>
      <c r="II24" s="416"/>
      <c r="IJ24" s="416"/>
      <c r="IK24" s="416"/>
      <c r="IL24" s="416"/>
      <c r="IM24" s="416"/>
      <c r="IN24" s="416"/>
      <c r="IO24" s="416"/>
      <c r="IP24" s="416"/>
      <c r="IQ24" s="416"/>
      <c r="IR24" s="416"/>
      <c r="IS24" s="416"/>
      <c r="IT24" s="416"/>
      <c r="IU24" s="416"/>
      <c r="IV24" s="416"/>
      <c r="IW24" s="416"/>
      <c r="IX24" s="416"/>
      <c r="IY24" s="416"/>
      <c r="IZ24" s="416"/>
      <c r="JA24" s="416"/>
      <c r="JB24" s="416"/>
      <c r="JC24" s="416"/>
      <c r="JD24" s="416"/>
      <c r="JE24" s="416"/>
      <c r="JF24" s="416"/>
      <c r="JG24" s="416"/>
      <c r="JH24" s="416"/>
      <c r="JI24" s="416"/>
      <c r="JJ24" s="416"/>
      <c r="JK24" s="416"/>
      <c r="JL24" s="416"/>
      <c r="JM24" s="416"/>
      <c r="JN24" s="416"/>
      <c r="JO24" s="416"/>
      <c r="JP24" s="416"/>
      <c r="JQ24" s="416"/>
      <c r="JR24" s="416"/>
      <c r="JS24" s="416"/>
      <c r="JT24" s="416"/>
      <c r="JU24" s="416"/>
      <c r="JV24" s="416"/>
      <c r="JW24" s="416"/>
      <c r="JX24" s="416"/>
      <c r="JY24" s="416"/>
      <c r="JZ24" s="416"/>
      <c r="KA24" s="416"/>
      <c r="KB24" s="416"/>
      <c r="KC24" s="416"/>
      <c r="KD24" s="416"/>
      <c r="KE24" s="416"/>
      <c r="KF24" s="416"/>
      <c r="KG24" s="416"/>
      <c r="KH24" s="416"/>
      <c r="KI24" s="416"/>
      <c r="KJ24" s="416"/>
      <c r="KK24" s="416"/>
      <c r="KL24" s="416"/>
      <c r="KM24" s="416"/>
      <c r="KN24" s="416"/>
      <c r="KO24" s="416"/>
      <c r="KP24" s="416"/>
      <c r="KQ24" s="416"/>
      <c r="KR24" s="416"/>
      <c r="KS24" s="416"/>
      <c r="KT24" s="416"/>
      <c r="KU24" s="416"/>
      <c r="KV24" s="416"/>
      <c r="KW24" s="416"/>
      <c r="KX24" s="416"/>
      <c r="KY24" s="416"/>
      <c r="KZ24" s="416"/>
      <c r="LA24" s="416"/>
      <c r="LB24" s="416"/>
      <c r="LC24" s="416"/>
      <c r="LD24" s="416"/>
      <c r="LE24" s="416"/>
      <c r="LF24" s="416"/>
      <c r="LG24" s="416"/>
      <c r="LH24" s="416"/>
      <c r="LI24" s="416"/>
      <c r="LJ24" s="416"/>
      <c r="LK24" s="416"/>
      <c r="LL24" s="416"/>
      <c r="LM24" s="416"/>
      <c r="LN24" s="416"/>
      <c r="LO24" s="416"/>
      <c r="LP24" s="416"/>
      <c r="LQ24" s="416"/>
      <c r="LR24" s="416"/>
      <c r="LS24" s="416"/>
      <c r="LT24" s="416"/>
      <c r="LU24" s="416"/>
      <c r="LV24" s="416"/>
      <c r="LW24" s="416"/>
      <c r="LX24" s="416"/>
      <c r="LY24" s="416"/>
      <c r="LZ24" s="416"/>
      <c r="MA24" s="416"/>
      <c r="MB24" s="416"/>
      <c r="MC24" s="416"/>
      <c r="MD24" s="416"/>
      <c r="ME24" s="416"/>
      <c r="MF24" s="416"/>
      <c r="MG24" s="416"/>
      <c r="MH24" s="416"/>
      <c r="MI24" s="416"/>
      <c r="MJ24" s="416"/>
      <c r="MK24" s="416"/>
      <c r="ML24" s="416"/>
      <c r="MM24" s="416"/>
      <c r="MN24" s="416"/>
      <c r="MO24" s="416"/>
      <c r="MP24" s="416"/>
      <c r="MQ24" s="416"/>
      <c r="MR24" s="416"/>
      <c r="MS24" s="416"/>
      <c r="MT24" s="416"/>
      <c r="MU24" s="416"/>
      <c r="MV24" s="416"/>
      <c r="MW24" s="416"/>
      <c r="MX24" s="416"/>
      <c r="MY24" s="416"/>
      <c r="MZ24" s="416"/>
      <c r="NA24" s="416"/>
      <c r="NB24" s="416"/>
      <c r="NC24" s="416"/>
      <c r="ND24" s="416"/>
      <c r="NE24" s="416"/>
      <c r="NF24" s="416"/>
      <c r="NG24" s="416"/>
      <c r="NH24" s="416"/>
      <c r="NI24" s="416"/>
      <c r="NJ24" s="416"/>
      <c r="NK24" s="416"/>
      <c r="NL24" s="416"/>
      <c r="NM24" s="416"/>
      <c r="NN24" s="416"/>
      <c r="NO24" s="416"/>
      <c r="NP24" s="416"/>
      <c r="NQ24" s="416"/>
      <c r="NR24" s="416"/>
      <c r="NS24" s="416"/>
      <c r="NT24" s="416"/>
      <c r="NU24" s="416"/>
      <c r="NV24" s="416"/>
      <c r="NW24" s="416"/>
      <c r="NX24" s="416"/>
      <c r="NY24" s="416"/>
      <c r="NZ24" s="416"/>
      <c r="OA24" s="416"/>
      <c r="OB24" s="416"/>
      <c r="OC24" s="416"/>
      <c r="OD24" s="416"/>
      <c r="OE24" s="416"/>
      <c r="OF24" s="416"/>
      <c r="OG24" s="416"/>
      <c r="OH24" s="416"/>
      <c r="OI24" s="416"/>
      <c r="OJ24" s="416"/>
      <c r="OK24" s="416"/>
      <c r="OL24" s="416"/>
      <c r="OM24" s="416"/>
      <c r="ON24" s="416"/>
      <c r="OO24" s="416"/>
      <c r="OP24" s="416"/>
      <c r="OQ24" s="416"/>
      <c r="OR24" s="416"/>
      <c r="OS24" s="416"/>
      <c r="OT24" s="416"/>
      <c r="OU24" s="416"/>
      <c r="OV24" s="416"/>
      <c r="OW24" s="416"/>
      <c r="OX24" s="416"/>
      <c r="OY24" s="416"/>
      <c r="OZ24" s="416"/>
      <c r="PA24" s="416"/>
      <c r="PB24" s="416"/>
      <c r="PC24" s="416"/>
      <c r="PD24" s="416"/>
      <c r="PE24" s="416"/>
      <c r="PF24" s="416"/>
      <c r="PG24" s="416"/>
      <c r="PH24" s="416"/>
      <c r="PI24" s="416"/>
      <c r="PJ24" s="416"/>
      <c r="PK24" s="416"/>
      <c r="PL24" s="416"/>
      <c r="PM24" s="416"/>
      <c r="PN24" s="416"/>
      <c r="PO24" s="416"/>
      <c r="PP24" s="416"/>
      <c r="PQ24" s="416"/>
      <c r="PR24" s="416"/>
      <c r="PS24" s="416"/>
      <c r="PT24" s="416"/>
      <c r="PU24" s="416"/>
      <c r="PV24" s="416"/>
      <c r="PW24" s="416"/>
      <c r="PX24" s="416"/>
      <c r="PY24" s="416"/>
      <c r="PZ24" s="416"/>
      <c r="QA24" s="416"/>
      <c r="QB24" s="416"/>
      <c r="QC24" s="416"/>
      <c r="QD24" s="416"/>
      <c r="QE24" s="416"/>
      <c r="QF24" s="416"/>
      <c r="QG24" s="416"/>
      <c r="QH24" s="416"/>
      <c r="QI24" s="416"/>
      <c r="QJ24" s="416"/>
      <c r="QK24" s="416"/>
      <c r="QL24" s="416"/>
      <c r="QM24" s="416"/>
      <c r="QN24" s="416"/>
      <c r="QO24" s="416"/>
      <c r="QP24" s="416"/>
      <c r="QQ24" s="416"/>
      <c r="QR24" s="416"/>
      <c r="QS24" s="416"/>
      <c r="QT24" s="416"/>
      <c r="QU24" s="416"/>
      <c r="QV24" s="416"/>
      <c r="QW24" s="416"/>
      <c r="QX24" s="416"/>
      <c r="QY24" s="416"/>
      <c r="QZ24" s="416"/>
      <c r="RA24" s="416"/>
      <c r="RB24" s="416"/>
      <c r="RC24" s="416"/>
      <c r="RD24" s="416"/>
      <c r="RE24" s="416"/>
      <c r="RF24" s="416"/>
      <c r="RG24" s="416"/>
      <c r="RH24" s="416"/>
      <c r="RI24" s="416"/>
      <c r="RJ24" s="416"/>
      <c r="RK24" s="416"/>
      <c r="RL24" s="416"/>
      <c r="RM24" s="416"/>
      <c r="RN24" s="416"/>
      <c r="RO24" s="416"/>
      <c r="RP24" s="416"/>
      <c r="RQ24" s="416"/>
      <c r="RR24" s="416"/>
      <c r="RS24" s="416"/>
      <c r="RT24" s="416"/>
      <c r="RU24" s="416"/>
      <c r="RV24" s="416"/>
      <c r="RW24" s="416"/>
      <c r="RX24" s="416"/>
      <c r="RY24" s="416"/>
      <c r="RZ24" s="416"/>
      <c r="SA24" s="416"/>
      <c r="SB24" s="416"/>
      <c r="SC24" s="416"/>
      <c r="SD24" s="416"/>
      <c r="SE24" s="416"/>
      <c r="SF24" s="416"/>
      <c r="SG24" s="416"/>
      <c r="SH24" s="416"/>
      <c r="SI24" s="416"/>
      <c r="SJ24" s="416"/>
      <c r="SK24" s="416"/>
      <c r="SL24" s="416"/>
      <c r="SM24" s="416"/>
      <c r="SN24" s="416"/>
      <c r="SO24" s="416"/>
      <c r="SP24" s="416"/>
      <c r="SQ24" s="416"/>
      <c r="SR24" s="416"/>
      <c r="SS24" s="416"/>
      <c r="ST24" s="416"/>
      <c r="SU24" s="416"/>
      <c r="SV24" s="416"/>
      <c r="SW24" s="416"/>
      <c r="SX24" s="416"/>
      <c r="SY24" s="416"/>
      <c r="SZ24" s="416"/>
      <c r="TA24" s="416"/>
      <c r="TB24" s="416"/>
      <c r="TC24" s="416"/>
      <c r="TD24" s="416"/>
      <c r="TE24" s="416"/>
      <c r="TF24" s="416"/>
      <c r="TG24" s="416"/>
      <c r="TH24" s="416"/>
      <c r="TI24" s="416"/>
      <c r="TJ24" s="416"/>
      <c r="TK24" s="416"/>
      <c r="TL24" s="416"/>
      <c r="TM24" s="416"/>
      <c r="TN24" s="416"/>
      <c r="TO24" s="416"/>
      <c r="TP24" s="416"/>
      <c r="TQ24" s="416"/>
      <c r="TR24" s="416"/>
      <c r="TS24" s="416"/>
      <c r="TT24" s="416"/>
      <c r="TU24" s="416"/>
      <c r="TV24" s="416"/>
      <c r="TW24" s="416"/>
      <c r="TX24" s="416"/>
      <c r="TY24" s="416"/>
      <c r="TZ24" s="416"/>
      <c r="UA24" s="416"/>
      <c r="UB24" s="416"/>
      <c r="UC24" s="416"/>
      <c r="UD24" s="416"/>
      <c r="UE24" s="416"/>
      <c r="UF24" s="416"/>
      <c r="UG24" s="416"/>
      <c r="UH24" s="416"/>
      <c r="UI24" s="416"/>
      <c r="UJ24" s="416"/>
      <c r="UK24" s="416"/>
      <c r="UL24" s="416"/>
      <c r="UM24" s="416"/>
      <c r="UN24" s="416"/>
      <c r="UO24" s="416"/>
      <c r="UP24" s="416"/>
      <c r="UQ24" s="416"/>
      <c r="UR24" s="416"/>
      <c r="US24" s="416"/>
      <c r="UT24" s="416"/>
      <c r="UU24" s="416"/>
      <c r="UV24" s="416"/>
      <c r="UW24" s="416"/>
      <c r="UX24" s="416"/>
      <c r="UY24" s="416"/>
      <c r="UZ24" s="416"/>
      <c r="VA24" s="416"/>
      <c r="VB24" s="416"/>
      <c r="VC24" s="416"/>
      <c r="VD24" s="416"/>
      <c r="VE24" s="416"/>
      <c r="VF24" s="416"/>
      <c r="VG24" s="416"/>
      <c r="VH24" s="416"/>
      <c r="VI24" s="416"/>
      <c r="VJ24" s="416"/>
      <c r="VK24" s="416"/>
      <c r="VL24" s="416"/>
      <c r="VM24" s="416"/>
      <c r="VN24" s="416"/>
      <c r="VO24" s="416"/>
      <c r="VP24" s="416"/>
      <c r="VQ24" s="416"/>
      <c r="VR24" s="416"/>
      <c r="VS24" s="416"/>
      <c r="VT24" s="416"/>
      <c r="VU24" s="416"/>
      <c r="VV24" s="416"/>
      <c r="VW24" s="416"/>
      <c r="VX24" s="416"/>
      <c r="VY24" s="416"/>
      <c r="VZ24" s="416"/>
      <c r="WA24" s="416"/>
      <c r="WB24" s="416"/>
      <c r="WC24" s="416"/>
      <c r="WD24" s="416"/>
      <c r="WE24" s="416"/>
      <c r="WF24" s="416"/>
      <c r="WG24" s="416"/>
      <c r="WH24" s="416"/>
      <c r="WI24" s="416"/>
      <c r="WJ24" s="416"/>
      <c r="WK24" s="416"/>
      <c r="WL24" s="416"/>
      <c r="WM24" s="416"/>
      <c r="WN24" s="416"/>
      <c r="WO24" s="416"/>
      <c r="WP24" s="416"/>
      <c r="WQ24" s="416"/>
      <c r="WR24" s="416"/>
      <c r="WS24" s="416"/>
      <c r="WT24" s="416"/>
      <c r="WU24" s="416"/>
      <c r="WV24" s="416"/>
      <c r="WW24" s="416"/>
      <c r="WX24" s="416"/>
      <c r="WY24" s="416"/>
      <c r="WZ24" s="416"/>
      <c r="XA24" s="416"/>
      <c r="XB24" s="416"/>
      <c r="XC24" s="416"/>
      <c r="XD24" s="416"/>
      <c r="XE24" s="416"/>
      <c r="XF24" s="416"/>
      <c r="XG24" s="416"/>
      <c r="XH24" s="416"/>
      <c r="XI24" s="416"/>
      <c r="XJ24" s="416"/>
      <c r="XK24" s="416"/>
      <c r="XL24" s="416"/>
      <c r="XM24" s="416"/>
      <c r="XN24" s="416"/>
      <c r="XO24" s="416"/>
      <c r="XP24" s="416"/>
      <c r="XQ24" s="416"/>
      <c r="XR24" s="416"/>
      <c r="XS24" s="416"/>
      <c r="XT24" s="416"/>
      <c r="XU24" s="416"/>
      <c r="XV24" s="416"/>
      <c r="XW24" s="416"/>
      <c r="XX24" s="416"/>
      <c r="XY24" s="416"/>
      <c r="XZ24" s="416"/>
      <c r="YA24" s="416"/>
      <c r="YB24" s="416"/>
      <c r="YC24" s="416"/>
      <c r="YD24" s="416"/>
      <c r="YE24" s="416"/>
      <c r="YF24" s="416"/>
      <c r="YG24" s="416"/>
      <c r="YH24" s="416"/>
      <c r="YI24" s="416"/>
      <c r="YJ24" s="416"/>
      <c r="YK24" s="416"/>
      <c r="YL24" s="416"/>
      <c r="YM24" s="416"/>
      <c r="YN24" s="416"/>
      <c r="YO24" s="416"/>
      <c r="YP24" s="416"/>
      <c r="YQ24" s="416"/>
      <c r="YR24" s="416"/>
      <c r="YS24" s="416"/>
      <c r="YT24" s="416"/>
      <c r="YU24" s="416"/>
      <c r="YV24" s="416"/>
      <c r="YW24" s="416"/>
      <c r="YX24" s="416"/>
      <c r="YY24" s="416"/>
      <c r="YZ24" s="416"/>
      <c r="ZA24" s="416"/>
      <c r="ZB24" s="416"/>
      <c r="ZC24" s="416"/>
      <c r="ZD24" s="416"/>
      <c r="ZE24" s="416"/>
      <c r="ZF24" s="416"/>
      <c r="ZG24" s="416"/>
      <c r="ZH24" s="416"/>
      <c r="ZI24" s="416"/>
      <c r="ZJ24" s="416"/>
      <c r="ZK24" s="416"/>
      <c r="ZL24" s="416"/>
      <c r="ZM24" s="416"/>
      <c r="ZN24" s="416"/>
      <c r="ZO24" s="416"/>
      <c r="ZP24" s="416"/>
      <c r="ZQ24" s="416"/>
      <c r="ZR24" s="416"/>
      <c r="ZS24" s="416"/>
      <c r="ZT24" s="416"/>
      <c r="ZU24" s="416"/>
      <c r="ZV24" s="416"/>
      <c r="ZW24" s="416"/>
      <c r="ZX24" s="416"/>
      <c r="ZY24" s="416"/>
      <c r="ZZ24" s="416"/>
      <c r="AAA24" s="416"/>
      <c r="AAB24" s="416"/>
      <c r="AAC24" s="416"/>
      <c r="AAD24" s="416"/>
      <c r="AAE24" s="416"/>
      <c r="AAF24" s="416"/>
      <c r="AAG24" s="416"/>
      <c r="AAH24" s="416"/>
      <c r="AAI24" s="416"/>
      <c r="AAJ24" s="416"/>
      <c r="AAK24" s="416"/>
      <c r="AAL24" s="416"/>
      <c r="AAM24" s="416"/>
      <c r="AAN24" s="416"/>
      <c r="AAO24" s="416"/>
      <c r="AAP24" s="416"/>
      <c r="AAQ24" s="416"/>
      <c r="AAR24" s="416"/>
      <c r="AAS24" s="416"/>
      <c r="AAT24" s="416"/>
      <c r="AAU24" s="416"/>
      <c r="AAV24" s="416"/>
      <c r="AAW24" s="416"/>
      <c r="AAX24" s="416"/>
      <c r="AAY24" s="416"/>
      <c r="AAZ24" s="416"/>
      <c r="ABA24" s="416"/>
      <c r="ABB24" s="416"/>
      <c r="ABC24" s="416"/>
      <c r="ABD24" s="416"/>
      <c r="ABE24" s="416"/>
      <c r="ABF24" s="416"/>
      <c r="ABG24" s="416"/>
      <c r="ABH24" s="416"/>
      <c r="ABI24" s="416"/>
      <c r="ABJ24" s="416"/>
      <c r="ABK24" s="416"/>
      <c r="ABL24" s="416"/>
      <c r="ABM24" s="416"/>
      <c r="ABN24" s="416"/>
      <c r="ABO24" s="416"/>
      <c r="ABP24" s="416"/>
      <c r="ABQ24" s="416"/>
      <c r="ABR24" s="416"/>
      <c r="ABS24" s="416"/>
      <c r="ABT24" s="416"/>
      <c r="ABU24" s="416"/>
      <c r="ABV24" s="416"/>
      <c r="ABW24" s="416"/>
      <c r="ABX24" s="416"/>
      <c r="ABY24" s="416"/>
      <c r="ABZ24" s="416"/>
      <c r="ACA24" s="416"/>
      <c r="ACB24" s="416"/>
      <c r="ACC24" s="416"/>
      <c r="ACD24" s="416"/>
      <c r="ACE24" s="416"/>
      <c r="ACF24" s="416"/>
      <c r="ACG24" s="416"/>
      <c r="ACH24" s="416"/>
      <c r="ACI24" s="416"/>
      <c r="ACJ24" s="416"/>
      <c r="ACK24" s="416"/>
      <c r="ACL24" s="416"/>
      <c r="ACM24" s="416"/>
      <c r="ACN24" s="416"/>
      <c r="ACO24" s="416"/>
      <c r="ACP24" s="416"/>
      <c r="ACQ24" s="416"/>
      <c r="ACR24" s="416"/>
      <c r="ACS24" s="416"/>
      <c r="ACT24" s="416"/>
      <c r="ACU24" s="416"/>
      <c r="ACV24" s="416"/>
      <c r="ACW24" s="416"/>
      <c r="ACX24" s="416"/>
      <c r="ACY24" s="416"/>
      <c r="ACZ24" s="416"/>
      <c r="ADA24" s="416"/>
      <c r="ADB24" s="416"/>
      <c r="ADC24" s="416"/>
      <c r="ADD24" s="416"/>
      <c r="ADE24" s="416"/>
      <c r="ADF24" s="416"/>
      <c r="ADG24" s="416"/>
      <c r="ADH24" s="416"/>
      <c r="ADI24" s="416"/>
      <c r="ADJ24" s="416"/>
      <c r="ADK24" s="416"/>
      <c r="ADL24" s="416"/>
      <c r="ADM24" s="416"/>
      <c r="ADN24" s="416"/>
      <c r="ADO24" s="416"/>
      <c r="ADP24" s="416"/>
      <c r="ADQ24" s="416"/>
      <c r="ADR24" s="416"/>
      <c r="ADS24" s="416"/>
      <c r="ADT24" s="416"/>
      <c r="ADU24" s="416"/>
      <c r="ADV24" s="416"/>
      <c r="ADW24" s="416"/>
      <c r="ADX24" s="416"/>
      <c r="ADY24" s="416"/>
      <c r="ADZ24" s="416"/>
      <c r="AEA24" s="416"/>
      <c r="AEB24" s="416"/>
      <c r="AEC24" s="416"/>
      <c r="AED24" s="416"/>
      <c r="AEE24" s="416"/>
      <c r="AEF24" s="416"/>
      <c r="AEG24" s="416"/>
      <c r="AEH24" s="416"/>
      <c r="AEI24" s="416"/>
      <c r="AEJ24" s="416"/>
      <c r="AEK24" s="416"/>
      <c r="AEL24" s="416"/>
      <c r="AEM24" s="416"/>
      <c r="AEN24" s="416"/>
      <c r="AEO24" s="416"/>
      <c r="AEP24" s="416"/>
      <c r="AEQ24" s="416"/>
      <c r="AER24" s="416"/>
      <c r="AES24" s="416"/>
      <c r="AET24" s="416"/>
      <c r="AEU24" s="416"/>
      <c r="AEV24" s="416"/>
      <c r="AEW24" s="416"/>
      <c r="AEX24" s="416"/>
      <c r="AEY24" s="416"/>
      <c r="AEZ24" s="416"/>
      <c r="AFA24" s="416"/>
      <c r="AFB24" s="416"/>
      <c r="AFC24" s="416"/>
      <c r="AFD24" s="416"/>
      <c r="AFE24" s="416"/>
      <c r="AFF24" s="416"/>
      <c r="AFG24" s="416"/>
      <c r="AFH24" s="416"/>
      <c r="AFI24" s="416"/>
      <c r="AFJ24" s="416"/>
      <c r="AFK24" s="416"/>
      <c r="AFL24" s="416"/>
      <c r="AFM24" s="416"/>
      <c r="AFN24" s="416"/>
      <c r="AFO24" s="416"/>
      <c r="AFP24" s="416"/>
      <c r="AFQ24" s="416"/>
      <c r="AFR24" s="416"/>
      <c r="AFS24" s="416"/>
      <c r="AFT24" s="416"/>
      <c r="AFU24" s="416"/>
      <c r="AFV24" s="416"/>
      <c r="AFW24" s="416"/>
      <c r="AFX24" s="416"/>
      <c r="AFY24" s="416"/>
      <c r="AFZ24" s="416"/>
      <c r="AGA24" s="416"/>
      <c r="AGB24" s="416"/>
      <c r="AGC24" s="416"/>
      <c r="AGD24" s="416"/>
      <c r="AGE24" s="416"/>
      <c r="AGF24" s="416"/>
      <c r="AGG24" s="416"/>
      <c r="AGH24" s="416"/>
      <c r="AGI24" s="416"/>
      <c r="AGJ24" s="416"/>
      <c r="AGK24" s="416"/>
      <c r="AGL24" s="416"/>
      <c r="AGM24" s="416"/>
      <c r="AGN24" s="416"/>
      <c r="AGO24" s="416"/>
      <c r="AGP24" s="416"/>
      <c r="AGQ24" s="416"/>
      <c r="AGR24" s="416"/>
      <c r="AGS24" s="416"/>
      <c r="AGT24" s="416"/>
      <c r="AGU24" s="416"/>
      <c r="AGV24" s="416"/>
      <c r="AGW24" s="416"/>
      <c r="AGX24" s="416"/>
      <c r="AGY24" s="416"/>
      <c r="AGZ24" s="416"/>
      <c r="AHA24" s="416"/>
      <c r="AHB24" s="416"/>
      <c r="AHC24" s="416"/>
      <c r="AHD24" s="416"/>
      <c r="AHE24" s="416"/>
      <c r="AHF24" s="416"/>
      <c r="AHG24" s="416"/>
      <c r="AHH24" s="416"/>
      <c r="AHI24" s="416"/>
      <c r="AHJ24" s="416"/>
      <c r="AHK24" s="416"/>
      <c r="AHL24" s="416"/>
      <c r="AHM24" s="416"/>
      <c r="AHN24" s="416"/>
      <c r="AHO24" s="416"/>
      <c r="AHP24" s="416"/>
      <c r="AHQ24" s="416"/>
      <c r="AHR24" s="416"/>
      <c r="AHS24" s="416"/>
      <c r="AHT24" s="416"/>
      <c r="AHU24" s="416"/>
      <c r="AHV24" s="416"/>
      <c r="AHW24" s="416"/>
      <c r="AHX24" s="416"/>
      <c r="AHY24" s="416"/>
      <c r="AHZ24" s="416"/>
      <c r="AIA24" s="416"/>
      <c r="AIB24" s="416"/>
      <c r="AIC24" s="416"/>
      <c r="AID24" s="416"/>
      <c r="AIE24" s="416"/>
      <c r="AIF24" s="416"/>
      <c r="AIG24" s="416"/>
      <c r="AIH24" s="416"/>
      <c r="AII24" s="416"/>
      <c r="AIJ24" s="416"/>
      <c r="AIK24" s="416"/>
      <c r="AIL24" s="416"/>
      <c r="AIM24" s="416"/>
      <c r="AIN24" s="416"/>
      <c r="AIO24" s="416"/>
      <c r="AIP24" s="416"/>
      <c r="AIQ24" s="416"/>
      <c r="AIR24" s="416"/>
      <c r="AIS24" s="416"/>
      <c r="AIT24" s="416"/>
      <c r="AIU24" s="416"/>
      <c r="AIV24" s="416"/>
      <c r="AIW24" s="416"/>
      <c r="AIX24" s="416"/>
      <c r="AIY24" s="416"/>
      <c r="AIZ24" s="416"/>
      <c r="AJA24" s="416"/>
      <c r="AJB24" s="416"/>
      <c r="AJC24" s="416"/>
      <c r="AJD24" s="416"/>
      <c r="AJE24" s="416"/>
      <c r="AJF24" s="416"/>
      <c r="AJG24" s="416"/>
      <c r="AJH24" s="416"/>
      <c r="AJI24" s="416"/>
      <c r="AJJ24" s="416"/>
      <c r="AJK24" s="416"/>
      <c r="AJL24" s="416"/>
      <c r="AJM24" s="416"/>
      <c r="AJN24" s="416"/>
      <c r="AJO24" s="416"/>
      <c r="AJP24" s="416"/>
      <c r="AJQ24" s="416"/>
      <c r="AJR24" s="416"/>
      <c r="AJS24" s="416"/>
      <c r="AJT24" s="416"/>
      <c r="AJU24" s="416"/>
      <c r="AJV24" s="416"/>
      <c r="AJW24" s="416"/>
      <c r="AJX24" s="416"/>
      <c r="AJY24" s="416"/>
      <c r="AJZ24" s="416"/>
      <c r="AKA24" s="416"/>
      <c r="AKB24" s="416"/>
      <c r="AKC24" s="416"/>
      <c r="AKD24" s="416"/>
      <c r="AKE24" s="416"/>
      <c r="AKF24" s="416"/>
      <c r="AKG24" s="416"/>
      <c r="AKH24" s="416"/>
      <c r="AKI24" s="416"/>
      <c r="AKJ24" s="416"/>
      <c r="AKK24" s="416"/>
      <c r="AKL24" s="416"/>
      <c r="AKM24" s="416"/>
      <c r="AKN24" s="416"/>
      <c r="AKO24" s="416"/>
      <c r="AKP24" s="416"/>
      <c r="AKQ24" s="416"/>
      <c r="AKR24" s="416"/>
      <c r="AKS24" s="416"/>
      <c r="AKT24" s="416"/>
      <c r="AKU24" s="416"/>
      <c r="AKV24" s="416"/>
      <c r="AKW24" s="416"/>
      <c r="AKX24" s="416"/>
      <c r="AKY24" s="416"/>
      <c r="AKZ24" s="416"/>
      <c r="ALA24" s="416"/>
      <c r="ALB24" s="416"/>
      <c r="ALC24" s="416"/>
      <c r="ALD24" s="416"/>
      <c r="ALE24" s="416"/>
      <c r="ALF24" s="416"/>
      <c r="ALG24" s="416"/>
      <c r="ALH24" s="416"/>
      <c r="ALI24" s="416"/>
      <c r="ALJ24" s="416"/>
      <c r="ALK24" s="416"/>
      <c r="ALL24" s="416"/>
      <c r="ALM24" s="416"/>
      <c r="ALN24" s="416"/>
      <c r="ALO24" s="416"/>
      <c r="ALP24" s="416"/>
      <c r="ALQ24" s="416"/>
      <c r="ALR24" s="416"/>
      <c r="ALS24" s="416"/>
      <c r="ALT24" s="416"/>
      <c r="ALU24" s="416"/>
      <c r="ALV24" s="416"/>
      <c r="ALW24" s="416"/>
      <c r="ALX24" s="416"/>
      <c r="ALY24" s="416"/>
      <c r="ALZ24" s="416"/>
      <c r="AMA24" s="416"/>
      <c r="AMB24" s="416"/>
      <c r="AMC24" s="416"/>
      <c r="AMD24" s="416"/>
      <c r="AME24" s="416"/>
      <c r="AMF24" s="416"/>
      <c r="AMG24" s="416"/>
      <c r="AMH24" s="416"/>
      <c r="AMI24" s="416"/>
      <c r="AMJ24" s="416"/>
      <c r="AMK24" s="416"/>
    </row>
    <row r="25" spans="1:1025" s="298" customFormat="1" ht="39.950000000000003" customHeight="1" x14ac:dyDescent="0.8">
      <c r="A25" s="525" t="s">
        <v>50</v>
      </c>
      <c r="B25" s="418">
        <v>968</v>
      </c>
      <c r="C25" s="419">
        <v>478</v>
      </c>
      <c r="D25" s="418">
        <v>247</v>
      </c>
      <c r="E25" s="419">
        <v>691</v>
      </c>
      <c r="F25" s="418">
        <v>571</v>
      </c>
      <c r="G25" s="420">
        <v>591</v>
      </c>
      <c r="H25" s="421"/>
      <c r="I25" s="417"/>
      <c r="J25" s="422"/>
      <c r="K25" s="416"/>
      <c r="L25" s="416"/>
      <c r="M25" s="416"/>
      <c r="N25" s="416"/>
      <c r="O25" s="416"/>
      <c r="P25" s="416"/>
      <c r="Q25" s="416"/>
      <c r="R25" s="416"/>
      <c r="S25" s="416"/>
      <c r="T25" s="416"/>
      <c r="U25" s="416"/>
      <c r="V25" s="416"/>
      <c r="W25" s="416"/>
      <c r="X25" s="416"/>
      <c r="Y25" s="416"/>
      <c r="Z25" s="416"/>
      <c r="AA25" s="416"/>
      <c r="AB25" s="416"/>
      <c r="AC25" s="416"/>
      <c r="AD25" s="416"/>
      <c r="AE25" s="416"/>
      <c r="AF25" s="416"/>
      <c r="AG25" s="416"/>
      <c r="AH25" s="416"/>
      <c r="AI25" s="416"/>
      <c r="AJ25" s="416"/>
      <c r="AK25" s="416"/>
      <c r="AL25" s="416"/>
      <c r="AM25" s="416"/>
      <c r="AN25" s="416"/>
      <c r="AO25" s="416"/>
      <c r="AP25" s="416"/>
      <c r="AQ25" s="416"/>
      <c r="AR25" s="416"/>
      <c r="AS25" s="416"/>
      <c r="AT25" s="416"/>
      <c r="AU25" s="416"/>
      <c r="AV25" s="416"/>
      <c r="AW25" s="416"/>
      <c r="AX25" s="416"/>
      <c r="AY25" s="416"/>
      <c r="AZ25" s="416"/>
      <c r="BA25" s="416"/>
      <c r="BB25" s="416"/>
      <c r="BC25" s="416"/>
      <c r="BD25" s="416"/>
      <c r="BE25" s="416"/>
      <c r="BF25" s="416"/>
      <c r="BG25" s="416"/>
      <c r="BH25" s="416"/>
      <c r="BI25" s="416"/>
      <c r="BJ25" s="416"/>
      <c r="BK25" s="416"/>
      <c r="BL25" s="416"/>
      <c r="BM25" s="416"/>
      <c r="BN25" s="416"/>
      <c r="BO25" s="416"/>
      <c r="BP25" s="416"/>
      <c r="BQ25" s="416"/>
      <c r="BR25" s="416"/>
      <c r="BS25" s="416"/>
      <c r="BT25" s="416"/>
      <c r="BU25" s="416"/>
      <c r="BV25" s="416"/>
      <c r="BW25" s="416"/>
      <c r="BX25" s="416"/>
      <c r="BY25" s="416"/>
      <c r="BZ25" s="416"/>
      <c r="CA25" s="416"/>
      <c r="CB25" s="416"/>
      <c r="CC25" s="416"/>
      <c r="CD25" s="416"/>
      <c r="CE25" s="416"/>
      <c r="CF25" s="416"/>
      <c r="CG25" s="416"/>
      <c r="CH25" s="416"/>
      <c r="CI25" s="416"/>
      <c r="CJ25" s="416"/>
      <c r="CK25" s="416"/>
      <c r="CL25" s="416"/>
      <c r="CM25" s="416"/>
      <c r="CN25" s="416"/>
      <c r="CO25" s="416"/>
      <c r="CP25" s="416"/>
      <c r="CQ25" s="416"/>
      <c r="CR25" s="416"/>
      <c r="CS25" s="416"/>
      <c r="CT25" s="416"/>
      <c r="CU25" s="416"/>
      <c r="CV25" s="416"/>
      <c r="CW25" s="416"/>
      <c r="CX25" s="416"/>
      <c r="CY25" s="416"/>
      <c r="CZ25" s="416"/>
      <c r="DA25" s="416"/>
      <c r="DB25" s="416"/>
      <c r="DC25" s="416"/>
      <c r="DD25" s="416"/>
      <c r="DE25" s="416"/>
      <c r="DF25" s="416"/>
      <c r="DG25" s="416"/>
      <c r="DH25" s="416"/>
      <c r="DI25" s="416"/>
      <c r="DJ25" s="416"/>
      <c r="DK25" s="416"/>
      <c r="DL25" s="416"/>
      <c r="DM25" s="416"/>
      <c r="DN25" s="416"/>
      <c r="DO25" s="416"/>
      <c r="DP25" s="416"/>
      <c r="DQ25" s="416"/>
      <c r="DR25" s="416"/>
      <c r="DS25" s="416"/>
      <c r="DT25" s="416"/>
      <c r="DU25" s="416"/>
      <c r="DV25" s="416"/>
      <c r="DW25" s="416"/>
      <c r="DX25" s="416"/>
      <c r="DY25" s="416"/>
      <c r="DZ25" s="416"/>
      <c r="EA25" s="416"/>
      <c r="EB25" s="416"/>
      <c r="EC25" s="416"/>
      <c r="ED25" s="416"/>
      <c r="EE25" s="416"/>
      <c r="EF25" s="416"/>
      <c r="EG25" s="416"/>
      <c r="EH25" s="416"/>
      <c r="EI25" s="416"/>
      <c r="EJ25" s="416"/>
      <c r="EK25" s="416"/>
      <c r="EL25" s="416"/>
      <c r="EM25" s="416"/>
      <c r="EN25" s="416"/>
      <c r="EO25" s="416"/>
      <c r="EP25" s="416"/>
      <c r="EQ25" s="416"/>
      <c r="ER25" s="416"/>
      <c r="ES25" s="416"/>
      <c r="ET25" s="416"/>
      <c r="EU25" s="416"/>
      <c r="EV25" s="416"/>
      <c r="EW25" s="416"/>
      <c r="EX25" s="416"/>
      <c r="EY25" s="416"/>
      <c r="EZ25" s="416"/>
      <c r="FA25" s="416"/>
      <c r="FB25" s="416"/>
      <c r="FC25" s="416"/>
      <c r="FD25" s="416"/>
      <c r="FE25" s="416"/>
      <c r="FF25" s="416"/>
      <c r="FG25" s="416"/>
      <c r="FH25" s="416"/>
      <c r="FI25" s="416"/>
      <c r="FJ25" s="416"/>
      <c r="FK25" s="416"/>
      <c r="FL25" s="416"/>
      <c r="FM25" s="416"/>
      <c r="FN25" s="416"/>
      <c r="FO25" s="416"/>
      <c r="FP25" s="416"/>
      <c r="FQ25" s="416"/>
      <c r="FR25" s="416"/>
      <c r="FS25" s="416"/>
      <c r="FT25" s="416"/>
      <c r="FU25" s="416"/>
      <c r="FV25" s="416"/>
      <c r="FW25" s="416"/>
      <c r="FX25" s="416"/>
      <c r="FY25" s="416"/>
      <c r="FZ25" s="416"/>
      <c r="GA25" s="416"/>
      <c r="GB25" s="416"/>
      <c r="GC25" s="416"/>
      <c r="GD25" s="416"/>
      <c r="GE25" s="416"/>
      <c r="GF25" s="416"/>
      <c r="GG25" s="416"/>
      <c r="GH25" s="416"/>
      <c r="GI25" s="416"/>
      <c r="GJ25" s="416"/>
      <c r="GK25" s="416"/>
      <c r="GL25" s="416"/>
      <c r="GM25" s="416"/>
      <c r="GN25" s="416"/>
      <c r="GO25" s="416"/>
      <c r="GP25" s="416"/>
      <c r="GQ25" s="416"/>
      <c r="GR25" s="416"/>
      <c r="GS25" s="416"/>
      <c r="GT25" s="416"/>
      <c r="GU25" s="416"/>
      <c r="GV25" s="416"/>
      <c r="GW25" s="416"/>
      <c r="GX25" s="416"/>
      <c r="GY25" s="416"/>
      <c r="GZ25" s="416"/>
      <c r="HA25" s="416"/>
      <c r="HB25" s="416"/>
      <c r="HC25" s="416"/>
      <c r="HD25" s="416"/>
      <c r="HE25" s="416"/>
      <c r="HF25" s="416"/>
      <c r="HG25" s="416"/>
      <c r="HH25" s="416"/>
      <c r="HI25" s="416"/>
      <c r="HJ25" s="416"/>
      <c r="HK25" s="416"/>
      <c r="HL25" s="416"/>
      <c r="HM25" s="416"/>
      <c r="HN25" s="416"/>
      <c r="HO25" s="416"/>
      <c r="HP25" s="416"/>
      <c r="HQ25" s="416"/>
      <c r="HR25" s="416"/>
      <c r="HS25" s="416"/>
      <c r="HT25" s="416"/>
      <c r="HU25" s="416"/>
      <c r="HV25" s="416"/>
      <c r="HW25" s="416"/>
      <c r="HX25" s="416"/>
      <c r="HY25" s="416"/>
      <c r="HZ25" s="416"/>
      <c r="IA25" s="416"/>
      <c r="IB25" s="416"/>
      <c r="IC25" s="416"/>
      <c r="ID25" s="416"/>
      <c r="IE25" s="416"/>
      <c r="IF25" s="416"/>
      <c r="IG25" s="416"/>
      <c r="IH25" s="416"/>
      <c r="II25" s="416"/>
      <c r="IJ25" s="416"/>
      <c r="IK25" s="416"/>
      <c r="IL25" s="416"/>
      <c r="IM25" s="416"/>
      <c r="IN25" s="416"/>
      <c r="IO25" s="416"/>
      <c r="IP25" s="416"/>
      <c r="IQ25" s="416"/>
      <c r="IR25" s="416"/>
      <c r="IS25" s="416"/>
      <c r="IT25" s="416"/>
      <c r="IU25" s="416"/>
      <c r="IV25" s="416"/>
      <c r="IW25" s="416"/>
      <c r="IX25" s="416"/>
      <c r="IY25" s="416"/>
      <c r="IZ25" s="416"/>
      <c r="JA25" s="416"/>
      <c r="JB25" s="416"/>
      <c r="JC25" s="416"/>
      <c r="JD25" s="416"/>
      <c r="JE25" s="416"/>
      <c r="JF25" s="416"/>
      <c r="JG25" s="416"/>
      <c r="JH25" s="416"/>
      <c r="JI25" s="416"/>
      <c r="JJ25" s="416"/>
      <c r="JK25" s="416"/>
      <c r="JL25" s="416"/>
      <c r="JM25" s="416"/>
      <c r="JN25" s="416"/>
      <c r="JO25" s="416"/>
      <c r="JP25" s="416"/>
      <c r="JQ25" s="416"/>
      <c r="JR25" s="416"/>
      <c r="JS25" s="416"/>
      <c r="JT25" s="416"/>
      <c r="JU25" s="416"/>
      <c r="JV25" s="416"/>
      <c r="JW25" s="416"/>
      <c r="JX25" s="416"/>
      <c r="JY25" s="416"/>
      <c r="JZ25" s="416"/>
      <c r="KA25" s="416"/>
      <c r="KB25" s="416"/>
      <c r="KC25" s="416"/>
      <c r="KD25" s="416"/>
      <c r="KE25" s="416"/>
      <c r="KF25" s="416"/>
      <c r="KG25" s="416"/>
      <c r="KH25" s="416"/>
      <c r="KI25" s="416"/>
      <c r="KJ25" s="416"/>
      <c r="KK25" s="416"/>
      <c r="KL25" s="416"/>
      <c r="KM25" s="416"/>
      <c r="KN25" s="416"/>
      <c r="KO25" s="416"/>
      <c r="KP25" s="416"/>
      <c r="KQ25" s="416"/>
      <c r="KR25" s="416"/>
      <c r="KS25" s="416"/>
      <c r="KT25" s="416"/>
      <c r="KU25" s="416"/>
      <c r="KV25" s="416"/>
      <c r="KW25" s="416"/>
      <c r="KX25" s="416"/>
      <c r="KY25" s="416"/>
      <c r="KZ25" s="416"/>
      <c r="LA25" s="416"/>
      <c r="LB25" s="416"/>
      <c r="LC25" s="416"/>
      <c r="LD25" s="416"/>
      <c r="LE25" s="416"/>
      <c r="LF25" s="416"/>
      <c r="LG25" s="416"/>
      <c r="LH25" s="416"/>
      <c r="LI25" s="416"/>
      <c r="LJ25" s="416"/>
      <c r="LK25" s="416"/>
      <c r="LL25" s="416"/>
      <c r="LM25" s="416"/>
      <c r="LN25" s="416"/>
      <c r="LO25" s="416"/>
      <c r="LP25" s="416"/>
      <c r="LQ25" s="416"/>
      <c r="LR25" s="416"/>
      <c r="LS25" s="416"/>
      <c r="LT25" s="416"/>
      <c r="LU25" s="416"/>
      <c r="LV25" s="416"/>
      <c r="LW25" s="416"/>
      <c r="LX25" s="416"/>
      <c r="LY25" s="416"/>
      <c r="LZ25" s="416"/>
      <c r="MA25" s="416"/>
      <c r="MB25" s="416"/>
      <c r="MC25" s="416"/>
      <c r="MD25" s="416"/>
      <c r="ME25" s="416"/>
      <c r="MF25" s="416"/>
      <c r="MG25" s="416"/>
      <c r="MH25" s="416"/>
      <c r="MI25" s="416"/>
      <c r="MJ25" s="416"/>
      <c r="MK25" s="416"/>
      <c r="ML25" s="416"/>
      <c r="MM25" s="416"/>
      <c r="MN25" s="416"/>
      <c r="MO25" s="416"/>
      <c r="MP25" s="416"/>
      <c r="MQ25" s="416"/>
      <c r="MR25" s="416"/>
      <c r="MS25" s="416"/>
      <c r="MT25" s="416"/>
      <c r="MU25" s="416"/>
      <c r="MV25" s="416"/>
      <c r="MW25" s="416"/>
      <c r="MX25" s="416"/>
      <c r="MY25" s="416"/>
      <c r="MZ25" s="416"/>
      <c r="NA25" s="416"/>
      <c r="NB25" s="416"/>
      <c r="NC25" s="416"/>
      <c r="ND25" s="416"/>
      <c r="NE25" s="416"/>
      <c r="NF25" s="416"/>
      <c r="NG25" s="416"/>
      <c r="NH25" s="416"/>
      <c r="NI25" s="416"/>
      <c r="NJ25" s="416"/>
      <c r="NK25" s="416"/>
      <c r="NL25" s="416"/>
      <c r="NM25" s="416"/>
      <c r="NN25" s="416"/>
      <c r="NO25" s="416"/>
      <c r="NP25" s="416"/>
      <c r="NQ25" s="416"/>
      <c r="NR25" s="416"/>
      <c r="NS25" s="416"/>
      <c r="NT25" s="416"/>
      <c r="NU25" s="416"/>
      <c r="NV25" s="416"/>
      <c r="NW25" s="416"/>
      <c r="NX25" s="416"/>
      <c r="NY25" s="416"/>
      <c r="NZ25" s="416"/>
      <c r="OA25" s="416"/>
      <c r="OB25" s="416"/>
      <c r="OC25" s="416"/>
      <c r="OD25" s="416"/>
      <c r="OE25" s="416"/>
      <c r="OF25" s="416"/>
      <c r="OG25" s="416"/>
      <c r="OH25" s="416"/>
      <c r="OI25" s="416"/>
      <c r="OJ25" s="416"/>
      <c r="OK25" s="416"/>
      <c r="OL25" s="416"/>
      <c r="OM25" s="416"/>
      <c r="ON25" s="416"/>
      <c r="OO25" s="416"/>
      <c r="OP25" s="416"/>
      <c r="OQ25" s="416"/>
      <c r="OR25" s="416"/>
      <c r="OS25" s="416"/>
      <c r="OT25" s="416"/>
      <c r="OU25" s="416"/>
      <c r="OV25" s="416"/>
      <c r="OW25" s="416"/>
      <c r="OX25" s="416"/>
      <c r="OY25" s="416"/>
      <c r="OZ25" s="416"/>
      <c r="PA25" s="416"/>
      <c r="PB25" s="416"/>
      <c r="PC25" s="416"/>
      <c r="PD25" s="416"/>
      <c r="PE25" s="416"/>
      <c r="PF25" s="416"/>
      <c r="PG25" s="416"/>
      <c r="PH25" s="416"/>
      <c r="PI25" s="416"/>
      <c r="PJ25" s="416"/>
      <c r="PK25" s="416"/>
      <c r="PL25" s="416"/>
      <c r="PM25" s="416"/>
      <c r="PN25" s="416"/>
      <c r="PO25" s="416"/>
      <c r="PP25" s="416"/>
      <c r="PQ25" s="416"/>
      <c r="PR25" s="416"/>
      <c r="PS25" s="416"/>
      <c r="PT25" s="416"/>
      <c r="PU25" s="416"/>
      <c r="PV25" s="416"/>
      <c r="PW25" s="416"/>
      <c r="PX25" s="416"/>
      <c r="PY25" s="416"/>
      <c r="PZ25" s="416"/>
      <c r="QA25" s="416"/>
      <c r="QB25" s="416"/>
      <c r="QC25" s="416"/>
      <c r="QD25" s="416"/>
      <c r="QE25" s="416"/>
      <c r="QF25" s="416"/>
      <c r="QG25" s="416"/>
      <c r="QH25" s="416"/>
      <c r="QI25" s="416"/>
      <c r="QJ25" s="416"/>
      <c r="QK25" s="416"/>
      <c r="QL25" s="416"/>
      <c r="QM25" s="416"/>
      <c r="QN25" s="416"/>
      <c r="QO25" s="416"/>
      <c r="QP25" s="416"/>
      <c r="QQ25" s="416"/>
      <c r="QR25" s="416"/>
      <c r="QS25" s="416"/>
      <c r="QT25" s="416"/>
      <c r="QU25" s="416"/>
      <c r="QV25" s="416"/>
      <c r="QW25" s="416"/>
      <c r="QX25" s="416"/>
      <c r="QY25" s="416"/>
      <c r="QZ25" s="416"/>
      <c r="RA25" s="416"/>
      <c r="RB25" s="416"/>
      <c r="RC25" s="416"/>
      <c r="RD25" s="416"/>
      <c r="RE25" s="416"/>
      <c r="RF25" s="416"/>
      <c r="RG25" s="416"/>
      <c r="RH25" s="416"/>
      <c r="RI25" s="416"/>
      <c r="RJ25" s="416"/>
      <c r="RK25" s="416"/>
      <c r="RL25" s="416"/>
      <c r="RM25" s="416"/>
      <c r="RN25" s="416"/>
      <c r="RO25" s="416"/>
      <c r="RP25" s="416"/>
      <c r="RQ25" s="416"/>
      <c r="RR25" s="416"/>
      <c r="RS25" s="416"/>
      <c r="RT25" s="416"/>
      <c r="RU25" s="416"/>
      <c r="RV25" s="416"/>
      <c r="RW25" s="416"/>
      <c r="RX25" s="416"/>
      <c r="RY25" s="416"/>
      <c r="RZ25" s="416"/>
      <c r="SA25" s="416"/>
      <c r="SB25" s="416"/>
      <c r="SC25" s="416"/>
      <c r="SD25" s="416"/>
      <c r="SE25" s="416"/>
      <c r="SF25" s="416"/>
      <c r="SG25" s="416"/>
      <c r="SH25" s="416"/>
      <c r="SI25" s="416"/>
      <c r="SJ25" s="416"/>
      <c r="SK25" s="416"/>
      <c r="SL25" s="416"/>
      <c r="SM25" s="416"/>
      <c r="SN25" s="416"/>
      <c r="SO25" s="416"/>
      <c r="SP25" s="416"/>
      <c r="SQ25" s="416"/>
      <c r="SR25" s="416"/>
      <c r="SS25" s="416"/>
      <c r="ST25" s="416"/>
      <c r="SU25" s="416"/>
      <c r="SV25" s="416"/>
      <c r="SW25" s="416"/>
      <c r="SX25" s="416"/>
      <c r="SY25" s="416"/>
      <c r="SZ25" s="416"/>
      <c r="TA25" s="416"/>
      <c r="TB25" s="416"/>
      <c r="TC25" s="416"/>
      <c r="TD25" s="416"/>
      <c r="TE25" s="416"/>
      <c r="TF25" s="416"/>
      <c r="TG25" s="416"/>
      <c r="TH25" s="416"/>
      <c r="TI25" s="416"/>
      <c r="TJ25" s="416"/>
      <c r="TK25" s="416"/>
      <c r="TL25" s="416"/>
      <c r="TM25" s="416"/>
      <c r="TN25" s="416"/>
      <c r="TO25" s="416"/>
      <c r="TP25" s="416"/>
      <c r="TQ25" s="416"/>
      <c r="TR25" s="416"/>
      <c r="TS25" s="416"/>
      <c r="TT25" s="416"/>
      <c r="TU25" s="416"/>
      <c r="TV25" s="416"/>
      <c r="TW25" s="416"/>
      <c r="TX25" s="416"/>
      <c r="TY25" s="416"/>
      <c r="TZ25" s="416"/>
      <c r="UA25" s="416"/>
      <c r="UB25" s="416"/>
      <c r="UC25" s="416"/>
      <c r="UD25" s="416"/>
      <c r="UE25" s="416"/>
      <c r="UF25" s="416"/>
      <c r="UG25" s="416"/>
      <c r="UH25" s="416"/>
      <c r="UI25" s="416"/>
      <c r="UJ25" s="416"/>
      <c r="UK25" s="416"/>
      <c r="UL25" s="416"/>
      <c r="UM25" s="416"/>
      <c r="UN25" s="416"/>
      <c r="UO25" s="416"/>
      <c r="UP25" s="416"/>
      <c r="UQ25" s="416"/>
      <c r="UR25" s="416"/>
      <c r="US25" s="416"/>
      <c r="UT25" s="416"/>
      <c r="UU25" s="416"/>
      <c r="UV25" s="416"/>
      <c r="UW25" s="416"/>
      <c r="UX25" s="416"/>
      <c r="UY25" s="416"/>
      <c r="UZ25" s="416"/>
      <c r="VA25" s="416"/>
      <c r="VB25" s="416"/>
      <c r="VC25" s="416"/>
      <c r="VD25" s="416"/>
      <c r="VE25" s="416"/>
      <c r="VF25" s="416"/>
      <c r="VG25" s="416"/>
      <c r="VH25" s="416"/>
      <c r="VI25" s="416"/>
      <c r="VJ25" s="416"/>
      <c r="VK25" s="416"/>
      <c r="VL25" s="416"/>
      <c r="VM25" s="416"/>
      <c r="VN25" s="416"/>
      <c r="VO25" s="416"/>
      <c r="VP25" s="416"/>
      <c r="VQ25" s="416"/>
      <c r="VR25" s="416"/>
      <c r="VS25" s="416"/>
      <c r="VT25" s="416"/>
      <c r="VU25" s="416"/>
      <c r="VV25" s="416"/>
      <c r="VW25" s="416"/>
      <c r="VX25" s="416"/>
      <c r="VY25" s="416"/>
      <c r="VZ25" s="416"/>
      <c r="WA25" s="416"/>
      <c r="WB25" s="416"/>
      <c r="WC25" s="416"/>
      <c r="WD25" s="416"/>
      <c r="WE25" s="416"/>
      <c r="WF25" s="416"/>
      <c r="WG25" s="416"/>
      <c r="WH25" s="416"/>
      <c r="WI25" s="416"/>
      <c r="WJ25" s="416"/>
      <c r="WK25" s="416"/>
      <c r="WL25" s="416"/>
      <c r="WM25" s="416"/>
      <c r="WN25" s="416"/>
      <c r="WO25" s="416"/>
      <c r="WP25" s="416"/>
      <c r="WQ25" s="416"/>
      <c r="WR25" s="416"/>
      <c r="WS25" s="416"/>
      <c r="WT25" s="416"/>
      <c r="WU25" s="416"/>
      <c r="WV25" s="416"/>
      <c r="WW25" s="416"/>
      <c r="WX25" s="416"/>
      <c r="WY25" s="416"/>
      <c r="WZ25" s="416"/>
      <c r="XA25" s="416"/>
      <c r="XB25" s="416"/>
      <c r="XC25" s="416"/>
      <c r="XD25" s="416"/>
      <c r="XE25" s="416"/>
      <c r="XF25" s="416"/>
      <c r="XG25" s="416"/>
      <c r="XH25" s="416"/>
      <c r="XI25" s="416"/>
      <c r="XJ25" s="416"/>
      <c r="XK25" s="416"/>
      <c r="XL25" s="416"/>
      <c r="XM25" s="416"/>
      <c r="XN25" s="416"/>
      <c r="XO25" s="416"/>
      <c r="XP25" s="416"/>
      <c r="XQ25" s="416"/>
      <c r="XR25" s="416"/>
      <c r="XS25" s="416"/>
      <c r="XT25" s="416"/>
      <c r="XU25" s="416"/>
      <c r="XV25" s="416"/>
      <c r="XW25" s="416"/>
      <c r="XX25" s="416"/>
      <c r="XY25" s="416"/>
      <c r="XZ25" s="416"/>
      <c r="YA25" s="416"/>
      <c r="YB25" s="416"/>
      <c r="YC25" s="416"/>
      <c r="YD25" s="416"/>
      <c r="YE25" s="416"/>
      <c r="YF25" s="416"/>
      <c r="YG25" s="416"/>
      <c r="YH25" s="416"/>
      <c r="YI25" s="416"/>
      <c r="YJ25" s="416"/>
      <c r="YK25" s="416"/>
      <c r="YL25" s="416"/>
      <c r="YM25" s="416"/>
      <c r="YN25" s="416"/>
      <c r="YO25" s="416"/>
      <c r="YP25" s="416"/>
      <c r="YQ25" s="416"/>
      <c r="YR25" s="416"/>
      <c r="YS25" s="416"/>
      <c r="YT25" s="416"/>
      <c r="YU25" s="416"/>
      <c r="YV25" s="416"/>
      <c r="YW25" s="416"/>
      <c r="YX25" s="416"/>
      <c r="YY25" s="416"/>
      <c r="YZ25" s="416"/>
      <c r="ZA25" s="416"/>
      <c r="ZB25" s="416"/>
      <c r="ZC25" s="416"/>
      <c r="ZD25" s="416"/>
      <c r="ZE25" s="416"/>
      <c r="ZF25" s="416"/>
      <c r="ZG25" s="416"/>
      <c r="ZH25" s="416"/>
      <c r="ZI25" s="416"/>
      <c r="ZJ25" s="416"/>
      <c r="ZK25" s="416"/>
      <c r="ZL25" s="416"/>
      <c r="ZM25" s="416"/>
      <c r="ZN25" s="416"/>
      <c r="ZO25" s="416"/>
      <c r="ZP25" s="416"/>
      <c r="ZQ25" s="416"/>
      <c r="ZR25" s="416"/>
      <c r="ZS25" s="416"/>
      <c r="ZT25" s="416"/>
      <c r="ZU25" s="416"/>
      <c r="ZV25" s="416"/>
      <c r="ZW25" s="416"/>
      <c r="ZX25" s="416"/>
      <c r="ZY25" s="416"/>
      <c r="ZZ25" s="416"/>
      <c r="AAA25" s="416"/>
      <c r="AAB25" s="416"/>
      <c r="AAC25" s="416"/>
      <c r="AAD25" s="416"/>
      <c r="AAE25" s="416"/>
      <c r="AAF25" s="416"/>
      <c r="AAG25" s="416"/>
      <c r="AAH25" s="416"/>
      <c r="AAI25" s="416"/>
      <c r="AAJ25" s="416"/>
      <c r="AAK25" s="416"/>
      <c r="AAL25" s="416"/>
      <c r="AAM25" s="416"/>
      <c r="AAN25" s="416"/>
      <c r="AAO25" s="416"/>
      <c r="AAP25" s="416"/>
      <c r="AAQ25" s="416"/>
      <c r="AAR25" s="416"/>
      <c r="AAS25" s="416"/>
      <c r="AAT25" s="416"/>
      <c r="AAU25" s="416"/>
      <c r="AAV25" s="416"/>
      <c r="AAW25" s="416"/>
      <c r="AAX25" s="416"/>
      <c r="AAY25" s="416"/>
      <c r="AAZ25" s="416"/>
      <c r="ABA25" s="416"/>
      <c r="ABB25" s="416"/>
      <c r="ABC25" s="416"/>
      <c r="ABD25" s="416"/>
      <c r="ABE25" s="416"/>
      <c r="ABF25" s="416"/>
      <c r="ABG25" s="416"/>
      <c r="ABH25" s="416"/>
      <c r="ABI25" s="416"/>
      <c r="ABJ25" s="416"/>
      <c r="ABK25" s="416"/>
      <c r="ABL25" s="416"/>
      <c r="ABM25" s="416"/>
      <c r="ABN25" s="416"/>
      <c r="ABO25" s="416"/>
      <c r="ABP25" s="416"/>
      <c r="ABQ25" s="416"/>
      <c r="ABR25" s="416"/>
      <c r="ABS25" s="416"/>
      <c r="ABT25" s="416"/>
      <c r="ABU25" s="416"/>
      <c r="ABV25" s="416"/>
      <c r="ABW25" s="416"/>
      <c r="ABX25" s="416"/>
      <c r="ABY25" s="416"/>
      <c r="ABZ25" s="416"/>
      <c r="ACA25" s="416"/>
      <c r="ACB25" s="416"/>
      <c r="ACC25" s="416"/>
      <c r="ACD25" s="416"/>
      <c r="ACE25" s="416"/>
      <c r="ACF25" s="416"/>
      <c r="ACG25" s="416"/>
      <c r="ACH25" s="416"/>
      <c r="ACI25" s="416"/>
      <c r="ACJ25" s="416"/>
      <c r="ACK25" s="416"/>
      <c r="ACL25" s="416"/>
      <c r="ACM25" s="416"/>
      <c r="ACN25" s="416"/>
      <c r="ACO25" s="416"/>
      <c r="ACP25" s="416"/>
      <c r="ACQ25" s="416"/>
      <c r="ACR25" s="416"/>
      <c r="ACS25" s="416"/>
      <c r="ACT25" s="416"/>
      <c r="ACU25" s="416"/>
      <c r="ACV25" s="416"/>
      <c r="ACW25" s="416"/>
      <c r="ACX25" s="416"/>
      <c r="ACY25" s="416"/>
      <c r="ACZ25" s="416"/>
      <c r="ADA25" s="416"/>
      <c r="ADB25" s="416"/>
      <c r="ADC25" s="416"/>
      <c r="ADD25" s="416"/>
      <c r="ADE25" s="416"/>
      <c r="ADF25" s="416"/>
      <c r="ADG25" s="416"/>
      <c r="ADH25" s="416"/>
      <c r="ADI25" s="416"/>
      <c r="ADJ25" s="416"/>
      <c r="ADK25" s="416"/>
      <c r="ADL25" s="416"/>
      <c r="ADM25" s="416"/>
      <c r="ADN25" s="416"/>
      <c r="ADO25" s="416"/>
      <c r="ADP25" s="416"/>
      <c r="ADQ25" s="416"/>
      <c r="ADR25" s="416"/>
      <c r="ADS25" s="416"/>
      <c r="ADT25" s="416"/>
      <c r="ADU25" s="416"/>
      <c r="ADV25" s="416"/>
      <c r="ADW25" s="416"/>
      <c r="ADX25" s="416"/>
      <c r="ADY25" s="416"/>
      <c r="ADZ25" s="416"/>
      <c r="AEA25" s="416"/>
      <c r="AEB25" s="416"/>
      <c r="AEC25" s="416"/>
      <c r="AED25" s="416"/>
      <c r="AEE25" s="416"/>
      <c r="AEF25" s="416"/>
      <c r="AEG25" s="416"/>
      <c r="AEH25" s="416"/>
      <c r="AEI25" s="416"/>
      <c r="AEJ25" s="416"/>
      <c r="AEK25" s="416"/>
      <c r="AEL25" s="416"/>
      <c r="AEM25" s="416"/>
      <c r="AEN25" s="416"/>
      <c r="AEO25" s="416"/>
      <c r="AEP25" s="416"/>
      <c r="AEQ25" s="416"/>
      <c r="AER25" s="416"/>
      <c r="AES25" s="416"/>
      <c r="AET25" s="416"/>
      <c r="AEU25" s="416"/>
      <c r="AEV25" s="416"/>
      <c r="AEW25" s="416"/>
      <c r="AEX25" s="416"/>
      <c r="AEY25" s="416"/>
      <c r="AEZ25" s="416"/>
      <c r="AFA25" s="416"/>
      <c r="AFB25" s="416"/>
      <c r="AFC25" s="416"/>
      <c r="AFD25" s="416"/>
      <c r="AFE25" s="416"/>
      <c r="AFF25" s="416"/>
      <c r="AFG25" s="416"/>
      <c r="AFH25" s="416"/>
      <c r="AFI25" s="416"/>
      <c r="AFJ25" s="416"/>
      <c r="AFK25" s="416"/>
      <c r="AFL25" s="416"/>
      <c r="AFM25" s="416"/>
      <c r="AFN25" s="416"/>
      <c r="AFO25" s="416"/>
      <c r="AFP25" s="416"/>
      <c r="AFQ25" s="416"/>
      <c r="AFR25" s="416"/>
      <c r="AFS25" s="416"/>
      <c r="AFT25" s="416"/>
      <c r="AFU25" s="416"/>
      <c r="AFV25" s="416"/>
      <c r="AFW25" s="416"/>
      <c r="AFX25" s="416"/>
      <c r="AFY25" s="416"/>
      <c r="AFZ25" s="416"/>
      <c r="AGA25" s="416"/>
      <c r="AGB25" s="416"/>
      <c r="AGC25" s="416"/>
      <c r="AGD25" s="416"/>
      <c r="AGE25" s="416"/>
      <c r="AGF25" s="416"/>
      <c r="AGG25" s="416"/>
      <c r="AGH25" s="416"/>
      <c r="AGI25" s="416"/>
      <c r="AGJ25" s="416"/>
      <c r="AGK25" s="416"/>
      <c r="AGL25" s="416"/>
      <c r="AGM25" s="416"/>
      <c r="AGN25" s="416"/>
      <c r="AGO25" s="416"/>
      <c r="AGP25" s="416"/>
      <c r="AGQ25" s="416"/>
      <c r="AGR25" s="416"/>
      <c r="AGS25" s="416"/>
      <c r="AGT25" s="416"/>
      <c r="AGU25" s="416"/>
      <c r="AGV25" s="416"/>
      <c r="AGW25" s="416"/>
      <c r="AGX25" s="416"/>
      <c r="AGY25" s="416"/>
      <c r="AGZ25" s="416"/>
      <c r="AHA25" s="416"/>
      <c r="AHB25" s="416"/>
      <c r="AHC25" s="416"/>
      <c r="AHD25" s="416"/>
      <c r="AHE25" s="416"/>
      <c r="AHF25" s="416"/>
      <c r="AHG25" s="416"/>
      <c r="AHH25" s="416"/>
      <c r="AHI25" s="416"/>
      <c r="AHJ25" s="416"/>
      <c r="AHK25" s="416"/>
      <c r="AHL25" s="416"/>
      <c r="AHM25" s="416"/>
      <c r="AHN25" s="416"/>
      <c r="AHO25" s="416"/>
      <c r="AHP25" s="416"/>
      <c r="AHQ25" s="416"/>
      <c r="AHR25" s="416"/>
      <c r="AHS25" s="416"/>
      <c r="AHT25" s="416"/>
      <c r="AHU25" s="416"/>
      <c r="AHV25" s="416"/>
      <c r="AHW25" s="416"/>
      <c r="AHX25" s="416"/>
      <c r="AHY25" s="416"/>
      <c r="AHZ25" s="416"/>
      <c r="AIA25" s="416"/>
      <c r="AIB25" s="416"/>
      <c r="AIC25" s="416"/>
      <c r="AID25" s="416"/>
      <c r="AIE25" s="416"/>
      <c r="AIF25" s="416"/>
      <c r="AIG25" s="416"/>
      <c r="AIH25" s="416"/>
      <c r="AII25" s="416"/>
      <c r="AIJ25" s="416"/>
      <c r="AIK25" s="416"/>
      <c r="AIL25" s="416"/>
      <c r="AIM25" s="416"/>
      <c r="AIN25" s="416"/>
      <c r="AIO25" s="416"/>
      <c r="AIP25" s="416"/>
      <c r="AIQ25" s="416"/>
      <c r="AIR25" s="416"/>
      <c r="AIS25" s="416"/>
      <c r="AIT25" s="416"/>
      <c r="AIU25" s="416"/>
      <c r="AIV25" s="416"/>
      <c r="AIW25" s="416"/>
      <c r="AIX25" s="416"/>
      <c r="AIY25" s="416"/>
      <c r="AIZ25" s="416"/>
      <c r="AJA25" s="416"/>
      <c r="AJB25" s="416"/>
      <c r="AJC25" s="416"/>
      <c r="AJD25" s="416"/>
      <c r="AJE25" s="416"/>
      <c r="AJF25" s="416"/>
      <c r="AJG25" s="416"/>
      <c r="AJH25" s="416"/>
      <c r="AJI25" s="416"/>
      <c r="AJJ25" s="416"/>
      <c r="AJK25" s="416"/>
      <c r="AJL25" s="416"/>
      <c r="AJM25" s="416"/>
      <c r="AJN25" s="416"/>
      <c r="AJO25" s="416"/>
      <c r="AJP25" s="416"/>
      <c r="AJQ25" s="416"/>
      <c r="AJR25" s="416"/>
      <c r="AJS25" s="416"/>
      <c r="AJT25" s="416"/>
      <c r="AJU25" s="416"/>
      <c r="AJV25" s="416"/>
      <c r="AJW25" s="416"/>
      <c r="AJX25" s="416"/>
      <c r="AJY25" s="416"/>
      <c r="AJZ25" s="416"/>
      <c r="AKA25" s="416"/>
      <c r="AKB25" s="416"/>
      <c r="AKC25" s="416"/>
      <c r="AKD25" s="416"/>
      <c r="AKE25" s="416"/>
      <c r="AKF25" s="416"/>
      <c r="AKG25" s="416"/>
      <c r="AKH25" s="416"/>
      <c r="AKI25" s="416"/>
      <c r="AKJ25" s="416"/>
      <c r="AKK25" s="416"/>
      <c r="AKL25" s="416"/>
      <c r="AKM25" s="416"/>
      <c r="AKN25" s="416"/>
      <c r="AKO25" s="416"/>
      <c r="AKP25" s="416"/>
      <c r="AKQ25" s="416"/>
      <c r="AKR25" s="416"/>
      <c r="AKS25" s="416"/>
      <c r="AKT25" s="416"/>
      <c r="AKU25" s="416"/>
      <c r="AKV25" s="416"/>
      <c r="AKW25" s="416"/>
      <c r="AKX25" s="416"/>
      <c r="AKY25" s="416"/>
      <c r="AKZ25" s="416"/>
      <c r="ALA25" s="416"/>
      <c r="ALB25" s="416"/>
      <c r="ALC25" s="416"/>
      <c r="ALD25" s="416"/>
      <c r="ALE25" s="416"/>
      <c r="ALF25" s="416"/>
      <c r="ALG25" s="416"/>
      <c r="ALH25" s="416"/>
      <c r="ALI25" s="416"/>
      <c r="ALJ25" s="416"/>
      <c r="ALK25" s="416"/>
      <c r="ALL25" s="416"/>
      <c r="ALM25" s="416"/>
      <c r="ALN25" s="416"/>
      <c r="ALO25" s="416"/>
      <c r="ALP25" s="416"/>
      <c r="ALQ25" s="416"/>
      <c r="ALR25" s="416"/>
      <c r="ALS25" s="416"/>
      <c r="ALT25" s="416"/>
      <c r="ALU25" s="416"/>
      <c r="ALV25" s="416"/>
      <c r="ALW25" s="416"/>
      <c r="ALX25" s="416"/>
      <c r="ALY25" s="416"/>
      <c r="ALZ25" s="416"/>
      <c r="AMA25" s="416"/>
      <c r="AMB25" s="416"/>
      <c r="AMC25" s="416"/>
      <c r="AMD25" s="416"/>
      <c r="AME25" s="416"/>
      <c r="AMF25" s="416"/>
      <c r="AMG25" s="416"/>
      <c r="AMH25" s="416"/>
      <c r="AMI25" s="416"/>
      <c r="AMJ25" s="416"/>
      <c r="AMK25" s="416"/>
    </row>
    <row r="26" spans="1:1025" s="298" customFormat="1" ht="39.950000000000003" customHeight="1" x14ac:dyDescent="0.8">
      <c r="A26" s="525" t="s">
        <v>51</v>
      </c>
      <c r="B26" s="418">
        <v>760</v>
      </c>
      <c r="C26" s="419">
        <v>349</v>
      </c>
      <c r="D26" s="418">
        <v>328</v>
      </c>
      <c r="E26" s="419">
        <v>609</v>
      </c>
      <c r="F26" s="418">
        <v>436</v>
      </c>
      <c r="G26" s="420">
        <v>496.4</v>
      </c>
      <c r="H26" s="421"/>
      <c r="I26" s="417"/>
      <c r="J26" s="422"/>
      <c r="K26" s="416"/>
      <c r="L26" s="416"/>
      <c r="M26" s="416"/>
      <c r="N26" s="416"/>
      <c r="O26" s="416"/>
      <c r="P26" s="416"/>
      <c r="Q26" s="416"/>
      <c r="R26" s="416"/>
      <c r="S26" s="416"/>
      <c r="T26" s="416"/>
      <c r="U26" s="416"/>
      <c r="V26" s="416"/>
      <c r="W26" s="416"/>
      <c r="X26" s="416"/>
      <c r="Y26" s="416"/>
      <c r="Z26" s="416"/>
      <c r="AA26" s="416"/>
      <c r="AB26" s="416"/>
      <c r="AC26" s="416"/>
      <c r="AD26" s="416"/>
      <c r="AE26" s="416"/>
      <c r="AF26" s="416"/>
      <c r="AG26" s="416"/>
      <c r="AH26" s="416"/>
      <c r="AI26" s="416"/>
      <c r="AJ26" s="416"/>
      <c r="AK26" s="416"/>
      <c r="AL26" s="416"/>
      <c r="AM26" s="416"/>
      <c r="AN26" s="416"/>
      <c r="AO26" s="416"/>
      <c r="AP26" s="416"/>
      <c r="AQ26" s="416"/>
      <c r="AR26" s="416"/>
      <c r="AS26" s="416"/>
      <c r="AT26" s="416"/>
      <c r="AU26" s="416"/>
      <c r="AV26" s="416"/>
      <c r="AW26" s="416"/>
      <c r="AX26" s="416"/>
      <c r="AY26" s="416"/>
      <c r="AZ26" s="416"/>
      <c r="BA26" s="416"/>
      <c r="BB26" s="416"/>
      <c r="BC26" s="416"/>
      <c r="BD26" s="416"/>
      <c r="BE26" s="416"/>
      <c r="BF26" s="416"/>
      <c r="BG26" s="416"/>
      <c r="BH26" s="416"/>
      <c r="BI26" s="416"/>
      <c r="BJ26" s="416"/>
      <c r="BK26" s="416"/>
      <c r="BL26" s="416"/>
      <c r="BM26" s="416"/>
      <c r="BN26" s="416"/>
      <c r="BO26" s="416"/>
      <c r="BP26" s="416"/>
      <c r="BQ26" s="416"/>
      <c r="BR26" s="416"/>
      <c r="BS26" s="416"/>
      <c r="BT26" s="416"/>
      <c r="BU26" s="416"/>
      <c r="BV26" s="416"/>
      <c r="BW26" s="416"/>
      <c r="BX26" s="416"/>
      <c r="BY26" s="416"/>
      <c r="BZ26" s="416"/>
      <c r="CA26" s="416"/>
      <c r="CB26" s="416"/>
      <c r="CC26" s="416"/>
      <c r="CD26" s="416"/>
      <c r="CE26" s="416"/>
      <c r="CF26" s="416"/>
      <c r="CG26" s="416"/>
      <c r="CH26" s="416"/>
      <c r="CI26" s="416"/>
      <c r="CJ26" s="416"/>
      <c r="CK26" s="416"/>
      <c r="CL26" s="416"/>
      <c r="CM26" s="416"/>
      <c r="CN26" s="416"/>
      <c r="CO26" s="416"/>
      <c r="CP26" s="416"/>
      <c r="CQ26" s="416"/>
      <c r="CR26" s="416"/>
      <c r="CS26" s="416"/>
      <c r="CT26" s="416"/>
      <c r="CU26" s="416"/>
      <c r="CV26" s="416"/>
      <c r="CW26" s="416"/>
      <c r="CX26" s="416"/>
      <c r="CY26" s="416"/>
      <c r="CZ26" s="416"/>
      <c r="DA26" s="416"/>
      <c r="DB26" s="416"/>
      <c r="DC26" s="416"/>
      <c r="DD26" s="416"/>
      <c r="DE26" s="416"/>
      <c r="DF26" s="416"/>
      <c r="DG26" s="416"/>
      <c r="DH26" s="416"/>
      <c r="DI26" s="416"/>
      <c r="DJ26" s="416"/>
      <c r="DK26" s="416"/>
      <c r="DL26" s="416"/>
      <c r="DM26" s="416"/>
      <c r="DN26" s="416"/>
      <c r="DO26" s="416"/>
      <c r="DP26" s="416"/>
      <c r="DQ26" s="416"/>
      <c r="DR26" s="416"/>
      <c r="DS26" s="416"/>
      <c r="DT26" s="416"/>
      <c r="DU26" s="416"/>
      <c r="DV26" s="416"/>
      <c r="DW26" s="416"/>
      <c r="DX26" s="416"/>
      <c r="DY26" s="416"/>
      <c r="DZ26" s="416"/>
      <c r="EA26" s="416"/>
      <c r="EB26" s="416"/>
      <c r="EC26" s="416"/>
      <c r="ED26" s="416"/>
      <c r="EE26" s="416"/>
      <c r="EF26" s="416"/>
      <c r="EG26" s="416"/>
      <c r="EH26" s="416"/>
      <c r="EI26" s="416"/>
      <c r="EJ26" s="416"/>
      <c r="EK26" s="416"/>
      <c r="EL26" s="416"/>
      <c r="EM26" s="416"/>
      <c r="EN26" s="416"/>
      <c r="EO26" s="416"/>
      <c r="EP26" s="416"/>
      <c r="EQ26" s="416"/>
      <c r="ER26" s="416"/>
      <c r="ES26" s="416"/>
      <c r="ET26" s="416"/>
      <c r="EU26" s="416"/>
      <c r="EV26" s="416"/>
      <c r="EW26" s="416"/>
      <c r="EX26" s="416"/>
      <c r="EY26" s="416"/>
      <c r="EZ26" s="416"/>
      <c r="FA26" s="416"/>
      <c r="FB26" s="416"/>
      <c r="FC26" s="416"/>
      <c r="FD26" s="416"/>
      <c r="FE26" s="416"/>
      <c r="FF26" s="416"/>
      <c r="FG26" s="416"/>
      <c r="FH26" s="416"/>
      <c r="FI26" s="416"/>
      <c r="FJ26" s="416"/>
      <c r="FK26" s="416"/>
      <c r="FL26" s="416"/>
      <c r="FM26" s="416"/>
      <c r="FN26" s="416"/>
      <c r="FO26" s="416"/>
      <c r="FP26" s="416"/>
      <c r="FQ26" s="416"/>
      <c r="FR26" s="416"/>
      <c r="FS26" s="416"/>
      <c r="FT26" s="416"/>
      <c r="FU26" s="416"/>
      <c r="FV26" s="416"/>
      <c r="FW26" s="416"/>
      <c r="FX26" s="416"/>
      <c r="FY26" s="416"/>
      <c r="FZ26" s="416"/>
      <c r="GA26" s="416"/>
      <c r="GB26" s="416"/>
      <c r="GC26" s="416"/>
      <c r="GD26" s="416"/>
      <c r="GE26" s="416"/>
      <c r="GF26" s="416"/>
      <c r="GG26" s="416"/>
      <c r="GH26" s="416"/>
      <c r="GI26" s="416"/>
      <c r="GJ26" s="416"/>
      <c r="GK26" s="416"/>
      <c r="GL26" s="416"/>
      <c r="GM26" s="416"/>
      <c r="GN26" s="416"/>
      <c r="GO26" s="416"/>
      <c r="GP26" s="416"/>
      <c r="GQ26" s="416"/>
      <c r="GR26" s="416"/>
      <c r="GS26" s="416"/>
      <c r="GT26" s="416"/>
      <c r="GU26" s="416"/>
      <c r="GV26" s="416"/>
      <c r="GW26" s="416"/>
      <c r="GX26" s="416"/>
      <c r="GY26" s="416"/>
      <c r="GZ26" s="416"/>
      <c r="HA26" s="416"/>
      <c r="HB26" s="416"/>
      <c r="HC26" s="416"/>
      <c r="HD26" s="416"/>
      <c r="HE26" s="416"/>
      <c r="HF26" s="416"/>
      <c r="HG26" s="416"/>
      <c r="HH26" s="416"/>
      <c r="HI26" s="416"/>
      <c r="HJ26" s="416"/>
      <c r="HK26" s="416"/>
      <c r="HL26" s="416"/>
      <c r="HM26" s="416"/>
      <c r="HN26" s="416"/>
      <c r="HO26" s="416"/>
      <c r="HP26" s="416"/>
      <c r="HQ26" s="416"/>
      <c r="HR26" s="416"/>
      <c r="HS26" s="416"/>
      <c r="HT26" s="416"/>
      <c r="HU26" s="416"/>
      <c r="HV26" s="416"/>
      <c r="HW26" s="416"/>
      <c r="HX26" s="416"/>
      <c r="HY26" s="416"/>
      <c r="HZ26" s="416"/>
      <c r="IA26" s="416"/>
      <c r="IB26" s="416"/>
      <c r="IC26" s="416"/>
      <c r="ID26" s="416"/>
      <c r="IE26" s="416"/>
      <c r="IF26" s="416"/>
      <c r="IG26" s="416"/>
      <c r="IH26" s="416"/>
      <c r="II26" s="416"/>
      <c r="IJ26" s="416"/>
      <c r="IK26" s="416"/>
      <c r="IL26" s="416"/>
      <c r="IM26" s="416"/>
      <c r="IN26" s="416"/>
      <c r="IO26" s="416"/>
      <c r="IP26" s="416"/>
      <c r="IQ26" s="416"/>
      <c r="IR26" s="416"/>
      <c r="IS26" s="416"/>
      <c r="IT26" s="416"/>
      <c r="IU26" s="416"/>
      <c r="IV26" s="416"/>
      <c r="IW26" s="416"/>
      <c r="IX26" s="416"/>
      <c r="IY26" s="416"/>
      <c r="IZ26" s="416"/>
      <c r="JA26" s="416"/>
      <c r="JB26" s="416"/>
      <c r="JC26" s="416"/>
      <c r="JD26" s="416"/>
      <c r="JE26" s="416"/>
      <c r="JF26" s="416"/>
      <c r="JG26" s="416"/>
      <c r="JH26" s="416"/>
      <c r="JI26" s="416"/>
      <c r="JJ26" s="416"/>
      <c r="JK26" s="416"/>
      <c r="JL26" s="416"/>
      <c r="JM26" s="416"/>
      <c r="JN26" s="416"/>
      <c r="JO26" s="416"/>
      <c r="JP26" s="416"/>
      <c r="JQ26" s="416"/>
      <c r="JR26" s="416"/>
      <c r="JS26" s="416"/>
      <c r="JT26" s="416"/>
      <c r="JU26" s="416"/>
      <c r="JV26" s="416"/>
      <c r="JW26" s="416"/>
      <c r="JX26" s="416"/>
      <c r="JY26" s="416"/>
      <c r="JZ26" s="416"/>
      <c r="KA26" s="416"/>
      <c r="KB26" s="416"/>
      <c r="KC26" s="416"/>
      <c r="KD26" s="416"/>
      <c r="KE26" s="416"/>
      <c r="KF26" s="416"/>
      <c r="KG26" s="416"/>
      <c r="KH26" s="416"/>
      <c r="KI26" s="416"/>
      <c r="KJ26" s="416"/>
      <c r="KK26" s="416"/>
      <c r="KL26" s="416"/>
      <c r="KM26" s="416"/>
      <c r="KN26" s="416"/>
      <c r="KO26" s="416"/>
      <c r="KP26" s="416"/>
      <c r="KQ26" s="416"/>
      <c r="KR26" s="416"/>
      <c r="KS26" s="416"/>
      <c r="KT26" s="416"/>
      <c r="KU26" s="416"/>
      <c r="KV26" s="416"/>
      <c r="KW26" s="416"/>
      <c r="KX26" s="416"/>
      <c r="KY26" s="416"/>
      <c r="KZ26" s="416"/>
      <c r="LA26" s="416"/>
      <c r="LB26" s="416"/>
      <c r="LC26" s="416"/>
      <c r="LD26" s="416"/>
      <c r="LE26" s="416"/>
      <c r="LF26" s="416"/>
      <c r="LG26" s="416"/>
      <c r="LH26" s="416"/>
      <c r="LI26" s="416"/>
      <c r="LJ26" s="416"/>
      <c r="LK26" s="416"/>
      <c r="LL26" s="416"/>
      <c r="LM26" s="416"/>
      <c r="LN26" s="416"/>
      <c r="LO26" s="416"/>
      <c r="LP26" s="416"/>
      <c r="LQ26" s="416"/>
      <c r="LR26" s="416"/>
      <c r="LS26" s="416"/>
      <c r="LT26" s="416"/>
      <c r="LU26" s="416"/>
      <c r="LV26" s="416"/>
      <c r="LW26" s="416"/>
      <c r="LX26" s="416"/>
      <c r="LY26" s="416"/>
      <c r="LZ26" s="416"/>
      <c r="MA26" s="416"/>
      <c r="MB26" s="416"/>
      <c r="MC26" s="416"/>
      <c r="MD26" s="416"/>
      <c r="ME26" s="416"/>
      <c r="MF26" s="416"/>
      <c r="MG26" s="416"/>
      <c r="MH26" s="416"/>
      <c r="MI26" s="416"/>
      <c r="MJ26" s="416"/>
      <c r="MK26" s="416"/>
      <c r="ML26" s="416"/>
      <c r="MM26" s="416"/>
      <c r="MN26" s="416"/>
      <c r="MO26" s="416"/>
      <c r="MP26" s="416"/>
      <c r="MQ26" s="416"/>
      <c r="MR26" s="416"/>
      <c r="MS26" s="416"/>
      <c r="MT26" s="416"/>
      <c r="MU26" s="416"/>
      <c r="MV26" s="416"/>
      <c r="MW26" s="416"/>
      <c r="MX26" s="416"/>
      <c r="MY26" s="416"/>
      <c r="MZ26" s="416"/>
      <c r="NA26" s="416"/>
      <c r="NB26" s="416"/>
      <c r="NC26" s="416"/>
      <c r="ND26" s="416"/>
      <c r="NE26" s="416"/>
      <c r="NF26" s="416"/>
      <c r="NG26" s="416"/>
      <c r="NH26" s="416"/>
      <c r="NI26" s="416"/>
      <c r="NJ26" s="416"/>
      <c r="NK26" s="416"/>
      <c r="NL26" s="416"/>
      <c r="NM26" s="416"/>
      <c r="NN26" s="416"/>
      <c r="NO26" s="416"/>
      <c r="NP26" s="416"/>
      <c r="NQ26" s="416"/>
      <c r="NR26" s="416"/>
      <c r="NS26" s="416"/>
      <c r="NT26" s="416"/>
      <c r="NU26" s="416"/>
      <c r="NV26" s="416"/>
      <c r="NW26" s="416"/>
      <c r="NX26" s="416"/>
      <c r="NY26" s="416"/>
      <c r="NZ26" s="416"/>
      <c r="OA26" s="416"/>
      <c r="OB26" s="416"/>
      <c r="OC26" s="416"/>
      <c r="OD26" s="416"/>
      <c r="OE26" s="416"/>
      <c r="OF26" s="416"/>
      <c r="OG26" s="416"/>
      <c r="OH26" s="416"/>
      <c r="OI26" s="416"/>
      <c r="OJ26" s="416"/>
      <c r="OK26" s="416"/>
      <c r="OL26" s="416"/>
      <c r="OM26" s="416"/>
      <c r="ON26" s="416"/>
      <c r="OO26" s="416"/>
      <c r="OP26" s="416"/>
      <c r="OQ26" s="416"/>
      <c r="OR26" s="416"/>
      <c r="OS26" s="416"/>
      <c r="OT26" s="416"/>
      <c r="OU26" s="416"/>
      <c r="OV26" s="416"/>
      <c r="OW26" s="416"/>
      <c r="OX26" s="416"/>
      <c r="OY26" s="416"/>
      <c r="OZ26" s="416"/>
      <c r="PA26" s="416"/>
      <c r="PB26" s="416"/>
      <c r="PC26" s="416"/>
      <c r="PD26" s="416"/>
      <c r="PE26" s="416"/>
      <c r="PF26" s="416"/>
      <c r="PG26" s="416"/>
      <c r="PH26" s="416"/>
      <c r="PI26" s="416"/>
      <c r="PJ26" s="416"/>
      <c r="PK26" s="416"/>
      <c r="PL26" s="416"/>
      <c r="PM26" s="416"/>
      <c r="PN26" s="416"/>
      <c r="PO26" s="416"/>
      <c r="PP26" s="416"/>
      <c r="PQ26" s="416"/>
      <c r="PR26" s="416"/>
      <c r="PS26" s="416"/>
      <c r="PT26" s="416"/>
      <c r="PU26" s="416"/>
      <c r="PV26" s="416"/>
      <c r="PW26" s="416"/>
      <c r="PX26" s="416"/>
      <c r="PY26" s="416"/>
      <c r="PZ26" s="416"/>
      <c r="QA26" s="416"/>
      <c r="QB26" s="416"/>
      <c r="QC26" s="416"/>
      <c r="QD26" s="416"/>
      <c r="QE26" s="416"/>
      <c r="QF26" s="416"/>
      <c r="QG26" s="416"/>
      <c r="QH26" s="416"/>
      <c r="QI26" s="416"/>
      <c r="QJ26" s="416"/>
      <c r="QK26" s="416"/>
      <c r="QL26" s="416"/>
      <c r="QM26" s="416"/>
      <c r="QN26" s="416"/>
      <c r="QO26" s="416"/>
      <c r="QP26" s="416"/>
      <c r="QQ26" s="416"/>
      <c r="QR26" s="416"/>
      <c r="QS26" s="416"/>
      <c r="QT26" s="416"/>
      <c r="QU26" s="416"/>
      <c r="QV26" s="416"/>
      <c r="QW26" s="416"/>
      <c r="QX26" s="416"/>
      <c r="QY26" s="416"/>
      <c r="QZ26" s="416"/>
      <c r="RA26" s="416"/>
      <c r="RB26" s="416"/>
      <c r="RC26" s="416"/>
      <c r="RD26" s="416"/>
      <c r="RE26" s="416"/>
      <c r="RF26" s="416"/>
      <c r="RG26" s="416"/>
      <c r="RH26" s="416"/>
      <c r="RI26" s="416"/>
      <c r="RJ26" s="416"/>
      <c r="RK26" s="416"/>
      <c r="RL26" s="416"/>
      <c r="RM26" s="416"/>
      <c r="RN26" s="416"/>
      <c r="RO26" s="416"/>
      <c r="RP26" s="416"/>
      <c r="RQ26" s="416"/>
      <c r="RR26" s="416"/>
      <c r="RS26" s="416"/>
      <c r="RT26" s="416"/>
      <c r="RU26" s="416"/>
      <c r="RV26" s="416"/>
      <c r="RW26" s="416"/>
      <c r="RX26" s="416"/>
      <c r="RY26" s="416"/>
      <c r="RZ26" s="416"/>
      <c r="SA26" s="416"/>
      <c r="SB26" s="416"/>
      <c r="SC26" s="416"/>
      <c r="SD26" s="416"/>
      <c r="SE26" s="416"/>
      <c r="SF26" s="416"/>
      <c r="SG26" s="416"/>
      <c r="SH26" s="416"/>
      <c r="SI26" s="416"/>
      <c r="SJ26" s="416"/>
      <c r="SK26" s="416"/>
      <c r="SL26" s="416"/>
      <c r="SM26" s="416"/>
      <c r="SN26" s="416"/>
      <c r="SO26" s="416"/>
      <c r="SP26" s="416"/>
      <c r="SQ26" s="416"/>
      <c r="SR26" s="416"/>
      <c r="SS26" s="416"/>
      <c r="ST26" s="416"/>
      <c r="SU26" s="416"/>
      <c r="SV26" s="416"/>
      <c r="SW26" s="416"/>
      <c r="SX26" s="416"/>
      <c r="SY26" s="416"/>
      <c r="SZ26" s="416"/>
      <c r="TA26" s="416"/>
      <c r="TB26" s="416"/>
      <c r="TC26" s="416"/>
      <c r="TD26" s="416"/>
      <c r="TE26" s="416"/>
      <c r="TF26" s="416"/>
      <c r="TG26" s="416"/>
      <c r="TH26" s="416"/>
      <c r="TI26" s="416"/>
      <c r="TJ26" s="416"/>
      <c r="TK26" s="416"/>
      <c r="TL26" s="416"/>
      <c r="TM26" s="416"/>
      <c r="TN26" s="416"/>
      <c r="TO26" s="416"/>
      <c r="TP26" s="416"/>
      <c r="TQ26" s="416"/>
      <c r="TR26" s="416"/>
      <c r="TS26" s="416"/>
      <c r="TT26" s="416"/>
      <c r="TU26" s="416"/>
      <c r="TV26" s="416"/>
      <c r="TW26" s="416"/>
      <c r="TX26" s="416"/>
      <c r="TY26" s="416"/>
      <c r="TZ26" s="416"/>
      <c r="UA26" s="416"/>
      <c r="UB26" s="416"/>
      <c r="UC26" s="416"/>
      <c r="UD26" s="416"/>
      <c r="UE26" s="416"/>
      <c r="UF26" s="416"/>
      <c r="UG26" s="416"/>
      <c r="UH26" s="416"/>
      <c r="UI26" s="416"/>
      <c r="UJ26" s="416"/>
      <c r="UK26" s="416"/>
      <c r="UL26" s="416"/>
      <c r="UM26" s="416"/>
      <c r="UN26" s="416"/>
      <c r="UO26" s="416"/>
      <c r="UP26" s="416"/>
      <c r="UQ26" s="416"/>
      <c r="UR26" s="416"/>
      <c r="US26" s="416"/>
      <c r="UT26" s="416"/>
      <c r="UU26" s="416"/>
      <c r="UV26" s="416"/>
      <c r="UW26" s="416"/>
      <c r="UX26" s="416"/>
      <c r="UY26" s="416"/>
      <c r="UZ26" s="416"/>
      <c r="VA26" s="416"/>
      <c r="VB26" s="416"/>
      <c r="VC26" s="416"/>
      <c r="VD26" s="416"/>
      <c r="VE26" s="416"/>
      <c r="VF26" s="416"/>
      <c r="VG26" s="416"/>
      <c r="VH26" s="416"/>
      <c r="VI26" s="416"/>
      <c r="VJ26" s="416"/>
      <c r="VK26" s="416"/>
      <c r="VL26" s="416"/>
      <c r="VM26" s="416"/>
      <c r="VN26" s="416"/>
      <c r="VO26" s="416"/>
      <c r="VP26" s="416"/>
      <c r="VQ26" s="416"/>
      <c r="VR26" s="416"/>
      <c r="VS26" s="416"/>
      <c r="VT26" s="416"/>
      <c r="VU26" s="416"/>
      <c r="VV26" s="416"/>
      <c r="VW26" s="416"/>
      <c r="VX26" s="416"/>
      <c r="VY26" s="416"/>
      <c r="VZ26" s="416"/>
      <c r="WA26" s="416"/>
      <c r="WB26" s="416"/>
      <c r="WC26" s="416"/>
      <c r="WD26" s="416"/>
      <c r="WE26" s="416"/>
      <c r="WF26" s="416"/>
      <c r="WG26" s="416"/>
      <c r="WH26" s="416"/>
      <c r="WI26" s="416"/>
      <c r="WJ26" s="416"/>
      <c r="WK26" s="416"/>
      <c r="WL26" s="416"/>
      <c r="WM26" s="416"/>
      <c r="WN26" s="416"/>
      <c r="WO26" s="416"/>
      <c r="WP26" s="416"/>
      <c r="WQ26" s="416"/>
      <c r="WR26" s="416"/>
      <c r="WS26" s="416"/>
      <c r="WT26" s="416"/>
      <c r="WU26" s="416"/>
      <c r="WV26" s="416"/>
      <c r="WW26" s="416"/>
      <c r="WX26" s="416"/>
      <c r="WY26" s="416"/>
      <c r="WZ26" s="416"/>
      <c r="XA26" s="416"/>
      <c r="XB26" s="416"/>
      <c r="XC26" s="416"/>
      <c r="XD26" s="416"/>
      <c r="XE26" s="416"/>
      <c r="XF26" s="416"/>
      <c r="XG26" s="416"/>
      <c r="XH26" s="416"/>
      <c r="XI26" s="416"/>
      <c r="XJ26" s="416"/>
      <c r="XK26" s="416"/>
      <c r="XL26" s="416"/>
      <c r="XM26" s="416"/>
      <c r="XN26" s="416"/>
      <c r="XO26" s="416"/>
      <c r="XP26" s="416"/>
      <c r="XQ26" s="416"/>
      <c r="XR26" s="416"/>
      <c r="XS26" s="416"/>
      <c r="XT26" s="416"/>
      <c r="XU26" s="416"/>
      <c r="XV26" s="416"/>
      <c r="XW26" s="416"/>
      <c r="XX26" s="416"/>
      <c r="XY26" s="416"/>
      <c r="XZ26" s="416"/>
      <c r="YA26" s="416"/>
      <c r="YB26" s="416"/>
      <c r="YC26" s="416"/>
      <c r="YD26" s="416"/>
      <c r="YE26" s="416"/>
      <c r="YF26" s="416"/>
      <c r="YG26" s="416"/>
      <c r="YH26" s="416"/>
      <c r="YI26" s="416"/>
      <c r="YJ26" s="416"/>
      <c r="YK26" s="416"/>
      <c r="YL26" s="416"/>
      <c r="YM26" s="416"/>
      <c r="YN26" s="416"/>
      <c r="YO26" s="416"/>
      <c r="YP26" s="416"/>
      <c r="YQ26" s="416"/>
      <c r="YR26" s="416"/>
      <c r="YS26" s="416"/>
      <c r="YT26" s="416"/>
      <c r="YU26" s="416"/>
      <c r="YV26" s="416"/>
      <c r="YW26" s="416"/>
      <c r="YX26" s="416"/>
      <c r="YY26" s="416"/>
      <c r="YZ26" s="416"/>
      <c r="ZA26" s="416"/>
      <c r="ZB26" s="416"/>
      <c r="ZC26" s="416"/>
      <c r="ZD26" s="416"/>
      <c r="ZE26" s="416"/>
      <c r="ZF26" s="416"/>
      <c r="ZG26" s="416"/>
      <c r="ZH26" s="416"/>
      <c r="ZI26" s="416"/>
      <c r="ZJ26" s="416"/>
      <c r="ZK26" s="416"/>
      <c r="ZL26" s="416"/>
      <c r="ZM26" s="416"/>
      <c r="ZN26" s="416"/>
      <c r="ZO26" s="416"/>
      <c r="ZP26" s="416"/>
      <c r="ZQ26" s="416"/>
      <c r="ZR26" s="416"/>
      <c r="ZS26" s="416"/>
      <c r="ZT26" s="416"/>
      <c r="ZU26" s="416"/>
      <c r="ZV26" s="416"/>
      <c r="ZW26" s="416"/>
      <c r="ZX26" s="416"/>
      <c r="ZY26" s="416"/>
      <c r="ZZ26" s="416"/>
      <c r="AAA26" s="416"/>
      <c r="AAB26" s="416"/>
      <c r="AAC26" s="416"/>
      <c r="AAD26" s="416"/>
      <c r="AAE26" s="416"/>
      <c r="AAF26" s="416"/>
      <c r="AAG26" s="416"/>
      <c r="AAH26" s="416"/>
      <c r="AAI26" s="416"/>
      <c r="AAJ26" s="416"/>
      <c r="AAK26" s="416"/>
      <c r="AAL26" s="416"/>
      <c r="AAM26" s="416"/>
      <c r="AAN26" s="416"/>
      <c r="AAO26" s="416"/>
      <c r="AAP26" s="416"/>
      <c r="AAQ26" s="416"/>
      <c r="AAR26" s="416"/>
      <c r="AAS26" s="416"/>
      <c r="AAT26" s="416"/>
      <c r="AAU26" s="416"/>
      <c r="AAV26" s="416"/>
      <c r="AAW26" s="416"/>
      <c r="AAX26" s="416"/>
      <c r="AAY26" s="416"/>
      <c r="AAZ26" s="416"/>
      <c r="ABA26" s="416"/>
      <c r="ABB26" s="416"/>
      <c r="ABC26" s="416"/>
      <c r="ABD26" s="416"/>
      <c r="ABE26" s="416"/>
      <c r="ABF26" s="416"/>
      <c r="ABG26" s="416"/>
      <c r="ABH26" s="416"/>
      <c r="ABI26" s="416"/>
      <c r="ABJ26" s="416"/>
      <c r="ABK26" s="416"/>
      <c r="ABL26" s="416"/>
      <c r="ABM26" s="416"/>
      <c r="ABN26" s="416"/>
      <c r="ABO26" s="416"/>
      <c r="ABP26" s="416"/>
      <c r="ABQ26" s="416"/>
      <c r="ABR26" s="416"/>
      <c r="ABS26" s="416"/>
      <c r="ABT26" s="416"/>
      <c r="ABU26" s="416"/>
      <c r="ABV26" s="416"/>
      <c r="ABW26" s="416"/>
      <c r="ABX26" s="416"/>
      <c r="ABY26" s="416"/>
      <c r="ABZ26" s="416"/>
      <c r="ACA26" s="416"/>
      <c r="ACB26" s="416"/>
      <c r="ACC26" s="416"/>
      <c r="ACD26" s="416"/>
      <c r="ACE26" s="416"/>
      <c r="ACF26" s="416"/>
      <c r="ACG26" s="416"/>
      <c r="ACH26" s="416"/>
      <c r="ACI26" s="416"/>
      <c r="ACJ26" s="416"/>
      <c r="ACK26" s="416"/>
      <c r="ACL26" s="416"/>
      <c r="ACM26" s="416"/>
      <c r="ACN26" s="416"/>
      <c r="ACO26" s="416"/>
      <c r="ACP26" s="416"/>
      <c r="ACQ26" s="416"/>
      <c r="ACR26" s="416"/>
      <c r="ACS26" s="416"/>
      <c r="ACT26" s="416"/>
      <c r="ACU26" s="416"/>
      <c r="ACV26" s="416"/>
      <c r="ACW26" s="416"/>
      <c r="ACX26" s="416"/>
      <c r="ACY26" s="416"/>
      <c r="ACZ26" s="416"/>
      <c r="ADA26" s="416"/>
      <c r="ADB26" s="416"/>
      <c r="ADC26" s="416"/>
      <c r="ADD26" s="416"/>
      <c r="ADE26" s="416"/>
      <c r="ADF26" s="416"/>
      <c r="ADG26" s="416"/>
      <c r="ADH26" s="416"/>
      <c r="ADI26" s="416"/>
      <c r="ADJ26" s="416"/>
      <c r="ADK26" s="416"/>
      <c r="ADL26" s="416"/>
      <c r="ADM26" s="416"/>
      <c r="ADN26" s="416"/>
      <c r="ADO26" s="416"/>
      <c r="ADP26" s="416"/>
      <c r="ADQ26" s="416"/>
      <c r="ADR26" s="416"/>
      <c r="ADS26" s="416"/>
      <c r="ADT26" s="416"/>
      <c r="ADU26" s="416"/>
      <c r="ADV26" s="416"/>
      <c r="ADW26" s="416"/>
      <c r="ADX26" s="416"/>
      <c r="ADY26" s="416"/>
      <c r="ADZ26" s="416"/>
      <c r="AEA26" s="416"/>
      <c r="AEB26" s="416"/>
      <c r="AEC26" s="416"/>
      <c r="AED26" s="416"/>
      <c r="AEE26" s="416"/>
      <c r="AEF26" s="416"/>
      <c r="AEG26" s="416"/>
      <c r="AEH26" s="416"/>
      <c r="AEI26" s="416"/>
      <c r="AEJ26" s="416"/>
      <c r="AEK26" s="416"/>
      <c r="AEL26" s="416"/>
      <c r="AEM26" s="416"/>
      <c r="AEN26" s="416"/>
      <c r="AEO26" s="416"/>
      <c r="AEP26" s="416"/>
      <c r="AEQ26" s="416"/>
      <c r="AER26" s="416"/>
      <c r="AES26" s="416"/>
      <c r="AET26" s="416"/>
      <c r="AEU26" s="416"/>
      <c r="AEV26" s="416"/>
      <c r="AEW26" s="416"/>
      <c r="AEX26" s="416"/>
      <c r="AEY26" s="416"/>
      <c r="AEZ26" s="416"/>
      <c r="AFA26" s="416"/>
      <c r="AFB26" s="416"/>
      <c r="AFC26" s="416"/>
      <c r="AFD26" s="416"/>
      <c r="AFE26" s="416"/>
      <c r="AFF26" s="416"/>
      <c r="AFG26" s="416"/>
      <c r="AFH26" s="416"/>
      <c r="AFI26" s="416"/>
      <c r="AFJ26" s="416"/>
      <c r="AFK26" s="416"/>
      <c r="AFL26" s="416"/>
      <c r="AFM26" s="416"/>
      <c r="AFN26" s="416"/>
      <c r="AFO26" s="416"/>
      <c r="AFP26" s="416"/>
      <c r="AFQ26" s="416"/>
      <c r="AFR26" s="416"/>
      <c r="AFS26" s="416"/>
      <c r="AFT26" s="416"/>
      <c r="AFU26" s="416"/>
      <c r="AFV26" s="416"/>
      <c r="AFW26" s="416"/>
      <c r="AFX26" s="416"/>
      <c r="AFY26" s="416"/>
      <c r="AFZ26" s="416"/>
      <c r="AGA26" s="416"/>
      <c r="AGB26" s="416"/>
      <c r="AGC26" s="416"/>
      <c r="AGD26" s="416"/>
      <c r="AGE26" s="416"/>
      <c r="AGF26" s="416"/>
      <c r="AGG26" s="416"/>
      <c r="AGH26" s="416"/>
      <c r="AGI26" s="416"/>
      <c r="AGJ26" s="416"/>
      <c r="AGK26" s="416"/>
      <c r="AGL26" s="416"/>
      <c r="AGM26" s="416"/>
      <c r="AGN26" s="416"/>
      <c r="AGO26" s="416"/>
      <c r="AGP26" s="416"/>
      <c r="AGQ26" s="416"/>
      <c r="AGR26" s="416"/>
      <c r="AGS26" s="416"/>
      <c r="AGT26" s="416"/>
      <c r="AGU26" s="416"/>
      <c r="AGV26" s="416"/>
      <c r="AGW26" s="416"/>
      <c r="AGX26" s="416"/>
      <c r="AGY26" s="416"/>
      <c r="AGZ26" s="416"/>
      <c r="AHA26" s="416"/>
      <c r="AHB26" s="416"/>
      <c r="AHC26" s="416"/>
      <c r="AHD26" s="416"/>
      <c r="AHE26" s="416"/>
      <c r="AHF26" s="416"/>
      <c r="AHG26" s="416"/>
      <c r="AHH26" s="416"/>
      <c r="AHI26" s="416"/>
      <c r="AHJ26" s="416"/>
      <c r="AHK26" s="416"/>
      <c r="AHL26" s="416"/>
      <c r="AHM26" s="416"/>
      <c r="AHN26" s="416"/>
      <c r="AHO26" s="416"/>
      <c r="AHP26" s="416"/>
      <c r="AHQ26" s="416"/>
      <c r="AHR26" s="416"/>
      <c r="AHS26" s="416"/>
      <c r="AHT26" s="416"/>
      <c r="AHU26" s="416"/>
      <c r="AHV26" s="416"/>
      <c r="AHW26" s="416"/>
      <c r="AHX26" s="416"/>
      <c r="AHY26" s="416"/>
      <c r="AHZ26" s="416"/>
      <c r="AIA26" s="416"/>
      <c r="AIB26" s="416"/>
      <c r="AIC26" s="416"/>
      <c r="AID26" s="416"/>
      <c r="AIE26" s="416"/>
      <c r="AIF26" s="416"/>
      <c r="AIG26" s="416"/>
      <c r="AIH26" s="416"/>
      <c r="AII26" s="416"/>
      <c r="AIJ26" s="416"/>
      <c r="AIK26" s="416"/>
      <c r="AIL26" s="416"/>
      <c r="AIM26" s="416"/>
      <c r="AIN26" s="416"/>
      <c r="AIO26" s="416"/>
      <c r="AIP26" s="416"/>
      <c r="AIQ26" s="416"/>
      <c r="AIR26" s="416"/>
      <c r="AIS26" s="416"/>
      <c r="AIT26" s="416"/>
      <c r="AIU26" s="416"/>
      <c r="AIV26" s="416"/>
      <c r="AIW26" s="416"/>
      <c r="AIX26" s="416"/>
      <c r="AIY26" s="416"/>
      <c r="AIZ26" s="416"/>
      <c r="AJA26" s="416"/>
      <c r="AJB26" s="416"/>
      <c r="AJC26" s="416"/>
      <c r="AJD26" s="416"/>
      <c r="AJE26" s="416"/>
      <c r="AJF26" s="416"/>
      <c r="AJG26" s="416"/>
      <c r="AJH26" s="416"/>
      <c r="AJI26" s="416"/>
      <c r="AJJ26" s="416"/>
      <c r="AJK26" s="416"/>
      <c r="AJL26" s="416"/>
      <c r="AJM26" s="416"/>
      <c r="AJN26" s="416"/>
      <c r="AJO26" s="416"/>
      <c r="AJP26" s="416"/>
      <c r="AJQ26" s="416"/>
      <c r="AJR26" s="416"/>
      <c r="AJS26" s="416"/>
      <c r="AJT26" s="416"/>
      <c r="AJU26" s="416"/>
      <c r="AJV26" s="416"/>
      <c r="AJW26" s="416"/>
      <c r="AJX26" s="416"/>
      <c r="AJY26" s="416"/>
      <c r="AJZ26" s="416"/>
      <c r="AKA26" s="416"/>
      <c r="AKB26" s="416"/>
      <c r="AKC26" s="416"/>
      <c r="AKD26" s="416"/>
      <c r="AKE26" s="416"/>
      <c r="AKF26" s="416"/>
      <c r="AKG26" s="416"/>
      <c r="AKH26" s="416"/>
      <c r="AKI26" s="416"/>
      <c r="AKJ26" s="416"/>
      <c r="AKK26" s="416"/>
      <c r="AKL26" s="416"/>
      <c r="AKM26" s="416"/>
      <c r="AKN26" s="416"/>
      <c r="AKO26" s="416"/>
      <c r="AKP26" s="416"/>
      <c r="AKQ26" s="416"/>
      <c r="AKR26" s="416"/>
      <c r="AKS26" s="416"/>
      <c r="AKT26" s="416"/>
      <c r="AKU26" s="416"/>
      <c r="AKV26" s="416"/>
      <c r="AKW26" s="416"/>
      <c r="AKX26" s="416"/>
      <c r="AKY26" s="416"/>
      <c r="AKZ26" s="416"/>
      <c r="ALA26" s="416"/>
      <c r="ALB26" s="416"/>
      <c r="ALC26" s="416"/>
      <c r="ALD26" s="416"/>
      <c r="ALE26" s="416"/>
      <c r="ALF26" s="416"/>
      <c r="ALG26" s="416"/>
      <c r="ALH26" s="416"/>
      <c r="ALI26" s="416"/>
      <c r="ALJ26" s="416"/>
      <c r="ALK26" s="416"/>
      <c r="ALL26" s="416"/>
      <c r="ALM26" s="416"/>
      <c r="ALN26" s="416"/>
      <c r="ALO26" s="416"/>
      <c r="ALP26" s="416"/>
      <c r="ALQ26" s="416"/>
      <c r="ALR26" s="416"/>
      <c r="ALS26" s="416"/>
      <c r="ALT26" s="416"/>
      <c r="ALU26" s="416"/>
      <c r="ALV26" s="416"/>
      <c r="ALW26" s="416"/>
      <c r="ALX26" s="416"/>
      <c r="ALY26" s="416"/>
      <c r="ALZ26" s="416"/>
      <c r="AMA26" s="416"/>
      <c r="AMB26" s="416"/>
      <c r="AMC26" s="416"/>
      <c r="AMD26" s="416"/>
      <c r="AME26" s="416"/>
      <c r="AMF26" s="416"/>
      <c r="AMG26" s="416"/>
      <c r="AMH26" s="416"/>
      <c r="AMI26" s="416"/>
      <c r="AMJ26" s="416"/>
      <c r="AMK26" s="416"/>
    </row>
    <row r="27" spans="1:1025" s="298" customFormat="1" ht="39.950000000000003" customHeight="1" x14ac:dyDescent="0.8">
      <c r="A27" s="525" t="s">
        <v>52</v>
      </c>
      <c r="B27" s="418">
        <v>1109</v>
      </c>
      <c r="C27" s="419">
        <v>438</v>
      </c>
      <c r="D27" s="418">
        <v>356</v>
      </c>
      <c r="E27" s="419">
        <v>878</v>
      </c>
      <c r="F27" s="418">
        <v>599</v>
      </c>
      <c r="G27" s="420">
        <v>676</v>
      </c>
      <c r="H27" s="421"/>
      <c r="I27" s="417"/>
      <c r="J27" s="422"/>
      <c r="K27" s="416"/>
      <c r="L27" s="416"/>
      <c r="M27" s="416"/>
      <c r="N27" s="416"/>
      <c r="O27" s="416"/>
      <c r="P27" s="416"/>
      <c r="Q27" s="416"/>
      <c r="R27" s="416"/>
      <c r="S27" s="416"/>
      <c r="T27" s="416"/>
      <c r="U27" s="416"/>
      <c r="V27" s="416"/>
      <c r="W27" s="416"/>
      <c r="X27" s="416"/>
      <c r="Y27" s="416"/>
      <c r="Z27" s="416"/>
      <c r="AA27" s="416"/>
      <c r="AB27" s="416"/>
      <c r="AC27" s="416"/>
      <c r="AD27" s="416"/>
      <c r="AE27" s="416"/>
      <c r="AF27" s="416"/>
      <c r="AG27" s="416"/>
      <c r="AH27" s="416"/>
      <c r="AI27" s="416"/>
      <c r="AJ27" s="416"/>
      <c r="AK27" s="416"/>
      <c r="AL27" s="416"/>
      <c r="AM27" s="416"/>
      <c r="AN27" s="416"/>
      <c r="AO27" s="416"/>
      <c r="AP27" s="416"/>
      <c r="AQ27" s="416"/>
      <c r="AR27" s="416"/>
      <c r="AS27" s="416"/>
      <c r="AT27" s="416"/>
      <c r="AU27" s="416"/>
      <c r="AV27" s="416"/>
      <c r="AW27" s="416"/>
      <c r="AX27" s="416"/>
      <c r="AY27" s="416"/>
      <c r="AZ27" s="416"/>
      <c r="BA27" s="416"/>
      <c r="BB27" s="416"/>
      <c r="BC27" s="416"/>
      <c r="BD27" s="416"/>
      <c r="BE27" s="416"/>
      <c r="BF27" s="416"/>
      <c r="BG27" s="416"/>
      <c r="BH27" s="416"/>
      <c r="BI27" s="416"/>
      <c r="BJ27" s="416"/>
      <c r="BK27" s="416"/>
      <c r="BL27" s="416"/>
      <c r="BM27" s="416"/>
      <c r="BN27" s="416"/>
      <c r="BO27" s="416"/>
      <c r="BP27" s="416"/>
      <c r="BQ27" s="416"/>
      <c r="BR27" s="416"/>
      <c r="BS27" s="416"/>
      <c r="BT27" s="416"/>
      <c r="BU27" s="416"/>
      <c r="BV27" s="416"/>
      <c r="BW27" s="416"/>
      <c r="BX27" s="416"/>
      <c r="BY27" s="416"/>
      <c r="BZ27" s="416"/>
      <c r="CA27" s="416"/>
      <c r="CB27" s="416"/>
      <c r="CC27" s="416"/>
      <c r="CD27" s="416"/>
      <c r="CE27" s="416"/>
      <c r="CF27" s="416"/>
      <c r="CG27" s="416"/>
      <c r="CH27" s="416"/>
      <c r="CI27" s="416"/>
      <c r="CJ27" s="416"/>
      <c r="CK27" s="416"/>
      <c r="CL27" s="416"/>
      <c r="CM27" s="416"/>
      <c r="CN27" s="416"/>
      <c r="CO27" s="416"/>
      <c r="CP27" s="416"/>
      <c r="CQ27" s="416"/>
      <c r="CR27" s="416"/>
      <c r="CS27" s="416"/>
      <c r="CT27" s="416"/>
      <c r="CU27" s="416"/>
      <c r="CV27" s="416"/>
      <c r="CW27" s="416"/>
      <c r="CX27" s="416"/>
      <c r="CY27" s="416"/>
      <c r="CZ27" s="416"/>
      <c r="DA27" s="416"/>
      <c r="DB27" s="416"/>
      <c r="DC27" s="416"/>
      <c r="DD27" s="416"/>
      <c r="DE27" s="416"/>
      <c r="DF27" s="416"/>
      <c r="DG27" s="416"/>
      <c r="DH27" s="416"/>
      <c r="DI27" s="416"/>
      <c r="DJ27" s="416"/>
      <c r="DK27" s="416"/>
      <c r="DL27" s="416"/>
      <c r="DM27" s="416"/>
      <c r="DN27" s="416"/>
      <c r="DO27" s="416"/>
      <c r="DP27" s="416"/>
      <c r="DQ27" s="416"/>
      <c r="DR27" s="416"/>
      <c r="DS27" s="416"/>
      <c r="DT27" s="416"/>
      <c r="DU27" s="416"/>
      <c r="DV27" s="416"/>
      <c r="DW27" s="416"/>
      <c r="DX27" s="416"/>
      <c r="DY27" s="416"/>
      <c r="DZ27" s="416"/>
      <c r="EA27" s="416"/>
      <c r="EB27" s="416"/>
      <c r="EC27" s="416"/>
      <c r="ED27" s="416"/>
      <c r="EE27" s="416"/>
      <c r="EF27" s="416"/>
      <c r="EG27" s="416"/>
      <c r="EH27" s="416"/>
      <c r="EI27" s="416"/>
      <c r="EJ27" s="416"/>
      <c r="EK27" s="416"/>
      <c r="EL27" s="416"/>
      <c r="EM27" s="416"/>
      <c r="EN27" s="416"/>
      <c r="EO27" s="416"/>
      <c r="EP27" s="416"/>
      <c r="EQ27" s="416"/>
      <c r="ER27" s="416"/>
      <c r="ES27" s="416"/>
      <c r="ET27" s="416"/>
      <c r="EU27" s="416"/>
      <c r="EV27" s="416"/>
      <c r="EW27" s="416"/>
      <c r="EX27" s="416"/>
      <c r="EY27" s="416"/>
      <c r="EZ27" s="416"/>
      <c r="FA27" s="416"/>
      <c r="FB27" s="416"/>
      <c r="FC27" s="416"/>
      <c r="FD27" s="416"/>
      <c r="FE27" s="416"/>
      <c r="FF27" s="416"/>
      <c r="FG27" s="416"/>
      <c r="FH27" s="416"/>
      <c r="FI27" s="416"/>
      <c r="FJ27" s="416"/>
      <c r="FK27" s="416"/>
      <c r="FL27" s="416"/>
      <c r="FM27" s="416"/>
      <c r="FN27" s="416"/>
      <c r="FO27" s="416"/>
      <c r="FP27" s="416"/>
      <c r="FQ27" s="416"/>
      <c r="FR27" s="416"/>
      <c r="FS27" s="416"/>
      <c r="FT27" s="416"/>
      <c r="FU27" s="416"/>
      <c r="FV27" s="416"/>
      <c r="FW27" s="416"/>
      <c r="FX27" s="416"/>
      <c r="FY27" s="416"/>
      <c r="FZ27" s="416"/>
      <c r="GA27" s="416"/>
      <c r="GB27" s="416"/>
      <c r="GC27" s="416"/>
      <c r="GD27" s="416"/>
      <c r="GE27" s="416"/>
      <c r="GF27" s="416"/>
      <c r="GG27" s="416"/>
      <c r="GH27" s="416"/>
      <c r="GI27" s="416"/>
      <c r="GJ27" s="416"/>
      <c r="GK27" s="416"/>
      <c r="GL27" s="416"/>
      <c r="GM27" s="416"/>
      <c r="GN27" s="416"/>
      <c r="GO27" s="416"/>
      <c r="GP27" s="416"/>
      <c r="GQ27" s="416"/>
      <c r="GR27" s="416"/>
      <c r="GS27" s="416"/>
      <c r="GT27" s="416"/>
      <c r="GU27" s="416"/>
      <c r="GV27" s="416"/>
      <c r="GW27" s="416"/>
      <c r="GX27" s="416"/>
      <c r="GY27" s="416"/>
      <c r="GZ27" s="416"/>
      <c r="HA27" s="416"/>
      <c r="HB27" s="416"/>
      <c r="HC27" s="416"/>
      <c r="HD27" s="416"/>
      <c r="HE27" s="416"/>
      <c r="HF27" s="416"/>
      <c r="HG27" s="416"/>
      <c r="HH27" s="416"/>
      <c r="HI27" s="416"/>
      <c r="HJ27" s="416"/>
      <c r="HK27" s="416"/>
      <c r="HL27" s="416"/>
      <c r="HM27" s="416"/>
      <c r="HN27" s="416"/>
      <c r="HO27" s="416"/>
      <c r="HP27" s="416"/>
      <c r="HQ27" s="416"/>
      <c r="HR27" s="416"/>
      <c r="HS27" s="416"/>
      <c r="HT27" s="416"/>
      <c r="HU27" s="416"/>
      <c r="HV27" s="416"/>
      <c r="HW27" s="416"/>
      <c r="HX27" s="416"/>
      <c r="HY27" s="416"/>
      <c r="HZ27" s="416"/>
      <c r="IA27" s="416"/>
      <c r="IB27" s="416"/>
      <c r="IC27" s="416"/>
      <c r="ID27" s="416"/>
      <c r="IE27" s="416"/>
      <c r="IF27" s="416"/>
      <c r="IG27" s="416"/>
      <c r="IH27" s="416"/>
      <c r="II27" s="416"/>
      <c r="IJ27" s="416"/>
      <c r="IK27" s="416"/>
      <c r="IL27" s="416"/>
      <c r="IM27" s="416"/>
      <c r="IN27" s="416"/>
      <c r="IO27" s="416"/>
      <c r="IP27" s="416"/>
      <c r="IQ27" s="416"/>
      <c r="IR27" s="416"/>
      <c r="IS27" s="416"/>
      <c r="IT27" s="416"/>
      <c r="IU27" s="416"/>
      <c r="IV27" s="416"/>
      <c r="IW27" s="416"/>
      <c r="IX27" s="416"/>
      <c r="IY27" s="416"/>
      <c r="IZ27" s="416"/>
      <c r="JA27" s="416"/>
      <c r="JB27" s="416"/>
      <c r="JC27" s="416"/>
      <c r="JD27" s="416"/>
      <c r="JE27" s="416"/>
      <c r="JF27" s="416"/>
      <c r="JG27" s="416"/>
      <c r="JH27" s="416"/>
      <c r="JI27" s="416"/>
      <c r="JJ27" s="416"/>
      <c r="JK27" s="416"/>
      <c r="JL27" s="416"/>
      <c r="JM27" s="416"/>
      <c r="JN27" s="416"/>
      <c r="JO27" s="416"/>
      <c r="JP27" s="416"/>
      <c r="JQ27" s="416"/>
      <c r="JR27" s="416"/>
      <c r="JS27" s="416"/>
      <c r="JT27" s="416"/>
      <c r="JU27" s="416"/>
      <c r="JV27" s="416"/>
      <c r="JW27" s="416"/>
      <c r="JX27" s="416"/>
      <c r="JY27" s="416"/>
      <c r="JZ27" s="416"/>
      <c r="KA27" s="416"/>
      <c r="KB27" s="416"/>
      <c r="KC27" s="416"/>
      <c r="KD27" s="416"/>
      <c r="KE27" s="416"/>
      <c r="KF27" s="416"/>
      <c r="KG27" s="416"/>
      <c r="KH27" s="416"/>
      <c r="KI27" s="416"/>
      <c r="KJ27" s="416"/>
      <c r="KK27" s="416"/>
      <c r="KL27" s="416"/>
      <c r="KM27" s="416"/>
      <c r="KN27" s="416"/>
      <c r="KO27" s="416"/>
      <c r="KP27" s="416"/>
      <c r="KQ27" s="416"/>
      <c r="KR27" s="416"/>
      <c r="KS27" s="416"/>
      <c r="KT27" s="416"/>
      <c r="KU27" s="416"/>
      <c r="KV27" s="416"/>
      <c r="KW27" s="416"/>
      <c r="KX27" s="416"/>
      <c r="KY27" s="416"/>
      <c r="KZ27" s="416"/>
      <c r="LA27" s="416"/>
      <c r="LB27" s="416"/>
      <c r="LC27" s="416"/>
      <c r="LD27" s="416"/>
      <c r="LE27" s="416"/>
      <c r="LF27" s="416"/>
      <c r="LG27" s="416"/>
      <c r="LH27" s="416"/>
      <c r="LI27" s="416"/>
      <c r="LJ27" s="416"/>
      <c r="LK27" s="416"/>
      <c r="LL27" s="416"/>
      <c r="LM27" s="416"/>
      <c r="LN27" s="416"/>
      <c r="LO27" s="416"/>
      <c r="LP27" s="416"/>
      <c r="LQ27" s="416"/>
      <c r="LR27" s="416"/>
      <c r="LS27" s="416"/>
      <c r="LT27" s="416"/>
      <c r="LU27" s="416"/>
      <c r="LV27" s="416"/>
      <c r="LW27" s="416"/>
      <c r="LX27" s="416"/>
      <c r="LY27" s="416"/>
      <c r="LZ27" s="416"/>
      <c r="MA27" s="416"/>
      <c r="MB27" s="416"/>
      <c r="MC27" s="416"/>
      <c r="MD27" s="416"/>
      <c r="ME27" s="416"/>
      <c r="MF27" s="416"/>
      <c r="MG27" s="416"/>
      <c r="MH27" s="416"/>
      <c r="MI27" s="416"/>
      <c r="MJ27" s="416"/>
      <c r="MK27" s="416"/>
      <c r="ML27" s="416"/>
      <c r="MM27" s="416"/>
      <c r="MN27" s="416"/>
      <c r="MO27" s="416"/>
      <c r="MP27" s="416"/>
      <c r="MQ27" s="416"/>
      <c r="MR27" s="416"/>
      <c r="MS27" s="416"/>
      <c r="MT27" s="416"/>
      <c r="MU27" s="416"/>
      <c r="MV27" s="416"/>
      <c r="MW27" s="416"/>
      <c r="MX27" s="416"/>
      <c r="MY27" s="416"/>
      <c r="MZ27" s="416"/>
      <c r="NA27" s="416"/>
      <c r="NB27" s="416"/>
      <c r="NC27" s="416"/>
      <c r="ND27" s="416"/>
      <c r="NE27" s="416"/>
      <c r="NF27" s="416"/>
      <c r="NG27" s="416"/>
      <c r="NH27" s="416"/>
      <c r="NI27" s="416"/>
      <c r="NJ27" s="416"/>
      <c r="NK27" s="416"/>
      <c r="NL27" s="416"/>
      <c r="NM27" s="416"/>
      <c r="NN27" s="416"/>
      <c r="NO27" s="416"/>
      <c r="NP27" s="416"/>
      <c r="NQ27" s="416"/>
      <c r="NR27" s="416"/>
      <c r="NS27" s="416"/>
      <c r="NT27" s="416"/>
      <c r="NU27" s="416"/>
      <c r="NV27" s="416"/>
      <c r="NW27" s="416"/>
      <c r="NX27" s="416"/>
      <c r="NY27" s="416"/>
      <c r="NZ27" s="416"/>
      <c r="OA27" s="416"/>
      <c r="OB27" s="416"/>
      <c r="OC27" s="416"/>
      <c r="OD27" s="416"/>
      <c r="OE27" s="416"/>
      <c r="OF27" s="416"/>
      <c r="OG27" s="416"/>
      <c r="OH27" s="416"/>
      <c r="OI27" s="416"/>
      <c r="OJ27" s="416"/>
      <c r="OK27" s="416"/>
      <c r="OL27" s="416"/>
      <c r="OM27" s="416"/>
      <c r="ON27" s="416"/>
      <c r="OO27" s="416"/>
      <c r="OP27" s="416"/>
      <c r="OQ27" s="416"/>
      <c r="OR27" s="416"/>
      <c r="OS27" s="416"/>
      <c r="OT27" s="416"/>
      <c r="OU27" s="416"/>
      <c r="OV27" s="416"/>
      <c r="OW27" s="416"/>
      <c r="OX27" s="416"/>
      <c r="OY27" s="416"/>
      <c r="OZ27" s="416"/>
      <c r="PA27" s="416"/>
      <c r="PB27" s="416"/>
      <c r="PC27" s="416"/>
      <c r="PD27" s="416"/>
      <c r="PE27" s="416"/>
      <c r="PF27" s="416"/>
      <c r="PG27" s="416"/>
      <c r="PH27" s="416"/>
      <c r="PI27" s="416"/>
      <c r="PJ27" s="416"/>
      <c r="PK27" s="416"/>
      <c r="PL27" s="416"/>
      <c r="PM27" s="416"/>
      <c r="PN27" s="416"/>
      <c r="PO27" s="416"/>
      <c r="PP27" s="416"/>
      <c r="PQ27" s="416"/>
      <c r="PR27" s="416"/>
      <c r="PS27" s="416"/>
      <c r="PT27" s="416"/>
      <c r="PU27" s="416"/>
      <c r="PV27" s="416"/>
      <c r="PW27" s="416"/>
      <c r="PX27" s="416"/>
      <c r="PY27" s="416"/>
      <c r="PZ27" s="416"/>
      <c r="QA27" s="416"/>
      <c r="QB27" s="416"/>
      <c r="QC27" s="416"/>
      <c r="QD27" s="416"/>
      <c r="QE27" s="416"/>
      <c r="QF27" s="416"/>
      <c r="QG27" s="416"/>
      <c r="QH27" s="416"/>
      <c r="QI27" s="416"/>
      <c r="QJ27" s="416"/>
      <c r="QK27" s="416"/>
      <c r="QL27" s="416"/>
      <c r="QM27" s="416"/>
      <c r="QN27" s="416"/>
      <c r="QO27" s="416"/>
      <c r="QP27" s="416"/>
      <c r="QQ27" s="416"/>
      <c r="QR27" s="416"/>
      <c r="QS27" s="416"/>
      <c r="QT27" s="416"/>
      <c r="QU27" s="416"/>
      <c r="QV27" s="416"/>
      <c r="QW27" s="416"/>
      <c r="QX27" s="416"/>
      <c r="QY27" s="416"/>
      <c r="QZ27" s="416"/>
      <c r="RA27" s="416"/>
      <c r="RB27" s="416"/>
      <c r="RC27" s="416"/>
      <c r="RD27" s="416"/>
      <c r="RE27" s="416"/>
      <c r="RF27" s="416"/>
      <c r="RG27" s="416"/>
      <c r="RH27" s="416"/>
      <c r="RI27" s="416"/>
      <c r="RJ27" s="416"/>
      <c r="RK27" s="416"/>
      <c r="RL27" s="416"/>
      <c r="RM27" s="416"/>
      <c r="RN27" s="416"/>
      <c r="RO27" s="416"/>
      <c r="RP27" s="416"/>
      <c r="RQ27" s="416"/>
      <c r="RR27" s="416"/>
      <c r="RS27" s="416"/>
      <c r="RT27" s="416"/>
      <c r="RU27" s="416"/>
      <c r="RV27" s="416"/>
      <c r="RW27" s="416"/>
      <c r="RX27" s="416"/>
      <c r="RY27" s="416"/>
      <c r="RZ27" s="416"/>
      <c r="SA27" s="416"/>
      <c r="SB27" s="416"/>
      <c r="SC27" s="416"/>
      <c r="SD27" s="416"/>
      <c r="SE27" s="416"/>
      <c r="SF27" s="416"/>
      <c r="SG27" s="416"/>
      <c r="SH27" s="416"/>
      <c r="SI27" s="416"/>
      <c r="SJ27" s="416"/>
      <c r="SK27" s="416"/>
      <c r="SL27" s="416"/>
      <c r="SM27" s="416"/>
      <c r="SN27" s="416"/>
      <c r="SO27" s="416"/>
      <c r="SP27" s="416"/>
      <c r="SQ27" s="416"/>
      <c r="SR27" s="416"/>
      <c r="SS27" s="416"/>
      <c r="ST27" s="416"/>
      <c r="SU27" s="416"/>
      <c r="SV27" s="416"/>
      <c r="SW27" s="416"/>
      <c r="SX27" s="416"/>
      <c r="SY27" s="416"/>
      <c r="SZ27" s="416"/>
      <c r="TA27" s="416"/>
      <c r="TB27" s="416"/>
      <c r="TC27" s="416"/>
      <c r="TD27" s="416"/>
      <c r="TE27" s="416"/>
      <c r="TF27" s="416"/>
      <c r="TG27" s="416"/>
      <c r="TH27" s="416"/>
      <c r="TI27" s="416"/>
      <c r="TJ27" s="416"/>
      <c r="TK27" s="416"/>
      <c r="TL27" s="416"/>
      <c r="TM27" s="416"/>
      <c r="TN27" s="416"/>
      <c r="TO27" s="416"/>
      <c r="TP27" s="416"/>
      <c r="TQ27" s="416"/>
      <c r="TR27" s="416"/>
      <c r="TS27" s="416"/>
      <c r="TT27" s="416"/>
      <c r="TU27" s="416"/>
      <c r="TV27" s="416"/>
      <c r="TW27" s="416"/>
      <c r="TX27" s="416"/>
      <c r="TY27" s="416"/>
      <c r="TZ27" s="416"/>
      <c r="UA27" s="416"/>
      <c r="UB27" s="416"/>
      <c r="UC27" s="416"/>
      <c r="UD27" s="416"/>
      <c r="UE27" s="416"/>
      <c r="UF27" s="416"/>
      <c r="UG27" s="416"/>
      <c r="UH27" s="416"/>
      <c r="UI27" s="416"/>
      <c r="UJ27" s="416"/>
      <c r="UK27" s="416"/>
      <c r="UL27" s="416"/>
      <c r="UM27" s="416"/>
      <c r="UN27" s="416"/>
      <c r="UO27" s="416"/>
      <c r="UP27" s="416"/>
      <c r="UQ27" s="416"/>
      <c r="UR27" s="416"/>
      <c r="US27" s="416"/>
      <c r="UT27" s="416"/>
      <c r="UU27" s="416"/>
      <c r="UV27" s="416"/>
      <c r="UW27" s="416"/>
      <c r="UX27" s="416"/>
      <c r="UY27" s="416"/>
      <c r="UZ27" s="416"/>
      <c r="VA27" s="416"/>
      <c r="VB27" s="416"/>
      <c r="VC27" s="416"/>
      <c r="VD27" s="416"/>
      <c r="VE27" s="416"/>
      <c r="VF27" s="416"/>
      <c r="VG27" s="416"/>
      <c r="VH27" s="416"/>
      <c r="VI27" s="416"/>
      <c r="VJ27" s="416"/>
      <c r="VK27" s="416"/>
      <c r="VL27" s="416"/>
      <c r="VM27" s="416"/>
      <c r="VN27" s="416"/>
      <c r="VO27" s="416"/>
      <c r="VP27" s="416"/>
      <c r="VQ27" s="416"/>
      <c r="VR27" s="416"/>
      <c r="VS27" s="416"/>
      <c r="VT27" s="416"/>
      <c r="VU27" s="416"/>
      <c r="VV27" s="416"/>
      <c r="VW27" s="416"/>
      <c r="VX27" s="416"/>
      <c r="VY27" s="416"/>
      <c r="VZ27" s="416"/>
      <c r="WA27" s="416"/>
      <c r="WB27" s="416"/>
      <c r="WC27" s="416"/>
      <c r="WD27" s="416"/>
      <c r="WE27" s="416"/>
      <c r="WF27" s="416"/>
      <c r="WG27" s="416"/>
      <c r="WH27" s="416"/>
      <c r="WI27" s="416"/>
      <c r="WJ27" s="416"/>
      <c r="WK27" s="416"/>
      <c r="WL27" s="416"/>
      <c r="WM27" s="416"/>
      <c r="WN27" s="416"/>
      <c r="WO27" s="416"/>
      <c r="WP27" s="416"/>
      <c r="WQ27" s="416"/>
      <c r="WR27" s="416"/>
      <c r="WS27" s="416"/>
      <c r="WT27" s="416"/>
      <c r="WU27" s="416"/>
      <c r="WV27" s="416"/>
      <c r="WW27" s="416"/>
      <c r="WX27" s="416"/>
      <c r="WY27" s="416"/>
      <c r="WZ27" s="416"/>
      <c r="XA27" s="416"/>
      <c r="XB27" s="416"/>
      <c r="XC27" s="416"/>
      <c r="XD27" s="416"/>
      <c r="XE27" s="416"/>
      <c r="XF27" s="416"/>
      <c r="XG27" s="416"/>
      <c r="XH27" s="416"/>
      <c r="XI27" s="416"/>
      <c r="XJ27" s="416"/>
      <c r="XK27" s="416"/>
      <c r="XL27" s="416"/>
      <c r="XM27" s="416"/>
      <c r="XN27" s="416"/>
      <c r="XO27" s="416"/>
      <c r="XP27" s="416"/>
      <c r="XQ27" s="416"/>
      <c r="XR27" s="416"/>
      <c r="XS27" s="416"/>
      <c r="XT27" s="416"/>
      <c r="XU27" s="416"/>
      <c r="XV27" s="416"/>
      <c r="XW27" s="416"/>
      <c r="XX27" s="416"/>
      <c r="XY27" s="416"/>
      <c r="XZ27" s="416"/>
      <c r="YA27" s="416"/>
      <c r="YB27" s="416"/>
      <c r="YC27" s="416"/>
      <c r="YD27" s="416"/>
      <c r="YE27" s="416"/>
      <c r="YF27" s="416"/>
      <c r="YG27" s="416"/>
      <c r="YH27" s="416"/>
      <c r="YI27" s="416"/>
      <c r="YJ27" s="416"/>
      <c r="YK27" s="416"/>
      <c r="YL27" s="416"/>
      <c r="YM27" s="416"/>
      <c r="YN27" s="416"/>
      <c r="YO27" s="416"/>
      <c r="YP27" s="416"/>
      <c r="YQ27" s="416"/>
      <c r="YR27" s="416"/>
      <c r="YS27" s="416"/>
      <c r="YT27" s="416"/>
      <c r="YU27" s="416"/>
      <c r="YV27" s="416"/>
      <c r="YW27" s="416"/>
      <c r="YX27" s="416"/>
      <c r="YY27" s="416"/>
      <c r="YZ27" s="416"/>
      <c r="ZA27" s="416"/>
      <c r="ZB27" s="416"/>
      <c r="ZC27" s="416"/>
      <c r="ZD27" s="416"/>
      <c r="ZE27" s="416"/>
      <c r="ZF27" s="416"/>
      <c r="ZG27" s="416"/>
      <c r="ZH27" s="416"/>
      <c r="ZI27" s="416"/>
      <c r="ZJ27" s="416"/>
      <c r="ZK27" s="416"/>
      <c r="ZL27" s="416"/>
      <c r="ZM27" s="416"/>
      <c r="ZN27" s="416"/>
      <c r="ZO27" s="416"/>
      <c r="ZP27" s="416"/>
      <c r="ZQ27" s="416"/>
      <c r="ZR27" s="416"/>
      <c r="ZS27" s="416"/>
      <c r="ZT27" s="416"/>
      <c r="ZU27" s="416"/>
      <c r="ZV27" s="416"/>
      <c r="ZW27" s="416"/>
      <c r="ZX27" s="416"/>
      <c r="ZY27" s="416"/>
      <c r="ZZ27" s="416"/>
      <c r="AAA27" s="416"/>
      <c r="AAB27" s="416"/>
      <c r="AAC27" s="416"/>
      <c r="AAD27" s="416"/>
      <c r="AAE27" s="416"/>
      <c r="AAF27" s="416"/>
      <c r="AAG27" s="416"/>
      <c r="AAH27" s="416"/>
      <c r="AAI27" s="416"/>
      <c r="AAJ27" s="416"/>
      <c r="AAK27" s="416"/>
      <c r="AAL27" s="416"/>
      <c r="AAM27" s="416"/>
      <c r="AAN27" s="416"/>
      <c r="AAO27" s="416"/>
      <c r="AAP27" s="416"/>
      <c r="AAQ27" s="416"/>
      <c r="AAR27" s="416"/>
      <c r="AAS27" s="416"/>
      <c r="AAT27" s="416"/>
      <c r="AAU27" s="416"/>
      <c r="AAV27" s="416"/>
      <c r="AAW27" s="416"/>
      <c r="AAX27" s="416"/>
      <c r="AAY27" s="416"/>
      <c r="AAZ27" s="416"/>
      <c r="ABA27" s="416"/>
      <c r="ABB27" s="416"/>
      <c r="ABC27" s="416"/>
      <c r="ABD27" s="416"/>
      <c r="ABE27" s="416"/>
      <c r="ABF27" s="416"/>
      <c r="ABG27" s="416"/>
      <c r="ABH27" s="416"/>
      <c r="ABI27" s="416"/>
      <c r="ABJ27" s="416"/>
      <c r="ABK27" s="416"/>
      <c r="ABL27" s="416"/>
      <c r="ABM27" s="416"/>
      <c r="ABN27" s="416"/>
      <c r="ABO27" s="416"/>
      <c r="ABP27" s="416"/>
      <c r="ABQ27" s="416"/>
      <c r="ABR27" s="416"/>
      <c r="ABS27" s="416"/>
      <c r="ABT27" s="416"/>
      <c r="ABU27" s="416"/>
      <c r="ABV27" s="416"/>
      <c r="ABW27" s="416"/>
      <c r="ABX27" s="416"/>
      <c r="ABY27" s="416"/>
      <c r="ABZ27" s="416"/>
      <c r="ACA27" s="416"/>
      <c r="ACB27" s="416"/>
      <c r="ACC27" s="416"/>
      <c r="ACD27" s="416"/>
      <c r="ACE27" s="416"/>
      <c r="ACF27" s="416"/>
      <c r="ACG27" s="416"/>
      <c r="ACH27" s="416"/>
      <c r="ACI27" s="416"/>
      <c r="ACJ27" s="416"/>
      <c r="ACK27" s="416"/>
      <c r="ACL27" s="416"/>
      <c r="ACM27" s="416"/>
      <c r="ACN27" s="416"/>
      <c r="ACO27" s="416"/>
      <c r="ACP27" s="416"/>
      <c r="ACQ27" s="416"/>
      <c r="ACR27" s="416"/>
      <c r="ACS27" s="416"/>
      <c r="ACT27" s="416"/>
      <c r="ACU27" s="416"/>
      <c r="ACV27" s="416"/>
      <c r="ACW27" s="416"/>
      <c r="ACX27" s="416"/>
      <c r="ACY27" s="416"/>
      <c r="ACZ27" s="416"/>
      <c r="ADA27" s="416"/>
      <c r="ADB27" s="416"/>
      <c r="ADC27" s="416"/>
      <c r="ADD27" s="416"/>
      <c r="ADE27" s="416"/>
      <c r="ADF27" s="416"/>
      <c r="ADG27" s="416"/>
      <c r="ADH27" s="416"/>
      <c r="ADI27" s="416"/>
      <c r="ADJ27" s="416"/>
      <c r="ADK27" s="416"/>
      <c r="ADL27" s="416"/>
      <c r="ADM27" s="416"/>
      <c r="ADN27" s="416"/>
      <c r="ADO27" s="416"/>
      <c r="ADP27" s="416"/>
      <c r="ADQ27" s="416"/>
      <c r="ADR27" s="416"/>
      <c r="ADS27" s="416"/>
      <c r="ADT27" s="416"/>
      <c r="ADU27" s="416"/>
      <c r="ADV27" s="416"/>
      <c r="ADW27" s="416"/>
      <c r="ADX27" s="416"/>
      <c r="ADY27" s="416"/>
      <c r="ADZ27" s="416"/>
      <c r="AEA27" s="416"/>
      <c r="AEB27" s="416"/>
      <c r="AEC27" s="416"/>
      <c r="AED27" s="416"/>
      <c r="AEE27" s="416"/>
      <c r="AEF27" s="416"/>
      <c r="AEG27" s="416"/>
      <c r="AEH27" s="416"/>
      <c r="AEI27" s="416"/>
      <c r="AEJ27" s="416"/>
      <c r="AEK27" s="416"/>
      <c r="AEL27" s="416"/>
      <c r="AEM27" s="416"/>
      <c r="AEN27" s="416"/>
      <c r="AEO27" s="416"/>
      <c r="AEP27" s="416"/>
      <c r="AEQ27" s="416"/>
      <c r="AER27" s="416"/>
      <c r="AES27" s="416"/>
      <c r="AET27" s="416"/>
      <c r="AEU27" s="416"/>
      <c r="AEV27" s="416"/>
      <c r="AEW27" s="416"/>
      <c r="AEX27" s="416"/>
      <c r="AEY27" s="416"/>
      <c r="AEZ27" s="416"/>
      <c r="AFA27" s="416"/>
      <c r="AFB27" s="416"/>
      <c r="AFC27" s="416"/>
      <c r="AFD27" s="416"/>
      <c r="AFE27" s="416"/>
      <c r="AFF27" s="416"/>
      <c r="AFG27" s="416"/>
      <c r="AFH27" s="416"/>
      <c r="AFI27" s="416"/>
      <c r="AFJ27" s="416"/>
      <c r="AFK27" s="416"/>
      <c r="AFL27" s="416"/>
      <c r="AFM27" s="416"/>
      <c r="AFN27" s="416"/>
      <c r="AFO27" s="416"/>
      <c r="AFP27" s="416"/>
      <c r="AFQ27" s="416"/>
      <c r="AFR27" s="416"/>
      <c r="AFS27" s="416"/>
      <c r="AFT27" s="416"/>
      <c r="AFU27" s="416"/>
      <c r="AFV27" s="416"/>
      <c r="AFW27" s="416"/>
      <c r="AFX27" s="416"/>
      <c r="AFY27" s="416"/>
      <c r="AFZ27" s="416"/>
      <c r="AGA27" s="416"/>
      <c r="AGB27" s="416"/>
      <c r="AGC27" s="416"/>
      <c r="AGD27" s="416"/>
      <c r="AGE27" s="416"/>
      <c r="AGF27" s="416"/>
      <c r="AGG27" s="416"/>
      <c r="AGH27" s="416"/>
      <c r="AGI27" s="416"/>
      <c r="AGJ27" s="416"/>
      <c r="AGK27" s="416"/>
      <c r="AGL27" s="416"/>
      <c r="AGM27" s="416"/>
      <c r="AGN27" s="416"/>
      <c r="AGO27" s="416"/>
      <c r="AGP27" s="416"/>
      <c r="AGQ27" s="416"/>
      <c r="AGR27" s="416"/>
      <c r="AGS27" s="416"/>
      <c r="AGT27" s="416"/>
      <c r="AGU27" s="416"/>
      <c r="AGV27" s="416"/>
      <c r="AGW27" s="416"/>
      <c r="AGX27" s="416"/>
      <c r="AGY27" s="416"/>
      <c r="AGZ27" s="416"/>
      <c r="AHA27" s="416"/>
      <c r="AHB27" s="416"/>
      <c r="AHC27" s="416"/>
      <c r="AHD27" s="416"/>
      <c r="AHE27" s="416"/>
      <c r="AHF27" s="416"/>
      <c r="AHG27" s="416"/>
      <c r="AHH27" s="416"/>
      <c r="AHI27" s="416"/>
      <c r="AHJ27" s="416"/>
      <c r="AHK27" s="416"/>
      <c r="AHL27" s="416"/>
      <c r="AHM27" s="416"/>
      <c r="AHN27" s="416"/>
      <c r="AHO27" s="416"/>
      <c r="AHP27" s="416"/>
      <c r="AHQ27" s="416"/>
      <c r="AHR27" s="416"/>
      <c r="AHS27" s="416"/>
      <c r="AHT27" s="416"/>
      <c r="AHU27" s="416"/>
      <c r="AHV27" s="416"/>
      <c r="AHW27" s="416"/>
      <c r="AHX27" s="416"/>
      <c r="AHY27" s="416"/>
      <c r="AHZ27" s="416"/>
      <c r="AIA27" s="416"/>
      <c r="AIB27" s="416"/>
      <c r="AIC27" s="416"/>
      <c r="AID27" s="416"/>
      <c r="AIE27" s="416"/>
      <c r="AIF27" s="416"/>
      <c r="AIG27" s="416"/>
      <c r="AIH27" s="416"/>
      <c r="AII27" s="416"/>
      <c r="AIJ27" s="416"/>
      <c r="AIK27" s="416"/>
      <c r="AIL27" s="416"/>
      <c r="AIM27" s="416"/>
      <c r="AIN27" s="416"/>
      <c r="AIO27" s="416"/>
      <c r="AIP27" s="416"/>
      <c r="AIQ27" s="416"/>
      <c r="AIR27" s="416"/>
      <c r="AIS27" s="416"/>
      <c r="AIT27" s="416"/>
      <c r="AIU27" s="416"/>
      <c r="AIV27" s="416"/>
      <c r="AIW27" s="416"/>
      <c r="AIX27" s="416"/>
      <c r="AIY27" s="416"/>
      <c r="AIZ27" s="416"/>
      <c r="AJA27" s="416"/>
      <c r="AJB27" s="416"/>
      <c r="AJC27" s="416"/>
      <c r="AJD27" s="416"/>
      <c r="AJE27" s="416"/>
      <c r="AJF27" s="416"/>
      <c r="AJG27" s="416"/>
      <c r="AJH27" s="416"/>
      <c r="AJI27" s="416"/>
      <c r="AJJ27" s="416"/>
      <c r="AJK27" s="416"/>
      <c r="AJL27" s="416"/>
      <c r="AJM27" s="416"/>
      <c r="AJN27" s="416"/>
      <c r="AJO27" s="416"/>
      <c r="AJP27" s="416"/>
      <c r="AJQ27" s="416"/>
      <c r="AJR27" s="416"/>
      <c r="AJS27" s="416"/>
      <c r="AJT27" s="416"/>
      <c r="AJU27" s="416"/>
      <c r="AJV27" s="416"/>
      <c r="AJW27" s="416"/>
      <c r="AJX27" s="416"/>
      <c r="AJY27" s="416"/>
      <c r="AJZ27" s="416"/>
      <c r="AKA27" s="416"/>
      <c r="AKB27" s="416"/>
      <c r="AKC27" s="416"/>
      <c r="AKD27" s="416"/>
      <c r="AKE27" s="416"/>
      <c r="AKF27" s="416"/>
      <c r="AKG27" s="416"/>
      <c r="AKH27" s="416"/>
      <c r="AKI27" s="416"/>
      <c r="AKJ27" s="416"/>
      <c r="AKK27" s="416"/>
      <c r="AKL27" s="416"/>
      <c r="AKM27" s="416"/>
      <c r="AKN27" s="416"/>
      <c r="AKO27" s="416"/>
      <c r="AKP27" s="416"/>
      <c r="AKQ27" s="416"/>
      <c r="AKR27" s="416"/>
      <c r="AKS27" s="416"/>
      <c r="AKT27" s="416"/>
      <c r="AKU27" s="416"/>
      <c r="AKV27" s="416"/>
      <c r="AKW27" s="416"/>
      <c r="AKX27" s="416"/>
      <c r="AKY27" s="416"/>
      <c r="AKZ27" s="416"/>
      <c r="ALA27" s="416"/>
      <c r="ALB27" s="416"/>
      <c r="ALC27" s="416"/>
      <c r="ALD27" s="416"/>
      <c r="ALE27" s="416"/>
      <c r="ALF27" s="416"/>
      <c r="ALG27" s="416"/>
      <c r="ALH27" s="416"/>
      <c r="ALI27" s="416"/>
      <c r="ALJ27" s="416"/>
      <c r="ALK27" s="416"/>
      <c r="ALL27" s="416"/>
      <c r="ALM27" s="416"/>
      <c r="ALN27" s="416"/>
      <c r="ALO27" s="416"/>
      <c r="ALP27" s="416"/>
      <c r="ALQ27" s="416"/>
      <c r="ALR27" s="416"/>
      <c r="ALS27" s="416"/>
      <c r="ALT27" s="416"/>
      <c r="ALU27" s="416"/>
      <c r="ALV27" s="416"/>
      <c r="ALW27" s="416"/>
      <c r="ALX27" s="416"/>
      <c r="ALY27" s="416"/>
      <c r="ALZ27" s="416"/>
      <c r="AMA27" s="416"/>
      <c r="AMB27" s="416"/>
      <c r="AMC27" s="416"/>
      <c r="AMD27" s="416"/>
      <c r="AME27" s="416"/>
      <c r="AMF27" s="416"/>
      <c r="AMG27" s="416"/>
      <c r="AMH27" s="416"/>
      <c r="AMI27" s="416"/>
      <c r="AMJ27" s="416"/>
      <c r="AMK27" s="416"/>
    </row>
    <row r="28" spans="1:1025" s="298" customFormat="1" ht="39.950000000000003" customHeight="1" x14ac:dyDescent="0.8">
      <c r="A28" s="525" t="s">
        <v>53</v>
      </c>
      <c r="B28" s="418">
        <v>1073</v>
      </c>
      <c r="C28" s="419">
        <v>388</v>
      </c>
      <c r="D28" s="418">
        <v>324</v>
      </c>
      <c r="E28" s="419">
        <v>736</v>
      </c>
      <c r="F28" s="418">
        <v>584</v>
      </c>
      <c r="G28" s="420">
        <v>621</v>
      </c>
      <c r="H28" s="421"/>
      <c r="I28" s="417"/>
      <c r="J28" s="422"/>
      <c r="K28" s="416"/>
      <c r="L28" s="416"/>
      <c r="M28" s="416"/>
      <c r="N28" s="416"/>
      <c r="O28" s="416"/>
      <c r="P28" s="416"/>
      <c r="Q28" s="416"/>
      <c r="R28" s="416"/>
      <c r="S28" s="416"/>
      <c r="T28" s="416"/>
      <c r="U28" s="416"/>
      <c r="V28" s="416"/>
      <c r="W28" s="416"/>
      <c r="X28" s="416"/>
      <c r="Y28" s="416"/>
      <c r="Z28" s="416"/>
      <c r="AA28" s="416"/>
      <c r="AB28" s="416"/>
      <c r="AC28" s="416"/>
      <c r="AD28" s="416"/>
      <c r="AE28" s="416"/>
      <c r="AF28" s="416"/>
      <c r="AG28" s="416"/>
      <c r="AH28" s="416"/>
      <c r="AI28" s="416"/>
      <c r="AJ28" s="416"/>
      <c r="AK28" s="416"/>
      <c r="AL28" s="416"/>
      <c r="AM28" s="416"/>
      <c r="AN28" s="416"/>
      <c r="AO28" s="416"/>
      <c r="AP28" s="416"/>
      <c r="AQ28" s="416"/>
      <c r="AR28" s="416"/>
      <c r="AS28" s="416"/>
      <c r="AT28" s="416"/>
      <c r="AU28" s="416"/>
      <c r="AV28" s="416"/>
      <c r="AW28" s="416"/>
      <c r="AX28" s="416"/>
      <c r="AY28" s="416"/>
      <c r="AZ28" s="416"/>
      <c r="BA28" s="416"/>
      <c r="BB28" s="416"/>
      <c r="BC28" s="416"/>
      <c r="BD28" s="416"/>
      <c r="BE28" s="416"/>
      <c r="BF28" s="416"/>
      <c r="BG28" s="416"/>
      <c r="BH28" s="416"/>
      <c r="BI28" s="416"/>
      <c r="BJ28" s="416"/>
      <c r="BK28" s="416"/>
      <c r="BL28" s="416"/>
      <c r="BM28" s="416"/>
      <c r="BN28" s="416"/>
      <c r="BO28" s="416"/>
      <c r="BP28" s="416"/>
      <c r="BQ28" s="416"/>
      <c r="BR28" s="416"/>
      <c r="BS28" s="416"/>
      <c r="BT28" s="416"/>
      <c r="BU28" s="416"/>
      <c r="BV28" s="416"/>
      <c r="BW28" s="416"/>
      <c r="BX28" s="416"/>
      <c r="BY28" s="416"/>
      <c r="BZ28" s="416"/>
      <c r="CA28" s="416"/>
      <c r="CB28" s="416"/>
      <c r="CC28" s="416"/>
      <c r="CD28" s="416"/>
      <c r="CE28" s="416"/>
      <c r="CF28" s="416"/>
      <c r="CG28" s="416"/>
      <c r="CH28" s="416"/>
      <c r="CI28" s="416"/>
      <c r="CJ28" s="416"/>
      <c r="CK28" s="416"/>
      <c r="CL28" s="416"/>
      <c r="CM28" s="416"/>
      <c r="CN28" s="416"/>
      <c r="CO28" s="416"/>
      <c r="CP28" s="416"/>
      <c r="CQ28" s="416"/>
      <c r="CR28" s="416"/>
      <c r="CS28" s="416"/>
      <c r="CT28" s="416"/>
      <c r="CU28" s="416"/>
      <c r="CV28" s="416"/>
      <c r="CW28" s="416"/>
      <c r="CX28" s="416"/>
      <c r="CY28" s="416"/>
      <c r="CZ28" s="416"/>
      <c r="DA28" s="416"/>
      <c r="DB28" s="416"/>
      <c r="DC28" s="416"/>
      <c r="DD28" s="416"/>
      <c r="DE28" s="416"/>
      <c r="DF28" s="416"/>
      <c r="DG28" s="416"/>
      <c r="DH28" s="416"/>
      <c r="DI28" s="416"/>
      <c r="DJ28" s="416"/>
      <c r="DK28" s="416"/>
      <c r="DL28" s="416"/>
      <c r="DM28" s="416"/>
      <c r="DN28" s="416"/>
      <c r="DO28" s="416"/>
      <c r="DP28" s="416"/>
      <c r="DQ28" s="416"/>
      <c r="DR28" s="416"/>
      <c r="DS28" s="416"/>
      <c r="DT28" s="416"/>
      <c r="DU28" s="416"/>
      <c r="DV28" s="416"/>
      <c r="DW28" s="416"/>
      <c r="DX28" s="416"/>
      <c r="DY28" s="416"/>
      <c r="DZ28" s="416"/>
      <c r="EA28" s="416"/>
      <c r="EB28" s="416"/>
      <c r="EC28" s="416"/>
      <c r="ED28" s="416"/>
      <c r="EE28" s="416"/>
      <c r="EF28" s="416"/>
      <c r="EG28" s="416"/>
      <c r="EH28" s="416"/>
      <c r="EI28" s="416"/>
      <c r="EJ28" s="416"/>
      <c r="EK28" s="416"/>
      <c r="EL28" s="416"/>
      <c r="EM28" s="416"/>
      <c r="EN28" s="416"/>
      <c r="EO28" s="416"/>
      <c r="EP28" s="416"/>
      <c r="EQ28" s="416"/>
      <c r="ER28" s="416"/>
      <c r="ES28" s="416"/>
      <c r="ET28" s="416"/>
      <c r="EU28" s="416"/>
      <c r="EV28" s="416"/>
      <c r="EW28" s="416"/>
      <c r="EX28" s="416"/>
      <c r="EY28" s="416"/>
      <c r="EZ28" s="416"/>
      <c r="FA28" s="416"/>
      <c r="FB28" s="416"/>
      <c r="FC28" s="416"/>
      <c r="FD28" s="416"/>
      <c r="FE28" s="416"/>
      <c r="FF28" s="416"/>
      <c r="FG28" s="416"/>
      <c r="FH28" s="416"/>
      <c r="FI28" s="416"/>
      <c r="FJ28" s="416"/>
      <c r="FK28" s="416"/>
      <c r="FL28" s="416"/>
      <c r="FM28" s="416"/>
      <c r="FN28" s="416"/>
      <c r="FO28" s="416"/>
      <c r="FP28" s="416"/>
      <c r="FQ28" s="416"/>
      <c r="FR28" s="416"/>
      <c r="FS28" s="416"/>
      <c r="FT28" s="416"/>
      <c r="FU28" s="416"/>
      <c r="FV28" s="416"/>
      <c r="FW28" s="416"/>
      <c r="FX28" s="416"/>
      <c r="FY28" s="416"/>
      <c r="FZ28" s="416"/>
      <c r="GA28" s="416"/>
      <c r="GB28" s="416"/>
      <c r="GC28" s="416"/>
      <c r="GD28" s="416"/>
      <c r="GE28" s="416"/>
      <c r="GF28" s="416"/>
      <c r="GG28" s="416"/>
      <c r="GH28" s="416"/>
      <c r="GI28" s="416"/>
      <c r="GJ28" s="416"/>
      <c r="GK28" s="416"/>
      <c r="GL28" s="416"/>
      <c r="GM28" s="416"/>
      <c r="GN28" s="416"/>
      <c r="GO28" s="416"/>
      <c r="GP28" s="416"/>
      <c r="GQ28" s="416"/>
      <c r="GR28" s="416"/>
      <c r="GS28" s="416"/>
      <c r="GT28" s="416"/>
      <c r="GU28" s="416"/>
      <c r="GV28" s="416"/>
      <c r="GW28" s="416"/>
      <c r="GX28" s="416"/>
      <c r="GY28" s="416"/>
      <c r="GZ28" s="416"/>
      <c r="HA28" s="416"/>
      <c r="HB28" s="416"/>
      <c r="HC28" s="416"/>
      <c r="HD28" s="416"/>
      <c r="HE28" s="416"/>
      <c r="HF28" s="416"/>
      <c r="HG28" s="416"/>
      <c r="HH28" s="416"/>
      <c r="HI28" s="416"/>
      <c r="HJ28" s="416"/>
      <c r="HK28" s="416"/>
      <c r="HL28" s="416"/>
      <c r="HM28" s="416"/>
      <c r="HN28" s="416"/>
      <c r="HO28" s="416"/>
      <c r="HP28" s="416"/>
      <c r="HQ28" s="416"/>
      <c r="HR28" s="416"/>
      <c r="HS28" s="416"/>
      <c r="HT28" s="416"/>
      <c r="HU28" s="416"/>
      <c r="HV28" s="416"/>
      <c r="HW28" s="416"/>
      <c r="HX28" s="416"/>
      <c r="HY28" s="416"/>
      <c r="HZ28" s="416"/>
      <c r="IA28" s="416"/>
      <c r="IB28" s="416"/>
      <c r="IC28" s="416"/>
      <c r="ID28" s="416"/>
      <c r="IE28" s="416"/>
      <c r="IF28" s="416"/>
      <c r="IG28" s="416"/>
      <c r="IH28" s="416"/>
      <c r="II28" s="416"/>
      <c r="IJ28" s="416"/>
      <c r="IK28" s="416"/>
      <c r="IL28" s="416"/>
      <c r="IM28" s="416"/>
      <c r="IN28" s="416"/>
      <c r="IO28" s="416"/>
      <c r="IP28" s="416"/>
      <c r="IQ28" s="416"/>
      <c r="IR28" s="416"/>
      <c r="IS28" s="416"/>
      <c r="IT28" s="416"/>
      <c r="IU28" s="416"/>
      <c r="IV28" s="416"/>
      <c r="IW28" s="416"/>
      <c r="IX28" s="416"/>
      <c r="IY28" s="416"/>
      <c r="IZ28" s="416"/>
      <c r="JA28" s="416"/>
      <c r="JB28" s="416"/>
      <c r="JC28" s="416"/>
      <c r="JD28" s="416"/>
      <c r="JE28" s="416"/>
      <c r="JF28" s="416"/>
      <c r="JG28" s="416"/>
      <c r="JH28" s="416"/>
      <c r="JI28" s="416"/>
      <c r="JJ28" s="416"/>
      <c r="JK28" s="416"/>
      <c r="JL28" s="416"/>
      <c r="JM28" s="416"/>
      <c r="JN28" s="416"/>
      <c r="JO28" s="416"/>
      <c r="JP28" s="416"/>
      <c r="JQ28" s="416"/>
      <c r="JR28" s="416"/>
      <c r="JS28" s="416"/>
      <c r="JT28" s="416"/>
      <c r="JU28" s="416"/>
      <c r="JV28" s="416"/>
      <c r="JW28" s="416"/>
      <c r="JX28" s="416"/>
      <c r="JY28" s="416"/>
      <c r="JZ28" s="416"/>
      <c r="KA28" s="416"/>
      <c r="KB28" s="416"/>
      <c r="KC28" s="416"/>
      <c r="KD28" s="416"/>
      <c r="KE28" s="416"/>
      <c r="KF28" s="416"/>
      <c r="KG28" s="416"/>
      <c r="KH28" s="416"/>
      <c r="KI28" s="416"/>
      <c r="KJ28" s="416"/>
      <c r="KK28" s="416"/>
      <c r="KL28" s="416"/>
      <c r="KM28" s="416"/>
      <c r="KN28" s="416"/>
      <c r="KO28" s="416"/>
      <c r="KP28" s="416"/>
      <c r="KQ28" s="416"/>
      <c r="KR28" s="416"/>
      <c r="KS28" s="416"/>
      <c r="KT28" s="416"/>
      <c r="KU28" s="416"/>
      <c r="KV28" s="416"/>
      <c r="KW28" s="416"/>
      <c r="KX28" s="416"/>
      <c r="KY28" s="416"/>
      <c r="KZ28" s="416"/>
      <c r="LA28" s="416"/>
      <c r="LB28" s="416"/>
      <c r="LC28" s="416"/>
      <c r="LD28" s="416"/>
      <c r="LE28" s="416"/>
      <c r="LF28" s="416"/>
      <c r="LG28" s="416"/>
      <c r="LH28" s="416"/>
      <c r="LI28" s="416"/>
      <c r="LJ28" s="416"/>
      <c r="LK28" s="416"/>
      <c r="LL28" s="416"/>
      <c r="LM28" s="416"/>
      <c r="LN28" s="416"/>
      <c r="LO28" s="416"/>
      <c r="LP28" s="416"/>
      <c r="LQ28" s="416"/>
      <c r="LR28" s="416"/>
      <c r="LS28" s="416"/>
      <c r="LT28" s="416"/>
      <c r="LU28" s="416"/>
      <c r="LV28" s="416"/>
      <c r="LW28" s="416"/>
      <c r="LX28" s="416"/>
      <c r="LY28" s="416"/>
      <c r="LZ28" s="416"/>
      <c r="MA28" s="416"/>
      <c r="MB28" s="416"/>
      <c r="MC28" s="416"/>
      <c r="MD28" s="416"/>
      <c r="ME28" s="416"/>
      <c r="MF28" s="416"/>
      <c r="MG28" s="416"/>
      <c r="MH28" s="416"/>
      <c r="MI28" s="416"/>
      <c r="MJ28" s="416"/>
      <c r="MK28" s="416"/>
      <c r="ML28" s="416"/>
      <c r="MM28" s="416"/>
      <c r="MN28" s="416"/>
      <c r="MO28" s="416"/>
      <c r="MP28" s="416"/>
      <c r="MQ28" s="416"/>
      <c r="MR28" s="416"/>
      <c r="MS28" s="416"/>
      <c r="MT28" s="416"/>
      <c r="MU28" s="416"/>
      <c r="MV28" s="416"/>
      <c r="MW28" s="416"/>
      <c r="MX28" s="416"/>
      <c r="MY28" s="416"/>
      <c r="MZ28" s="416"/>
      <c r="NA28" s="416"/>
      <c r="NB28" s="416"/>
      <c r="NC28" s="416"/>
      <c r="ND28" s="416"/>
      <c r="NE28" s="416"/>
      <c r="NF28" s="416"/>
      <c r="NG28" s="416"/>
      <c r="NH28" s="416"/>
      <c r="NI28" s="416"/>
      <c r="NJ28" s="416"/>
      <c r="NK28" s="416"/>
      <c r="NL28" s="416"/>
      <c r="NM28" s="416"/>
      <c r="NN28" s="416"/>
      <c r="NO28" s="416"/>
      <c r="NP28" s="416"/>
      <c r="NQ28" s="416"/>
      <c r="NR28" s="416"/>
      <c r="NS28" s="416"/>
      <c r="NT28" s="416"/>
      <c r="NU28" s="416"/>
      <c r="NV28" s="416"/>
      <c r="NW28" s="416"/>
      <c r="NX28" s="416"/>
      <c r="NY28" s="416"/>
      <c r="NZ28" s="416"/>
      <c r="OA28" s="416"/>
      <c r="OB28" s="416"/>
      <c r="OC28" s="416"/>
      <c r="OD28" s="416"/>
      <c r="OE28" s="416"/>
      <c r="OF28" s="416"/>
      <c r="OG28" s="416"/>
      <c r="OH28" s="416"/>
      <c r="OI28" s="416"/>
      <c r="OJ28" s="416"/>
      <c r="OK28" s="416"/>
      <c r="OL28" s="416"/>
      <c r="OM28" s="416"/>
      <c r="ON28" s="416"/>
      <c r="OO28" s="416"/>
      <c r="OP28" s="416"/>
      <c r="OQ28" s="416"/>
      <c r="OR28" s="416"/>
      <c r="OS28" s="416"/>
      <c r="OT28" s="416"/>
      <c r="OU28" s="416"/>
      <c r="OV28" s="416"/>
      <c r="OW28" s="416"/>
      <c r="OX28" s="416"/>
      <c r="OY28" s="416"/>
      <c r="OZ28" s="416"/>
      <c r="PA28" s="416"/>
      <c r="PB28" s="416"/>
      <c r="PC28" s="416"/>
      <c r="PD28" s="416"/>
      <c r="PE28" s="416"/>
      <c r="PF28" s="416"/>
      <c r="PG28" s="416"/>
      <c r="PH28" s="416"/>
      <c r="PI28" s="416"/>
      <c r="PJ28" s="416"/>
      <c r="PK28" s="416"/>
      <c r="PL28" s="416"/>
      <c r="PM28" s="416"/>
      <c r="PN28" s="416"/>
      <c r="PO28" s="416"/>
      <c r="PP28" s="416"/>
      <c r="PQ28" s="416"/>
      <c r="PR28" s="416"/>
      <c r="PS28" s="416"/>
      <c r="PT28" s="416"/>
      <c r="PU28" s="416"/>
      <c r="PV28" s="416"/>
      <c r="PW28" s="416"/>
      <c r="PX28" s="416"/>
      <c r="PY28" s="416"/>
      <c r="PZ28" s="416"/>
      <c r="QA28" s="416"/>
      <c r="QB28" s="416"/>
      <c r="QC28" s="416"/>
      <c r="QD28" s="416"/>
      <c r="QE28" s="416"/>
      <c r="QF28" s="416"/>
      <c r="QG28" s="416"/>
      <c r="QH28" s="416"/>
      <c r="QI28" s="416"/>
      <c r="QJ28" s="416"/>
      <c r="QK28" s="416"/>
      <c r="QL28" s="416"/>
      <c r="QM28" s="416"/>
      <c r="QN28" s="416"/>
      <c r="QO28" s="416"/>
      <c r="QP28" s="416"/>
      <c r="QQ28" s="416"/>
      <c r="QR28" s="416"/>
      <c r="QS28" s="416"/>
      <c r="QT28" s="416"/>
      <c r="QU28" s="416"/>
      <c r="QV28" s="416"/>
      <c r="QW28" s="416"/>
      <c r="QX28" s="416"/>
      <c r="QY28" s="416"/>
      <c r="QZ28" s="416"/>
      <c r="RA28" s="416"/>
      <c r="RB28" s="416"/>
      <c r="RC28" s="416"/>
      <c r="RD28" s="416"/>
      <c r="RE28" s="416"/>
      <c r="RF28" s="416"/>
      <c r="RG28" s="416"/>
      <c r="RH28" s="416"/>
      <c r="RI28" s="416"/>
      <c r="RJ28" s="416"/>
      <c r="RK28" s="416"/>
      <c r="RL28" s="416"/>
      <c r="RM28" s="416"/>
      <c r="RN28" s="416"/>
      <c r="RO28" s="416"/>
      <c r="RP28" s="416"/>
      <c r="RQ28" s="416"/>
      <c r="RR28" s="416"/>
      <c r="RS28" s="416"/>
      <c r="RT28" s="416"/>
      <c r="RU28" s="416"/>
      <c r="RV28" s="416"/>
      <c r="RW28" s="416"/>
      <c r="RX28" s="416"/>
      <c r="RY28" s="416"/>
      <c r="RZ28" s="416"/>
      <c r="SA28" s="416"/>
      <c r="SB28" s="416"/>
      <c r="SC28" s="416"/>
      <c r="SD28" s="416"/>
      <c r="SE28" s="416"/>
      <c r="SF28" s="416"/>
      <c r="SG28" s="416"/>
      <c r="SH28" s="416"/>
      <c r="SI28" s="416"/>
      <c r="SJ28" s="416"/>
      <c r="SK28" s="416"/>
      <c r="SL28" s="416"/>
      <c r="SM28" s="416"/>
      <c r="SN28" s="416"/>
      <c r="SO28" s="416"/>
      <c r="SP28" s="416"/>
      <c r="SQ28" s="416"/>
      <c r="SR28" s="416"/>
      <c r="SS28" s="416"/>
      <c r="ST28" s="416"/>
      <c r="SU28" s="416"/>
      <c r="SV28" s="416"/>
      <c r="SW28" s="416"/>
      <c r="SX28" s="416"/>
      <c r="SY28" s="416"/>
      <c r="SZ28" s="416"/>
      <c r="TA28" s="416"/>
      <c r="TB28" s="416"/>
      <c r="TC28" s="416"/>
      <c r="TD28" s="416"/>
      <c r="TE28" s="416"/>
      <c r="TF28" s="416"/>
      <c r="TG28" s="416"/>
      <c r="TH28" s="416"/>
      <c r="TI28" s="416"/>
      <c r="TJ28" s="416"/>
      <c r="TK28" s="416"/>
      <c r="TL28" s="416"/>
      <c r="TM28" s="416"/>
      <c r="TN28" s="416"/>
      <c r="TO28" s="416"/>
      <c r="TP28" s="416"/>
      <c r="TQ28" s="416"/>
      <c r="TR28" s="416"/>
      <c r="TS28" s="416"/>
      <c r="TT28" s="416"/>
      <c r="TU28" s="416"/>
      <c r="TV28" s="416"/>
      <c r="TW28" s="416"/>
      <c r="TX28" s="416"/>
      <c r="TY28" s="416"/>
      <c r="TZ28" s="416"/>
      <c r="UA28" s="416"/>
      <c r="UB28" s="416"/>
      <c r="UC28" s="416"/>
      <c r="UD28" s="416"/>
      <c r="UE28" s="416"/>
      <c r="UF28" s="416"/>
      <c r="UG28" s="416"/>
      <c r="UH28" s="416"/>
      <c r="UI28" s="416"/>
      <c r="UJ28" s="416"/>
      <c r="UK28" s="416"/>
      <c r="UL28" s="416"/>
      <c r="UM28" s="416"/>
      <c r="UN28" s="416"/>
      <c r="UO28" s="416"/>
      <c r="UP28" s="416"/>
      <c r="UQ28" s="416"/>
      <c r="UR28" s="416"/>
      <c r="US28" s="416"/>
      <c r="UT28" s="416"/>
      <c r="UU28" s="416"/>
      <c r="UV28" s="416"/>
      <c r="UW28" s="416"/>
      <c r="UX28" s="416"/>
      <c r="UY28" s="416"/>
      <c r="UZ28" s="416"/>
      <c r="VA28" s="416"/>
      <c r="VB28" s="416"/>
      <c r="VC28" s="416"/>
      <c r="VD28" s="416"/>
      <c r="VE28" s="416"/>
      <c r="VF28" s="416"/>
      <c r="VG28" s="416"/>
      <c r="VH28" s="416"/>
      <c r="VI28" s="416"/>
      <c r="VJ28" s="416"/>
      <c r="VK28" s="416"/>
      <c r="VL28" s="416"/>
      <c r="VM28" s="416"/>
      <c r="VN28" s="416"/>
      <c r="VO28" s="416"/>
      <c r="VP28" s="416"/>
      <c r="VQ28" s="416"/>
      <c r="VR28" s="416"/>
      <c r="VS28" s="416"/>
      <c r="VT28" s="416"/>
      <c r="VU28" s="416"/>
      <c r="VV28" s="416"/>
      <c r="VW28" s="416"/>
      <c r="VX28" s="416"/>
      <c r="VY28" s="416"/>
      <c r="VZ28" s="416"/>
      <c r="WA28" s="416"/>
      <c r="WB28" s="416"/>
      <c r="WC28" s="416"/>
      <c r="WD28" s="416"/>
      <c r="WE28" s="416"/>
      <c r="WF28" s="416"/>
      <c r="WG28" s="416"/>
      <c r="WH28" s="416"/>
      <c r="WI28" s="416"/>
      <c r="WJ28" s="416"/>
      <c r="WK28" s="416"/>
      <c r="WL28" s="416"/>
      <c r="WM28" s="416"/>
      <c r="WN28" s="416"/>
      <c r="WO28" s="416"/>
      <c r="WP28" s="416"/>
      <c r="WQ28" s="416"/>
      <c r="WR28" s="416"/>
      <c r="WS28" s="416"/>
      <c r="WT28" s="416"/>
      <c r="WU28" s="416"/>
      <c r="WV28" s="416"/>
      <c r="WW28" s="416"/>
      <c r="WX28" s="416"/>
      <c r="WY28" s="416"/>
      <c r="WZ28" s="416"/>
      <c r="XA28" s="416"/>
      <c r="XB28" s="416"/>
      <c r="XC28" s="416"/>
      <c r="XD28" s="416"/>
      <c r="XE28" s="416"/>
      <c r="XF28" s="416"/>
      <c r="XG28" s="416"/>
      <c r="XH28" s="416"/>
      <c r="XI28" s="416"/>
      <c r="XJ28" s="416"/>
      <c r="XK28" s="416"/>
      <c r="XL28" s="416"/>
      <c r="XM28" s="416"/>
      <c r="XN28" s="416"/>
      <c r="XO28" s="416"/>
      <c r="XP28" s="416"/>
      <c r="XQ28" s="416"/>
      <c r="XR28" s="416"/>
      <c r="XS28" s="416"/>
      <c r="XT28" s="416"/>
      <c r="XU28" s="416"/>
      <c r="XV28" s="416"/>
      <c r="XW28" s="416"/>
      <c r="XX28" s="416"/>
      <c r="XY28" s="416"/>
      <c r="XZ28" s="416"/>
      <c r="YA28" s="416"/>
      <c r="YB28" s="416"/>
      <c r="YC28" s="416"/>
      <c r="YD28" s="416"/>
      <c r="YE28" s="416"/>
      <c r="YF28" s="416"/>
      <c r="YG28" s="416"/>
      <c r="YH28" s="416"/>
      <c r="YI28" s="416"/>
      <c r="YJ28" s="416"/>
      <c r="YK28" s="416"/>
      <c r="YL28" s="416"/>
      <c r="YM28" s="416"/>
      <c r="YN28" s="416"/>
      <c r="YO28" s="416"/>
      <c r="YP28" s="416"/>
      <c r="YQ28" s="416"/>
      <c r="YR28" s="416"/>
      <c r="YS28" s="416"/>
      <c r="YT28" s="416"/>
      <c r="YU28" s="416"/>
      <c r="YV28" s="416"/>
      <c r="YW28" s="416"/>
      <c r="YX28" s="416"/>
      <c r="YY28" s="416"/>
      <c r="YZ28" s="416"/>
      <c r="ZA28" s="416"/>
      <c r="ZB28" s="416"/>
      <c r="ZC28" s="416"/>
      <c r="ZD28" s="416"/>
      <c r="ZE28" s="416"/>
      <c r="ZF28" s="416"/>
      <c r="ZG28" s="416"/>
      <c r="ZH28" s="416"/>
      <c r="ZI28" s="416"/>
      <c r="ZJ28" s="416"/>
      <c r="ZK28" s="416"/>
      <c r="ZL28" s="416"/>
      <c r="ZM28" s="416"/>
      <c r="ZN28" s="416"/>
      <c r="ZO28" s="416"/>
      <c r="ZP28" s="416"/>
      <c r="ZQ28" s="416"/>
      <c r="ZR28" s="416"/>
      <c r="ZS28" s="416"/>
      <c r="ZT28" s="416"/>
      <c r="ZU28" s="416"/>
      <c r="ZV28" s="416"/>
      <c r="ZW28" s="416"/>
      <c r="ZX28" s="416"/>
      <c r="ZY28" s="416"/>
      <c r="ZZ28" s="416"/>
      <c r="AAA28" s="416"/>
      <c r="AAB28" s="416"/>
      <c r="AAC28" s="416"/>
      <c r="AAD28" s="416"/>
      <c r="AAE28" s="416"/>
      <c r="AAF28" s="416"/>
      <c r="AAG28" s="416"/>
      <c r="AAH28" s="416"/>
      <c r="AAI28" s="416"/>
      <c r="AAJ28" s="416"/>
      <c r="AAK28" s="416"/>
      <c r="AAL28" s="416"/>
      <c r="AAM28" s="416"/>
      <c r="AAN28" s="416"/>
      <c r="AAO28" s="416"/>
      <c r="AAP28" s="416"/>
      <c r="AAQ28" s="416"/>
      <c r="AAR28" s="416"/>
      <c r="AAS28" s="416"/>
      <c r="AAT28" s="416"/>
      <c r="AAU28" s="416"/>
      <c r="AAV28" s="416"/>
      <c r="AAW28" s="416"/>
      <c r="AAX28" s="416"/>
      <c r="AAY28" s="416"/>
      <c r="AAZ28" s="416"/>
      <c r="ABA28" s="416"/>
      <c r="ABB28" s="416"/>
      <c r="ABC28" s="416"/>
      <c r="ABD28" s="416"/>
      <c r="ABE28" s="416"/>
      <c r="ABF28" s="416"/>
      <c r="ABG28" s="416"/>
      <c r="ABH28" s="416"/>
      <c r="ABI28" s="416"/>
      <c r="ABJ28" s="416"/>
      <c r="ABK28" s="416"/>
      <c r="ABL28" s="416"/>
      <c r="ABM28" s="416"/>
      <c r="ABN28" s="416"/>
      <c r="ABO28" s="416"/>
      <c r="ABP28" s="416"/>
      <c r="ABQ28" s="416"/>
      <c r="ABR28" s="416"/>
      <c r="ABS28" s="416"/>
      <c r="ABT28" s="416"/>
      <c r="ABU28" s="416"/>
      <c r="ABV28" s="416"/>
      <c r="ABW28" s="416"/>
      <c r="ABX28" s="416"/>
      <c r="ABY28" s="416"/>
      <c r="ABZ28" s="416"/>
      <c r="ACA28" s="416"/>
      <c r="ACB28" s="416"/>
      <c r="ACC28" s="416"/>
      <c r="ACD28" s="416"/>
      <c r="ACE28" s="416"/>
      <c r="ACF28" s="416"/>
      <c r="ACG28" s="416"/>
      <c r="ACH28" s="416"/>
      <c r="ACI28" s="416"/>
      <c r="ACJ28" s="416"/>
      <c r="ACK28" s="416"/>
      <c r="ACL28" s="416"/>
      <c r="ACM28" s="416"/>
      <c r="ACN28" s="416"/>
      <c r="ACO28" s="416"/>
      <c r="ACP28" s="416"/>
      <c r="ACQ28" s="416"/>
      <c r="ACR28" s="416"/>
      <c r="ACS28" s="416"/>
      <c r="ACT28" s="416"/>
      <c r="ACU28" s="416"/>
      <c r="ACV28" s="416"/>
      <c r="ACW28" s="416"/>
      <c r="ACX28" s="416"/>
      <c r="ACY28" s="416"/>
      <c r="ACZ28" s="416"/>
      <c r="ADA28" s="416"/>
      <c r="ADB28" s="416"/>
      <c r="ADC28" s="416"/>
      <c r="ADD28" s="416"/>
      <c r="ADE28" s="416"/>
      <c r="ADF28" s="416"/>
      <c r="ADG28" s="416"/>
      <c r="ADH28" s="416"/>
      <c r="ADI28" s="416"/>
      <c r="ADJ28" s="416"/>
      <c r="ADK28" s="416"/>
      <c r="ADL28" s="416"/>
      <c r="ADM28" s="416"/>
      <c r="ADN28" s="416"/>
      <c r="ADO28" s="416"/>
      <c r="ADP28" s="416"/>
      <c r="ADQ28" s="416"/>
      <c r="ADR28" s="416"/>
      <c r="ADS28" s="416"/>
      <c r="ADT28" s="416"/>
      <c r="ADU28" s="416"/>
      <c r="ADV28" s="416"/>
      <c r="ADW28" s="416"/>
      <c r="ADX28" s="416"/>
      <c r="ADY28" s="416"/>
      <c r="ADZ28" s="416"/>
      <c r="AEA28" s="416"/>
      <c r="AEB28" s="416"/>
      <c r="AEC28" s="416"/>
      <c r="AED28" s="416"/>
      <c r="AEE28" s="416"/>
      <c r="AEF28" s="416"/>
      <c r="AEG28" s="416"/>
      <c r="AEH28" s="416"/>
      <c r="AEI28" s="416"/>
      <c r="AEJ28" s="416"/>
      <c r="AEK28" s="416"/>
      <c r="AEL28" s="416"/>
      <c r="AEM28" s="416"/>
      <c r="AEN28" s="416"/>
      <c r="AEO28" s="416"/>
      <c r="AEP28" s="416"/>
      <c r="AEQ28" s="416"/>
      <c r="AER28" s="416"/>
      <c r="AES28" s="416"/>
      <c r="AET28" s="416"/>
      <c r="AEU28" s="416"/>
      <c r="AEV28" s="416"/>
      <c r="AEW28" s="416"/>
      <c r="AEX28" s="416"/>
      <c r="AEY28" s="416"/>
      <c r="AEZ28" s="416"/>
      <c r="AFA28" s="416"/>
      <c r="AFB28" s="416"/>
      <c r="AFC28" s="416"/>
      <c r="AFD28" s="416"/>
      <c r="AFE28" s="416"/>
      <c r="AFF28" s="416"/>
      <c r="AFG28" s="416"/>
      <c r="AFH28" s="416"/>
      <c r="AFI28" s="416"/>
      <c r="AFJ28" s="416"/>
      <c r="AFK28" s="416"/>
      <c r="AFL28" s="416"/>
      <c r="AFM28" s="416"/>
      <c r="AFN28" s="416"/>
      <c r="AFO28" s="416"/>
      <c r="AFP28" s="416"/>
      <c r="AFQ28" s="416"/>
      <c r="AFR28" s="416"/>
      <c r="AFS28" s="416"/>
      <c r="AFT28" s="416"/>
      <c r="AFU28" s="416"/>
      <c r="AFV28" s="416"/>
      <c r="AFW28" s="416"/>
      <c r="AFX28" s="416"/>
      <c r="AFY28" s="416"/>
      <c r="AFZ28" s="416"/>
      <c r="AGA28" s="416"/>
      <c r="AGB28" s="416"/>
      <c r="AGC28" s="416"/>
      <c r="AGD28" s="416"/>
      <c r="AGE28" s="416"/>
      <c r="AGF28" s="416"/>
      <c r="AGG28" s="416"/>
      <c r="AGH28" s="416"/>
      <c r="AGI28" s="416"/>
      <c r="AGJ28" s="416"/>
      <c r="AGK28" s="416"/>
      <c r="AGL28" s="416"/>
      <c r="AGM28" s="416"/>
      <c r="AGN28" s="416"/>
      <c r="AGO28" s="416"/>
      <c r="AGP28" s="416"/>
      <c r="AGQ28" s="416"/>
      <c r="AGR28" s="416"/>
      <c r="AGS28" s="416"/>
      <c r="AGT28" s="416"/>
      <c r="AGU28" s="416"/>
      <c r="AGV28" s="416"/>
      <c r="AGW28" s="416"/>
      <c r="AGX28" s="416"/>
      <c r="AGY28" s="416"/>
      <c r="AGZ28" s="416"/>
      <c r="AHA28" s="416"/>
      <c r="AHB28" s="416"/>
      <c r="AHC28" s="416"/>
      <c r="AHD28" s="416"/>
      <c r="AHE28" s="416"/>
      <c r="AHF28" s="416"/>
      <c r="AHG28" s="416"/>
      <c r="AHH28" s="416"/>
      <c r="AHI28" s="416"/>
      <c r="AHJ28" s="416"/>
      <c r="AHK28" s="416"/>
      <c r="AHL28" s="416"/>
      <c r="AHM28" s="416"/>
      <c r="AHN28" s="416"/>
      <c r="AHO28" s="416"/>
      <c r="AHP28" s="416"/>
      <c r="AHQ28" s="416"/>
      <c r="AHR28" s="416"/>
      <c r="AHS28" s="416"/>
      <c r="AHT28" s="416"/>
      <c r="AHU28" s="416"/>
      <c r="AHV28" s="416"/>
      <c r="AHW28" s="416"/>
      <c r="AHX28" s="416"/>
      <c r="AHY28" s="416"/>
      <c r="AHZ28" s="416"/>
      <c r="AIA28" s="416"/>
      <c r="AIB28" s="416"/>
      <c r="AIC28" s="416"/>
      <c r="AID28" s="416"/>
      <c r="AIE28" s="416"/>
      <c r="AIF28" s="416"/>
      <c r="AIG28" s="416"/>
      <c r="AIH28" s="416"/>
      <c r="AII28" s="416"/>
      <c r="AIJ28" s="416"/>
      <c r="AIK28" s="416"/>
      <c r="AIL28" s="416"/>
      <c r="AIM28" s="416"/>
      <c r="AIN28" s="416"/>
      <c r="AIO28" s="416"/>
      <c r="AIP28" s="416"/>
      <c r="AIQ28" s="416"/>
      <c r="AIR28" s="416"/>
      <c r="AIS28" s="416"/>
      <c r="AIT28" s="416"/>
      <c r="AIU28" s="416"/>
      <c r="AIV28" s="416"/>
      <c r="AIW28" s="416"/>
      <c r="AIX28" s="416"/>
      <c r="AIY28" s="416"/>
      <c r="AIZ28" s="416"/>
      <c r="AJA28" s="416"/>
      <c r="AJB28" s="416"/>
      <c r="AJC28" s="416"/>
      <c r="AJD28" s="416"/>
      <c r="AJE28" s="416"/>
      <c r="AJF28" s="416"/>
      <c r="AJG28" s="416"/>
      <c r="AJH28" s="416"/>
      <c r="AJI28" s="416"/>
      <c r="AJJ28" s="416"/>
      <c r="AJK28" s="416"/>
      <c r="AJL28" s="416"/>
      <c r="AJM28" s="416"/>
      <c r="AJN28" s="416"/>
      <c r="AJO28" s="416"/>
      <c r="AJP28" s="416"/>
      <c r="AJQ28" s="416"/>
      <c r="AJR28" s="416"/>
      <c r="AJS28" s="416"/>
      <c r="AJT28" s="416"/>
      <c r="AJU28" s="416"/>
      <c r="AJV28" s="416"/>
      <c r="AJW28" s="416"/>
      <c r="AJX28" s="416"/>
      <c r="AJY28" s="416"/>
      <c r="AJZ28" s="416"/>
      <c r="AKA28" s="416"/>
      <c r="AKB28" s="416"/>
      <c r="AKC28" s="416"/>
      <c r="AKD28" s="416"/>
      <c r="AKE28" s="416"/>
      <c r="AKF28" s="416"/>
      <c r="AKG28" s="416"/>
      <c r="AKH28" s="416"/>
      <c r="AKI28" s="416"/>
      <c r="AKJ28" s="416"/>
      <c r="AKK28" s="416"/>
      <c r="AKL28" s="416"/>
      <c r="AKM28" s="416"/>
      <c r="AKN28" s="416"/>
      <c r="AKO28" s="416"/>
      <c r="AKP28" s="416"/>
      <c r="AKQ28" s="416"/>
      <c r="AKR28" s="416"/>
      <c r="AKS28" s="416"/>
      <c r="AKT28" s="416"/>
      <c r="AKU28" s="416"/>
      <c r="AKV28" s="416"/>
      <c r="AKW28" s="416"/>
      <c r="AKX28" s="416"/>
      <c r="AKY28" s="416"/>
      <c r="AKZ28" s="416"/>
      <c r="ALA28" s="416"/>
      <c r="ALB28" s="416"/>
      <c r="ALC28" s="416"/>
      <c r="ALD28" s="416"/>
      <c r="ALE28" s="416"/>
      <c r="ALF28" s="416"/>
      <c r="ALG28" s="416"/>
      <c r="ALH28" s="416"/>
      <c r="ALI28" s="416"/>
      <c r="ALJ28" s="416"/>
      <c r="ALK28" s="416"/>
      <c r="ALL28" s="416"/>
      <c r="ALM28" s="416"/>
      <c r="ALN28" s="416"/>
      <c r="ALO28" s="416"/>
      <c r="ALP28" s="416"/>
      <c r="ALQ28" s="416"/>
      <c r="ALR28" s="416"/>
      <c r="ALS28" s="416"/>
      <c r="ALT28" s="416"/>
      <c r="ALU28" s="416"/>
      <c r="ALV28" s="416"/>
      <c r="ALW28" s="416"/>
      <c r="ALX28" s="416"/>
      <c r="ALY28" s="416"/>
      <c r="ALZ28" s="416"/>
      <c r="AMA28" s="416"/>
      <c r="AMB28" s="416"/>
      <c r="AMC28" s="416"/>
      <c r="AMD28" s="416"/>
      <c r="AME28" s="416"/>
      <c r="AMF28" s="416"/>
      <c r="AMG28" s="416"/>
      <c r="AMH28" s="416"/>
      <c r="AMI28" s="416"/>
      <c r="AMJ28" s="416"/>
      <c r="AMK28" s="416"/>
    </row>
    <row r="29" spans="1:1025" s="298" customFormat="1" ht="39.950000000000003" customHeight="1" x14ac:dyDescent="0.8">
      <c r="A29" s="525" t="s">
        <v>54</v>
      </c>
      <c r="B29" s="418">
        <v>723</v>
      </c>
      <c r="C29" s="419">
        <v>197</v>
      </c>
      <c r="D29" s="418">
        <v>182</v>
      </c>
      <c r="E29" s="419">
        <v>515</v>
      </c>
      <c r="F29" s="418">
        <v>355</v>
      </c>
      <c r="G29" s="420">
        <v>394.4</v>
      </c>
      <c r="H29" s="421"/>
      <c r="I29" s="417"/>
      <c r="J29" s="422"/>
      <c r="K29" s="416"/>
      <c r="L29" s="416"/>
      <c r="M29" s="416"/>
      <c r="N29" s="416"/>
      <c r="O29" s="416"/>
      <c r="P29" s="416"/>
      <c r="Q29" s="416"/>
      <c r="R29" s="416"/>
      <c r="S29" s="416"/>
      <c r="T29" s="416"/>
      <c r="U29" s="416"/>
      <c r="V29" s="416"/>
      <c r="W29" s="416"/>
      <c r="X29" s="416"/>
      <c r="Y29" s="416"/>
      <c r="Z29" s="416"/>
      <c r="AA29" s="416"/>
      <c r="AB29" s="416"/>
      <c r="AC29" s="416"/>
      <c r="AD29" s="416"/>
      <c r="AE29" s="416"/>
      <c r="AF29" s="416"/>
      <c r="AG29" s="416"/>
      <c r="AH29" s="416"/>
      <c r="AI29" s="416"/>
      <c r="AJ29" s="416"/>
      <c r="AK29" s="416"/>
      <c r="AL29" s="416"/>
      <c r="AM29" s="416"/>
      <c r="AN29" s="416"/>
      <c r="AO29" s="416"/>
      <c r="AP29" s="416"/>
      <c r="AQ29" s="416"/>
      <c r="AR29" s="416"/>
      <c r="AS29" s="416"/>
      <c r="AT29" s="416"/>
      <c r="AU29" s="416"/>
      <c r="AV29" s="416"/>
      <c r="AW29" s="416"/>
      <c r="AX29" s="416"/>
      <c r="AY29" s="416"/>
      <c r="AZ29" s="416"/>
      <c r="BA29" s="416"/>
      <c r="BB29" s="416"/>
      <c r="BC29" s="416"/>
      <c r="BD29" s="416"/>
      <c r="BE29" s="416"/>
      <c r="BF29" s="416"/>
      <c r="BG29" s="416"/>
      <c r="BH29" s="416"/>
      <c r="BI29" s="416"/>
      <c r="BJ29" s="416"/>
      <c r="BK29" s="416"/>
      <c r="BL29" s="416"/>
      <c r="BM29" s="416"/>
      <c r="BN29" s="416"/>
      <c r="BO29" s="416"/>
      <c r="BP29" s="416"/>
      <c r="BQ29" s="416"/>
      <c r="BR29" s="416"/>
      <c r="BS29" s="416"/>
      <c r="BT29" s="416"/>
      <c r="BU29" s="416"/>
      <c r="BV29" s="416"/>
      <c r="BW29" s="416"/>
      <c r="BX29" s="416"/>
      <c r="BY29" s="416"/>
      <c r="BZ29" s="416"/>
      <c r="CA29" s="416"/>
      <c r="CB29" s="416"/>
      <c r="CC29" s="416"/>
      <c r="CD29" s="416"/>
      <c r="CE29" s="416"/>
      <c r="CF29" s="416"/>
      <c r="CG29" s="416"/>
      <c r="CH29" s="416"/>
      <c r="CI29" s="416"/>
      <c r="CJ29" s="416"/>
      <c r="CK29" s="416"/>
      <c r="CL29" s="416"/>
      <c r="CM29" s="416"/>
      <c r="CN29" s="416"/>
      <c r="CO29" s="416"/>
      <c r="CP29" s="416"/>
      <c r="CQ29" s="416"/>
      <c r="CR29" s="416"/>
      <c r="CS29" s="416"/>
      <c r="CT29" s="416"/>
      <c r="CU29" s="416"/>
      <c r="CV29" s="416"/>
      <c r="CW29" s="416"/>
      <c r="CX29" s="416"/>
      <c r="CY29" s="416"/>
      <c r="CZ29" s="416"/>
      <c r="DA29" s="416"/>
      <c r="DB29" s="416"/>
      <c r="DC29" s="416"/>
      <c r="DD29" s="416"/>
      <c r="DE29" s="416"/>
      <c r="DF29" s="416"/>
      <c r="DG29" s="416"/>
      <c r="DH29" s="416"/>
      <c r="DI29" s="416"/>
      <c r="DJ29" s="416"/>
      <c r="DK29" s="416"/>
      <c r="DL29" s="416"/>
      <c r="DM29" s="416"/>
      <c r="DN29" s="416"/>
      <c r="DO29" s="416"/>
      <c r="DP29" s="416"/>
      <c r="DQ29" s="416"/>
      <c r="DR29" s="416"/>
      <c r="DS29" s="416"/>
      <c r="DT29" s="416"/>
      <c r="DU29" s="416"/>
      <c r="DV29" s="416"/>
      <c r="DW29" s="416"/>
      <c r="DX29" s="416"/>
      <c r="DY29" s="416"/>
      <c r="DZ29" s="416"/>
      <c r="EA29" s="416"/>
      <c r="EB29" s="416"/>
      <c r="EC29" s="416"/>
      <c r="ED29" s="416"/>
      <c r="EE29" s="416"/>
      <c r="EF29" s="416"/>
      <c r="EG29" s="416"/>
      <c r="EH29" s="416"/>
      <c r="EI29" s="416"/>
      <c r="EJ29" s="416"/>
      <c r="EK29" s="416"/>
      <c r="EL29" s="416"/>
      <c r="EM29" s="416"/>
      <c r="EN29" s="416"/>
      <c r="EO29" s="416"/>
      <c r="EP29" s="416"/>
      <c r="EQ29" s="416"/>
      <c r="ER29" s="416"/>
      <c r="ES29" s="416"/>
      <c r="ET29" s="416"/>
      <c r="EU29" s="416"/>
      <c r="EV29" s="416"/>
      <c r="EW29" s="416"/>
      <c r="EX29" s="416"/>
      <c r="EY29" s="416"/>
      <c r="EZ29" s="416"/>
      <c r="FA29" s="416"/>
      <c r="FB29" s="416"/>
      <c r="FC29" s="416"/>
      <c r="FD29" s="416"/>
      <c r="FE29" s="416"/>
      <c r="FF29" s="416"/>
      <c r="FG29" s="416"/>
      <c r="FH29" s="416"/>
      <c r="FI29" s="416"/>
      <c r="FJ29" s="416"/>
      <c r="FK29" s="416"/>
      <c r="FL29" s="416"/>
      <c r="FM29" s="416"/>
      <c r="FN29" s="416"/>
      <c r="FO29" s="416"/>
      <c r="FP29" s="416"/>
      <c r="FQ29" s="416"/>
      <c r="FR29" s="416"/>
      <c r="FS29" s="416"/>
      <c r="FT29" s="416"/>
      <c r="FU29" s="416"/>
      <c r="FV29" s="416"/>
      <c r="FW29" s="416"/>
      <c r="FX29" s="416"/>
      <c r="FY29" s="416"/>
      <c r="FZ29" s="416"/>
      <c r="GA29" s="416"/>
      <c r="GB29" s="416"/>
      <c r="GC29" s="416"/>
      <c r="GD29" s="416"/>
      <c r="GE29" s="416"/>
      <c r="GF29" s="416"/>
      <c r="GG29" s="416"/>
      <c r="GH29" s="416"/>
      <c r="GI29" s="416"/>
      <c r="GJ29" s="416"/>
      <c r="GK29" s="416"/>
      <c r="GL29" s="416"/>
      <c r="GM29" s="416"/>
      <c r="GN29" s="416"/>
      <c r="GO29" s="416"/>
      <c r="GP29" s="416"/>
      <c r="GQ29" s="416"/>
      <c r="GR29" s="416"/>
      <c r="GS29" s="416"/>
      <c r="GT29" s="416"/>
      <c r="GU29" s="416"/>
      <c r="GV29" s="416"/>
      <c r="GW29" s="416"/>
      <c r="GX29" s="416"/>
      <c r="GY29" s="416"/>
      <c r="GZ29" s="416"/>
      <c r="HA29" s="416"/>
      <c r="HB29" s="416"/>
      <c r="HC29" s="416"/>
      <c r="HD29" s="416"/>
      <c r="HE29" s="416"/>
      <c r="HF29" s="416"/>
      <c r="HG29" s="416"/>
      <c r="HH29" s="416"/>
      <c r="HI29" s="416"/>
      <c r="HJ29" s="416"/>
      <c r="HK29" s="416"/>
      <c r="HL29" s="416"/>
      <c r="HM29" s="416"/>
      <c r="HN29" s="416"/>
      <c r="HO29" s="416"/>
      <c r="HP29" s="416"/>
      <c r="HQ29" s="416"/>
      <c r="HR29" s="416"/>
      <c r="HS29" s="416"/>
      <c r="HT29" s="416"/>
      <c r="HU29" s="416"/>
      <c r="HV29" s="416"/>
      <c r="HW29" s="416"/>
      <c r="HX29" s="416"/>
      <c r="HY29" s="416"/>
      <c r="HZ29" s="416"/>
      <c r="IA29" s="416"/>
      <c r="IB29" s="416"/>
      <c r="IC29" s="416"/>
      <c r="ID29" s="416"/>
      <c r="IE29" s="416"/>
      <c r="IF29" s="416"/>
      <c r="IG29" s="416"/>
      <c r="IH29" s="416"/>
      <c r="II29" s="416"/>
      <c r="IJ29" s="416"/>
      <c r="IK29" s="416"/>
      <c r="IL29" s="416"/>
      <c r="IM29" s="416"/>
      <c r="IN29" s="416"/>
      <c r="IO29" s="416"/>
      <c r="IP29" s="416"/>
      <c r="IQ29" s="416"/>
      <c r="IR29" s="416"/>
      <c r="IS29" s="416"/>
      <c r="IT29" s="416"/>
      <c r="IU29" s="416"/>
      <c r="IV29" s="416"/>
      <c r="IW29" s="416"/>
      <c r="IX29" s="416"/>
      <c r="IY29" s="416"/>
      <c r="IZ29" s="416"/>
      <c r="JA29" s="416"/>
      <c r="JB29" s="416"/>
      <c r="JC29" s="416"/>
      <c r="JD29" s="416"/>
      <c r="JE29" s="416"/>
      <c r="JF29" s="416"/>
      <c r="JG29" s="416"/>
      <c r="JH29" s="416"/>
      <c r="JI29" s="416"/>
      <c r="JJ29" s="416"/>
      <c r="JK29" s="416"/>
      <c r="JL29" s="416"/>
      <c r="JM29" s="416"/>
      <c r="JN29" s="416"/>
      <c r="JO29" s="416"/>
      <c r="JP29" s="416"/>
      <c r="JQ29" s="416"/>
      <c r="JR29" s="416"/>
      <c r="JS29" s="416"/>
      <c r="JT29" s="416"/>
      <c r="JU29" s="416"/>
      <c r="JV29" s="416"/>
      <c r="JW29" s="416"/>
      <c r="JX29" s="416"/>
      <c r="JY29" s="416"/>
      <c r="JZ29" s="416"/>
      <c r="KA29" s="416"/>
      <c r="KB29" s="416"/>
      <c r="KC29" s="416"/>
      <c r="KD29" s="416"/>
      <c r="KE29" s="416"/>
      <c r="KF29" s="416"/>
      <c r="KG29" s="416"/>
      <c r="KH29" s="416"/>
      <c r="KI29" s="416"/>
      <c r="KJ29" s="416"/>
      <c r="KK29" s="416"/>
      <c r="KL29" s="416"/>
      <c r="KM29" s="416"/>
      <c r="KN29" s="416"/>
      <c r="KO29" s="416"/>
      <c r="KP29" s="416"/>
      <c r="KQ29" s="416"/>
      <c r="KR29" s="416"/>
      <c r="KS29" s="416"/>
      <c r="KT29" s="416"/>
      <c r="KU29" s="416"/>
      <c r="KV29" s="416"/>
      <c r="KW29" s="416"/>
      <c r="KX29" s="416"/>
      <c r="KY29" s="416"/>
      <c r="KZ29" s="416"/>
      <c r="LA29" s="416"/>
      <c r="LB29" s="416"/>
      <c r="LC29" s="416"/>
      <c r="LD29" s="416"/>
      <c r="LE29" s="416"/>
      <c r="LF29" s="416"/>
      <c r="LG29" s="416"/>
      <c r="LH29" s="416"/>
      <c r="LI29" s="416"/>
      <c r="LJ29" s="416"/>
      <c r="LK29" s="416"/>
      <c r="LL29" s="416"/>
      <c r="LM29" s="416"/>
      <c r="LN29" s="416"/>
      <c r="LO29" s="416"/>
      <c r="LP29" s="416"/>
      <c r="LQ29" s="416"/>
      <c r="LR29" s="416"/>
      <c r="LS29" s="416"/>
      <c r="LT29" s="416"/>
      <c r="LU29" s="416"/>
      <c r="LV29" s="416"/>
      <c r="LW29" s="416"/>
      <c r="LX29" s="416"/>
      <c r="LY29" s="416"/>
      <c r="LZ29" s="416"/>
      <c r="MA29" s="416"/>
      <c r="MB29" s="416"/>
      <c r="MC29" s="416"/>
      <c r="MD29" s="416"/>
      <c r="ME29" s="416"/>
      <c r="MF29" s="416"/>
      <c r="MG29" s="416"/>
      <c r="MH29" s="416"/>
      <c r="MI29" s="416"/>
      <c r="MJ29" s="416"/>
      <c r="MK29" s="416"/>
      <c r="ML29" s="416"/>
      <c r="MM29" s="416"/>
      <c r="MN29" s="416"/>
      <c r="MO29" s="416"/>
      <c r="MP29" s="416"/>
      <c r="MQ29" s="416"/>
      <c r="MR29" s="416"/>
      <c r="MS29" s="416"/>
      <c r="MT29" s="416"/>
      <c r="MU29" s="416"/>
      <c r="MV29" s="416"/>
      <c r="MW29" s="416"/>
      <c r="MX29" s="416"/>
      <c r="MY29" s="416"/>
      <c r="MZ29" s="416"/>
      <c r="NA29" s="416"/>
      <c r="NB29" s="416"/>
      <c r="NC29" s="416"/>
      <c r="ND29" s="416"/>
      <c r="NE29" s="416"/>
      <c r="NF29" s="416"/>
      <c r="NG29" s="416"/>
      <c r="NH29" s="416"/>
      <c r="NI29" s="416"/>
      <c r="NJ29" s="416"/>
      <c r="NK29" s="416"/>
      <c r="NL29" s="416"/>
      <c r="NM29" s="416"/>
      <c r="NN29" s="416"/>
      <c r="NO29" s="416"/>
      <c r="NP29" s="416"/>
      <c r="NQ29" s="416"/>
      <c r="NR29" s="416"/>
      <c r="NS29" s="416"/>
      <c r="NT29" s="416"/>
      <c r="NU29" s="416"/>
      <c r="NV29" s="416"/>
      <c r="NW29" s="416"/>
      <c r="NX29" s="416"/>
      <c r="NY29" s="416"/>
      <c r="NZ29" s="416"/>
      <c r="OA29" s="416"/>
      <c r="OB29" s="416"/>
      <c r="OC29" s="416"/>
      <c r="OD29" s="416"/>
      <c r="OE29" s="416"/>
      <c r="OF29" s="416"/>
      <c r="OG29" s="416"/>
      <c r="OH29" s="416"/>
      <c r="OI29" s="416"/>
      <c r="OJ29" s="416"/>
      <c r="OK29" s="416"/>
      <c r="OL29" s="416"/>
      <c r="OM29" s="416"/>
      <c r="ON29" s="416"/>
      <c r="OO29" s="416"/>
      <c r="OP29" s="416"/>
      <c r="OQ29" s="416"/>
      <c r="OR29" s="416"/>
      <c r="OS29" s="416"/>
      <c r="OT29" s="416"/>
      <c r="OU29" s="416"/>
      <c r="OV29" s="416"/>
      <c r="OW29" s="416"/>
      <c r="OX29" s="416"/>
      <c r="OY29" s="416"/>
      <c r="OZ29" s="416"/>
      <c r="PA29" s="416"/>
      <c r="PB29" s="416"/>
      <c r="PC29" s="416"/>
      <c r="PD29" s="416"/>
      <c r="PE29" s="416"/>
      <c r="PF29" s="416"/>
      <c r="PG29" s="416"/>
      <c r="PH29" s="416"/>
      <c r="PI29" s="416"/>
      <c r="PJ29" s="416"/>
      <c r="PK29" s="416"/>
      <c r="PL29" s="416"/>
      <c r="PM29" s="416"/>
      <c r="PN29" s="416"/>
      <c r="PO29" s="416"/>
      <c r="PP29" s="416"/>
      <c r="PQ29" s="416"/>
      <c r="PR29" s="416"/>
      <c r="PS29" s="416"/>
      <c r="PT29" s="416"/>
      <c r="PU29" s="416"/>
      <c r="PV29" s="416"/>
      <c r="PW29" s="416"/>
      <c r="PX29" s="416"/>
      <c r="PY29" s="416"/>
      <c r="PZ29" s="416"/>
      <c r="QA29" s="416"/>
      <c r="QB29" s="416"/>
      <c r="QC29" s="416"/>
      <c r="QD29" s="416"/>
      <c r="QE29" s="416"/>
      <c r="QF29" s="416"/>
      <c r="QG29" s="416"/>
      <c r="QH29" s="416"/>
      <c r="QI29" s="416"/>
      <c r="QJ29" s="416"/>
      <c r="QK29" s="416"/>
      <c r="QL29" s="416"/>
      <c r="QM29" s="416"/>
      <c r="QN29" s="416"/>
      <c r="QO29" s="416"/>
      <c r="QP29" s="416"/>
      <c r="QQ29" s="416"/>
      <c r="QR29" s="416"/>
      <c r="QS29" s="416"/>
      <c r="QT29" s="416"/>
      <c r="QU29" s="416"/>
      <c r="QV29" s="416"/>
      <c r="QW29" s="416"/>
      <c r="QX29" s="416"/>
      <c r="QY29" s="416"/>
      <c r="QZ29" s="416"/>
      <c r="RA29" s="416"/>
      <c r="RB29" s="416"/>
      <c r="RC29" s="416"/>
      <c r="RD29" s="416"/>
      <c r="RE29" s="416"/>
      <c r="RF29" s="416"/>
      <c r="RG29" s="416"/>
      <c r="RH29" s="416"/>
      <c r="RI29" s="416"/>
      <c r="RJ29" s="416"/>
      <c r="RK29" s="416"/>
      <c r="RL29" s="416"/>
      <c r="RM29" s="416"/>
      <c r="RN29" s="416"/>
      <c r="RO29" s="416"/>
      <c r="RP29" s="416"/>
      <c r="RQ29" s="416"/>
      <c r="RR29" s="416"/>
      <c r="RS29" s="416"/>
      <c r="RT29" s="416"/>
      <c r="RU29" s="416"/>
      <c r="RV29" s="416"/>
      <c r="RW29" s="416"/>
      <c r="RX29" s="416"/>
      <c r="RY29" s="416"/>
      <c r="RZ29" s="416"/>
      <c r="SA29" s="416"/>
      <c r="SB29" s="416"/>
      <c r="SC29" s="416"/>
      <c r="SD29" s="416"/>
      <c r="SE29" s="416"/>
      <c r="SF29" s="416"/>
      <c r="SG29" s="416"/>
      <c r="SH29" s="416"/>
      <c r="SI29" s="416"/>
      <c r="SJ29" s="416"/>
      <c r="SK29" s="416"/>
      <c r="SL29" s="416"/>
      <c r="SM29" s="416"/>
      <c r="SN29" s="416"/>
      <c r="SO29" s="416"/>
      <c r="SP29" s="416"/>
      <c r="SQ29" s="416"/>
      <c r="SR29" s="416"/>
      <c r="SS29" s="416"/>
      <c r="ST29" s="416"/>
      <c r="SU29" s="416"/>
      <c r="SV29" s="416"/>
      <c r="SW29" s="416"/>
      <c r="SX29" s="416"/>
      <c r="SY29" s="416"/>
      <c r="SZ29" s="416"/>
      <c r="TA29" s="416"/>
      <c r="TB29" s="416"/>
      <c r="TC29" s="416"/>
      <c r="TD29" s="416"/>
      <c r="TE29" s="416"/>
      <c r="TF29" s="416"/>
      <c r="TG29" s="416"/>
      <c r="TH29" s="416"/>
      <c r="TI29" s="416"/>
      <c r="TJ29" s="416"/>
      <c r="TK29" s="416"/>
      <c r="TL29" s="416"/>
      <c r="TM29" s="416"/>
      <c r="TN29" s="416"/>
      <c r="TO29" s="416"/>
      <c r="TP29" s="416"/>
      <c r="TQ29" s="416"/>
      <c r="TR29" s="416"/>
      <c r="TS29" s="416"/>
      <c r="TT29" s="416"/>
      <c r="TU29" s="416"/>
      <c r="TV29" s="416"/>
      <c r="TW29" s="416"/>
      <c r="TX29" s="416"/>
      <c r="TY29" s="416"/>
      <c r="TZ29" s="416"/>
      <c r="UA29" s="416"/>
      <c r="UB29" s="416"/>
      <c r="UC29" s="416"/>
      <c r="UD29" s="416"/>
      <c r="UE29" s="416"/>
      <c r="UF29" s="416"/>
      <c r="UG29" s="416"/>
      <c r="UH29" s="416"/>
      <c r="UI29" s="416"/>
      <c r="UJ29" s="416"/>
      <c r="UK29" s="416"/>
      <c r="UL29" s="416"/>
      <c r="UM29" s="416"/>
      <c r="UN29" s="416"/>
      <c r="UO29" s="416"/>
      <c r="UP29" s="416"/>
      <c r="UQ29" s="416"/>
      <c r="UR29" s="416"/>
      <c r="US29" s="416"/>
      <c r="UT29" s="416"/>
      <c r="UU29" s="416"/>
      <c r="UV29" s="416"/>
      <c r="UW29" s="416"/>
      <c r="UX29" s="416"/>
      <c r="UY29" s="416"/>
      <c r="UZ29" s="416"/>
      <c r="VA29" s="416"/>
      <c r="VB29" s="416"/>
      <c r="VC29" s="416"/>
      <c r="VD29" s="416"/>
      <c r="VE29" s="416"/>
      <c r="VF29" s="416"/>
      <c r="VG29" s="416"/>
      <c r="VH29" s="416"/>
      <c r="VI29" s="416"/>
      <c r="VJ29" s="416"/>
      <c r="VK29" s="416"/>
      <c r="VL29" s="416"/>
      <c r="VM29" s="416"/>
      <c r="VN29" s="416"/>
      <c r="VO29" s="416"/>
      <c r="VP29" s="416"/>
      <c r="VQ29" s="416"/>
      <c r="VR29" s="416"/>
      <c r="VS29" s="416"/>
      <c r="VT29" s="416"/>
      <c r="VU29" s="416"/>
      <c r="VV29" s="416"/>
      <c r="VW29" s="416"/>
      <c r="VX29" s="416"/>
      <c r="VY29" s="416"/>
      <c r="VZ29" s="416"/>
      <c r="WA29" s="416"/>
      <c r="WB29" s="416"/>
      <c r="WC29" s="416"/>
      <c r="WD29" s="416"/>
      <c r="WE29" s="416"/>
      <c r="WF29" s="416"/>
      <c r="WG29" s="416"/>
      <c r="WH29" s="416"/>
      <c r="WI29" s="416"/>
      <c r="WJ29" s="416"/>
      <c r="WK29" s="416"/>
      <c r="WL29" s="416"/>
      <c r="WM29" s="416"/>
      <c r="WN29" s="416"/>
      <c r="WO29" s="416"/>
      <c r="WP29" s="416"/>
      <c r="WQ29" s="416"/>
      <c r="WR29" s="416"/>
      <c r="WS29" s="416"/>
      <c r="WT29" s="416"/>
      <c r="WU29" s="416"/>
      <c r="WV29" s="416"/>
      <c r="WW29" s="416"/>
      <c r="WX29" s="416"/>
      <c r="WY29" s="416"/>
      <c r="WZ29" s="416"/>
      <c r="XA29" s="416"/>
      <c r="XB29" s="416"/>
      <c r="XC29" s="416"/>
      <c r="XD29" s="416"/>
      <c r="XE29" s="416"/>
      <c r="XF29" s="416"/>
      <c r="XG29" s="416"/>
      <c r="XH29" s="416"/>
      <c r="XI29" s="416"/>
      <c r="XJ29" s="416"/>
      <c r="XK29" s="416"/>
      <c r="XL29" s="416"/>
      <c r="XM29" s="416"/>
      <c r="XN29" s="416"/>
      <c r="XO29" s="416"/>
      <c r="XP29" s="416"/>
      <c r="XQ29" s="416"/>
      <c r="XR29" s="416"/>
      <c r="XS29" s="416"/>
      <c r="XT29" s="416"/>
      <c r="XU29" s="416"/>
      <c r="XV29" s="416"/>
      <c r="XW29" s="416"/>
      <c r="XX29" s="416"/>
      <c r="XY29" s="416"/>
      <c r="XZ29" s="416"/>
      <c r="YA29" s="416"/>
      <c r="YB29" s="416"/>
      <c r="YC29" s="416"/>
      <c r="YD29" s="416"/>
      <c r="YE29" s="416"/>
      <c r="YF29" s="416"/>
      <c r="YG29" s="416"/>
      <c r="YH29" s="416"/>
      <c r="YI29" s="416"/>
      <c r="YJ29" s="416"/>
      <c r="YK29" s="416"/>
      <c r="YL29" s="416"/>
      <c r="YM29" s="416"/>
      <c r="YN29" s="416"/>
      <c r="YO29" s="416"/>
      <c r="YP29" s="416"/>
      <c r="YQ29" s="416"/>
      <c r="YR29" s="416"/>
      <c r="YS29" s="416"/>
      <c r="YT29" s="416"/>
      <c r="YU29" s="416"/>
      <c r="YV29" s="416"/>
      <c r="YW29" s="416"/>
      <c r="YX29" s="416"/>
      <c r="YY29" s="416"/>
      <c r="YZ29" s="416"/>
      <c r="ZA29" s="416"/>
      <c r="ZB29" s="416"/>
      <c r="ZC29" s="416"/>
      <c r="ZD29" s="416"/>
      <c r="ZE29" s="416"/>
      <c r="ZF29" s="416"/>
      <c r="ZG29" s="416"/>
      <c r="ZH29" s="416"/>
      <c r="ZI29" s="416"/>
      <c r="ZJ29" s="416"/>
      <c r="ZK29" s="416"/>
      <c r="ZL29" s="416"/>
      <c r="ZM29" s="416"/>
      <c r="ZN29" s="416"/>
      <c r="ZO29" s="416"/>
      <c r="ZP29" s="416"/>
      <c r="ZQ29" s="416"/>
      <c r="ZR29" s="416"/>
      <c r="ZS29" s="416"/>
      <c r="ZT29" s="416"/>
      <c r="ZU29" s="416"/>
      <c r="ZV29" s="416"/>
      <c r="ZW29" s="416"/>
      <c r="ZX29" s="416"/>
      <c r="ZY29" s="416"/>
      <c r="ZZ29" s="416"/>
      <c r="AAA29" s="416"/>
      <c r="AAB29" s="416"/>
      <c r="AAC29" s="416"/>
      <c r="AAD29" s="416"/>
      <c r="AAE29" s="416"/>
      <c r="AAF29" s="416"/>
      <c r="AAG29" s="416"/>
      <c r="AAH29" s="416"/>
      <c r="AAI29" s="416"/>
      <c r="AAJ29" s="416"/>
      <c r="AAK29" s="416"/>
      <c r="AAL29" s="416"/>
      <c r="AAM29" s="416"/>
      <c r="AAN29" s="416"/>
      <c r="AAO29" s="416"/>
      <c r="AAP29" s="416"/>
      <c r="AAQ29" s="416"/>
      <c r="AAR29" s="416"/>
      <c r="AAS29" s="416"/>
      <c r="AAT29" s="416"/>
      <c r="AAU29" s="416"/>
      <c r="AAV29" s="416"/>
      <c r="AAW29" s="416"/>
      <c r="AAX29" s="416"/>
      <c r="AAY29" s="416"/>
      <c r="AAZ29" s="416"/>
      <c r="ABA29" s="416"/>
      <c r="ABB29" s="416"/>
      <c r="ABC29" s="416"/>
      <c r="ABD29" s="416"/>
      <c r="ABE29" s="416"/>
      <c r="ABF29" s="416"/>
      <c r="ABG29" s="416"/>
      <c r="ABH29" s="416"/>
      <c r="ABI29" s="416"/>
      <c r="ABJ29" s="416"/>
      <c r="ABK29" s="416"/>
      <c r="ABL29" s="416"/>
      <c r="ABM29" s="416"/>
      <c r="ABN29" s="416"/>
      <c r="ABO29" s="416"/>
      <c r="ABP29" s="416"/>
      <c r="ABQ29" s="416"/>
      <c r="ABR29" s="416"/>
      <c r="ABS29" s="416"/>
      <c r="ABT29" s="416"/>
      <c r="ABU29" s="416"/>
      <c r="ABV29" s="416"/>
      <c r="ABW29" s="416"/>
      <c r="ABX29" s="416"/>
      <c r="ABY29" s="416"/>
      <c r="ABZ29" s="416"/>
      <c r="ACA29" s="416"/>
      <c r="ACB29" s="416"/>
      <c r="ACC29" s="416"/>
      <c r="ACD29" s="416"/>
      <c r="ACE29" s="416"/>
      <c r="ACF29" s="416"/>
      <c r="ACG29" s="416"/>
      <c r="ACH29" s="416"/>
      <c r="ACI29" s="416"/>
      <c r="ACJ29" s="416"/>
      <c r="ACK29" s="416"/>
      <c r="ACL29" s="416"/>
      <c r="ACM29" s="416"/>
      <c r="ACN29" s="416"/>
      <c r="ACO29" s="416"/>
      <c r="ACP29" s="416"/>
      <c r="ACQ29" s="416"/>
      <c r="ACR29" s="416"/>
      <c r="ACS29" s="416"/>
      <c r="ACT29" s="416"/>
      <c r="ACU29" s="416"/>
      <c r="ACV29" s="416"/>
      <c r="ACW29" s="416"/>
      <c r="ACX29" s="416"/>
      <c r="ACY29" s="416"/>
      <c r="ACZ29" s="416"/>
      <c r="ADA29" s="416"/>
      <c r="ADB29" s="416"/>
      <c r="ADC29" s="416"/>
      <c r="ADD29" s="416"/>
      <c r="ADE29" s="416"/>
      <c r="ADF29" s="416"/>
      <c r="ADG29" s="416"/>
      <c r="ADH29" s="416"/>
      <c r="ADI29" s="416"/>
      <c r="ADJ29" s="416"/>
      <c r="ADK29" s="416"/>
      <c r="ADL29" s="416"/>
      <c r="ADM29" s="416"/>
      <c r="ADN29" s="416"/>
      <c r="ADO29" s="416"/>
      <c r="ADP29" s="416"/>
      <c r="ADQ29" s="416"/>
      <c r="ADR29" s="416"/>
      <c r="ADS29" s="416"/>
      <c r="ADT29" s="416"/>
      <c r="ADU29" s="416"/>
      <c r="ADV29" s="416"/>
      <c r="ADW29" s="416"/>
      <c r="ADX29" s="416"/>
      <c r="ADY29" s="416"/>
      <c r="ADZ29" s="416"/>
      <c r="AEA29" s="416"/>
      <c r="AEB29" s="416"/>
      <c r="AEC29" s="416"/>
      <c r="AED29" s="416"/>
      <c r="AEE29" s="416"/>
      <c r="AEF29" s="416"/>
      <c r="AEG29" s="416"/>
      <c r="AEH29" s="416"/>
      <c r="AEI29" s="416"/>
      <c r="AEJ29" s="416"/>
      <c r="AEK29" s="416"/>
      <c r="AEL29" s="416"/>
      <c r="AEM29" s="416"/>
      <c r="AEN29" s="416"/>
      <c r="AEO29" s="416"/>
      <c r="AEP29" s="416"/>
      <c r="AEQ29" s="416"/>
      <c r="AER29" s="416"/>
      <c r="AES29" s="416"/>
      <c r="AET29" s="416"/>
      <c r="AEU29" s="416"/>
      <c r="AEV29" s="416"/>
      <c r="AEW29" s="416"/>
      <c r="AEX29" s="416"/>
      <c r="AEY29" s="416"/>
      <c r="AEZ29" s="416"/>
      <c r="AFA29" s="416"/>
      <c r="AFB29" s="416"/>
      <c r="AFC29" s="416"/>
      <c r="AFD29" s="416"/>
      <c r="AFE29" s="416"/>
      <c r="AFF29" s="416"/>
      <c r="AFG29" s="416"/>
      <c r="AFH29" s="416"/>
      <c r="AFI29" s="416"/>
      <c r="AFJ29" s="416"/>
      <c r="AFK29" s="416"/>
      <c r="AFL29" s="416"/>
      <c r="AFM29" s="416"/>
      <c r="AFN29" s="416"/>
      <c r="AFO29" s="416"/>
      <c r="AFP29" s="416"/>
      <c r="AFQ29" s="416"/>
      <c r="AFR29" s="416"/>
      <c r="AFS29" s="416"/>
      <c r="AFT29" s="416"/>
      <c r="AFU29" s="416"/>
      <c r="AFV29" s="416"/>
      <c r="AFW29" s="416"/>
      <c r="AFX29" s="416"/>
      <c r="AFY29" s="416"/>
      <c r="AFZ29" s="416"/>
      <c r="AGA29" s="416"/>
      <c r="AGB29" s="416"/>
      <c r="AGC29" s="416"/>
      <c r="AGD29" s="416"/>
      <c r="AGE29" s="416"/>
      <c r="AGF29" s="416"/>
      <c r="AGG29" s="416"/>
      <c r="AGH29" s="416"/>
      <c r="AGI29" s="416"/>
      <c r="AGJ29" s="416"/>
      <c r="AGK29" s="416"/>
      <c r="AGL29" s="416"/>
      <c r="AGM29" s="416"/>
      <c r="AGN29" s="416"/>
      <c r="AGO29" s="416"/>
      <c r="AGP29" s="416"/>
      <c r="AGQ29" s="416"/>
      <c r="AGR29" s="416"/>
      <c r="AGS29" s="416"/>
      <c r="AGT29" s="416"/>
      <c r="AGU29" s="416"/>
      <c r="AGV29" s="416"/>
      <c r="AGW29" s="416"/>
      <c r="AGX29" s="416"/>
      <c r="AGY29" s="416"/>
      <c r="AGZ29" s="416"/>
      <c r="AHA29" s="416"/>
      <c r="AHB29" s="416"/>
      <c r="AHC29" s="416"/>
      <c r="AHD29" s="416"/>
      <c r="AHE29" s="416"/>
      <c r="AHF29" s="416"/>
      <c r="AHG29" s="416"/>
      <c r="AHH29" s="416"/>
      <c r="AHI29" s="416"/>
      <c r="AHJ29" s="416"/>
      <c r="AHK29" s="416"/>
      <c r="AHL29" s="416"/>
      <c r="AHM29" s="416"/>
      <c r="AHN29" s="416"/>
      <c r="AHO29" s="416"/>
      <c r="AHP29" s="416"/>
      <c r="AHQ29" s="416"/>
      <c r="AHR29" s="416"/>
      <c r="AHS29" s="416"/>
      <c r="AHT29" s="416"/>
      <c r="AHU29" s="416"/>
      <c r="AHV29" s="416"/>
      <c r="AHW29" s="416"/>
      <c r="AHX29" s="416"/>
      <c r="AHY29" s="416"/>
      <c r="AHZ29" s="416"/>
      <c r="AIA29" s="416"/>
      <c r="AIB29" s="416"/>
      <c r="AIC29" s="416"/>
      <c r="AID29" s="416"/>
      <c r="AIE29" s="416"/>
      <c r="AIF29" s="416"/>
      <c r="AIG29" s="416"/>
      <c r="AIH29" s="416"/>
      <c r="AII29" s="416"/>
      <c r="AIJ29" s="416"/>
      <c r="AIK29" s="416"/>
      <c r="AIL29" s="416"/>
      <c r="AIM29" s="416"/>
      <c r="AIN29" s="416"/>
      <c r="AIO29" s="416"/>
      <c r="AIP29" s="416"/>
      <c r="AIQ29" s="416"/>
      <c r="AIR29" s="416"/>
      <c r="AIS29" s="416"/>
      <c r="AIT29" s="416"/>
      <c r="AIU29" s="416"/>
      <c r="AIV29" s="416"/>
      <c r="AIW29" s="416"/>
      <c r="AIX29" s="416"/>
      <c r="AIY29" s="416"/>
      <c r="AIZ29" s="416"/>
      <c r="AJA29" s="416"/>
      <c r="AJB29" s="416"/>
      <c r="AJC29" s="416"/>
      <c r="AJD29" s="416"/>
      <c r="AJE29" s="416"/>
      <c r="AJF29" s="416"/>
      <c r="AJG29" s="416"/>
      <c r="AJH29" s="416"/>
      <c r="AJI29" s="416"/>
      <c r="AJJ29" s="416"/>
      <c r="AJK29" s="416"/>
      <c r="AJL29" s="416"/>
      <c r="AJM29" s="416"/>
      <c r="AJN29" s="416"/>
      <c r="AJO29" s="416"/>
      <c r="AJP29" s="416"/>
      <c r="AJQ29" s="416"/>
      <c r="AJR29" s="416"/>
      <c r="AJS29" s="416"/>
      <c r="AJT29" s="416"/>
      <c r="AJU29" s="416"/>
      <c r="AJV29" s="416"/>
      <c r="AJW29" s="416"/>
      <c r="AJX29" s="416"/>
      <c r="AJY29" s="416"/>
      <c r="AJZ29" s="416"/>
      <c r="AKA29" s="416"/>
      <c r="AKB29" s="416"/>
      <c r="AKC29" s="416"/>
      <c r="AKD29" s="416"/>
      <c r="AKE29" s="416"/>
      <c r="AKF29" s="416"/>
      <c r="AKG29" s="416"/>
      <c r="AKH29" s="416"/>
      <c r="AKI29" s="416"/>
      <c r="AKJ29" s="416"/>
      <c r="AKK29" s="416"/>
      <c r="AKL29" s="416"/>
      <c r="AKM29" s="416"/>
      <c r="AKN29" s="416"/>
      <c r="AKO29" s="416"/>
      <c r="AKP29" s="416"/>
      <c r="AKQ29" s="416"/>
      <c r="AKR29" s="416"/>
      <c r="AKS29" s="416"/>
      <c r="AKT29" s="416"/>
      <c r="AKU29" s="416"/>
      <c r="AKV29" s="416"/>
      <c r="AKW29" s="416"/>
      <c r="AKX29" s="416"/>
      <c r="AKY29" s="416"/>
      <c r="AKZ29" s="416"/>
      <c r="ALA29" s="416"/>
      <c r="ALB29" s="416"/>
      <c r="ALC29" s="416"/>
      <c r="ALD29" s="416"/>
      <c r="ALE29" s="416"/>
      <c r="ALF29" s="416"/>
      <c r="ALG29" s="416"/>
      <c r="ALH29" s="416"/>
      <c r="ALI29" s="416"/>
      <c r="ALJ29" s="416"/>
      <c r="ALK29" s="416"/>
      <c r="ALL29" s="416"/>
      <c r="ALM29" s="416"/>
      <c r="ALN29" s="416"/>
      <c r="ALO29" s="416"/>
      <c r="ALP29" s="416"/>
      <c r="ALQ29" s="416"/>
      <c r="ALR29" s="416"/>
      <c r="ALS29" s="416"/>
      <c r="ALT29" s="416"/>
      <c r="ALU29" s="416"/>
      <c r="ALV29" s="416"/>
      <c r="ALW29" s="416"/>
      <c r="ALX29" s="416"/>
      <c r="ALY29" s="416"/>
      <c r="ALZ29" s="416"/>
      <c r="AMA29" s="416"/>
      <c r="AMB29" s="416"/>
      <c r="AMC29" s="416"/>
      <c r="AMD29" s="416"/>
      <c r="AME29" s="416"/>
      <c r="AMF29" s="416"/>
      <c r="AMG29" s="416"/>
      <c r="AMH29" s="416"/>
      <c r="AMI29" s="416"/>
      <c r="AMJ29" s="416"/>
      <c r="AMK29" s="416"/>
    </row>
    <row r="30" spans="1:1025" s="298" customFormat="1" ht="39.950000000000003" customHeight="1" x14ac:dyDescent="0.8">
      <c r="A30" s="525" t="s">
        <v>55</v>
      </c>
      <c r="B30" s="418">
        <v>1232</v>
      </c>
      <c r="C30" s="419">
        <v>463</v>
      </c>
      <c r="D30" s="418">
        <v>174</v>
      </c>
      <c r="E30" s="419">
        <v>591</v>
      </c>
      <c r="F30" s="418">
        <v>609</v>
      </c>
      <c r="G30" s="420">
        <v>613.79999999999995</v>
      </c>
      <c r="H30" s="421"/>
      <c r="I30" s="417"/>
      <c r="J30" s="422"/>
      <c r="K30" s="416"/>
      <c r="L30" s="416"/>
      <c r="M30" s="416"/>
      <c r="N30" s="416"/>
      <c r="O30" s="416"/>
      <c r="P30" s="416"/>
      <c r="Q30" s="416"/>
      <c r="R30" s="416"/>
      <c r="S30" s="416"/>
      <c r="T30" s="416"/>
      <c r="U30" s="416"/>
      <c r="V30" s="416"/>
      <c r="W30" s="416"/>
      <c r="X30" s="416"/>
      <c r="Y30" s="416"/>
      <c r="Z30" s="416"/>
      <c r="AA30" s="416"/>
      <c r="AB30" s="416"/>
      <c r="AC30" s="416"/>
      <c r="AD30" s="416"/>
      <c r="AE30" s="416"/>
      <c r="AF30" s="416"/>
      <c r="AG30" s="416"/>
      <c r="AH30" s="416"/>
      <c r="AI30" s="416"/>
      <c r="AJ30" s="416"/>
      <c r="AK30" s="416"/>
      <c r="AL30" s="416"/>
      <c r="AM30" s="416"/>
      <c r="AN30" s="416"/>
      <c r="AO30" s="416"/>
      <c r="AP30" s="416"/>
      <c r="AQ30" s="416"/>
      <c r="AR30" s="416"/>
      <c r="AS30" s="416"/>
      <c r="AT30" s="416"/>
      <c r="AU30" s="416"/>
      <c r="AV30" s="416"/>
      <c r="AW30" s="416"/>
      <c r="AX30" s="416"/>
      <c r="AY30" s="416"/>
      <c r="AZ30" s="416"/>
      <c r="BA30" s="416"/>
      <c r="BB30" s="416"/>
      <c r="BC30" s="416"/>
      <c r="BD30" s="416"/>
      <c r="BE30" s="416"/>
      <c r="BF30" s="416"/>
      <c r="BG30" s="416"/>
      <c r="BH30" s="416"/>
      <c r="BI30" s="416"/>
      <c r="BJ30" s="416"/>
      <c r="BK30" s="416"/>
      <c r="BL30" s="416"/>
      <c r="BM30" s="416"/>
      <c r="BN30" s="416"/>
      <c r="BO30" s="416"/>
      <c r="BP30" s="416"/>
      <c r="BQ30" s="416"/>
      <c r="BR30" s="416"/>
      <c r="BS30" s="416"/>
      <c r="BT30" s="416"/>
      <c r="BU30" s="416"/>
      <c r="BV30" s="416"/>
      <c r="BW30" s="416"/>
      <c r="BX30" s="416"/>
      <c r="BY30" s="416"/>
      <c r="BZ30" s="416"/>
      <c r="CA30" s="416"/>
      <c r="CB30" s="416"/>
      <c r="CC30" s="416"/>
      <c r="CD30" s="416"/>
      <c r="CE30" s="416"/>
      <c r="CF30" s="416"/>
      <c r="CG30" s="416"/>
      <c r="CH30" s="416"/>
      <c r="CI30" s="416"/>
      <c r="CJ30" s="416"/>
      <c r="CK30" s="416"/>
      <c r="CL30" s="416"/>
      <c r="CM30" s="416"/>
      <c r="CN30" s="416"/>
      <c r="CO30" s="416"/>
      <c r="CP30" s="416"/>
      <c r="CQ30" s="416"/>
      <c r="CR30" s="416"/>
      <c r="CS30" s="416"/>
      <c r="CT30" s="416"/>
      <c r="CU30" s="416"/>
      <c r="CV30" s="416"/>
      <c r="CW30" s="416"/>
      <c r="CX30" s="416"/>
      <c r="CY30" s="416"/>
      <c r="CZ30" s="416"/>
      <c r="DA30" s="416"/>
      <c r="DB30" s="416"/>
      <c r="DC30" s="416"/>
      <c r="DD30" s="416"/>
      <c r="DE30" s="416"/>
      <c r="DF30" s="416"/>
      <c r="DG30" s="416"/>
      <c r="DH30" s="416"/>
      <c r="DI30" s="416"/>
      <c r="DJ30" s="416"/>
      <c r="DK30" s="416"/>
      <c r="DL30" s="416"/>
      <c r="DM30" s="416"/>
      <c r="DN30" s="416"/>
      <c r="DO30" s="416"/>
      <c r="DP30" s="416"/>
      <c r="DQ30" s="416"/>
      <c r="DR30" s="416"/>
      <c r="DS30" s="416"/>
      <c r="DT30" s="416"/>
      <c r="DU30" s="416"/>
      <c r="DV30" s="416"/>
      <c r="DW30" s="416"/>
      <c r="DX30" s="416"/>
      <c r="DY30" s="416"/>
      <c r="DZ30" s="416"/>
      <c r="EA30" s="416"/>
      <c r="EB30" s="416"/>
      <c r="EC30" s="416"/>
      <c r="ED30" s="416"/>
      <c r="EE30" s="416"/>
      <c r="EF30" s="416"/>
      <c r="EG30" s="416"/>
      <c r="EH30" s="416"/>
      <c r="EI30" s="416"/>
      <c r="EJ30" s="416"/>
      <c r="EK30" s="416"/>
      <c r="EL30" s="416"/>
      <c r="EM30" s="416"/>
      <c r="EN30" s="416"/>
      <c r="EO30" s="416"/>
      <c r="EP30" s="416"/>
      <c r="EQ30" s="416"/>
      <c r="ER30" s="416"/>
      <c r="ES30" s="416"/>
      <c r="ET30" s="416"/>
      <c r="EU30" s="416"/>
      <c r="EV30" s="416"/>
      <c r="EW30" s="416"/>
      <c r="EX30" s="416"/>
      <c r="EY30" s="416"/>
      <c r="EZ30" s="416"/>
      <c r="FA30" s="416"/>
      <c r="FB30" s="416"/>
      <c r="FC30" s="416"/>
      <c r="FD30" s="416"/>
      <c r="FE30" s="416"/>
      <c r="FF30" s="416"/>
      <c r="FG30" s="416"/>
      <c r="FH30" s="416"/>
      <c r="FI30" s="416"/>
      <c r="FJ30" s="416"/>
      <c r="FK30" s="416"/>
      <c r="FL30" s="416"/>
      <c r="FM30" s="416"/>
      <c r="FN30" s="416"/>
      <c r="FO30" s="416"/>
      <c r="FP30" s="416"/>
      <c r="FQ30" s="416"/>
      <c r="FR30" s="416"/>
      <c r="FS30" s="416"/>
      <c r="FT30" s="416"/>
      <c r="FU30" s="416"/>
      <c r="FV30" s="416"/>
      <c r="FW30" s="416"/>
      <c r="FX30" s="416"/>
      <c r="FY30" s="416"/>
      <c r="FZ30" s="416"/>
      <c r="GA30" s="416"/>
      <c r="GB30" s="416"/>
      <c r="GC30" s="416"/>
      <c r="GD30" s="416"/>
      <c r="GE30" s="416"/>
      <c r="GF30" s="416"/>
      <c r="GG30" s="416"/>
      <c r="GH30" s="416"/>
      <c r="GI30" s="416"/>
      <c r="GJ30" s="416"/>
      <c r="GK30" s="416"/>
      <c r="GL30" s="416"/>
      <c r="GM30" s="416"/>
      <c r="GN30" s="416"/>
      <c r="GO30" s="416"/>
      <c r="GP30" s="416"/>
      <c r="GQ30" s="416"/>
      <c r="GR30" s="416"/>
      <c r="GS30" s="416"/>
      <c r="GT30" s="416"/>
      <c r="GU30" s="416"/>
      <c r="GV30" s="416"/>
      <c r="GW30" s="416"/>
      <c r="GX30" s="416"/>
      <c r="GY30" s="416"/>
      <c r="GZ30" s="416"/>
      <c r="HA30" s="416"/>
      <c r="HB30" s="416"/>
      <c r="HC30" s="416"/>
      <c r="HD30" s="416"/>
      <c r="HE30" s="416"/>
      <c r="HF30" s="416"/>
      <c r="HG30" s="416"/>
      <c r="HH30" s="416"/>
      <c r="HI30" s="416"/>
      <c r="HJ30" s="416"/>
      <c r="HK30" s="416"/>
      <c r="HL30" s="416"/>
      <c r="HM30" s="416"/>
      <c r="HN30" s="416"/>
      <c r="HO30" s="416"/>
      <c r="HP30" s="416"/>
      <c r="HQ30" s="416"/>
      <c r="HR30" s="416"/>
      <c r="HS30" s="416"/>
      <c r="HT30" s="416"/>
      <c r="HU30" s="416"/>
      <c r="HV30" s="416"/>
      <c r="HW30" s="416"/>
      <c r="HX30" s="416"/>
      <c r="HY30" s="416"/>
      <c r="HZ30" s="416"/>
      <c r="IA30" s="416"/>
      <c r="IB30" s="416"/>
      <c r="IC30" s="416"/>
      <c r="ID30" s="416"/>
      <c r="IE30" s="416"/>
      <c r="IF30" s="416"/>
      <c r="IG30" s="416"/>
      <c r="IH30" s="416"/>
      <c r="II30" s="416"/>
      <c r="IJ30" s="416"/>
      <c r="IK30" s="416"/>
      <c r="IL30" s="416"/>
      <c r="IM30" s="416"/>
      <c r="IN30" s="416"/>
      <c r="IO30" s="416"/>
      <c r="IP30" s="416"/>
      <c r="IQ30" s="416"/>
      <c r="IR30" s="416"/>
      <c r="IS30" s="416"/>
      <c r="IT30" s="416"/>
      <c r="IU30" s="416"/>
      <c r="IV30" s="416"/>
      <c r="IW30" s="416"/>
      <c r="IX30" s="416"/>
      <c r="IY30" s="416"/>
      <c r="IZ30" s="416"/>
      <c r="JA30" s="416"/>
      <c r="JB30" s="416"/>
      <c r="JC30" s="416"/>
      <c r="JD30" s="416"/>
      <c r="JE30" s="416"/>
      <c r="JF30" s="416"/>
      <c r="JG30" s="416"/>
      <c r="JH30" s="416"/>
      <c r="JI30" s="416"/>
      <c r="JJ30" s="416"/>
      <c r="JK30" s="416"/>
      <c r="JL30" s="416"/>
      <c r="JM30" s="416"/>
      <c r="JN30" s="416"/>
      <c r="JO30" s="416"/>
      <c r="JP30" s="416"/>
      <c r="JQ30" s="416"/>
      <c r="JR30" s="416"/>
      <c r="JS30" s="416"/>
      <c r="JT30" s="416"/>
      <c r="JU30" s="416"/>
      <c r="JV30" s="416"/>
      <c r="JW30" s="416"/>
      <c r="JX30" s="416"/>
      <c r="JY30" s="416"/>
      <c r="JZ30" s="416"/>
      <c r="KA30" s="416"/>
      <c r="KB30" s="416"/>
      <c r="KC30" s="416"/>
      <c r="KD30" s="416"/>
      <c r="KE30" s="416"/>
      <c r="KF30" s="416"/>
      <c r="KG30" s="416"/>
      <c r="KH30" s="416"/>
      <c r="KI30" s="416"/>
      <c r="KJ30" s="416"/>
      <c r="KK30" s="416"/>
      <c r="KL30" s="416"/>
      <c r="KM30" s="416"/>
      <c r="KN30" s="416"/>
      <c r="KO30" s="416"/>
      <c r="KP30" s="416"/>
      <c r="KQ30" s="416"/>
      <c r="KR30" s="416"/>
      <c r="KS30" s="416"/>
      <c r="KT30" s="416"/>
      <c r="KU30" s="416"/>
      <c r="KV30" s="416"/>
      <c r="KW30" s="416"/>
      <c r="KX30" s="416"/>
      <c r="KY30" s="416"/>
      <c r="KZ30" s="416"/>
      <c r="LA30" s="416"/>
      <c r="LB30" s="416"/>
      <c r="LC30" s="416"/>
      <c r="LD30" s="416"/>
      <c r="LE30" s="416"/>
      <c r="LF30" s="416"/>
      <c r="LG30" s="416"/>
      <c r="LH30" s="416"/>
      <c r="LI30" s="416"/>
      <c r="LJ30" s="416"/>
      <c r="LK30" s="416"/>
      <c r="LL30" s="416"/>
      <c r="LM30" s="416"/>
      <c r="LN30" s="416"/>
      <c r="LO30" s="416"/>
      <c r="LP30" s="416"/>
      <c r="LQ30" s="416"/>
      <c r="LR30" s="416"/>
      <c r="LS30" s="416"/>
      <c r="LT30" s="416"/>
      <c r="LU30" s="416"/>
      <c r="LV30" s="416"/>
      <c r="LW30" s="416"/>
      <c r="LX30" s="416"/>
      <c r="LY30" s="416"/>
      <c r="LZ30" s="416"/>
      <c r="MA30" s="416"/>
      <c r="MB30" s="416"/>
      <c r="MC30" s="416"/>
      <c r="MD30" s="416"/>
      <c r="ME30" s="416"/>
      <c r="MF30" s="416"/>
      <c r="MG30" s="416"/>
      <c r="MH30" s="416"/>
      <c r="MI30" s="416"/>
      <c r="MJ30" s="416"/>
      <c r="MK30" s="416"/>
      <c r="ML30" s="416"/>
      <c r="MM30" s="416"/>
      <c r="MN30" s="416"/>
      <c r="MO30" s="416"/>
      <c r="MP30" s="416"/>
      <c r="MQ30" s="416"/>
      <c r="MR30" s="416"/>
      <c r="MS30" s="416"/>
      <c r="MT30" s="416"/>
      <c r="MU30" s="416"/>
      <c r="MV30" s="416"/>
      <c r="MW30" s="416"/>
      <c r="MX30" s="416"/>
      <c r="MY30" s="416"/>
      <c r="MZ30" s="416"/>
      <c r="NA30" s="416"/>
      <c r="NB30" s="416"/>
      <c r="NC30" s="416"/>
      <c r="ND30" s="416"/>
      <c r="NE30" s="416"/>
      <c r="NF30" s="416"/>
      <c r="NG30" s="416"/>
      <c r="NH30" s="416"/>
      <c r="NI30" s="416"/>
      <c r="NJ30" s="416"/>
      <c r="NK30" s="416"/>
      <c r="NL30" s="416"/>
      <c r="NM30" s="416"/>
      <c r="NN30" s="416"/>
      <c r="NO30" s="416"/>
      <c r="NP30" s="416"/>
      <c r="NQ30" s="416"/>
      <c r="NR30" s="416"/>
      <c r="NS30" s="416"/>
      <c r="NT30" s="416"/>
      <c r="NU30" s="416"/>
      <c r="NV30" s="416"/>
      <c r="NW30" s="416"/>
      <c r="NX30" s="416"/>
      <c r="NY30" s="416"/>
      <c r="NZ30" s="416"/>
      <c r="OA30" s="416"/>
      <c r="OB30" s="416"/>
      <c r="OC30" s="416"/>
      <c r="OD30" s="416"/>
      <c r="OE30" s="416"/>
      <c r="OF30" s="416"/>
      <c r="OG30" s="416"/>
      <c r="OH30" s="416"/>
      <c r="OI30" s="416"/>
      <c r="OJ30" s="416"/>
      <c r="OK30" s="416"/>
      <c r="OL30" s="416"/>
      <c r="OM30" s="416"/>
      <c r="ON30" s="416"/>
      <c r="OO30" s="416"/>
      <c r="OP30" s="416"/>
      <c r="OQ30" s="416"/>
      <c r="OR30" s="416"/>
      <c r="OS30" s="416"/>
      <c r="OT30" s="416"/>
      <c r="OU30" s="416"/>
      <c r="OV30" s="416"/>
      <c r="OW30" s="416"/>
      <c r="OX30" s="416"/>
      <c r="OY30" s="416"/>
      <c r="OZ30" s="416"/>
      <c r="PA30" s="416"/>
      <c r="PB30" s="416"/>
      <c r="PC30" s="416"/>
      <c r="PD30" s="416"/>
      <c r="PE30" s="416"/>
      <c r="PF30" s="416"/>
      <c r="PG30" s="416"/>
      <c r="PH30" s="416"/>
      <c r="PI30" s="416"/>
      <c r="PJ30" s="416"/>
      <c r="PK30" s="416"/>
      <c r="PL30" s="416"/>
      <c r="PM30" s="416"/>
      <c r="PN30" s="416"/>
      <c r="PO30" s="416"/>
      <c r="PP30" s="416"/>
      <c r="PQ30" s="416"/>
      <c r="PR30" s="416"/>
      <c r="PS30" s="416"/>
      <c r="PT30" s="416"/>
      <c r="PU30" s="416"/>
      <c r="PV30" s="416"/>
      <c r="PW30" s="416"/>
      <c r="PX30" s="416"/>
      <c r="PY30" s="416"/>
      <c r="PZ30" s="416"/>
      <c r="QA30" s="416"/>
      <c r="QB30" s="416"/>
      <c r="QC30" s="416"/>
      <c r="QD30" s="416"/>
      <c r="QE30" s="416"/>
      <c r="QF30" s="416"/>
      <c r="QG30" s="416"/>
      <c r="QH30" s="416"/>
      <c r="QI30" s="416"/>
      <c r="QJ30" s="416"/>
      <c r="QK30" s="416"/>
      <c r="QL30" s="416"/>
      <c r="QM30" s="416"/>
      <c r="QN30" s="416"/>
      <c r="QO30" s="416"/>
      <c r="QP30" s="416"/>
      <c r="QQ30" s="416"/>
      <c r="QR30" s="416"/>
      <c r="QS30" s="416"/>
      <c r="QT30" s="416"/>
      <c r="QU30" s="416"/>
      <c r="QV30" s="416"/>
      <c r="QW30" s="416"/>
      <c r="QX30" s="416"/>
      <c r="QY30" s="416"/>
      <c r="QZ30" s="416"/>
      <c r="RA30" s="416"/>
      <c r="RB30" s="416"/>
      <c r="RC30" s="416"/>
      <c r="RD30" s="416"/>
      <c r="RE30" s="416"/>
      <c r="RF30" s="416"/>
      <c r="RG30" s="416"/>
      <c r="RH30" s="416"/>
      <c r="RI30" s="416"/>
      <c r="RJ30" s="416"/>
      <c r="RK30" s="416"/>
      <c r="RL30" s="416"/>
      <c r="RM30" s="416"/>
      <c r="RN30" s="416"/>
      <c r="RO30" s="416"/>
      <c r="RP30" s="416"/>
      <c r="RQ30" s="416"/>
      <c r="RR30" s="416"/>
      <c r="RS30" s="416"/>
      <c r="RT30" s="416"/>
      <c r="RU30" s="416"/>
      <c r="RV30" s="416"/>
      <c r="RW30" s="416"/>
      <c r="RX30" s="416"/>
      <c r="RY30" s="416"/>
      <c r="RZ30" s="416"/>
      <c r="SA30" s="416"/>
      <c r="SB30" s="416"/>
      <c r="SC30" s="416"/>
      <c r="SD30" s="416"/>
      <c r="SE30" s="416"/>
      <c r="SF30" s="416"/>
      <c r="SG30" s="416"/>
      <c r="SH30" s="416"/>
      <c r="SI30" s="416"/>
      <c r="SJ30" s="416"/>
      <c r="SK30" s="416"/>
      <c r="SL30" s="416"/>
      <c r="SM30" s="416"/>
      <c r="SN30" s="416"/>
      <c r="SO30" s="416"/>
      <c r="SP30" s="416"/>
      <c r="SQ30" s="416"/>
      <c r="SR30" s="416"/>
      <c r="SS30" s="416"/>
      <c r="ST30" s="416"/>
      <c r="SU30" s="416"/>
      <c r="SV30" s="416"/>
      <c r="SW30" s="416"/>
      <c r="SX30" s="416"/>
      <c r="SY30" s="416"/>
      <c r="SZ30" s="416"/>
      <c r="TA30" s="416"/>
      <c r="TB30" s="416"/>
      <c r="TC30" s="416"/>
      <c r="TD30" s="416"/>
      <c r="TE30" s="416"/>
      <c r="TF30" s="416"/>
      <c r="TG30" s="416"/>
      <c r="TH30" s="416"/>
      <c r="TI30" s="416"/>
      <c r="TJ30" s="416"/>
      <c r="TK30" s="416"/>
      <c r="TL30" s="416"/>
      <c r="TM30" s="416"/>
      <c r="TN30" s="416"/>
      <c r="TO30" s="416"/>
      <c r="TP30" s="416"/>
      <c r="TQ30" s="416"/>
      <c r="TR30" s="416"/>
      <c r="TS30" s="416"/>
      <c r="TT30" s="416"/>
      <c r="TU30" s="416"/>
      <c r="TV30" s="416"/>
      <c r="TW30" s="416"/>
      <c r="TX30" s="416"/>
      <c r="TY30" s="416"/>
      <c r="TZ30" s="416"/>
      <c r="UA30" s="416"/>
      <c r="UB30" s="416"/>
      <c r="UC30" s="416"/>
      <c r="UD30" s="416"/>
      <c r="UE30" s="416"/>
      <c r="UF30" s="416"/>
      <c r="UG30" s="416"/>
      <c r="UH30" s="416"/>
      <c r="UI30" s="416"/>
      <c r="UJ30" s="416"/>
      <c r="UK30" s="416"/>
      <c r="UL30" s="416"/>
      <c r="UM30" s="416"/>
      <c r="UN30" s="416"/>
      <c r="UO30" s="416"/>
      <c r="UP30" s="416"/>
      <c r="UQ30" s="416"/>
      <c r="UR30" s="416"/>
      <c r="US30" s="416"/>
      <c r="UT30" s="416"/>
      <c r="UU30" s="416"/>
      <c r="UV30" s="416"/>
      <c r="UW30" s="416"/>
      <c r="UX30" s="416"/>
      <c r="UY30" s="416"/>
      <c r="UZ30" s="416"/>
      <c r="VA30" s="416"/>
      <c r="VB30" s="416"/>
      <c r="VC30" s="416"/>
      <c r="VD30" s="416"/>
      <c r="VE30" s="416"/>
      <c r="VF30" s="416"/>
      <c r="VG30" s="416"/>
      <c r="VH30" s="416"/>
      <c r="VI30" s="416"/>
      <c r="VJ30" s="416"/>
      <c r="VK30" s="416"/>
      <c r="VL30" s="416"/>
      <c r="VM30" s="416"/>
      <c r="VN30" s="416"/>
      <c r="VO30" s="416"/>
      <c r="VP30" s="416"/>
      <c r="VQ30" s="416"/>
      <c r="VR30" s="416"/>
      <c r="VS30" s="416"/>
      <c r="VT30" s="416"/>
      <c r="VU30" s="416"/>
      <c r="VV30" s="416"/>
      <c r="VW30" s="416"/>
      <c r="VX30" s="416"/>
      <c r="VY30" s="416"/>
      <c r="VZ30" s="416"/>
      <c r="WA30" s="416"/>
      <c r="WB30" s="416"/>
      <c r="WC30" s="416"/>
      <c r="WD30" s="416"/>
      <c r="WE30" s="416"/>
      <c r="WF30" s="416"/>
      <c r="WG30" s="416"/>
      <c r="WH30" s="416"/>
      <c r="WI30" s="416"/>
      <c r="WJ30" s="416"/>
      <c r="WK30" s="416"/>
      <c r="WL30" s="416"/>
      <c r="WM30" s="416"/>
      <c r="WN30" s="416"/>
      <c r="WO30" s="416"/>
      <c r="WP30" s="416"/>
      <c r="WQ30" s="416"/>
      <c r="WR30" s="416"/>
      <c r="WS30" s="416"/>
      <c r="WT30" s="416"/>
      <c r="WU30" s="416"/>
      <c r="WV30" s="416"/>
      <c r="WW30" s="416"/>
      <c r="WX30" s="416"/>
      <c r="WY30" s="416"/>
      <c r="WZ30" s="416"/>
      <c r="XA30" s="416"/>
      <c r="XB30" s="416"/>
      <c r="XC30" s="416"/>
      <c r="XD30" s="416"/>
      <c r="XE30" s="416"/>
      <c r="XF30" s="416"/>
      <c r="XG30" s="416"/>
      <c r="XH30" s="416"/>
      <c r="XI30" s="416"/>
      <c r="XJ30" s="416"/>
      <c r="XK30" s="416"/>
      <c r="XL30" s="416"/>
      <c r="XM30" s="416"/>
      <c r="XN30" s="416"/>
      <c r="XO30" s="416"/>
      <c r="XP30" s="416"/>
      <c r="XQ30" s="416"/>
      <c r="XR30" s="416"/>
      <c r="XS30" s="416"/>
      <c r="XT30" s="416"/>
      <c r="XU30" s="416"/>
      <c r="XV30" s="416"/>
      <c r="XW30" s="416"/>
      <c r="XX30" s="416"/>
      <c r="XY30" s="416"/>
      <c r="XZ30" s="416"/>
      <c r="YA30" s="416"/>
      <c r="YB30" s="416"/>
      <c r="YC30" s="416"/>
      <c r="YD30" s="416"/>
      <c r="YE30" s="416"/>
      <c r="YF30" s="416"/>
      <c r="YG30" s="416"/>
      <c r="YH30" s="416"/>
      <c r="YI30" s="416"/>
      <c r="YJ30" s="416"/>
      <c r="YK30" s="416"/>
      <c r="YL30" s="416"/>
      <c r="YM30" s="416"/>
      <c r="YN30" s="416"/>
      <c r="YO30" s="416"/>
      <c r="YP30" s="416"/>
      <c r="YQ30" s="416"/>
      <c r="YR30" s="416"/>
      <c r="YS30" s="416"/>
      <c r="YT30" s="416"/>
      <c r="YU30" s="416"/>
      <c r="YV30" s="416"/>
      <c r="YW30" s="416"/>
      <c r="YX30" s="416"/>
      <c r="YY30" s="416"/>
      <c r="YZ30" s="416"/>
      <c r="ZA30" s="416"/>
      <c r="ZB30" s="416"/>
      <c r="ZC30" s="416"/>
      <c r="ZD30" s="416"/>
      <c r="ZE30" s="416"/>
      <c r="ZF30" s="416"/>
      <c r="ZG30" s="416"/>
      <c r="ZH30" s="416"/>
      <c r="ZI30" s="416"/>
      <c r="ZJ30" s="416"/>
      <c r="ZK30" s="416"/>
      <c r="ZL30" s="416"/>
      <c r="ZM30" s="416"/>
      <c r="ZN30" s="416"/>
      <c r="ZO30" s="416"/>
      <c r="ZP30" s="416"/>
      <c r="ZQ30" s="416"/>
      <c r="ZR30" s="416"/>
      <c r="ZS30" s="416"/>
      <c r="ZT30" s="416"/>
      <c r="ZU30" s="416"/>
      <c r="ZV30" s="416"/>
      <c r="ZW30" s="416"/>
      <c r="ZX30" s="416"/>
      <c r="ZY30" s="416"/>
      <c r="ZZ30" s="416"/>
      <c r="AAA30" s="416"/>
      <c r="AAB30" s="416"/>
      <c r="AAC30" s="416"/>
      <c r="AAD30" s="416"/>
      <c r="AAE30" s="416"/>
      <c r="AAF30" s="416"/>
      <c r="AAG30" s="416"/>
      <c r="AAH30" s="416"/>
      <c r="AAI30" s="416"/>
      <c r="AAJ30" s="416"/>
      <c r="AAK30" s="416"/>
      <c r="AAL30" s="416"/>
      <c r="AAM30" s="416"/>
      <c r="AAN30" s="416"/>
      <c r="AAO30" s="416"/>
      <c r="AAP30" s="416"/>
      <c r="AAQ30" s="416"/>
      <c r="AAR30" s="416"/>
      <c r="AAS30" s="416"/>
      <c r="AAT30" s="416"/>
      <c r="AAU30" s="416"/>
      <c r="AAV30" s="416"/>
      <c r="AAW30" s="416"/>
      <c r="AAX30" s="416"/>
      <c r="AAY30" s="416"/>
      <c r="AAZ30" s="416"/>
      <c r="ABA30" s="416"/>
      <c r="ABB30" s="416"/>
      <c r="ABC30" s="416"/>
      <c r="ABD30" s="416"/>
      <c r="ABE30" s="416"/>
      <c r="ABF30" s="416"/>
      <c r="ABG30" s="416"/>
      <c r="ABH30" s="416"/>
      <c r="ABI30" s="416"/>
      <c r="ABJ30" s="416"/>
      <c r="ABK30" s="416"/>
      <c r="ABL30" s="416"/>
      <c r="ABM30" s="416"/>
      <c r="ABN30" s="416"/>
      <c r="ABO30" s="416"/>
      <c r="ABP30" s="416"/>
      <c r="ABQ30" s="416"/>
      <c r="ABR30" s="416"/>
      <c r="ABS30" s="416"/>
      <c r="ABT30" s="416"/>
      <c r="ABU30" s="416"/>
      <c r="ABV30" s="416"/>
      <c r="ABW30" s="416"/>
      <c r="ABX30" s="416"/>
      <c r="ABY30" s="416"/>
      <c r="ABZ30" s="416"/>
      <c r="ACA30" s="416"/>
      <c r="ACB30" s="416"/>
      <c r="ACC30" s="416"/>
      <c r="ACD30" s="416"/>
      <c r="ACE30" s="416"/>
      <c r="ACF30" s="416"/>
      <c r="ACG30" s="416"/>
      <c r="ACH30" s="416"/>
      <c r="ACI30" s="416"/>
      <c r="ACJ30" s="416"/>
      <c r="ACK30" s="416"/>
      <c r="ACL30" s="416"/>
      <c r="ACM30" s="416"/>
      <c r="ACN30" s="416"/>
      <c r="ACO30" s="416"/>
      <c r="ACP30" s="416"/>
      <c r="ACQ30" s="416"/>
      <c r="ACR30" s="416"/>
      <c r="ACS30" s="416"/>
      <c r="ACT30" s="416"/>
      <c r="ACU30" s="416"/>
      <c r="ACV30" s="416"/>
      <c r="ACW30" s="416"/>
      <c r="ACX30" s="416"/>
      <c r="ACY30" s="416"/>
      <c r="ACZ30" s="416"/>
      <c r="ADA30" s="416"/>
      <c r="ADB30" s="416"/>
      <c r="ADC30" s="416"/>
      <c r="ADD30" s="416"/>
      <c r="ADE30" s="416"/>
      <c r="ADF30" s="416"/>
      <c r="ADG30" s="416"/>
      <c r="ADH30" s="416"/>
      <c r="ADI30" s="416"/>
      <c r="ADJ30" s="416"/>
      <c r="ADK30" s="416"/>
      <c r="ADL30" s="416"/>
      <c r="ADM30" s="416"/>
      <c r="ADN30" s="416"/>
      <c r="ADO30" s="416"/>
      <c r="ADP30" s="416"/>
      <c r="ADQ30" s="416"/>
      <c r="ADR30" s="416"/>
      <c r="ADS30" s="416"/>
      <c r="ADT30" s="416"/>
      <c r="ADU30" s="416"/>
      <c r="ADV30" s="416"/>
      <c r="ADW30" s="416"/>
      <c r="ADX30" s="416"/>
      <c r="ADY30" s="416"/>
      <c r="ADZ30" s="416"/>
      <c r="AEA30" s="416"/>
      <c r="AEB30" s="416"/>
      <c r="AEC30" s="416"/>
      <c r="AED30" s="416"/>
      <c r="AEE30" s="416"/>
      <c r="AEF30" s="416"/>
      <c r="AEG30" s="416"/>
      <c r="AEH30" s="416"/>
      <c r="AEI30" s="416"/>
      <c r="AEJ30" s="416"/>
      <c r="AEK30" s="416"/>
      <c r="AEL30" s="416"/>
      <c r="AEM30" s="416"/>
      <c r="AEN30" s="416"/>
      <c r="AEO30" s="416"/>
      <c r="AEP30" s="416"/>
      <c r="AEQ30" s="416"/>
      <c r="AER30" s="416"/>
      <c r="AES30" s="416"/>
      <c r="AET30" s="416"/>
      <c r="AEU30" s="416"/>
      <c r="AEV30" s="416"/>
      <c r="AEW30" s="416"/>
      <c r="AEX30" s="416"/>
      <c r="AEY30" s="416"/>
      <c r="AEZ30" s="416"/>
      <c r="AFA30" s="416"/>
      <c r="AFB30" s="416"/>
      <c r="AFC30" s="416"/>
      <c r="AFD30" s="416"/>
      <c r="AFE30" s="416"/>
      <c r="AFF30" s="416"/>
      <c r="AFG30" s="416"/>
      <c r="AFH30" s="416"/>
      <c r="AFI30" s="416"/>
      <c r="AFJ30" s="416"/>
      <c r="AFK30" s="416"/>
      <c r="AFL30" s="416"/>
      <c r="AFM30" s="416"/>
      <c r="AFN30" s="416"/>
      <c r="AFO30" s="416"/>
      <c r="AFP30" s="416"/>
      <c r="AFQ30" s="416"/>
      <c r="AFR30" s="416"/>
      <c r="AFS30" s="416"/>
      <c r="AFT30" s="416"/>
      <c r="AFU30" s="416"/>
      <c r="AFV30" s="416"/>
      <c r="AFW30" s="416"/>
      <c r="AFX30" s="416"/>
      <c r="AFY30" s="416"/>
      <c r="AFZ30" s="416"/>
      <c r="AGA30" s="416"/>
      <c r="AGB30" s="416"/>
      <c r="AGC30" s="416"/>
      <c r="AGD30" s="416"/>
      <c r="AGE30" s="416"/>
      <c r="AGF30" s="416"/>
      <c r="AGG30" s="416"/>
      <c r="AGH30" s="416"/>
      <c r="AGI30" s="416"/>
      <c r="AGJ30" s="416"/>
      <c r="AGK30" s="416"/>
      <c r="AGL30" s="416"/>
      <c r="AGM30" s="416"/>
      <c r="AGN30" s="416"/>
      <c r="AGO30" s="416"/>
      <c r="AGP30" s="416"/>
      <c r="AGQ30" s="416"/>
      <c r="AGR30" s="416"/>
      <c r="AGS30" s="416"/>
      <c r="AGT30" s="416"/>
      <c r="AGU30" s="416"/>
      <c r="AGV30" s="416"/>
      <c r="AGW30" s="416"/>
      <c r="AGX30" s="416"/>
      <c r="AGY30" s="416"/>
      <c r="AGZ30" s="416"/>
      <c r="AHA30" s="416"/>
      <c r="AHB30" s="416"/>
      <c r="AHC30" s="416"/>
      <c r="AHD30" s="416"/>
      <c r="AHE30" s="416"/>
      <c r="AHF30" s="416"/>
      <c r="AHG30" s="416"/>
      <c r="AHH30" s="416"/>
      <c r="AHI30" s="416"/>
      <c r="AHJ30" s="416"/>
      <c r="AHK30" s="416"/>
      <c r="AHL30" s="416"/>
      <c r="AHM30" s="416"/>
      <c r="AHN30" s="416"/>
      <c r="AHO30" s="416"/>
      <c r="AHP30" s="416"/>
      <c r="AHQ30" s="416"/>
      <c r="AHR30" s="416"/>
      <c r="AHS30" s="416"/>
      <c r="AHT30" s="416"/>
      <c r="AHU30" s="416"/>
      <c r="AHV30" s="416"/>
      <c r="AHW30" s="416"/>
      <c r="AHX30" s="416"/>
      <c r="AHY30" s="416"/>
      <c r="AHZ30" s="416"/>
      <c r="AIA30" s="416"/>
      <c r="AIB30" s="416"/>
      <c r="AIC30" s="416"/>
      <c r="AID30" s="416"/>
      <c r="AIE30" s="416"/>
      <c r="AIF30" s="416"/>
      <c r="AIG30" s="416"/>
      <c r="AIH30" s="416"/>
      <c r="AII30" s="416"/>
      <c r="AIJ30" s="416"/>
      <c r="AIK30" s="416"/>
      <c r="AIL30" s="416"/>
      <c r="AIM30" s="416"/>
      <c r="AIN30" s="416"/>
      <c r="AIO30" s="416"/>
      <c r="AIP30" s="416"/>
      <c r="AIQ30" s="416"/>
      <c r="AIR30" s="416"/>
      <c r="AIS30" s="416"/>
      <c r="AIT30" s="416"/>
      <c r="AIU30" s="416"/>
      <c r="AIV30" s="416"/>
      <c r="AIW30" s="416"/>
      <c r="AIX30" s="416"/>
      <c r="AIY30" s="416"/>
      <c r="AIZ30" s="416"/>
      <c r="AJA30" s="416"/>
      <c r="AJB30" s="416"/>
      <c r="AJC30" s="416"/>
      <c r="AJD30" s="416"/>
      <c r="AJE30" s="416"/>
      <c r="AJF30" s="416"/>
      <c r="AJG30" s="416"/>
      <c r="AJH30" s="416"/>
      <c r="AJI30" s="416"/>
      <c r="AJJ30" s="416"/>
      <c r="AJK30" s="416"/>
      <c r="AJL30" s="416"/>
      <c r="AJM30" s="416"/>
      <c r="AJN30" s="416"/>
      <c r="AJO30" s="416"/>
      <c r="AJP30" s="416"/>
      <c r="AJQ30" s="416"/>
      <c r="AJR30" s="416"/>
      <c r="AJS30" s="416"/>
      <c r="AJT30" s="416"/>
      <c r="AJU30" s="416"/>
      <c r="AJV30" s="416"/>
      <c r="AJW30" s="416"/>
      <c r="AJX30" s="416"/>
      <c r="AJY30" s="416"/>
      <c r="AJZ30" s="416"/>
      <c r="AKA30" s="416"/>
      <c r="AKB30" s="416"/>
      <c r="AKC30" s="416"/>
      <c r="AKD30" s="416"/>
      <c r="AKE30" s="416"/>
      <c r="AKF30" s="416"/>
      <c r="AKG30" s="416"/>
      <c r="AKH30" s="416"/>
      <c r="AKI30" s="416"/>
      <c r="AKJ30" s="416"/>
      <c r="AKK30" s="416"/>
      <c r="AKL30" s="416"/>
      <c r="AKM30" s="416"/>
      <c r="AKN30" s="416"/>
      <c r="AKO30" s="416"/>
      <c r="AKP30" s="416"/>
      <c r="AKQ30" s="416"/>
      <c r="AKR30" s="416"/>
      <c r="AKS30" s="416"/>
      <c r="AKT30" s="416"/>
      <c r="AKU30" s="416"/>
      <c r="AKV30" s="416"/>
      <c r="AKW30" s="416"/>
      <c r="AKX30" s="416"/>
      <c r="AKY30" s="416"/>
      <c r="AKZ30" s="416"/>
      <c r="ALA30" s="416"/>
      <c r="ALB30" s="416"/>
      <c r="ALC30" s="416"/>
      <c r="ALD30" s="416"/>
      <c r="ALE30" s="416"/>
      <c r="ALF30" s="416"/>
      <c r="ALG30" s="416"/>
      <c r="ALH30" s="416"/>
      <c r="ALI30" s="416"/>
      <c r="ALJ30" s="416"/>
      <c r="ALK30" s="416"/>
      <c r="ALL30" s="416"/>
      <c r="ALM30" s="416"/>
      <c r="ALN30" s="416"/>
      <c r="ALO30" s="416"/>
      <c r="ALP30" s="416"/>
      <c r="ALQ30" s="416"/>
      <c r="ALR30" s="416"/>
      <c r="ALS30" s="416"/>
      <c r="ALT30" s="416"/>
      <c r="ALU30" s="416"/>
      <c r="ALV30" s="416"/>
      <c r="ALW30" s="416"/>
      <c r="ALX30" s="416"/>
      <c r="ALY30" s="416"/>
      <c r="ALZ30" s="416"/>
      <c r="AMA30" s="416"/>
      <c r="AMB30" s="416"/>
      <c r="AMC30" s="416"/>
      <c r="AMD30" s="416"/>
      <c r="AME30" s="416"/>
      <c r="AMF30" s="416"/>
      <c r="AMG30" s="416"/>
      <c r="AMH30" s="416"/>
      <c r="AMI30" s="416"/>
      <c r="AMJ30" s="416"/>
      <c r="AMK30" s="416"/>
    </row>
    <row r="31" spans="1:1025" s="298" customFormat="1" ht="39.950000000000003" customHeight="1" x14ac:dyDescent="0.8">
      <c r="A31" s="525" t="s">
        <v>56</v>
      </c>
      <c r="B31" s="418">
        <v>1368</v>
      </c>
      <c r="C31" s="419">
        <v>391</v>
      </c>
      <c r="D31" s="418">
        <v>216</v>
      </c>
      <c r="E31" s="419">
        <v>554</v>
      </c>
      <c r="F31" s="418">
        <v>634</v>
      </c>
      <c r="G31" s="420">
        <v>632.6</v>
      </c>
      <c r="H31" s="421"/>
      <c r="I31" s="417"/>
      <c r="J31" s="422"/>
      <c r="K31" s="416"/>
      <c r="L31" s="416"/>
      <c r="M31" s="416"/>
      <c r="N31" s="416"/>
      <c r="O31" s="416"/>
      <c r="P31" s="416"/>
      <c r="Q31" s="416"/>
      <c r="R31" s="416"/>
      <c r="S31" s="416"/>
      <c r="T31" s="416"/>
      <c r="U31" s="416"/>
      <c r="V31" s="416"/>
      <c r="W31" s="416"/>
      <c r="X31" s="416"/>
      <c r="Y31" s="416"/>
      <c r="Z31" s="416"/>
      <c r="AA31" s="416"/>
      <c r="AB31" s="416"/>
      <c r="AC31" s="416"/>
      <c r="AD31" s="416"/>
      <c r="AE31" s="416"/>
      <c r="AF31" s="416"/>
      <c r="AG31" s="416"/>
      <c r="AH31" s="416"/>
      <c r="AI31" s="416"/>
      <c r="AJ31" s="416"/>
      <c r="AK31" s="416"/>
      <c r="AL31" s="416"/>
      <c r="AM31" s="416"/>
      <c r="AN31" s="416"/>
      <c r="AO31" s="416"/>
      <c r="AP31" s="416"/>
      <c r="AQ31" s="416"/>
      <c r="AR31" s="416"/>
      <c r="AS31" s="416"/>
      <c r="AT31" s="416"/>
      <c r="AU31" s="416"/>
      <c r="AV31" s="416"/>
      <c r="AW31" s="416"/>
      <c r="AX31" s="416"/>
      <c r="AY31" s="416"/>
      <c r="AZ31" s="416"/>
      <c r="BA31" s="416"/>
      <c r="BB31" s="416"/>
      <c r="BC31" s="416"/>
      <c r="BD31" s="416"/>
      <c r="BE31" s="416"/>
      <c r="BF31" s="416"/>
      <c r="BG31" s="416"/>
      <c r="BH31" s="416"/>
      <c r="BI31" s="416"/>
      <c r="BJ31" s="416"/>
      <c r="BK31" s="416"/>
      <c r="BL31" s="416"/>
      <c r="BM31" s="416"/>
      <c r="BN31" s="416"/>
      <c r="BO31" s="416"/>
      <c r="BP31" s="416"/>
      <c r="BQ31" s="416"/>
      <c r="BR31" s="416"/>
      <c r="BS31" s="416"/>
      <c r="BT31" s="416"/>
      <c r="BU31" s="416"/>
      <c r="BV31" s="416"/>
      <c r="BW31" s="416"/>
      <c r="BX31" s="416"/>
      <c r="BY31" s="416"/>
      <c r="BZ31" s="416"/>
      <c r="CA31" s="416"/>
      <c r="CB31" s="416"/>
      <c r="CC31" s="416"/>
      <c r="CD31" s="416"/>
      <c r="CE31" s="416"/>
      <c r="CF31" s="416"/>
      <c r="CG31" s="416"/>
      <c r="CH31" s="416"/>
      <c r="CI31" s="416"/>
      <c r="CJ31" s="416"/>
      <c r="CK31" s="416"/>
      <c r="CL31" s="416"/>
      <c r="CM31" s="416"/>
      <c r="CN31" s="416"/>
      <c r="CO31" s="416"/>
      <c r="CP31" s="416"/>
      <c r="CQ31" s="416"/>
      <c r="CR31" s="416"/>
      <c r="CS31" s="416"/>
      <c r="CT31" s="416"/>
      <c r="CU31" s="416"/>
      <c r="CV31" s="416"/>
      <c r="CW31" s="416"/>
      <c r="CX31" s="416"/>
      <c r="CY31" s="416"/>
      <c r="CZ31" s="416"/>
      <c r="DA31" s="416"/>
      <c r="DB31" s="416"/>
      <c r="DC31" s="416"/>
      <c r="DD31" s="416"/>
      <c r="DE31" s="416"/>
      <c r="DF31" s="416"/>
      <c r="DG31" s="416"/>
      <c r="DH31" s="416"/>
      <c r="DI31" s="416"/>
      <c r="DJ31" s="416"/>
      <c r="DK31" s="416"/>
      <c r="DL31" s="416"/>
      <c r="DM31" s="416"/>
      <c r="DN31" s="416"/>
      <c r="DO31" s="416"/>
      <c r="DP31" s="416"/>
      <c r="DQ31" s="416"/>
      <c r="DR31" s="416"/>
      <c r="DS31" s="416"/>
      <c r="DT31" s="416"/>
      <c r="DU31" s="416"/>
      <c r="DV31" s="416"/>
      <c r="DW31" s="416"/>
      <c r="DX31" s="416"/>
      <c r="DY31" s="416"/>
      <c r="DZ31" s="416"/>
      <c r="EA31" s="416"/>
      <c r="EB31" s="416"/>
      <c r="EC31" s="416"/>
      <c r="ED31" s="416"/>
      <c r="EE31" s="416"/>
      <c r="EF31" s="416"/>
      <c r="EG31" s="416"/>
      <c r="EH31" s="416"/>
      <c r="EI31" s="416"/>
      <c r="EJ31" s="416"/>
      <c r="EK31" s="416"/>
      <c r="EL31" s="416"/>
      <c r="EM31" s="416"/>
      <c r="EN31" s="416"/>
      <c r="EO31" s="416"/>
      <c r="EP31" s="416"/>
      <c r="EQ31" s="416"/>
      <c r="ER31" s="416"/>
      <c r="ES31" s="416"/>
      <c r="ET31" s="416"/>
      <c r="EU31" s="416"/>
      <c r="EV31" s="416"/>
      <c r="EW31" s="416"/>
      <c r="EX31" s="416"/>
      <c r="EY31" s="416"/>
      <c r="EZ31" s="416"/>
      <c r="FA31" s="416"/>
      <c r="FB31" s="416"/>
      <c r="FC31" s="416"/>
      <c r="FD31" s="416"/>
      <c r="FE31" s="416"/>
      <c r="FF31" s="416"/>
      <c r="FG31" s="416"/>
      <c r="FH31" s="416"/>
      <c r="FI31" s="416"/>
      <c r="FJ31" s="416"/>
      <c r="FK31" s="416"/>
      <c r="FL31" s="416"/>
      <c r="FM31" s="416"/>
      <c r="FN31" s="416"/>
      <c r="FO31" s="416"/>
      <c r="FP31" s="416"/>
      <c r="FQ31" s="416"/>
      <c r="FR31" s="416"/>
      <c r="FS31" s="416"/>
      <c r="FT31" s="416"/>
      <c r="FU31" s="416"/>
      <c r="FV31" s="416"/>
      <c r="FW31" s="416"/>
      <c r="FX31" s="416"/>
      <c r="FY31" s="416"/>
      <c r="FZ31" s="416"/>
      <c r="GA31" s="416"/>
      <c r="GB31" s="416"/>
      <c r="GC31" s="416"/>
      <c r="GD31" s="416"/>
      <c r="GE31" s="416"/>
      <c r="GF31" s="416"/>
      <c r="GG31" s="416"/>
      <c r="GH31" s="416"/>
      <c r="GI31" s="416"/>
      <c r="GJ31" s="416"/>
      <c r="GK31" s="416"/>
      <c r="GL31" s="416"/>
      <c r="GM31" s="416"/>
      <c r="GN31" s="416"/>
      <c r="GO31" s="416"/>
      <c r="GP31" s="416"/>
      <c r="GQ31" s="416"/>
      <c r="GR31" s="416"/>
      <c r="GS31" s="416"/>
      <c r="GT31" s="416"/>
      <c r="GU31" s="416"/>
      <c r="GV31" s="416"/>
      <c r="GW31" s="416"/>
      <c r="GX31" s="416"/>
      <c r="GY31" s="416"/>
      <c r="GZ31" s="416"/>
      <c r="HA31" s="416"/>
      <c r="HB31" s="416"/>
      <c r="HC31" s="416"/>
      <c r="HD31" s="416"/>
      <c r="HE31" s="416"/>
      <c r="HF31" s="416"/>
      <c r="HG31" s="416"/>
      <c r="HH31" s="416"/>
      <c r="HI31" s="416"/>
      <c r="HJ31" s="416"/>
      <c r="HK31" s="416"/>
      <c r="HL31" s="416"/>
      <c r="HM31" s="416"/>
      <c r="HN31" s="416"/>
      <c r="HO31" s="416"/>
      <c r="HP31" s="416"/>
      <c r="HQ31" s="416"/>
      <c r="HR31" s="416"/>
      <c r="HS31" s="416"/>
      <c r="HT31" s="416"/>
      <c r="HU31" s="416"/>
      <c r="HV31" s="416"/>
      <c r="HW31" s="416"/>
      <c r="HX31" s="416"/>
      <c r="HY31" s="416"/>
      <c r="HZ31" s="416"/>
      <c r="IA31" s="416"/>
      <c r="IB31" s="416"/>
      <c r="IC31" s="416"/>
      <c r="ID31" s="416"/>
      <c r="IE31" s="416"/>
      <c r="IF31" s="416"/>
      <c r="IG31" s="416"/>
      <c r="IH31" s="416"/>
      <c r="II31" s="416"/>
      <c r="IJ31" s="416"/>
      <c r="IK31" s="416"/>
      <c r="IL31" s="416"/>
      <c r="IM31" s="416"/>
      <c r="IN31" s="416"/>
      <c r="IO31" s="416"/>
      <c r="IP31" s="416"/>
      <c r="IQ31" s="416"/>
      <c r="IR31" s="416"/>
      <c r="IS31" s="416"/>
      <c r="IT31" s="416"/>
      <c r="IU31" s="416"/>
      <c r="IV31" s="416"/>
      <c r="IW31" s="416"/>
      <c r="IX31" s="416"/>
      <c r="IY31" s="416"/>
      <c r="IZ31" s="416"/>
      <c r="JA31" s="416"/>
      <c r="JB31" s="416"/>
      <c r="JC31" s="416"/>
      <c r="JD31" s="416"/>
      <c r="JE31" s="416"/>
      <c r="JF31" s="416"/>
      <c r="JG31" s="416"/>
      <c r="JH31" s="416"/>
      <c r="JI31" s="416"/>
      <c r="JJ31" s="416"/>
      <c r="JK31" s="416"/>
      <c r="JL31" s="416"/>
      <c r="JM31" s="416"/>
      <c r="JN31" s="416"/>
      <c r="JO31" s="416"/>
      <c r="JP31" s="416"/>
      <c r="JQ31" s="416"/>
      <c r="JR31" s="416"/>
      <c r="JS31" s="416"/>
      <c r="JT31" s="416"/>
      <c r="JU31" s="416"/>
      <c r="JV31" s="416"/>
      <c r="JW31" s="416"/>
      <c r="JX31" s="416"/>
      <c r="JY31" s="416"/>
      <c r="JZ31" s="416"/>
      <c r="KA31" s="416"/>
      <c r="KB31" s="416"/>
      <c r="KC31" s="416"/>
      <c r="KD31" s="416"/>
      <c r="KE31" s="416"/>
      <c r="KF31" s="416"/>
      <c r="KG31" s="416"/>
      <c r="KH31" s="416"/>
      <c r="KI31" s="416"/>
      <c r="KJ31" s="416"/>
      <c r="KK31" s="416"/>
      <c r="KL31" s="416"/>
      <c r="KM31" s="416"/>
      <c r="KN31" s="416"/>
      <c r="KO31" s="416"/>
      <c r="KP31" s="416"/>
      <c r="KQ31" s="416"/>
      <c r="KR31" s="416"/>
      <c r="KS31" s="416"/>
      <c r="KT31" s="416"/>
      <c r="KU31" s="416"/>
      <c r="KV31" s="416"/>
      <c r="KW31" s="416"/>
      <c r="KX31" s="416"/>
      <c r="KY31" s="416"/>
      <c r="KZ31" s="416"/>
      <c r="LA31" s="416"/>
      <c r="LB31" s="416"/>
      <c r="LC31" s="416"/>
      <c r="LD31" s="416"/>
      <c r="LE31" s="416"/>
      <c r="LF31" s="416"/>
      <c r="LG31" s="416"/>
      <c r="LH31" s="416"/>
      <c r="LI31" s="416"/>
      <c r="LJ31" s="416"/>
      <c r="LK31" s="416"/>
      <c r="LL31" s="416"/>
      <c r="LM31" s="416"/>
      <c r="LN31" s="416"/>
      <c r="LO31" s="416"/>
      <c r="LP31" s="416"/>
      <c r="LQ31" s="416"/>
      <c r="LR31" s="416"/>
      <c r="LS31" s="416"/>
      <c r="LT31" s="416"/>
      <c r="LU31" s="416"/>
      <c r="LV31" s="416"/>
      <c r="LW31" s="416"/>
      <c r="LX31" s="416"/>
      <c r="LY31" s="416"/>
      <c r="LZ31" s="416"/>
      <c r="MA31" s="416"/>
      <c r="MB31" s="416"/>
      <c r="MC31" s="416"/>
      <c r="MD31" s="416"/>
      <c r="ME31" s="416"/>
      <c r="MF31" s="416"/>
      <c r="MG31" s="416"/>
      <c r="MH31" s="416"/>
      <c r="MI31" s="416"/>
      <c r="MJ31" s="416"/>
      <c r="MK31" s="416"/>
      <c r="ML31" s="416"/>
      <c r="MM31" s="416"/>
      <c r="MN31" s="416"/>
      <c r="MO31" s="416"/>
      <c r="MP31" s="416"/>
      <c r="MQ31" s="416"/>
      <c r="MR31" s="416"/>
      <c r="MS31" s="416"/>
      <c r="MT31" s="416"/>
      <c r="MU31" s="416"/>
      <c r="MV31" s="416"/>
      <c r="MW31" s="416"/>
      <c r="MX31" s="416"/>
      <c r="MY31" s="416"/>
      <c r="MZ31" s="416"/>
      <c r="NA31" s="416"/>
      <c r="NB31" s="416"/>
      <c r="NC31" s="416"/>
      <c r="ND31" s="416"/>
      <c r="NE31" s="416"/>
      <c r="NF31" s="416"/>
      <c r="NG31" s="416"/>
      <c r="NH31" s="416"/>
      <c r="NI31" s="416"/>
      <c r="NJ31" s="416"/>
      <c r="NK31" s="416"/>
      <c r="NL31" s="416"/>
      <c r="NM31" s="416"/>
      <c r="NN31" s="416"/>
      <c r="NO31" s="416"/>
      <c r="NP31" s="416"/>
      <c r="NQ31" s="416"/>
      <c r="NR31" s="416"/>
      <c r="NS31" s="416"/>
      <c r="NT31" s="416"/>
      <c r="NU31" s="416"/>
      <c r="NV31" s="416"/>
      <c r="NW31" s="416"/>
      <c r="NX31" s="416"/>
      <c r="NY31" s="416"/>
      <c r="NZ31" s="416"/>
      <c r="OA31" s="416"/>
      <c r="OB31" s="416"/>
      <c r="OC31" s="416"/>
      <c r="OD31" s="416"/>
      <c r="OE31" s="416"/>
      <c r="OF31" s="416"/>
      <c r="OG31" s="416"/>
      <c r="OH31" s="416"/>
      <c r="OI31" s="416"/>
      <c r="OJ31" s="416"/>
      <c r="OK31" s="416"/>
      <c r="OL31" s="416"/>
      <c r="OM31" s="416"/>
      <c r="ON31" s="416"/>
      <c r="OO31" s="416"/>
      <c r="OP31" s="416"/>
      <c r="OQ31" s="416"/>
      <c r="OR31" s="416"/>
      <c r="OS31" s="416"/>
      <c r="OT31" s="416"/>
      <c r="OU31" s="416"/>
      <c r="OV31" s="416"/>
      <c r="OW31" s="416"/>
      <c r="OX31" s="416"/>
      <c r="OY31" s="416"/>
      <c r="OZ31" s="416"/>
      <c r="PA31" s="416"/>
      <c r="PB31" s="416"/>
      <c r="PC31" s="416"/>
      <c r="PD31" s="416"/>
      <c r="PE31" s="416"/>
      <c r="PF31" s="416"/>
      <c r="PG31" s="416"/>
      <c r="PH31" s="416"/>
      <c r="PI31" s="416"/>
      <c r="PJ31" s="416"/>
      <c r="PK31" s="416"/>
      <c r="PL31" s="416"/>
      <c r="PM31" s="416"/>
      <c r="PN31" s="416"/>
      <c r="PO31" s="416"/>
      <c r="PP31" s="416"/>
      <c r="PQ31" s="416"/>
      <c r="PR31" s="416"/>
      <c r="PS31" s="416"/>
      <c r="PT31" s="416"/>
      <c r="PU31" s="416"/>
      <c r="PV31" s="416"/>
      <c r="PW31" s="416"/>
      <c r="PX31" s="416"/>
      <c r="PY31" s="416"/>
      <c r="PZ31" s="416"/>
      <c r="QA31" s="416"/>
      <c r="QB31" s="416"/>
      <c r="QC31" s="416"/>
      <c r="QD31" s="416"/>
      <c r="QE31" s="416"/>
      <c r="QF31" s="416"/>
      <c r="QG31" s="416"/>
      <c r="QH31" s="416"/>
      <c r="QI31" s="416"/>
      <c r="QJ31" s="416"/>
      <c r="QK31" s="416"/>
      <c r="QL31" s="416"/>
      <c r="QM31" s="416"/>
      <c r="QN31" s="416"/>
      <c r="QO31" s="416"/>
      <c r="QP31" s="416"/>
      <c r="QQ31" s="416"/>
      <c r="QR31" s="416"/>
      <c r="QS31" s="416"/>
      <c r="QT31" s="416"/>
      <c r="QU31" s="416"/>
      <c r="QV31" s="416"/>
      <c r="QW31" s="416"/>
      <c r="QX31" s="416"/>
      <c r="QY31" s="416"/>
      <c r="QZ31" s="416"/>
      <c r="RA31" s="416"/>
      <c r="RB31" s="416"/>
      <c r="RC31" s="416"/>
      <c r="RD31" s="416"/>
      <c r="RE31" s="416"/>
      <c r="RF31" s="416"/>
      <c r="RG31" s="416"/>
      <c r="RH31" s="416"/>
      <c r="RI31" s="416"/>
      <c r="RJ31" s="416"/>
      <c r="RK31" s="416"/>
      <c r="RL31" s="416"/>
      <c r="RM31" s="416"/>
      <c r="RN31" s="416"/>
      <c r="RO31" s="416"/>
      <c r="RP31" s="416"/>
      <c r="RQ31" s="416"/>
      <c r="RR31" s="416"/>
      <c r="RS31" s="416"/>
      <c r="RT31" s="416"/>
      <c r="RU31" s="416"/>
      <c r="RV31" s="416"/>
      <c r="RW31" s="416"/>
      <c r="RX31" s="416"/>
      <c r="RY31" s="416"/>
      <c r="RZ31" s="416"/>
      <c r="SA31" s="416"/>
      <c r="SB31" s="416"/>
      <c r="SC31" s="416"/>
      <c r="SD31" s="416"/>
      <c r="SE31" s="416"/>
      <c r="SF31" s="416"/>
      <c r="SG31" s="416"/>
      <c r="SH31" s="416"/>
      <c r="SI31" s="416"/>
      <c r="SJ31" s="416"/>
      <c r="SK31" s="416"/>
      <c r="SL31" s="416"/>
      <c r="SM31" s="416"/>
      <c r="SN31" s="416"/>
      <c r="SO31" s="416"/>
      <c r="SP31" s="416"/>
      <c r="SQ31" s="416"/>
      <c r="SR31" s="416"/>
      <c r="SS31" s="416"/>
      <c r="ST31" s="416"/>
      <c r="SU31" s="416"/>
      <c r="SV31" s="416"/>
      <c r="SW31" s="416"/>
      <c r="SX31" s="416"/>
      <c r="SY31" s="416"/>
      <c r="SZ31" s="416"/>
      <c r="TA31" s="416"/>
      <c r="TB31" s="416"/>
      <c r="TC31" s="416"/>
      <c r="TD31" s="416"/>
      <c r="TE31" s="416"/>
      <c r="TF31" s="416"/>
      <c r="TG31" s="416"/>
      <c r="TH31" s="416"/>
      <c r="TI31" s="416"/>
      <c r="TJ31" s="416"/>
      <c r="TK31" s="416"/>
      <c r="TL31" s="416"/>
      <c r="TM31" s="416"/>
      <c r="TN31" s="416"/>
      <c r="TO31" s="416"/>
      <c r="TP31" s="416"/>
      <c r="TQ31" s="416"/>
      <c r="TR31" s="416"/>
      <c r="TS31" s="416"/>
      <c r="TT31" s="416"/>
      <c r="TU31" s="416"/>
      <c r="TV31" s="416"/>
      <c r="TW31" s="416"/>
      <c r="TX31" s="416"/>
      <c r="TY31" s="416"/>
      <c r="TZ31" s="416"/>
      <c r="UA31" s="416"/>
      <c r="UB31" s="416"/>
      <c r="UC31" s="416"/>
      <c r="UD31" s="416"/>
      <c r="UE31" s="416"/>
      <c r="UF31" s="416"/>
      <c r="UG31" s="416"/>
      <c r="UH31" s="416"/>
      <c r="UI31" s="416"/>
      <c r="UJ31" s="416"/>
      <c r="UK31" s="416"/>
      <c r="UL31" s="416"/>
      <c r="UM31" s="416"/>
      <c r="UN31" s="416"/>
      <c r="UO31" s="416"/>
      <c r="UP31" s="416"/>
      <c r="UQ31" s="416"/>
      <c r="UR31" s="416"/>
      <c r="US31" s="416"/>
      <c r="UT31" s="416"/>
      <c r="UU31" s="416"/>
      <c r="UV31" s="416"/>
      <c r="UW31" s="416"/>
      <c r="UX31" s="416"/>
      <c r="UY31" s="416"/>
      <c r="UZ31" s="416"/>
      <c r="VA31" s="416"/>
      <c r="VB31" s="416"/>
      <c r="VC31" s="416"/>
      <c r="VD31" s="416"/>
      <c r="VE31" s="416"/>
      <c r="VF31" s="416"/>
      <c r="VG31" s="416"/>
      <c r="VH31" s="416"/>
      <c r="VI31" s="416"/>
      <c r="VJ31" s="416"/>
      <c r="VK31" s="416"/>
      <c r="VL31" s="416"/>
      <c r="VM31" s="416"/>
      <c r="VN31" s="416"/>
      <c r="VO31" s="416"/>
      <c r="VP31" s="416"/>
      <c r="VQ31" s="416"/>
      <c r="VR31" s="416"/>
      <c r="VS31" s="416"/>
      <c r="VT31" s="416"/>
      <c r="VU31" s="416"/>
      <c r="VV31" s="416"/>
      <c r="VW31" s="416"/>
      <c r="VX31" s="416"/>
      <c r="VY31" s="416"/>
      <c r="VZ31" s="416"/>
      <c r="WA31" s="416"/>
      <c r="WB31" s="416"/>
      <c r="WC31" s="416"/>
      <c r="WD31" s="416"/>
      <c r="WE31" s="416"/>
      <c r="WF31" s="416"/>
      <c r="WG31" s="416"/>
      <c r="WH31" s="416"/>
      <c r="WI31" s="416"/>
      <c r="WJ31" s="416"/>
      <c r="WK31" s="416"/>
      <c r="WL31" s="416"/>
      <c r="WM31" s="416"/>
      <c r="WN31" s="416"/>
      <c r="WO31" s="416"/>
      <c r="WP31" s="416"/>
      <c r="WQ31" s="416"/>
      <c r="WR31" s="416"/>
      <c r="WS31" s="416"/>
      <c r="WT31" s="416"/>
      <c r="WU31" s="416"/>
      <c r="WV31" s="416"/>
      <c r="WW31" s="416"/>
      <c r="WX31" s="416"/>
      <c r="WY31" s="416"/>
      <c r="WZ31" s="416"/>
      <c r="XA31" s="416"/>
      <c r="XB31" s="416"/>
      <c r="XC31" s="416"/>
      <c r="XD31" s="416"/>
      <c r="XE31" s="416"/>
      <c r="XF31" s="416"/>
      <c r="XG31" s="416"/>
      <c r="XH31" s="416"/>
      <c r="XI31" s="416"/>
      <c r="XJ31" s="416"/>
      <c r="XK31" s="416"/>
      <c r="XL31" s="416"/>
      <c r="XM31" s="416"/>
      <c r="XN31" s="416"/>
      <c r="XO31" s="416"/>
      <c r="XP31" s="416"/>
      <c r="XQ31" s="416"/>
      <c r="XR31" s="416"/>
      <c r="XS31" s="416"/>
      <c r="XT31" s="416"/>
      <c r="XU31" s="416"/>
      <c r="XV31" s="416"/>
      <c r="XW31" s="416"/>
      <c r="XX31" s="416"/>
      <c r="XY31" s="416"/>
      <c r="XZ31" s="416"/>
      <c r="YA31" s="416"/>
      <c r="YB31" s="416"/>
      <c r="YC31" s="416"/>
      <c r="YD31" s="416"/>
      <c r="YE31" s="416"/>
      <c r="YF31" s="416"/>
      <c r="YG31" s="416"/>
      <c r="YH31" s="416"/>
      <c r="YI31" s="416"/>
      <c r="YJ31" s="416"/>
      <c r="YK31" s="416"/>
      <c r="YL31" s="416"/>
      <c r="YM31" s="416"/>
      <c r="YN31" s="416"/>
      <c r="YO31" s="416"/>
      <c r="YP31" s="416"/>
      <c r="YQ31" s="416"/>
      <c r="YR31" s="416"/>
      <c r="YS31" s="416"/>
      <c r="YT31" s="416"/>
      <c r="YU31" s="416"/>
      <c r="YV31" s="416"/>
      <c r="YW31" s="416"/>
      <c r="YX31" s="416"/>
      <c r="YY31" s="416"/>
      <c r="YZ31" s="416"/>
      <c r="ZA31" s="416"/>
      <c r="ZB31" s="416"/>
      <c r="ZC31" s="416"/>
      <c r="ZD31" s="416"/>
      <c r="ZE31" s="416"/>
      <c r="ZF31" s="416"/>
      <c r="ZG31" s="416"/>
      <c r="ZH31" s="416"/>
      <c r="ZI31" s="416"/>
      <c r="ZJ31" s="416"/>
      <c r="ZK31" s="416"/>
      <c r="ZL31" s="416"/>
      <c r="ZM31" s="416"/>
      <c r="ZN31" s="416"/>
      <c r="ZO31" s="416"/>
      <c r="ZP31" s="416"/>
      <c r="ZQ31" s="416"/>
      <c r="ZR31" s="416"/>
      <c r="ZS31" s="416"/>
      <c r="ZT31" s="416"/>
      <c r="ZU31" s="416"/>
      <c r="ZV31" s="416"/>
      <c r="ZW31" s="416"/>
      <c r="ZX31" s="416"/>
      <c r="ZY31" s="416"/>
      <c r="ZZ31" s="416"/>
      <c r="AAA31" s="416"/>
      <c r="AAB31" s="416"/>
      <c r="AAC31" s="416"/>
      <c r="AAD31" s="416"/>
      <c r="AAE31" s="416"/>
      <c r="AAF31" s="416"/>
      <c r="AAG31" s="416"/>
      <c r="AAH31" s="416"/>
      <c r="AAI31" s="416"/>
      <c r="AAJ31" s="416"/>
      <c r="AAK31" s="416"/>
      <c r="AAL31" s="416"/>
      <c r="AAM31" s="416"/>
      <c r="AAN31" s="416"/>
      <c r="AAO31" s="416"/>
      <c r="AAP31" s="416"/>
      <c r="AAQ31" s="416"/>
      <c r="AAR31" s="416"/>
      <c r="AAS31" s="416"/>
      <c r="AAT31" s="416"/>
      <c r="AAU31" s="416"/>
      <c r="AAV31" s="416"/>
      <c r="AAW31" s="416"/>
      <c r="AAX31" s="416"/>
      <c r="AAY31" s="416"/>
      <c r="AAZ31" s="416"/>
      <c r="ABA31" s="416"/>
      <c r="ABB31" s="416"/>
      <c r="ABC31" s="416"/>
      <c r="ABD31" s="416"/>
      <c r="ABE31" s="416"/>
      <c r="ABF31" s="416"/>
      <c r="ABG31" s="416"/>
      <c r="ABH31" s="416"/>
      <c r="ABI31" s="416"/>
      <c r="ABJ31" s="416"/>
      <c r="ABK31" s="416"/>
      <c r="ABL31" s="416"/>
      <c r="ABM31" s="416"/>
      <c r="ABN31" s="416"/>
      <c r="ABO31" s="416"/>
      <c r="ABP31" s="416"/>
      <c r="ABQ31" s="416"/>
      <c r="ABR31" s="416"/>
      <c r="ABS31" s="416"/>
      <c r="ABT31" s="416"/>
      <c r="ABU31" s="416"/>
      <c r="ABV31" s="416"/>
      <c r="ABW31" s="416"/>
      <c r="ABX31" s="416"/>
      <c r="ABY31" s="416"/>
      <c r="ABZ31" s="416"/>
      <c r="ACA31" s="416"/>
      <c r="ACB31" s="416"/>
      <c r="ACC31" s="416"/>
      <c r="ACD31" s="416"/>
      <c r="ACE31" s="416"/>
      <c r="ACF31" s="416"/>
      <c r="ACG31" s="416"/>
      <c r="ACH31" s="416"/>
      <c r="ACI31" s="416"/>
      <c r="ACJ31" s="416"/>
      <c r="ACK31" s="416"/>
      <c r="ACL31" s="416"/>
      <c r="ACM31" s="416"/>
      <c r="ACN31" s="416"/>
      <c r="ACO31" s="416"/>
      <c r="ACP31" s="416"/>
      <c r="ACQ31" s="416"/>
      <c r="ACR31" s="416"/>
      <c r="ACS31" s="416"/>
      <c r="ACT31" s="416"/>
      <c r="ACU31" s="416"/>
      <c r="ACV31" s="416"/>
      <c r="ACW31" s="416"/>
      <c r="ACX31" s="416"/>
      <c r="ACY31" s="416"/>
      <c r="ACZ31" s="416"/>
      <c r="ADA31" s="416"/>
      <c r="ADB31" s="416"/>
      <c r="ADC31" s="416"/>
      <c r="ADD31" s="416"/>
      <c r="ADE31" s="416"/>
      <c r="ADF31" s="416"/>
      <c r="ADG31" s="416"/>
      <c r="ADH31" s="416"/>
      <c r="ADI31" s="416"/>
      <c r="ADJ31" s="416"/>
      <c r="ADK31" s="416"/>
      <c r="ADL31" s="416"/>
      <c r="ADM31" s="416"/>
      <c r="ADN31" s="416"/>
      <c r="ADO31" s="416"/>
      <c r="ADP31" s="416"/>
      <c r="ADQ31" s="416"/>
      <c r="ADR31" s="416"/>
      <c r="ADS31" s="416"/>
      <c r="ADT31" s="416"/>
      <c r="ADU31" s="416"/>
      <c r="ADV31" s="416"/>
      <c r="ADW31" s="416"/>
      <c r="ADX31" s="416"/>
      <c r="ADY31" s="416"/>
      <c r="ADZ31" s="416"/>
      <c r="AEA31" s="416"/>
      <c r="AEB31" s="416"/>
      <c r="AEC31" s="416"/>
      <c r="AED31" s="416"/>
      <c r="AEE31" s="416"/>
      <c r="AEF31" s="416"/>
      <c r="AEG31" s="416"/>
      <c r="AEH31" s="416"/>
      <c r="AEI31" s="416"/>
      <c r="AEJ31" s="416"/>
      <c r="AEK31" s="416"/>
      <c r="AEL31" s="416"/>
      <c r="AEM31" s="416"/>
      <c r="AEN31" s="416"/>
      <c r="AEO31" s="416"/>
      <c r="AEP31" s="416"/>
      <c r="AEQ31" s="416"/>
      <c r="AER31" s="416"/>
      <c r="AES31" s="416"/>
      <c r="AET31" s="416"/>
      <c r="AEU31" s="416"/>
      <c r="AEV31" s="416"/>
      <c r="AEW31" s="416"/>
      <c r="AEX31" s="416"/>
      <c r="AEY31" s="416"/>
      <c r="AEZ31" s="416"/>
      <c r="AFA31" s="416"/>
      <c r="AFB31" s="416"/>
      <c r="AFC31" s="416"/>
      <c r="AFD31" s="416"/>
      <c r="AFE31" s="416"/>
      <c r="AFF31" s="416"/>
      <c r="AFG31" s="416"/>
      <c r="AFH31" s="416"/>
      <c r="AFI31" s="416"/>
      <c r="AFJ31" s="416"/>
      <c r="AFK31" s="416"/>
      <c r="AFL31" s="416"/>
      <c r="AFM31" s="416"/>
      <c r="AFN31" s="416"/>
      <c r="AFO31" s="416"/>
      <c r="AFP31" s="416"/>
      <c r="AFQ31" s="416"/>
      <c r="AFR31" s="416"/>
      <c r="AFS31" s="416"/>
      <c r="AFT31" s="416"/>
      <c r="AFU31" s="416"/>
      <c r="AFV31" s="416"/>
      <c r="AFW31" s="416"/>
      <c r="AFX31" s="416"/>
      <c r="AFY31" s="416"/>
      <c r="AFZ31" s="416"/>
      <c r="AGA31" s="416"/>
      <c r="AGB31" s="416"/>
      <c r="AGC31" s="416"/>
      <c r="AGD31" s="416"/>
      <c r="AGE31" s="416"/>
      <c r="AGF31" s="416"/>
      <c r="AGG31" s="416"/>
      <c r="AGH31" s="416"/>
      <c r="AGI31" s="416"/>
      <c r="AGJ31" s="416"/>
      <c r="AGK31" s="416"/>
      <c r="AGL31" s="416"/>
      <c r="AGM31" s="416"/>
      <c r="AGN31" s="416"/>
      <c r="AGO31" s="416"/>
      <c r="AGP31" s="416"/>
      <c r="AGQ31" s="416"/>
      <c r="AGR31" s="416"/>
      <c r="AGS31" s="416"/>
      <c r="AGT31" s="416"/>
      <c r="AGU31" s="416"/>
      <c r="AGV31" s="416"/>
      <c r="AGW31" s="416"/>
      <c r="AGX31" s="416"/>
      <c r="AGY31" s="416"/>
      <c r="AGZ31" s="416"/>
      <c r="AHA31" s="416"/>
      <c r="AHB31" s="416"/>
      <c r="AHC31" s="416"/>
      <c r="AHD31" s="416"/>
      <c r="AHE31" s="416"/>
      <c r="AHF31" s="416"/>
      <c r="AHG31" s="416"/>
      <c r="AHH31" s="416"/>
      <c r="AHI31" s="416"/>
      <c r="AHJ31" s="416"/>
      <c r="AHK31" s="416"/>
      <c r="AHL31" s="416"/>
      <c r="AHM31" s="416"/>
      <c r="AHN31" s="416"/>
      <c r="AHO31" s="416"/>
      <c r="AHP31" s="416"/>
      <c r="AHQ31" s="416"/>
      <c r="AHR31" s="416"/>
      <c r="AHS31" s="416"/>
      <c r="AHT31" s="416"/>
      <c r="AHU31" s="416"/>
      <c r="AHV31" s="416"/>
      <c r="AHW31" s="416"/>
      <c r="AHX31" s="416"/>
      <c r="AHY31" s="416"/>
      <c r="AHZ31" s="416"/>
      <c r="AIA31" s="416"/>
      <c r="AIB31" s="416"/>
      <c r="AIC31" s="416"/>
      <c r="AID31" s="416"/>
      <c r="AIE31" s="416"/>
      <c r="AIF31" s="416"/>
      <c r="AIG31" s="416"/>
      <c r="AIH31" s="416"/>
      <c r="AII31" s="416"/>
      <c r="AIJ31" s="416"/>
      <c r="AIK31" s="416"/>
      <c r="AIL31" s="416"/>
      <c r="AIM31" s="416"/>
      <c r="AIN31" s="416"/>
      <c r="AIO31" s="416"/>
      <c r="AIP31" s="416"/>
      <c r="AIQ31" s="416"/>
      <c r="AIR31" s="416"/>
      <c r="AIS31" s="416"/>
      <c r="AIT31" s="416"/>
      <c r="AIU31" s="416"/>
      <c r="AIV31" s="416"/>
      <c r="AIW31" s="416"/>
      <c r="AIX31" s="416"/>
      <c r="AIY31" s="416"/>
      <c r="AIZ31" s="416"/>
      <c r="AJA31" s="416"/>
      <c r="AJB31" s="416"/>
      <c r="AJC31" s="416"/>
      <c r="AJD31" s="416"/>
      <c r="AJE31" s="416"/>
      <c r="AJF31" s="416"/>
      <c r="AJG31" s="416"/>
      <c r="AJH31" s="416"/>
      <c r="AJI31" s="416"/>
      <c r="AJJ31" s="416"/>
      <c r="AJK31" s="416"/>
      <c r="AJL31" s="416"/>
      <c r="AJM31" s="416"/>
      <c r="AJN31" s="416"/>
      <c r="AJO31" s="416"/>
      <c r="AJP31" s="416"/>
      <c r="AJQ31" s="416"/>
      <c r="AJR31" s="416"/>
      <c r="AJS31" s="416"/>
      <c r="AJT31" s="416"/>
      <c r="AJU31" s="416"/>
      <c r="AJV31" s="416"/>
      <c r="AJW31" s="416"/>
      <c r="AJX31" s="416"/>
      <c r="AJY31" s="416"/>
      <c r="AJZ31" s="416"/>
      <c r="AKA31" s="416"/>
      <c r="AKB31" s="416"/>
      <c r="AKC31" s="416"/>
      <c r="AKD31" s="416"/>
      <c r="AKE31" s="416"/>
      <c r="AKF31" s="416"/>
      <c r="AKG31" s="416"/>
      <c r="AKH31" s="416"/>
      <c r="AKI31" s="416"/>
      <c r="AKJ31" s="416"/>
      <c r="AKK31" s="416"/>
      <c r="AKL31" s="416"/>
      <c r="AKM31" s="416"/>
      <c r="AKN31" s="416"/>
      <c r="AKO31" s="416"/>
      <c r="AKP31" s="416"/>
      <c r="AKQ31" s="416"/>
      <c r="AKR31" s="416"/>
      <c r="AKS31" s="416"/>
      <c r="AKT31" s="416"/>
      <c r="AKU31" s="416"/>
      <c r="AKV31" s="416"/>
      <c r="AKW31" s="416"/>
      <c r="AKX31" s="416"/>
      <c r="AKY31" s="416"/>
      <c r="AKZ31" s="416"/>
      <c r="ALA31" s="416"/>
      <c r="ALB31" s="416"/>
      <c r="ALC31" s="416"/>
      <c r="ALD31" s="416"/>
      <c r="ALE31" s="416"/>
      <c r="ALF31" s="416"/>
      <c r="ALG31" s="416"/>
      <c r="ALH31" s="416"/>
      <c r="ALI31" s="416"/>
      <c r="ALJ31" s="416"/>
      <c r="ALK31" s="416"/>
      <c r="ALL31" s="416"/>
      <c r="ALM31" s="416"/>
      <c r="ALN31" s="416"/>
      <c r="ALO31" s="416"/>
      <c r="ALP31" s="416"/>
      <c r="ALQ31" s="416"/>
      <c r="ALR31" s="416"/>
      <c r="ALS31" s="416"/>
      <c r="ALT31" s="416"/>
      <c r="ALU31" s="416"/>
      <c r="ALV31" s="416"/>
      <c r="ALW31" s="416"/>
      <c r="ALX31" s="416"/>
      <c r="ALY31" s="416"/>
      <c r="ALZ31" s="416"/>
      <c r="AMA31" s="416"/>
      <c r="AMB31" s="416"/>
      <c r="AMC31" s="416"/>
      <c r="AMD31" s="416"/>
      <c r="AME31" s="416"/>
      <c r="AMF31" s="416"/>
      <c r="AMG31" s="416"/>
      <c r="AMH31" s="416"/>
      <c r="AMI31" s="416"/>
      <c r="AMJ31" s="416"/>
      <c r="AMK31" s="416"/>
    </row>
    <row r="32" spans="1:1025" s="298" customFormat="1" ht="39.950000000000003" customHeight="1" x14ac:dyDescent="0.8">
      <c r="A32" s="525" t="s">
        <v>57</v>
      </c>
      <c r="B32" s="418">
        <v>986</v>
      </c>
      <c r="C32" s="419">
        <v>237</v>
      </c>
      <c r="D32" s="418">
        <v>349</v>
      </c>
      <c r="E32" s="419">
        <v>799</v>
      </c>
      <c r="F32" s="418">
        <v>638</v>
      </c>
      <c r="G32" s="420">
        <v>601.79999999999995</v>
      </c>
      <c r="H32" s="421"/>
      <c r="I32" s="417"/>
      <c r="J32" s="422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  <c r="X32" s="416"/>
      <c r="Y32" s="416"/>
      <c r="Z32" s="416"/>
      <c r="AA32" s="416"/>
      <c r="AB32" s="416"/>
      <c r="AC32" s="416"/>
      <c r="AD32" s="416"/>
      <c r="AE32" s="416"/>
      <c r="AF32" s="416"/>
      <c r="AG32" s="416"/>
      <c r="AH32" s="416"/>
      <c r="AI32" s="416"/>
      <c r="AJ32" s="416"/>
      <c r="AK32" s="416"/>
      <c r="AL32" s="416"/>
      <c r="AM32" s="416"/>
      <c r="AN32" s="416"/>
      <c r="AO32" s="416"/>
      <c r="AP32" s="416"/>
      <c r="AQ32" s="416"/>
      <c r="AR32" s="416"/>
      <c r="AS32" s="416"/>
      <c r="AT32" s="416"/>
      <c r="AU32" s="416"/>
      <c r="AV32" s="416"/>
      <c r="AW32" s="416"/>
      <c r="AX32" s="416"/>
      <c r="AY32" s="416"/>
      <c r="AZ32" s="416"/>
      <c r="BA32" s="416"/>
      <c r="BB32" s="416"/>
      <c r="BC32" s="416"/>
      <c r="BD32" s="416"/>
      <c r="BE32" s="416"/>
      <c r="BF32" s="416"/>
      <c r="BG32" s="416"/>
      <c r="BH32" s="416"/>
      <c r="BI32" s="416"/>
      <c r="BJ32" s="416"/>
      <c r="BK32" s="416"/>
      <c r="BL32" s="416"/>
      <c r="BM32" s="416"/>
      <c r="BN32" s="416"/>
      <c r="BO32" s="416"/>
      <c r="BP32" s="416"/>
      <c r="BQ32" s="416"/>
      <c r="BR32" s="416"/>
      <c r="BS32" s="416"/>
      <c r="BT32" s="416"/>
      <c r="BU32" s="416"/>
      <c r="BV32" s="416"/>
      <c r="BW32" s="416"/>
      <c r="BX32" s="416"/>
      <c r="BY32" s="416"/>
      <c r="BZ32" s="416"/>
      <c r="CA32" s="416"/>
      <c r="CB32" s="416"/>
      <c r="CC32" s="416"/>
      <c r="CD32" s="416"/>
      <c r="CE32" s="416"/>
      <c r="CF32" s="416"/>
      <c r="CG32" s="416"/>
      <c r="CH32" s="416"/>
      <c r="CI32" s="416"/>
      <c r="CJ32" s="416"/>
      <c r="CK32" s="416"/>
      <c r="CL32" s="416"/>
      <c r="CM32" s="416"/>
      <c r="CN32" s="416"/>
      <c r="CO32" s="416"/>
      <c r="CP32" s="416"/>
      <c r="CQ32" s="416"/>
      <c r="CR32" s="416"/>
      <c r="CS32" s="416"/>
      <c r="CT32" s="416"/>
      <c r="CU32" s="416"/>
      <c r="CV32" s="416"/>
      <c r="CW32" s="416"/>
      <c r="CX32" s="416"/>
      <c r="CY32" s="416"/>
      <c r="CZ32" s="416"/>
      <c r="DA32" s="416"/>
      <c r="DB32" s="416"/>
      <c r="DC32" s="416"/>
      <c r="DD32" s="416"/>
      <c r="DE32" s="416"/>
      <c r="DF32" s="416"/>
      <c r="DG32" s="416"/>
      <c r="DH32" s="416"/>
      <c r="DI32" s="416"/>
      <c r="DJ32" s="416"/>
      <c r="DK32" s="416"/>
      <c r="DL32" s="416"/>
      <c r="DM32" s="416"/>
      <c r="DN32" s="416"/>
      <c r="DO32" s="416"/>
      <c r="DP32" s="416"/>
      <c r="DQ32" s="416"/>
      <c r="DR32" s="416"/>
      <c r="DS32" s="416"/>
      <c r="DT32" s="416"/>
      <c r="DU32" s="416"/>
      <c r="DV32" s="416"/>
      <c r="DW32" s="416"/>
      <c r="DX32" s="416"/>
      <c r="DY32" s="416"/>
      <c r="DZ32" s="416"/>
      <c r="EA32" s="416"/>
      <c r="EB32" s="416"/>
      <c r="EC32" s="416"/>
      <c r="ED32" s="416"/>
      <c r="EE32" s="416"/>
      <c r="EF32" s="416"/>
      <c r="EG32" s="416"/>
      <c r="EH32" s="416"/>
      <c r="EI32" s="416"/>
      <c r="EJ32" s="416"/>
      <c r="EK32" s="416"/>
      <c r="EL32" s="416"/>
      <c r="EM32" s="416"/>
      <c r="EN32" s="416"/>
      <c r="EO32" s="416"/>
      <c r="EP32" s="416"/>
      <c r="EQ32" s="416"/>
      <c r="ER32" s="416"/>
      <c r="ES32" s="416"/>
      <c r="ET32" s="416"/>
      <c r="EU32" s="416"/>
      <c r="EV32" s="416"/>
      <c r="EW32" s="416"/>
      <c r="EX32" s="416"/>
      <c r="EY32" s="416"/>
      <c r="EZ32" s="416"/>
      <c r="FA32" s="416"/>
      <c r="FB32" s="416"/>
      <c r="FC32" s="416"/>
      <c r="FD32" s="416"/>
      <c r="FE32" s="416"/>
      <c r="FF32" s="416"/>
      <c r="FG32" s="416"/>
      <c r="FH32" s="416"/>
      <c r="FI32" s="416"/>
      <c r="FJ32" s="416"/>
      <c r="FK32" s="416"/>
      <c r="FL32" s="416"/>
      <c r="FM32" s="416"/>
      <c r="FN32" s="416"/>
      <c r="FO32" s="416"/>
      <c r="FP32" s="416"/>
      <c r="FQ32" s="416"/>
      <c r="FR32" s="416"/>
      <c r="FS32" s="416"/>
      <c r="FT32" s="416"/>
      <c r="FU32" s="416"/>
      <c r="FV32" s="416"/>
      <c r="FW32" s="416"/>
      <c r="FX32" s="416"/>
      <c r="FY32" s="416"/>
      <c r="FZ32" s="416"/>
      <c r="GA32" s="416"/>
      <c r="GB32" s="416"/>
      <c r="GC32" s="416"/>
      <c r="GD32" s="416"/>
      <c r="GE32" s="416"/>
      <c r="GF32" s="416"/>
      <c r="GG32" s="416"/>
      <c r="GH32" s="416"/>
      <c r="GI32" s="416"/>
      <c r="GJ32" s="416"/>
      <c r="GK32" s="416"/>
      <c r="GL32" s="416"/>
      <c r="GM32" s="416"/>
      <c r="GN32" s="416"/>
      <c r="GO32" s="416"/>
      <c r="GP32" s="416"/>
      <c r="GQ32" s="416"/>
      <c r="GR32" s="416"/>
      <c r="GS32" s="416"/>
      <c r="GT32" s="416"/>
      <c r="GU32" s="416"/>
      <c r="GV32" s="416"/>
      <c r="GW32" s="416"/>
      <c r="GX32" s="416"/>
      <c r="GY32" s="416"/>
      <c r="GZ32" s="416"/>
      <c r="HA32" s="416"/>
      <c r="HB32" s="416"/>
      <c r="HC32" s="416"/>
      <c r="HD32" s="416"/>
      <c r="HE32" s="416"/>
      <c r="HF32" s="416"/>
      <c r="HG32" s="416"/>
      <c r="HH32" s="416"/>
      <c r="HI32" s="416"/>
      <c r="HJ32" s="416"/>
      <c r="HK32" s="416"/>
      <c r="HL32" s="416"/>
      <c r="HM32" s="416"/>
      <c r="HN32" s="416"/>
      <c r="HO32" s="416"/>
      <c r="HP32" s="416"/>
      <c r="HQ32" s="416"/>
      <c r="HR32" s="416"/>
      <c r="HS32" s="416"/>
      <c r="HT32" s="416"/>
      <c r="HU32" s="416"/>
      <c r="HV32" s="416"/>
      <c r="HW32" s="416"/>
      <c r="HX32" s="416"/>
      <c r="HY32" s="416"/>
      <c r="HZ32" s="416"/>
      <c r="IA32" s="416"/>
      <c r="IB32" s="416"/>
      <c r="IC32" s="416"/>
      <c r="ID32" s="416"/>
      <c r="IE32" s="416"/>
      <c r="IF32" s="416"/>
      <c r="IG32" s="416"/>
      <c r="IH32" s="416"/>
      <c r="II32" s="416"/>
      <c r="IJ32" s="416"/>
      <c r="IK32" s="416"/>
      <c r="IL32" s="416"/>
      <c r="IM32" s="416"/>
      <c r="IN32" s="416"/>
      <c r="IO32" s="416"/>
      <c r="IP32" s="416"/>
      <c r="IQ32" s="416"/>
      <c r="IR32" s="416"/>
      <c r="IS32" s="416"/>
      <c r="IT32" s="416"/>
      <c r="IU32" s="416"/>
      <c r="IV32" s="416"/>
      <c r="IW32" s="416"/>
      <c r="IX32" s="416"/>
      <c r="IY32" s="416"/>
      <c r="IZ32" s="416"/>
      <c r="JA32" s="416"/>
      <c r="JB32" s="416"/>
      <c r="JC32" s="416"/>
      <c r="JD32" s="416"/>
      <c r="JE32" s="416"/>
      <c r="JF32" s="416"/>
      <c r="JG32" s="416"/>
      <c r="JH32" s="416"/>
      <c r="JI32" s="416"/>
      <c r="JJ32" s="416"/>
      <c r="JK32" s="416"/>
      <c r="JL32" s="416"/>
      <c r="JM32" s="416"/>
      <c r="JN32" s="416"/>
      <c r="JO32" s="416"/>
      <c r="JP32" s="416"/>
      <c r="JQ32" s="416"/>
      <c r="JR32" s="416"/>
      <c r="JS32" s="416"/>
      <c r="JT32" s="416"/>
      <c r="JU32" s="416"/>
      <c r="JV32" s="416"/>
      <c r="JW32" s="416"/>
      <c r="JX32" s="416"/>
      <c r="JY32" s="416"/>
      <c r="JZ32" s="416"/>
      <c r="KA32" s="416"/>
      <c r="KB32" s="416"/>
      <c r="KC32" s="416"/>
      <c r="KD32" s="416"/>
      <c r="KE32" s="416"/>
      <c r="KF32" s="416"/>
      <c r="KG32" s="416"/>
      <c r="KH32" s="416"/>
      <c r="KI32" s="416"/>
      <c r="KJ32" s="416"/>
      <c r="KK32" s="416"/>
      <c r="KL32" s="416"/>
      <c r="KM32" s="416"/>
      <c r="KN32" s="416"/>
      <c r="KO32" s="416"/>
      <c r="KP32" s="416"/>
      <c r="KQ32" s="416"/>
      <c r="KR32" s="416"/>
      <c r="KS32" s="416"/>
      <c r="KT32" s="416"/>
      <c r="KU32" s="416"/>
      <c r="KV32" s="416"/>
      <c r="KW32" s="416"/>
      <c r="KX32" s="416"/>
      <c r="KY32" s="416"/>
      <c r="KZ32" s="416"/>
      <c r="LA32" s="416"/>
      <c r="LB32" s="416"/>
      <c r="LC32" s="416"/>
      <c r="LD32" s="416"/>
      <c r="LE32" s="416"/>
      <c r="LF32" s="416"/>
      <c r="LG32" s="416"/>
      <c r="LH32" s="416"/>
      <c r="LI32" s="416"/>
      <c r="LJ32" s="416"/>
      <c r="LK32" s="416"/>
      <c r="LL32" s="416"/>
      <c r="LM32" s="416"/>
      <c r="LN32" s="416"/>
      <c r="LO32" s="416"/>
      <c r="LP32" s="416"/>
      <c r="LQ32" s="416"/>
      <c r="LR32" s="416"/>
      <c r="LS32" s="416"/>
      <c r="LT32" s="416"/>
      <c r="LU32" s="416"/>
      <c r="LV32" s="416"/>
      <c r="LW32" s="416"/>
      <c r="LX32" s="416"/>
      <c r="LY32" s="416"/>
      <c r="LZ32" s="416"/>
      <c r="MA32" s="416"/>
      <c r="MB32" s="416"/>
      <c r="MC32" s="416"/>
      <c r="MD32" s="416"/>
      <c r="ME32" s="416"/>
      <c r="MF32" s="416"/>
      <c r="MG32" s="416"/>
      <c r="MH32" s="416"/>
      <c r="MI32" s="416"/>
      <c r="MJ32" s="416"/>
      <c r="MK32" s="416"/>
      <c r="ML32" s="416"/>
      <c r="MM32" s="416"/>
      <c r="MN32" s="416"/>
      <c r="MO32" s="416"/>
      <c r="MP32" s="416"/>
      <c r="MQ32" s="416"/>
      <c r="MR32" s="416"/>
      <c r="MS32" s="416"/>
      <c r="MT32" s="416"/>
      <c r="MU32" s="416"/>
      <c r="MV32" s="416"/>
      <c r="MW32" s="416"/>
      <c r="MX32" s="416"/>
      <c r="MY32" s="416"/>
      <c r="MZ32" s="416"/>
      <c r="NA32" s="416"/>
      <c r="NB32" s="416"/>
      <c r="NC32" s="416"/>
      <c r="ND32" s="416"/>
      <c r="NE32" s="416"/>
      <c r="NF32" s="416"/>
      <c r="NG32" s="416"/>
      <c r="NH32" s="416"/>
      <c r="NI32" s="416"/>
      <c r="NJ32" s="416"/>
      <c r="NK32" s="416"/>
      <c r="NL32" s="416"/>
      <c r="NM32" s="416"/>
      <c r="NN32" s="416"/>
      <c r="NO32" s="416"/>
      <c r="NP32" s="416"/>
      <c r="NQ32" s="416"/>
      <c r="NR32" s="416"/>
      <c r="NS32" s="416"/>
      <c r="NT32" s="416"/>
      <c r="NU32" s="416"/>
      <c r="NV32" s="416"/>
      <c r="NW32" s="416"/>
      <c r="NX32" s="416"/>
      <c r="NY32" s="416"/>
      <c r="NZ32" s="416"/>
      <c r="OA32" s="416"/>
      <c r="OB32" s="416"/>
      <c r="OC32" s="416"/>
      <c r="OD32" s="416"/>
      <c r="OE32" s="416"/>
      <c r="OF32" s="416"/>
      <c r="OG32" s="416"/>
      <c r="OH32" s="416"/>
      <c r="OI32" s="416"/>
      <c r="OJ32" s="416"/>
      <c r="OK32" s="416"/>
      <c r="OL32" s="416"/>
      <c r="OM32" s="416"/>
      <c r="ON32" s="416"/>
      <c r="OO32" s="416"/>
      <c r="OP32" s="416"/>
      <c r="OQ32" s="416"/>
      <c r="OR32" s="416"/>
      <c r="OS32" s="416"/>
      <c r="OT32" s="416"/>
      <c r="OU32" s="416"/>
      <c r="OV32" s="416"/>
      <c r="OW32" s="416"/>
      <c r="OX32" s="416"/>
      <c r="OY32" s="416"/>
      <c r="OZ32" s="416"/>
      <c r="PA32" s="416"/>
      <c r="PB32" s="416"/>
      <c r="PC32" s="416"/>
      <c r="PD32" s="416"/>
      <c r="PE32" s="416"/>
      <c r="PF32" s="416"/>
      <c r="PG32" s="416"/>
      <c r="PH32" s="416"/>
      <c r="PI32" s="416"/>
      <c r="PJ32" s="416"/>
      <c r="PK32" s="416"/>
      <c r="PL32" s="416"/>
      <c r="PM32" s="416"/>
      <c r="PN32" s="416"/>
      <c r="PO32" s="416"/>
      <c r="PP32" s="416"/>
      <c r="PQ32" s="416"/>
      <c r="PR32" s="416"/>
      <c r="PS32" s="416"/>
      <c r="PT32" s="416"/>
      <c r="PU32" s="416"/>
      <c r="PV32" s="416"/>
      <c r="PW32" s="416"/>
      <c r="PX32" s="416"/>
      <c r="PY32" s="416"/>
      <c r="PZ32" s="416"/>
      <c r="QA32" s="416"/>
      <c r="QB32" s="416"/>
      <c r="QC32" s="416"/>
      <c r="QD32" s="416"/>
      <c r="QE32" s="416"/>
      <c r="QF32" s="416"/>
      <c r="QG32" s="416"/>
      <c r="QH32" s="416"/>
      <c r="QI32" s="416"/>
      <c r="QJ32" s="416"/>
      <c r="QK32" s="416"/>
      <c r="QL32" s="416"/>
      <c r="QM32" s="416"/>
      <c r="QN32" s="416"/>
      <c r="QO32" s="416"/>
      <c r="QP32" s="416"/>
      <c r="QQ32" s="416"/>
      <c r="QR32" s="416"/>
      <c r="QS32" s="416"/>
      <c r="QT32" s="416"/>
      <c r="QU32" s="416"/>
      <c r="QV32" s="416"/>
      <c r="QW32" s="416"/>
      <c r="QX32" s="416"/>
      <c r="QY32" s="416"/>
      <c r="QZ32" s="416"/>
      <c r="RA32" s="416"/>
      <c r="RB32" s="416"/>
      <c r="RC32" s="416"/>
      <c r="RD32" s="416"/>
      <c r="RE32" s="416"/>
      <c r="RF32" s="416"/>
      <c r="RG32" s="416"/>
      <c r="RH32" s="416"/>
      <c r="RI32" s="416"/>
      <c r="RJ32" s="416"/>
      <c r="RK32" s="416"/>
      <c r="RL32" s="416"/>
      <c r="RM32" s="416"/>
      <c r="RN32" s="416"/>
      <c r="RO32" s="416"/>
      <c r="RP32" s="416"/>
      <c r="RQ32" s="416"/>
      <c r="RR32" s="416"/>
      <c r="RS32" s="416"/>
      <c r="RT32" s="416"/>
      <c r="RU32" s="416"/>
      <c r="RV32" s="416"/>
      <c r="RW32" s="416"/>
      <c r="RX32" s="416"/>
      <c r="RY32" s="416"/>
      <c r="RZ32" s="416"/>
      <c r="SA32" s="416"/>
      <c r="SB32" s="416"/>
      <c r="SC32" s="416"/>
      <c r="SD32" s="416"/>
      <c r="SE32" s="416"/>
      <c r="SF32" s="416"/>
      <c r="SG32" s="416"/>
      <c r="SH32" s="416"/>
      <c r="SI32" s="416"/>
      <c r="SJ32" s="416"/>
      <c r="SK32" s="416"/>
      <c r="SL32" s="416"/>
      <c r="SM32" s="416"/>
      <c r="SN32" s="416"/>
      <c r="SO32" s="416"/>
      <c r="SP32" s="416"/>
      <c r="SQ32" s="416"/>
      <c r="SR32" s="416"/>
      <c r="SS32" s="416"/>
      <c r="ST32" s="416"/>
      <c r="SU32" s="416"/>
      <c r="SV32" s="416"/>
      <c r="SW32" s="416"/>
      <c r="SX32" s="416"/>
      <c r="SY32" s="416"/>
      <c r="SZ32" s="416"/>
      <c r="TA32" s="416"/>
      <c r="TB32" s="416"/>
      <c r="TC32" s="416"/>
      <c r="TD32" s="416"/>
      <c r="TE32" s="416"/>
      <c r="TF32" s="416"/>
      <c r="TG32" s="416"/>
      <c r="TH32" s="416"/>
      <c r="TI32" s="416"/>
      <c r="TJ32" s="416"/>
      <c r="TK32" s="416"/>
      <c r="TL32" s="416"/>
      <c r="TM32" s="416"/>
      <c r="TN32" s="416"/>
      <c r="TO32" s="416"/>
      <c r="TP32" s="416"/>
      <c r="TQ32" s="416"/>
      <c r="TR32" s="416"/>
      <c r="TS32" s="416"/>
      <c r="TT32" s="416"/>
      <c r="TU32" s="416"/>
      <c r="TV32" s="416"/>
      <c r="TW32" s="416"/>
      <c r="TX32" s="416"/>
      <c r="TY32" s="416"/>
      <c r="TZ32" s="416"/>
      <c r="UA32" s="416"/>
      <c r="UB32" s="416"/>
      <c r="UC32" s="416"/>
      <c r="UD32" s="416"/>
      <c r="UE32" s="416"/>
      <c r="UF32" s="416"/>
      <c r="UG32" s="416"/>
      <c r="UH32" s="416"/>
      <c r="UI32" s="416"/>
      <c r="UJ32" s="416"/>
      <c r="UK32" s="416"/>
      <c r="UL32" s="416"/>
      <c r="UM32" s="416"/>
      <c r="UN32" s="416"/>
      <c r="UO32" s="416"/>
      <c r="UP32" s="416"/>
      <c r="UQ32" s="416"/>
      <c r="UR32" s="416"/>
      <c r="US32" s="416"/>
      <c r="UT32" s="416"/>
      <c r="UU32" s="416"/>
      <c r="UV32" s="416"/>
      <c r="UW32" s="416"/>
      <c r="UX32" s="416"/>
      <c r="UY32" s="416"/>
      <c r="UZ32" s="416"/>
      <c r="VA32" s="416"/>
      <c r="VB32" s="416"/>
      <c r="VC32" s="416"/>
      <c r="VD32" s="416"/>
      <c r="VE32" s="416"/>
      <c r="VF32" s="416"/>
      <c r="VG32" s="416"/>
      <c r="VH32" s="416"/>
      <c r="VI32" s="416"/>
      <c r="VJ32" s="416"/>
      <c r="VK32" s="416"/>
      <c r="VL32" s="416"/>
      <c r="VM32" s="416"/>
      <c r="VN32" s="416"/>
      <c r="VO32" s="416"/>
      <c r="VP32" s="416"/>
      <c r="VQ32" s="416"/>
      <c r="VR32" s="416"/>
      <c r="VS32" s="416"/>
      <c r="VT32" s="416"/>
      <c r="VU32" s="416"/>
      <c r="VV32" s="416"/>
      <c r="VW32" s="416"/>
      <c r="VX32" s="416"/>
      <c r="VY32" s="416"/>
      <c r="VZ32" s="416"/>
      <c r="WA32" s="416"/>
      <c r="WB32" s="416"/>
      <c r="WC32" s="416"/>
      <c r="WD32" s="416"/>
      <c r="WE32" s="416"/>
      <c r="WF32" s="416"/>
      <c r="WG32" s="416"/>
      <c r="WH32" s="416"/>
      <c r="WI32" s="416"/>
      <c r="WJ32" s="416"/>
      <c r="WK32" s="416"/>
      <c r="WL32" s="416"/>
      <c r="WM32" s="416"/>
      <c r="WN32" s="416"/>
      <c r="WO32" s="416"/>
      <c r="WP32" s="416"/>
      <c r="WQ32" s="416"/>
      <c r="WR32" s="416"/>
      <c r="WS32" s="416"/>
      <c r="WT32" s="416"/>
      <c r="WU32" s="416"/>
      <c r="WV32" s="416"/>
      <c r="WW32" s="416"/>
      <c r="WX32" s="416"/>
      <c r="WY32" s="416"/>
      <c r="WZ32" s="416"/>
      <c r="XA32" s="416"/>
      <c r="XB32" s="416"/>
      <c r="XC32" s="416"/>
      <c r="XD32" s="416"/>
      <c r="XE32" s="416"/>
      <c r="XF32" s="416"/>
      <c r="XG32" s="416"/>
      <c r="XH32" s="416"/>
      <c r="XI32" s="416"/>
      <c r="XJ32" s="416"/>
      <c r="XK32" s="416"/>
      <c r="XL32" s="416"/>
      <c r="XM32" s="416"/>
      <c r="XN32" s="416"/>
      <c r="XO32" s="416"/>
      <c r="XP32" s="416"/>
      <c r="XQ32" s="416"/>
      <c r="XR32" s="416"/>
      <c r="XS32" s="416"/>
      <c r="XT32" s="416"/>
      <c r="XU32" s="416"/>
      <c r="XV32" s="416"/>
      <c r="XW32" s="416"/>
      <c r="XX32" s="416"/>
      <c r="XY32" s="416"/>
      <c r="XZ32" s="416"/>
      <c r="YA32" s="416"/>
      <c r="YB32" s="416"/>
      <c r="YC32" s="416"/>
      <c r="YD32" s="416"/>
      <c r="YE32" s="416"/>
      <c r="YF32" s="416"/>
      <c r="YG32" s="416"/>
      <c r="YH32" s="416"/>
      <c r="YI32" s="416"/>
      <c r="YJ32" s="416"/>
      <c r="YK32" s="416"/>
      <c r="YL32" s="416"/>
      <c r="YM32" s="416"/>
      <c r="YN32" s="416"/>
      <c r="YO32" s="416"/>
      <c r="YP32" s="416"/>
      <c r="YQ32" s="416"/>
      <c r="YR32" s="416"/>
      <c r="YS32" s="416"/>
      <c r="YT32" s="416"/>
      <c r="YU32" s="416"/>
      <c r="YV32" s="416"/>
      <c r="YW32" s="416"/>
      <c r="YX32" s="416"/>
      <c r="YY32" s="416"/>
      <c r="YZ32" s="416"/>
      <c r="ZA32" s="416"/>
      <c r="ZB32" s="416"/>
      <c r="ZC32" s="416"/>
      <c r="ZD32" s="416"/>
      <c r="ZE32" s="416"/>
      <c r="ZF32" s="416"/>
      <c r="ZG32" s="416"/>
      <c r="ZH32" s="416"/>
      <c r="ZI32" s="416"/>
      <c r="ZJ32" s="416"/>
      <c r="ZK32" s="416"/>
      <c r="ZL32" s="416"/>
      <c r="ZM32" s="416"/>
      <c r="ZN32" s="416"/>
      <c r="ZO32" s="416"/>
      <c r="ZP32" s="416"/>
      <c r="ZQ32" s="416"/>
      <c r="ZR32" s="416"/>
      <c r="ZS32" s="416"/>
      <c r="ZT32" s="416"/>
      <c r="ZU32" s="416"/>
      <c r="ZV32" s="416"/>
      <c r="ZW32" s="416"/>
      <c r="ZX32" s="416"/>
      <c r="ZY32" s="416"/>
      <c r="ZZ32" s="416"/>
      <c r="AAA32" s="416"/>
      <c r="AAB32" s="416"/>
      <c r="AAC32" s="416"/>
      <c r="AAD32" s="416"/>
      <c r="AAE32" s="416"/>
      <c r="AAF32" s="416"/>
      <c r="AAG32" s="416"/>
      <c r="AAH32" s="416"/>
      <c r="AAI32" s="416"/>
      <c r="AAJ32" s="416"/>
      <c r="AAK32" s="416"/>
      <c r="AAL32" s="416"/>
      <c r="AAM32" s="416"/>
      <c r="AAN32" s="416"/>
      <c r="AAO32" s="416"/>
      <c r="AAP32" s="416"/>
      <c r="AAQ32" s="416"/>
      <c r="AAR32" s="416"/>
      <c r="AAS32" s="416"/>
      <c r="AAT32" s="416"/>
      <c r="AAU32" s="416"/>
      <c r="AAV32" s="416"/>
      <c r="AAW32" s="416"/>
      <c r="AAX32" s="416"/>
      <c r="AAY32" s="416"/>
      <c r="AAZ32" s="416"/>
      <c r="ABA32" s="416"/>
      <c r="ABB32" s="416"/>
      <c r="ABC32" s="416"/>
      <c r="ABD32" s="416"/>
      <c r="ABE32" s="416"/>
      <c r="ABF32" s="416"/>
      <c r="ABG32" s="416"/>
      <c r="ABH32" s="416"/>
      <c r="ABI32" s="416"/>
      <c r="ABJ32" s="416"/>
      <c r="ABK32" s="416"/>
      <c r="ABL32" s="416"/>
      <c r="ABM32" s="416"/>
      <c r="ABN32" s="416"/>
      <c r="ABO32" s="416"/>
      <c r="ABP32" s="416"/>
      <c r="ABQ32" s="416"/>
      <c r="ABR32" s="416"/>
      <c r="ABS32" s="416"/>
      <c r="ABT32" s="416"/>
      <c r="ABU32" s="416"/>
      <c r="ABV32" s="416"/>
      <c r="ABW32" s="416"/>
      <c r="ABX32" s="416"/>
      <c r="ABY32" s="416"/>
      <c r="ABZ32" s="416"/>
      <c r="ACA32" s="416"/>
      <c r="ACB32" s="416"/>
      <c r="ACC32" s="416"/>
      <c r="ACD32" s="416"/>
      <c r="ACE32" s="416"/>
      <c r="ACF32" s="416"/>
      <c r="ACG32" s="416"/>
      <c r="ACH32" s="416"/>
      <c r="ACI32" s="416"/>
      <c r="ACJ32" s="416"/>
      <c r="ACK32" s="416"/>
      <c r="ACL32" s="416"/>
      <c r="ACM32" s="416"/>
      <c r="ACN32" s="416"/>
      <c r="ACO32" s="416"/>
      <c r="ACP32" s="416"/>
      <c r="ACQ32" s="416"/>
      <c r="ACR32" s="416"/>
      <c r="ACS32" s="416"/>
      <c r="ACT32" s="416"/>
      <c r="ACU32" s="416"/>
      <c r="ACV32" s="416"/>
      <c r="ACW32" s="416"/>
      <c r="ACX32" s="416"/>
      <c r="ACY32" s="416"/>
      <c r="ACZ32" s="416"/>
      <c r="ADA32" s="416"/>
      <c r="ADB32" s="416"/>
      <c r="ADC32" s="416"/>
      <c r="ADD32" s="416"/>
      <c r="ADE32" s="416"/>
      <c r="ADF32" s="416"/>
      <c r="ADG32" s="416"/>
      <c r="ADH32" s="416"/>
      <c r="ADI32" s="416"/>
      <c r="ADJ32" s="416"/>
      <c r="ADK32" s="416"/>
      <c r="ADL32" s="416"/>
      <c r="ADM32" s="416"/>
      <c r="ADN32" s="416"/>
      <c r="ADO32" s="416"/>
      <c r="ADP32" s="416"/>
      <c r="ADQ32" s="416"/>
      <c r="ADR32" s="416"/>
      <c r="ADS32" s="416"/>
      <c r="ADT32" s="416"/>
      <c r="ADU32" s="416"/>
      <c r="ADV32" s="416"/>
      <c r="ADW32" s="416"/>
      <c r="ADX32" s="416"/>
      <c r="ADY32" s="416"/>
      <c r="ADZ32" s="416"/>
      <c r="AEA32" s="416"/>
      <c r="AEB32" s="416"/>
      <c r="AEC32" s="416"/>
      <c r="AED32" s="416"/>
      <c r="AEE32" s="416"/>
      <c r="AEF32" s="416"/>
      <c r="AEG32" s="416"/>
      <c r="AEH32" s="416"/>
      <c r="AEI32" s="416"/>
      <c r="AEJ32" s="416"/>
      <c r="AEK32" s="416"/>
      <c r="AEL32" s="416"/>
      <c r="AEM32" s="416"/>
      <c r="AEN32" s="416"/>
      <c r="AEO32" s="416"/>
      <c r="AEP32" s="416"/>
      <c r="AEQ32" s="416"/>
      <c r="AER32" s="416"/>
      <c r="AES32" s="416"/>
      <c r="AET32" s="416"/>
      <c r="AEU32" s="416"/>
      <c r="AEV32" s="416"/>
      <c r="AEW32" s="416"/>
      <c r="AEX32" s="416"/>
      <c r="AEY32" s="416"/>
      <c r="AEZ32" s="416"/>
      <c r="AFA32" s="416"/>
      <c r="AFB32" s="416"/>
      <c r="AFC32" s="416"/>
      <c r="AFD32" s="416"/>
      <c r="AFE32" s="416"/>
      <c r="AFF32" s="416"/>
      <c r="AFG32" s="416"/>
      <c r="AFH32" s="416"/>
      <c r="AFI32" s="416"/>
      <c r="AFJ32" s="416"/>
      <c r="AFK32" s="416"/>
      <c r="AFL32" s="416"/>
      <c r="AFM32" s="416"/>
      <c r="AFN32" s="416"/>
      <c r="AFO32" s="416"/>
      <c r="AFP32" s="416"/>
      <c r="AFQ32" s="416"/>
      <c r="AFR32" s="416"/>
      <c r="AFS32" s="416"/>
      <c r="AFT32" s="416"/>
      <c r="AFU32" s="416"/>
      <c r="AFV32" s="416"/>
      <c r="AFW32" s="416"/>
      <c r="AFX32" s="416"/>
      <c r="AFY32" s="416"/>
      <c r="AFZ32" s="416"/>
      <c r="AGA32" s="416"/>
      <c r="AGB32" s="416"/>
      <c r="AGC32" s="416"/>
      <c r="AGD32" s="416"/>
      <c r="AGE32" s="416"/>
      <c r="AGF32" s="416"/>
      <c r="AGG32" s="416"/>
      <c r="AGH32" s="416"/>
      <c r="AGI32" s="416"/>
      <c r="AGJ32" s="416"/>
      <c r="AGK32" s="416"/>
      <c r="AGL32" s="416"/>
      <c r="AGM32" s="416"/>
      <c r="AGN32" s="416"/>
      <c r="AGO32" s="416"/>
      <c r="AGP32" s="416"/>
      <c r="AGQ32" s="416"/>
      <c r="AGR32" s="416"/>
      <c r="AGS32" s="416"/>
      <c r="AGT32" s="416"/>
      <c r="AGU32" s="416"/>
      <c r="AGV32" s="416"/>
      <c r="AGW32" s="416"/>
      <c r="AGX32" s="416"/>
      <c r="AGY32" s="416"/>
      <c r="AGZ32" s="416"/>
      <c r="AHA32" s="416"/>
      <c r="AHB32" s="416"/>
      <c r="AHC32" s="416"/>
      <c r="AHD32" s="416"/>
      <c r="AHE32" s="416"/>
      <c r="AHF32" s="416"/>
      <c r="AHG32" s="416"/>
      <c r="AHH32" s="416"/>
      <c r="AHI32" s="416"/>
      <c r="AHJ32" s="416"/>
      <c r="AHK32" s="416"/>
      <c r="AHL32" s="416"/>
      <c r="AHM32" s="416"/>
      <c r="AHN32" s="416"/>
      <c r="AHO32" s="416"/>
      <c r="AHP32" s="416"/>
      <c r="AHQ32" s="416"/>
      <c r="AHR32" s="416"/>
      <c r="AHS32" s="416"/>
      <c r="AHT32" s="416"/>
      <c r="AHU32" s="416"/>
      <c r="AHV32" s="416"/>
      <c r="AHW32" s="416"/>
      <c r="AHX32" s="416"/>
      <c r="AHY32" s="416"/>
      <c r="AHZ32" s="416"/>
      <c r="AIA32" s="416"/>
      <c r="AIB32" s="416"/>
      <c r="AIC32" s="416"/>
      <c r="AID32" s="416"/>
      <c r="AIE32" s="416"/>
      <c r="AIF32" s="416"/>
      <c r="AIG32" s="416"/>
      <c r="AIH32" s="416"/>
      <c r="AII32" s="416"/>
      <c r="AIJ32" s="416"/>
      <c r="AIK32" s="416"/>
      <c r="AIL32" s="416"/>
      <c r="AIM32" s="416"/>
      <c r="AIN32" s="416"/>
      <c r="AIO32" s="416"/>
      <c r="AIP32" s="416"/>
      <c r="AIQ32" s="416"/>
      <c r="AIR32" s="416"/>
      <c r="AIS32" s="416"/>
      <c r="AIT32" s="416"/>
      <c r="AIU32" s="416"/>
      <c r="AIV32" s="416"/>
      <c r="AIW32" s="416"/>
      <c r="AIX32" s="416"/>
      <c r="AIY32" s="416"/>
      <c r="AIZ32" s="416"/>
      <c r="AJA32" s="416"/>
      <c r="AJB32" s="416"/>
      <c r="AJC32" s="416"/>
      <c r="AJD32" s="416"/>
      <c r="AJE32" s="416"/>
      <c r="AJF32" s="416"/>
      <c r="AJG32" s="416"/>
      <c r="AJH32" s="416"/>
      <c r="AJI32" s="416"/>
      <c r="AJJ32" s="416"/>
      <c r="AJK32" s="416"/>
      <c r="AJL32" s="416"/>
      <c r="AJM32" s="416"/>
      <c r="AJN32" s="416"/>
      <c r="AJO32" s="416"/>
      <c r="AJP32" s="416"/>
      <c r="AJQ32" s="416"/>
      <c r="AJR32" s="416"/>
      <c r="AJS32" s="416"/>
      <c r="AJT32" s="416"/>
      <c r="AJU32" s="416"/>
      <c r="AJV32" s="416"/>
      <c r="AJW32" s="416"/>
      <c r="AJX32" s="416"/>
      <c r="AJY32" s="416"/>
      <c r="AJZ32" s="416"/>
      <c r="AKA32" s="416"/>
      <c r="AKB32" s="416"/>
      <c r="AKC32" s="416"/>
      <c r="AKD32" s="416"/>
      <c r="AKE32" s="416"/>
      <c r="AKF32" s="416"/>
      <c r="AKG32" s="416"/>
      <c r="AKH32" s="416"/>
      <c r="AKI32" s="416"/>
      <c r="AKJ32" s="416"/>
      <c r="AKK32" s="416"/>
      <c r="AKL32" s="416"/>
      <c r="AKM32" s="416"/>
      <c r="AKN32" s="416"/>
      <c r="AKO32" s="416"/>
      <c r="AKP32" s="416"/>
      <c r="AKQ32" s="416"/>
      <c r="AKR32" s="416"/>
      <c r="AKS32" s="416"/>
      <c r="AKT32" s="416"/>
      <c r="AKU32" s="416"/>
      <c r="AKV32" s="416"/>
      <c r="AKW32" s="416"/>
      <c r="AKX32" s="416"/>
      <c r="AKY32" s="416"/>
      <c r="AKZ32" s="416"/>
      <c r="ALA32" s="416"/>
      <c r="ALB32" s="416"/>
      <c r="ALC32" s="416"/>
      <c r="ALD32" s="416"/>
      <c r="ALE32" s="416"/>
      <c r="ALF32" s="416"/>
      <c r="ALG32" s="416"/>
      <c r="ALH32" s="416"/>
      <c r="ALI32" s="416"/>
      <c r="ALJ32" s="416"/>
      <c r="ALK32" s="416"/>
      <c r="ALL32" s="416"/>
      <c r="ALM32" s="416"/>
      <c r="ALN32" s="416"/>
      <c r="ALO32" s="416"/>
      <c r="ALP32" s="416"/>
      <c r="ALQ32" s="416"/>
      <c r="ALR32" s="416"/>
      <c r="ALS32" s="416"/>
      <c r="ALT32" s="416"/>
      <c r="ALU32" s="416"/>
      <c r="ALV32" s="416"/>
      <c r="ALW32" s="416"/>
      <c r="ALX32" s="416"/>
      <c r="ALY32" s="416"/>
      <c r="ALZ32" s="416"/>
      <c r="AMA32" s="416"/>
      <c r="AMB32" s="416"/>
      <c r="AMC32" s="416"/>
      <c r="AMD32" s="416"/>
      <c r="AME32" s="416"/>
      <c r="AMF32" s="416"/>
      <c r="AMG32" s="416"/>
      <c r="AMH32" s="416"/>
      <c r="AMI32" s="416"/>
      <c r="AMJ32" s="416"/>
      <c r="AMK32" s="416"/>
    </row>
    <row r="33" spans="1:1025" s="298" customFormat="1" ht="39.950000000000003" customHeight="1" x14ac:dyDescent="0.8">
      <c r="A33" s="525" t="s">
        <v>58</v>
      </c>
      <c r="B33" s="418">
        <v>950</v>
      </c>
      <c r="C33" s="419">
        <v>463</v>
      </c>
      <c r="D33" s="418">
        <v>283</v>
      </c>
      <c r="E33" s="419">
        <v>667</v>
      </c>
      <c r="F33" s="418">
        <v>689</v>
      </c>
      <c r="G33" s="420">
        <v>610.4</v>
      </c>
      <c r="H33" s="421"/>
      <c r="I33" s="417"/>
      <c r="J33" s="422"/>
      <c r="K33" s="416"/>
      <c r="L33" s="416"/>
      <c r="M33" s="416"/>
      <c r="N33" s="416"/>
      <c r="O33" s="416"/>
      <c r="P33" s="416"/>
      <c r="Q33" s="416"/>
      <c r="R33" s="416"/>
      <c r="S33" s="416"/>
      <c r="T33" s="416"/>
      <c r="U33" s="416"/>
      <c r="V33" s="416"/>
      <c r="W33" s="416"/>
      <c r="X33" s="416"/>
      <c r="Y33" s="416"/>
      <c r="Z33" s="416"/>
      <c r="AA33" s="416"/>
      <c r="AB33" s="416"/>
      <c r="AC33" s="416"/>
      <c r="AD33" s="416"/>
      <c r="AE33" s="416"/>
      <c r="AF33" s="416"/>
      <c r="AG33" s="416"/>
      <c r="AH33" s="416"/>
      <c r="AI33" s="416"/>
      <c r="AJ33" s="416"/>
      <c r="AK33" s="416"/>
      <c r="AL33" s="416"/>
      <c r="AM33" s="416"/>
      <c r="AN33" s="416"/>
      <c r="AO33" s="416"/>
      <c r="AP33" s="416"/>
      <c r="AQ33" s="416"/>
      <c r="AR33" s="416"/>
      <c r="AS33" s="416"/>
      <c r="AT33" s="416"/>
      <c r="AU33" s="416"/>
      <c r="AV33" s="416"/>
      <c r="AW33" s="416"/>
      <c r="AX33" s="416"/>
      <c r="AY33" s="416"/>
      <c r="AZ33" s="416"/>
      <c r="BA33" s="416"/>
      <c r="BB33" s="416"/>
      <c r="BC33" s="416"/>
      <c r="BD33" s="416"/>
      <c r="BE33" s="416"/>
      <c r="BF33" s="416"/>
      <c r="BG33" s="416"/>
      <c r="BH33" s="416"/>
      <c r="BI33" s="416"/>
      <c r="BJ33" s="416"/>
      <c r="BK33" s="416"/>
      <c r="BL33" s="416"/>
      <c r="BM33" s="416"/>
      <c r="BN33" s="416"/>
      <c r="BO33" s="416"/>
      <c r="BP33" s="416"/>
      <c r="BQ33" s="416"/>
      <c r="BR33" s="416"/>
      <c r="BS33" s="416"/>
      <c r="BT33" s="416"/>
      <c r="BU33" s="416"/>
      <c r="BV33" s="416"/>
      <c r="BW33" s="416"/>
      <c r="BX33" s="416"/>
      <c r="BY33" s="416"/>
      <c r="BZ33" s="416"/>
      <c r="CA33" s="416"/>
      <c r="CB33" s="416"/>
      <c r="CC33" s="416"/>
      <c r="CD33" s="416"/>
      <c r="CE33" s="416"/>
      <c r="CF33" s="416"/>
      <c r="CG33" s="416"/>
      <c r="CH33" s="416"/>
      <c r="CI33" s="416"/>
      <c r="CJ33" s="416"/>
      <c r="CK33" s="416"/>
      <c r="CL33" s="416"/>
      <c r="CM33" s="416"/>
      <c r="CN33" s="416"/>
      <c r="CO33" s="416"/>
      <c r="CP33" s="416"/>
      <c r="CQ33" s="416"/>
      <c r="CR33" s="416"/>
      <c r="CS33" s="416"/>
      <c r="CT33" s="416"/>
      <c r="CU33" s="416"/>
      <c r="CV33" s="416"/>
      <c r="CW33" s="416"/>
      <c r="CX33" s="416"/>
      <c r="CY33" s="416"/>
      <c r="CZ33" s="416"/>
      <c r="DA33" s="416"/>
      <c r="DB33" s="416"/>
      <c r="DC33" s="416"/>
      <c r="DD33" s="416"/>
      <c r="DE33" s="416"/>
      <c r="DF33" s="416"/>
      <c r="DG33" s="416"/>
      <c r="DH33" s="416"/>
      <c r="DI33" s="416"/>
      <c r="DJ33" s="416"/>
      <c r="DK33" s="416"/>
      <c r="DL33" s="416"/>
      <c r="DM33" s="416"/>
      <c r="DN33" s="416"/>
      <c r="DO33" s="416"/>
      <c r="DP33" s="416"/>
      <c r="DQ33" s="416"/>
      <c r="DR33" s="416"/>
      <c r="DS33" s="416"/>
      <c r="DT33" s="416"/>
      <c r="DU33" s="416"/>
      <c r="DV33" s="416"/>
      <c r="DW33" s="416"/>
      <c r="DX33" s="416"/>
      <c r="DY33" s="416"/>
      <c r="DZ33" s="416"/>
      <c r="EA33" s="416"/>
      <c r="EB33" s="416"/>
      <c r="EC33" s="416"/>
      <c r="ED33" s="416"/>
      <c r="EE33" s="416"/>
      <c r="EF33" s="416"/>
      <c r="EG33" s="416"/>
      <c r="EH33" s="416"/>
      <c r="EI33" s="416"/>
      <c r="EJ33" s="416"/>
      <c r="EK33" s="416"/>
      <c r="EL33" s="416"/>
      <c r="EM33" s="416"/>
      <c r="EN33" s="416"/>
      <c r="EO33" s="416"/>
      <c r="EP33" s="416"/>
      <c r="EQ33" s="416"/>
      <c r="ER33" s="416"/>
      <c r="ES33" s="416"/>
      <c r="ET33" s="416"/>
      <c r="EU33" s="416"/>
      <c r="EV33" s="416"/>
      <c r="EW33" s="416"/>
      <c r="EX33" s="416"/>
      <c r="EY33" s="416"/>
      <c r="EZ33" s="416"/>
      <c r="FA33" s="416"/>
      <c r="FB33" s="416"/>
      <c r="FC33" s="416"/>
      <c r="FD33" s="416"/>
      <c r="FE33" s="416"/>
      <c r="FF33" s="416"/>
      <c r="FG33" s="416"/>
      <c r="FH33" s="416"/>
      <c r="FI33" s="416"/>
      <c r="FJ33" s="416"/>
      <c r="FK33" s="416"/>
      <c r="FL33" s="416"/>
      <c r="FM33" s="416"/>
      <c r="FN33" s="416"/>
      <c r="FO33" s="416"/>
      <c r="FP33" s="416"/>
      <c r="FQ33" s="416"/>
      <c r="FR33" s="416"/>
      <c r="FS33" s="416"/>
      <c r="FT33" s="416"/>
      <c r="FU33" s="416"/>
      <c r="FV33" s="416"/>
      <c r="FW33" s="416"/>
      <c r="FX33" s="416"/>
      <c r="FY33" s="416"/>
      <c r="FZ33" s="416"/>
      <c r="GA33" s="416"/>
      <c r="GB33" s="416"/>
      <c r="GC33" s="416"/>
      <c r="GD33" s="416"/>
      <c r="GE33" s="416"/>
      <c r="GF33" s="416"/>
      <c r="GG33" s="416"/>
      <c r="GH33" s="416"/>
      <c r="GI33" s="416"/>
      <c r="GJ33" s="416"/>
      <c r="GK33" s="416"/>
      <c r="GL33" s="416"/>
      <c r="GM33" s="416"/>
      <c r="GN33" s="416"/>
      <c r="GO33" s="416"/>
      <c r="GP33" s="416"/>
      <c r="GQ33" s="416"/>
      <c r="GR33" s="416"/>
      <c r="GS33" s="416"/>
      <c r="GT33" s="416"/>
      <c r="GU33" s="416"/>
      <c r="GV33" s="416"/>
      <c r="GW33" s="416"/>
      <c r="GX33" s="416"/>
      <c r="GY33" s="416"/>
      <c r="GZ33" s="416"/>
      <c r="HA33" s="416"/>
      <c r="HB33" s="416"/>
      <c r="HC33" s="416"/>
      <c r="HD33" s="416"/>
      <c r="HE33" s="416"/>
      <c r="HF33" s="416"/>
      <c r="HG33" s="416"/>
      <c r="HH33" s="416"/>
      <c r="HI33" s="416"/>
      <c r="HJ33" s="416"/>
      <c r="HK33" s="416"/>
      <c r="HL33" s="416"/>
      <c r="HM33" s="416"/>
      <c r="HN33" s="416"/>
      <c r="HO33" s="416"/>
      <c r="HP33" s="416"/>
      <c r="HQ33" s="416"/>
      <c r="HR33" s="416"/>
      <c r="HS33" s="416"/>
      <c r="HT33" s="416"/>
      <c r="HU33" s="416"/>
      <c r="HV33" s="416"/>
      <c r="HW33" s="416"/>
      <c r="HX33" s="416"/>
      <c r="HY33" s="416"/>
      <c r="HZ33" s="416"/>
      <c r="IA33" s="416"/>
      <c r="IB33" s="416"/>
      <c r="IC33" s="416"/>
      <c r="ID33" s="416"/>
      <c r="IE33" s="416"/>
      <c r="IF33" s="416"/>
      <c r="IG33" s="416"/>
      <c r="IH33" s="416"/>
      <c r="II33" s="416"/>
      <c r="IJ33" s="416"/>
      <c r="IK33" s="416"/>
      <c r="IL33" s="416"/>
      <c r="IM33" s="416"/>
      <c r="IN33" s="416"/>
      <c r="IO33" s="416"/>
      <c r="IP33" s="416"/>
      <c r="IQ33" s="416"/>
      <c r="IR33" s="416"/>
      <c r="IS33" s="416"/>
      <c r="IT33" s="416"/>
      <c r="IU33" s="416"/>
      <c r="IV33" s="416"/>
      <c r="IW33" s="416"/>
      <c r="IX33" s="416"/>
      <c r="IY33" s="416"/>
      <c r="IZ33" s="416"/>
      <c r="JA33" s="416"/>
      <c r="JB33" s="416"/>
      <c r="JC33" s="416"/>
      <c r="JD33" s="416"/>
      <c r="JE33" s="416"/>
      <c r="JF33" s="416"/>
      <c r="JG33" s="416"/>
      <c r="JH33" s="416"/>
      <c r="JI33" s="416"/>
      <c r="JJ33" s="416"/>
      <c r="JK33" s="416"/>
      <c r="JL33" s="416"/>
      <c r="JM33" s="416"/>
      <c r="JN33" s="416"/>
      <c r="JO33" s="416"/>
      <c r="JP33" s="416"/>
      <c r="JQ33" s="416"/>
      <c r="JR33" s="416"/>
      <c r="JS33" s="416"/>
      <c r="JT33" s="416"/>
      <c r="JU33" s="416"/>
      <c r="JV33" s="416"/>
      <c r="JW33" s="416"/>
      <c r="JX33" s="416"/>
      <c r="JY33" s="416"/>
      <c r="JZ33" s="416"/>
      <c r="KA33" s="416"/>
      <c r="KB33" s="416"/>
      <c r="KC33" s="416"/>
      <c r="KD33" s="416"/>
      <c r="KE33" s="416"/>
      <c r="KF33" s="416"/>
      <c r="KG33" s="416"/>
      <c r="KH33" s="416"/>
      <c r="KI33" s="416"/>
      <c r="KJ33" s="416"/>
      <c r="KK33" s="416"/>
      <c r="KL33" s="416"/>
      <c r="KM33" s="416"/>
      <c r="KN33" s="416"/>
      <c r="KO33" s="416"/>
      <c r="KP33" s="416"/>
      <c r="KQ33" s="416"/>
      <c r="KR33" s="416"/>
      <c r="KS33" s="416"/>
      <c r="KT33" s="416"/>
      <c r="KU33" s="416"/>
      <c r="KV33" s="416"/>
      <c r="KW33" s="416"/>
      <c r="KX33" s="416"/>
      <c r="KY33" s="416"/>
      <c r="KZ33" s="416"/>
      <c r="LA33" s="416"/>
      <c r="LB33" s="416"/>
      <c r="LC33" s="416"/>
      <c r="LD33" s="416"/>
      <c r="LE33" s="416"/>
      <c r="LF33" s="416"/>
      <c r="LG33" s="416"/>
      <c r="LH33" s="416"/>
      <c r="LI33" s="416"/>
      <c r="LJ33" s="416"/>
      <c r="LK33" s="416"/>
      <c r="LL33" s="416"/>
      <c r="LM33" s="416"/>
      <c r="LN33" s="416"/>
      <c r="LO33" s="416"/>
      <c r="LP33" s="416"/>
      <c r="LQ33" s="416"/>
      <c r="LR33" s="416"/>
      <c r="LS33" s="416"/>
      <c r="LT33" s="416"/>
      <c r="LU33" s="416"/>
      <c r="LV33" s="416"/>
      <c r="LW33" s="416"/>
      <c r="LX33" s="416"/>
      <c r="LY33" s="416"/>
      <c r="LZ33" s="416"/>
      <c r="MA33" s="416"/>
      <c r="MB33" s="416"/>
      <c r="MC33" s="416"/>
      <c r="MD33" s="416"/>
      <c r="ME33" s="416"/>
      <c r="MF33" s="416"/>
      <c r="MG33" s="416"/>
      <c r="MH33" s="416"/>
      <c r="MI33" s="416"/>
      <c r="MJ33" s="416"/>
      <c r="MK33" s="416"/>
      <c r="ML33" s="416"/>
      <c r="MM33" s="416"/>
      <c r="MN33" s="416"/>
      <c r="MO33" s="416"/>
      <c r="MP33" s="416"/>
      <c r="MQ33" s="416"/>
      <c r="MR33" s="416"/>
      <c r="MS33" s="416"/>
      <c r="MT33" s="416"/>
      <c r="MU33" s="416"/>
      <c r="MV33" s="416"/>
      <c r="MW33" s="416"/>
      <c r="MX33" s="416"/>
      <c r="MY33" s="416"/>
      <c r="MZ33" s="416"/>
      <c r="NA33" s="416"/>
      <c r="NB33" s="416"/>
      <c r="NC33" s="416"/>
      <c r="ND33" s="416"/>
      <c r="NE33" s="416"/>
      <c r="NF33" s="416"/>
      <c r="NG33" s="416"/>
      <c r="NH33" s="416"/>
      <c r="NI33" s="416"/>
      <c r="NJ33" s="416"/>
      <c r="NK33" s="416"/>
      <c r="NL33" s="416"/>
      <c r="NM33" s="416"/>
      <c r="NN33" s="416"/>
      <c r="NO33" s="416"/>
      <c r="NP33" s="416"/>
      <c r="NQ33" s="416"/>
      <c r="NR33" s="416"/>
      <c r="NS33" s="416"/>
      <c r="NT33" s="416"/>
      <c r="NU33" s="416"/>
      <c r="NV33" s="416"/>
      <c r="NW33" s="416"/>
      <c r="NX33" s="416"/>
      <c r="NY33" s="416"/>
      <c r="NZ33" s="416"/>
      <c r="OA33" s="416"/>
      <c r="OB33" s="416"/>
      <c r="OC33" s="416"/>
      <c r="OD33" s="416"/>
      <c r="OE33" s="416"/>
      <c r="OF33" s="416"/>
      <c r="OG33" s="416"/>
      <c r="OH33" s="416"/>
      <c r="OI33" s="416"/>
      <c r="OJ33" s="416"/>
      <c r="OK33" s="416"/>
      <c r="OL33" s="416"/>
      <c r="OM33" s="416"/>
      <c r="ON33" s="416"/>
      <c r="OO33" s="416"/>
      <c r="OP33" s="416"/>
      <c r="OQ33" s="416"/>
      <c r="OR33" s="416"/>
      <c r="OS33" s="416"/>
      <c r="OT33" s="416"/>
      <c r="OU33" s="416"/>
      <c r="OV33" s="416"/>
      <c r="OW33" s="416"/>
      <c r="OX33" s="416"/>
      <c r="OY33" s="416"/>
      <c r="OZ33" s="416"/>
      <c r="PA33" s="416"/>
      <c r="PB33" s="416"/>
      <c r="PC33" s="416"/>
      <c r="PD33" s="416"/>
      <c r="PE33" s="416"/>
      <c r="PF33" s="416"/>
      <c r="PG33" s="416"/>
      <c r="PH33" s="416"/>
      <c r="PI33" s="416"/>
      <c r="PJ33" s="416"/>
      <c r="PK33" s="416"/>
      <c r="PL33" s="416"/>
      <c r="PM33" s="416"/>
      <c r="PN33" s="416"/>
      <c r="PO33" s="416"/>
      <c r="PP33" s="416"/>
      <c r="PQ33" s="416"/>
      <c r="PR33" s="416"/>
      <c r="PS33" s="416"/>
      <c r="PT33" s="416"/>
      <c r="PU33" s="416"/>
      <c r="PV33" s="416"/>
      <c r="PW33" s="416"/>
      <c r="PX33" s="416"/>
      <c r="PY33" s="416"/>
      <c r="PZ33" s="416"/>
      <c r="QA33" s="416"/>
      <c r="QB33" s="416"/>
      <c r="QC33" s="416"/>
      <c r="QD33" s="416"/>
      <c r="QE33" s="416"/>
      <c r="QF33" s="416"/>
      <c r="QG33" s="416"/>
      <c r="QH33" s="416"/>
      <c r="QI33" s="416"/>
      <c r="QJ33" s="416"/>
      <c r="QK33" s="416"/>
      <c r="QL33" s="416"/>
      <c r="QM33" s="416"/>
      <c r="QN33" s="416"/>
      <c r="QO33" s="416"/>
      <c r="QP33" s="416"/>
      <c r="QQ33" s="416"/>
      <c r="QR33" s="416"/>
      <c r="QS33" s="416"/>
      <c r="QT33" s="416"/>
      <c r="QU33" s="416"/>
      <c r="QV33" s="416"/>
      <c r="QW33" s="416"/>
      <c r="QX33" s="416"/>
      <c r="QY33" s="416"/>
      <c r="QZ33" s="416"/>
      <c r="RA33" s="416"/>
      <c r="RB33" s="416"/>
      <c r="RC33" s="416"/>
      <c r="RD33" s="416"/>
      <c r="RE33" s="416"/>
      <c r="RF33" s="416"/>
      <c r="RG33" s="416"/>
      <c r="RH33" s="416"/>
      <c r="RI33" s="416"/>
      <c r="RJ33" s="416"/>
      <c r="RK33" s="416"/>
      <c r="RL33" s="416"/>
      <c r="RM33" s="416"/>
      <c r="RN33" s="416"/>
      <c r="RO33" s="416"/>
      <c r="RP33" s="416"/>
      <c r="RQ33" s="416"/>
      <c r="RR33" s="416"/>
      <c r="RS33" s="416"/>
      <c r="RT33" s="416"/>
      <c r="RU33" s="416"/>
      <c r="RV33" s="416"/>
      <c r="RW33" s="416"/>
      <c r="RX33" s="416"/>
      <c r="RY33" s="416"/>
      <c r="RZ33" s="416"/>
      <c r="SA33" s="416"/>
      <c r="SB33" s="416"/>
      <c r="SC33" s="416"/>
      <c r="SD33" s="416"/>
      <c r="SE33" s="416"/>
      <c r="SF33" s="416"/>
      <c r="SG33" s="416"/>
      <c r="SH33" s="416"/>
      <c r="SI33" s="416"/>
      <c r="SJ33" s="416"/>
      <c r="SK33" s="416"/>
      <c r="SL33" s="416"/>
      <c r="SM33" s="416"/>
      <c r="SN33" s="416"/>
      <c r="SO33" s="416"/>
      <c r="SP33" s="416"/>
      <c r="SQ33" s="416"/>
      <c r="SR33" s="416"/>
      <c r="SS33" s="416"/>
      <c r="ST33" s="416"/>
      <c r="SU33" s="416"/>
      <c r="SV33" s="416"/>
      <c r="SW33" s="416"/>
      <c r="SX33" s="416"/>
      <c r="SY33" s="416"/>
      <c r="SZ33" s="416"/>
      <c r="TA33" s="416"/>
      <c r="TB33" s="416"/>
      <c r="TC33" s="416"/>
      <c r="TD33" s="416"/>
      <c r="TE33" s="416"/>
      <c r="TF33" s="416"/>
      <c r="TG33" s="416"/>
      <c r="TH33" s="416"/>
      <c r="TI33" s="416"/>
      <c r="TJ33" s="416"/>
      <c r="TK33" s="416"/>
      <c r="TL33" s="416"/>
      <c r="TM33" s="416"/>
      <c r="TN33" s="416"/>
      <c r="TO33" s="416"/>
      <c r="TP33" s="416"/>
      <c r="TQ33" s="416"/>
      <c r="TR33" s="416"/>
      <c r="TS33" s="416"/>
      <c r="TT33" s="416"/>
      <c r="TU33" s="416"/>
      <c r="TV33" s="416"/>
      <c r="TW33" s="416"/>
      <c r="TX33" s="416"/>
      <c r="TY33" s="416"/>
      <c r="TZ33" s="416"/>
      <c r="UA33" s="416"/>
      <c r="UB33" s="416"/>
      <c r="UC33" s="416"/>
      <c r="UD33" s="416"/>
      <c r="UE33" s="416"/>
      <c r="UF33" s="416"/>
      <c r="UG33" s="416"/>
      <c r="UH33" s="416"/>
      <c r="UI33" s="416"/>
      <c r="UJ33" s="416"/>
      <c r="UK33" s="416"/>
      <c r="UL33" s="416"/>
      <c r="UM33" s="416"/>
      <c r="UN33" s="416"/>
      <c r="UO33" s="416"/>
      <c r="UP33" s="416"/>
      <c r="UQ33" s="416"/>
      <c r="UR33" s="416"/>
      <c r="US33" s="416"/>
      <c r="UT33" s="416"/>
      <c r="UU33" s="416"/>
      <c r="UV33" s="416"/>
      <c r="UW33" s="416"/>
      <c r="UX33" s="416"/>
      <c r="UY33" s="416"/>
      <c r="UZ33" s="416"/>
      <c r="VA33" s="416"/>
      <c r="VB33" s="416"/>
      <c r="VC33" s="416"/>
      <c r="VD33" s="416"/>
      <c r="VE33" s="416"/>
      <c r="VF33" s="416"/>
      <c r="VG33" s="416"/>
      <c r="VH33" s="416"/>
      <c r="VI33" s="416"/>
      <c r="VJ33" s="416"/>
      <c r="VK33" s="416"/>
      <c r="VL33" s="416"/>
      <c r="VM33" s="416"/>
      <c r="VN33" s="416"/>
      <c r="VO33" s="416"/>
      <c r="VP33" s="416"/>
      <c r="VQ33" s="416"/>
      <c r="VR33" s="416"/>
      <c r="VS33" s="416"/>
      <c r="VT33" s="416"/>
      <c r="VU33" s="416"/>
      <c r="VV33" s="416"/>
      <c r="VW33" s="416"/>
      <c r="VX33" s="416"/>
      <c r="VY33" s="416"/>
      <c r="VZ33" s="416"/>
      <c r="WA33" s="416"/>
      <c r="WB33" s="416"/>
      <c r="WC33" s="416"/>
      <c r="WD33" s="416"/>
      <c r="WE33" s="416"/>
      <c r="WF33" s="416"/>
      <c r="WG33" s="416"/>
      <c r="WH33" s="416"/>
      <c r="WI33" s="416"/>
      <c r="WJ33" s="416"/>
      <c r="WK33" s="416"/>
      <c r="WL33" s="416"/>
      <c r="WM33" s="416"/>
      <c r="WN33" s="416"/>
      <c r="WO33" s="416"/>
      <c r="WP33" s="416"/>
      <c r="WQ33" s="416"/>
      <c r="WR33" s="416"/>
      <c r="WS33" s="416"/>
      <c r="WT33" s="416"/>
      <c r="WU33" s="416"/>
      <c r="WV33" s="416"/>
      <c r="WW33" s="416"/>
      <c r="WX33" s="416"/>
      <c r="WY33" s="416"/>
      <c r="WZ33" s="416"/>
      <c r="XA33" s="416"/>
      <c r="XB33" s="416"/>
      <c r="XC33" s="416"/>
      <c r="XD33" s="416"/>
      <c r="XE33" s="416"/>
      <c r="XF33" s="416"/>
      <c r="XG33" s="416"/>
      <c r="XH33" s="416"/>
      <c r="XI33" s="416"/>
      <c r="XJ33" s="416"/>
      <c r="XK33" s="416"/>
      <c r="XL33" s="416"/>
      <c r="XM33" s="416"/>
      <c r="XN33" s="416"/>
      <c r="XO33" s="416"/>
      <c r="XP33" s="416"/>
      <c r="XQ33" s="416"/>
      <c r="XR33" s="416"/>
      <c r="XS33" s="416"/>
      <c r="XT33" s="416"/>
      <c r="XU33" s="416"/>
      <c r="XV33" s="416"/>
      <c r="XW33" s="416"/>
      <c r="XX33" s="416"/>
      <c r="XY33" s="416"/>
      <c r="XZ33" s="416"/>
      <c r="YA33" s="416"/>
      <c r="YB33" s="416"/>
      <c r="YC33" s="416"/>
      <c r="YD33" s="416"/>
      <c r="YE33" s="416"/>
      <c r="YF33" s="416"/>
      <c r="YG33" s="416"/>
      <c r="YH33" s="416"/>
      <c r="YI33" s="416"/>
      <c r="YJ33" s="416"/>
      <c r="YK33" s="416"/>
      <c r="YL33" s="416"/>
      <c r="YM33" s="416"/>
      <c r="YN33" s="416"/>
      <c r="YO33" s="416"/>
      <c r="YP33" s="416"/>
      <c r="YQ33" s="416"/>
      <c r="YR33" s="416"/>
      <c r="YS33" s="416"/>
      <c r="YT33" s="416"/>
      <c r="YU33" s="416"/>
      <c r="YV33" s="416"/>
      <c r="YW33" s="416"/>
      <c r="YX33" s="416"/>
      <c r="YY33" s="416"/>
      <c r="YZ33" s="416"/>
      <c r="ZA33" s="416"/>
      <c r="ZB33" s="416"/>
      <c r="ZC33" s="416"/>
      <c r="ZD33" s="416"/>
      <c r="ZE33" s="416"/>
      <c r="ZF33" s="416"/>
      <c r="ZG33" s="416"/>
      <c r="ZH33" s="416"/>
      <c r="ZI33" s="416"/>
      <c r="ZJ33" s="416"/>
      <c r="ZK33" s="416"/>
      <c r="ZL33" s="416"/>
      <c r="ZM33" s="416"/>
      <c r="ZN33" s="416"/>
      <c r="ZO33" s="416"/>
      <c r="ZP33" s="416"/>
      <c r="ZQ33" s="416"/>
      <c r="ZR33" s="416"/>
      <c r="ZS33" s="416"/>
      <c r="ZT33" s="416"/>
      <c r="ZU33" s="416"/>
      <c r="ZV33" s="416"/>
      <c r="ZW33" s="416"/>
      <c r="ZX33" s="416"/>
      <c r="ZY33" s="416"/>
      <c r="ZZ33" s="416"/>
      <c r="AAA33" s="416"/>
      <c r="AAB33" s="416"/>
      <c r="AAC33" s="416"/>
      <c r="AAD33" s="416"/>
      <c r="AAE33" s="416"/>
      <c r="AAF33" s="416"/>
      <c r="AAG33" s="416"/>
      <c r="AAH33" s="416"/>
      <c r="AAI33" s="416"/>
      <c r="AAJ33" s="416"/>
      <c r="AAK33" s="416"/>
      <c r="AAL33" s="416"/>
      <c r="AAM33" s="416"/>
      <c r="AAN33" s="416"/>
      <c r="AAO33" s="416"/>
      <c r="AAP33" s="416"/>
      <c r="AAQ33" s="416"/>
      <c r="AAR33" s="416"/>
      <c r="AAS33" s="416"/>
      <c r="AAT33" s="416"/>
      <c r="AAU33" s="416"/>
      <c r="AAV33" s="416"/>
      <c r="AAW33" s="416"/>
      <c r="AAX33" s="416"/>
      <c r="AAY33" s="416"/>
      <c r="AAZ33" s="416"/>
      <c r="ABA33" s="416"/>
      <c r="ABB33" s="416"/>
      <c r="ABC33" s="416"/>
      <c r="ABD33" s="416"/>
      <c r="ABE33" s="416"/>
      <c r="ABF33" s="416"/>
      <c r="ABG33" s="416"/>
      <c r="ABH33" s="416"/>
      <c r="ABI33" s="416"/>
      <c r="ABJ33" s="416"/>
      <c r="ABK33" s="416"/>
      <c r="ABL33" s="416"/>
      <c r="ABM33" s="416"/>
      <c r="ABN33" s="416"/>
      <c r="ABO33" s="416"/>
      <c r="ABP33" s="416"/>
      <c r="ABQ33" s="416"/>
      <c r="ABR33" s="416"/>
      <c r="ABS33" s="416"/>
      <c r="ABT33" s="416"/>
      <c r="ABU33" s="416"/>
      <c r="ABV33" s="416"/>
      <c r="ABW33" s="416"/>
      <c r="ABX33" s="416"/>
      <c r="ABY33" s="416"/>
      <c r="ABZ33" s="416"/>
      <c r="ACA33" s="416"/>
      <c r="ACB33" s="416"/>
      <c r="ACC33" s="416"/>
      <c r="ACD33" s="416"/>
      <c r="ACE33" s="416"/>
      <c r="ACF33" s="416"/>
      <c r="ACG33" s="416"/>
      <c r="ACH33" s="416"/>
      <c r="ACI33" s="416"/>
      <c r="ACJ33" s="416"/>
      <c r="ACK33" s="416"/>
      <c r="ACL33" s="416"/>
      <c r="ACM33" s="416"/>
      <c r="ACN33" s="416"/>
      <c r="ACO33" s="416"/>
      <c r="ACP33" s="416"/>
      <c r="ACQ33" s="416"/>
      <c r="ACR33" s="416"/>
      <c r="ACS33" s="416"/>
      <c r="ACT33" s="416"/>
      <c r="ACU33" s="416"/>
      <c r="ACV33" s="416"/>
      <c r="ACW33" s="416"/>
      <c r="ACX33" s="416"/>
      <c r="ACY33" s="416"/>
      <c r="ACZ33" s="416"/>
      <c r="ADA33" s="416"/>
      <c r="ADB33" s="416"/>
      <c r="ADC33" s="416"/>
      <c r="ADD33" s="416"/>
      <c r="ADE33" s="416"/>
      <c r="ADF33" s="416"/>
      <c r="ADG33" s="416"/>
      <c r="ADH33" s="416"/>
      <c r="ADI33" s="416"/>
      <c r="ADJ33" s="416"/>
      <c r="ADK33" s="416"/>
      <c r="ADL33" s="416"/>
      <c r="ADM33" s="416"/>
      <c r="ADN33" s="416"/>
      <c r="ADO33" s="416"/>
      <c r="ADP33" s="416"/>
      <c r="ADQ33" s="416"/>
      <c r="ADR33" s="416"/>
      <c r="ADS33" s="416"/>
      <c r="ADT33" s="416"/>
      <c r="ADU33" s="416"/>
      <c r="ADV33" s="416"/>
      <c r="ADW33" s="416"/>
      <c r="ADX33" s="416"/>
      <c r="ADY33" s="416"/>
      <c r="ADZ33" s="416"/>
      <c r="AEA33" s="416"/>
      <c r="AEB33" s="416"/>
      <c r="AEC33" s="416"/>
      <c r="AED33" s="416"/>
      <c r="AEE33" s="416"/>
      <c r="AEF33" s="416"/>
      <c r="AEG33" s="416"/>
      <c r="AEH33" s="416"/>
      <c r="AEI33" s="416"/>
      <c r="AEJ33" s="416"/>
      <c r="AEK33" s="416"/>
      <c r="AEL33" s="416"/>
      <c r="AEM33" s="416"/>
      <c r="AEN33" s="416"/>
      <c r="AEO33" s="416"/>
      <c r="AEP33" s="416"/>
      <c r="AEQ33" s="416"/>
      <c r="AER33" s="416"/>
      <c r="AES33" s="416"/>
      <c r="AET33" s="416"/>
      <c r="AEU33" s="416"/>
      <c r="AEV33" s="416"/>
      <c r="AEW33" s="416"/>
      <c r="AEX33" s="416"/>
      <c r="AEY33" s="416"/>
      <c r="AEZ33" s="416"/>
      <c r="AFA33" s="416"/>
      <c r="AFB33" s="416"/>
      <c r="AFC33" s="416"/>
      <c r="AFD33" s="416"/>
      <c r="AFE33" s="416"/>
      <c r="AFF33" s="416"/>
      <c r="AFG33" s="416"/>
      <c r="AFH33" s="416"/>
      <c r="AFI33" s="416"/>
      <c r="AFJ33" s="416"/>
      <c r="AFK33" s="416"/>
      <c r="AFL33" s="416"/>
      <c r="AFM33" s="416"/>
      <c r="AFN33" s="416"/>
      <c r="AFO33" s="416"/>
      <c r="AFP33" s="416"/>
      <c r="AFQ33" s="416"/>
      <c r="AFR33" s="416"/>
      <c r="AFS33" s="416"/>
      <c r="AFT33" s="416"/>
      <c r="AFU33" s="416"/>
      <c r="AFV33" s="416"/>
      <c r="AFW33" s="416"/>
      <c r="AFX33" s="416"/>
      <c r="AFY33" s="416"/>
      <c r="AFZ33" s="416"/>
      <c r="AGA33" s="416"/>
      <c r="AGB33" s="416"/>
      <c r="AGC33" s="416"/>
      <c r="AGD33" s="416"/>
      <c r="AGE33" s="416"/>
      <c r="AGF33" s="416"/>
      <c r="AGG33" s="416"/>
      <c r="AGH33" s="416"/>
      <c r="AGI33" s="416"/>
      <c r="AGJ33" s="416"/>
      <c r="AGK33" s="416"/>
      <c r="AGL33" s="416"/>
      <c r="AGM33" s="416"/>
      <c r="AGN33" s="416"/>
      <c r="AGO33" s="416"/>
      <c r="AGP33" s="416"/>
      <c r="AGQ33" s="416"/>
      <c r="AGR33" s="416"/>
      <c r="AGS33" s="416"/>
      <c r="AGT33" s="416"/>
      <c r="AGU33" s="416"/>
      <c r="AGV33" s="416"/>
      <c r="AGW33" s="416"/>
      <c r="AGX33" s="416"/>
      <c r="AGY33" s="416"/>
      <c r="AGZ33" s="416"/>
      <c r="AHA33" s="416"/>
      <c r="AHB33" s="416"/>
      <c r="AHC33" s="416"/>
      <c r="AHD33" s="416"/>
      <c r="AHE33" s="416"/>
      <c r="AHF33" s="416"/>
      <c r="AHG33" s="416"/>
      <c r="AHH33" s="416"/>
      <c r="AHI33" s="416"/>
      <c r="AHJ33" s="416"/>
      <c r="AHK33" s="416"/>
      <c r="AHL33" s="416"/>
      <c r="AHM33" s="416"/>
      <c r="AHN33" s="416"/>
      <c r="AHO33" s="416"/>
      <c r="AHP33" s="416"/>
      <c r="AHQ33" s="416"/>
      <c r="AHR33" s="416"/>
      <c r="AHS33" s="416"/>
      <c r="AHT33" s="416"/>
      <c r="AHU33" s="416"/>
      <c r="AHV33" s="416"/>
      <c r="AHW33" s="416"/>
      <c r="AHX33" s="416"/>
      <c r="AHY33" s="416"/>
      <c r="AHZ33" s="416"/>
      <c r="AIA33" s="416"/>
      <c r="AIB33" s="416"/>
      <c r="AIC33" s="416"/>
      <c r="AID33" s="416"/>
      <c r="AIE33" s="416"/>
      <c r="AIF33" s="416"/>
      <c r="AIG33" s="416"/>
      <c r="AIH33" s="416"/>
      <c r="AII33" s="416"/>
      <c r="AIJ33" s="416"/>
      <c r="AIK33" s="416"/>
      <c r="AIL33" s="416"/>
      <c r="AIM33" s="416"/>
      <c r="AIN33" s="416"/>
      <c r="AIO33" s="416"/>
      <c r="AIP33" s="416"/>
      <c r="AIQ33" s="416"/>
      <c r="AIR33" s="416"/>
      <c r="AIS33" s="416"/>
      <c r="AIT33" s="416"/>
      <c r="AIU33" s="416"/>
      <c r="AIV33" s="416"/>
      <c r="AIW33" s="416"/>
      <c r="AIX33" s="416"/>
      <c r="AIY33" s="416"/>
      <c r="AIZ33" s="416"/>
      <c r="AJA33" s="416"/>
      <c r="AJB33" s="416"/>
      <c r="AJC33" s="416"/>
      <c r="AJD33" s="416"/>
      <c r="AJE33" s="416"/>
      <c r="AJF33" s="416"/>
      <c r="AJG33" s="416"/>
      <c r="AJH33" s="416"/>
      <c r="AJI33" s="416"/>
      <c r="AJJ33" s="416"/>
      <c r="AJK33" s="416"/>
      <c r="AJL33" s="416"/>
      <c r="AJM33" s="416"/>
      <c r="AJN33" s="416"/>
      <c r="AJO33" s="416"/>
      <c r="AJP33" s="416"/>
      <c r="AJQ33" s="416"/>
      <c r="AJR33" s="416"/>
      <c r="AJS33" s="416"/>
      <c r="AJT33" s="416"/>
      <c r="AJU33" s="416"/>
      <c r="AJV33" s="416"/>
      <c r="AJW33" s="416"/>
      <c r="AJX33" s="416"/>
      <c r="AJY33" s="416"/>
      <c r="AJZ33" s="416"/>
      <c r="AKA33" s="416"/>
      <c r="AKB33" s="416"/>
      <c r="AKC33" s="416"/>
      <c r="AKD33" s="416"/>
      <c r="AKE33" s="416"/>
      <c r="AKF33" s="416"/>
      <c r="AKG33" s="416"/>
      <c r="AKH33" s="416"/>
      <c r="AKI33" s="416"/>
      <c r="AKJ33" s="416"/>
      <c r="AKK33" s="416"/>
      <c r="AKL33" s="416"/>
      <c r="AKM33" s="416"/>
      <c r="AKN33" s="416"/>
      <c r="AKO33" s="416"/>
      <c r="AKP33" s="416"/>
      <c r="AKQ33" s="416"/>
      <c r="AKR33" s="416"/>
      <c r="AKS33" s="416"/>
      <c r="AKT33" s="416"/>
      <c r="AKU33" s="416"/>
      <c r="AKV33" s="416"/>
      <c r="AKW33" s="416"/>
      <c r="AKX33" s="416"/>
      <c r="AKY33" s="416"/>
      <c r="AKZ33" s="416"/>
      <c r="ALA33" s="416"/>
      <c r="ALB33" s="416"/>
      <c r="ALC33" s="416"/>
      <c r="ALD33" s="416"/>
      <c r="ALE33" s="416"/>
      <c r="ALF33" s="416"/>
      <c r="ALG33" s="416"/>
      <c r="ALH33" s="416"/>
      <c r="ALI33" s="416"/>
      <c r="ALJ33" s="416"/>
      <c r="ALK33" s="416"/>
      <c r="ALL33" s="416"/>
      <c r="ALM33" s="416"/>
      <c r="ALN33" s="416"/>
      <c r="ALO33" s="416"/>
      <c r="ALP33" s="416"/>
      <c r="ALQ33" s="416"/>
      <c r="ALR33" s="416"/>
      <c r="ALS33" s="416"/>
      <c r="ALT33" s="416"/>
      <c r="ALU33" s="416"/>
      <c r="ALV33" s="416"/>
      <c r="ALW33" s="416"/>
      <c r="ALX33" s="416"/>
      <c r="ALY33" s="416"/>
      <c r="ALZ33" s="416"/>
      <c r="AMA33" s="416"/>
      <c r="AMB33" s="416"/>
      <c r="AMC33" s="416"/>
      <c r="AMD33" s="416"/>
      <c r="AME33" s="416"/>
      <c r="AMF33" s="416"/>
      <c r="AMG33" s="416"/>
      <c r="AMH33" s="416"/>
      <c r="AMI33" s="416"/>
      <c r="AMJ33" s="416"/>
      <c r="AMK33" s="416"/>
    </row>
    <row r="34" spans="1:1025" s="298" customFormat="1" ht="39.950000000000003" customHeight="1" x14ac:dyDescent="0.8">
      <c r="A34" s="525" t="s">
        <v>59</v>
      </c>
      <c r="B34" s="418">
        <v>1304</v>
      </c>
      <c r="C34" s="419">
        <v>623</v>
      </c>
      <c r="D34" s="418">
        <v>413</v>
      </c>
      <c r="E34" s="419">
        <v>938</v>
      </c>
      <c r="F34" s="418">
        <v>646</v>
      </c>
      <c r="G34" s="420">
        <v>784.8</v>
      </c>
      <c r="H34" s="421"/>
      <c r="I34" s="417"/>
      <c r="J34" s="422"/>
      <c r="K34" s="416"/>
      <c r="L34" s="416"/>
      <c r="M34" s="416"/>
      <c r="N34" s="416"/>
      <c r="O34" s="416"/>
      <c r="P34" s="416"/>
      <c r="Q34" s="416"/>
      <c r="R34" s="416"/>
      <c r="S34" s="416"/>
      <c r="T34" s="416"/>
      <c r="U34" s="416"/>
      <c r="V34" s="416"/>
      <c r="W34" s="416"/>
      <c r="X34" s="416"/>
      <c r="Y34" s="416"/>
      <c r="Z34" s="416"/>
      <c r="AA34" s="416"/>
      <c r="AB34" s="416"/>
      <c r="AC34" s="416"/>
      <c r="AD34" s="416"/>
      <c r="AE34" s="416"/>
      <c r="AF34" s="416"/>
      <c r="AG34" s="416"/>
      <c r="AH34" s="416"/>
      <c r="AI34" s="416"/>
      <c r="AJ34" s="416"/>
      <c r="AK34" s="416"/>
      <c r="AL34" s="416"/>
      <c r="AM34" s="416"/>
      <c r="AN34" s="416"/>
      <c r="AO34" s="416"/>
      <c r="AP34" s="416"/>
      <c r="AQ34" s="416"/>
      <c r="AR34" s="416"/>
      <c r="AS34" s="416"/>
      <c r="AT34" s="416"/>
      <c r="AU34" s="416"/>
      <c r="AV34" s="416"/>
      <c r="AW34" s="416"/>
      <c r="AX34" s="416"/>
      <c r="AY34" s="416"/>
      <c r="AZ34" s="416"/>
      <c r="BA34" s="416"/>
      <c r="BB34" s="416"/>
      <c r="BC34" s="416"/>
      <c r="BD34" s="416"/>
      <c r="BE34" s="416"/>
      <c r="BF34" s="416"/>
      <c r="BG34" s="416"/>
      <c r="BH34" s="416"/>
      <c r="BI34" s="416"/>
      <c r="BJ34" s="416"/>
      <c r="BK34" s="416"/>
      <c r="BL34" s="416"/>
      <c r="BM34" s="416"/>
      <c r="BN34" s="416"/>
      <c r="BO34" s="416"/>
      <c r="BP34" s="416"/>
      <c r="BQ34" s="416"/>
      <c r="BR34" s="416"/>
      <c r="BS34" s="416"/>
      <c r="BT34" s="416"/>
      <c r="BU34" s="416"/>
      <c r="BV34" s="416"/>
      <c r="BW34" s="416"/>
      <c r="BX34" s="416"/>
      <c r="BY34" s="416"/>
      <c r="BZ34" s="416"/>
      <c r="CA34" s="416"/>
      <c r="CB34" s="416"/>
      <c r="CC34" s="416"/>
      <c r="CD34" s="416"/>
      <c r="CE34" s="416"/>
      <c r="CF34" s="416"/>
      <c r="CG34" s="416"/>
      <c r="CH34" s="416"/>
      <c r="CI34" s="416"/>
      <c r="CJ34" s="416"/>
      <c r="CK34" s="416"/>
      <c r="CL34" s="416"/>
      <c r="CM34" s="416"/>
      <c r="CN34" s="416"/>
      <c r="CO34" s="416"/>
      <c r="CP34" s="416"/>
      <c r="CQ34" s="416"/>
      <c r="CR34" s="416"/>
      <c r="CS34" s="416"/>
      <c r="CT34" s="416"/>
      <c r="CU34" s="416"/>
      <c r="CV34" s="416"/>
      <c r="CW34" s="416"/>
      <c r="CX34" s="416"/>
      <c r="CY34" s="416"/>
      <c r="CZ34" s="416"/>
      <c r="DA34" s="416"/>
      <c r="DB34" s="416"/>
      <c r="DC34" s="416"/>
      <c r="DD34" s="416"/>
      <c r="DE34" s="416"/>
      <c r="DF34" s="416"/>
      <c r="DG34" s="416"/>
      <c r="DH34" s="416"/>
      <c r="DI34" s="416"/>
      <c r="DJ34" s="416"/>
      <c r="DK34" s="416"/>
      <c r="DL34" s="416"/>
      <c r="DM34" s="416"/>
      <c r="DN34" s="416"/>
      <c r="DO34" s="416"/>
      <c r="DP34" s="416"/>
      <c r="DQ34" s="416"/>
      <c r="DR34" s="416"/>
      <c r="DS34" s="416"/>
      <c r="DT34" s="416"/>
      <c r="DU34" s="416"/>
      <c r="DV34" s="416"/>
      <c r="DW34" s="416"/>
      <c r="DX34" s="416"/>
      <c r="DY34" s="416"/>
      <c r="DZ34" s="416"/>
      <c r="EA34" s="416"/>
      <c r="EB34" s="416"/>
      <c r="EC34" s="416"/>
      <c r="ED34" s="416"/>
      <c r="EE34" s="416"/>
      <c r="EF34" s="416"/>
      <c r="EG34" s="416"/>
      <c r="EH34" s="416"/>
      <c r="EI34" s="416"/>
      <c r="EJ34" s="416"/>
      <c r="EK34" s="416"/>
      <c r="EL34" s="416"/>
      <c r="EM34" s="416"/>
      <c r="EN34" s="416"/>
      <c r="EO34" s="416"/>
      <c r="EP34" s="416"/>
      <c r="EQ34" s="416"/>
      <c r="ER34" s="416"/>
      <c r="ES34" s="416"/>
      <c r="ET34" s="416"/>
      <c r="EU34" s="416"/>
      <c r="EV34" s="416"/>
      <c r="EW34" s="416"/>
      <c r="EX34" s="416"/>
      <c r="EY34" s="416"/>
      <c r="EZ34" s="416"/>
      <c r="FA34" s="416"/>
      <c r="FB34" s="416"/>
      <c r="FC34" s="416"/>
      <c r="FD34" s="416"/>
      <c r="FE34" s="416"/>
      <c r="FF34" s="416"/>
      <c r="FG34" s="416"/>
      <c r="FH34" s="416"/>
      <c r="FI34" s="416"/>
      <c r="FJ34" s="416"/>
      <c r="FK34" s="416"/>
      <c r="FL34" s="416"/>
      <c r="FM34" s="416"/>
      <c r="FN34" s="416"/>
      <c r="FO34" s="416"/>
      <c r="FP34" s="416"/>
      <c r="FQ34" s="416"/>
      <c r="FR34" s="416"/>
      <c r="FS34" s="416"/>
      <c r="FT34" s="416"/>
      <c r="FU34" s="416"/>
      <c r="FV34" s="416"/>
      <c r="FW34" s="416"/>
      <c r="FX34" s="416"/>
      <c r="FY34" s="416"/>
      <c r="FZ34" s="416"/>
      <c r="GA34" s="416"/>
      <c r="GB34" s="416"/>
      <c r="GC34" s="416"/>
      <c r="GD34" s="416"/>
      <c r="GE34" s="416"/>
      <c r="GF34" s="416"/>
      <c r="GG34" s="416"/>
      <c r="GH34" s="416"/>
      <c r="GI34" s="416"/>
      <c r="GJ34" s="416"/>
      <c r="GK34" s="416"/>
      <c r="GL34" s="416"/>
      <c r="GM34" s="416"/>
      <c r="GN34" s="416"/>
      <c r="GO34" s="416"/>
      <c r="GP34" s="416"/>
      <c r="GQ34" s="416"/>
      <c r="GR34" s="416"/>
      <c r="GS34" s="416"/>
      <c r="GT34" s="416"/>
      <c r="GU34" s="416"/>
      <c r="GV34" s="416"/>
      <c r="GW34" s="416"/>
      <c r="GX34" s="416"/>
      <c r="GY34" s="416"/>
      <c r="GZ34" s="416"/>
      <c r="HA34" s="416"/>
      <c r="HB34" s="416"/>
      <c r="HC34" s="416"/>
      <c r="HD34" s="416"/>
      <c r="HE34" s="416"/>
      <c r="HF34" s="416"/>
      <c r="HG34" s="416"/>
      <c r="HH34" s="416"/>
      <c r="HI34" s="416"/>
      <c r="HJ34" s="416"/>
      <c r="HK34" s="416"/>
      <c r="HL34" s="416"/>
      <c r="HM34" s="416"/>
      <c r="HN34" s="416"/>
      <c r="HO34" s="416"/>
      <c r="HP34" s="416"/>
      <c r="HQ34" s="416"/>
      <c r="HR34" s="416"/>
      <c r="HS34" s="416"/>
      <c r="HT34" s="416"/>
      <c r="HU34" s="416"/>
      <c r="HV34" s="416"/>
      <c r="HW34" s="416"/>
      <c r="HX34" s="416"/>
      <c r="HY34" s="416"/>
      <c r="HZ34" s="416"/>
      <c r="IA34" s="416"/>
      <c r="IB34" s="416"/>
      <c r="IC34" s="416"/>
      <c r="ID34" s="416"/>
      <c r="IE34" s="416"/>
      <c r="IF34" s="416"/>
      <c r="IG34" s="416"/>
      <c r="IH34" s="416"/>
      <c r="II34" s="416"/>
      <c r="IJ34" s="416"/>
      <c r="IK34" s="416"/>
      <c r="IL34" s="416"/>
      <c r="IM34" s="416"/>
      <c r="IN34" s="416"/>
      <c r="IO34" s="416"/>
      <c r="IP34" s="416"/>
      <c r="IQ34" s="416"/>
      <c r="IR34" s="416"/>
      <c r="IS34" s="416"/>
      <c r="IT34" s="416"/>
      <c r="IU34" s="416"/>
      <c r="IV34" s="416"/>
      <c r="IW34" s="416"/>
      <c r="IX34" s="416"/>
      <c r="IY34" s="416"/>
      <c r="IZ34" s="416"/>
      <c r="JA34" s="416"/>
      <c r="JB34" s="416"/>
      <c r="JC34" s="416"/>
      <c r="JD34" s="416"/>
      <c r="JE34" s="416"/>
      <c r="JF34" s="416"/>
      <c r="JG34" s="416"/>
      <c r="JH34" s="416"/>
      <c r="JI34" s="416"/>
      <c r="JJ34" s="416"/>
      <c r="JK34" s="416"/>
      <c r="JL34" s="416"/>
      <c r="JM34" s="416"/>
      <c r="JN34" s="416"/>
      <c r="JO34" s="416"/>
      <c r="JP34" s="416"/>
      <c r="JQ34" s="416"/>
      <c r="JR34" s="416"/>
      <c r="JS34" s="416"/>
      <c r="JT34" s="416"/>
      <c r="JU34" s="416"/>
      <c r="JV34" s="416"/>
      <c r="JW34" s="416"/>
      <c r="JX34" s="416"/>
      <c r="JY34" s="416"/>
      <c r="JZ34" s="416"/>
      <c r="KA34" s="416"/>
      <c r="KB34" s="416"/>
      <c r="KC34" s="416"/>
      <c r="KD34" s="416"/>
      <c r="KE34" s="416"/>
      <c r="KF34" s="416"/>
      <c r="KG34" s="416"/>
      <c r="KH34" s="416"/>
      <c r="KI34" s="416"/>
      <c r="KJ34" s="416"/>
      <c r="KK34" s="416"/>
      <c r="KL34" s="416"/>
      <c r="KM34" s="416"/>
      <c r="KN34" s="416"/>
      <c r="KO34" s="416"/>
      <c r="KP34" s="416"/>
      <c r="KQ34" s="416"/>
      <c r="KR34" s="416"/>
      <c r="KS34" s="416"/>
      <c r="KT34" s="416"/>
      <c r="KU34" s="416"/>
      <c r="KV34" s="416"/>
      <c r="KW34" s="416"/>
      <c r="KX34" s="416"/>
      <c r="KY34" s="416"/>
      <c r="KZ34" s="416"/>
      <c r="LA34" s="416"/>
      <c r="LB34" s="416"/>
      <c r="LC34" s="416"/>
      <c r="LD34" s="416"/>
      <c r="LE34" s="416"/>
      <c r="LF34" s="416"/>
      <c r="LG34" s="416"/>
      <c r="LH34" s="416"/>
      <c r="LI34" s="416"/>
      <c r="LJ34" s="416"/>
      <c r="LK34" s="416"/>
      <c r="LL34" s="416"/>
      <c r="LM34" s="416"/>
      <c r="LN34" s="416"/>
      <c r="LO34" s="416"/>
      <c r="LP34" s="416"/>
      <c r="LQ34" s="416"/>
      <c r="LR34" s="416"/>
      <c r="LS34" s="416"/>
      <c r="LT34" s="416"/>
      <c r="LU34" s="416"/>
      <c r="LV34" s="416"/>
      <c r="LW34" s="416"/>
      <c r="LX34" s="416"/>
      <c r="LY34" s="416"/>
      <c r="LZ34" s="416"/>
      <c r="MA34" s="416"/>
      <c r="MB34" s="416"/>
      <c r="MC34" s="416"/>
      <c r="MD34" s="416"/>
      <c r="ME34" s="416"/>
      <c r="MF34" s="416"/>
      <c r="MG34" s="416"/>
      <c r="MH34" s="416"/>
      <c r="MI34" s="416"/>
      <c r="MJ34" s="416"/>
      <c r="MK34" s="416"/>
      <c r="ML34" s="416"/>
      <c r="MM34" s="416"/>
      <c r="MN34" s="416"/>
      <c r="MO34" s="416"/>
      <c r="MP34" s="416"/>
      <c r="MQ34" s="416"/>
      <c r="MR34" s="416"/>
      <c r="MS34" s="416"/>
      <c r="MT34" s="416"/>
      <c r="MU34" s="416"/>
      <c r="MV34" s="416"/>
      <c r="MW34" s="416"/>
      <c r="MX34" s="416"/>
      <c r="MY34" s="416"/>
      <c r="MZ34" s="416"/>
      <c r="NA34" s="416"/>
      <c r="NB34" s="416"/>
      <c r="NC34" s="416"/>
      <c r="ND34" s="416"/>
      <c r="NE34" s="416"/>
      <c r="NF34" s="416"/>
      <c r="NG34" s="416"/>
      <c r="NH34" s="416"/>
      <c r="NI34" s="416"/>
      <c r="NJ34" s="416"/>
      <c r="NK34" s="416"/>
      <c r="NL34" s="416"/>
      <c r="NM34" s="416"/>
      <c r="NN34" s="416"/>
      <c r="NO34" s="416"/>
      <c r="NP34" s="416"/>
      <c r="NQ34" s="416"/>
      <c r="NR34" s="416"/>
      <c r="NS34" s="416"/>
      <c r="NT34" s="416"/>
      <c r="NU34" s="416"/>
      <c r="NV34" s="416"/>
      <c r="NW34" s="416"/>
      <c r="NX34" s="416"/>
      <c r="NY34" s="416"/>
      <c r="NZ34" s="416"/>
      <c r="OA34" s="416"/>
      <c r="OB34" s="416"/>
      <c r="OC34" s="416"/>
      <c r="OD34" s="416"/>
      <c r="OE34" s="416"/>
      <c r="OF34" s="416"/>
      <c r="OG34" s="416"/>
      <c r="OH34" s="416"/>
      <c r="OI34" s="416"/>
      <c r="OJ34" s="416"/>
      <c r="OK34" s="416"/>
      <c r="OL34" s="416"/>
      <c r="OM34" s="416"/>
      <c r="ON34" s="416"/>
      <c r="OO34" s="416"/>
      <c r="OP34" s="416"/>
      <c r="OQ34" s="416"/>
      <c r="OR34" s="416"/>
      <c r="OS34" s="416"/>
      <c r="OT34" s="416"/>
      <c r="OU34" s="416"/>
      <c r="OV34" s="416"/>
      <c r="OW34" s="416"/>
      <c r="OX34" s="416"/>
      <c r="OY34" s="416"/>
      <c r="OZ34" s="416"/>
      <c r="PA34" s="416"/>
      <c r="PB34" s="416"/>
      <c r="PC34" s="416"/>
      <c r="PD34" s="416"/>
      <c r="PE34" s="416"/>
      <c r="PF34" s="416"/>
      <c r="PG34" s="416"/>
      <c r="PH34" s="416"/>
      <c r="PI34" s="416"/>
      <c r="PJ34" s="416"/>
      <c r="PK34" s="416"/>
      <c r="PL34" s="416"/>
      <c r="PM34" s="416"/>
      <c r="PN34" s="416"/>
      <c r="PO34" s="416"/>
      <c r="PP34" s="416"/>
      <c r="PQ34" s="416"/>
      <c r="PR34" s="416"/>
      <c r="PS34" s="416"/>
      <c r="PT34" s="416"/>
      <c r="PU34" s="416"/>
      <c r="PV34" s="416"/>
      <c r="PW34" s="416"/>
      <c r="PX34" s="416"/>
      <c r="PY34" s="416"/>
      <c r="PZ34" s="416"/>
      <c r="QA34" s="416"/>
      <c r="QB34" s="416"/>
      <c r="QC34" s="416"/>
      <c r="QD34" s="416"/>
      <c r="QE34" s="416"/>
      <c r="QF34" s="416"/>
      <c r="QG34" s="416"/>
      <c r="QH34" s="416"/>
      <c r="QI34" s="416"/>
      <c r="QJ34" s="416"/>
      <c r="QK34" s="416"/>
      <c r="QL34" s="416"/>
      <c r="QM34" s="416"/>
      <c r="QN34" s="416"/>
      <c r="QO34" s="416"/>
      <c r="QP34" s="416"/>
      <c r="QQ34" s="416"/>
      <c r="QR34" s="416"/>
      <c r="QS34" s="416"/>
      <c r="QT34" s="416"/>
      <c r="QU34" s="416"/>
      <c r="QV34" s="416"/>
      <c r="QW34" s="416"/>
      <c r="QX34" s="416"/>
      <c r="QY34" s="416"/>
      <c r="QZ34" s="416"/>
      <c r="RA34" s="416"/>
      <c r="RB34" s="416"/>
      <c r="RC34" s="416"/>
      <c r="RD34" s="416"/>
      <c r="RE34" s="416"/>
      <c r="RF34" s="416"/>
      <c r="RG34" s="416"/>
      <c r="RH34" s="416"/>
      <c r="RI34" s="416"/>
      <c r="RJ34" s="416"/>
      <c r="RK34" s="416"/>
      <c r="RL34" s="416"/>
      <c r="RM34" s="416"/>
      <c r="RN34" s="416"/>
      <c r="RO34" s="416"/>
      <c r="RP34" s="416"/>
      <c r="RQ34" s="416"/>
      <c r="RR34" s="416"/>
      <c r="RS34" s="416"/>
      <c r="RT34" s="416"/>
      <c r="RU34" s="416"/>
      <c r="RV34" s="416"/>
      <c r="RW34" s="416"/>
      <c r="RX34" s="416"/>
      <c r="RY34" s="416"/>
      <c r="RZ34" s="416"/>
      <c r="SA34" s="416"/>
      <c r="SB34" s="416"/>
      <c r="SC34" s="416"/>
      <c r="SD34" s="416"/>
      <c r="SE34" s="416"/>
      <c r="SF34" s="416"/>
      <c r="SG34" s="416"/>
      <c r="SH34" s="416"/>
      <c r="SI34" s="416"/>
      <c r="SJ34" s="416"/>
      <c r="SK34" s="416"/>
      <c r="SL34" s="416"/>
      <c r="SM34" s="416"/>
      <c r="SN34" s="416"/>
      <c r="SO34" s="416"/>
      <c r="SP34" s="416"/>
      <c r="SQ34" s="416"/>
      <c r="SR34" s="416"/>
      <c r="SS34" s="416"/>
      <c r="ST34" s="416"/>
      <c r="SU34" s="416"/>
      <c r="SV34" s="416"/>
      <c r="SW34" s="416"/>
      <c r="SX34" s="416"/>
      <c r="SY34" s="416"/>
      <c r="SZ34" s="416"/>
      <c r="TA34" s="416"/>
      <c r="TB34" s="416"/>
      <c r="TC34" s="416"/>
      <c r="TD34" s="416"/>
      <c r="TE34" s="416"/>
      <c r="TF34" s="416"/>
      <c r="TG34" s="416"/>
      <c r="TH34" s="416"/>
      <c r="TI34" s="416"/>
      <c r="TJ34" s="416"/>
      <c r="TK34" s="416"/>
      <c r="TL34" s="416"/>
      <c r="TM34" s="416"/>
      <c r="TN34" s="416"/>
      <c r="TO34" s="416"/>
      <c r="TP34" s="416"/>
      <c r="TQ34" s="416"/>
      <c r="TR34" s="416"/>
      <c r="TS34" s="416"/>
      <c r="TT34" s="416"/>
      <c r="TU34" s="416"/>
      <c r="TV34" s="416"/>
      <c r="TW34" s="416"/>
      <c r="TX34" s="416"/>
      <c r="TY34" s="416"/>
      <c r="TZ34" s="416"/>
      <c r="UA34" s="416"/>
      <c r="UB34" s="416"/>
      <c r="UC34" s="416"/>
      <c r="UD34" s="416"/>
      <c r="UE34" s="416"/>
      <c r="UF34" s="416"/>
      <c r="UG34" s="416"/>
      <c r="UH34" s="416"/>
      <c r="UI34" s="416"/>
      <c r="UJ34" s="416"/>
      <c r="UK34" s="416"/>
      <c r="UL34" s="416"/>
      <c r="UM34" s="416"/>
      <c r="UN34" s="416"/>
      <c r="UO34" s="416"/>
      <c r="UP34" s="416"/>
      <c r="UQ34" s="416"/>
      <c r="UR34" s="416"/>
      <c r="US34" s="416"/>
      <c r="UT34" s="416"/>
      <c r="UU34" s="416"/>
      <c r="UV34" s="416"/>
      <c r="UW34" s="416"/>
      <c r="UX34" s="416"/>
      <c r="UY34" s="416"/>
      <c r="UZ34" s="416"/>
      <c r="VA34" s="416"/>
      <c r="VB34" s="416"/>
      <c r="VC34" s="416"/>
      <c r="VD34" s="416"/>
      <c r="VE34" s="416"/>
      <c r="VF34" s="416"/>
      <c r="VG34" s="416"/>
      <c r="VH34" s="416"/>
      <c r="VI34" s="416"/>
      <c r="VJ34" s="416"/>
      <c r="VK34" s="416"/>
      <c r="VL34" s="416"/>
      <c r="VM34" s="416"/>
      <c r="VN34" s="416"/>
      <c r="VO34" s="416"/>
      <c r="VP34" s="416"/>
      <c r="VQ34" s="416"/>
      <c r="VR34" s="416"/>
      <c r="VS34" s="416"/>
      <c r="VT34" s="416"/>
      <c r="VU34" s="416"/>
      <c r="VV34" s="416"/>
      <c r="VW34" s="416"/>
      <c r="VX34" s="416"/>
      <c r="VY34" s="416"/>
      <c r="VZ34" s="416"/>
      <c r="WA34" s="416"/>
      <c r="WB34" s="416"/>
      <c r="WC34" s="416"/>
      <c r="WD34" s="416"/>
      <c r="WE34" s="416"/>
      <c r="WF34" s="416"/>
      <c r="WG34" s="416"/>
      <c r="WH34" s="416"/>
      <c r="WI34" s="416"/>
      <c r="WJ34" s="416"/>
      <c r="WK34" s="416"/>
      <c r="WL34" s="416"/>
      <c r="WM34" s="416"/>
      <c r="WN34" s="416"/>
      <c r="WO34" s="416"/>
      <c r="WP34" s="416"/>
      <c r="WQ34" s="416"/>
      <c r="WR34" s="416"/>
      <c r="WS34" s="416"/>
      <c r="WT34" s="416"/>
      <c r="WU34" s="416"/>
      <c r="WV34" s="416"/>
      <c r="WW34" s="416"/>
      <c r="WX34" s="416"/>
      <c r="WY34" s="416"/>
      <c r="WZ34" s="416"/>
      <c r="XA34" s="416"/>
      <c r="XB34" s="416"/>
      <c r="XC34" s="416"/>
      <c r="XD34" s="416"/>
      <c r="XE34" s="416"/>
      <c r="XF34" s="416"/>
      <c r="XG34" s="416"/>
      <c r="XH34" s="416"/>
      <c r="XI34" s="416"/>
      <c r="XJ34" s="416"/>
      <c r="XK34" s="416"/>
      <c r="XL34" s="416"/>
      <c r="XM34" s="416"/>
      <c r="XN34" s="416"/>
      <c r="XO34" s="416"/>
      <c r="XP34" s="416"/>
      <c r="XQ34" s="416"/>
      <c r="XR34" s="416"/>
      <c r="XS34" s="416"/>
      <c r="XT34" s="416"/>
      <c r="XU34" s="416"/>
      <c r="XV34" s="416"/>
      <c r="XW34" s="416"/>
      <c r="XX34" s="416"/>
      <c r="XY34" s="416"/>
      <c r="XZ34" s="416"/>
      <c r="YA34" s="416"/>
      <c r="YB34" s="416"/>
      <c r="YC34" s="416"/>
      <c r="YD34" s="416"/>
      <c r="YE34" s="416"/>
      <c r="YF34" s="416"/>
      <c r="YG34" s="416"/>
      <c r="YH34" s="416"/>
      <c r="YI34" s="416"/>
      <c r="YJ34" s="416"/>
      <c r="YK34" s="416"/>
      <c r="YL34" s="416"/>
      <c r="YM34" s="416"/>
      <c r="YN34" s="416"/>
      <c r="YO34" s="416"/>
      <c r="YP34" s="416"/>
      <c r="YQ34" s="416"/>
      <c r="YR34" s="416"/>
      <c r="YS34" s="416"/>
      <c r="YT34" s="416"/>
      <c r="YU34" s="416"/>
      <c r="YV34" s="416"/>
      <c r="YW34" s="416"/>
      <c r="YX34" s="416"/>
      <c r="YY34" s="416"/>
      <c r="YZ34" s="416"/>
      <c r="ZA34" s="416"/>
      <c r="ZB34" s="416"/>
      <c r="ZC34" s="416"/>
      <c r="ZD34" s="416"/>
      <c r="ZE34" s="416"/>
      <c r="ZF34" s="416"/>
      <c r="ZG34" s="416"/>
      <c r="ZH34" s="416"/>
      <c r="ZI34" s="416"/>
      <c r="ZJ34" s="416"/>
      <c r="ZK34" s="416"/>
      <c r="ZL34" s="416"/>
      <c r="ZM34" s="416"/>
      <c r="ZN34" s="416"/>
      <c r="ZO34" s="416"/>
      <c r="ZP34" s="416"/>
      <c r="ZQ34" s="416"/>
      <c r="ZR34" s="416"/>
      <c r="ZS34" s="416"/>
      <c r="ZT34" s="416"/>
      <c r="ZU34" s="416"/>
      <c r="ZV34" s="416"/>
      <c r="ZW34" s="416"/>
      <c r="ZX34" s="416"/>
      <c r="ZY34" s="416"/>
      <c r="ZZ34" s="416"/>
      <c r="AAA34" s="416"/>
      <c r="AAB34" s="416"/>
      <c r="AAC34" s="416"/>
      <c r="AAD34" s="416"/>
      <c r="AAE34" s="416"/>
      <c r="AAF34" s="416"/>
      <c r="AAG34" s="416"/>
      <c r="AAH34" s="416"/>
      <c r="AAI34" s="416"/>
      <c r="AAJ34" s="416"/>
      <c r="AAK34" s="416"/>
      <c r="AAL34" s="416"/>
      <c r="AAM34" s="416"/>
      <c r="AAN34" s="416"/>
      <c r="AAO34" s="416"/>
      <c r="AAP34" s="416"/>
      <c r="AAQ34" s="416"/>
      <c r="AAR34" s="416"/>
      <c r="AAS34" s="416"/>
      <c r="AAT34" s="416"/>
      <c r="AAU34" s="416"/>
      <c r="AAV34" s="416"/>
      <c r="AAW34" s="416"/>
      <c r="AAX34" s="416"/>
      <c r="AAY34" s="416"/>
      <c r="AAZ34" s="416"/>
      <c r="ABA34" s="416"/>
      <c r="ABB34" s="416"/>
      <c r="ABC34" s="416"/>
      <c r="ABD34" s="416"/>
      <c r="ABE34" s="416"/>
      <c r="ABF34" s="416"/>
      <c r="ABG34" s="416"/>
      <c r="ABH34" s="416"/>
      <c r="ABI34" s="416"/>
      <c r="ABJ34" s="416"/>
      <c r="ABK34" s="416"/>
      <c r="ABL34" s="416"/>
      <c r="ABM34" s="416"/>
      <c r="ABN34" s="416"/>
      <c r="ABO34" s="416"/>
      <c r="ABP34" s="416"/>
      <c r="ABQ34" s="416"/>
      <c r="ABR34" s="416"/>
      <c r="ABS34" s="416"/>
      <c r="ABT34" s="416"/>
      <c r="ABU34" s="416"/>
      <c r="ABV34" s="416"/>
      <c r="ABW34" s="416"/>
      <c r="ABX34" s="416"/>
      <c r="ABY34" s="416"/>
      <c r="ABZ34" s="416"/>
      <c r="ACA34" s="416"/>
      <c r="ACB34" s="416"/>
      <c r="ACC34" s="416"/>
      <c r="ACD34" s="416"/>
      <c r="ACE34" s="416"/>
      <c r="ACF34" s="416"/>
      <c r="ACG34" s="416"/>
      <c r="ACH34" s="416"/>
      <c r="ACI34" s="416"/>
      <c r="ACJ34" s="416"/>
      <c r="ACK34" s="416"/>
      <c r="ACL34" s="416"/>
      <c r="ACM34" s="416"/>
      <c r="ACN34" s="416"/>
      <c r="ACO34" s="416"/>
      <c r="ACP34" s="416"/>
      <c r="ACQ34" s="416"/>
      <c r="ACR34" s="416"/>
      <c r="ACS34" s="416"/>
      <c r="ACT34" s="416"/>
      <c r="ACU34" s="416"/>
      <c r="ACV34" s="416"/>
      <c r="ACW34" s="416"/>
      <c r="ACX34" s="416"/>
      <c r="ACY34" s="416"/>
      <c r="ACZ34" s="416"/>
      <c r="ADA34" s="416"/>
      <c r="ADB34" s="416"/>
      <c r="ADC34" s="416"/>
      <c r="ADD34" s="416"/>
      <c r="ADE34" s="416"/>
      <c r="ADF34" s="416"/>
      <c r="ADG34" s="416"/>
      <c r="ADH34" s="416"/>
      <c r="ADI34" s="416"/>
      <c r="ADJ34" s="416"/>
      <c r="ADK34" s="416"/>
      <c r="ADL34" s="416"/>
      <c r="ADM34" s="416"/>
      <c r="ADN34" s="416"/>
      <c r="ADO34" s="416"/>
      <c r="ADP34" s="416"/>
      <c r="ADQ34" s="416"/>
      <c r="ADR34" s="416"/>
      <c r="ADS34" s="416"/>
      <c r="ADT34" s="416"/>
      <c r="ADU34" s="416"/>
      <c r="ADV34" s="416"/>
      <c r="ADW34" s="416"/>
      <c r="ADX34" s="416"/>
      <c r="ADY34" s="416"/>
      <c r="ADZ34" s="416"/>
      <c r="AEA34" s="416"/>
      <c r="AEB34" s="416"/>
      <c r="AEC34" s="416"/>
      <c r="AED34" s="416"/>
      <c r="AEE34" s="416"/>
      <c r="AEF34" s="416"/>
      <c r="AEG34" s="416"/>
      <c r="AEH34" s="416"/>
      <c r="AEI34" s="416"/>
      <c r="AEJ34" s="416"/>
      <c r="AEK34" s="416"/>
      <c r="AEL34" s="416"/>
      <c r="AEM34" s="416"/>
      <c r="AEN34" s="416"/>
      <c r="AEO34" s="416"/>
      <c r="AEP34" s="416"/>
      <c r="AEQ34" s="416"/>
      <c r="AER34" s="416"/>
      <c r="AES34" s="416"/>
      <c r="AET34" s="416"/>
      <c r="AEU34" s="416"/>
      <c r="AEV34" s="416"/>
      <c r="AEW34" s="416"/>
      <c r="AEX34" s="416"/>
      <c r="AEY34" s="416"/>
      <c r="AEZ34" s="416"/>
      <c r="AFA34" s="416"/>
      <c r="AFB34" s="416"/>
      <c r="AFC34" s="416"/>
      <c r="AFD34" s="416"/>
      <c r="AFE34" s="416"/>
      <c r="AFF34" s="416"/>
      <c r="AFG34" s="416"/>
      <c r="AFH34" s="416"/>
      <c r="AFI34" s="416"/>
      <c r="AFJ34" s="416"/>
      <c r="AFK34" s="416"/>
      <c r="AFL34" s="416"/>
      <c r="AFM34" s="416"/>
      <c r="AFN34" s="416"/>
      <c r="AFO34" s="416"/>
      <c r="AFP34" s="416"/>
      <c r="AFQ34" s="416"/>
      <c r="AFR34" s="416"/>
      <c r="AFS34" s="416"/>
      <c r="AFT34" s="416"/>
      <c r="AFU34" s="416"/>
      <c r="AFV34" s="416"/>
      <c r="AFW34" s="416"/>
      <c r="AFX34" s="416"/>
      <c r="AFY34" s="416"/>
      <c r="AFZ34" s="416"/>
      <c r="AGA34" s="416"/>
      <c r="AGB34" s="416"/>
      <c r="AGC34" s="416"/>
      <c r="AGD34" s="416"/>
      <c r="AGE34" s="416"/>
      <c r="AGF34" s="416"/>
      <c r="AGG34" s="416"/>
      <c r="AGH34" s="416"/>
      <c r="AGI34" s="416"/>
      <c r="AGJ34" s="416"/>
      <c r="AGK34" s="416"/>
      <c r="AGL34" s="416"/>
      <c r="AGM34" s="416"/>
      <c r="AGN34" s="416"/>
      <c r="AGO34" s="416"/>
      <c r="AGP34" s="416"/>
      <c r="AGQ34" s="416"/>
      <c r="AGR34" s="416"/>
      <c r="AGS34" s="416"/>
      <c r="AGT34" s="416"/>
      <c r="AGU34" s="416"/>
      <c r="AGV34" s="416"/>
      <c r="AGW34" s="416"/>
      <c r="AGX34" s="416"/>
      <c r="AGY34" s="416"/>
      <c r="AGZ34" s="416"/>
      <c r="AHA34" s="416"/>
      <c r="AHB34" s="416"/>
      <c r="AHC34" s="416"/>
      <c r="AHD34" s="416"/>
      <c r="AHE34" s="416"/>
      <c r="AHF34" s="416"/>
      <c r="AHG34" s="416"/>
      <c r="AHH34" s="416"/>
      <c r="AHI34" s="416"/>
      <c r="AHJ34" s="416"/>
      <c r="AHK34" s="416"/>
      <c r="AHL34" s="416"/>
      <c r="AHM34" s="416"/>
      <c r="AHN34" s="416"/>
      <c r="AHO34" s="416"/>
      <c r="AHP34" s="416"/>
      <c r="AHQ34" s="416"/>
      <c r="AHR34" s="416"/>
      <c r="AHS34" s="416"/>
      <c r="AHT34" s="416"/>
      <c r="AHU34" s="416"/>
      <c r="AHV34" s="416"/>
      <c r="AHW34" s="416"/>
      <c r="AHX34" s="416"/>
      <c r="AHY34" s="416"/>
      <c r="AHZ34" s="416"/>
      <c r="AIA34" s="416"/>
      <c r="AIB34" s="416"/>
      <c r="AIC34" s="416"/>
      <c r="AID34" s="416"/>
      <c r="AIE34" s="416"/>
      <c r="AIF34" s="416"/>
      <c r="AIG34" s="416"/>
      <c r="AIH34" s="416"/>
      <c r="AII34" s="416"/>
      <c r="AIJ34" s="416"/>
      <c r="AIK34" s="416"/>
      <c r="AIL34" s="416"/>
      <c r="AIM34" s="416"/>
      <c r="AIN34" s="416"/>
      <c r="AIO34" s="416"/>
      <c r="AIP34" s="416"/>
      <c r="AIQ34" s="416"/>
      <c r="AIR34" s="416"/>
      <c r="AIS34" s="416"/>
      <c r="AIT34" s="416"/>
      <c r="AIU34" s="416"/>
      <c r="AIV34" s="416"/>
      <c r="AIW34" s="416"/>
      <c r="AIX34" s="416"/>
      <c r="AIY34" s="416"/>
      <c r="AIZ34" s="416"/>
      <c r="AJA34" s="416"/>
      <c r="AJB34" s="416"/>
      <c r="AJC34" s="416"/>
      <c r="AJD34" s="416"/>
      <c r="AJE34" s="416"/>
      <c r="AJF34" s="416"/>
      <c r="AJG34" s="416"/>
      <c r="AJH34" s="416"/>
      <c r="AJI34" s="416"/>
      <c r="AJJ34" s="416"/>
      <c r="AJK34" s="416"/>
      <c r="AJL34" s="416"/>
      <c r="AJM34" s="416"/>
      <c r="AJN34" s="416"/>
      <c r="AJO34" s="416"/>
      <c r="AJP34" s="416"/>
      <c r="AJQ34" s="416"/>
      <c r="AJR34" s="416"/>
      <c r="AJS34" s="416"/>
      <c r="AJT34" s="416"/>
      <c r="AJU34" s="416"/>
      <c r="AJV34" s="416"/>
      <c r="AJW34" s="416"/>
      <c r="AJX34" s="416"/>
      <c r="AJY34" s="416"/>
      <c r="AJZ34" s="416"/>
      <c r="AKA34" s="416"/>
      <c r="AKB34" s="416"/>
      <c r="AKC34" s="416"/>
      <c r="AKD34" s="416"/>
      <c r="AKE34" s="416"/>
      <c r="AKF34" s="416"/>
      <c r="AKG34" s="416"/>
      <c r="AKH34" s="416"/>
      <c r="AKI34" s="416"/>
      <c r="AKJ34" s="416"/>
      <c r="AKK34" s="416"/>
      <c r="AKL34" s="416"/>
      <c r="AKM34" s="416"/>
      <c r="AKN34" s="416"/>
      <c r="AKO34" s="416"/>
      <c r="AKP34" s="416"/>
      <c r="AKQ34" s="416"/>
      <c r="AKR34" s="416"/>
      <c r="AKS34" s="416"/>
      <c r="AKT34" s="416"/>
      <c r="AKU34" s="416"/>
      <c r="AKV34" s="416"/>
      <c r="AKW34" s="416"/>
      <c r="AKX34" s="416"/>
      <c r="AKY34" s="416"/>
      <c r="AKZ34" s="416"/>
      <c r="ALA34" s="416"/>
      <c r="ALB34" s="416"/>
      <c r="ALC34" s="416"/>
      <c r="ALD34" s="416"/>
      <c r="ALE34" s="416"/>
      <c r="ALF34" s="416"/>
      <c r="ALG34" s="416"/>
      <c r="ALH34" s="416"/>
      <c r="ALI34" s="416"/>
      <c r="ALJ34" s="416"/>
      <c r="ALK34" s="416"/>
      <c r="ALL34" s="416"/>
      <c r="ALM34" s="416"/>
      <c r="ALN34" s="416"/>
      <c r="ALO34" s="416"/>
      <c r="ALP34" s="416"/>
      <c r="ALQ34" s="416"/>
      <c r="ALR34" s="416"/>
      <c r="ALS34" s="416"/>
      <c r="ALT34" s="416"/>
      <c r="ALU34" s="416"/>
      <c r="ALV34" s="416"/>
      <c r="ALW34" s="416"/>
      <c r="ALX34" s="416"/>
      <c r="ALY34" s="416"/>
      <c r="ALZ34" s="416"/>
      <c r="AMA34" s="416"/>
      <c r="AMB34" s="416"/>
      <c r="AMC34" s="416"/>
      <c r="AMD34" s="416"/>
      <c r="AME34" s="416"/>
      <c r="AMF34" s="416"/>
      <c r="AMG34" s="416"/>
      <c r="AMH34" s="416"/>
      <c r="AMI34" s="416"/>
      <c r="AMJ34" s="416"/>
      <c r="AMK34" s="416"/>
    </row>
    <row r="35" spans="1:1025" s="298" customFormat="1" ht="39.950000000000003" customHeight="1" x14ac:dyDescent="0.8">
      <c r="A35" s="525" t="s">
        <v>60</v>
      </c>
      <c r="B35" s="418">
        <v>1197</v>
      </c>
      <c r="C35" s="419">
        <v>554</v>
      </c>
      <c r="D35" s="418">
        <v>473</v>
      </c>
      <c r="E35" s="419">
        <v>756</v>
      </c>
      <c r="F35" s="418">
        <v>771</v>
      </c>
      <c r="G35" s="420">
        <v>750.2</v>
      </c>
      <c r="H35" s="421"/>
      <c r="I35" s="417"/>
      <c r="J35" s="422"/>
      <c r="K35" s="416"/>
      <c r="L35" s="416"/>
      <c r="M35" s="416"/>
      <c r="N35" s="416"/>
      <c r="O35" s="416"/>
      <c r="P35" s="416"/>
      <c r="Q35" s="416"/>
      <c r="R35" s="416"/>
      <c r="S35" s="416"/>
      <c r="T35" s="416"/>
      <c r="U35" s="416"/>
      <c r="V35" s="416"/>
      <c r="W35" s="416"/>
      <c r="X35" s="416"/>
      <c r="Y35" s="416"/>
      <c r="Z35" s="416"/>
      <c r="AA35" s="416"/>
      <c r="AB35" s="416"/>
      <c r="AC35" s="416"/>
      <c r="AD35" s="416"/>
      <c r="AE35" s="416"/>
      <c r="AF35" s="416"/>
      <c r="AG35" s="416"/>
      <c r="AH35" s="416"/>
      <c r="AI35" s="416"/>
      <c r="AJ35" s="416"/>
      <c r="AK35" s="416"/>
      <c r="AL35" s="416"/>
      <c r="AM35" s="416"/>
      <c r="AN35" s="416"/>
      <c r="AO35" s="416"/>
      <c r="AP35" s="416"/>
      <c r="AQ35" s="416"/>
      <c r="AR35" s="416"/>
      <c r="AS35" s="416"/>
      <c r="AT35" s="416"/>
      <c r="AU35" s="416"/>
      <c r="AV35" s="416"/>
      <c r="AW35" s="416"/>
      <c r="AX35" s="416"/>
      <c r="AY35" s="416"/>
      <c r="AZ35" s="416"/>
      <c r="BA35" s="416"/>
      <c r="BB35" s="416"/>
      <c r="BC35" s="416"/>
      <c r="BD35" s="416"/>
      <c r="BE35" s="416"/>
      <c r="BF35" s="416"/>
      <c r="BG35" s="416"/>
      <c r="BH35" s="416"/>
      <c r="BI35" s="416"/>
      <c r="BJ35" s="416"/>
      <c r="BK35" s="416"/>
      <c r="BL35" s="416"/>
      <c r="BM35" s="416"/>
      <c r="BN35" s="416"/>
      <c r="BO35" s="416"/>
      <c r="BP35" s="416"/>
      <c r="BQ35" s="416"/>
      <c r="BR35" s="416"/>
      <c r="BS35" s="416"/>
      <c r="BT35" s="416"/>
      <c r="BU35" s="416"/>
      <c r="BV35" s="416"/>
      <c r="BW35" s="416"/>
      <c r="BX35" s="416"/>
      <c r="BY35" s="416"/>
      <c r="BZ35" s="416"/>
      <c r="CA35" s="416"/>
      <c r="CB35" s="416"/>
      <c r="CC35" s="416"/>
      <c r="CD35" s="416"/>
      <c r="CE35" s="416"/>
      <c r="CF35" s="416"/>
      <c r="CG35" s="416"/>
      <c r="CH35" s="416"/>
      <c r="CI35" s="416"/>
      <c r="CJ35" s="416"/>
      <c r="CK35" s="416"/>
      <c r="CL35" s="416"/>
      <c r="CM35" s="416"/>
      <c r="CN35" s="416"/>
      <c r="CO35" s="416"/>
      <c r="CP35" s="416"/>
      <c r="CQ35" s="416"/>
      <c r="CR35" s="416"/>
      <c r="CS35" s="416"/>
      <c r="CT35" s="416"/>
      <c r="CU35" s="416"/>
      <c r="CV35" s="416"/>
      <c r="CW35" s="416"/>
      <c r="CX35" s="416"/>
      <c r="CY35" s="416"/>
      <c r="CZ35" s="416"/>
      <c r="DA35" s="416"/>
      <c r="DB35" s="416"/>
      <c r="DC35" s="416"/>
      <c r="DD35" s="416"/>
      <c r="DE35" s="416"/>
      <c r="DF35" s="416"/>
      <c r="DG35" s="416"/>
      <c r="DH35" s="416"/>
      <c r="DI35" s="416"/>
      <c r="DJ35" s="416"/>
      <c r="DK35" s="416"/>
      <c r="DL35" s="416"/>
      <c r="DM35" s="416"/>
      <c r="DN35" s="416"/>
      <c r="DO35" s="416"/>
      <c r="DP35" s="416"/>
      <c r="DQ35" s="416"/>
      <c r="DR35" s="416"/>
      <c r="DS35" s="416"/>
      <c r="DT35" s="416"/>
      <c r="DU35" s="416"/>
      <c r="DV35" s="416"/>
      <c r="DW35" s="416"/>
      <c r="DX35" s="416"/>
      <c r="DY35" s="416"/>
      <c r="DZ35" s="416"/>
      <c r="EA35" s="416"/>
      <c r="EB35" s="416"/>
      <c r="EC35" s="416"/>
      <c r="ED35" s="416"/>
      <c r="EE35" s="416"/>
      <c r="EF35" s="416"/>
      <c r="EG35" s="416"/>
      <c r="EH35" s="416"/>
      <c r="EI35" s="416"/>
      <c r="EJ35" s="416"/>
      <c r="EK35" s="416"/>
      <c r="EL35" s="416"/>
      <c r="EM35" s="416"/>
      <c r="EN35" s="416"/>
      <c r="EO35" s="416"/>
      <c r="EP35" s="416"/>
      <c r="EQ35" s="416"/>
      <c r="ER35" s="416"/>
      <c r="ES35" s="416"/>
      <c r="ET35" s="416"/>
      <c r="EU35" s="416"/>
      <c r="EV35" s="416"/>
      <c r="EW35" s="416"/>
      <c r="EX35" s="416"/>
      <c r="EY35" s="416"/>
      <c r="EZ35" s="416"/>
      <c r="FA35" s="416"/>
      <c r="FB35" s="416"/>
      <c r="FC35" s="416"/>
      <c r="FD35" s="416"/>
      <c r="FE35" s="416"/>
      <c r="FF35" s="416"/>
      <c r="FG35" s="416"/>
      <c r="FH35" s="416"/>
      <c r="FI35" s="416"/>
      <c r="FJ35" s="416"/>
      <c r="FK35" s="416"/>
      <c r="FL35" s="416"/>
      <c r="FM35" s="416"/>
      <c r="FN35" s="416"/>
      <c r="FO35" s="416"/>
      <c r="FP35" s="416"/>
      <c r="FQ35" s="416"/>
      <c r="FR35" s="416"/>
      <c r="FS35" s="416"/>
      <c r="FT35" s="416"/>
      <c r="FU35" s="416"/>
      <c r="FV35" s="416"/>
      <c r="FW35" s="416"/>
      <c r="FX35" s="416"/>
      <c r="FY35" s="416"/>
      <c r="FZ35" s="416"/>
      <c r="GA35" s="416"/>
      <c r="GB35" s="416"/>
      <c r="GC35" s="416"/>
      <c r="GD35" s="416"/>
      <c r="GE35" s="416"/>
      <c r="GF35" s="416"/>
      <c r="GG35" s="416"/>
      <c r="GH35" s="416"/>
      <c r="GI35" s="416"/>
      <c r="GJ35" s="416"/>
      <c r="GK35" s="416"/>
      <c r="GL35" s="416"/>
      <c r="GM35" s="416"/>
      <c r="GN35" s="416"/>
      <c r="GO35" s="416"/>
      <c r="GP35" s="416"/>
      <c r="GQ35" s="416"/>
      <c r="GR35" s="416"/>
      <c r="GS35" s="416"/>
      <c r="GT35" s="416"/>
      <c r="GU35" s="416"/>
      <c r="GV35" s="416"/>
      <c r="GW35" s="416"/>
      <c r="GX35" s="416"/>
      <c r="GY35" s="416"/>
      <c r="GZ35" s="416"/>
      <c r="HA35" s="416"/>
      <c r="HB35" s="416"/>
      <c r="HC35" s="416"/>
      <c r="HD35" s="416"/>
      <c r="HE35" s="416"/>
      <c r="HF35" s="416"/>
      <c r="HG35" s="416"/>
      <c r="HH35" s="416"/>
      <c r="HI35" s="416"/>
      <c r="HJ35" s="416"/>
      <c r="HK35" s="416"/>
      <c r="HL35" s="416"/>
      <c r="HM35" s="416"/>
      <c r="HN35" s="416"/>
      <c r="HO35" s="416"/>
      <c r="HP35" s="416"/>
      <c r="HQ35" s="416"/>
      <c r="HR35" s="416"/>
      <c r="HS35" s="416"/>
      <c r="HT35" s="416"/>
      <c r="HU35" s="416"/>
      <c r="HV35" s="416"/>
      <c r="HW35" s="416"/>
      <c r="HX35" s="416"/>
      <c r="HY35" s="416"/>
      <c r="HZ35" s="416"/>
      <c r="IA35" s="416"/>
      <c r="IB35" s="416"/>
      <c r="IC35" s="416"/>
      <c r="ID35" s="416"/>
      <c r="IE35" s="416"/>
      <c r="IF35" s="416"/>
      <c r="IG35" s="416"/>
      <c r="IH35" s="416"/>
      <c r="II35" s="416"/>
      <c r="IJ35" s="416"/>
      <c r="IK35" s="416"/>
      <c r="IL35" s="416"/>
      <c r="IM35" s="416"/>
      <c r="IN35" s="416"/>
      <c r="IO35" s="416"/>
      <c r="IP35" s="416"/>
      <c r="IQ35" s="416"/>
      <c r="IR35" s="416"/>
      <c r="IS35" s="416"/>
      <c r="IT35" s="416"/>
      <c r="IU35" s="416"/>
      <c r="IV35" s="416"/>
      <c r="IW35" s="416"/>
      <c r="IX35" s="416"/>
      <c r="IY35" s="416"/>
      <c r="IZ35" s="416"/>
      <c r="JA35" s="416"/>
      <c r="JB35" s="416"/>
      <c r="JC35" s="416"/>
      <c r="JD35" s="416"/>
      <c r="JE35" s="416"/>
      <c r="JF35" s="416"/>
      <c r="JG35" s="416"/>
      <c r="JH35" s="416"/>
      <c r="JI35" s="416"/>
      <c r="JJ35" s="416"/>
      <c r="JK35" s="416"/>
      <c r="JL35" s="416"/>
      <c r="JM35" s="416"/>
      <c r="JN35" s="416"/>
      <c r="JO35" s="416"/>
      <c r="JP35" s="416"/>
      <c r="JQ35" s="416"/>
      <c r="JR35" s="416"/>
      <c r="JS35" s="416"/>
      <c r="JT35" s="416"/>
      <c r="JU35" s="416"/>
      <c r="JV35" s="416"/>
      <c r="JW35" s="416"/>
      <c r="JX35" s="416"/>
      <c r="JY35" s="416"/>
      <c r="JZ35" s="416"/>
      <c r="KA35" s="416"/>
      <c r="KB35" s="416"/>
      <c r="KC35" s="416"/>
      <c r="KD35" s="416"/>
      <c r="KE35" s="416"/>
      <c r="KF35" s="416"/>
      <c r="KG35" s="416"/>
      <c r="KH35" s="416"/>
      <c r="KI35" s="416"/>
      <c r="KJ35" s="416"/>
      <c r="KK35" s="416"/>
      <c r="KL35" s="416"/>
      <c r="KM35" s="416"/>
      <c r="KN35" s="416"/>
      <c r="KO35" s="416"/>
      <c r="KP35" s="416"/>
      <c r="KQ35" s="416"/>
      <c r="KR35" s="416"/>
      <c r="KS35" s="416"/>
      <c r="KT35" s="416"/>
      <c r="KU35" s="416"/>
      <c r="KV35" s="416"/>
      <c r="KW35" s="416"/>
      <c r="KX35" s="416"/>
      <c r="KY35" s="416"/>
      <c r="KZ35" s="416"/>
      <c r="LA35" s="416"/>
      <c r="LB35" s="416"/>
      <c r="LC35" s="416"/>
      <c r="LD35" s="416"/>
      <c r="LE35" s="416"/>
      <c r="LF35" s="416"/>
      <c r="LG35" s="416"/>
      <c r="LH35" s="416"/>
      <c r="LI35" s="416"/>
      <c r="LJ35" s="416"/>
      <c r="LK35" s="416"/>
      <c r="LL35" s="416"/>
      <c r="LM35" s="416"/>
      <c r="LN35" s="416"/>
      <c r="LO35" s="416"/>
      <c r="LP35" s="416"/>
      <c r="LQ35" s="416"/>
      <c r="LR35" s="416"/>
      <c r="LS35" s="416"/>
      <c r="LT35" s="416"/>
      <c r="LU35" s="416"/>
      <c r="LV35" s="416"/>
      <c r="LW35" s="416"/>
      <c r="LX35" s="416"/>
      <c r="LY35" s="416"/>
      <c r="LZ35" s="416"/>
      <c r="MA35" s="416"/>
      <c r="MB35" s="416"/>
      <c r="MC35" s="416"/>
      <c r="MD35" s="416"/>
      <c r="ME35" s="416"/>
      <c r="MF35" s="416"/>
      <c r="MG35" s="416"/>
      <c r="MH35" s="416"/>
      <c r="MI35" s="416"/>
      <c r="MJ35" s="416"/>
      <c r="MK35" s="416"/>
      <c r="ML35" s="416"/>
      <c r="MM35" s="416"/>
      <c r="MN35" s="416"/>
      <c r="MO35" s="416"/>
      <c r="MP35" s="416"/>
      <c r="MQ35" s="416"/>
      <c r="MR35" s="416"/>
      <c r="MS35" s="416"/>
      <c r="MT35" s="416"/>
      <c r="MU35" s="416"/>
      <c r="MV35" s="416"/>
      <c r="MW35" s="416"/>
      <c r="MX35" s="416"/>
      <c r="MY35" s="416"/>
      <c r="MZ35" s="416"/>
      <c r="NA35" s="416"/>
      <c r="NB35" s="416"/>
      <c r="NC35" s="416"/>
      <c r="ND35" s="416"/>
      <c r="NE35" s="416"/>
      <c r="NF35" s="416"/>
      <c r="NG35" s="416"/>
      <c r="NH35" s="416"/>
      <c r="NI35" s="416"/>
      <c r="NJ35" s="416"/>
      <c r="NK35" s="416"/>
      <c r="NL35" s="416"/>
      <c r="NM35" s="416"/>
      <c r="NN35" s="416"/>
      <c r="NO35" s="416"/>
      <c r="NP35" s="416"/>
      <c r="NQ35" s="416"/>
      <c r="NR35" s="416"/>
      <c r="NS35" s="416"/>
      <c r="NT35" s="416"/>
      <c r="NU35" s="416"/>
      <c r="NV35" s="416"/>
      <c r="NW35" s="416"/>
      <c r="NX35" s="416"/>
      <c r="NY35" s="416"/>
      <c r="NZ35" s="416"/>
      <c r="OA35" s="416"/>
      <c r="OB35" s="416"/>
      <c r="OC35" s="416"/>
      <c r="OD35" s="416"/>
      <c r="OE35" s="416"/>
      <c r="OF35" s="416"/>
      <c r="OG35" s="416"/>
      <c r="OH35" s="416"/>
      <c r="OI35" s="416"/>
      <c r="OJ35" s="416"/>
      <c r="OK35" s="416"/>
      <c r="OL35" s="416"/>
      <c r="OM35" s="416"/>
      <c r="ON35" s="416"/>
      <c r="OO35" s="416"/>
      <c r="OP35" s="416"/>
      <c r="OQ35" s="416"/>
      <c r="OR35" s="416"/>
      <c r="OS35" s="416"/>
      <c r="OT35" s="416"/>
      <c r="OU35" s="416"/>
      <c r="OV35" s="416"/>
      <c r="OW35" s="416"/>
      <c r="OX35" s="416"/>
      <c r="OY35" s="416"/>
      <c r="OZ35" s="416"/>
      <c r="PA35" s="416"/>
      <c r="PB35" s="416"/>
      <c r="PC35" s="416"/>
      <c r="PD35" s="416"/>
      <c r="PE35" s="416"/>
      <c r="PF35" s="416"/>
      <c r="PG35" s="416"/>
      <c r="PH35" s="416"/>
      <c r="PI35" s="416"/>
      <c r="PJ35" s="416"/>
      <c r="PK35" s="416"/>
      <c r="PL35" s="416"/>
      <c r="PM35" s="416"/>
      <c r="PN35" s="416"/>
      <c r="PO35" s="416"/>
      <c r="PP35" s="416"/>
      <c r="PQ35" s="416"/>
      <c r="PR35" s="416"/>
      <c r="PS35" s="416"/>
      <c r="PT35" s="416"/>
      <c r="PU35" s="416"/>
      <c r="PV35" s="416"/>
      <c r="PW35" s="416"/>
      <c r="PX35" s="416"/>
      <c r="PY35" s="416"/>
      <c r="PZ35" s="416"/>
      <c r="QA35" s="416"/>
      <c r="QB35" s="416"/>
      <c r="QC35" s="416"/>
      <c r="QD35" s="416"/>
      <c r="QE35" s="416"/>
      <c r="QF35" s="416"/>
      <c r="QG35" s="416"/>
      <c r="QH35" s="416"/>
      <c r="QI35" s="416"/>
      <c r="QJ35" s="416"/>
      <c r="QK35" s="416"/>
      <c r="QL35" s="416"/>
      <c r="QM35" s="416"/>
      <c r="QN35" s="416"/>
      <c r="QO35" s="416"/>
      <c r="QP35" s="416"/>
      <c r="QQ35" s="416"/>
      <c r="QR35" s="416"/>
      <c r="QS35" s="416"/>
      <c r="QT35" s="416"/>
      <c r="QU35" s="416"/>
      <c r="QV35" s="416"/>
      <c r="QW35" s="416"/>
      <c r="QX35" s="416"/>
      <c r="QY35" s="416"/>
      <c r="QZ35" s="416"/>
      <c r="RA35" s="416"/>
      <c r="RB35" s="416"/>
      <c r="RC35" s="416"/>
      <c r="RD35" s="416"/>
      <c r="RE35" s="416"/>
      <c r="RF35" s="416"/>
      <c r="RG35" s="416"/>
      <c r="RH35" s="416"/>
      <c r="RI35" s="416"/>
      <c r="RJ35" s="416"/>
      <c r="RK35" s="416"/>
      <c r="RL35" s="416"/>
      <c r="RM35" s="416"/>
      <c r="RN35" s="416"/>
      <c r="RO35" s="416"/>
      <c r="RP35" s="416"/>
      <c r="RQ35" s="416"/>
      <c r="RR35" s="416"/>
      <c r="RS35" s="416"/>
      <c r="RT35" s="416"/>
      <c r="RU35" s="416"/>
      <c r="RV35" s="416"/>
      <c r="RW35" s="416"/>
      <c r="RX35" s="416"/>
      <c r="RY35" s="416"/>
      <c r="RZ35" s="416"/>
      <c r="SA35" s="416"/>
      <c r="SB35" s="416"/>
      <c r="SC35" s="416"/>
      <c r="SD35" s="416"/>
      <c r="SE35" s="416"/>
      <c r="SF35" s="416"/>
      <c r="SG35" s="416"/>
      <c r="SH35" s="416"/>
      <c r="SI35" s="416"/>
      <c r="SJ35" s="416"/>
      <c r="SK35" s="416"/>
      <c r="SL35" s="416"/>
      <c r="SM35" s="416"/>
      <c r="SN35" s="416"/>
      <c r="SO35" s="416"/>
      <c r="SP35" s="416"/>
      <c r="SQ35" s="416"/>
      <c r="SR35" s="416"/>
      <c r="SS35" s="416"/>
      <c r="ST35" s="416"/>
      <c r="SU35" s="416"/>
      <c r="SV35" s="416"/>
      <c r="SW35" s="416"/>
      <c r="SX35" s="416"/>
      <c r="SY35" s="416"/>
      <c r="SZ35" s="416"/>
      <c r="TA35" s="416"/>
      <c r="TB35" s="416"/>
      <c r="TC35" s="416"/>
      <c r="TD35" s="416"/>
      <c r="TE35" s="416"/>
      <c r="TF35" s="416"/>
      <c r="TG35" s="416"/>
      <c r="TH35" s="416"/>
      <c r="TI35" s="416"/>
      <c r="TJ35" s="416"/>
      <c r="TK35" s="416"/>
      <c r="TL35" s="416"/>
      <c r="TM35" s="416"/>
      <c r="TN35" s="416"/>
      <c r="TO35" s="416"/>
      <c r="TP35" s="416"/>
      <c r="TQ35" s="416"/>
      <c r="TR35" s="416"/>
      <c r="TS35" s="416"/>
      <c r="TT35" s="416"/>
      <c r="TU35" s="416"/>
      <c r="TV35" s="416"/>
      <c r="TW35" s="416"/>
      <c r="TX35" s="416"/>
      <c r="TY35" s="416"/>
      <c r="TZ35" s="416"/>
      <c r="UA35" s="416"/>
      <c r="UB35" s="416"/>
      <c r="UC35" s="416"/>
      <c r="UD35" s="416"/>
      <c r="UE35" s="416"/>
      <c r="UF35" s="416"/>
      <c r="UG35" s="416"/>
      <c r="UH35" s="416"/>
      <c r="UI35" s="416"/>
      <c r="UJ35" s="416"/>
      <c r="UK35" s="416"/>
      <c r="UL35" s="416"/>
      <c r="UM35" s="416"/>
      <c r="UN35" s="416"/>
      <c r="UO35" s="416"/>
      <c r="UP35" s="416"/>
      <c r="UQ35" s="416"/>
      <c r="UR35" s="416"/>
      <c r="US35" s="416"/>
      <c r="UT35" s="416"/>
      <c r="UU35" s="416"/>
      <c r="UV35" s="416"/>
      <c r="UW35" s="416"/>
      <c r="UX35" s="416"/>
      <c r="UY35" s="416"/>
      <c r="UZ35" s="416"/>
      <c r="VA35" s="416"/>
      <c r="VB35" s="416"/>
      <c r="VC35" s="416"/>
      <c r="VD35" s="416"/>
      <c r="VE35" s="416"/>
      <c r="VF35" s="416"/>
      <c r="VG35" s="416"/>
      <c r="VH35" s="416"/>
      <c r="VI35" s="416"/>
      <c r="VJ35" s="416"/>
      <c r="VK35" s="416"/>
      <c r="VL35" s="416"/>
      <c r="VM35" s="416"/>
      <c r="VN35" s="416"/>
      <c r="VO35" s="416"/>
      <c r="VP35" s="416"/>
      <c r="VQ35" s="416"/>
      <c r="VR35" s="416"/>
      <c r="VS35" s="416"/>
      <c r="VT35" s="416"/>
      <c r="VU35" s="416"/>
      <c r="VV35" s="416"/>
      <c r="VW35" s="416"/>
      <c r="VX35" s="416"/>
      <c r="VY35" s="416"/>
      <c r="VZ35" s="416"/>
      <c r="WA35" s="416"/>
      <c r="WB35" s="416"/>
      <c r="WC35" s="416"/>
      <c r="WD35" s="416"/>
      <c r="WE35" s="416"/>
      <c r="WF35" s="416"/>
      <c r="WG35" s="416"/>
      <c r="WH35" s="416"/>
      <c r="WI35" s="416"/>
      <c r="WJ35" s="416"/>
      <c r="WK35" s="416"/>
      <c r="WL35" s="416"/>
      <c r="WM35" s="416"/>
      <c r="WN35" s="416"/>
      <c r="WO35" s="416"/>
      <c r="WP35" s="416"/>
      <c r="WQ35" s="416"/>
      <c r="WR35" s="416"/>
      <c r="WS35" s="416"/>
      <c r="WT35" s="416"/>
      <c r="WU35" s="416"/>
      <c r="WV35" s="416"/>
      <c r="WW35" s="416"/>
      <c r="WX35" s="416"/>
      <c r="WY35" s="416"/>
      <c r="WZ35" s="416"/>
      <c r="XA35" s="416"/>
      <c r="XB35" s="416"/>
      <c r="XC35" s="416"/>
      <c r="XD35" s="416"/>
      <c r="XE35" s="416"/>
      <c r="XF35" s="416"/>
      <c r="XG35" s="416"/>
      <c r="XH35" s="416"/>
      <c r="XI35" s="416"/>
      <c r="XJ35" s="416"/>
      <c r="XK35" s="416"/>
      <c r="XL35" s="416"/>
      <c r="XM35" s="416"/>
      <c r="XN35" s="416"/>
      <c r="XO35" s="416"/>
      <c r="XP35" s="416"/>
      <c r="XQ35" s="416"/>
      <c r="XR35" s="416"/>
      <c r="XS35" s="416"/>
      <c r="XT35" s="416"/>
      <c r="XU35" s="416"/>
      <c r="XV35" s="416"/>
      <c r="XW35" s="416"/>
      <c r="XX35" s="416"/>
      <c r="XY35" s="416"/>
      <c r="XZ35" s="416"/>
      <c r="YA35" s="416"/>
      <c r="YB35" s="416"/>
      <c r="YC35" s="416"/>
      <c r="YD35" s="416"/>
      <c r="YE35" s="416"/>
      <c r="YF35" s="416"/>
      <c r="YG35" s="416"/>
      <c r="YH35" s="416"/>
      <c r="YI35" s="416"/>
      <c r="YJ35" s="416"/>
      <c r="YK35" s="416"/>
      <c r="YL35" s="416"/>
      <c r="YM35" s="416"/>
      <c r="YN35" s="416"/>
      <c r="YO35" s="416"/>
      <c r="YP35" s="416"/>
      <c r="YQ35" s="416"/>
      <c r="YR35" s="416"/>
      <c r="YS35" s="416"/>
      <c r="YT35" s="416"/>
      <c r="YU35" s="416"/>
      <c r="YV35" s="416"/>
      <c r="YW35" s="416"/>
      <c r="YX35" s="416"/>
      <c r="YY35" s="416"/>
      <c r="YZ35" s="416"/>
      <c r="ZA35" s="416"/>
      <c r="ZB35" s="416"/>
      <c r="ZC35" s="416"/>
      <c r="ZD35" s="416"/>
      <c r="ZE35" s="416"/>
      <c r="ZF35" s="416"/>
      <c r="ZG35" s="416"/>
      <c r="ZH35" s="416"/>
      <c r="ZI35" s="416"/>
      <c r="ZJ35" s="416"/>
      <c r="ZK35" s="416"/>
      <c r="ZL35" s="416"/>
      <c r="ZM35" s="416"/>
      <c r="ZN35" s="416"/>
      <c r="ZO35" s="416"/>
      <c r="ZP35" s="416"/>
      <c r="ZQ35" s="416"/>
      <c r="ZR35" s="416"/>
      <c r="ZS35" s="416"/>
      <c r="ZT35" s="416"/>
      <c r="ZU35" s="416"/>
      <c r="ZV35" s="416"/>
      <c r="ZW35" s="416"/>
      <c r="ZX35" s="416"/>
      <c r="ZY35" s="416"/>
      <c r="ZZ35" s="416"/>
      <c r="AAA35" s="416"/>
      <c r="AAB35" s="416"/>
      <c r="AAC35" s="416"/>
      <c r="AAD35" s="416"/>
      <c r="AAE35" s="416"/>
      <c r="AAF35" s="416"/>
      <c r="AAG35" s="416"/>
      <c r="AAH35" s="416"/>
      <c r="AAI35" s="416"/>
      <c r="AAJ35" s="416"/>
      <c r="AAK35" s="416"/>
      <c r="AAL35" s="416"/>
      <c r="AAM35" s="416"/>
      <c r="AAN35" s="416"/>
      <c r="AAO35" s="416"/>
      <c r="AAP35" s="416"/>
      <c r="AAQ35" s="416"/>
      <c r="AAR35" s="416"/>
      <c r="AAS35" s="416"/>
      <c r="AAT35" s="416"/>
      <c r="AAU35" s="416"/>
      <c r="AAV35" s="416"/>
      <c r="AAW35" s="416"/>
      <c r="AAX35" s="416"/>
      <c r="AAY35" s="416"/>
      <c r="AAZ35" s="416"/>
      <c r="ABA35" s="416"/>
      <c r="ABB35" s="416"/>
      <c r="ABC35" s="416"/>
      <c r="ABD35" s="416"/>
      <c r="ABE35" s="416"/>
      <c r="ABF35" s="416"/>
      <c r="ABG35" s="416"/>
      <c r="ABH35" s="416"/>
      <c r="ABI35" s="416"/>
      <c r="ABJ35" s="416"/>
      <c r="ABK35" s="416"/>
      <c r="ABL35" s="416"/>
      <c r="ABM35" s="416"/>
      <c r="ABN35" s="416"/>
      <c r="ABO35" s="416"/>
      <c r="ABP35" s="416"/>
      <c r="ABQ35" s="416"/>
      <c r="ABR35" s="416"/>
      <c r="ABS35" s="416"/>
      <c r="ABT35" s="416"/>
      <c r="ABU35" s="416"/>
      <c r="ABV35" s="416"/>
      <c r="ABW35" s="416"/>
      <c r="ABX35" s="416"/>
      <c r="ABY35" s="416"/>
      <c r="ABZ35" s="416"/>
      <c r="ACA35" s="416"/>
      <c r="ACB35" s="416"/>
      <c r="ACC35" s="416"/>
      <c r="ACD35" s="416"/>
      <c r="ACE35" s="416"/>
      <c r="ACF35" s="416"/>
      <c r="ACG35" s="416"/>
      <c r="ACH35" s="416"/>
      <c r="ACI35" s="416"/>
      <c r="ACJ35" s="416"/>
      <c r="ACK35" s="416"/>
      <c r="ACL35" s="416"/>
      <c r="ACM35" s="416"/>
      <c r="ACN35" s="416"/>
      <c r="ACO35" s="416"/>
      <c r="ACP35" s="416"/>
      <c r="ACQ35" s="416"/>
      <c r="ACR35" s="416"/>
      <c r="ACS35" s="416"/>
      <c r="ACT35" s="416"/>
      <c r="ACU35" s="416"/>
      <c r="ACV35" s="416"/>
      <c r="ACW35" s="416"/>
      <c r="ACX35" s="416"/>
      <c r="ACY35" s="416"/>
      <c r="ACZ35" s="416"/>
      <c r="ADA35" s="416"/>
      <c r="ADB35" s="416"/>
      <c r="ADC35" s="416"/>
      <c r="ADD35" s="416"/>
      <c r="ADE35" s="416"/>
      <c r="ADF35" s="416"/>
      <c r="ADG35" s="416"/>
      <c r="ADH35" s="416"/>
      <c r="ADI35" s="416"/>
      <c r="ADJ35" s="416"/>
      <c r="ADK35" s="416"/>
      <c r="ADL35" s="416"/>
      <c r="ADM35" s="416"/>
      <c r="ADN35" s="416"/>
      <c r="ADO35" s="416"/>
      <c r="ADP35" s="416"/>
      <c r="ADQ35" s="416"/>
      <c r="ADR35" s="416"/>
      <c r="ADS35" s="416"/>
      <c r="ADT35" s="416"/>
      <c r="ADU35" s="416"/>
      <c r="ADV35" s="416"/>
      <c r="ADW35" s="416"/>
      <c r="ADX35" s="416"/>
      <c r="ADY35" s="416"/>
      <c r="ADZ35" s="416"/>
      <c r="AEA35" s="416"/>
      <c r="AEB35" s="416"/>
      <c r="AEC35" s="416"/>
      <c r="AED35" s="416"/>
      <c r="AEE35" s="416"/>
      <c r="AEF35" s="416"/>
      <c r="AEG35" s="416"/>
      <c r="AEH35" s="416"/>
      <c r="AEI35" s="416"/>
      <c r="AEJ35" s="416"/>
      <c r="AEK35" s="416"/>
      <c r="AEL35" s="416"/>
      <c r="AEM35" s="416"/>
      <c r="AEN35" s="416"/>
      <c r="AEO35" s="416"/>
      <c r="AEP35" s="416"/>
      <c r="AEQ35" s="416"/>
      <c r="AER35" s="416"/>
      <c r="AES35" s="416"/>
      <c r="AET35" s="416"/>
      <c r="AEU35" s="416"/>
      <c r="AEV35" s="416"/>
      <c r="AEW35" s="416"/>
      <c r="AEX35" s="416"/>
      <c r="AEY35" s="416"/>
      <c r="AEZ35" s="416"/>
      <c r="AFA35" s="416"/>
      <c r="AFB35" s="416"/>
      <c r="AFC35" s="416"/>
      <c r="AFD35" s="416"/>
      <c r="AFE35" s="416"/>
      <c r="AFF35" s="416"/>
      <c r="AFG35" s="416"/>
      <c r="AFH35" s="416"/>
      <c r="AFI35" s="416"/>
      <c r="AFJ35" s="416"/>
      <c r="AFK35" s="416"/>
      <c r="AFL35" s="416"/>
      <c r="AFM35" s="416"/>
      <c r="AFN35" s="416"/>
      <c r="AFO35" s="416"/>
      <c r="AFP35" s="416"/>
      <c r="AFQ35" s="416"/>
      <c r="AFR35" s="416"/>
      <c r="AFS35" s="416"/>
      <c r="AFT35" s="416"/>
      <c r="AFU35" s="416"/>
      <c r="AFV35" s="416"/>
      <c r="AFW35" s="416"/>
      <c r="AFX35" s="416"/>
      <c r="AFY35" s="416"/>
      <c r="AFZ35" s="416"/>
      <c r="AGA35" s="416"/>
      <c r="AGB35" s="416"/>
      <c r="AGC35" s="416"/>
      <c r="AGD35" s="416"/>
      <c r="AGE35" s="416"/>
      <c r="AGF35" s="416"/>
      <c r="AGG35" s="416"/>
      <c r="AGH35" s="416"/>
      <c r="AGI35" s="416"/>
      <c r="AGJ35" s="416"/>
      <c r="AGK35" s="416"/>
      <c r="AGL35" s="416"/>
      <c r="AGM35" s="416"/>
      <c r="AGN35" s="416"/>
      <c r="AGO35" s="416"/>
      <c r="AGP35" s="416"/>
      <c r="AGQ35" s="416"/>
      <c r="AGR35" s="416"/>
      <c r="AGS35" s="416"/>
      <c r="AGT35" s="416"/>
      <c r="AGU35" s="416"/>
      <c r="AGV35" s="416"/>
      <c r="AGW35" s="416"/>
      <c r="AGX35" s="416"/>
      <c r="AGY35" s="416"/>
      <c r="AGZ35" s="416"/>
      <c r="AHA35" s="416"/>
      <c r="AHB35" s="416"/>
      <c r="AHC35" s="416"/>
      <c r="AHD35" s="416"/>
      <c r="AHE35" s="416"/>
      <c r="AHF35" s="416"/>
      <c r="AHG35" s="416"/>
      <c r="AHH35" s="416"/>
      <c r="AHI35" s="416"/>
      <c r="AHJ35" s="416"/>
      <c r="AHK35" s="416"/>
      <c r="AHL35" s="416"/>
      <c r="AHM35" s="416"/>
      <c r="AHN35" s="416"/>
      <c r="AHO35" s="416"/>
      <c r="AHP35" s="416"/>
      <c r="AHQ35" s="416"/>
      <c r="AHR35" s="416"/>
      <c r="AHS35" s="416"/>
      <c r="AHT35" s="416"/>
      <c r="AHU35" s="416"/>
      <c r="AHV35" s="416"/>
      <c r="AHW35" s="416"/>
      <c r="AHX35" s="416"/>
      <c r="AHY35" s="416"/>
      <c r="AHZ35" s="416"/>
      <c r="AIA35" s="416"/>
      <c r="AIB35" s="416"/>
      <c r="AIC35" s="416"/>
      <c r="AID35" s="416"/>
      <c r="AIE35" s="416"/>
      <c r="AIF35" s="416"/>
      <c r="AIG35" s="416"/>
      <c r="AIH35" s="416"/>
      <c r="AII35" s="416"/>
      <c r="AIJ35" s="416"/>
      <c r="AIK35" s="416"/>
      <c r="AIL35" s="416"/>
      <c r="AIM35" s="416"/>
      <c r="AIN35" s="416"/>
      <c r="AIO35" s="416"/>
      <c r="AIP35" s="416"/>
      <c r="AIQ35" s="416"/>
      <c r="AIR35" s="416"/>
      <c r="AIS35" s="416"/>
      <c r="AIT35" s="416"/>
      <c r="AIU35" s="416"/>
      <c r="AIV35" s="416"/>
      <c r="AIW35" s="416"/>
      <c r="AIX35" s="416"/>
      <c r="AIY35" s="416"/>
      <c r="AIZ35" s="416"/>
      <c r="AJA35" s="416"/>
      <c r="AJB35" s="416"/>
      <c r="AJC35" s="416"/>
      <c r="AJD35" s="416"/>
      <c r="AJE35" s="416"/>
      <c r="AJF35" s="416"/>
      <c r="AJG35" s="416"/>
      <c r="AJH35" s="416"/>
      <c r="AJI35" s="416"/>
      <c r="AJJ35" s="416"/>
      <c r="AJK35" s="416"/>
      <c r="AJL35" s="416"/>
      <c r="AJM35" s="416"/>
      <c r="AJN35" s="416"/>
      <c r="AJO35" s="416"/>
      <c r="AJP35" s="416"/>
      <c r="AJQ35" s="416"/>
      <c r="AJR35" s="416"/>
      <c r="AJS35" s="416"/>
      <c r="AJT35" s="416"/>
      <c r="AJU35" s="416"/>
      <c r="AJV35" s="416"/>
      <c r="AJW35" s="416"/>
      <c r="AJX35" s="416"/>
      <c r="AJY35" s="416"/>
      <c r="AJZ35" s="416"/>
      <c r="AKA35" s="416"/>
      <c r="AKB35" s="416"/>
      <c r="AKC35" s="416"/>
      <c r="AKD35" s="416"/>
      <c r="AKE35" s="416"/>
      <c r="AKF35" s="416"/>
      <c r="AKG35" s="416"/>
      <c r="AKH35" s="416"/>
      <c r="AKI35" s="416"/>
      <c r="AKJ35" s="416"/>
      <c r="AKK35" s="416"/>
      <c r="AKL35" s="416"/>
      <c r="AKM35" s="416"/>
      <c r="AKN35" s="416"/>
      <c r="AKO35" s="416"/>
      <c r="AKP35" s="416"/>
      <c r="AKQ35" s="416"/>
      <c r="AKR35" s="416"/>
      <c r="AKS35" s="416"/>
      <c r="AKT35" s="416"/>
      <c r="AKU35" s="416"/>
      <c r="AKV35" s="416"/>
      <c r="AKW35" s="416"/>
      <c r="AKX35" s="416"/>
      <c r="AKY35" s="416"/>
      <c r="AKZ35" s="416"/>
      <c r="ALA35" s="416"/>
      <c r="ALB35" s="416"/>
      <c r="ALC35" s="416"/>
      <c r="ALD35" s="416"/>
      <c r="ALE35" s="416"/>
      <c r="ALF35" s="416"/>
      <c r="ALG35" s="416"/>
      <c r="ALH35" s="416"/>
      <c r="ALI35" s="416"/>
      <c r="ALJ35" s="416"/>
      <c r="ALK35" s="416"/>
      <c r="ALL35" s="416"/>
      <c r="ALM35" s="416"/>
      <c r="ALN35" s="416"/>
      <c r="ALO35" s="416"/>
      <c r="ALP35" s="416"/>
      <c r="ALQ35" s="416"/>
      <c r="ALR35" s="416"/>
      <c r="ALS35" s="416"/>
      <c r="ALT35" s="416"/>
      <c r="ALU35" s="416"/>
      <c r="ALV35" s="416"/>
      <c r="ALW35" s="416"/>
      <c r="ALX35" s="416"/>
      <c r="ALY35" s="416"/>
      <c r="ALZ35" s="416"/>
      <c r="AMA35" s="416"/>
      <c r="AMB35" s="416"/>
      <c r="AMC35" s="416"/>
      <c r="AMD35" s="416"/>
      <c r="AME35" s="416"/>
      <c r="AMF35" s="416"/>
      <c r="AMG35" s="416"/>
      <c r="AMH35" s="416"/>
      <c r="AMI35" s="416"/>
      <c r="AMJ35" s="416"/>
      <c r="AMK35" s="416"/>
    </row>
    <row r="36" spans="1:1025" s="298" customFormat="1" ht="39.950000000000003" customHeight="1" x14ac:dyDescent="0.8">
      <c r="A36" s="525" t="s">
        <v>61</v>
      </c>
      <c r="B36" s="418">
        <v>1111</v>
      </c>
      <c r="C36" s="419">
        <v>402</v>
      </c>
      <c r="D36" s="418">
        <v>287</v>
      </c>
      <c r="E36" s="419">
        <v>656</v>
      </c>
      <c r="F36" s="418">
        <v>511</v>
      </c>
      <c r="G36" s="420">
        <v>593.4</v>
      </c>
      <c r="H36" s="421"/>
      <c r="I36" s="417"/>
      <c r="J36" s="422"/>
      <c r="K36" s="416"/>
      <c r="L36" s="416"/>
      <c r="M36" s="416"/>
      <c r="N36" s="416"/>
      <c r="O36" s="416"/>
      <c r="P36" s="416"/>
      <c r="Q36" s="416"/>
      <c r="R36" s="416"/>
      <c r="S36" s="416"/>
      <c r="T36" s="416"/>
      <c r="U36" s="416"/>
      <c r="V36" s="416"/>
      <c r="W36" s="416"/>
      <c r="X36" s="416"/>
      <c r="Y36" s="416"/>
      <c r="Z36" s="416"/>
      <c r="AA36" s="416"/>
      <c r="AB36" s="416"/>
      <c r="AC36" s="416"/>
      <c r="AD36" s="416"/>
      <c r="AE36" s="416"/>
      <c r="AF36" s="416"/>
      <c r="AG36" s="416"/>
      <c r="AH36" s="416"/>
      <c r="AI36" s="416"/>
      <c r="AJ36" s="416"/>
      <c r="AK36" s="416"/>
      <c r="AL36" s="416"/>
      <c r="AM36" s="416"/>
      <c r="AN36" s="416"/>
      <c r="AO36" s="416"/>
      <c r="AP36" s="416"/>
      <c r="AQ36" s="416"/>
      <c r="AR36" s="416"/>
      <c r="AS36" s="416"/>
      <c r="AT36" s="416"/>
      <c r="AU36" s="416"/>
      <c r="AV36" s="416"/>
      <c r="AW36" s="416"/>
      <c r="AX36" s="416"/>
      <c r="AY36" s="416"/>
      <c r="AZ36" s="416"/>
      <c r="BA36" s="416"/>
      <c r="BB36" s="416"/>
      <c r="BC36" s="416"/>
      <c r="BD36" s="416"/>
      <c r="BE36" s="416"/>
      <c r="BF36" s="416"/>
      <c r="BG36" s="416"/>
      <c r="BH36" s="416"/>
      <c r="BI36" s="416"/>
      <c r="BJ36" s="416"/>
      <c r="BK36" s="416"/>
      <c r="BL36" s="416"/>
      <c r="BM36" s="416"/>
      <c r="BN36" s="416"/>
      <c r="BO36" s="416"/>
      <c r="BP36" s="416"/>
      <c r="BQ36" s="416"/>
      <c r="BR36" s="416"/>
      <c r="BS36" s="416"/>
      <c r="BT36" s="416"/>
      <c r="BU36" s="416"/>
      <c r="BV36" s="416"/>
      <c r="BW36" s="416"/>
      <c r="BX36" s="416"/>
      <c r="BY36" s="416"/>
      <c r="BZ36" s="416"/>
      <c r="CA36" s="416"/>
      <c r="CB36" s="416"/>
      <c r="CC36" s="416"/>
      <c r="CD36" s="416"/>
      <c r="CE36" s="416"/>
      <c r="CF36" s="416"/>
      <c r="CG36" s="416"/>
      <c r="CH36" s="416"/>
      <c r="CI36" s="416"/>
      <c r="CJ36" s="416"/>
      <c r="CK36" s="416"/>
      <c r="CL36" s="416"/>
      <c r="CM36" s="416"/>
      <c r="CN36" s="416"/>
      <c r="CO36" s="416"/>
      <c r="CP36" s="416"/>
      <c r="CQ36" s="416"/>
      <c r="CR36" s="416"/>
      <c r="CS36" s="416"/>
      <c r="CT36" s="416"/>
      <c r="CU36" s="416"/>
      <c r="CV36" s="416"/>
      <c r="CW36" s="416"/>
      <c r="CX36" s="416"/>
      <c r="CY36" s="416"/>
      <c r="CZ36" s="416"/>
      <c r="DA36" s="416"/>
      <c r="DB36" s="416"/>
      <c r="DC36" s="416"/>
      <c r="DD36" s="416"/>
      <c r="DE36" s="416"/>
      <c r="DF36" s="416"/>
      <c r="DG36" s="416"/>
      <c r="DH36" s="416"/>
      <c r="DI36" s="416"/>
      <c r="DJ36" s="416"/>
      <c r="DK36" s="416"/>
      <c r="DL36" s="416"/>
      <c r="DM36" s="416"/>
      <c r="DN36" s="416"/>
      <c r="DO36" s="416"/>
      <c r="DP36" s="416"/>
      <c r="DQ36" s="416"/>
      <c r="DR36" s="416"/>
      <c r="DS36" s="416"/>
      <c r="DT36" s="416"/>
      <c r="DU36" s="416"/>
      <c r="DV36" s="416"/>
      <c r="DW36" s="416"/>
      <c r="DX36" s="416"/>
      <c r="DY36" s="416"/>
      <c r="DZ36" s="416"/>
      <c r="EA36" s="416"/>
      <c r="EB36" s="416"/>
      <c r="EC36" s="416"/>
      <c r="ED36" s="416"/>
      <c r="EE36" s="416"/>
      <c r="EF36" s="416"/>
      <c r="EG36" s="416"/>
      <c r="EH36" s="416"/>
      <c r="EI36" s="416"/>
      <c r="EJ36" s="416"/>
      <c r="EK36" s="416"/>
      <c r="EL36" s="416"/>
      <c r="EM36" s="416"/>
      <c r="EN36" s="416"/>
      <c r="EO36" s="416"/>
      <c r="EP36" s="416"/>
      <c r="EQ36" s="416"/>
      <c r="ER36" s="416"/>
      <c r="ES36" s="416"/>
      <c r="ET36" s="416"/>
      <c r="EU36" s="416"/>
      <c r="EV36" s="416"/>
      <c r="EW36" s="416"/>
      <c r="EX36" s="416"/>
      <c r="EY36" s="416"/>
      <c r="EZ36" s="416"/>
      <c r="FA36" s="416"/>
      <c r="FB36" s="416"/>
      <c r="FC36" s="416"/>
      <c r="FD36" s="416"/>
      <c r="FE36" s="416"/>
      <c r="FF36" s="416"/>
      <c r="FG36" s="416"/>
      <c r="FH36" s="416"/>
      <c r="FI36" s="416"/>
      <c r="FJ36" s="416"/>
      <c r="FK36" s="416"/>
      <c r="FL36" s="416"/>
      <c r="FM36" s="416"/>
      <c r="FN36" s="416"/>
      <c r="FO36" s="416"/>
      <c r="FP36" s="416"/>
      <c r="FQ36" s="416"/>
      <c r="FR36" s="416"/>
      <c r="FS36" s="416"/>
      <c r="FT36" s="416"/>
      <c r="FU36" s="416"/>
      <c r="FV36" s="416"/>
      <c r="FW36" s="416"/>
      <c r="FX36" s="416"/>
      <c r="FY36" s="416"/>
      <c r="FZ36" s="416"/>
      <c r="GA36" s="416"/>
      <c r="GB36" s="416"/>
      <c r="GC36" s="416"/>
      <c r="GD36" s="416"/>
      <c r="GE36" s="416"/>
      <c r="GF36" s="416"/>
      <c r="GG36" s="416"/>
      <c r="GH36" s="416"/>
      <c r="GI36" s="416"/>
      <c r="GJ36" s="416"/>
      <c r="GK36" s="416"/>
      <c r="GL36" s="416"/>
      <c r="GM36" s="416"/>
      <c r="GN36" s="416"/>
      <c r="GO36" s="416"/>
      <c r="GP36" s="416"/>
      <c r="GQ36" s="416"/>
      <c r="GR36" s="416"/>
      <c r="GS36" s="416"/>
      <c r="GT36" s="416"/>
      <c r="GU36" s="416"/>
      <c r="GV36" s="416"/>
      <c r="GW36" s="416"/>
      <c r="GX36" s="416"/>
      <c r="GY36" s="416"/>
      <c r="GZ36" s="416"/>
      <c r="HA36" s="416"/>
      <c r="HB36" s="416"/>
      <c r="HC36" s="416"/>
      <c r="HD36" s="416"/>
      <c r="HE36" s="416"/>
      <c r="HF36" s="416"/>
      <c r="HG36" s="416"/>
      <c r="HH36" s="416"/>
      <c r="HI36" s="416"/>
      <c r="HJ36" s="416"/>
      <c r="HK36" s="416"/>
      <c r="HL36" s="416"/>
      <c r="HM36" s="416"/>
      <c r="HN36" s="416"/>
      <c r="HO36" s="416"/>
      <c r="HP36" s="416"/>
      <c r="HQ36" s="416"/>
      <c r="HR36" s="416"/>
      <c r="HS36" s="416"/>
      <c r="HT36" s="416"/>
      <c r="HU36" s="416"/>
      <c r="HV36" s="416"/>
      <c r="HW36" s="416"/>
      <c r="HX36" s="416"/>
      <c r="HY36" s="416"/>
      <c r="HZ36" s="416"/>
      <c r="IA36" s="416"/>
      <c r="IB36" s="416"/>
      <c r="IC36" s="416"/>
      <c r="ID36" s="416"/>
      <c r="IE36" s="416"/>
      <c r="IF36" s="416"/>
      <c r="IG36" s="416"/>
      <c r="IH36" s="416"/>
      <c r="II36" s="416"/>
      <c r="IJ36" s="416"/>
      <c r="IK36" s="416"/>
      <c r="IL36" s="416"/>
      <c r="IM36" s="416"/>
      <c r="IN36" s="416"/>
      <c r="IO36" s="416"/>
      <c r="IP36" s="416"/>
      <c r="IQ36" s="416"/>
      <c r="IR36" s="416"/>
      <c r="IS36" s="416"/>
      <c r="IT36" s="416"/>
      <c r="IU36" s="416"/>
      <c r="IV36" s="416"/>
      <c r="IW36" s="416"/>
      <c r="IX36" s="416"/>
      <c r="IY36" s="416"/>
      <c r="IZ36" s="416"/>
      <c r="JA36" s="416"/>
      <c r="JB36" s="416"/>
      <c r="JC36" s="416"/>
      <c r="JD36" s="416"/>
      <c r="JE36" s="416"/>
      <c r="JF36" s="416"/>
      <c r="JG36" s="416"/>
      <c r="JH36" s="416"/>
      <c r="JI36" s="416"/>
      <c r="JJ36" s="416"/>
      <c r="JK36" s="416"/>
      <c r="JL36" s="416"/>
      <c r="JM36" s="416"/>
      <c r="JN36" s="416"/>
      <c r="JO36" s="416"/>
      <c r="JP36" s="416"/>
      <c r="JQ36" s="416"/>
      <c r="JR36" s="416"/>
      <c r="JS36" s="416"/>
      <c r="JT36" s="416"/>
      <c r="JU36" s="416"/>
      <c r="JV36" s="416"/>
      <c r="JW36" s="416"/>
      <c r="JX36" s="416"/>
      <c r="JY36" s="416"/>
      <c r="JZ36" s="416"/>
      <c r="KA36" s="416"/>
      <c r="KB36" s="416"/>
      <c r="KC36" s="416"/>
      <c r="KD36" s="416"/>
      <c r="KE36" s="416"/>
      <c r="KF36" s="416"/>
      <c r="KG36" s="416"/>
      <c r="KH36" s="416"/>
      <c r="KI36" s="416"/>
      <c r="KJ36" s="416"/>
      <c r="KK36" s="416"/>
      <c r="KL36" s="416"/>
      <c r="KM36" s="416"/>
      <c r="KN36" s="416"/>
      <c r="KO36" s="416"/>
      <c r="KP36" s="416"/>
      <c r="KQ36" s="416"/>
      <c r="KR36" s="416"/>
      <c r="KS36" s="416"/>
      <c r="KT36" s="416"/>
      <c r="KU36" s="416"/>
      <c r="KV36" s="416"/>
      <c r="KW36" s="416"/>
      <c r="KX36" s="416"/>
      <c r="KY36" s="416"/>
      <c r="KZ36" s="416"/>
      <c r="LA36" s="416"/>
      <c r="LB36" s="416"/>
      <c r="LC36" s="416"/>
      <c r="LD36" s="416"/>
      <c r="LE36" s="416"/>
      <c r="LF36" s="416"/>
      <c r="LG36" s="416"/>
      <c r="LH36" s="416"/>
      <c r="LI36" s="416"/>
      <c r="LJ36" s="416"/>
      <c r="LK36" s="416"/>
      <c r="LL36" s="416"/>
      <c r="LM36" s="416"/>
      <c r="LN36" s="416"/>
      <c r="LO36" s="416"/>
      <c r="LP36" s="416"/>
      <c r="LQ36" s="416"/>
      <c r="LR36" s="416"/>
      <c r="LS36" s="416"/>
      <c r="LT36" s="416"/>
      <c r="LU36" s="416"/>
      <c r="LV36" s="416"/>
      <c r="LW36" s="416"/>
      <c r="LX36" s="416"/>
      <c r="LY36" s="416"/>
      <c r="LZ36" s="416"/>
      <c r="MA36" s="416"/>
      <c r="MB36" s="416"/>
      <c r="MC36" s="416"/>
      <c r="MD36" s="416"/>
      <c r="ME36" s="416"/>
      <c r="MF36" s="416"/>
      <c r="MG36" s="416"/>
      <c r="MH36" s="416"/>
      <c r="MI36" s="416"/>
      <c r="MJ36" s="416"/>
      <c r="MK36" s="416"/>
      <c r="ML36" s="416"/>
      <c r="MM36" s="416"/>
      <c r="MN36" s="416"/>
      <c r="MO36" s="416"/>
      <c r="MP36" s="416"/>
      <c r="MQ36" s="416"/>
      <c r="MR36" s="416"/>
      <c r="MS36" s="416"/>
      <c r="MT36" s="416"/>
      <c r="MU36" s="416"/>
      <c r="MV36" s="416"/>
      <c r="MW36" s="416"/>
      <c r="MX36" s="416"/>
      <c r="MY36" s="416"/>
      <c r="MZ36" s="416"/>
      <c r="NA36" s="416"/>
      <c r="NB36" s="416"/>
      <c r="NC36" s="416"/>
      <c r="ND36" s="416"/>
      <c r="NE36" s="416"/>
      <c r="NF36" s="416"/>
      <c r="NG36" s="416"/>
      <c r="NH36" s="416"/>
      <c r="NI36" s="416"/>
      <c r="NJ36" s="416"/>
      <c r="NK36" s="416"/>
      <c r="NL36" s="416"/>
      <c r="NM36" s="416"/>
      <c r="NN36" s="416"/>
      <c r="NO36" s="416"/>
      <c r="NP36" s="416"/>
      <c r="NQ36" s="416"/>
      <c r="NR36" s="416"/>
      <c r="NS36" s="416"/>
      <c r="NT36" s="416"/>
      <c r="NU36" s="416"/>
      <c r="NV36" s="416"/>
      <c r="NW36" s="416"/>
      <c r="NX36" s="416"/>
      <c r="NY36" s="416"/>
      <c r="NZ36" s="416"/>
      <c r="OA36" s="416"/>
      <c r="OB36" s="416"/>
      <c r="OC36" s="416"/>
      <c r="OD36" s="416"/>
      <c r="OE36" s="416"/>
      <c r="OF36" s="416"/>
      <c r="OG36" s="416"/>
      <c r="OH36" s="416"/>
      <c r="OI36" s="416"/>
      <c r="OJ36" s="416"/>
      <c r="OK36" s="416"/>
      <c r="OL36" s="416"/>
      <c r="OM36" s="416"/>
      <c r="ON36" s="416"/>
      <c r="OO36" s="416"/>
      <c r="OP36" s="416"/>
      <c r="OQ36" s="416"/>
      <c r="OR36" s="416"/>
      <c r="OS36" s="416"/>
      <c r="OT36" s="416"/>
      <c r="OU36" s="416"/>
      <c r="OV36" s="416"/>
      <c r="OW36" s="416"/>
      <c r="OX36" s="416"/>
      <c r="OY36" s="416"/>
      <c r="OZ36" s="416"/>
      <c r="PA36" s="416"/>
      <c r="PB36" s="416"/>
      <c r="PC36" s="416"/>
      <c r="PD36" s="416"/>
      <c r="PE36" s="416"/>
      <c r="PF36" s="416"/>
      <c r="PG36" s="416"/>
      <c r="PH36" s="416"/>
      <c r="PI36" s="416"/>
      <c r="PJ36" s="416"/>
      <c r="PK36" s="416"/>
      <c r="PL36" s="416"/>
      <c r="PM36" s="416"/>
      <c r="PN36" s="416"/>
      <c r="PO36" s="416"/>
      <c r="PP36" s="416"/>
      <c r="PQ36" s="416"/>
      <c r="PR36" s="416"/>
      <c r="PS36" s="416"/>
      <c r="PT36" s="416"/>
      <c r="PU36" s="416"/>
      <c r="PV36" s="416"/>
      <c r="PW36" s="416"/>
      <c r="PX36" s="416"/>
      <c r="PY36" s="416"/>
      <c r="PZ36" s="416"/>
      <c r="QA36" s="416"/>
      <c r="QB36" s="416"/>
      <c r="QC36" s="416"/>
      <c r="QD36" s="416"/>
      <c r="QE36" s="416"/>
      <c r="QF36" s="416"/>
      <c r="QG36" s="416"/>
      <c r="QH36" s="416"/>
      <c r="QI36" s="416"/>
      <c r="QJ36" s="416"/>
      <c r="QK36" s="416"/>
      <c r="QL36" s="416"/>
      <c r="QM36" s="416"/>
      <c r="QN36" s="416"/>
      <c r="QO36" s="416"/>
      <c r="QP36" s="416"/>
      <c r="QQ36" s="416"/>
      <c r="QR36" s="416"/>
      <c r="QS36" s="416"/>
      <c r="QT36" s="416"/>
      <c r="QU36" s="416"/>
      <c r="QV36" s="416"/>
      <c r="QW36" s="416"/>
      <c r="QX36" s="416"/>
      <c r="QY36" s="416"/>
      <c r="QZ36" s="416"/>
      <c r="RA36" s="416"/>
      <c r="RB36" s="416"/>
      <c r="RC36" s="416"/>
      <c r="RD36" s="416"/>
      <c r="RE36" s="416"/>
      <c r="RF36" s="416"/>
      <c r="RG36" s="416"/>
      <c r="RH36" s="416"/>
      <c r="RI36" s="416"/>
      <c r="RJ36" s="416"/>
      <c r="RK36" s="416"/>
      <c r="RL36" s="416"/>
      <c r="RM36" s="416"/>
      <c r="RN36" s="416"/>
      <c r="RO36" s="416"/>
      <c r="RP36" s="416"/>
      <c r="RQ36" s="416"/>
      <c r="RR36" s="416"/>
      <c r="RS36" s="416"/>
      <c r="RT36" s="416"/>
      <c r="RU36" s="416"/>
      <c r="RV36" s="416"/>
      <c r="RW36" s="416"/>
      <c r="RX36" s="416"/>
      <c r="RY36" s="416"/>
      <c r="RZ36" s="416"/>
      <c r="SA36" s="416"/>
      <c r="SB36" s="416"/>
      <c r="SC36" s="416"/>
      <c r="SD36" s="416"/>
      <c r="SE36" s="416"/>
      <c r="SF36" s="416"/>
      <c r="SG36" s="416"/>
      <c r="SH36" s="416"/>
      <c r="SI36" s="416"/>
      <c r="SJ36" s="416"/>
      <c r="SK36" s="416"/>
      <c r="SL36" s="416"/>
      <c r="SM36" s="416"/>
      <c r="SN36" s="416"/>
      <c r="SO36" s="416"/>
      <c r="SP36" s="416"/>
      <c r="SQ36" s="416"/>
      <c r="SR36" s="416"/>
      <c r="SS36" s="416"/>
      <c r="ST36" s="416"/>
      <c r="SU36" s="416"/>
      <c r="SV36" s="416"/>
      <c r="SW36" s="416"/>
      <c r="SX36" s="416"/>
      <c r="SY36" s="416"/>
      <c r="SZ36" s="416"/>
      <c r="TA36" s="416"/>
      <c r="TB36" s="416"/>
      <c r="TC36" s="416"/>
      <c r="TD36" s="416"/>
      <c r="TE36" s="416"/>
      <c r="TF36" s="416"/>
      <c r="TG36" s="416"/>
      <c r="TH36" s="416"/>
      <c r="TI36" s="416"/>
      <c r="TJ36" s="416"/>
      <c r="TK36" s="416"/>
      <c r="TL36" s="416"/>
      <c r="TM36" s="416"/>
      <c r="TN36" s="416"/>
      <c r="TO36" s="416"/>
      <c r="TP36" s="416"/>
      <c r="TQ36" s="416"/>
      <c r="TR36" s="416"/>
      <c r="TS36" s="416"/>
      <c r="TT36" s="416"/>
      <c r="TU36" s="416"/>
      <c r="TV36" s="416"/>
      <c r="TW36" s="416"/>
      <c r="TX36" s="416"/>
      <c r="TY36" s="416"/>
      <c r="TZ36" s="416"/>
      <c r="UA36" s="416"/>
      <c r="UB36" s="416"/>
      <c r="UC36" s="416"/>
      <c r="UD36" s="416"/>
      <c r="UE36" s="416"/>
      <c r="UF36" s="416"/>
      <c r="UG36" s="416"/>
      <c r="UH36" s="416"/>
      <c r="UI36" s="416"/>
      <c r="UJ36" s="416"/>
      <c r="UK36" s="416"/>
      <c r="UL36" s="416"/>
      <c r="UM36" s="416"/>
      <c r="UN36" s="416"/>
      <c r="UO36" s="416"/>
      <c r="UP36" s="416"/>
      <c r="UQ36" s="416"/>
      <c r="UR36" s="416"/>
      <c r="US36" s="416"/>
      <c r="UT36" s="416"/>
      <c r="UU36" s="416"/>
      <c r="UV36" s="416"/>
      <c r="UW36" s="416"/>
      <c r="UX36" s="416"/>
      <c r="UY36" s="416"/>
      <c r="UZ36" s="416"/>
      <c r="VA36" s="416"/>
      <c r="VB36" s="416"/>
      <c r="VC36" s="416"/>
      <c r="VD36" s="416"/>
      <c r="VE36" s="416"/>
      <c r="VF36" s="416"/>
      <c r="VG36" s="416"/>
      <c r="VH36" s="416"/>
      <c r="VI36" s="416"/>
      <c r="VJ36" s="416"/>
      <c r="VK36" s="416"/>
      <c r="VL36" s="416"/>
      <c r="VM36" s="416"/>
      <c r="VN36" s="416"/>
      <c r="VO36" s="416"/>
      <c r="VP36" s="416"/>
      <c r="VQ36" s="416"/>
      <c r="VR36" s="416"/>
      <c r="VS36" s="416"/>
      <c r="VT36" s="416"/>
      <c r="VU36" s="416"/>
      <c r="VV36" s="416"/>
      <c r="VW36" s="416"/>
      <c r="VX36" s="416"/>
      <c r="VY36" s="416"/>
      <c r="VZ36" s="416"/>
      <c r="WA36" s="416"/>
      <c r="WB36" s="416"/>
      <c r="WC36" s="416"/>
      <c r="WD36" s="416"/>
      <c r="WE36" s="416"/>
      <c r="WF36" s="416"/>
      <c r="WG36" s="416"/>
      <c r="WH36" s="416"/>
      <c r="WI36" s="416"/>
      <c r="WJ36" s="416"/>
      <c r="WK36" s="416"/>
      <c r="WL36" s="416"/>
      <c r="WM36" s="416"/>
      <c r="WN36" s="416"/>
      <c r="WO36" s="416"/>
      <c r="WP36" s="416"/>
      <c r="WQ36" s="416"/>
      <c r="WR36" s="416"/>
      <c r="WS36" s="416"/>
      <c r="WT36" s="416"/>
      <c r="WU36" s="416"/>
      <c r="WV36" s="416"/>
      <c r="WW36" s="416"/>
      <c r="WX36" s="416"/>
      <c r="WY36" s="416"/>
      <c r="WZ36" s="416"/>
      <c r="XA36" s="416"/>
      <c r="XB36" s="416"/>
      <c r="XC36" s="416"/>
      <c r="XD36" s="416"/>
      <c r="XE36" s="416"/>
      <c r="XF36" s="416"/>
      <c r="XG36" s="416"/>
      <c r="XH36" s="416"/>
      <c r="XI36" s="416"/>
      <c r="XJ36" s="416"/>
      <c r="XK36" s="416"/>
      <c r="XL36" s="416"/>
      <c r="XM36" s="416"/>
      <c r="XN36" s="416"/>
      <c r="XO36" s="416"/>
      <c r="XP36" s="416"/>
      <c r="XQ36" s="416"/>
      <c r="XR36" s="416"/>
      <c r="XS36" s="416"/>
      <c r="XT36" s="416"/>
      <c r="XU36" s="416"/>
      <c r="XV36" s="416"/>
      <c r="XW36" s="416"/>
      <c r="XX36" s="416"/>
      <c r="XY36" s="416"/>
      <c r="XZ36" s="416"/>
      <c r="YA36" s="416"/>
      <c r="YB36" s="416"/>
      <c r="YC36" s="416"/>
      <c r="YD36" s="416"/>
      <c r="YE36" s="416"/>
      <c r="YF36" s="416"/>
      <c r="YG36" s="416"/>
      <c r="YH36" s="416"/>
      <c r="YI36" s="416"/>
      <c r="YJ36" s="416"/>
      <c r="YK36" s="416"/>
      <c r="YL36" s="416"/>
      <c r="YM36" s="416"/>
      <c r="YN36" s="416"/>
      <c r="YO36" s="416"/>
      <c r="YP36" s="416"/>
      <c r="YQ36" s="416"/>
      <c r="YR36" s="416"/>
      <c r="YS36" s="416"/>
      <c r="YT36" s="416"/>
      <c r="YU36" s="416"/>
      <c r="YV36" s="416"/>
      <c r="YW36" s="416"/>
      <c r="YX36" s="416"/>
      <c r="YY36" s="416"/>
      <c r="YZ36" s="416"/>
      <c r="ZA36" s="416"/>
      <c r="ZB36" s="416"/>
      <c r="ZC36" s="416"/>
      <c r="ZD36" s="416"/>
      <c r="ZE36" s="416"/>
      <c r="ZF36" s="416"/>
      <c r="ZG36" s="416"/>
      <c r="ZH36" s="416"/>
      <c r="ZI36" s="416"/>
      <c r="ZJ36" s="416"/>
      <c r="ZK36" s="416"/>
      <c r="ZL36" s="416"/>
      <c r="ZM36" s="416"/>
      <c r="ZN36" s="416"/>
      <c r="ZO36" s="416"/>
      <c r="ZP36" s="416"/>
      <c r="ZQ36" s="416"/>
      <c r="ZR36" s="416"/>
      <c r="ZS36" s="416"/>
      <c r="ZT36" s="416"/>
      <c r="ZU36" s="416"/>
      <c r="ZV36" s="416"/>
      <c r="ZW36" s="416"/>
      <c r="ZX36" s="416"/>
      <c r="ZY36" s="416"/>
      <c r="ZZ36" s="416"/>
      <c r="AAA36" s="416"/>
      <c r="AAB36" s="416"/>
      <c r="AAC36" s="416"/>
      <c r="AAD36" s="416"/>
      <c r="AAE36" s="416"/>
      <c r="AAF36" s="416"/>
      <c r="AAG36" s="416"/>
      <c r="AAH36" s="416"/>
      <c r="AAI36" s="416"/>
      <c r="AAJ36" s="416"/>
      <c r="AAK36" s="416"/>
      <c r="AAL36" s="416"/>
      <c r="AAM36" s="416"/>
      <c r="AAN36" s="416"/>
      <c r="AAO36" s="416"/>
      <c r="AAP36" s="416"/>
      <c r="AAQ36" s="416"/>
      <c r="AAR36" s="416"/>
      <c r="AAS36" s="416"/>
      <c r="AAT36" s="416"/>
      <c r="AAU36" s="416"/>
      <c r="AAV36" s="416"/>
      <c r="AAW36" s="416"/>
      <c r="AAX36" s="416"/>
      <c r="AAY36" s="416"/>
      <c r="AAZ36" s="416"/>
      <c r="ABA36" s="416"/>
      <c r="ABB36" s="416"/>
      <c r="ABC36" s="416"/>
      <c r="ABD36" s="416"/>
      <c r="ABE36" s="416"/>
      <c r="ABF36" s="416"/>
      <c r="ABG36" s="416"/>
      <c r="ABH36" s="416"/>
      <c r="ABI36" s="416"/>
      <c r="ABJ36" s="416"/>
      <c r="ABK36" s="416"/>
      <c r="ABL36" s="416"/>
      <c r="ABM36" s="416"/>
      <c r="ABN36" s="416"/>
      <c r="ABO36" s="416"/>
      <c r="ABP36" s="416"/>
      <c r="ABQ36" s="416"/>
      <c r="ABR36" s="416"/>
      <c r="ABS36" s="416"/>
      <c r="ABT36" s="416"/>
      <c r="ABU36" s="416"/>
      <c r="ABV36" s="416"/>
      <c r="ABW36" s="416"/>
      <c r="ABX36" s="416"/>
      <c r="ABY36" s="416"/>
      <c r="ABZ36" s="416"/>
      <c r="ACA36" s="416"/>
      <c r="ACB36" s="416"/>
      <c r="ACC36" s="416"/>
      <c r="ACD36" s="416"/>
      <c r="ACE36" s="416"/>
      <c r="ACF36" s="416"/>
      <c r="ACG36" s="416"/>
      <c r="ACH36" s="416"/>
      <c r="ACI36" s="416"/>
      <c r="ACJ36" s="416"/>
      <c r="ACK36" s="416"/>
      <c r="ACL36" s="416"/>
      <c r="ACM36" s="416"/>
      <c r="ACN36" s="416"/>
      <c r="ACO36" s="416"/>
      <c r="ACP36" s="416"/>
      <c r="ACQ36" s="416"/>
      <c r="ACR36" s="416"/>
      <c r="ACS36" s="416"/>
      <c r="ACT36" s="416"/>
      <c r="ACU36" s="416"/>
      <c r="ACV36" s="416"/>
      <c r="ACW36" s="416"/>
      <c r="ACX36" s="416"/>
      <c r="ACY36" s="416"/>
      <c r="ACZ36" s="416"/>
      <c r="ADA36" s="416"/>
      <c r="ADB36" s="416"/>
      <c r="ADC36" s="416"/>
      <c r="ADD36" s="416"/>
      <c r="ADE36" s="416"/>
      <c r="ADF36" s="416"/>
      <c r="ADG36" s="416"/>
      <c r="ADH36" s="416"/>
      <c r="ADI36" s="416"/>
      <c r="ADJ36" s="416"/>
      <c r="ADK36" s="416"/>
      <c r="ADL36" s="416"/>
      <c r="ADM36" s="416"/>
      <c r="ADN36" s="416"/>
      <c r="ADO36" s="416"/>
      <c r="ADP36" s="416"/>
      <c r="ADQ36" s="416"/>
      <c r="ADR36" s="416"/>
      <c r="ADS36" s="416"/>
      <c r="ADT36" s="416"/>
      <c r="ADU36" s="416"/>
      <c r="ADV36" s="416"/>
      <c r="ADW36" s="416"/>
      <c r="ADX36" s="416"/>
      <c r="ADY36" s="416"/>
      <c r="ADZ36" s="416"/>
      <c r="AEA36" s="416"/>
      <c r="AEB36" s="416"/>
      <c r="AEC36" s="416"/>
      <c r="AED36" s="416"/>
      <c r="AEE36" s="416"/>
      <c r="AEF36" s="416"/>
      <c r="AEG36" s="416"/>
      <c r="AEH36" s="416"/>
      <c r="AEI36" s="416"/>
      <c r="AEJ36" s="416"/>
      <c r="AEK36" s="416"/>
      <c r="AEL36" s="416"/>
      <c r="AEM36" s="416"/>
      <c r="AEN36" s="416"/>
      <c r="AEO36" s="416"/>
      <c r="AEP36" s="416"/>
      <c r="AEQ36" s="416"/>
      <c r="AER36" s="416"/>
      <c r="AES36" s="416"/>
      <c r="AET36" s="416"/>
      <c r="AEU36" s="416"/>
      <c r="AEV36" s="416"/>
      <c r="AEW36" s="416"/>
      <c r="AEX36" s="416"/>
      <c r="AEY36" s="416"/>
      <c r="AEZ36" s="416"/>
      <c r="AFA36" s="416"/>
      <c r="AFB36" s="416"/>
      <c r="AFC36" s="416"/>
      <c r="AFD36" s="416"/>
      <c r="AFE36" s="416"/>
      <c r="AFF36" s="416"/>
      <c r="AFG36" s="416"/>
      <c r="AFH36" s="416"/>
      <c r="AFI36" s="416"/>
      <c r="AFJ36" s="416"/>
      <c r="AFK36" s="416"/>
      <c r="AFL36" s="416"/>
      <c r="AFM36" s="416"/>
      <c r="AFN36" s="416"/>
      <c r="AFO36" s="416"/>
      <c r="AFP36" s="416"/>
      <c r="AFQ36" s="416"/>
      <c r="AFR36" s="416"/>
      <c r="AFS36" s="416"/>
      <c r="AFT36" s="416"/>
      <c r="AFU36" s="416"/>
      <c r="AFV36" s="416"/>
      <c r="AFW36" s="416"/>
      <c r="AFX36" s="416"/>
      <c r="AFY36" s="416"/>
      <c r="AFZ36" s="416"/>
      <c r="AGA36" s="416"/>
      <c r="AGB36" s="416"/>
      <c r="AGC36" s="416"/>
      <c r="AGD36" s="416"/>
      <c r="AGE36" s="416"/>
      <c r="AGF36" s="416"/>
      <c r="AGG36" s="416"/>
      <c r="AGH36" s="416"/>
      <c r="AGI36" s="416"/>
      <c r="AGJ36" s="416"/>
      <c r="AGK36" s="416"/>
      <c r="AGL36" s="416"/>
      <c r="AGM36" s="416"/>
      <c r="AGN36" s="416"/>
      <c r="AGO36" s="416"/>
      <c r="AGP36" s="416"/>
      <c r="AGQ36" s="416"/>
      <c r="AGR36" s="416"/>
      <c r="AGS36" s="416"/>
      <c r="AGT36" s="416"/>
      <c r="AGU36" s="416"/>
      <c r="AGV36" s="416"/>
      <c r="AGW36" s="416"/>
      <c r="AGX36" s="416"/>
      <c r="AGY36" s="416"/>
      <c r="AGZ36" s="416"/>
      <c r="AHA36" s="416"/>
      <c r="AHB36" s="416"/>
      <c r="AHC36" s="416"/>
      <c r="AHD36" s="416"/>
      <c r="AHE36" s="416"/>
      <c r="AHF36" s="416"/>
      <c r="AHG36" s="416"/>
      <c r="AHH36" s="416"/>
      <c r="AHI36" s="416"/>
      <c r="AHJ36" s="416"/>
      <c r="AHK36" s="416"/>
      <c r="AHL36" s="416"/>
      <c r="AHM36" s="416"/>
      <c r="AHN36" s="416"/>
      <c r="AHO36" s="416"/>
      <c r="AHP36" s="416"/>
      <c r="AHQ36" s="416"/>
      <c r="AHR36" s="416"/>
      <c r="AHS36" s="416"/>
      <c r="AHT36" s="416"/>
      <c r="AHU36" s="416"/>
      <c r="AHV36" s="416"/>
      <c r="AHW36" s="416"/>
      <c r="AHX36" s="416"/>
      <c r="AHY36" s="416"/>
      <c r="AHZ36" s="416"/>
      <c r="AIA36" s="416"/>
      <c r="AIB36" s="416"/>
      <c r="AIC36" s="416"/>
      <c r="AID36" s="416"/>
      <c r="AIE36" s="416"/>
      <c r="AIF36" s="416"/>
      <c r="AIG36" s="416"/>
      <c r="AIH36" s="416"/>
      <c r="AII36" s="416"/>
      <c r="AIJ36" s="416"/>
      <c r="AIK36" s="416"/>
      <c r="AIL36" s="416"/>
      <c r="AIM36" s="416"/>
      <c r="AIN36" s="416"/>
      <c r="AIO36" s="416"/>
      <c r="AIP36" s="416"/>
      <c r="AIQ36" s="416"/>
      <c r="AIR36" s="416"/>
      <c r="AIS36" s="416"/>
      <c r="AIT36" s="416"/>
      <c r="AIU36" s="416"/>
      <c r="AIV36" s="416"/>
      <c r="AIW36" s="416"/>
      <c r="AIX36" s="416"/>
      <c r="AIY36" s="416"/>
      <c r="AIZ36" s="416"/>
      <c r="AJA36" s="416"/>
      <c r="AJB36" s="416"/>
      <c r="AJC36" s="416"/>
      <c r="AJD36" s="416"/>
      <c r="AJE36" s="416"/>
      <c r="AJF36" s="416"/>
      <c r="AJG36" s="416"/>
      <c r="AJH36" s="416"/>
      <c r="AJI36" s="416"/>
      <c r="AJJ36" s="416"/>
      <c r="AJK36" s="416"/>
      <c r="AJL36" s="416"/>
      <c r="AJM36" s="416"/>
      <c r="AJN36" s="416"/>
      <c r="AJO36" s="416"/>
      <c r="AJP36" s="416"/>
      <c r="AJQ36" s="416"/>
      <c r="AJR36" s="416"/>
      <c r="AJS36" s="416"/>
      <c r="AJT36" s="416"/>
      <c r="AJU36" s="416"/>
      <c r="AJV36" s="416"/>
      <c r="AJW36" s="416"/>
      <c r="AJX36" s="416"/>
      <c r="AJY36" s="416"/>
      <c r="AJZ36" s="416"/>
      <c r="AKA36" s="416"/>
      <c r="AKB36" s="416"/>
      <c r="AKC36" s="416"/>
      <c r="AKD36" s="416"/>
      <c r="AKE36" s="416"/>
      <c r="AKF36" s="416"/>
      <c r="AKG36" s="416"/>
      <c r="AKH36" s="416"/>
      <c r="AKI36" s="416"/>
      <c r="AKJ36" s="416"/>
      <c r="AKK36" s="416"/>
      <c r="AKL36" s="416"/>
      <c r="AKM36" s="416"/>
      <c r="AKN36" s="416"/>
      <c r="AKO36" s="416"/>
      <c r="AKP36" s="416"/>
      <c r="AKQ36" s="416"/>
      <c r="AKR36" s="416"/>
      <c r="AKS36" s="416"/>
      <c r="AKT36" s="416"/>
      <c r="AKU36" s="416"/>
      <c r="AKV36" s="416"/>
      <c r="AKW36" s="416"/>
      <c r="AKX36" s="416"/>
      <c r="AKY36" s="416"/>
      <c r="AKZ36" s="416"/>
      <c r="ALA36" s="416"/>
      <c r="ALB36" s="416"/>
      <c r="ALC36" s="416"/>
      <c r="ALD36" s="416"/>
      <c r="ALE36" s="416"/>
      <c r="ALF36" s="416"/>
      <c r="ALG36" s="416"/>
      <c r="ALH36" s="416"/>
      <c r="ALI36" s="416"/>
      <c r="ALJ36" s="416"/>
      <c r="ALK36" s="416"/>
      <c r="ALL36" s="416"/>
      <c r="ALM36" s="416"/>
      <c r="ALN36" s="416"/>
      <c r="ALO36" s="416"/>
      <c r="ALP36" s="416"/>
      <c r="ALQ36" s="416"/>
      <c r="ALR36" s="416"/>
      <c r="ALS36" s="416"/>
      <c r="ALT36" s="416"/>
      <c r="ALU36" s="416"/>
      <c r="ALV36" s="416"/>
      <c r="ALW36" s="416"/>
      <c r="ALX36" s="416"/>
      <c r="ALY36" s="416"/>
      <c r="ALZ36" s="416"/>
      <c r="AMA36" s="416"/>
      <c r="AMB36" s="416"/>
      <c r="AMC36" s="416"/>
      <c r="AMD36" s="416"/>
      <c r="AME36" s="416"/>
      <c r="AMF36" s="416"/>
      <c r="AMG36" s="416"/>
      <c r="AMH36" s="416"/>
      <c r="AMI36" s="416"/>
      <c r="AMJ36" s="416"/>
      <c r="AMK36" s="416"/>
    </row>
    <row r="37" spans="1:1025" s="298" customFormat="1" ht="39.950000000000003" customHeight="1" x14ac:dyDescent="0.8">
      <c r="A37" s="525" t="s">
        <v>62</v>
      </c>
      <c r="B37" s="418">
        <v>1211</v>
      </c>
      <c r="C37" s="419">
        <v>354</v>
      </c>
      <c r="D37" s="418">
        <v>250</v>
      </c>
      <c r="E37" s="419">
        <v>671</v>
      </c>
      <c r="F37" s="418">
        <v>394</v>
      </c>
      <c r="G37" s="420">
        <v>576</v>
      </c>
      <c r="H37" s="421"/>
      <c r="I37" s="417"/>
      <c r="J37" s="422"/>
      <c r="K37" s="416"/>
      <c r="L37" s="416"/>
      <c r="M37" s="416"/>
      <c r="N37" s="416"/>
      <c r="O37" s="416"/>
      <c r="P37" s="416"/>
      <c r="Q37" s="416"/>
      <c r="R37" s="416"/>
      <c r="S37" s="416"/>
      <c r="T37" s="416"/>
      <c r="U37" s="416"/>
      <c r="V37" s="416"/>
      <c r="W37" s="416"/>
      <c r="X37" s="416"/>
      <c r="Y37" s="416"/>
      <c r="Z37" s="416"/>
      <c r="AA37" s="416"/>
      <c r="AB37" s="416"/>
      <c r="AC37" s="416"/>
      <c r="AD37" s="416"/>
      <c r="AE37" s="416"/>
      <c r="AF37" s="416"/>
      <c r="AG37" s="416"/>
      <c r="AH37" s="416"/>
      <c r="AI37" s="416"/>
      <c r="AJ37" s="416"/>
      <c r="AK37" s="416"/>
      <c r="AL37" s="416"/>
      <c r="AM37" s="416"/>
      <c r="AN37" s="416"/>
      <c r="AO37" s="416"/>
      <c r="AP37" s="416"/>
      <c r="AQ37" s="416"/>
      <c r="AR37" s="416"/>
      <c r="AS37" s="416"/>
      <c r="AT37" s="416"/>
      <c r="AU37" s="416"/>
      <c r="AV37" s="416"/>
      <c r="AW37" s="416"/>
      <c r="AX37" s="416"/>
      <c r="AY37" s="416"/>
      <c r="AZ37" s="416"/>
      <c r="BA37" s="416"/>
      <c r="BB37" s="416"/>
      <c r="BC37" s="416"/>
      <c r="BD37" s="416"/>
      <c r="BE37" s="416"/>
      <c r="BF37" s="416"/>
      <c r="BG37" s="416"/>
      <c r="BH37" s="416"/>
      <c r="BI37" s="416"/>
      <c r="BJ37" s="416"/>
      <c r="BK37" s="416"/>
      <c r="BL37" s="416"/>
      <c r="BM37" s="416"/>
      <c r="BN37" s="416"/>
      <c r="BO37" s="416"/>
      <c r="BP37" s="416"/>
      <c r="BQ37" s="416"/>
      <c r="BR37" s="416"/>
      <c r="BS37" s="416"/>
      <c r="BT37" s="416"/>
      <c r="BU37" s="416"/>
      <c r="BV37" s="416"/>
      <c r="BW37" s="416"/>
      <c r="BX37" s="416"/>
      <c r="BY37" s="416"/>
      <c r="BZ37" s="416"/>
      <c r="CA37" s="416"/>
      <c r="CB37" s="416"/>
      <c r="CC37" s="416"/>
      <c r="CD37" s="416"/>
      <c r="CE37" s="416"/>
      <c r="CF37" s="416"/>
      <c r="CG37" s="416"/>
      <c r="CH37" s="416"/>
      <c r="CI37" s="416"/>
      <c r="CJ37" s="416"/>
      <c r="CK37" s="416"/>
      <c r="CL37" s="416"/>
      <c r="CM37" s="416"/>
      <c r="CN37" s="416"/>
      <c r="CO37" s="416"/>
      <c r="CP37" s="416"/>
      <c r="CQ37" s="416"/>
      <c r="CR37" s="416"/>
      <c r="CS37" s="416"/>
      <c r="CT37" s="416"/>
      <c r="CU37" s="416"/>
      <c r="CV37" s="416"/>
      <c r="CW37" s="416"/>
      <c r="CX37" s="416"/>
      <c r="CY37" s="416"/>
      <c r="CZ37" s="416"/>
      <c r="DA37" s="416"/>
      <c r="DB37" s="416"/>
      <c r="DC37" s="416"/>
      <c r="DD37" s="416"/>
      <c r="DE37" s="416"/>
      <c r="DF37" s="416"/>
      <c r="DG37" s="416"/>
      <c r="DH37" s="416"/>
      <c r="DI37" s="416"/>
      <c r="DJ37" s="416"/>
      <c r="DK37" s="416"/>
      <c r="DL37" s="416"/>
      <c r="DM37" s="416"/>
      <c r="DN37" s="416"/>
      <c r="DO37" s="416"/>
      <c r="DP37" s="416"/>
      <c r="DQ37" s="416"/>
      <c r="DR37" s="416"/>
      <c r="DS37" s="416"/>
      <c r="DT37" s="416"/>
      <c r="DU37" s="416"/>
      <c r="DV37" s="416"/>
      <c r="DW37" s="416"/>
      <c r="DX37" s="416"/>
      <c r="DY37" s="416"/>
      <c r="DZ37" s="416"/>
      <c r="EA37" s="416"/>
      <c r="EB37" s="416"/>
      <c r="EC37" s="416"/>
      <c r="ED37" s="416"/>
      <c r="EE37" s="416"/>
      <c r="EF37" s="416"/>
      <c r="EG37" s="416"/>
      <c r="EH37" s="416"/>
      <c r="EI37" s="416"/>
      <c r="EJ37" s="416"/>
      <c r="EK37" s="416"/>
      <c r="EL37" s="416"/>
      <c r="EM37" s="416"/>
      <c r="EN37" s="416"/>
      <c r="EO37" s="416"/>
      <c r="EP37" s="416"/>
      <c r="EQ37" s="416"/>
      <c r="ER37" s="416"/>
      <c r="ES37" s="416"/>
      <c r="ET37" s="416"/>
      <c r="EU37" s="416"/>
      <c r="EV37" s="416"/>
      <c r="EW37" s="416"/>
      <c r="EX37" s="416"/>
      <c r="EY37" s="416"/>
      <c r="EZ37" s="416"/>
      <c r="FA37" s="416"/>
      <c r="FB37" s="416"/>
      <c r="FC37" s="416"/>
      <c r="FD37" s="416"/>
      <c r="FE37" s="416"/>
      <c r="FF37" s="416"/>
      <c r="FG37" s="416"/>
      <c r="FH37" s="416"/>
      <c r="FI37" s="416"/>
      <c r="FJ37" s="416"/>
      <c r="FK37" s="416"/>
      <c r="FL37" s="416"/>
      <c r="FM37" s="416"/>
      <c r="FN37" s="416"/>
      <c r="FO37" s="416"/>
      <c r="FP37" s="416"/>
      <c r="FQ37" s="416"/>
      <c r="FR37" s="416"/>
      <c r="FS37" s="416"/>
      <c r="FT37" s="416"/>
      <c r="FU37" s="416"/>
      <c r="FV37" s="416"/>
      <c r="FW37" s="416"/>
      <c r="FX37" s="416"/>
      <c r="FY37" s="416"/>
      <c r="FZ37" s="416"/>
      <c r="GA37" s="416"/>
      <c r="GB37" s="416"/>
      <c r="GC37" s="416"/>
      <c r="GD37" s="416"/>
      <c r="GE37" s="416"/>
      <c r="GF37" s="416"/>
      <c r="GG37" s="416"/>
      <c r="GH37" s="416"/>
      <c r="GI37" s="416"/>
      <c r="GJ37" s="416"/>
      <c r="GK37" s="416"/>
      <c r="GL37" s="416"/>
      <c r="GM37" s="416"/>
      <c r="GN37" s="416"/>
      <c r="GO37" s="416"/>
      <c r="GP37" s="416"/>
      <c r="GQ37" s="416"/>
      <c r="GR37" s="416"/>
      <c r="GS37" s="416"/>
      <c r="GT37" s="416"/>
      <c r="GU37" s="416"/>
      <c r="GV37" s="416"/>
      <c r="GW37" s="416"/>
      <c r="GX37" s="416"/>
      <c r="GY37" s="416"/>
      <c r="GZ37" s="416"/>
      <c r="HA37" s="416"/>
      <c r="HB37" s="416"/>
      <c r="HC37" s="416"/>
      <c r="HD37" s="416"/>
      <c r="HE37" s="416"/>
      <c r="HF37" s="416"/>
      <c r="HG37" s="416"/>
      <c r="HH37" s="416"/>
      <c r="HI37" s="416"/>
      <c r="HJ37" s="416"/>
      <c r="HK37" s="416"/>
      <c r="HL37" s="416"/>
      <c r="HM37" s="416"/>
      <c r="HN37" s="416"/>
      <c r="HO37" s="416"/>
      <c r="HP37" s="416"/>
      <c r="HQ37" s="416"/>
      <c r="HR37" s="416"/>
      <c r="HS37" s="416"/>
      <c r="HT37" s="416"/>
      <c r="HU37" s="416"/>
      <c r="HV37" s="416"/>
      <c r="HW37" s="416"/>
      <c r="HX37" s="416"/>
      <c r="HY37" s="416"/>
      <c r="HZ37" s="416"/>
      <c r="IA37" s="416"/>
      <c r="IB37" s="416"/>
      <c r="IC37" s="416"/>
      <c r="ID37" s="416"/>
      <c r="IE37" s="416"/>
      <c r="IF37" s="416"/>
      <c r="IG37" s="416"/>
      <c r="IH37" s="416"/>
      <c r="II37" s="416"/>
      <c r="IJ37" s="416"/>
      <c r="IK37" s="416"/>
      <c r="IL37" s="416"/>
      <c r="IM37" s="416"/>
      <c r="IN37" s="416"/>
      <c r="IO37" s="416"/>
      <c r="IP37" s="416"/>
      <c r="IQ37" s="416"/>
      <c r="IR37" s="416"/>
      <c r="IS37" s="416"/>
      <c r="IT37" s="416"/>
      <c r="IU37" s="416"/>
      <c r="IV37" s="416"/>
      <c r="IW37" s="416"/>
      <c r="IX37" s="416"/>
      <c r="IY37" s="416"/>
      <c r="IZ37" s="416"/>
      <c r="JA37" s="416"/>
      <c r="JB37" s="416"/>
      <c r="JC37" s="416"/>
      <c r="JD37" s="416"/>
      <c r="JE37" s="416"/>
      <c r="JF37" s="416"/>
      <c r="JG37" s="416"/>
      <c r="JH37" s="416"/>
      <c r="JI37" s="416"/>
      <c r="JJ37" s="416"/>
      <c r="JK37" s="416"/>
      <c r="JL37" s="416"/>
      <c r="JM37" s="416"/>
      <c r="JN37" s="416"/>
      <c r="JO37" s="416"/>
      <c r="JP37" s="416"/>
      <c r="JQ37" s="416"/>
      <c r="JR37" s="416"/>
      <c r="JS37" s="416"/>
      <c r="JT37" s="416"/>
      <c r="JU37" s="416"/>
      <c r="JV37" s="416"/>
      <c r="JW37" s="416"/>
      <c r="JX37" s="416"/>
      <c r="JY37" s="416"/>
      <c r="JZ37" s="416"/>
      <c r="KA37" s="416"/>
      <c r="KB37" s="416"/>
      <c r="KC37" s="416"/>
      <c r="KD37" s="416"/>
      <c r="KE37" s="416"/>
      <c r="KF37" s="416"/>
      <c r="KG37" s="416"/>
      <c r="KH37" s="416"/>
      <c r="KI37" s="416"/>
      <c r="KJ37" s="416"/>
      <c r="KK37" s="416"/>
      <c r="KL37" s="416"/>
      <c r="KM37" s="416"/>
      <c r="KN37" s="416"/>
      <c r="KO37" s="416"/>
      <c r="KP37" s="416"/>
      <c r="KQ37" s="416"/>
      <c r="KR37" s="416"/>
      <c r="KS37" s="416"/>
      <c r="KT37" s="416"/>
      <c r="KU37" s="416"/>
      <c r="KV37" s="416"/>
      <c r="KW37" s="416"/>
      <c r="KX37" s="416"/>
      <c r="KY37" s="416"/>
      <c r="KZ37" s="416"/>
      <c r="LA37" s="416"/>
      <c r="LB37" s="416"/>
      <c r="LC37" s="416"/>
      <c r="LD37" s="416"/>
      <c r="LE37" s="416"/>
      <c r="LF37" s="416"/>
      <c r="LG37" s="416"/>
      <c r="LH37" s="416"/>
      <c r="LI37" s="416"/>
      <c r="LJ37" s="416"/>
      <c r="LK37" s="416"/>
      <c r="LL37" s="416"/>
      <c r="LM37" s="416"/>
      <c r="LN37" s="416"/>
      <c r="LO37" s="416"/>
      <c r="LP37" s="416"/>
      <c r="LQ37" s="416"/>
      <c r="LR37" s="416"/>
      <c r="LS37" s="416"/>
      <c r="LT37" s="416"/>
      <c r="LU37" s="416"/>
      <c r="LV37" s="416"/>
      <c r="LW37" s="416"/>
      <c r="LX37" s="416"/>
      <c r="LY37" s="416"/>
      <c r="LZ37" s="416"/>
      <c r="MA37" s="416"/>
      <c r="MB37" s="416"/>
      <c r="MC37" s="416"/>
      <c r="MD37" s="416"/>
      <c r="ME37" s="416"/>
      <c r="MF37" s="416"/>
      <c r="MG37" s="416"/>
      <c r="MH37" s="416"/>
      <c r="MI37" s="416"/>
      <c r="MJ37" s="416"/>
      <c r="MK37" s="416"/>
      <c r="ML37" s="416"/>
      <c r="MM37" s="416"/>
      <c r="MN37" s="416"/>
      <c r="MO37" s="416"/>
      <c r="MP37" s="416"/>
      <c r="MQ37" s="416"/>
      <c r="MR37" s="416"/>
      <c r="MS37" s="416"/>
      <c r="MT37" s="416"/>
      <c r="MU37" s="416"/>
      <c r="MV37" s="416"/>
      <c r="MW37" s="416"/>
      <c r="MX37" s="416"/>
      <c r="MY37" s="416"/>
      <c r="MZ37" s="416"/>
      <c r="NA37" s="416"/>
      <c r="NB37" s="416"/>
      <c r="NC37" s="416"/>
      <c r="ND37" s="416"/>
      <c r="NE37" s="416"/>
      <c r="NF37" s="416"/>
      <c r="NG37" s="416"/>
      <c r="NH37" s="416"/>
      <c r="NI37" s="416"/>
      <c r="NJ37" s="416"/>
      <c r="NK37" s="416"/>
      <c r="NL37" s="416"/>
      <c r="NM37" s="416"/>
      <c r="NN37" s="416"/>
      <c r="NO37" s="416"/>
      <c r="NP37" s="416"/>
      <c r="NQ37" s="416"/>
      <c r="NR37" s="416"/>
      <c r="NS37" s="416"/>
      <c r="NT37" s="416"/>
      <c r="NU37" s="416"/>
      <c r="NV37" s="416"/>
      <c r="NW37" s="416"/>
      <c r="NX37" s="416"/>
      <c r="NY37" s="416"/>
      <c r="NZ37" s="416"/>
      <c r="OA37" s="416"/>
      <c r="OB37" s="416"/>
      <c r="OC37" s="416"/>
      <c r="OD37" s="416"/>
      <c r="OE37" s="416"/>
      <c r="OF37" s="416"/>
      <c r="OG37" s="416"/>
      <c r="OH37" s="416"/>
      <c r="OI37" s="416"/>
      <c r="OJ37" s="416"/>
      <c r="OK37" s="416"/>
      <c r="OL37" s="416"/>
      <c r="OM37" s="416"/>
      <c r="ON37" s="416"/>
      <c r="OO37" s="416"/>
      <c r="OP37" s="416"/>
      <c r="OQ37" s="416"/>
      <c r="OR37" s="416"/>
      <c r="OS37" s="416"/>
      <c r="OT37" s="416"/>
      <c r="OU37" s="416"/>
      <c r="OV37" s="416"/>
      <c r="OW37" s="416"/>
      <c r="OX37" s="416"/>
      <c r="OY37" s="416"/>
      <c r="OZ37" s="416"/>
      <c r="PA37" s="416"/>
      <c r="PB37" s="416"/>
      <c r="PC37" s="416"/>
      <c r="PD37" s="416"/>
      <c r="PE37" s="416"/>
      <c r="PF37" s="416"/>
      <c r="PG37" s="416"/>
      <c r="PH37" s="416"/>
      <c r="PI37" s="416"/>
      <c r="PJ37" s="416"/>
      <c r="PK37" s="416"/>
      <c r="PL37" s="416"/>
      <c r="PM37" s="416"/>
      <c r="PN37" s="416"/>
      <c r="PO37" s="416"/>
      <c r="PP37" s="416"/>
      <c r="PQ37" s="416"/>
      <c r="PR37" s="416"/>
      <c r="PS37" s="416"/>
      <c r="PT37" s="416"/>
      <c r="PU37" s="416"/>
      <c r="PV37" s="416"/>
      <c r="PW37" s="416"/>
      <c r="PX37" s="416"/>
      <c r="PY37" s="416"/>
      <c r="PZ37" s="416"/>
      <c r="QA37" s="416"/>
      <c r="QB37" s="416"/>
      <c r="QC37" s="416"/>
      <c r="QD37" s="416"/>
      <c r="QE37" s="416"/>
      <c r="QF37" s="416"/>
      <c r="QG37" s="416"/>
      <c r="QH37" s="416"/>
      <c r="QI37" s="416"/>
      <c r="QJ37" s="416"/>
      <c r="QK37" s="416"/>
      <c r="QL37" s="416"/>
      <c r="QM37" s="416"/>
      <c r="QN37" s="416"/>
      <c r="QO37" s="416"/>
      <c r="QP37" s="416"/>
      <c r="QQ37" s="416"/>
      <c r="QR37" s="416"/>
      <c r="QS37" s="416"/>
      <c r="QT37" s="416"/>
      <c r="QU37" s="416"/>
      <c r="QV37" s="416"/>
      <c r="QW37" s="416"/>
      <c r="QX37" s="416"/>
      <c r="QY37" s="416"/>
      <c r="QZ37" s="416"/>
      <c r="RA37" s="416"/>
      <c r="RB37" s="416"/>
      <c r="RC37" s="416"/>
      <c r="RD37" s="416"/>
      <c r="RE37" s="416"/>
      <c r="RF37" s="416"/>
      <c r="RG37" s="416"/>
      <c r="RH37" s="416"/>
      <c r="RI37" s="416"/>
      <c r="RJ37" s="416"/>
      <c r="RK37" s="416"/>
      <c r="RL37" s="416"/>
      <c r="RM37" s="416"/>
      <c r="RN37" s="416"/>
      <c r="RO37" s="416"/>
      <c r="RP37" s="416"/>
      <c r="RQ37" s="416"/>
      <c r="RR37" s="416"/>
      <c r="RS37" s="416"/>
      <c r="RT37" s="416"/>
      <c r="RU37" s="416"/>
      <c r="RV37" s="416"/>
      <c r="RW37" s="416"/>
      <c r="RX37" s="416"/>
      <c r="RY37" s="416"/>
      <c r="RZ37" s="416"/>
      <c r="SA37" s="416"/>
      <c r="SB37" s="416"/>
      <c r="SC37" s="416"/>
      <c r="SD37" s="416"/>
      <c r="SE37" s="416"/>
      <c r="SF37" s="416"/>
      <c r="SG37" s="416"/>
      <c r="SH37" s="416"/>
      <c r="SI37" s="416"/>
      <c r="SJ37" s="416"/>
      <c r="SK37" s="416"/>
      <c r="SL37" s="416"/>
      <c r="SM37" s="416"/>
      <c r="SN37" s="416"/>
      <c r="SO37" s="416"/>
      <c r="SP37" s="416"/>
      <c r="SQ37" s="416"/>
      <c r="SR37" s="416"/>
      <c r="SS37" s="416"/>
      <c r="ST37" s="416"/>
      <c r="SU37" s="416"/>
      <c r="SV37" s="416"/>
      <c r="SW37" s="416"/>
      <c r="SX37" s="416"/>
      <c r="SY37" s="416"/>
      <c r="SZ37" s="416"/>
      <c r="TA37" s="416"/>
      <c r="TB37" s="416"/>
      <c r="TC37" s="416"/>
      <c r="TD37" s="416"/>
      <c r="TE37" s="416"/>
      <c r="TF37" s="416"/>
      <c r="TG37" s="416"/>
      <c r="TH37" s="416"/>
      <c r="TI37" s="416"/>
      <c r="TJ37" s="416"/>
      <c r="TK37" s="416"/>
      <c r="TL37" s="416"/>
      <c r="TM37" s="416"/>
      <c r="TN37" s="416"/>
      <c r="TO37" s="416"/>
      <c r="TP37" s="416"/>
      <c r="TQ37" s="416"/>
      <c r="TR37" s="416"/>
      <c r="TS37" s="416"/>
      <c r="TT37" s="416"/>
      <c r="TU37" s="416"/>
      <c r="TV37" s="416"/>
      <c r="TW37" s="416"/>
      <c r="TX37" s="416"/>
      <c r="TY37" s="416"/>
      <c r="TZ37" s="416"/>
      <c r="UA37" s="416"/>
      <c r="UB37" s="416"/>
      <c r="UC37" s="416"/>
      <c r="UD37" s="416"/>
      <c r="UE37" s="416"/>
      <c r="UF37" s="416"/>
      <c r="UG37" s="416"/>
      <c r="UH37" s="416"/>
      <c r="UI37" s="416"/>
      <c r="UJ37" s="416"/>
      <c r="UK37" s="416"/>
      <c r="UL37" s="416"/>
      <c r="UM37" s="416"/>
      <c r="UN37" s="416"/>
      <c r="UO37" s="416"/>
      <c r="UP37" s="416"/>
      <c r="UQ37" s="416"/>
      <c r="UR37" s="416"/>
      <c r="US37" s="416"/>
      <c r="UT37" s="416"/>
      <c r="UU37" s="416"/>
      <c r="UV37" s="416"/>
      <c r="UW37" s="416"/>
      <c r="UX37" s="416"/>
      <c r="UY37" s="416"/>
      <c r="UZ37" s="416"/>
      <c r="VA37" s="416"/>
      <c r="VB37" s="416"/>
      <c r="VC37" s="416"/>
      <c r="VD37" s="416"/>
      <c r="VE37" s="416"/>
      <c r="VF37" s="416"/>
      <c r="VG37" s="416"/>
      <c r="VH37" s="416"/>
      <c r="VI37" s="416"/>
      <c r="VJ37" s="416"/>
      <c r="VK37" s="416"/>
      <c r="VL37" s="416"/>
      <c r="VM37" s="416"/>
      <c r="VN37" s="416"/>
      <c r="VO37" s="416"/>
      <c r="VP37" s="416"/>
      <c r="VQ37" s="416"/>
      <c r="VR37" s="416"/>
      <c r="VS37" s="416"/>
      <c r="VT37" s="416"/>
      <c r="VU37" s="416"/>
      <c r="VV37" s="416"/>
      <c r="VW37" s="416"/>
      <c r="VX37" s="416"/>
      <c r="VY37" s="416"/>
      <c r="VZ37" s="416"/>
      <c r="WA37" s="416"/>
      <c r="WB37" s="416"/>
      <c r="WC37" s="416"/>
      <c r="WD37" s="416"/>
      <c r="WE37" s="416"/>
      <c r="WF37" s="416"/>
      <c r="WG37" s="416"/>
      <c r="WH37" s="416"/>
      <c r="WI37" s="416"/>
      <c r="WJ37" s="416"/>
      <c r="WK37" s="416"/>
      <c r="WL37" s="416"/>
      <c r="WM37" s="416"/>
      <c r="WN37" s="416"/>
      <c r="WO37" s="416"/>
      <c r="WP37" s="416"/>
      <c r="WQ37" s="416"/>
      <c r="WR37" s="416"/>
      <c r="WS37" s="416"/>
      <c r="WT37" s="416"/>
      <c r="WU37" s="416"/>
      <c r="WV37" s="416"/>
      <c r="WW37" s="416"/>
      <c r="WX37" s="416"/>
      <c r="WY37" s="416"/>
      <c r="WZ37" s="416"/>
      <c r="XA37" s="416"/>
      <c r="XB37" s="416"/>
      <c r="XC37" s="416"/>
      <c r="XD37" s="416"/>
      <c r="XE37" s="416"/>
      <c r="XF37" s="416"/>
      <c r="XG37" s="416"/>
      <c r="XH37" s="416"/>
      <c r="XI37" s="416"/>
      <c r="XJ37" s="416"/>
      <c r="XK37" s="416"/>
      <c r="XL37" s="416"/>
      <c r="XM37" s="416"/>
      <c r="XN37" s="416"/>
      <c r="XO37" s="416"/>
      <c r="XP37" s="416"/>
      <c r="XQ37" s="416"/>
      <c r="XR37" s="416"/>
      <c r="XS37" s="416"/>
      <c r="XT37" s="416"/>
      <c r="XU37" s="416"/>
      <c r="XV37" s="416"/>
      <c r="XW37" s="416"/>
      <c r="XX37" s="416"/>
      <c r="XY37" s="416"/>
      <c r="XZ37" s="416"/>
      <c r="YA37" s="416"/>
      <c r="YB37" s="416"/>
      <c r="YC37" s="416"/>
      <c r="YD37" s="416"/>
      <c r="YE37" s="416"/>
      <c r="YF37" s="416"/>
      <c r="YG37" s="416"/>
      <c r="YH37" s="416"/>
      <c r="YI37" s="416"/>
      <c r="YJ37" s="416"/>
      <c r="YK37" s="416"/>
      <c r="YL37" s="416"/>
      <c r="YM37" s="416"/>
      <c r="YN37" s="416"/>
      <c r="YO37" s="416"/>
      <c r="YP37" s="416"/>
      <c r="YQ37" s="416"/>
      <c r="YR37" s="416"/>
      <c r="YS37" s="416"/>
      <c r="YT37" s="416"/>
      <c r="YU37" s="416"/>
      <c r="YV37" s="416"/>
      <c r="YW37" s="416"/>
      <c r="YX37" s="416"/>
      <c r="YY37" s="416"/>
      <c r="YZ37" s="416"/>
      <c r="ZA37" s="416"/>
      <c r="ZB37" s="416"/>
      <c r="ZC37" s="416"/>
      <c r="ZD37" s="416"/>
      <c r="ZE37" s="416"/>
      <c r="ZF37" s="416"/>
      <c r="ZG37" s="416"/>
      <c r="ZH37" s="416"/>
      <c r="ZI37" s="416"/>
      <c r="ZJ37" s="416"/>
      <c r="ZK37" s="416"/>
      <c r="ZL37" s="416"/>
      <c r="ZM37" s="416"/>
      <c r="ZN37" s="416"/>
      <c r="ZO37" s="416"/>
      <c r="ZP37" s="416"/>
      <c r="ZQ37" s="416"/>
      <c r="ZR37" s="416"/>
      <c r="ZS37" s="416"/>
      <c r="ZT37" s="416"/>
      <c r="ZU37" s="416"/>
      <c r="ZV37" s="416"/>
      <c r="ZW37" s="416"/>
      <c r="ZX37" s="416"/>
      <c r="ZY37" s="416"/>
      <c r="ZZ37" s="416"/>
      <c r="AAA37" s="416"/>
      <c r="AAB37" s="416"/>
      <c r="AAC37" s="416"/>
      <c r="AAD37" s="416"/>
      <c r="AAE37" s="416"/>
      <c r="AAF37" s="416"/>
      <c r="AAG37" s="416"/>
      <c r="AAH37" s="416"/>
      <c r="AAI37" s="416"/>
      <c r="AAJ37" s="416"/>
      <c r="AAK37" s="416"/>
      <c r="AAL37" s="416"/>
      <c r="AAM37" s="416"/>
      <c r="AAN37" s="416"/>
      <c r="AAO37" s="416"/>
      <c r="AAP37" s="416"/>
      <c r="AAQ37" s="416"/>
      <c r="AAR37" s="416"/>
      <c r="AAS37" s="416"/>
      <c r="AAT37" s="416"/>
      <c r="AAU37" s="416"/>
      <c r="AAV37" s="416"/>
      <c r="AAW37" s="416"/>
      <c r="AAX37" s="416"/>
      <c r="AAY37" s="416"/>
      <c r="AAZ37" s="416"/>
      <c r="ABA37" s="416"/>
      <c r="ABB37" s="416"/>
      <c r="ABC37" s="416"/>
      <c r="ABD37" s="416"/>
      <c r="ABE37" s="416"/>
      <c r="ABF37" s="416"/>
      <c r="ABG37" s="416"/>
      <c r="ABH37" s="416"/>
      <c r="ABI37" s="416"/>
      <c r="ABJ37" s="416"/>
      <c r="ABK37" s="416"/>
      <c r="ABL37" s="416"/>
      <c r="ABM37" s="416"/>
      <c r="ABN37" s="416"/>
      <c r="ABO37" s="416"/>
      <c r="ABP37" s="416"/>
      <c r="ABQ37" s="416"/>
      <c r="ABR37" s="416"/>
      <c r="ABS37" s="416"/>
      <c r="ABT37" s="416"/>
      <c r="ABU37" s="416"/>
      <c r="ABV37" s="416"/>
      <c r="ABW37" s="416"/>
      <c r="ABX37" s="416"/>
      <c r="ABY37" s="416"/>
      <c r="ABZ37" s="416"/>
      <c r="ACA37" s="416"/>
      <c r="ACB37" s="416"/>
      <c r="ACC37" s="416"/>
      <c r="ACD37" s="416"/>
      <c r="ACE37" s="416"/>
      <c r="ACF37" s="416"/>
      <c r="ACG37" s="416"/>
      <c r="ACH37" s="416"/>
      <c r="ACI37" s="416"/>
      <c r="ACJ37" s="416"/>
      <c r="ACK37" s="416"/>
      <c r="ACL37" s="416"/>
      <c r="ACM37" s="416"/>
      <c r="ACN37" s="416"/>
      <c r="ACO37" s="416"/>
      <c r="ACP37" s="416"/>
      <c r="ACQ37" s="416"/>
      <c r="ACR37" s="416"/>
      <c r="ACS37" s="416"/>
      <c r="ACT37" s="416"/>
      <c r="ACU37" s="416"/>
      <c r="ACV37" s="416"/>
      <c r="ACW37" s="416"/>
      <c r="ACX37" s="416"/>
      <c r="ACY37" s="416"/>
      <c r="ACZ37" s="416"/>
      <c r="ADA37" s="416"/>
      <c r="ADB37" s="416"/>
      <c r="ADC37" s="416"/>
      <c r="ADD37" s="416"/>
      <c r="ADE37" s="416"/>
      <c r="ADF37" s="416"/>
      <c r="ADG37" s="416"/>
      <c r="ADH37" s="416"/>
      <c r="ADI37" s="416"/>
      <c r="ADJ37" s="416"/>
      <c r="ADK37" s="416"/>
      <c r="ADL37" s="416"/>
      <c r="ADM37" s="416"/>
      <c r="ADN37" s="416"/>
      <c r="ADO37" s="416"/>
      <c r="ADP37" s="416"/>
      <c r="ADQ37" s="416"/>
      <c r="ADR37" s="416"/>
      <c r="ADS37" s="416"/>
      <c r="ADT37" s="416"/>
      <c r="ADU37" s="416"/>
      <c r="ADV37" s="416"/>
      <c r="ADW37" s="416"/>
      <c r="ADX37" s="416"/>
      <c r="ADY37" s="416"/>
      <c r="ADZ37" s="416"/>
      <c r="AEA37" s="416"/>
      <c r="AEB37" s="416"/>
      <c r="AEC37" s="416"/>
      <c r="AED37" s="416"/>
      <c r="AEE37" s="416"/>
      <c r="AEF37" s="416"/>
      <c r="AEG37" s="416"/>
      <c r="AEH37" s="416"/>
      <c r="AEI37" s="416"/>
      <c r="AEJ37" s="416"/>
      <c r="AEK37" s="416"/>
      <c r="AEL37" s="416"/>
      <c r="AEM37" s="416"/>
      <c r="AEN37" s="416"/>
      <c r="AEO37" s="416"/>
      <c r="AEP37" s="416"/>
      <c r="AEQ37" s="416"/>
      <c r="AER37" s="416"/>
      <c r="AES37" s="416"/>
      <c r="AET37" s="416"/>
      <c r="AEU37" s="416"/>
      <c r="AEV37" s="416"/>
      <c r="AEW37" s="416"/>
      <c r="AEX37" s="416"/>
      <c r="AEY37" s="416"/>
      <c r="AEZ37" s="416"/>
      <c r="AFA37" s="416"/>
      <c r="AFB37" s="416"/>
      <c r="AFC37" s="416"/>
      <c r="AFD37" s="416"/>
      <c r="AFE37" s="416"/>
      <c r="AFF37" s="416"/>
      <c r="AFG37" s="416"/>
      <c r="AFH37" s="416"/>
      <c r="AFI37" s="416"/>
      <c r="AFJ37" s="416"/>
      <c r="AFK37" s="416"/>
      <c r="AFL37" s="416"/>
      <c r="AFM37" s="416"/>
      <c r="AFN37" s="416"/>
      <c r="AFO37" s="416"/>
      <c r="AFP37" s="416"/>
      <c r="AFQ37" s="416"/>
      <c r="AFR37" s="416"/>
      <c r="AFS37" s="416"/>
      <c r="AFT37" s="416"/>
      <c r="AFU37" s="416"/>
      <c r="AFV37" s="416"/>
      <c r="AFW37" s="416"/>
      <c r="AFX37" s="416"/>
      <c r="AFY37" s="416"/>
      <c r="AFZ37" s="416"/>
      <c r="AGA37" s="416"/>
      <c r="AGB37" s="416"/>
      <c r="AGC37" s="416"/>
      <c r="AGD37" s="416"/>
      <c r="AGE37" s="416"/>
      <c r="AGF37" s="416"/>
      <c r="AGG37" s="416"/>
      <c r="AGH37" s="416"/>
      <c r="AGI37" s="416"/>
      <c r="AGJ37" s="416"/>
      <c r="AGK37" s="416"/>
      <c r="AGL37" s="416"/>
      <c r="AGM37" s="416"/>
      <c r="AGN37" s="416"/>
      <c r="AGO37" s="416"/>
      <c r="AGP37" s="416"/>
      <c r="AGQ37" s="416"/>
      <c r="AGR37" s="416"/>
      <c r="AGS37" s="416"/>
      <c r="AGT37" s="416"/>
      <c r="AGU37" s="416"/>
      <c r="AGV37" s="416"/>
      <c r="AGW37" s="416"/>
      <c r="AGX37" s="416"/>
      <c r="AGY37" s="416"/>
      <c r="AGZ37" s="416"/>
      <c r="AHA37" s="416"/>
      <c r="AHB37" s="416"/>
      <c r="AHC37" s="416"/>
      <c r="AHD37" s="416"/>
      <c r="AHE37" s="416"/>
      <c r="AHF37" s="416"/>
      <c r="AHG37" s="416"/>
      <c r="AHH37" s="416"/>
      <c r="AHI37" s="416"/>
      <c r="AHJ37" s="416"/>
      <c r="AHK37" s="416"/>
      <c r="AHL37" s="416"/>
      <c r="AHM37" s="416"/>
      <c r="AHN37" s="416"/>
      <c r="AHO37" s="416"/>
      <c r="AHP37" s="416"/>
      <c r="AHQ37" s="416"/>
      <c r="AHR37" s="416"/>
      <c r="AHS37" s="416"/>
      <c r="AHT37" s="416"/>
      <c r="AHU37" s="416"/>
      <c r="AHV37" s="416"/>
      <c r="AHW37" s="416"/>
      <c r="AHX37" s="416"/>
      <c r="AHY37" s="416"/>
      <c r="AHZ37" s="416"/>
      <c r="AIA37" s="416"/>
      <c r="AIB37" s="416"/>
      <c r="AIC37" s="416"/>
      <c r="AID37" s="416"/>
      <c r="AIE37" s="416"/>
      <c r="AIF37" s="416"/>
      <c r="AIG37" s="416"/>
      <c r="AIH37" s="416"/>
      <c r="AII37" s="416"/>
      <c r="AIJ37" s="416"/>
      <c r="AIK37" s="416"/>
      <c r="AIL37" s="416"/>
      <c r="AIM37" s="416"/>
      <c r="AIN37" s="416"/>
      <c r="AIO37" s="416"/>
      <c r="AIP37" s="416"/>
      <c r="AIQ37" s="416"/>
      <c r="AIR37" s="416"/>
      <c r="AIS37" s="416"/>
      <c r="AIT37" s="416"/>
      <c r="AIU37" s="416"/>
      <c r="AIV37" s="416"/>
      <c r="AIW37" s="416"/>
      <c r="AIX37" s="416"/>
      <c r="AIY37" s="416"/>
      <c r="AIZ37" s="416"/>
      <c r="AJA37" s="416"/>
      <c r="AJB37" s="416"/>
      <c r="AJC37" s="416"/>
      <c r="AJD37" s="416"/>
      <c r="AJE37" s="416"/>
      <c r="AJF37" s="416"/>
      <c r="AJG37" s="416"/>
      <c r="AJH37" s="416"/>
      <c r="AJI37" s="416"/>
      <c r="AJJ37" s="416"/>
      <c r="AJK37" s="416"/>
      <c r="AJL37" s="416"/>
      <c r="AJM37" s="416"/>
      <c r="AJN37" s="416"/>
      <c r="AJO37" s="416"/>
      <c r="AJP37" s="416"/>
      <c r="AJQ37" s="416"/>
      <c r="AJR37" s="416"/>
      <c r="AJS37" s="416"/>
      <c r="AJT37" s="416"/>
      <c r="AJU37" s="416"/>
      <c r="AJV37" s="416"/>
      <c r="AJW37" s="416"/>
      <c r="AJX37" s="416"/>
      <c r="AJY37" s="416"/>
      <c r="AJZ37" s="416"/>
      <c r="AKA37" s="416"/>
      <c r="AKB37" s="416"/>
      <c r="AKC37" s="416"/>
      <c r="AKD37" s="416"/>
      <c r="AKE37" s="416"/>
      <c r="AKF37" s="416"/>
      <c r="AKG37" s="416"/>
      <c r="AKH37" s="416"/>
      <c r="AKI37" s="416"/>
      <c r="AKJ37" s="416"/>
      <c r="AKK37" s="416"/>
      <c r="AKL37" s="416"/>
      <c r="AKM37" s="416"/>
      <c r="AKN37" s="416"/>
      <c r="AKO37" s="416"/>
      <c r="AKP37" s="416"/>
      <c r="AKQ37" s="416"/>
      <c r="AKR37" s="416"/>
      <c r="AKS37" s="416"/>
      <c r="AKT37" s="416"/>
      <c r="AKU37" s="416"/>
      <c r="AKV37" s="416"/>
      <c r="AKW37" s="416"/>
      <c r="AKX37" s="416"/>
      <c r="AKY37" s="416"/>
      <c r="AKZ37" s="416"/>
      <c r="ALA37" s="416"/>
      <c r="ALB37" s="416"/>
      <c r="ALC37" s="416"/>
      <c r="ALD37" s="416"/>
      <c r="ALE37" s="416"/>
      <c r="ALF37" s="416"/>
      <c r="ALG37" s="416"/>
      <c r="ALH37" s="416"/>
      <c r="ALI37" s="416"/>
      <c r="ALJ37" s="416"/>
      <c r="ALK37" s="416"/>
      <c r="ALL37" s="416"/>
      <c r="ALM37" s="416"/>
      <c r="ALN37" s="416"/>
      <c r="ALO37" s="416"/>
      <c r="ALP37" s="416"/>
      <c r="ALQ37" s="416"/>
      <c r="ALR37" s="416"/>
      <c r="ALS37" s="416"/>
      <c r="ALT37" s="416"/>
      <c r="ALU37" s="416"/>
      <c r="ALV37" s="416"/>
      <c r="ALW37" s="416"/>
      <c r="ALX37" s="416"/>
      <c r="ALY37" s="416"/>
      <c r="ALZ37" s="416"/>
      <c r="AMA37" s="416"/>
      <c r="AMB37" s="416"/>
      <c r="AMC37" s="416"/>
      <c r="AMD37" s="416"/>
      <c r="AME37" s="416"/>
      <c r="AMF37" s="416"/>
      <c r="AMG37" s="416"/>
      <c r="AMH37" s="416"/>
      <c r="AMI37" s="416"/>
      <c r="AMJ37" s="416"/>
      <c r="AMK37" s="416"/>
    </row>
    <row r="38" spans="1:1025" s="298" customFormat="1" ht="39.950000000000003" customHeight="1" x14ac:dyDescent="0.8">
      <c r="A38" s="525" t="s">
        <v>63</v>
      </c>
      <c r="B38" s="418">
        <v>923</v>
      </c>
      <c r="C38" s="419">
        <v>146</v>
      </c>
      <c r="D38" s="418">
        <v>203</v>
      </c>
      <c r="E38" s="419">
        <v>551</v>
      </c>
      <c r="F38" s="418">
        <v>415</v>
      </c>
      <c r="G38" s="420">
        <v>447.6</v>
      </c>
      <c r="H38" s="421"/>
      <c r="I38" s="417"/>
      <c r="J38" s="422"/>
      <c r="K38" s="416"/>
      <c r="L38" s="416"/>
      <c r="M38" s="416"/>
      <c r="N38" s="416"/>
      <c r="O38" s="416"/>
      <c r="P38" s="416"/>
      <c r="Q38" s="416"/>
      <c r="R38" s="416"/>
      <c r="S38" s="416"/>
      <c r="T38" s="416"/>
      <c r="U38" s="416"/>
      <c r="V38" s="416"/>
      <c r="W38" s="416"/>
      <c r="X38" s="416"/>
      <c r="Y38" s="416"/>
      <c r="Z38" s="416"/>
      <c r="AA38" s="416"/>
      <c r="AB38" s="416"/>
      <c r="AC38" s="416"/>
      <c r="AD38" s="416"/>
      <c r="AE38" s="416"/>
      <c r="AF38" s="416"/>
      <c r="AG38" s="416"/>
      <c r="AH38" s="416"/>
      <c r="AI38" s="416"/>
      <c r="AJ38" s="416"/>
      <c r="AK38" s="416"/>
      <c r="AL38" s="416"/>
      <c r="AM38" s="416"/>
      <c r="AN38" s="416"/>
      <c r="AO38" s="416"/>
      <c r="AP38" s="416"/>
      <c r="AQ38" s="416"/>
      <c r="AR38" s="416"/>
      <c r="AS38" s="416"/>
      <c r="AT38" s="416"/>
      <c r="AU38" s="416"/>
      <c r="AV38" s="416"/>
      <c r="AW38" s="416"/>
      <c r="AX38" s="416"/>
      <c r="AY38" s="416"/>
      <c r="AZ38" s="416"/>
      <c r="BA38" s="416"/>
      <c r="BB38" s="416"/>
      <c r="BC38" s="416"/>
      <c r="BD38" s="416"/>
      <c r="BE38" s="416"/>
      <c r="BF38" s="416"/>
      <c r="BG38" s="416"/>
      <c r="BH38" s="416"/>
      <c r="BI38" s="416"/>
      <c r="BJ38" s="416"/>
      <c r="BK38" s="416"/>
      <c r="BL38" s="416"/>
      <c r="BM38" s="416"/>
      <c r="BN38" s="416"/>
      <c r="BO38" s="416"/>
      <c r="BP38" s="416"/>
      <c r="BQ38" s="416"/>
      <c r="BR38" s="416"/>
      <c r="BS38" s="416"/>
      <c r="BT38" s="416"/>
      <c r="BU38" s="416"/>
      <c r="BV38" s="416"/>
      <c r="BW38" s="416"/>
      <c r="BX38" s="416"/>
      <c r="BY38" s="416"/>
      <c r="BZ38" s="416"/>
      <c r="CA38" s="416"/>
      <c r="CB38" s="416"/>
      <c r="CC38" s="416"/>
      <c r="CD38" s="416"/>
      <c r="CE38" s="416"/>
      <c r="CF38" s="416"/>
      <c r="CG38" s="416"/>
      <c r="CH38" s="416"/>
      <c r="CI38" s="416"/>
      <c r="CJ38" s="416"/>
      <c r="CK38" s="416"/>
      <c r="CL38" s="416"/>
      <c r="CM38" s="416"/>
      <c r="CN38" s="416"/>
      <c r="CO38" s="416"/>
      <c r="CP38" s="416"/>
      <c r="CQ38" s="416"/>
      <c r="CR38" s="416"/>
      <c r="CS38" s="416"/>
      <c r="CT38" s="416"/>
      <c r="CU38" s="416"/>
      <c r="CV38" s="416"/>
      <c r="CW38" s="416"/>
      <c r="CX38" s="416"/>
      <c r="CY38" s="416"/>
      <c r="CZ38" s="416"/>
      <c r="DA38" s="416"/>
      <c r="DB38" s="416"/>
      <c r="DC38" s="416"/>
      <c r="DD38" s="416"/>
      <c r="DE38" s="416"/>
      <c r="DF38" s="416"/>
      <c r="DG38" s="416"/>
      <c r="DH38" s="416"/>
      <c r="DI38" s="416"/>
      <c r="DJ38" s="416"/>
      <c r="DK38" s="416"/>
      <c r="DL38" s="416"/>
      <c r="DM38" s="416"/>
      <c r="DN38" s="416"/>
      <c r="DO38" s="416"/>
      <c r="DP38" s="416"/>
      <c r="DQ38" s="416"/>
      <c r="DR38" s="416"/>
      <c r="DS38" s="416"/>
      <c r="DT38" s="416"/>
      <c r="DU38" s="416"/>
      <c r="DV38" s="416"/>
      <c r="DW38" s="416"/>
      <c r="DX38" s="416"/>
      <c r="DY38" s="416"/>
      <c r="DZ38" s="416"/>
      <c r="EA38" s="416"/>
      <c r="EB38" s="416"/>
      <c r="EC38" s="416"/>
      <c r="ED38" s="416"/>
      <c r="EE38" s="416"/>
      <c r="EF38" s="416"/>
      <c r="EG38" s="416"/>
      <c r="EH38" s="416"/>
      <c r="EI38" s="416"/>
      <c r="EJ38" s="416"/>
      <c r="EK38" s="416"/>
      <c r="EL38" s="416"/>
      <c r="EM38" s="416"/>
      <c r="EN38" s="416"/>
      <c r="EO38" s="416"/>
      <c r="EP38" s="416"/>
      <c r="EQ38" s="416"/>
      <c r="ER38" s="416"/>
      <c r="ES38" s="416"/>
      <c r="ET38" s="416"/>
      <c r="EU38" s="416"/>
      <c r="EV38" s="416"/>
      <c r="EW38" s="416"/>
      <c r="EX38" s="416"/>
      <c r="EY38" s="416"/>
      <c r="EZ38" s="416"/>
      <c r="FA38" s="416"/>
      <c r="FB38" s="416"/>
      <c r="FC38" s="416"/>
      <c r="FD38" s="416"/>
      <c r="FE38" s="416"/>
      <c r="FF38" s="416"/>
      <c r="FG38" s="416"/>
      <c r="FH38" s="416"/>
      <c r="FI38" s="416"/>
      <c r="FJ38" s="416"/>
      <c r="FK38" s="416"/>
      <c r="FL38" s="416"/>
      <c r="FM38" s="416"/>
      <c r="FN38" s="416"/>
      <c r="FO38" s="416"/>
      <c r="FP38" s="416"/>
      <c r="FQ38" s="416"/>
      <c r="FR38" s="416"/>
      <c r="FS38" s="416"/>
      <c r="FT38" s="416"/>
      <c r="FU38" s="416"/>
      <c r="FV38" s="416"/>
      <c r="FW38" s="416"/>
      <c r="FX38" s="416"/>
      <c r="FY38" s="416"/>
      <c r="FZ38" s="416"/>
      <c r="GA38" s="416"/>
      <c r="GB38" s="416"/>
      <c r="GC38" s="416"/>
      <c r="GD38" s="416"/>
      <c r="GE38" s="416"/>
      <c r="GF38" s="416"/>
      <c r="GG38" s="416"/>
      <c r="GH38" s="416"/>
      <c r="GI38" s="416"/>
      <c r="GJ38" s="416"/>
      <c r="GK38" s="416"/>
      <c r="GL38" s="416"/>
      <c r="GM38" s="416"/>
      <c r="GN38" s="416"/>
      <c r="GO38" s="416"/>
      <c r="GP38" s="416"/>
      <c r="GQ38" s="416"/>
      <c r="GR38" s="416"/>
      <c r="GS38" s="416"/>
      <c r="GT38" s="416"/>
      <c r="GU38" s="416"/>
      <c r="GV38" s="416"/>
      <c r="GW38" s="416"/>
      <c r="GX38" s="416"/>
      <c r="GY38" s="416"/>
      <c r="GZ38" s="416"/>
      <c r="HA38" s="416"/>
      <c r="HB38" s="416"/>
      <c r="HC38" s="416"/>
      <c r="HD38" s="416"/>
      <c r="HE38" s="416"/>
      <c r="HF38" s="416"/>
      <c r="HG38" s="416"/>
      <c r="HH38" s="416"/>
      <c r="HI38" s="416"/>
      <c r="HJ38" s="416"/>
      <c r="HK38" s="416"/>
      <c r="HL38" s="416"/>
      <c r="HM38" s="416"/>
      <c r="HN38" s="416"/>
      <c r="HO38" s="416"/>
      <c r="HP38" s="416"/>
      <c r="HQ38" s="416"/>
      <c r="HR38" s="416"/>
      <c r="HS38" s="416"/>
      <c r="HT38" s="416"/>
      <c r="HU38" s="416"/>
      <c r="HV38" s="416"/>
      <c r="HW38" s="416"/>
      <c r="HX38" s="416"/>
      <c r="HY38" s="416"/>
      <c r="HZ38" s="416"/>
      <c r="IA38" s="416"/>
      <c r="IB38" s="416"/>
      <c r="IC38" s="416"/>
      <c r="ID38" s="416"/>
      <c r="IE38" s="416"/>
      <c r="IF38" s="416"/>
      <c r="IG38" s="416"/>
      <c r="IH38" s="416"/>
      <c r="II38" s="416"/>
      <c r="IJ38" s="416"/>
      <c r="IK38" s="416"/>
      <c r="IL38" s="416"/>
      <c r="IM38" s="416"/>
      <c r="IN38" s="416"/>
      <c r="IO38" s="416"/>
      <c r="IP38" s="416"/>
      <c r="IQ38" s="416"/>
      <c r="IR38" s="416"/>
      <c r="IS38" s="416"/>
      <c r="IT38" s="416"/>
      <c r="IU38" s="416"/>
      <c r="IV38" s="416"/>
      <c r="IW38" s="416"/>
      <c r="IX38" s="416"/>
      <c r="IY38" s="416"/>
      <c r="IZ38" s="416"/>
      <c r="JA38" s="416"/>
      <c r="JB38" s="416"/>
      <c r="JC38" s="416"/>
      <c r="JD38" s="416"/>
      <c r="JE38" s="416"/>
      <c r="JF38" s="416"/>
      <c r="JG38" s="416"/>
      <c r="JH38" s="416"/>
      <c r="JI38" s="416"/>
      <c r="JJ38" s="416"/>
      <c r="JK38" s="416"/>
      <c r="JL38" s="416"/>
      <c r="JM38" s="416"/>
      <c r="JN38" s="416"/>
      <c r="JO38" s="416"/>
      <c r="JP38" s="416"/>
      <c r="JQ38" s="416"/>
      <c r="JR38" s="416"/>
      <c r="JS38" s="416"/>
      <c r="JT38" s="416"/>
      <c r="JU38" s="416"/>
      <c r="JV38" s="416"/>
      <c r="JW38" s="416"/>
      <c r="JX38" s="416"/>
      <c r="JY38" s="416"/>
      <c r="JZ38" s="416"/>
      <c r="KA38" s="416"/>
      <c r="KB38" s="416"/>
      <c r="KC38" s="416"/>
      <c r="KD38" s="416"/>
      <c r="KE38" s="416"/>
      <c r="KF38" s="416"/>
      <c r="KG38" s="416"/>
      <c r="KH38" s="416"/>
      <c r="KI38" s="416"/>
      <c r="KJ38" s="416"/>
      <c r="KK38" s="416"/>
      <c r="KL38" s="416"/>
      <c r="KM38" s="416"/>
      <c r="KN38" s="416"/>
      <c r="KO38" s="416"/>
      <c r="KP38" s="416"/>
      <c r="KQ38" s="416"/>
      <c r="KR38" s="416"/>
      <c r="KS38" s="416"/>
      <c r="KT38" s="416"/>
      <c r="KU38" s="416"/>
      <c r="KV38" s="416"/>
      <c r="KW38" s="416"/>
      <c r="KX38" s="416"/>
      <c r="KY38" s="416"/>
      <c r="KZ38" s="416"/>
      <c r="LA38" s="416"/>
      <c r="LB38" s="416"/>
      <c r="LC38" s="416"/>
      <c r="LD38" s="416"/>
      <c r="LE38" s="416"/>
      <c r="LF38" s="416"/>
      <c r="LG38" s="416"/>
      <c r="LH38" s="416"/>
      <c r="LI38" s="416"/>
      <c r="LJ38" s="416"/>
      <c r="LK38" s="416"/>
      <c r="LL38" s="416"/>
      <c r="LM38" s="416"/>
      <c r="LN38" s="416"/>
      <c r="LO38" s="416"/>
      <c r="LP38" s="416"/>
      <c r="LQ38" s="416"/>
      <c r="LR38" s="416"/>
      <c r="LS38" s="416"/>
      <c r="LT38" s="416"/>
      <c r="LU38" s="416"/>
      <c r="LV38" s="416"/>
      <c r="LW38" s="416"/>
      <c r="LX38" s="416"/>
      <c r="LY38" s="416"/>
      <c r="LZ38" s="416"/>
      <c r="MA38" s="416"/>
      <c r="MB38" s="416"/>
      <c r="MC38" s="416"/>
      <c r="MD38" s="416"/>
      <c r="ME38" s="416"/>
      <c r="MF38" s="416"/>
      <c r="MG38" s="416"/>
      <c r="MH38" s="416"/>
      <c r="MI38" s="416"/>
      <c r="MJ38" s="416"/>
      <c r="MK38" s="416"/>
      <c r="ML38" s="416"/>
      <c r="MM38" s="416"/>
      <c r="MN38" s="416"/>
      <c r="MO38" s="416"/>
      <c r="MP38" s="416"/>
      <c r="MQ38" s="416"/>
      <c r="MR38" s="416"/>
      <c r="MS38" s="416"/>
      <c r="MT38" s="416"/>
      <c r="MU38" s="416"/>
      <c r="MV38" s="416"/>
      <c r="MW38" s="416"/>
      <c r="MX38" s="416"/>
      <c r="MY38" s="416"/>
      <c r="MZ38" s="416"/>
      <c r="NA38" s="416"/>
      <c r="NB38" s="416"/>
      <c r="NC38" s="416"/>
      <c r="ND38" s="416"/>
      <c r="NE38" s="416"/>
      <c r="NF38" s="416"/>
      <c r="NG38" s="416"/>
      <c r="NH38" s="416"/>
      <c r="NI38" s="416"/>
      <c r="NJ38" s="416"/>
      <c r="NK38" s="416"/>
      <c r="NL38" s="416"/>
      <c r="NM38" s="416"/>
      <c r="NN38" s="416"/>
      <c r="NO38" s="416"/>
      <c r="NP38" s="416"/>
      <c r="NQ38" s="416"/>
      <c r="NR38" s="416"/>
      <c r="NS38" s="416"/>
      <c r="NT38" s="416"/>
      <c r="NU38" s="416"/>
      <c r="NV38" s="416"/>
      <c r="NW38" s="416"/>
      <c r="NX38" s="416"/>
      <c r="NY38" s="416"/>
      <c r="NZ38" s="416"/>
      <c r="OA38" s="416"/>
      <c r="OB38" s="416"/>
      <c r="OC38" s="416"/>
      <c r="OD38" s="416"/>
      <c r="OE38" s="416"/>
      <c r="OF38" s="416"/>
      <c r="OG38" s="416"/>
      <c r="OH38" s="416"/>
      <c r="OI38" s="416"/>
      <c r="OJ38" s="416"/>
      <c r="OK38" s="416"/>
      <c r="OL38" s="416"/>
      <c r="OM38" s="416"/>
      <c r="ON38" s="416"/>
      <c r="OO38" s="416"/>
      <c r="OP38" s="416"/>
      <c r="OQ38" s="416"/>
      <c r="OR38" s="416"/>
      <c r="OS38" s="416"/>
      <c r="OT38" s="416"/>
      <c r="OU38" s="416"/>
      <c r="OV38" s="416"/>
      <c r="OW38" s="416"/>
      <c r="OX38" s="416"/>
      <c r="OY38" s="416"/>
      <c r="OZ38" s="416"/>
      <c r="PA38" s="416"/>
      <c r="PB38" s="416"/>
      <c r="PC38" s="416"/>
      <c r="PD38" s="416"/>
      <c r="PE38" s="416"/>
      <c r="PF38" s="416"/>
      <c r="PG38" s="416"/>
      <c r="PH38" s="416"/>
      <c r="PI38" s="416"/>
      <c r="PJ38" s="416"/>
      <c r="PK38" s="416"/>
      <c r="PL38" s="416"/>
      <c r="PM38" s="416"/>
      <c r="PN38" s="416"/>
      <c r="PO38" s="416"/>
      <c r="PP38" s="416"/>
      <c r="PQ38" s="416"/>
      <c r="PR38" s="416"/>
      <c r="PS38" s="416"/>
      <c r="PT38" s="416"/>
      <c r="PU38" s="416"/>
      <c r="PV38" s="416"/>
      <c r="PW38" s="416"/>
      <c r="PX38" s="416"/>
      <c r="PY38" s="416"/>
      <c r="PZ38" s="416"/>
      <c r="QA38" s="416"/>
      <c r="QB38" s="416"/>
      <c r="QC38" s="416"/>
      <c r="QD38" s="416"/>
      <c r="QE38" s="416"/>
      <c r="QF38" s="416"/>
      <c r="QG38" s="416"/>
      <c r="QH38" s="416"/>
      <c r="QI38" s="416"/>
      <c r="QJ38" s="416"/>
      <c r="QK38" s="416"/>
      <c r="QL38" s="416"/>
      <c r="QM38" s="416"/>
      <c r="QN38" s="416"/>
      <c r="QO38" s="416"/>
      <c r="QP38" s="416"/>
      <c r="QQ38" s="416"/>
      <c r="QR38" s="416"/>
      <c r="QS38" s="416"/>
      <c r="QT38" s="416"/>
      <c r="QU38" s="416"/>
      <c r="QV38" s="416"/>
      <c r="QW38" s="416"/>
      <c r="QX38" s="416"/>
      <c r="QY38" s="416"/>
      <c r="QZ38" s="416"/>
      <c r="RA38" s="416"/>
      <c r="RB38" s="416"/>
      <c r="RC38" s="416"/>
      <c r="RD38" s="416"/>
      <c r="RE38" s="416"/>
      <c r="RF38" s="416"/>
      <c r="RG38" s="416"/>
      <c r="RH38" s="416"/>
      <c r="RI38" s="416"/>
      <c r="RJ38" s="416"/>
      <c r="RK38" s="416"/>
      <c r="RL38" s="416"/>
      <c r="RM38" s="416"/>
      <c r="RN38" s="416"/>
      <c r="RO38" s="416"/>
      <c r="RP38" s="416"/>
      <c r="RQ38" s="416"/>
      <c r="RR38" s="416"/>
      <c r="RS38" s="416"/>
      <c r="RT38" s="416"/>
      <c r="RU38" s="416"/>
      <c r="RV38" s="416"/>
      <c r="RW38" s="416"/>
      <c r="RX38" s="416"/>
      <c r="RY38" s="416"/>
      <c r="RZ38" s="416"/>
      <c r="SA38" s="416"/>
      <c r="SB38" s="416"/>
      <c r="SC38" s="416"/>
      <c r="SD38" s="416"/>
      <c r="SE38" s="416"/>
      <c r="SF38" s="416"/>
      <c r="SG38" s="416"/>
      <c r="SH38" s="416"/>
      <c r="SI38" s="416"/>
      <c r="SJ38" s="416"/>
      <c r="SK38" s="416"/>
      <c r="SL38" s="416"/>
      <c r="SM38" s="416"/>
      <c r="SN38" s="416"/>
      <c r="SO38" s="416"/>
      <c r="SP38" s="416"/>
      <c r="SQ38" s="416"/>
      <c r="SR38" s="416"/>
      <c r="SS38" s="416"/>
      <c r="ST38" s="416"/>
      <c r="SU38" s="416"/>
      <c r="SV38" s="416"/>
      <c r="SW38" s="416"/>
      <c r="SX38" s="416"/>
      <c r="SY38" s="416"/>
      <c r="SZ38" s="416"/>
      <c r="TA38" s="416"/>
      <c r="TB38" s="416"/>
      <c r="TC38" s="416"/>
      <c r="TD38" s="416"/>
      <c r="TE38" s="416"/>
      <c r="TF38" s="416"/>
      <c r="TG38" s="416"/>
      <c r="TH38" s="416"/>
      <c r="TI38" s="416"/>
      <c r="TJ38" s="416"/>
      <c r="TK38" s="416"/>
      <c r="TL38" s="416"/>
      <c r="TM38" s="416"/>
      <c r="TN38" s="416"/>
      <c r="TO38" s="416"/>
      <c r="TP38" s="416"/>
      <c r="TQ38" s="416"/>
      <c r="TR38" s="416"/>
      <c r="TS38" s="416"/>
      <c r="TT38" s="416"/>
      <c r="TU38" s="416"/>
      <c r="TV38" s="416"/>
      <c r="TW38" s="416"/>
      <c r="TX38" s="416"/>
      <c r="TY38" s="416"/>
      <c r="TZ38" s="416"/>
      <c r="UA38" s="416"/>
      <c r="UB38" s="416"/>
      <c r="UC38" s="416"/>
      <c r="UD38" s="416"/>
      <c r="UE38" s="416"/>
      <c r="UF38" s="416"/>
      <c r="UG38" s="416"/>
      <c r="UH38" s="416"/>
      <c r="UI38" s="416"/>
      <c r="UJ38" s="416"/>
      <c r="UK38" s="416"/>
      <c r="UL38" s="416"/>
      <c r="UM38" s="416"/>
      <c r="UN38" s="416"/>
      <c r="UO38" s="416"/>
      <c r="UP38" s="416"/>
      <c r="UQ38" s="416"/>
      <c r="UR38" s="416"/>
      <c r="US38" s="416"/>
      <c r="UT38" s="416"/>
      <c r="UU38" s="416"/>
      <c r="UV38" s="416"/>
      <c r="UW38" s="416"/>
      <c r="UX38" s="416"/>
      <c r="UY38" s="416"/>
      <c r="UZ38" s="416"/>
      <c r="VA38" s="416"/>
      <c r="VB38" s="416"/>
      <c r="VC38" s="416"/>
      <c r="VD38" s="416"/>
      <c r="VE38" s="416"/>
      <c r="VF38" s="416"/>
      <c r="VG38" s="416"/>
      <c r="VH38" s="416"/>
      <c r="VI38" s="416"/>
      <c r="VJ38" s="416"/>
      <c r="VK38" s="416"/>
      <c r="VL38" s="416"/>
      <c r="VM38" s="416"/>
      <c r="VN38" s="416"/>
      <c r="VO38" s="416"/>
      <c r="VP38" s="416"/>
      <c r="VQ38" s="416"/>
      <c r="VR38" s="416"/>
      <c r="VS38" s="416"/>
      <c r="VT38" s="416"/>
      <c r="VU38" s="416"/>
      <c r="VV38" s="416"/>
      <c r="VW38" s="416"/>
      <c r="VX38" s="416"/>
      <c r="VY38" s="416"/>
      <c r="VZ38" s="416"/>
      <c r="WA38" s="416"/>
      <c r="WB38" s="416"/>
      <c r="WC38" s="416"/>
      <c r="WD38" s="416"/>
      <c r="WE38" s="416"/>
      <c r="WF38" s="416"/>
      <c r="WG38" s="416"/>
      <c r="WH38" s="416"/>
      <c r="WI38" s="416"/>
      <c r="WJ38" s="416"/>
      <c r="WK38" s="416"/>
      <c r="WL38" s="416"/>
      <c r="WM38" s="416"/>
      <c r="WN38" s="416"/>
      <c r="WO38" s="416"/>
      <c r="WP38" s="416"/>
      <c r="WQ38" s="416"/>
      <c r="WR38" s="416"/>
      <c r="WS38" s="416"/>
      <c r="WT38" s="416"/>
      <c r="WU38" s="416"/>
      <c r="WV38" s="416"/>
      <c r="WW38" s="416"/>
      <c r="WX38" s="416"/>
      <c r="WY38" s="416"/>
      <c r="WZ38" s="416"/>
      <c r="XA38" s="416"/>
      <c r="XB38" s="416"/>
      <c r="XC38" s="416"/>
      <c r="XD38" s="416"/>
      <c r="XE38" s="416"/>
      <c r="XF38" s="416"/>
      <c r="XG38" s="416"/>
      <c r="XH38" s="416"/>
      <c r="XI38" s="416"/>
      <c r="XJ38" s="416"/>
      <c r="XK38" s="416"/>
      <c r="XL38" s="416"/>
      <c r="XM38" s="416"/>
      <c r="XN38" s="416"/>
      <c r="XO38" s="416"/>
      <c r="XP38" s="416"/>
      <c r="XQ38" s="416"/>
      <c r="XR38" s="416"/>
      <c r="XS38" s="416"/>
      <c r="XT38" s="416"/>
      <c r="XU38" s="416"/>
      <c r="XV38" s="416"/>
      <c r="XW38" s="416"/>
      <c r="XX38" s="416"/>
      <c r="XY38" s="416"/>
      <c r="XZ38" s="416"/>
      <c r="YA38" s="416"/>
      <c r="YB38" s="416"/>
      <c r="YC38" s="416"/>
      <c r="YD38" s="416"/>
      <c r="YE38" s="416"/>
      <c r="YF38" s="416"/>
      <c r="YG38" s="416"/>
      <c r="YH38" s="416"/>
      <c r="YI38" s="416"/>
      <c r="YJ38" s="416"/>
      <c r="YK38" s="416"/>
      <c r="YL38" s="416"/>
      <c r="YM38" s="416"/>
      <c r="YN38" s="416"/>
      <c r="YO38" s="416"/>
      <c r="YP38" s="416"/>
      <c r="YQ38" s="416"/>
      <c r="YR38" s="416"/>
      <c r="YS38" s="416"/>
      <c r="YT38" s="416"/>
      <c r="YU38" s="416"/>
      <c r="YV38" s="416"/>
      <c r="YW38" s="416"/>
      <c r="YX38" s="416"/>
      <c r="YY38" s="416"/>
      <c r="YZ38" s="416"/>
      <c r="ZA38" s="416"/>
      <c r="ZB38" s="416"/>
      <c r="ZC38" s="416"/>
      <c r="ZD38" s="416"/>
      <c r="ZE38" s="416"/>
      <c r="ZF38" s="416"/>
      <c r="ZG38" s="416"/>
      <c r="ZH38" s="416"/>
      <c r="ZI38" s="416"/>
      <c r="ZJ38" s="416"/>
      <c r="ZK38" s="416"/>
      <c r="ZL38" s="416"/>
      <c r="ZM38" s="416"/>
      <c r="ZN38" s="416"/>
      <c r="ZO38" s="416"/>
      <c r="ZP38" s="416"/>
      <c r="ZQ38" s="416"/>
      <c r="ZR38" s="416"/>
      <c r="ZS38" s="416"/>
      <c r="ZT38" s="416"/>
      <c r="ZU38" s="416"/>
      <c r="ZV38" s="416"/>
      <c r="ZW38" s="416"/>
      <c r="ZX38" s="416"/>
      <c r="ZY38" s="416"/>
      <c r="ZZ38" s="416"/>
      <c r="AAA38" s="416"/>
      <c r="AAB38" s="416"/>
      <c r="AAC38" s="416"/>
      <c r="AAD38" s="416"/>
      <c r="AAE38" s="416"/>
      <c r="AAF38" s="416"/>
      <c r="AAG38" s="416"/>
      <c r="AAH38" s="416"/>
      <c r="AAI38" s="416"/>
      <c r="AAJ38" s="416"/>
      <c r="AAK38" s="416"/>
      <c r="AAL38" s="416"/>
      <c r="AAM38" s="416"/>
      <c r="AAN38" s="416"/>
      <c r="AAO38" s="416"/>
      <c r="AAP38" s="416"/>
      <c r="AAQ38" s="416"/>
      <c r="AAR38" s="416"/>
      <c r="AAS38" s="416"/>
      <c r="AAT38" s="416"/>
      <c r="AAU38" s="416"/>
      <c r="AAV38" s="416"/>
      <c r="AAW38" s="416"/>
      <c r="AAX38" s="416"/>
      <c r="AAY38" s="416"/>
      <c r="AAZ38" s="416"/>
      <c r="ABA38" s="416"/>
      <c r="ABB38" s="416"/>
      <c r="ABC38" s="416"/>
      <c r="ABD38" s="416"/>
      <c r="ABE38" s="416"/>
      <c r="ABF38" s="416"/>
      <c r="ABG38" s="416"/>
      <c r="ABH38" s="416"/>
      <c r="ABI38" s="416"/>
      <c r="ABJ38" s="416"/>
      <c r="ABK38" s="416"/>
      <c r="ABL38" s="416"/>
      <c r="ABM38" s="416"/>
      <c r="ABN38" s="416"/>
      <c r="ABO38" s="416"/>
      <c r="ABP38" s="416"/>
      <c r="ABQ38" s="416"/>
      <c r="ABR38" s="416"/>
      <c r="ABS38" s="416"/>
      <c r="ABT38" s="416"/>
      <c r="ABU38" s="416"/>
      <c r="ABV38" s="416"/>
      <c r="ABW38" s="416"/>
      <c r="ABX38" s="416"/>
      <c r="ABY38" s="416"/>
      <c r="ABZ38" s="416"/>
      <c r="ACA38" s="416"/>
      <c r="ACB38" s="416"/>
      <c r="ACC38" s="416"/>
      <c r="ACD38" s="416"/>
      <c r="ACE38" s="416"/>
      <c r="ACF38" s="416"/>
      <c r="ACG38" s="416"/>
      <c r="ACH38" s="416"/>
      <c r="ACI38" s="416"/>
      <c r="ACJ38" s="416"/>
      <c r="ACK38" s="416"/>
      <c r="ACL38" s="416"/>
      <c r="ACM38" s="416"/>
      <c r="ACN38" s="416"/>
      <c r="ACO38" s="416"/>
      <c r="ACP38" s="416"/>
      <c r="ACQ38" s="416"/>
      <c r="ACR38" s="416"/>
      <c r="ACS38" s="416"/>
      <c r="ACT38" s="416"/>
      <c r="ACU38" s="416"/>
      <c r="ACV38" s="416"/>
      <c r="ACW38" s="416"/>
      <c r="ACX38" s="416"/>
      <c r="ACY38" s="416"/>
      <c r="ACZ38" s="416"/>
      <c r="ADA38" s="416"/>
      <c r="ADB38" s="416"/>
      <c r="ADC38" s="416"/>
      <c r="ADD38" s="416"/>
      <c r="ADE38" s="416"/>
      <c r="ADF38" s="416"/>
      <c r="ADG38" s="416"/>
      <c r="ADH38" s="416"/>
      <c r="ADI38" s="416"/>
      <c r="ADJ38" s="416"/>
      <c r="ADK38" s="416"/>
      <c r="ADL38" s="416"/>
      <c r="ADM38" s="416"/>
      <c r="ADN38" s="416"/>
      <c r="ADO38" s="416"/>
      <c r="ADP38" s="416"/>
      <c r="ADQ38" s="416"/>
      <c r="ADR38" s="416"/>
      <c r="ADS38" s="416"/>
      <c r="ADT38" s="416"/>
      <c r="ADU38" s="416"/>
      <c r="ADV38" s="416"/>
      <c r="ADW38" s="416"/>
      <c r="ADX38" s="416"/>
      <c r="ADY38" s="416"/>
      <c r="ADZ38" s="416"/>
      <c r="AEA38" s="416"/>
      <c r="AEB38" s="416"/>
      <c r="AEC38" s="416"/>
      <c r="AED38" s="416"/>
      <c r="AEE38" s="416"/>
      <c r="AEF38" s="416"/>
      <c r="AEG38" s="416"/>
      <c r="AEH38" s="416"/>
      <c r="AEI38" s="416"/>
      <c r="AEJ38" s="416"/>
      <c r="AEK38" s="416"/>
      <c r="AEL38" s="416"/>
      <c r="AEM38" s="416"/>
      <c r="AEN38" s="416"/>
      <c r="AEO38" s="416"/>
      <c r="AEP38" s="416"/>
      <c r="AEQ38" s="416"/>
      <c r="AER38" s="416"/>
      <c r="AES38" s="416"/>
      <c r="AET38" s="416"/>
      <c r="AEU38" s="416"/>
      <c r="AEV38" s="416"/>
      <c r="AEW38" s="416"/>
      <c r="AEX38" s="416"/>
      <c r="AEY38" s="416"/>
      <c r="AEZ38" s="416"/>
      <c r="AFA38" s="416"/>
      <c r="AFB38" s="416"/>
      <c r="AFC38" s="416"/>
      <c r="AFD38" s="416"/>
      <c r="AFE38" s="416"/>
      <c r="AFF38" s="416"/>
      <c r="AFG38" s="416"/>
      <c r="AFH38" s="416"/>
      <c r="AFI38" s="416"/>
      <c r="AFJ38" s="416"/>
      <c r="AFK38" s="416"/>
      <c r="AFL38" s="416"/>
      <c r="AFM38" s="416"/>
      <c r="AFN38" s="416"/>
      <c r="AFO38" s="416"/>
      <c r="AFP38" s="416"/>
      <c r="AFQ38" s="416"/>
      <c r="AFR38" s="416"/>
      <c r="AFS38" s="416"/>
      <c r="AFT38" s="416"/>
      <c r="AFU38" s="416"/>
      <c r="AFV38" s="416"/>
      <c r="AFW38" s="416"/>
      <c r="AFX38" s="416"/>
      <c r="AFY38" s="416"/>
      <c r="AFZ38" s="416"/>
      <c r="AGA38" s="416"/>
      <c r="AGB38" s="416"/>
      <c r="AGC38" s="416"/>
      <c r="AGD38" s="416"/>
      <c r="AGE38" s="416"/>
      <c r="AGF38" s="416"/>
      <c r="AGG38" s="416"/>
      <c r="AGH38" s="416"/>
      <c r="AGI38" s="416"/>
      <c r="AGJ38" s="416"/>
      <c r="AGK38" s="416"/>
      <c r="AGL38" s="416"/>
      <c r="AGM38" s="416"/>
      <c r="AGN38" s="416"/>
      <c r="AGO38" s="416"/>
      <c r="AGP38" s="416"/>
      <c r="AGQ38" s="416"/>
      <c r="AGR38" s="416"/>
      <c r="AGS38" s="416"/>
      <c r="AGT38" s="416"/>
      <c r="AGU38" s="416"/>
      <c r="AGV38" s="416"/>
      <c r="AGW38" s="416"/>
      <c r="AGX38" s="416"/>
      <c r="AGY38" s="416"/>
      <c r="AGZ38" s="416"/>
      <c r="AHA38" s="416"/>
      <c r="AHB38" s="416"/>
      <c r="AHC38" s="416"/>
      <c r="AHD38" s="416"/>
      <c r="AHE38" s="416"/>
      <c r="AHF38" s="416"/>
      <c r="AHG38" s="416"/>
      <c r="AHH38" s="416"/>
      <c r="AHI38" s="416"/>
      <c r="AHJ38" s="416"/>
      <c r="AHK38" s="416"/>
      <c r="AHL38" s="416"/>
      <c r="AHM38" s="416"/>
      <c r="AHN38" s="416"/>
      <c r="AHO38" s="416"/>
      <c r="AHP38" s="416"/>
      <c r="AHQ38" s="416"/>
      <c r="AHR38" s="416"/>
      <c r="AHS38" s="416"/>
      <c r="AHT38" s="416"/>
      <c r="AHU38" s="416"/>
      <c r="AHV38" s="416"/>
      <c r="AHW38" s="416"/>
      <c r="AHX38" s="416"/>
      <c r="AHY38" s="416"/>
      <c r="AHZ38" s="416"/>
      <c r="AIA38" s="416"/>
      <c r="AIB38" s="416"/>
      <c r="AIC38" s="416"/>
      <c r="AID38" s="416"/>
      <c r="AIE38" s="416"/>
      <c r="AIF38" s="416"/>
      <c r="AIG38" s="416"/>
      <c r="AIH38" s="416"/>
      <c r="AII38" s="416"/>
      <c r="AIJ38" s="416"/>
      <c r="AIK38" s="416"/>
      <c r="AIL38" s="416"/>
      <c r="AIM38" s="416"/>
      <c r="AIN38" s="416"/>
      <c r="AIO38" s="416"/>
      <c r="AIP38" s="416"/>
      <c r="AIQ38" s="416"/>
      <c r="AIR38" s="416"/>
      <c r="AIS38" s="416"/>
      <c r="AIT38" s="416"/>
      <c r="AIU38" s="416"/>
      <c r="AIV38" s="416"/>
      <c r="AIW38" s="416"/>
      <c r="AIX38" s="416"/>
      <c r="AIY38" s="416"/>
      <c r="AIZ38" s="416"/>
      <c r="AJA38" s="416"/>
      <c r="AJB38" s="416"/>
      <c r="AJC38" s="416"/>
      <c r="AJD38" s="416"/>
      <c r="AJE38" s="416"/>
      <c r="AJF38" s="416"/>
      <c r="AJG38" s="416"/>
      <c r="AJH38" s="416"/>
      <c r="AJI38" s="416"/>
      <c r="AJJ38" s="416"/>
      <c r="AJK38" s="416"/>
      <c r="AJL38" s="416"/>
      <c r="AJM38" s="416"/>
      <c r="AJN38" s="416"/>
      <c r="AJO38" s="416"/>
      <c r="AJP38" s="416"/>
      <c r="AJQ38" s="416"/>
      <c r="AJR38" s="416"/>
      <c r="AJS38" s="416"/>
      <c r="AJT38" s="416"/>
      <c r="AJU38" s="416"/>
      <c r="AJV38" s="416"/>
      <c r="AJW38" s="416"/>
      <c r="AJX38" s="416"/>
      <c r="AJY38" s="416"/>
      <c r="AJZ38" s="416"/>
      <c r="AKA38" s="416"/>
      <c r="AKB38" s="416"/>
      <c r="AKC38" s="416"/>
      <c r="AKD38" s="416"/>
      <c r="AKE38" s="416"/>
      <c r="AKF38" s="416"/>
      <c r="AKG38" s="416"/>
      <c r="AKH38" s="416"/>
      <c r="AKI38" s="416"/>
      <c r="AKJ38" s="416"/>
      <c r="AKK38" s="416"/>
      <c r="AKL38" s="416"/>
      <c r="AKM38" s="416"/>
      <c r="AKN38" s="416"/>
      <c r="AKO38" s="416"/>
      <c r="AKP38" s="416"/>
      <c r="AKQ38" s="416"/>
      <c r="AKR38" s="416"/>
      <c r="AKS38" s="416"/>
      <c r="AKT38" s="416"/>
      <c r="AKU38" s="416"/>
      <c r="AKV38" s="416"/>
      <c r="AKW38" s="416"/>
      <c r="AKX38" s="416"/>
      <c r="AKY38" s="416"/>
      <c r="AKZ38" s="416"/>
      <c r="ALA38" s="416"/>
      <c r="ALB38" s="416"/>
      <c r="ALC38" s="416"/>
      <c r="ALD38" s="416"/>
      <c r="ALE38" s="416"/>
      <c r="ALF38" s="416"/>
      <c r="ALG38" s="416"/>
      <c r="ALH38" s="416"/>
      <c r="ALI38" s="416"/>
      <c r="ALJ38" s="416"/>
      <c r="ALK38" s="416"/>
      <c r="ALL38" s="416"/>
      <c r="ALM38" s="416"/>
      <c r="ALN38" s="416"/>
      <c r="ALO38" s="416"/>
      <c r="ALP38" s="416"/>
      <c r="ALQ38" s="416"/>
      <c r="ALR38" s="416"/>
      <c r="ALS38" s="416"/>
      <c r="ALT38" s="416"/>
      <c r="ALU38" s="416"/>
      <c r="ALV38" s="416"/>
      <c r="ALW38" s="416"/>
      <c r="ALX38" s="416"/>
      <c r="ALY38" s="416"/>
      <c r="ALZ38" s="416"/>
      <c r="AMA38" s="416"/>
      <c r="AMB38" s="416"/>
      <c r="AMC38" s="416"/>
      <c r="AMD38" s="416"/>
      <c r="AME38" s="416"/>
      <c r="AMF38" s="416"/>
      <c r="AMG38" s="416"/>
      <c r="AMH38" s="416"/>
      <c r="AMI38" s="416"/>
      <c r="AMJ38" s="416"/>
      <c r="AMK38" s="416"/>
    </row>
    <row r="39" spans="1:1025" s="298" customFormat="1" ht="39.950000000000003" customHeight="1" x14ac:dyDescent="0.8">
      <c r="A39" s="525" t="s">
        <v>64</v>
      </c>
      <c r="B39" s="418">
        <v>1320</v>
      </c>
      <c r="C39" s="419">
        <v>263</v>
      </c>
      <c r="D39" s="418">
        <v>342</v>
      </c>
      <c r="E39" s="419">
        <v>401</v>
      </c>
      <c r="F39" s="418">
        <v>443</v>
      </c>
      <c r="G39" s="420">
        <v>553.79999999999995</v>
      </c>
      <c r="H39" s="421"/>
      <c r="I39" s="417"/>
      <c r="J39" s="422"/>
      <c r="K39" s="416"/>
      <c r="L39" s="416"/>
      <c r="M39" s="416"/>
      <c r="N39" s="416"/>
      <c r="O39" s="416"/>
      <c r="P39" s="416"/>
      <c r="Q39" s="416"/>
      <c r="R39" s="416"/>
      <c r="S39" s="416"/>
      <c r="T39" s="416"/>
      <c r="U39" s="416"/>
      <c r="V39" s="416"/>
      <c r="W39" s="416"/>
      <c r="X39" s="416"/>
      <c r="Y39" s="416"/>
      <c r="Z39" s="416"/>
      <c r="AA39" s="416"/>
      <c r="AB39" s="416"/>
      <c r="AC39" s="416"/>
      <c r="AD39" s="416"/>
      <c r="AE39" s="416"/>
      <c r="AF39" s="416"/>
      <c r="AG39" s="416"/>
      <c r="AH39" s="416"/>
      <c r="AI39" s="416"/>
      <c r="AJ39" s="416"/>
      <c r="AK39" s="416"/>
      <c r="AL39" s="416"/>
      <c r="AM39" s="416"/>
      <c r="AN39" s="416"/>
      <c r="AO39" s="416"/>
      <c r="AP39" s="416"/>
      <c r="AQ39" s="416"/>
      <c r="AR39" s="416"/>
      <c r="AS39" s="416"/>
      <c r="AT39" s="416"/>
      <c r="AU39" s="416"/>
      <c r="AV39" s="416"/>
      <c r="AW39" s="416"/>
      <c r="AX39" s="416"/>
      <c r="AY39" s="416"/>
      <c r="AZ39" s="416"/>
      <c r="BA39" s="416"/>
      <c r="BB39" s="416"/>
      <c r="BC39" s="416"/>
      <c r="BD39" s="416"/>
      <c r="BE39" s="416"/>
      <c r="BF39" s="416"/>
      <c r="BG39" s="416"/>
      <c r="BH39" s="416"/>
      <c r="BI39" s="416"/>
      <c r="BJ39" s="416"/>
      <c r="BK39" s="416"/>
      <c r="BL39" s="416"/>
      <c r="BM39" s="416"/>
      <c r="BN39" s="416"/>
      <c r="BO39" s="416"/>
      <c r="BP39" s="416"/>
      <c r="BQ39" s="416"/>
      <c r="BR39" s="416"/>
      <c r="BS39" s="416"/>
      <c r="BT39" s="416"/>
      <c r="BU39" s="416"/>
      <c r="BV39" s="416"/>
      <c r="BW39" s="416"/>
      <c r="BX39" s="416"/>
      <c r="BY39" s="416"/>
      <c r="BZ39" s="416"/>
      <c r="CA39" s="416"/>
      <c r="CB39" s="416"/>
      <c r="CC39" s="416"/>
      <c r="CD39" s="416"/>
      <c r="CE39" s="416"/>
      <c r="CF39" s="416"/>
      <c r="CG39" s="416"/>
      <c r="CH39" s="416"/>
      <c r="CI39" s="416"/>
      <c r="CJ39" s="416"/>
      <c r="CK39" s="416"/>
      <c r="CL39" s="416"/>
      <c r="CM39" s="416"/>
      <c r="CN39" s="416"/>
      <c r="CO39" s="416"/>
      <c r="CP39" s="416"/>
      <c r="CQ39" s="416"/>
      <c r="CR39" s="416"/>
      <c r="CS39" s="416"/>
      <c r="CT39" s="416"/>
      <c r="CU39" s="416"/>
      <c r="CV39" s="416"/>
      <c r="CW39" s="416"/>
      <c r="CX39" s="416"/>
      <c r="CY39" s="416"/>
      <c r="CZ39" s="416"/>
      <c r="DA39" s="416"/>
      <c r="DB39" s="416"/>
      <c r="DC39" s="416"/>
      <c r="DD39" s="416"/>
      <c r="DE39" s="416"/>
      <c r="DF39" s="416"/>
      <c r="DG39" s="416"/>
      <c r="DH39" s="416"/>
      <c r="DI39" s="416"/>
      <c r="DJ39" s="416"/>
      <c r="DK39" s="416"/>
      <c r="DL39" s="416"/>
      <c r="DM39" s="416"/>
      <c r="DN39" s="416"/>
      <c r="DO39" s="416"/>
      <c r="DP39" s="416"/>
      <c r="DQ39" s="416"/>
      <c r="DR39" s="416"/>
      <c r="DS39" s="416"/>
      <c r="DT39" s="416"/>
      <c r="DU39" s="416"/>
      <c r="DV39" s="416"/>
      <c r="DW39" s="416"/>
      <c r="DX39" s="416"/>
      <c r="DY39" s="416"/>
      <c r="DZ39" s="416"/>
      <c r="EA39" s="416"/>
      <c r="EB39" s="416"/>
      <c r="EC39" s="416"/>
      <c r="ED39" s="416"/>
      <c r="EE39" s="416"/>
      <c r="EF39" s="416"/>
      <c r="EG39" s="416"/>
      <c r="EH39" s="416"/>
      <c r="EI39" s="416"/>
      <c r="EJ39" s="416"/>
      <c r="EK39" s="416"/>
      <c r="EL39" s="416"/>
      <c r="EM39" s="416"/>
      <c r="EN39" s="416"/>
      <c r="EO39" s="416"/>
      <c r="EP39" s="416"/>
      <c r="EQ39" s="416"/>
      <c r="ER39" s="416"/>
      <c r="ES39" s="416"/>
      <c r="ET39" s="416"/>
      <c r="EU39" s="416"/>
      <c r="EV39" s="416"/>
      <c r="EW39" s="416"/>
      <c r="EX39" s="416"/>
      <c r="EY39" s="416"/>
      <c r="EZ39" s="416"/>
      <c r="FA39" s="416"/>
      <c r="FB39" s="416"/>
      <c r="FC39" s="416"/>
      <c r="FD39" s="416"/>
      <c r="FE39" s="416"/>
      <c r="FF39" s="416"/>
      <c r="FG39" s="416"/>
      <c r="FH39" s="416"/>
      <c r="FI39" s="416"/>
      <c r="FJ39" s="416"/>
      <c r="FK39" s="416"/>
      <c r="FL39" s="416"/>
      <c r="FM39" s="416"/>
      <c r="FN39" s="416"/>
      <c r="FO39" s="416"/>
      <c r="FP39" s="416"/>
      <c r="FQ39" s="416"/>
      <c r="FR39" s="416"/>
      <c r="FS39" s="416"/>
      <c r="FT39" s="416"/>
      <c r="FU39" s="416"/>
      <c r="FV39" s="416"/>
      <c r="FW39" s="416"/>
      <c r="FX39" s="416"/>
      <c r="FY39" s="416"/>
      <c r="FZ39" s="416"/>
      <c r="GA39" s="416"/>
      <c r="GB39" s="416"/>
      <c r="GC39" s="416"/>
      <c r="GD39" s="416"/>
      <c r="GE39" s="416"/>
      <c r="GF39" s="416"/>
      <c r="GG39" s="416"/>
      <c r="GH39" s="416"/>
      <c r="GI39" s="416"/>
      <c r="GJ39" s="416"/>
      <c r="GK39" s="416"/>
      <c r="GL39" s="416"/>
      <c r="GM39" s="416"/>
      <c r="GN39" s="416"/>
      <c r="GO39" s="416"/>
      <c r="GP39" s="416"/>
      <c r="GQ39" s="416"/>
      <c r="GR39" s="416"/>
      <c r="GS39" s="416"/>
      <c r="GT39" s="416"/>
      <c r="GU39" s="416"/>
      <c r="GV39" s="416"/>
      <c r="GW39" s="416"/>
      <c r="GX39" s="416"/>
      <c r="GY39" s="416"/>
      <c r="GZ39" s="416"/>
      <c r="HA39" s="416"/>
      <c r="HB39" s="416"/>
      <c r="HC39" s="416"/>
      <c r="HD39" s="416"/>
      <c r="HE39" s="416"/>
      <c r="HF39" s="416"/>
      <c r="HG39" s="416"/>
      <c r="HH39" s="416"/>
      <c r="HI39" s="416"/>
      <c r="HJ39" s="416"/>
      <c r="HK39" s="416"/>
      <c r="HL39" s="416"/>
      <c r="HM39" s="416"/>
      <c r="HN39" s="416"/>
      <c r="HO39" s="416"/>
      <c r="HP39" s="416"/>
      <c r="HQ39" s="416"/>
      <c r="HR39" s="416"/>
      <c r="HS39" s="416"/>
      <c r="HT39" s="416"/>
      <c r="HU39" s="416"/>
      <c r="HV39" s="416"/>
      <c r="HW39" s="416"/>
      <c r="HX39" s="416"/>
      <c r="HY39" s="416"/>
      <c r="HZ39" s="416"/>
      <c r="IA39" s="416"/>
      <c r="IB39" s="416"/>
      <c r="IC39" s="416"/>
      <c r="ID39" s="416"/>
      <c r="IE39" s="416"/>
      <c r="IF39" s="416"/>
      <c r="IG39" s="416"/>
      <c r="IH39" s="416"/>
      <c r="II39" s="416"/>
      <c r="IJ39" s="416"/>
      <c r="IK39" s="416"/>
      <c r="IL39" s="416"/>
      <c r="IM39" s="416"/>
      <c r="IN39" s="416"/>
      <c r="IO39" s="416"/>
      <c r="IP39" s="416"/>
      <c r="IQ39" s="416"/>
      <c r="IR39" s="416"/>
      <c r="IS39" s="416"/>
      <c r="IT39" s="416"/>
      <c r="IU39" s="416"/>
      <c r="IV39" s="416"/>
      <c r="IW39" s="416"/>
      <c r="IX39" s="416"/>
      <c r="IY39" s="416"/>
      <c r="IZ39" s="416"/>
      <c r="JA39" s="416"/>
      <c r="JB39" s="416"/>
      <c r="JC39" s="416"/>
      <c r="JD39" s="416"/>
      <c r="JE39" s="416"/>
      <c r="JF39" s="416"/>
      <c r="JG39" s="416"/>
      <c r="JH39" s="416"/>
      <c r="JI39" s="416"/>
      <c r="JJ39" s="416"/>
      <c r="JK39" s="416"/>
      <c r="JL39" s="416"/>
      <c r="JM39" s="416"/>
      <c r="JN39" s="416"/>
      <c r="JO39" s="416"/>
      <c r="JP39" s="416"/>
      <c r="JQ39" s="416"/>
      <c r="JR39" s="416"/>
      <c r="JS39" s="416"/>
      <c r="JT39" s="416"/>
      <c r="JU39" s="416"/>
      <c r="JV39" s="416"/>
      <c r="JW39" s="416"/>
      <c r="JX39" s="416"/>
      <c r="JY39" s="416"/>
      <c r="JZ39" s="416"/>
      <c r="KA39" s="416"/>
      <c r="KB39" s="416"/>
      <c r="KC39" s="416"/>
      <c r="KD39" s="416"/>
      <c r="KE39" s="416"/>
      <c r="KF39" s="416"/>
      <c r="KG39" s="416"/>
      <c r="KH39" s="416"/>
      <c r="KI39" s="416"/>
      <c r="KJ39" s="416"/>
      <c r="KK39" s="416"/>
      <c r="KL39" s="416"/>
      <c r="KM39" s="416"/>
      <c r="KN39" s="416"/>
      <c r="KO39" s="416"/>
      <c r="KP39" s="416"/>
      <c r="KQ39" s="416"/>
      <c r="KR39" s="416"/>
      <c r="KS39" s="416"/>
      <c r="KT39" s="416"/>
      <c r="KU39" s="416"/>
      <c r="KV39" s="416"/>
      <c r="KW39" s="416"/>
      <c r="KX39" s="416"/>
      <c r="KY39" s="416"/>
      <c r="KZ39" s="416"/>
      <c r="LA39" s="416"/>
      <c r="LB39" s="416"/>
      <c r="LC39" s="416"/>
      <c r="LD39" s="416"/>
      <c r="LE39" s="416"/>
      <c r="LF39" s="416"/>
      <c r="LG39" s="416"/>
      <c r="LH39" s="416"/>
      <c r="LI39" s="416"/>
      <c r="LJ39" s="416"/>
      <c r="LK39" s="416"/>
      <c r="LL39" s="416"/>
      <c r="LM39" s="416"/>
      <c r="LN39" s="416"/>
      <c r="LO39" s="416"/>
      <c r="LP39" s="416"/>
      <c r="LQ39" s="416"/>
      <c r="LR39" s="416"/>
      <c r="LS39" s="416"/>
      <c r="LT39" s="416"/>
      <c r="LU39" s="416"/>
      <c r="LV39" s="416"/>
      <c r="LW39" s="416"/>
      <c r="LX39" s="416"/>
      <c r="LY39" s="416"/>
      <c r="LZ39" s="416"/>
      <c r="MA39" s="416"/>
      <c r="MB39" s="416"/>
      <c r="MC39" s="416"/>
      <c r="MD39" s="416"/>
      <c r="ME39" s="416"/>
      <c r="MF39" s="416"/>
      <c r="MG39" s="416"/>
      <c r="MH39" s="416"/>
      <c r="MI39" s="416"/>
      <c r="MJ39" s="416"/>
      <c r="MK39" s="416"/>
      <c r="ML39" s="416"/>
      <c r="MM39" s="416"/>
      <c r="MN39" s="416"/>
      <c r="MO39" s="416"/>
      <c r="MP39" s="416"/>
      <c r="MQ39" s="416"/>
      <c r="MR39" s="416"/>
      <c r="MS39" s="416"/>
      <c r="MT39" s="416"/>
      <c r="MU39" s="416"/>
      <c r="MV39" s="416"/>
      <c r="MW39" s="416"/>
      <c r="MX39" s="416"/>
      <c r="MY39" s="416"/>
      <c r="MZ39" s="416"/>
      <c r="NA39" s="416"/>
      <c r="NB39" s="416"/>
      <c r="NC39" s="416"/>
      <c r="ND39" s="416"/>
      <c r="NE39" s="416"/>
      <c r="NF39" s="416"/>
      <c r="NG39" s="416"/>
      <c r="NH39" s="416"/>
      <c r="NI39" s="416"/>
      <c r="NJ39" s="416"/>
      <c r="NK39" s="416"/>
      <c r="NL39" s="416"/>
      <c r="NM39" s="416"/>
      <c r="NN39" s="416"/>
      <c r="NO39" s="416"/>
      <c r="NP39" s="416"/>
      <c r="NQ39" s="416"/>
      <c r="NR39" s="416"/>
      <c r="NS39" s="416"/>
      <c r="NT39" s="416"/>
      <c r="NU39" s="416"/>
      <c r="NV39" s="416"/>
      <c r="NW39" s="416"/>
      <c r="NX39" s="416"/>
      <c r="NY39" s="416"/>
      <c r="NZ39" s="416"/>
      <c r="OA39" s="416"/>
      <c r="OB39" s="416"/>
      <c r="OC39" s="416"/>
      <c r="OD39" s="416"/>
      <c r="OE39" s="416"/>
      <c r="OF39" s="416"/>
      <c r="OG39" s="416"/>
      <c r="OH39" s="416"/>
      <c r="OI39" s="416"/>
      <c r="OJ39" s="416"/>
      <c r="OK39" s="416"/>
      <c r="OL39" s="416"/>
      <c r="OM39" s="416"/>
      <c r="ON39" s="416"/>
      <c r="OO39" s="416"/>
      <c r="OP39" s="416"/>
      <c r="OQ39" s="416"/>
      <c r="OR39" s="416"/>
      <c r="OS39" s="416"/>
      <c r="OT39" s="416"/>
      <c r="OU39" s="416"/>
      <c r="OV39" s="416"/>
      <c r="OW39" s="416"/>
      <c r="OX39" s="416"/>
      <c r="OY39" s="416"/>
      <c r="OZ39" s="416"/>
      <c r="PA39" s="416"/>
      <c r="PB39" s="416"/>
      <c r="PC39" s="416"/>
      <c r="PD39" s="416"/>
      <c r="PE39" s="416"/>
      <c r="PF39" s="416"/>
      <c r="PG39" s="416"/>
      <c r="PH39" s="416"/>
      <c r="PI39" s="416"/>
      <c r="PJ39" s="416"/>
      <c r="PK39" s="416"/>
      <c r="PL39" s="416"/>
      <c r="PM39" s="416"/>
      <c r="PN39" s="416"/>
      <c r="PO39" s="416"/>
      <c r="PP39" s="416"/>
      <c r="PQ39" s="416"/>
      <c r="PR39" s="416"/>
      <c r="PS39" s="416"/>
      <c r="PT39" s="416"/>
      <c r="PU39" s="416"/>
      <c r="PV39" s="416"/>
      <c r="PW39" s="416"/>
      <c r="PX39" s="416"/>
      <c r="PY39" s="416"/>
      <c r="PZ39" s="416"/>
      <c r="QA39" s="416"/>
      <c r="QB39" s="416"/>
      <c r="QC39" s="416"/>
      <c r="QD39" s="416"/>
      <c r="QE39" s="416"/>
      <c r="QF39" s="416"/>
      <c r="QG39" s="416"/>
      <c r="QH39" s="416"/>
      <c r="QI39" s="416"/>
      <c r="QJ39" s="416"/>
      <c r="QK39" s="416"/>
      <c r="QL39" s="416"/>
      <c r="QM39" s="416"/>
      <c r="QN39" s="416"/>
      <c r="QO39" s="416"/>
      <c r="QP39" s="416"/>
      <c r="QQ39" s="416"/>
      <c r="QR39" s="416"/>
      <c r="QS39" s="416"/>
      <c r="QT39" s="416"/>
      <c r="QU39" s="416"/>
      <c r="QV39" s="416"/>
      <c r="QW39" s="416"/>
      <c r="QX39" s="416"/>
      <c r="QY39" s="416"/>
      <c r="QZ39" s="416"/>
      <c r="RA39" s="416"/>
      <c r="RB39" s="416"/>
      <c r="RC39" s="416"/>
      <c r="RD39" s="416"/>
      <c r="RE39" s="416"/>
      <c r="RF39" s="416"/>
      <c r="RG39" s="416"/>
      <c r="RH39" s="416"/>
      <c r="RI39" s="416"/>
      <c r="RJ39" s="416"/>
      <c r="RK39" s="416"/>
      <c r="RL39" s="416"/>
      <c r="RM39" s="416"/>
      <c r="RN39" s="416"/>
      <c r="RO39" s="416"/>
      <c r="RP39" s="416"/>
      <c r="RQ39" s="416"/>
      <c r="RR39" s="416"/>
      <c r="RS39" s="416"/>
      <c r="RT39" s="416"/>
      <c r="RU39" s="416"/>
      <c r="RV39" s="416"/>
      <c r="RW39" s="416"/>
      <c r="RX39" s="416"/>
      <c r="RY39" s="416"/>
      <c r="RZ39" s="416"/>
      <c r="SA39" s="416"/>
      <c r="SB39" s="416"/>
      <c r="SC39" s="416"/>
      <c r="SD39" s="416"/>
      <c r="SE39" s="416"/>
      <c r="SF39" s="416"/>
      <c r="SG39" s="416"/>
      <c r="SH39" s="416"/>
      <c r="SI39" s="416"/>
      <c r="SJ39" s="416"/>
      <c r="SK39" s="416"/>
      <c r="SL39" s="416"/>
      <c r="SM39" s="416"/>
      <c r="SN39" s="416"/>
      <c r="SO39" s="416"/>
      <c r="SP39" s="416"/>
      <c r="SQ39" s="416"/>
      <c r="SR39" s="416"/>
      <c r="SS39" s="416"/>
      <c r="ST39" s="416"/>
      <c r="SU39" s="416"/>
      <c r="SV39" s="416"/>
      <c r="SW39" s="416"/>
      <c r="SX39" s="416"/>
      <c r="SY39" s="416"/>
      <c r="SZ39" s="416"/>
      <c r="TA39" s="416"/>
      <c r="TB39" s="416"/>
      <c r="TC39" s="416"/>
      <c r="TD39" s="416"/>
      <c r="TE39" s="416"/>
      <c r="TF39" s="416"/>
      <c r="TG39" s="416"/>
      <c r="TH39" s="416"/>
      <c r="TI39" s="416"/>
      <c r="TJ39" s="416"/>
      <c r="TK39" s="416"/>
      <c r="TL39" s="416"/>
      <c r="TM39" s="416"/>
      <c r="TN39" s="416"/>
      <c r="TO39" s="416"/>
      <c r="TP39" s="416"/>
      <c r="TQ39" s="416"/>
      <c r="TR39" s="416"/>
      <c r="TS39" s="416"/>
      <c r="TT39" s="416"/>
      <c r="TU39" s="416"/>
      <c r="TV39" s="416"/>
      <c r="TW39" s="416"/>
      <c r="TX39" s="416"/>
      <c r="TY39" s="416"/>
      <c r="TZ39" s="416"/>
      <c r="UA39" s="416"/>
      <c r="UB39" s="416"/>
      <c r="UC39" s="416"/>
      <c r="UD39" s="416"/>
      <c r="UE39" s="416"/>
      <c r="UF39" s="416"/>
      <c r="UG39" s="416"/>
      <c r="UH39" s="416"/>
      <c r="UI39" s="416"/>
      <c r="UJ39" s="416"/>
      <c r="UK39" s="416"/>
      <c r="UL39" s="416"/>
      <c r="UM39" s="416"/>
      <c r="UN39" s="416"/>
      <c r="UO39" s="416"/>
      <c r="UP39" s="416"/>
      <c r="UQ39" s="416"/>
      <c r="UR39" s="416"/>
      <c r="US39" s="416"/>
      <c r="UT39" s="416"/>
      <c r="UU39" s="416"/>
      <c r="UV39" s="416"/>
      <c r="UW39" s="416"/>
      <c r="UX39" s="416"/>
      <c r="UY39" s="416"/>
      <c r="UZ39" s="416"/>
      <c r="VA39" s="416"/>
      <c r="VB39" s="416"/>
      <c r="VC39" s="416"/>
      <c r="VD39" s="416"/>
      <c r="VE39" s="416"/>
      <c r="VF39" s="416"/>
      <c r="VG39" s="416"/>
      <c r="VH39" s="416"/>
      <c r="VI39" s="416"/>
      <c r="VJ39" s="416"/>
      <c r="VK39" s="416"/>
      <c r="VL39" s="416"/>
      <c r="VM39" s="416"/>
      <c r="VN39" s="416"/>
      <c r="VO39" s="416"/>
      <c r="VP39" s="416"/>
      <c r="VQ39" s="416"/>
      <c r="VR39" s="416"/>
      <c r="VS39" s="416"/>
      <c r="VT39" s="416"/>
      <c r="VU39" s="416"/>
      <c r="VV39" s="416"/>
      <c r="VW39" s="416"/>
      <c r="VX39" s="416"/>
      <c r="VY39" s="416"/>
      <c r="VZ39" s="416"/>
      <c r="WA39" s="416"/>
      <c r="WB39" s="416"/>
      <c r="WC39" s="416"/>
      <c r="WD39" s="416"/>
      <c r="WE39" s="416"/>
      <c r="WF39" s="416"/>
      <c r="WG39" s="416"/>
      <c r="WH39" s="416"/>
      <c r="WI39" s="416"/>
      <c r="WJ39" s="416"/>
      <c r="WK39" s="416"/>
      <c r="WL39" s="416"/>
      <c r="WM39" s="416"/>
      <c r="WN39" s="416"/>
      <c r="WO39" s="416"/>
      <c r="WP39" s="416"/>
      <c r="WQ39" s="416"/>
      <c r="WR39" s="416"/>
      <c r="WS39" s="416"/>
      <c r="WT39" s="416"/>
      <c r="WU39" s="416"/>
      <c r="WV39" s="416"/>
      <c r="WW39" s="416"/>
      <c r="WX39" s="416"/>
      <c r="WY39" s="416"/>
      <c r="WZ39" s="416"/>
      <c r="XA39" s="416"/>
      <c r="XB39" s="416"/>
      <c r="XC39" s="416"/>
      <c r="XD39" s="416"/>
      <c r="XE39" s="416"/>
      <c r="XF39" s="416"/>
      <c r="XG39" s="416"/>
      <c r="XH39" s="416"/>
      <c r="XI39" s="416"/>
      <c r="XJ39" s="416"/>
      <c r="XK39" s="416"/>
      <c r="XL39" s="416"/>
      <c r="XM39" s="416"/>
      <c r="XN39" s="416"/>
      <c r="XO39" s="416"/>
      <c r="XP39" s="416"/>
      <c r="XQ39" s="416"/>
      <c r="XR39" s="416"/>
      <c r="XS39" s="416"/>
      <c r="XT39" s="416"/>
      <c r="XU39" s="416"/>
      <c r="XV39" s="416"/>
      <c r="XW39" s="416"/>
      <c r="XX39" s="416"/>
      <c r="XY39" s="416"/>
      <c r="XZ39" s="416"/>
      <c r="YA39" s="416"/>
      <c r="YB39" s="416"/>
      <c r="YC39" s="416"/>
      <c r="YD39" s="416"/>
      <c r="YE39" s="416"/>
      <c r="YF39" s="416"/>
      <c r="YG39" s="416"/>
      <c r="YH39" s="416"/>
      <c r="YI39" s="416"/>
      <c r="YJ39" s="416"/>
      <c r="YK39" s="416"/>
      <c r="YL39" s="416"/>
      <c r="YM39" s="416"/>
      <c r="YN39" s="416"/>
      <c r="YO39" s="416"/>
      <c r="YP39" s="416"/>
      <c r="YQ39" s="416"/>
      <c r="YR39" s="416"/>
      <c r="YS39" s="416"/>
      <c r="YT39" s="416"/>
      <c r="YU39" s="416"/>
      <c r="YV39" s="416"/>
      <c r="YW39" s="416"/>
      <c r="YX39" s="416"/>
      <c r="YY39" s="416"/>
      <c r="YZ39" s="416"/>
      <c r="ZA39" s="416"/>
      <c r="ZB39" s="416"/>
      <c r="ZC39" s="416"/>
      <c r="ZD39" s="416"/>
      <c r="ZE39" s="416"/>
      <c r="ZF39" s="416"/>
      <c r="ZG39" s="416"/>
      <c r="ZH39" s="416"/>
      <c r="ZI39" s="416"/>
      <c r="ZJ39" s="416"/>
      <c r="ZK39" s="416"/>
      <c r="ZL39" s="416"/>
      <c r="ZM39" s="416"/>
      <c r="ZN39" s="416"/>
      <c r="ZO39" s="416"/>
      <c r="ZP39" s="416"/>
      <c r="ZQ39" s="416"/>
      <c r="ZR39" s="416"/>
      <c r="ZS39" s="416"/>
      <c r="ZT39" s="416"/>
      <c r="ZU39" s="416"/>
      <c r="ZV39" s="416"/>
      <c r="ZW39" s="416"/>
      <c r="ZX39" s="416"/>
      <c r="ZY39" s="416"/>
      <c r="ZZ39" s="416"/>
      <c r="AAA39" s="416"/>
      <c r="AAB39" s="416"/>
      <c r="AAC39" s="416"/>
      <c r="AAD39" s="416"/>
      <c r="AAE39" s="416"/>
      <c r="AAF39" s="416"/>
      <c r="AAG39" s="416"/>
      <c r="AAH39" s="416"/>
      <c r="AAI39" s="416"/>
      <c r="AAJ39" s="416"/>
      <c r="AAK39" s="416"/>
      <c r="AAL39" s="416"/>
      <c r="AAM39" s="416"/>
      <c r="AAN39" s="416"/>
      <c r="AAO39" s="416"/>
      <c r="AAP39" s="416"/>
      <c r="AAQ39" s="416"/>
      <c r="AAR39" s="416"/>
      <c r="AAS39" s="416"/>
      <c r="AAT39" s="416"/>
      <c r="AAU39" s="416"/>
      <c r="AAV39" s="416"/>
      <c r="AAW39" s="416"/>
      <c r="AAX39" s="416"/>
      <c r="AAY39" s="416"/>
      <c r="AAZ39" s="416"/>
      <c r="ABA39" s="416"/>
      <c r="ABB39" s="416"/>
      <c r="ABC39" s="416"/>
      <c r="ABD39" s="416"/>
      <c r="ABE39" s="416"/>
      <c r="ABF39" s="416"/>
      <c r="ABG39" s="416"/>
      <c r="ABH39" s="416"/>
      <c r="ABI39" s="416"/>
      <c r="ABJ39" s="416"/>
      <c r="ABK39" s="416"/>
      <c r="ABL39" s="416"/>
      <c r="ABM39" s="416"/>
      <c r="ABN39" s="416"/>
      <c r="ABO39" s="416"/>
      <c r="ABP39" s="416"/>
      <c r="ABQ39" s="416"/>
      <c r="ABR39" s="416"/>
      <c r="ABS39" s="416"/>
      <c r="ABT39" s="416"/>
      <c r="ABU39" s="416"/>
      <c r="ABV39" s="416"/>
      <c r="ABW39" s="416"/>
      <c r="ABX39" s="416"/>
      <c r="ABY39" s="416"/>
      <c r="ABZ39" s="416"/>
      <c r="ACA39" s="416"/>
      <c r="ACB39" s="416"/>
      <c r="ACC39" s="416"/>
      <c r="ACD39" s="416"/>
      <c r="ACE39" s="416"/>
      <c r="ACF39" s="416"/>
      <c r="ACG39" s="416"/>
      <c r="ACH39" s="416"/>
      <c r="ACI39" s="416"/>
      <c r="ACJ39" s="416"/>
      <c r="ACK39" s="416"/>
      <c r="ACL39" s="416"/>
      <c r="ACM39" s="416"/>
      <c r="ACN39" s="416"/>
      <c r="ACO39" s="416"/>
      <c r="ACP39" s="416"/>
      <c r="ACQ39" s="416"/>
      <c r="ACR39" s="416"/>
      <c r="ACS39" s="416"/>
      <c r="ACT39" s="416"/>
      <c r="ACU39" s="416"/>
      <c r="ACV39" s="416"/>
      <c r="ACW39" s="416"/>
      <c r="ACX39" s="416"/>
      <c r="ACY39" s="416"/>
      <c r="ACZ39" s="416"/>
      <c r="ADA39" s="416"/>
      <c r="ADB39" s="416"/>
      <c r="ADC39" s="416"/>
      <c r="ADD39" s="416"/>
      <c r="ADE39" s="416"/>
      <c r="ADF39" s="416"/>
      <c r="ADG39" s="416"/>
      <c r="ADH39" s="416"/>
      <c r="ADI39" s="416"/>
      <c r="ADJ39" s="416"/>
      <c r="ADK39" s="416"/>
      <c r="ADL39" s="416"/>
      <c r="ADM39" s="416"/>
      <c r="ADN39" s="416"/>
      <c r="ADO39" s="416"/>
      <c r="ADP39" s="416"/>
      <c r="ADQ39" s="416"/>
      <c r="ADR39" s="416"/>
      <c r="ADS39" s="416"/>
      <c r="ADT39" s="416"/>
      <c r="ADU39" s="416"/>
      <c r="ADV39" s="416"/>
      <c r="ADW39" s="416"/>
      <c r="ADX39" s="416"/>
      <c r="ADY39" s="416"/>
      <c r="ADZ39" s="416"/>
      <c r="AEA39" s="416"/>
      <c r="AEB39" s="416"/>
      <c r="AEC39" s="416"/>
      <c r="AED39" s="416"/>
      <c r="AEE39" s="416"/>
      <c r="AEF39" s="416"/>
      <c r="AEG39" s="416"/>
      <c r="AEH39" s="416"/>
      <c r="AEI39" s="416"/>
      <c r="AEJ39" s="416"/>
      <c r="AEK39" s="416"/>
      <c r="AEL39" s="416"/>
      <c r="AEM39" s="416"/>
      <c r="AEN39" s="416"/>
      <c r="AEO39" s="416"/>
      <c r="AEP39" s="416"/>
      <c r="AEQ39" s="416"/>
      <c r="AER39" s="416"/>
      <c r="AES39" s="416"/>
      <c r="AET39" s="416"/>
      <c r="AEU39" s="416"/>
      <c r="AEV39" s="416"/>
      <c r="AEW39" s="416"/>
      <c r="AEX39" s="416"/>
      <c r="AEY39" s="416"/>
      <c r="AEZ39" s="416"/>
      <c r="AFA39" s="416"/>
      <c r="AFB39" s="416"/>
      <c r="AFC39" s="416"/>
      <c r="AFD39" s="416"/>
      <c r="AFE39" s="416"/>
      <c r="AFF39" s="416"/>
      <c r="AFG39" s="416"/>
      <c r="AFH39" s="416"/>
      <c r="AFI39" s="416"/>
      <c r="AFJ39" s="416"/>
      <c r="AFK39" s="416"/>
      <c r="AFL39" s="416"/>
      <c r="AFM39" s="416"/>
      <c r="AFN39" s="416"/>
      <c r="AFO39" s="416"/>
      <c r="AFP39" s="416"/>
      <c r="AFQ39" s="416"/>
      <c r="AFR39" s="416"/>
      <c r="AFS39" s="416"/>
      <c r="AFT39" s="416"/>
      <c r="AFU39" s="416"/>
      <c r="AFV39" s="416"/>
      <c r="AFW39" s="416"/>
      <c r="AFX39" s="416"/>
      <c r="AFY39" s="416"/>
      <c r="AFZ39" s="416"/>
      <c r="AGA39" s="416"/>
      <c r="AGB39" s="416"/>
      <c r="AGC39" s="416"/>
      <c r="AGD39" s="416"/>
      <c r="AGE39" s="416"/>
      <c r="AGF39" s="416"/>
      <c r="AGG39" s="416"/>
      <c r="AGH39" s="416"/>
      <c r="AGI39" s="416"/>
      <c r="AGJ39" s="416"/>
      <c r="AGK39" s="416"/>
      <c r="AGL39" s="416"/>
      <c r="AGM39" s="416"/>
      <c r="AGN39" s="416"/>
      <c r="AGO39" s="416"/>
      <c r="AGP39" s="416"/>
      <c r="AGQ39" s="416"/>
      <c r="AGR39" s="416"/>
      <c r="AGS39" s="416"/>
      <c r="AGT39" s="416"/>
      <c r="AGU39" s="416"/>
      <c r="AGV39" s="416"/>
      <c r="AGW39" s="416"/>
      <c r="AGX39" s="416"/>
      <c r="AGY39" s="416"/>
      <c r="AGZ39" s="416"/>
      <c r="AHA39" s="416"/>
      <c r="AHB39" s="416"/>
      <c r="AHC39" s="416"/>
      <c r="AHD39" s="416"/>
      <c r="AHE39" s="416"/>
      <c r="AHF39" s="416"/>
      <c r="AHG39" s="416"/>
      <c r="AHH39" s="416"/>
      <c r="AHI39" s="416"/>
      <c r="AHJ39" s="416"/>
      <c r="AHK39" s="416"/>
      <c r="AHL39" s="416"/>
      <c r="AHM39" s="416"/>
      <c r="AHN39" s="416"/>
      <c r="AHO39" s="416"/>
      <c r="AHP39" s="416"/>
      <c r="AHQ39" s="416"/>
      <c r="AHR39" s="416"/>
      <c r="AHS39" s="416"/>
      <c r="AHT39" s="416"/>
      <c r="AHU39" s="416"/>
      <c r="AHV39" s="416"/>
      <c r="AHW39" s="416"/>
      <c r="AHX39" s="416"/>
      <c r="AHY39" s="416"/>
      <c r="AHZ39" s="416"/>
      <c r="AIA39" s="416"/>
      <c r="AIB39" s="416"/>
      <c r="AIC39" s="416"/>
      <c r="AID39" s="416"/>
      <c r="AIE39" s="416"/>
      <c r="AIF39" s="416"/>
      <c r="AIG39" s="416"/>
      <c r="AIH39" s="416"/>
      <c r="AII39" s="416"/>
      <c r="AIJ39" s="416"/>
      <c r="AIK39" s="416"/>
      <c r="AIL39" s="416"/>
      <c r="AIM39" s="416"/>
      <c r="AIN39" s="416"/>
      <c r="AIO39" s="416"/>
      <c r="AIP39" s="416"/>
      <c r="AIQ39" s="416"/>
      <c r="AIR39" s="416"/>
      <c r="AIS39" s="416"/>
      <c r="AIT39" s="416"/>
      <c r="AIU39" s="416"/>
      <c r="AIV39" s="416"/>
      <c r="AIW39" s="416"/>
      <c r="AIX39" s="416"/>
      <c r="AIY39" s="416"/>
      <c r="AIZ39" s="416"/>
      <c r="AJA39" s="416"/>
      <c r="AJB39" s="416"/>
      <c r="AJC39" s="416"/>
      <c r="AJD39" s="416"/>
      <c r="AJE39" s="416"/>
      <c r="AJF39" s="416"/>
      <c r="AJG39" s="416"/>
      <c r="AJH39" s="416"/>
      <c r="AJI39" s="416"/>
      <c r="AJJ39" s="416"/>
      <c r="AJK39" s="416"/>
      <c r="AJL39" s="416"/>
      <c r="AJM39" s="416"/>
      <c r="AJN39" s="416"/>
      <c r="AJO39" s="416"/>
      <c r="AJP39" s="416"/>
      <c r="AJQ39" s="416"/>
      <c r="AJR39" s="416"/>
      <c r="AJS39" s="416"/>
      <c r="AJT39" s="416"/>
      <c r="AJU39" s="416"/>
      <c r="AJV39" s="416"/>
      <c r="AJW39" s="416"/>
      <c r="AJX39" s="416"/>
      <c r="AJY39" s="416"/>
      <c r="AJZ39" s="416"/>
      <c r="AKA39" s="416"/>
      <c r="AKB39" s="416"/>
      <c r="AKC39" s="416"/>
      <c r="AKD39" s="416"/>
      <c r="AKE39" s="416"/>
      <c r="AKF39" s="416"/>
      <c r="AKG39" s="416"/>
      <c r="AKH39" s="416"/>
      <c r="AKI39" s="416"/>
      <c r="AKJ39" s="416"/>
      <c r="AKK39" s="416"/>
      <c r="AKL39" s="416"/>
      <c r="AKM39" s="416"/>
      <c r="AKN39" s="416"/>
      <c r="AKO39" s="416"/>
      <c r="AKP39" s="416"/>
      <c r="AKQ39" s="416"/>
      <c r="AKR39" s="416"/>
      <c r="AKS39" s="416"/>
      <c r="AKT39" s="416"/>
      <c r="AKU39" s="416"/>
      <c r="AKV39" s="416"/>
      <c r="AKW39" s="416"/>
      <c r="AKX39" s="416"/>
      <c r="AKY39" s="416"/>
      <c r="AKZ39" s="416"/>
      <c r="ALA39" s="416"/>
      <c r="ALB39" s="416"/>
      <c r="ALC39" s="416"/>
      <c r="ALD39" s="416"/>
      <c r="ALE39" s="416"/>
      <c r="ALF39" s="416"/>
      <c r="ALG39" s="416"/>
      <c r="ALH39" s="416"/>
      <c r="ALI39" s="416"/>
      <c r="ALJ39" s="416"/>
      <c r="ALK39" s="416"/>
      <c r="ALL39" s="416"/>
      <c r="ALM39" s="416"/>
      <c r="ALN39" s="416"/>
      <c r="ALO39" s="416"/>
      <c r="ALP39" s="416"/>
      <c r="ALQ39" s="416"/>
      <c r="ALR39" s="416"/>
      <c r="ALS39" s="416"/>
      <c r="ALT39" s="416"/>
      <c r="ALU39" s="416"/>
      <c r="ALV39" s="416"/>
      <c r="ALW39" s="416"/>
      <c r="ALX39" s="416"/>
      <c r="ALY39" s="416"/>
      <c r="ALZ39" s="416"/>
      <c r="AMA39" s="416"/>
      <c r="AMB39" s="416"/>
      <c r="AMC39" s="416"/>
      <c r="AMD39" s="416"/>
      <c r="AME39" s="416"/>
      <c r="AMF39" s="416"/>
      <c r="AMG39" s="416"/>
      <c r="AMH39" s="416"/>
      <c r="AMI39" s="416"/>
      <c r="AMJ39" s="416"/>
      <c r="AMK39" s="416"/>
    </row>
    <row r="40" spans="1:1025" s="298" customFormat="1" ht="39.950000000000003" customHeight="1" x14ac:dyDescent="0.8">
      <c r="A40" s="525" t="s">
        <v>65</v>
      </c>
      <c r="B40" s="418">
        <v>1120</v>
      </c>
      <c r="C40" s="419">
        <v>428</v>
      </c>
      <c r="D40" s="418">
        <v>220</v>
      </c>
      <c r="E40" s="419">
        <v>904</v>
      </c>
      <c r="F40" s="418">
        <v>672</v>
      </c>
      <c r="G40" s="420">
        <v>668.8</v>
      </c>
      <c r="H40" s="421"/>
      <c r="I40" s="417"/>
      <c r="J40" s="422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  <c r="X40" s="416"/>
      <c r="Y40" s="416"/>
      <c r="Z40" s="416"/>
      <c r="AA40" s="416"/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6"/>
      <c r="AQ40" s="416"/>
      <c r="AR40" s="416"/>
      <c r="AS40" s="416"/>
      <c r="AT40" s="416"/>
      <c r="AU40" s="416"/>
      <c r="AV40" s="416"/>
      <c r="AW40" s="416"/>
      <c r="AX40" s="416"/>
      <c r="AY40" s="416"/>
      <c r="AZ40" s="416"/>
      <c r="BA40" s="416"/>
      <c r="BB40" s="416"/>
      <c r="BC40" s="416"/>
      <c r="BD40" s="416"/>
      <c r="BE40" s="416"/>
      <c r="BF40" s="416"/>
      <c r="BG40" s="416"/>
      <c r="BH40" s="416"/>
      <c r="BI40" s="416"/>
      <c r="BJ40" s="416"/>
      <c r="BK40" s="416"/>
      <c r="BL40" s="416"/>
      <c r="BM40" s="416"/>
      <c r="BN40" s="416"/>
      <c r="BO40" s="416"/>
      <c r="BP40" s="416"/>
      <c r="BQ40" s="416"/>
      <c r="BR40" s="416"/>
      <c r="BS40" s="416"/>
      <c r="BT40" s="416"/>
      <c r="BU40" s="416"/>
      <c r="BV40" s="416"/>
      <c r="BW40" s="416"/>
      <c r="BX40" s="416"/>
      <c r="BY40" s="416"/>
      <c r="BZ40" s="416"/>
      <c r="CA40" s="416"/>
      <c r="CB40" s="416"/>
      <c r="CC40" s="416"/>
      <c r="CD40" s="416"/>
      <c r="CE40" s="416"/>
      <c r="CF40" s="416"/>
      <c r="CG40" s="416"/>
      <c r="CH40" s="416"/>
      <c r="CI40" s="416"/>
      <c r="CJ40" s="416"/>
      <c r="CK40" s="416"/>
      <c r="CL40" s="416"/>
      <c r="CM40" s="416"/>
      <c r="CN40" s="416"/>
      <c r="CO40" s="416"/>
      <c r="CP40" s="416"/>
      <c r="CQ40" s="416"/>
      <c r="CR40" s="416"/>
      <c r="CS40" s="416"/>
      <c r="CT40" s="416"/>
      <c r="CU40" s="416"/>
      <c r="CV40" s="416"/>
      <c r="CW40" s="416"/>
      <c r="CX40" s="416"/>
      <c r="CY40" s="416"/>
      <c r="CZ40" s="416"/>
      <c r="DA40" s="416"/>
      <c r="DB40" s="416"/>
      <c r="DC40" s="416"/>
      <c r="DD40" s="416"/>
      <c r="DE40" s="416"/>
      <c r="DF40" s="416"/>
      <c r="DG40" s="416"/>
      <c r="DH40" s="416"/>
      <c r="DI40" s="416"/>
      <c r="DJ40" s="416"/>
      <c r="DK40" s="416"/>
      <c r="DL40" s="416"/>
      <c r="DM40" s="416"/>
      <c r="DN40" s="416"/>
      <c r="DO40" s="416"/>
      <c r="DP40" s="416"/>
      <c r="DQ40" s="416"/>
      <c r="DR40" s="416"/>
      <c r="DS40" s="416"/>
      <c r="DT40" s="416"/>
      <c r="DU40" s="416"/>
      <c r="DV40" s="416"/>
      <c r="DW40" s="416"/>
      <c r="DX40" s="416"/>
      <c r="DY40" s="416"/>
      <c r="DZ40" s="416"/>
      <c r="EA40" s="416"/>
      <c r="EB40" s="416"/>
      <c r="EC40" s="416"/>
      <c r="ED40" s="416"/>
      <c r="EE40" s="416"/>
      <c r="EF40" s="416"/>
      <c r="EG40" s="416"/>
      <c r="EH40" s="416"/>
      <c r="EI40" s="416"/>
      <c r="EJ40" s="416"/>
      <c r="EK40" s="416"/>
      <c r="EL40" s="416"/>
      <c r="EM40" s="416"/>
      <c r="EN40" s="416"/>
      <c r="EO40" s="416"/>
      <c r="EP40" s="416"/>
      <c r="EQ40" s="416"/>
      <c r="ER40" s="416"/>
      <c r="ES40" s="416"/>
      <c r="ET40" s="416"/>
      <c r="EU40" s="416"/>
      <c r="EV40" s="416"/>
      <c r="EW40" s="416"/>
      <c r="EX40" s="416"/>
      <c r="EY40" s="416"/>
      <c r="EZ40" s="416"/>
      <c r="FA40" s="416"/>
      <c r="FB40" s="416"/>
      <c r="FC40" s="416"/>
      <c r="FD40" s="416"/>
      <c r="FE40" s="416"/>
      <c r="FF40" s="416"/>
      <c r="FG40" s="416"/>
      <c r="FH40" s="416"/>
      <c r="FI40" s="416"/>
      <c r="FJ40" s="416"/>
      <c r="FK40" s="416"/>
      <c r="FL40" s="416"/>
      <c r="FM40" s="416"/>
      <c r="FN40" s="416"/>
      <c r="FO40" s="416"/>
      <c r="FP40" s="416"/>
      <c r="FQ40" s="416"/>
      <c r="FR40" s="416"/>
      <c r="FS40" s="416"/>
      <c r="FT40" s="416"/>
      <c r="FU40" s="416"/>
      <c r="FV40" s="416"/>
      <c r="FW40" s="416"/>
      <c r="FX40" s="416"/>
      <c r="FY40" s="416"/>
      <c r="FZ40" s="416"/>
      <c r="GA40" s="416"/>
      <c r="GB40" s="416"/>
      <c r="GC40" s="416"/>
      <c r="GD40" s="416"/>
      <c r="GE40" s="416"/>
      <c r="GF40" s="416"/>
      <c r="GG40" s="416"/>
      <c r="GH40" s="416"/>
      <c r="GI40" s="416"/>
      <c r="GJ40" s="416"/>
      <c r="GK40" s="416"/>
      <c r="GL40" s="416"/>
      <c r="GM40" s="416"/>
      <c r="GN40" s="416"/>
      <c r="GO40" s="416"/>
      <c r="GP40" s="416"/>
      <c r="GQ40" s="416"/>
      <c r="GR40" s="416"/>
      <c r="GS40" s="416"/>
      <c r="GT40" s="416"/>
      <c r="GU40" s="416"/>
      <c r="GV40" s="416"/>
      <c r="GW40" s="416"/>
      <c r="GX40" s="416"/>
      <c r="GY40" s="416"/>
      <c r="GZ40" s="416"/>
      <c r="HA40" s="416"/>
      <c r="HB40" s="416"/>
      <c r="HC40" s="416"/>
      <c r="HD40" s="416"/>
      <c r="HE40" s="416"/>
      <c r="HF40" s="416"/>
      <c r="HG40" s="416"/>
      <c r="HH40" s="416"/>
      <c r="HI40" s="416"/>
      <c r="HJ40" s="416"/>
      <c r="HK40" s="416"/>
      <c r="HL40" s="416"/>
      <c r="HM40" s="416"/>
      <c r="HN40" s="416"/>
      <c r="HO40" s="416"/>
      <c r="HP40" s="416"/>
      <c r="HQ40" s="416"/>
      <c r="HR40" s="416"/>
      <c r="HS40" s="416"/>
      <c r="HT40" s="416"/>
      <c r="HU40" s="416"/>
      <c r="HV40" s="416"/>
      <c r="HW40" s="416"/>
      <c r="HX40" s="416"/>
      <c r="HY40" s="416"/>
      <c r="HZ40" s="416"/>
      <c r="IA40" s="416"/>
      <c r="IB40" s="416"/>
      <c r="IC40" s="416"/>
      <c r="ID40" s="416"/>
      <c r="IE40" s="416"/>
      <c r="IF40" s="416"/>
      <c r="IG40" s="416"/>
      <c r="IH40" s="416"/>
      <c r="II40" s="416"/>
      <c r="IJ40" s="416"/>
      <c r="IK40" s="416"/>
      <c r="IL40" s="416"/>
      <c r="IM40" s="416"/>
      <c r="IN40" s="416"/>
      <c r="IO40" s="416"/>
      <c r="IP40" s="416"/>
      <c r="IQ40" s="416"/>
      <c r="IR40" s="416"/>
      <c r="IS40" s="416"/>
      <c r="IT40" s="416"/>
      <c r="IU40" s="416"/>
      <c r="IV40" s="416"/>
      <c r="IW40" s="416"/>
      <c r="IX40" s="416"/>
      <c r="IY40" s="416"/>
      <c r="IZ40" s="416"/>
      <c r="JA40" s="416"/>
      <c r="JB40" s="416"/>
      <c r="JC40" s="416"/>
      <c r="JD40" s="416"/>
      <c r="JE40" s="416"/>
      <c r="JF40" s="416"/>
      <c r="JG40" s="416"/>
      <c r="JH40" s="416"/>
      <c r="JI40" s="416"/>
      <c r="JJ40" s="416"/>
      <c r="JK40" s="416"/>
      <c r="JL40" s="416"/>
      <c r="JM40" s="416"/>
      <c r="JN40" s="416"/>
      <c r="JO40" s="416"/>
      <c r="JP40" s="416"/>
      <c r="JQ40" s="416"/>
      <c r="JR40" s="416"/>
      <c r="JS40" s="416"/>
      <c r="JT40" s="416"/>
      <c r="JU40" s="416"/>
      <c r="JV40" s="416"/>
      <c r="JW40" s="416"/>
      <c r="JX40" s="416"/>
      <c r="JY40" s="416"/>
      <c r="JZ40" s="416"/>
      <c r="KA40" s="416"/>
      <c r="KB40" s="416"/>
      <c r="KC40" s="416"/>
      <c r="KD40" s="416"/>
      <c r="KE40" s="416"/>
      <c r="KF40" s="416"/>
      <c r="KG40" s="416"/>
      <c r="KH40" s="416"/>
      <c r="KI40" s="416"/>
      <c r="KJ40" s="416"/>
      <c r="KK40" s="416"/>
      <c r="KL40" s="416"/>
      <c r="KM40" s="416"/>
      <c r="KN40" s="416"/>
      <c r="KO40" s="416"/>
      <c r="KP40" s="416"/>
      <c r="KQ40" s="416"/>
      <c r="KR40" s="416"/>
      <c r="KS40" s="416"/>
      <c r="KT40" s="416"/>
      <c r="KU40" s="416"/>
      <c r="KV40" s="416"/>
      <c r="KW40" s="416"/>
      <c r="KX40" s="416"/>
      <c r="KY40" s="416"/>
      <c r="KZ40" s="416"/>
      <c r="LA40" s="416"/>
      <c r="LB40" s="416"/>
      <c r="LC40" s="416"/>
      <c r="LD40" s="416"/>
      <c r="LE40" s="416"/>
      <c r="LF40" s="416"/>
      <c r="LG40" s="416"/>
      <c r="LH40" s="416"/>
      <c r="LI40" s="416"/>
      <c r="LJ40" s="416"/>
      <c r="LK40" s="416"/>
      <c r="LL40" s="416"/>
      <c r="LM40" s="416"/>
      <c r="LN40" s="416"/>
      <c r="LO40" s="416"/>
      <c r="LP40" s="416"/>
      <c r="LQ40" s="416"/>
      <c r="LR40" s="416"/>
      <c r="LS40" s="416"/>
      <c r="LT40" s="416"/>
      <c r="LU40" s="416"/>
      <c r="LV40" s="416"/>
      <c r="LW40" s="416"/>
      <c r="LX40" s="416"/>
      <c r="LY40" s="416"/>
      <c r="LZ40" s="416"/>
      <c r="MA40" s="416"/>
      <c r="MB40" s="416"/>
      <c r="MC40" s="416"/>
      <c r="MD40" s="416"/>
      <c r="ME40" s="416"/>
      <c r="MF40" s="416"/>
      <c r="MG40" s="416"/>
      <c r="MH40" s="416"/>
      <c r="MI40" s="416"/>
      <c r="MJ40" s="416"/>
      <c r="MK40" s="416"/>
      <c r="ML40" s="416"/>
      <c r="MM40" s="416"/>
      <c r="MN40" s="416"/>
      <c r="MO40" s="416"/>
      <c r="MP40" s="416"/>
      <c r="MQ40" s="416"/>
      <c r="MR40" s="416"/>
      <c r="MS40" s="416"/>
      <c r="MT40" s="416"/>
      <c r="MU40" s="416"/>
      <c r="MV40" s="416"/>
      <c r="MW40" s="416"/>
      <c r="MX40" s="416"/>
      <c r="MY40" s="416"/>
      <c r="MZ40" s="416"/>
      <c r="NA40" s="416"/>
      <c r="NB40" s="416"/>
      <c r="NC40" s="416"/>
      <c r="ND40" s="416"/>
      <c r="NE40" s="416"/>
      <c r="NF40" s="416"/>
      <c r="NG40" s="416"/>
      <c r="NH40" s="416"/>
      <c r="NI40" s="416"/>
      <c r="NJ40" s="416"/>
      <c r="NK40" s="416"/>
      <c r="NL40" s="416"/>
      <c r="NM40" s="416"/>
      <c r="NN40" s="416"/>
      <c r="NO40" s="416"/>
      <c r="NP40" s="416"/>
      <c r="NQ40" s="416"/>
      <c r="NR40" s="416"/>
      <c r="NS40" s="416"/>
      <c r="NT40" s="416"/>
      <c r="NU40" s="416"/>
      <c r="NV40" s="416"/>
      <c r="NW40" s="416"/>
      <c r="NX40" s="416"/>
      <c r="NY40" s="416"/>
      <c r="NZ40" s="416"/>
      <c r="OA40" s="416"/>
      <c r="OB40" s="416"/>
      <c r="OC40" s="416"/>
      <c r="OD40" s="416"/>
      <c r="OE40" s="416"/>
      <c r="OF40" s="416"/>
      <c r="OG40" s="416"/>
      <c r="OH40" s="416"/>
      <c r="OI40" s="416"/>
      <c r="OJ40" s="416"/>
      <c r="OK40" s="416"/>
      <c r="OL40" s="416"/>
      <c r="OM40" s="416"/>
      <c r="ON40" s="416"/>
      <c r="OO40" s="416"/>
      <c r="OP40" s="416"/>
      <c r="OQ40" s="416"/>
      <c r="OR40" s="416"/>
      <c r="OS40" s="416"/>
      <c r="OT40" s="416"/>
      <c r="OU40" s="416"/>
      <c r="OV40" s="416"/>
      <c r="OW40" s="416"/>
      <c r="OX40" s="416"/>
      <c r="OY40" s="416"/>
      <c r="OZ40" s="416"/>
      <c r="PA40" s="416"/>
      <c r="PB40" s="416"/>
      <c r="PC40" s="416"/>
      <c r="PD40" s="416"/>
      <c r="PE40" s="416"/>
      <c r="PF40" s="416"/>
      <c r="PG40" s="416"/>
      <c r="PH40" s="416"/>
      <c r="PI40" s="416"/>
      <c r="PJ40" s="416"/>
      <c r="PK40" s="416"/>
      <c r="PL40" s="416"/>
      <c r="PM40" s="416"/>
      <c r="PN40" s="416"/>
      <c r="PO40" s="416"/>
      <c r="PP40" s="416"/>
      <c r="PQ40" s="416"/>
      <c r="PR40" s="416"/>
      <c r="PS40" s="416"/>
      <c r="PT40" s="416"/>
      <c r="PU40" s="416"/>
      <c r="PV40" s="416"/>
      <c r="PW40" s="416"/>
      <c r="PX40" s="416"/>
      <c r="PY40" s="416"/>
      <c r="PZ40" s="416"/>
      <c r="QA40" s="416"/>
      <c r="QB40" s="416"/>
      <c r="QC40" s="416"/>
      <c r="QD40" s="416"/>
      <c r="QE40" s="416"/>
      <c r="QF40" s="416"/>
      <c r="QG40" s="416"/>
      <c r="QH40" s="416"/>
      <c r="QI40" s="416"/>
      <c r="QJ40" s="416"/>
      <c r="QK40" s="416"/>
      <c r="QL40" s="416"/>
      <c r="QM40" s="416"/>
      <c r="QN40" s="416"/>
      <c r="QO40" s="416"/>
      <c r="QP40" s="416"/>
      <c r="QQ40" s="416"/>
      <c r="QR40" s="416"/>
      <c r="QS40" s="416"/>
      <c r="QT40" s="416"/>
      <c r="QU40" s="416"/>
      <c r="QV40" s="416"/>
      <c r="QW40" s="416"/>
      <c r="QX40" s="416"/>
      <c r="QY40" s="416"/>
      <c r="QZ40" s="416"/>
      <c r="RA40" s="416"/>
      <c r="RB40" s="416"/>
      <c r="RC40" s="416"/>
      <c r="RD40" s="416"/>
      <c r="RE40" s="416"/>
      <c r="RF40" s="416"/>
      <c r="RG40" s="416"/>
      <c r="RH40" s="416"/>
      <c r="RI40" s="416"/>
      <c r="RJ40" s="416"/>
      <c r="RK40" s="416"/>
      <c r="RL40" s="416"/>
      <c r="RM40" s="416"/>
      <c r="RN40" s="416"/>
      <c r="RO40" s="416"/>
      <c r="RP40" s="416"/>
      <c r="RQ40" s="416"/>
      <c r="RR40" s="416"/>
      <c r="RS40" s="416"/>
      <c r="RT40" s="416"/>
      <c r="RU40" s="416"/>
      <c r="RV40" s="416"/>
      <c r="RW40" s="416"/>
      <c r="RX40" s="416"/>
      <c r="RY40" s="416"/>
      <c r="RZ40" s="416"/>
      <c r="SA40" s="416"/>
      <c r="SB40" s="416"/>
      <c r="SC40" s="416"/>
      <c r="SD40" s="416"/>
      <c r="SE40" s="416"/>
      <c r="SF40" s="416"/>
      <c r="SG40" s="416"/>
      <c r="SH40" s="416"/>
      <c r="SI40" s="416"/>
      <c r="SJ40" s="416"/>
      <c r="SK40" s="416"/>
      <c r="SL40" s="416"/>
      <c r="SM40" s="416"/>
      <c r="SN40" s="416"/>
      <c r="SO40" s="416"/>
      <c r="SP40" s="416"/>
      <c r="SQ40" s="416"/>
      <c r="SR40" s="416"/>
      <c r="SS40" s="416"/>
      <c r="ST40" s="416"/>
      <c r="SU40" s="416"/>
      <c r="SV40" s="416"/>
      <c r="SW40" s="416"/>
      <c r="SX40" s="416"/>
      <c r="SY40" s="416"/>
      <c r="SZ40" s="416"/>
      <c r="TA40" s="416"/>
      <c r="TB40" s="416"/>
      <c r="TC40" s="416"/>
      <c r="TD40" s="416"/>
      <c r="TE40" s="416"/>
      <c r="TF40" s="416"/>
      <c r="TG40" s="416"/>
      <c r="TH40" s="416"/>
      <c r="TI40" s="416"/>
      <c r="TJ40" s="416"/>
      <c r="TK40" s="416"/>
      <c r="TL40" s="416"/>
      <c r="TM40" s="416"/>
      <c r="TN40" s="416"/>
      <c r="TO40" s="416"/>
      <c r="TP40" s="416"/>
      <c r="TQ40" s="416"/>
      <c r="TR40" s="416"/>
      <c r="TS40" s="416"/>
      <c r="TT40" s="416"/>
      <c r="TU40" s="416"/>
      <c r="TV40" s="416"/>
      <c r="TW40" s="416"/>
      <c r="TX40" s="416"/>
      <c r="TY40" s="416"/>
      <c r="TZ40" s="416"/>
      <c r="UA40" s="416"/>
      <c r="UB40" s="416"/>
      <c r="UC40" s="416"/>
      <c r="UD40" s="416"/>
      <c r="UE40" s="416"/>
      <c r="UF40" s="416"/>
      <c r="UG40" s="416"/>
      <c r="UH40" s="416"/>
      <c r="UI40" s="416"/>
      <c r="UJ40" s="416"/>
      <c r="UK40" s="416"/>
      <c r="UL40" s="416"/>
      <c r="UM40" s="416"/>
      <c r="UN40" s="416"/>
      <c r="UO40" s="416"/>
      <c r="UP40" s="416"/>
      <c r="UQ40" s="416"/>
      <c r="UR40" s="416"/>
      <c r="US40" s="416"/>
      <c r="UT40" s="416"/>
      <c r="UU40" s="416"/>
      <c r="UV40" s="416"/>
      <c r="UW40" s="416"/>
      <c r="UX40" s="416"/>
      <c r="UY40" s="416"/>
      <c r="UZ40" s="416"/>
      <c r="VA40" s="416"/>
      <c r="VB40" s="416"/>
      <c r="VC40" s="416"/>
      <c r="VD40" s="416"/>
      <c r="VE40" s="416"/>
      <c r="VF40" s="416"/>
      <c r="VG40" s="416"/>
      <c r="VH40" s="416"/>
      <c r="VI40" s="416"/>
      <c r="VJ40" s="416"/>
      <c r="VK40" s="416"/>
      <c r="VL40" s="416"/>
      <c r="VM40" s="416"/>
      <c r="VN40" s="416"/>
      <c r="VO40" s="416"/>
      <c r="VP40" s="416"/>
      <c r="VQ40" s="416"/>
      <c r="VR40" s="416"/>
      <c r="VS40" s="416"/>
      <c r="VT40" s="416"/>
      <c r="VU40" s="416"/>
      <c r="VV40" s="416"/>
      <c r="VW40" s="416"/>
      <c r="VX40" s="416"/>
      <c r="VY40" s="416"/>
      <c r="VZ40" s="416"/>
      <c r="WA40" s="416"/>
      <c r="WB40" s="416"/>
      <c r="WC40" s="416"/>
      <c r="WD40" s="416"/>
      <c r="WE40" s="416"/>
      <c r="WF40" s="416"/>
      <c r="WG40" s="416"/>
      <c r="WH40" s="416"/>
      <c r="WI40" s="416"/>
      <c r="WJ40" s="416"/>
      <c r="WK40" s="416"/>
      <c r="WL40" s="416"/>
      <c r="WM40" s="416"/>
      <c r="WN40" s="416"/>
      <c r="WO40" s="416"/>
      <c r="WP40" s="416"/>
      <c r="WQ40" s="416"/>
      <c r="WR40" s="416"/>
      <c r="WS40" s="416"/>
      <c r="WT40" s="416"/>
      <c r="WU40" s="416"/>
      <c r="WV40" s="416"/>
      <c r="WW40" s="416"/>
      <c r="WX40" s="416"/>
      <c r="WY40" s="416"/>
      <c r="WZ40" s="416"/>
      <c r="XA40" s="416"/>
      <c r="XB40" s="416"/>
      <c r="XC40" s="416"/>
      <c r="XD40" s="416"/>
      <c r="XE40" s="416"/>
      <c r="XF40" s="416"/>
      <c r="XG40" s="416"/>
      <c r="XH40" s="416"/>
      <c r="XI40" s="416"/>
      <c r="XJ40" s="416"/>
      <c r="XK40" s="416"/>
      <c r="XL40" s="416"/>
      <c r="XM40" s="416"/>
      <c r="XN40" s="416"/>
      <c r="XO40" s="416"/>
      <c r="XP40" s="416"/>
      <c r="XQ40" s="416"/>
      <c r="XR40" s="416"/>
      <c r="XS40" s="416"/>
      <c r="XT40" s="416"/>
      <c r="XU40" s="416"/>
      <c r="XV40" s="416"/>
      <c r="XW40" s="416"/>
      <c r="XX40" s="416"/>
      <c r="XY40" s="416"/>
      <c r="XZ40" s="416"/>
      <c r="YA40" s="416"/>
      <c r="YB40" s="416"/>
      <c r="YC40" s="416"/>
      <c r="YD40" s="416"/>
      <c r="YE40" s="416"/>
      <c r="YF40" s="416"/>
      <c r="YG40" s="416"/>
      <c r="YH40" s="416"/>
      <c r="YI40" s="416"/>
      <c r="YJ40" s="416"/>
      <c r="YK40" s="416"/>
      <c r="YL40" s="416"/>
      <c r="YM40" s="416"/>
      <c r="YN40" s="416"/>
      <c r="YO40" s="416"/>
      <c r="YP40" s="416"/>
      <c r="YQ40" s="416"/>
      <c r="YR40" s="416"/>
      <c r="YS40" s="416"/>
      <c r="YT40" s="416"/>
      <c r="YU40" s="416"/>
      <c r="YV40" s="416"/>
      <c r="YW40" s="416"/>
      <c r="YX40" s="416"/>
      <c r="YY40" s="416"/>
      <c r="YZ40" s="416"/>
      <c r="ZA40" s="416"/>
      <c r="ZB40" s="416"/>
      <c r="ZC40" s="416"/>
      <c r="ZD40" s="416"/>
      <c r="ZE40" s="416"/>
      <c r="ZF40" s="416"/>
      <c r="ZG40" s="416"/>
      <c r="ZH40" s="416"/>
      <c r="ZI40" s="416"/>
      <c r="ZJ40" s="416"/>
      <c r="ZK40" s="416"/>
      <c r="ZL40" s="416"/>
      <c r="ZM40" s="416"/>
      <c r="ZN40" s="416"/>
      <c r="ZO40" s="416"/>
      <c r="ZP40" s="416"/>
      <c r="ZQ40" s="416"/>
      <c r="ZR40" s="416"/>
      <c r="ZS40" s="416"/>
      <c r="ZT40" s="416"/>
      <c r="ZU40" s="416"/>
      <c r="ZV40" s="416"/>
      <c r="ZW40" s="416"/>
      <c r="ZX40" s="416"/>
      <c r="ZY40" s="416"/>
      <c r="ZZ40" s="416"/>
      <c r="AAA40" s="416"/>
      <c r="AAB40" s="416"/>
      <c r="AAC40" s="416"/>
      <c r="AAD40" s="416"/>
      <c r="AAE40" s="416"/>
      <c r="AAF40" s="416"/>
      <c r="AAG40" s="416"/>
      <c r="AAH40" s="416"/>
      <c r="AAI40" s="416"/>
      <c r="AAJ40" s="416"/>
      <c r="AAK40" s="416"/>
      <c r="AAL40" s="416"/>
      <c r="AAM40" s="416"/>
      <c r="AAN40" s="416"/>
      <c r="AAO40" s="416"/>
      <c r="AAP40" s="416"/>
      <c r="AAQ40" s="416"/>
      <c r="AAR40" s="416"/>
      <c r="AAS40" s="416"/>
      <c r="AAT40" s="416"/>
      <c r="AAU40" s="416"/>
      <c r="AAV40" s="416"/>
      <c r="AAW40" s="416"/>
      <c r="AAX40" s="416"/>
      <c r="AAY40" s="416"/>
      <c r="AAZ40" s="416"/>
      <c r="ABA40" s="416"/>
      <c r="ABB40" s="416"/>
      <c r="ABC40" s="416"/>
      <c r="ABD40" s="416"/>
      <c r="ABE40" s="416"/>
      <c r="ABF40" s="416"/>
      <c r="ABG40" s="416"/>
      <c r="ABH40" s="416"/>
      <c r="ABI40" s="416"/>
      <c r="ABJ40" s="416"/>
      <c r="ABK40" s="416"/>
      <c r="ABL40" s="416"/>
      <c r="ABM40" s="416"/>
      <c r="ABN40" s="416"/>
      <c r="ABO40" s="416"/>
      <c r="ABP40" s="416"/>
      <c r="ABQ40" s="416"/>
      <c r="ABR40" s="416"/>
      <c r="ABS40" s="416"/>
      <c r="ABT40" s="416"/>
      <c r="ABU40" s="416"/>
      <c r="ABV40" s="416"/>
      <c r="ABW40" s="416"/>
      <c r="ABX40" s="416"/>
      <c r="ABY40" s="416"/>
      <c r="ABZ40" s="416"/>
      <c r="ACA40" s="416"/>
      <c r="ACB40" s="416"/>
      <c r="ACC40" s="416"/>
      <c r="ACD40" s="416"/>
      <c r="ACE40" s="416"/>
      <c r="ACF40" s="416"/>
      <c r="ACG40" s="416"/>
      <c r="ACH40" s="416"/>
      <c r="ACI40" s="416"/>
      <c r="ACJ40" s="416"/>
      <c r="ACK40" s="416"/>
      <c r="ACL40" s="416"/>
      <c r="ACM40" s="416"/>
      <c r="ACN40" s="416"/>
      <c r="ACO40" s="416"/>
      <c r="ACP40" s="416"/>
      <c r="ACQ40" s="416"/>
      <c r="ACR40" s="416"/>
      <c r="ACS40" s="416"/>
      <c r="ACT40" s="416"/>
      <c r="ACU40" s="416"/>
      <c r="ACV40" s="416"/>
      <c r="ACW40" s="416"/>
      <c r="ACX40" s="416"/>
      <c r="ACY40" s="416"/>
      <c r="ACZ40" s="416"/>
      <c r="ADA40" s="416"/>
      <c r="ADB40" s="416"/>
      <c r="ADC40" s="416"/>
      <c r="ADD40" s="416"/>
      <c r="ADE40" s="416"/>
      <c r="ADF40" s="416"/>
      <c r="ADG40" s="416"/>
      <c r="ADH40" s="416"/>
      <c r="ADI40" s="416"/>
      <c r="ADJ40" s="416"/>
      <c r="ADK40" s="416"/>
      <c r="ADL40" s="416"/>
      <c r="ADM40" s="416"/>
      <c r="ADN40" s="416"/>
      <c r="ADO40" s="416"/>
      <c r="ADP40" s="416"/>
      <c r="ADQ40" s="416"/>
      <c r="ADR40" s="416"/>
      <c r="ADS40" s="416"/>
      <c r="ADT40" s="416"/>
      <c r="ADU40" s="416"/>
      <c r="ADV40" s="416"/>
      <c r="ADW40" s="416"/>
      <c r="ADX40" s="416"/>
      <c r="ADY40" s="416"/>
      <c r="ADZ40" s="416"/>
      <c r="AEA40" s="416"/>
      <c r="AEB40" s="416"/>
      <c r="AEC40" s="416"/>
      <c r="AED40" s="416"/>
      <c r="AEE40" s="416"/>
      <c r="AEF40" s="416"/>
      <c r="AEG40" s="416"/>
      <c r="AEH40" s="416"/>
      <c r="AEI40" s="416"/>
      <c r="AEJ40" s="416"/>
      <c r="AEK40" s="416"/>
      <c r="AEL40" s="416"/>
      <c r="AEM40" s="416"/>
      <c r="AEN40" s="416"/>
      <c r="AEO40" s="416"/>
      <c r="AEP40" s="416"/>
      <c r="AEQ40" s="416"/>
      <c r="AER40" s="416"/>
      <c r="AES40" s="416"/>
      <c r="AET40" s="416"/>
      <c r="AEU40" s="416"/>
      <c r="AEV40" s="416"/>
      <c r="AEW40" s="416"/>
      <c r="AEX40" s="416"/>
      <c r="AEY40" s="416"/>
      <c r="AEZ40" s="416"/>
      <c r="AFA40" s="416"/>
      <c r="AFB40" s="416"/>
      <c r="AFC40" s="416"/>
      <c r="AFD40" s="416"/>
      <c r="AFE40" s="416"/>
      <c r="AFF40" s="416"/>
      <c r="AFG40" s="416"/>
      <c r="AFH40" s="416"/>
      <c r="AFI40" s="416"/>
      <c r="AFJ40" s="416"/>
      <c r="AFK40" s="416"/>
      <c r="AFL40" s="416"/>
      <c r="AFM40" s="416"/>
      <c r="AFN40" s="416"/>
      <c r="AFO40" s="416"/>
      <c r="AFP40" s="416"/>
      <c r="AFQ40" s="416"/>
      <c r="AFR40" s="416"/>
      <c r="AFS40" s="416"/>
      <c r="AFT40" s="416"/>
      <c r="AFU40" s="416"/>
      <c r="AFV40" s="416"/>
      <c r="AFW40" s="416"/>
      <c r="AFX40" s="416"/>
      <c r="AFY40" s="416"/>
      <c r="AFZ40" s="416"/>
      <c r="AGA40" s="416"/>
      <c r="AGB40" s="416"/>
      <c r="AGC40" s="416"/>
      <c r="AGD40" s="416"/>
      <c r="AGE40" s="416"/>
      <c r="AGF40" s="416"/>
      <c r="AGG40" s="416"/>
      <c r="AGH40" s="416"/>
      <c r="AGI40" s="416"/>
      <c r="AGJ40" s="416"/>
      <c r="AGK40" s="416"/>
      <c r="AGL40" s="416"/>
      <c r="AGM40" s="416"/>
      <c r="AGN40" s="416"/>
      <c r="AGO40" s="416"/>
      <c r="AGP40" s="416"/>
      <c r="AGQ40" s="416"/>
      <c r="AGR40" s="416"/>
      <c r="AGS40" s="416"/>
      <c r="AGT40" s="416"/>
      <c r="AGU40" s="416"/>
      <c r="AGV40" s="416"/>
      <c r="AGW40" s="416"/>
      <c r="AGX40" s="416"/>
      <c r="AGY40" s="416"/>
      <c r="AGZ40" s="416"/>
      <c r="AHA40" s="416"/>
      <c r="AHB40" s="416"/>
      <c r="AHC40" s="416"/>
      <c r="AHD40" s="416"/>
      <c r="AHE40" s="416"/>
      <c r="AHF40" s="416"/>
      <c r="AHG40" s="416"/>
      <c r="AHH40" s="416"/>
      <c r="AHI40" s="416"/>
      <c r="AHJ40" s="416"/>
      <c r="AHK40" s="416"/>
      <c r="AHL40" s="416"/>
      <c r="AHM40" s="416"/>
      <c r="AHN40" s="416"/>
      <c r="AHO40" s="416"/>
      <c r="AHP40" s="416"/>
      <c r="AHQ40" s="416"/>
      <c r="AHR40" s="416"/>
      <c r="AHS40" s="416"/>
      <c r="AHT40" s="416"/>
      <c r="AHU40" s="416"/>
      <c r="AHV40" s="416"/>
      <c r="AHW40" s="416"/>
      <c r="AHX40" s="416"/>
      <c r="AHY40" s="416"/>
      <c r="AHZ40" s="416"/>
      <c r="AIA40" s="416"/>
      <c r="AIB40" s="416"/>
      <c r="AIC40" s="416"/>
      <c r="AID40" s="416"/>
      <c r="AIE40" s="416"/>
      <c r="AIF40" s="416"/>
      <c r="AIG40" s="416"/>
      <c r="AIH40" s="416"/>
      <c r="AII40" s="416"/>
      <c r="AIJ40" s="416"/>
      <c r="AIK40" s="416"/>
      <c r="AIL40" s="416"/>
      <c r="AIM40" s="416"/>
      <c r="AIN40" s="416"/>
      <c r="AIO40" s="416"/>
      <c r="AIP40" s="416"/>
      <c r="AIQ40" s="416"/>
      <c r="AIR40" s="416"/>
      <c r="AIS40" s="416"/>
      <c r="AIT40" s="416"/>
      <c r="AIU40" s="416"/>
      <c r="AIV40" s="416"/>
      <c r="AIW40" s="416"/>
      <c r="AIX40" s="416"/>
      <c r="AIY40" s="416"/>
      <c r="AIZ40" s="416"/>
      <c r="AJA40" s="416"/>
      <c r="AJB40" s="416"/>
      <c r="AJC40" s="416"/>
      <c r="AJD40" s="416"/>
      <c r="AJE40" s="416"/>
      <c r="AJF40" s="416"/>
      <c r="AJG40" s="416"/>
      <c r="AJH40" s="416"/>
      <c r="AJI40" s="416"/>
      <c r="AJJ40" s="416"/>
      <c r="AJK40" s="416"/>
      <c r="AJL40" s="416"/>
      <c r="AJM40" s="416"/>
      <c r="AJN40" s="416"/>
      <c r="AJO40" s="416"/>
      <c r="AJP40" s="416"/>
      <c r="AJQ40" s="416"/>
      <c r="AJR40" s="416"/>
      <c r="AJS40" s="416"/>
      <c r="AJT40" s="416"/>
      <c r="AJU40" s="416"/>
      <c r="AJV40" s="416"/>
      <c r="AJW40" s="416"/>
      <c r="AJX40" s="416"/>
      <c r="AJY40" s="416"/>
      <c r="AJZ40" s="416"/>
      <c r="AKA40" s="416"/>
      <c r="AKB40" s="416"/>
      <c r="AKC40" s="416"/>
      <c r="AKD40" s="416"/>
      <c r="AKE40" s="416"/>
      <c r="AKF40" s="416"/>
      <c r="AKG40" s="416"/>
      <c r="AKH40" s="416"/>
      <c r="AKI40" s="416"/>
      <c r="AKJ40" s="416"/>
      <c r="AKK40" s="416"/>
      <c r="AKL40" s="416"/>
      <c r="AKM40" s="416"/>
      <c r="AKN40" s="416"/>
      <c r="AKO40" s="416"/>
      <c r="AKP40" s="416"/>
      <c r="AKQ40" s="416"/>
      <c r="AKR40" s="416"/>
      <c r="AKS40" s="416"/>
      <c r="AKT40" s="416"/>
      <c r="AKU40" s="416"/>
      <c r="AKV40" s="416"/>
      <c r="AKW40" s="416"/>
      <c r="AKX40" s="416"/>
      <c r="AKY40" s="416"/>
      <c r="AKZ40" s="416"/>
      <c r="ALA40" s="416"/>
      <c r="ALB40" s="416"/>
      <c r="ALC40" s="416"/>
      <c r="ALD40" s="416"/>
      <c r="ALE40" s="416"/>
      <c r="ALF40" s="416"/>
      <c r="ALG40" s="416"/>
      <c r="ALH40" s="416"/>
      <c r="ALI40" s="416"/>
      <c r="ALJ40" s="416"/>
      <c r="ALK40" s="416"/>
      <c r="ALL40" s="416"/>
      <c r="ALM40" s="416"/>
      <c r="ALN40" s="416"/>
      <c r="ALO40" s="416"/>
      <c r="ALP40" s="416"/>
      <c r="ALQ40" s="416"/>
      <c r="ALR40" s="416"/>
      <c r="ALS40" s="416"/>
      <c r="ALT40" s="416"/>
      <c r="ALU40" s="416"/>
      <c r="ALV40" s="416"/>
      <c r="ALW40" s="416"/>
      <c r="ALX40" s="416"/>
      <c r="ALY40" s="416"/>
      <c r="ALZ40" s="416"/>
      <c r="AMA40" s="416"/>
      <c r="AMB40" s="416"/>
      <c r="AMC40" s="416"/>
      <c r="AMD40" s="416"/>
      <c r="AME40" s="416"/>
      <c r="AMF40" s="416"/>
      <c r="AMG40" s="416"/>
      <c r="AMH40" s="416"/>
      <c r="AMI40" s="416"/>
      <c r="AMJ40" s="416"/>
      <c r="AMK40" s="416"/>
    </row>
    <row r="41" spans="1:1025" s="298" customFormat="1" ht="39.950000000000003" customHeight="1" x14ac:dyDescent="0.8">
      <c r="A41" s="525" t="s">
        <v>66</v>
      </c>
      <c r="B41" s="418">
        <v>1006</v>
      </c>
      <c r="C41" s="419">
        <v>552</v>
      </c>
      <c r="D41" s="418">
        <v>326</v>
      </c>
      <c r="E41" s="419">
        <v>755</v>
      </c>
      <c r="F41" s="418">
        <v>570</v>
      </c>
      <c r="G41" s="420">
        <v>641.79999999999995</v>
      </c>
      <c r="H41" s="421"/>
      <c r="I41" s="417"/>
      <c r="J41" s="422"/>
      <c r="K41" s="416"/>
      <c r="L41" s="416"/>
      <c r="M41" s="416"/>
      <c r="N41" s="416"/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416"/>
      <c r="AG41" s="416"/>
      <c r="AH41" s="416"/>
      <c r="AI41" s="416"/>
      <c r="AJ41" s="416"/>
      <c r="AK41" s="416"/>
      <c r="AL41" s="416"/>
      <c r="AM41" s="416"/>
      <c r="AN41" s="416"/>
      <c r="AO41" s="416"/>
      <c r="AP41" s="416"/>
      <c r="AQ41" s="416"/>
      <c r="AR41" s="416"/>
      <c r="AS41" s="416"/>
      <c r="AT41" s="416"/>
      <c r="AU41" s="416"/>
      <c r="AV41" s="416"/>
      <c r="AW41" s="416"/>
      <c r="AX41" s="416"/>
      <c r="AY41" s="416"/>
      <c r="AZ41" s="416"/>
      <c r="BA41" s="416"/>
      <c r="BB41" s="416"/>
      <c r="BC41" s="416"/>
      <c r="BD41" s="416"/>
      <c r="BE41" s="416"/>
      <c r="BF41" s="416"/>
      <c r="BG41" s="416"/>
      <c r="BH41" s="416"/>
      <c r="BI41" s="416"/>
      <c r="BJ41" s="416"/>
      <c r="BK41" s="416"/>
      <c r="BL41" s="416"/>
      <c r="BM41" s="416"/>
      <c r="BN41" s="416"/>
      <c r="BO41" s="416"/>
      <c r="BP41" s="416"/>
      <c r="BQ41" s="416"/>
      <c r="BR41" s="416"/>
      <c r="BS41" s="416"/>
      <c r="BT41" s="416"/>
      <c r="BU41" s="416"/>
      <c r="BV41" s="416"/>
      <c r="BW41" s="416"/>
      <c r="BX41" s="416"/>
      <c r="BY41" s="416"/>
      <c r="BZ41" s="416"/>
      <c r="CA41" s="416"/>
      <c r="CB41" s="416"/>
      <c r="CC41" s="416"/>
      <c r="CD41" s="416"/>
      <c r="CE41" s="416"/>
      <c r="CF41" s="416"/>
      <c r="CG41" s="416"/>
      <c r="CH41" s="416"/>
      <c r="CI41" s="416"/>
      <c r="CJ41" s="416"/>
      <c r="CK41" s="416"/>
      <c r="CL41" s="416"/>
      <c r="CM41" s="416"/>
      <c r="CN41" s="416"/>
      <c r="CO41" s="416"/>
      <c r="CP41" s="416"/>
      <c r="CQ41" s="416"/>
      <c r="CR41" s="416"/>
      <c r="CS41" s="416"/>
      <c r="CT41" s="416"/>
      <c r="CU41" s="416"/>
      <c r="CV41" s="416"/>
      <c r="CW41" s="416"/>
      <c r="CX41" s="416"/>
      <c r="CY41" s="416"/>
      <c r="CZ41" s="416"/>
      <c r="DA41" s="416"/>
      <c r="DB41" s="416"/>
      <c r="DC41" s="416"/>
      <c r="DD41" s="416"/>
      <c r="DE41" s="416"/>
      <c r="DF41" s="416"/>
      <c r="DG41" s="416"/>
      <c r="DH41" s="416"/>
      <c r="DI41" s="416"/>
      <c r="DJ41" s="416"/>
      <c r="DK41" s="416"/>
      <c r="DL41" s="416"/>
      <c r="DM41" s="416"/>
      <c r="DN41" s="416"/>
      <c r="DO41" s="416"/>
      <c r="DP41" s="416"/>
      <c r="DQ41" s="416"/>
      <c r="DR41" s="416"/>
      <c r="DS41" s="416"/>
      <c r="DT41" s="416"/>
      <c r="DU41" s="416"/>
      <c r="DV41" s="416"/>
      <c r="DW41" s="416"/>
      <c r="DX41" s="416"/>
      <c r="DY41" s="416"/>
      <c r="DZ41" s="416"/>
      <c r="EA41" s="416"/>
      <c r="EB41" s="416"/>
      <c r="EC41" s="416"/>
      <c r="ED41" s="416"/>
      <c r="EE41" s="416"/>
      <c r="EF41" s="416"/>
      <c r="EG41" s="416"/>
      <c r="EH41" s="416"/>
      <c r="EI41" s="416"/>
      <c r="EJ41" s="416"/>
      <c r="EK41" s="416"/>
      <c r="EL41" s="416"/>
      <c r="EM41" s="416"/>
      <c r="EN41" s="416"/>
      <c r="EO41" s="416"/>
      <c r="EP41" s="416"/>
      <c r="EQ41" s="416"/>
      <c r="ER41" s="416"/>
      <c r="ES41" s="416"/>
      <c r="ET41" s="416"/>
      <c r="EU41" s="416"/>
      <c r="EV41" s="416"/>
      <c r="EW41" s="416"/>
      <c r="EX41" s="416"/>
      <c r="EY41" s="416"/>
      <c r="EZ41" s="416"/>
      <c r="FA41" s="416"/>
      <c r="FB41" s="416"/>
      <c r="FC41" s="416"/>
      <c r="FD41" s="416"/>
      <c r="FE41" s="416"/>
      <c r="FF41" s="416"/>
      <c r="FG41" s="416"/>
      <c r="FH41" s="416"/>
      <c r="FI41" s="416"/>
      <c r="FJ41" s="416"/>
      <c r="FK41" s="416"/>
      <c r="FL41" s="416"/>
      <c r="FM41" s="416"/>
      <c r="FN41" s="416"/>
      <c r="FO41" s="416"/>
      <c r="FP41" s="416"/>
      <c r="FQ41" s="416"/>
      <c r="FR41" s="416"/>
      <c r="FS41" s="416"/>
      <c r="FT41" s="416"/>
      <c r="FU41" s="416"/>
      <c r="FV41" s="416"/>
      <c r="FW41" s="416"/>
      <c r="FX41" s="416"/>
      <c r="FY41" s="416"/>
      <c r="FZ41" s="416"/>
      <c r="GA41" s="416"/>
      <c r="GB41" s="416"/>
      <c r="GC41" s="416"/>
      <c r="GD41" s="416"/>
      <c r="GE41" s="416"/>
      <c r="GF41" s="416"/>
      <c r="GG41" s="416"/>
      <c r="GH41" s="416"/>
      <c r="GI41" s="416"/>
      <c r="GJ41" s="416"/>
      <c r="GK41" s="416"/>
      <c r="GL41" s="416"/>
      <c r="GM41" s="416"/>
      <c r="GN41" s="416"/>
      <c r="GO41" s="416"/>
      <c r="GP41" s="416"/>
      <c r="GQ41" s="416"/>
      <c r="GR41" s="416"/>
      <c r="GS41" s="416"/>
      <c r="GT41" s="416"/>
      <c r="GU41" s="416"/>
      <c r="GV41" s="416"/>
      <c r="GW41" s="416"/>
      <c r="GX41" s="416"/>
      <c r="GY41" s="416"/>
      <c r="GZ41" s="416"/>
      <c r="HA41" s="416"/>
      <c r="HB41" s="416"/>
      <c r="HC41" s="416"/>
      <c r="HD41" s="416"/>
      <c r="HE41" s="416"/>
      <c r="HF41" s="416"/>
      <c r="HG41" s="416"/>
      <c r="HH41" s="416"/>
      <c r="HI41" s="416"/>
      <c r="HJ41" s="416"/>
      <c r="HK41" s="416"/>
      <c r="HL41" s="416"/>
      <c r="HM41" s="416"/>
      <c r="HN41" s="416"/>
      <c r="HO41" s="416"/>
      <c r="HP41" s="416"/>
      <c r="HQ41" s="416"/>
      <c r="HR41" s="416"/>
      <c r="HS41" s="416"/>
      <c r="HT41" s="416"/>
      <c r="HU41" s="416"/>
      <c r="HV41" s="416"/>
      <c r="HW41" s="416"/>
      <c r="HX41" s="416"/>
      <c r="HY41" s="416"/>
      <c r="HZ41" s="416"/>
      <c r="IA41" s="416"/>
      <c r="IB41" s="416"/>
      <c r="IC41" s="416"/>
      <c r="ID41" s="416"/>
      <c r="IE41" s="416"/>
      <c r="IF41" s="416"/>
      <c r="IG41" s="416"/>
      <c r="IH41" s="416"/>
      <c r="II41" s="416"/>
      <c r="IJ41" s="416"/>
      <c r="IK41" s="416"/>
      <c r="IL41" s="416"/>
      <c r="IM41" s="416"/>
      <c r="IN41" s="416"/>
      <c r="IO41" s="416"/>
      <c r="IP41" s="416"/>
      <c r="IQ41" s="416"/>
      <c r="IR41" s="416"/>
      <c r="IS41" s="416"/>
      <c r="IT41" s="416"/>
      <c r="IU41" s="416"/>
      <c r="IV41" s="416"/>
      <c r="IW41" s="416"/>
      <c r="IX41" s="416"/>
      <c r="IY41" s="416"/>
      <c r="IZ41" s="416"/>
      <c r="JA41" s="416"/>
      <c r="JB41" s="416"/>
      <c r="JC41" s="416"/>
      <c r="JD41" s="416"/>
      <c r="JE41" s="416"/>
      <c r="JF41" s="416"/>
      <c r="JG41" s="416"/>
      <c r="JH41" s="416"/>
      <c r="JI41" s="416"/>
      <c r="JJ41" s="416"/>
      <c r="JK41" s="416"/>
      <c r="JL41" s="416"/>
      <c r="JM41" s="416"/>
      <c r="JN41" s="416"/>
      <c r="JO41" s="416"/>
      <c r="JP41" s="416"/>
      <c r="JQ41" s="416"/>
      <c r="JR41" s="416"/>
      <c r="JS41" s="416"/>
      <c r="JT41" s="416"/>
      <c r="JU41" s="416"/>
      <c r="JV41" s="416"/>
      <c r="JW41" s="416"/>
      <c r="JX41" s="416"/>
      <c r="JY41" s="416"/>
      <c r="JZ41" s="416"/>
      <c r="KA41" s="416"/>
      <c r="KB41" s="416"/>
      <c r="KC41" s="416"/>
      <c r="KD41" s="416"/>
      <c r="KE41" s="416"/>
      <c r="KF41" s="416"/>
      <c r="KG41" s="416"/>
      <c r="KH41" s="416"/>
      <c r="KI41" s="416"/>
      <c r="KJ41" s="416"/>
      <c r="KK41" s="416"/>
      <c r="KL41" s="416"/>
      <c r="KM41" s="416"/>
      <c r="KN41" s="416"/>
      <c r="KO41" s="416"/>
      <c r="KP41" s="416"/>
      <c r="KQ41" s="416"/>
      <c r="KR41" s="416"/>
      <c r="KS41" s="416"/>
      <c r="KT41" s="416"/>
      <c r="KU41" s="416"/>
      <c r="KV41" s="416"/>
      <c r="KW41" s="416"/>
      <c r="KX41" s="416"/>
      <c r="KY41" s="416"/>
      <c r="KZ41" s="416"/>
      <c r="LA41" s="416"/>
      <c r="LB41" s="416"/>
      <c r="LC41" s="416"/>
      <c r="LD41" s="416"/>
      <c r="LE41" s="416"/>
      <c r="LF41" s="416"/>
      <c r="LG41" s="416"/>
      <c r="LH41" s="416"/>
      <c r="LI41" s="416"/>
      <c r="LJ41" s="416"/>
      <c r="LK41" s="416"/>
      <c r="LL41" s="416"/>
      <c r="LM41" s="416"/>
      <c r="LN41" s="416"/>
      <c r="LO41" s="416"/>
      <c r="LP41" s="416"/>
      <c r="LQ41" s="416"/>
      <c r="LR41" s="416"/>
      <c r="LS41" s="416"/>
      <c r="LT41" s="416"/>
      <c r="LU41" s="416"/>
      <c r="LV41" s="416"/>
      <c r="LW41" s="416"/>
      <c r="LX41" s="416"/>
      <c r="LY41" s="416"/>
      <c r="LZ41" s="416"/>
      <c r="MA41" s="416"/>
      <c r="MB41" s="416"/>
      <c r="MC41" s="416"/>
      <c r="MD41" s="416"/>
      <c r="ME41" s="416"/>
      <c r="MF41" s="416"/>
      <c r="MG41" s="416"/>
      <c r="MH41" s="416"/>
      <c r="MI41" s="416"/>
      <c r="MJ41" s="416"/>
      <c r="MK41" s="416"/>
      <c r="ML41" s="416"/>
      <c r="MM41" s="416"/>
      <c r="MN41" s="416"/>
      <c r="MO41" s="416"/>
      <c r="MP41" s="416"/>
      <c r="MQ41" s="416"/>
      <c r="MR41" s="416"/>
      <c r="MS41" s="416"/>
      <c r="MT41" s="416"/>
      <c r="MU41" s="416"/>
      <c r="MV41" s="416"/>
      <c r="MW41" s="416"/>
      <c r="MX41" s="416"/>
      <c r="MY41" s="416"/>
      <c r="MZ41" s="416"/>
      <c r="NA41" s="416"/>
      <c r="NB41" s="416"/>
      <c r="NC41" s="416"/>
      <c r="ND41" s="416"/>
      <c r="NE41" s="416"/>
      <c r="NF41" s="416"/>
      <c r="NG41" s="416"/>
      <c r="NH41" s="416"/>
      <c r="NI41" s="416"/>
      <c r="NJ41" s="416"/>
      <c r="NK41" s="416"/>
      <c r="NL41" s="416"/>
      <c r="NM41" s="416"/>
      <c r="NN41" s="416"/>
      <c r="NO41" s="416"/>
      <c r="NP41" s="416"/>
      <c r="NQ41" s="416"/>
      <c r="NR41" s="416"/>
      <c r="NS41" s="416"/>
      <c r="NT41" s="416"/>
      <c r="NU41" s="416"/>
      <c r="NV41" s="416"/>
      <c r="NW41" s="416"/>
      <c r="NX41" s="416"/>
      <c r="NY41" s="416"/>
      <c r="NZ41" s="416"/>
      <c r="OA41" s="416"/>
      <c r="OB41" s="416"/>
      <c r="OC41" s="416"/>
      <c r="OD41" s="416"/>
      <c r="OE41" s="416"/>
      <c r="OF41" s="416"/>
      <c r="OG41" s="416"/>
      <c r="OH41" s="416"/>
      <c r="OI41" s="416"/>
      <c r="OJ41" s="416"/>
      <c r="OK41" s="416"/>
      <c r="OL41" s="416"/>
      <c r="OM41" s="416"/>
      <c r="ON41" s="416"/>
      <c r="OO41" s="416"/>
      <c r="OP41" s="416"/>
      <c r="OQ41" s="416"/>
      <c r="OR41" s="416"/>
      <c r="OS41" s="416"/>
      <c r="OT41" s="416"/>
      <c r="OU41" s="416"/>
      <c r="OV41" s="416"/>
      <c r="OW41" s="416"/>
      <c r="OX41" s="416"/>
      <c r="OY41" s="416"/>
      <c r="OZ41" s="416"/>
      <c r="PA41" s="416"/>
      <c r="PB41" s="416"/>
      <c r="PC41" s="416"/>
      <c r="PD41" s="416"/>
      <c r="PE41" s="416"/>
      <c r="PF41" s="416"/>
      <c r="PG41" s="416"/>
      <c r="PH41" s="416"/>
      <c r="PI41" s="416"/>
      <c r="PJ41" s="416"/>
      <c r="PK41" s="416"/>
      <c r="PL41" s="416"/>
      <c r="PM41" s="416"/>
      <c r="PN41" s="416"/>
      <c r="PO41" s="416"/>
      <c r="PP41" s="416"/>
      <c r="PQ41" s="416"/>
      <c r="PR41" s="416"/>
      <c r="PS41" s="416"/>
      <c r="PT41" s="416"/>
      <c r="PU41" s="416"/>
      <c r="PV41" s="416"/>
      <c r="PW41" s="416"/>
      <c r="PX41" s="416"/>
      <c r="PY41" s="416"/>
      <c r="PZ41" s="416"/>
      <c r="QA41" s="416"/>
      <c r="QB41" s="416"/>
      <c r="QC41" s="416"/>
      <c r="QD41" s="416"/>
      <c r="QE41" s="416"/>
      <c r="QF41" s="416"/>
      <c r="QG41" s="416"/>
      <c r="QH41" s="416"/>
      <c r="QI41" s="416"/>
      <c r="QJ41" s="416"/>
      <c r="QK41" s="416"/>
      <c r="QL41" s="416"/>
      <c r="QM41" s="416"/>
      <c r="QN41" s="416"/>
      <c r="QO41" s="416"/>
      <c r="QP41" s="416"/>
      <c r="QQ41" s="416"/>
      <c r="QR41" s="416"/>
      <c r="QS41" s="416"/>
      <c r="QT41" s="416"/>
      <c r="QU41" s="416"/>
      <c r="QV41" s="416"/>
      <c r="QW41" s="416"/>
      <c r="QX41" s="416"/>
      <c r="QY41" s="416"/>
      <c r="QZ41" s="416"/>
      <c r="RA41" s="416"/>
      <c r="RB41" s="416"/>
      <c r="RC41" s="416"/>
      <c r="RD41" s="416"/>
      <c r="RE41" s="416"/>
      <c r="RF41" s="416"/>
      <c r="RG41" s="416"/>
      <c r="RH41" s="416"/>
      <c r="RI41" s="416"/>
      <c r="RJ41" s="416"/>
      <c r="RK41" s="416"/>
      <c r="RL41" s="416"/>
      <c r="RM41" s="416"/>
      <c r="RN41" s="416"/>
      <c r="RO41" s="416"/>
      <c r="RP41" s="416"/>
      <c r="RQ41" s="416"/>
      <c r="RR41" s="416"/>
      <c r="RS41" s="416"/>
      <c r="RT41" s="416"/>
      <c r="RU41" s="416"/>
      <c r="RV41" s="416"/>
      <c r="RW41" s="416"/>
      <c r="RX41" s="416"/>
      <c r="RY41" s="416"/>
      <c r="RZ41" s="416"/>
      <c r="SA41" s="416"/>
      <c r="SB41" s="416"/>
      <c r="SC41" s="416"/>
      <c r="SD41" s="416"/>
      <c r="SE41" s="416"/>
      <c r="SF41" s="416"/>
      <c r="SG41" s="416"/>
      <c r="SH41" s="416"/>
      <c r="SI41" s="416"/>
      <c r="SJ41" s="416"/>
      <c r="SK41" s="416"/>
      <c r="SL41" s="416"/>
      <c r="SM41" s="416"/>
      <c r="SN41" s="416"/>
      <c r="SO41" s="416"/>
      <c r="SP41" s="416"/>
      <c r="SQ41" s="416"/>
      <c r="SR41" s="416"/>
      <c r="SS41" s="416"/>
      <c r="ST41" s="416"/>
      <c r="SU41" s="416"/>
      <c r="SV41" s="416"/>
      <c r="SW41" s="416"/>
      <c r="SX41" s="416"/>
      <c r="SY41" s="416"/>
      <c r="SZ41" s="416"/>
      <c r="TA41" s="416"/>
      <c r="TB41" s="416"/>
      <c r="TC41" s="416"/>
      <c r="TD41" s="416"/>
      <c r="TE41" s="416"/>
      <c r="TF41" s="416"/>
      <c r="TG41" s="416"/>
      <c r="TH41" s="416"/>
      <c r="TI41" s="416"/>
      <c r="TJ41" s="416"/>
      <c r="TK41" s="416"/>
      <c r="TL41" s="416"/>
      <c r="TM41" s="416"/>
      <c r="TN41" s="416"/>
      <c r="TO41" s="416"/>
      <c r="TP41" s="416"/>
      <c r="TQ41" s="416"/>
      <c r="TR41" s="416"/>
      <c r="TS41" s="416"/>
      <c r="TT41" s="416"/>
      <c r="TU41" s="416"/>
      <c r="TV41" s="416"/>
      <c r="TW41" s="416"/>
      <c r="TX41" s="416"/>
      <c r="TY41" s="416"/>
      <c r="TZ41" s="416"/>
      <c r="UA41" s="416"/>
      <c r="UB41" s="416"/>
      <c r="UC41" s="416"/>
      <c r="UD41" s="416"/>
      <c r="UE41" s="416"/>
      <c r="UF41" s="416"/>
      <c r="UG41" s="416"/>
      <c r="UH41" s="416"/>
      <c r="UI41" s="416"/>
      <c r="UJ41" s="416"/>
      <c r="UK41" s="416"/>
      <c r="UL41" s="416"/>
      <c r="UM41" s="416"/>
      <c r="UN41" s="416"/>
      <c r="UO41" s="416"/>
      <c r="UP41" s="416"/>
      <c r="UQ41" s="416"/>
      <c r="UR41" s="416"/>
      <c r="US41" s="416"/>
      <c r="UT41" s="416"/>
      <c r="UU41" s="416"/>
      <c r="UV41" s="416"/>
      <c r="UW41" s="416"/>
      <c r="UX41" s="416"/>
      <c r="UY41" s="416"/>
      <c r="UZ41" s="416"/>
      <c r="VA41" s="416"/>
      <c r="VB41" s="416"/>
      <c r="VC41" s="416"/>
      <c r="VD41" s="416"/>
      <c r="VE41" s="416"/>
      <c r="VF41" s="416"/>
      <c r="VG41" s="416"/>
      <c r="VH41" s="416"/>
      <c r="VI41" s="416"/>
      <c r="VJ41" s="416"/>
      <c r="VK41" s="416"/>
      <c r="VL41" s="416"/>
      <c r="VM41" s="416"/>
      <c r="VN41" s="416"/>
      <c r="VO41" s="416"/>
      <c r="VP41" s="416"/>
      <c r="VQ41" s="416"/>
      <c r="VR41" s="416"/>
      <c r="VS41" s="416"/>
      <c r="VT41" s="416"/>
      <c r="VU41" s="416"/>
      <c r="VV41" s="416"/>
      <c r="VW41" s="416"/>
      <c r="VX41" s="416"/>
      <c r="VY41" s="416"/>
      <c r="VZ41" s="416"/>
      <c r="WA41" s="416"/>
      <c r="WB41" s="416"/>
      <c r="WC41" s="416"/>
      <c r="WD41" s="416"/>
      <c r="WE41" s="416"/>
      <c r="WF41" s="416"/>
      <c r="WG41" s="416"/>
      <c r="WH41" s="416"/>
      <c r="WI41" s="416"/>
      <c r="WJ41" s="416"/>
      <c r="WK41" s="416"/>
      <c r="WL41" s="416"/>
      <c r="WM41" s="416"/>
      <c r="WN41" s="416"/>
      <c r="WO41" s="416"/>
      <c r="WP41" s="416"/>
      <c r="WQ41" s="416"/>
      <c r="WR41" s="416"/>
      <c r="WS41" s="416"/>
      <c r="WT41" s="416"/>
      <c r="WU41" s="416"/>
      <c r="WV41" s="416"/>
      <c r="WW41" s="416"/>
      <c r="WX41" s="416"/>
      <c r="WY41" s="416"/>
      <c r="WZ41" s="416"/>
      <c r="XA41" s="416"/>
      <c r="XB41" s="416"/>
      <c r="XC41" s="416"/>
      <c r="XD41" s="416"/>
      <c r="XE41" s="416"/>
      <c r="XF41" s="416"/>
      <c r="XG41" s="416"/>
      <c r="XH41" s="416"/>
      <c r="XI41" s="416"/>
      <c r="XJ41" s="416"/>
      <c r="XK41" s="416"/>
      <c r="XL41" s="416"/>
      <c r="XM41" s="416"/>
      <c r="XN41" s="416"/>
      <c r="XO41" s="416"/>
      <c r="XP41" s="416"/>
      <c r="XQ41" s="416"/>
      <c r="XR41" s="416"/>
      <c r="XS41" s="416"/>
      <c r="XT41" s="416"/>
      <c r="XU41" s="416"/>
      <c r="XV41" s="416"/>
      <c r="XW41" s="416"/>
      <c r="XX41" s="416"/>
      <c r="XY41" s="416"/>
      <c r="XZ41" s="416"/>
      <c r="YA41" s="416"/>
      <c r="YB41" s="416"/>
      <c r="YC41" s="416"/>
      <c r="YD41" s="416"/>
      <c r="YE41" s="416"/>
      <c r="YF41" s="416"/>
      <c r="YG41" s="416"/>
      <c r="YH41" s="416"/>
      <c r="YI41" s="416"/>
      <c r="YJ41" s="416"/>
      <c r="YK41" s="416"/>
      <c r="YL41" s="416"/>
      <c r="YM41" s="416"/>
      <c r="YN41" s="416"/>
      <c r="YO41" s="416"/>
      <c r="YP41" s="416"/>
      <c r="YQ41" s="416"/>
      <c r="YR41" s="416"/>
      <c r="YS41" s="416"/>
      <c r="YT41" s="416"/>
      <c r="YU41" s="416"/>
      <c r="YV41" s="416"/>
      <c r="YW41" s="416"/>
      <c r="YX41" s="416"/>
      <c r="YY41" s="416"/>
      <c r="YZ41" s="416"/>
      <c r="ZA41" s="416"/>
      <c r="ZB41" s="416"/>
      <c r="ZC41" s="416"/>
      <c r="ZD41" s="416"/>
      <c r="ZE41" s="416"/>
      <c r="ZF41" s="416"/>
      <c r="ZG41" s="416"/>
      <c r="ZH41" s="416"/>
      <c r="ZI41" s="416"/>
      <c r="ZJ41" s="416"/>
      <c r="ZK41" s="416"/>
      <c r="ZL41" s="416"/>
      <c r="ZM41" s="416"/>
      <c r="ZN41" s="416"/>
      <c r="ZO41" s="416"/>
      <c r="ZP41" s="416"/>
      <c r="ZQ41" s="416"/>
      <c r="ZR41" s="416"/>
      <c r="ZS41" s="416"/>
      <c r="ZT41" s="416"/>
      <c r="ZU41" s="416"/>
      <c r="ZV41" s="416"/>
      <c r="ZW41" s="416"/>
      <c r="ZX41" s="416"/>
      <c r="ZY41" s="416"/>
      <c r="ZZ41" s="416"/>
      <c r="AAA41" s="416"/>
      <c r="AAB41" s="416"/>
      <c r="AAC41" s="416"/>
      <c r="AAD41" s="416"/>
      <c r="AAE41" s="416"/>
      <c r="AAF41" s="416"/>
      <c r="AAG41" s="416"/>
      <c r="AAH41" s="416"/>
      <c r="AAI41" s="416"/>
      <c r="AAJ41" s="416"/>
      <c r="AAK41" s="416"/>
      <c r="AAL41" s="416"/>
      <c r="AAM41" s="416"/>
      <c r="AAN41" s="416"/>
      <c r="AAO41" s="416"/>
      <c r="AAP41" s="416"/>
      <c r="AAQ41" s="416"/>
      <c r="AAR41" s="416"/>
      <c r="AAS41" s="416"/>
      <c r="AAT41" s="416"/>
      <c r="AAU41" s="416"/>
      <c r="AAV41" s="416"/>
      <c r="AAW41" s="416"/>
      <c r="AAX41" s="416"/>
      <c r="AAY41" s="416"/>
      <c r="AAZ41" s="416"/>
      <c r="ABA41" s="416"/>
      <c r="ABB41" s="416"/>
      <c r="ABC41" s="416"/>
      <c r="ABD41" s="416"/>
      <c r="ABE41" s="416"/>
      <c r="ABF41" s="416"/>
      <c r="ABG41" s="416"/>
      <c r="ABH41" s="416"/>
      <c r="ABI41" s="416"/>
      <c r="ABJ41" s="416"/>
      <c r="ABK41" s="416"/>
      <c r="ABL41" s="416"/>
      <c r="ABM41" s="416"/>
      <c r="ABN41" s="416"/>
      <c r="ABO41" s="416"/>
      <c r="ABP41" s="416"/>
      <c r="ABQ41" s="416"/>
      <c r="ABR41" s="416"/>
      <c r="ABS41" s="416"/>
      <c r="ABT41" s="416"/>
      <c r="ABU41" s="416"/>
      <c r="ABV41" s="416"/>
      <c r="ABW41" s="416"/>
      <c r="ABX41" s="416"/>
      <c r="ABY41" s="416"/>
      <c r="ABZ41" s="416"/>
      <c r="ACA41" s="416"/>
      <c r="ACB41" s="416"/>
      <c r="ACC41" s="416"/>
      <c r="ACD41" s="416"/>
      <c r="ACE41" s="416"/>
      <c r="ACF41" s="416"/>
      <c r="ACG41" s="416"/>
      <c r="ACH41" s="416"/>
      <c r="ACI41" s="416"/>
      <c r="ACJ41" s="416"/>
      <c r="ACK41" s="416"/>
      <c r="ACL41" s="416"/>
      <c r="ACM41" s="416"/>
      <c r="ACN41" s="416"/>
      <c r="ACO41" s="416"/>
      <c r="ACP41" s="416"/>
      <c r="ACQ41" s="416"/>
      <c r="ACR41" s="416"/>
      <c r="ACS41" s="416"/>
      <c r="ACT41" s="416"/>
      <c r="ACU41" s="416"/>
      <c r="ACV41" s="416"/>
      <c r="ACW41" s="416"/>
      <c r="ACX41" s="416"/>
      <c r="ACY41" s="416"/>
      <c r="ACZ41" s="416"/>
      <c r="ADA41" s="416"/>
      <c r="ADB41" s="416"/>
      <c r="ADC41" s="416"/>
      <c r="ADD41" s="416"/>
      <c r="ADE41" s="416"/>
      <c r="ADF41" s="416"/>
      <c r="ADG41" s="416"/>
      <c r="ADH41" s="416"/>
      <c r="ADI41" s="416"/>
      <c r="ADJ41" s="416"/>
      <c r="ADK41" s="416"/>
      <c r="ADL41" s="416"/>
      <c r="ADM41" s="416"/>
      <c r="ADN41" s="416"/>
      <c r="ADO41" s="416"/>
      <c r="ADP41" s="416"/>
      <c r="ADQ41" s="416"/>
      <c r="ADR41" s="416"/>
      <c r="ADS41" s="416"/>
      <c r="ADT41" s="416"/>
      <c r="ADU41" s="416"/>
      <c r="ADV41" s="416"/>
      <c r="ADW41" s="416"/>
      <c r="ADX41" s="416"/>
      <c r="ADY41" s="416"/>
      <c r="ADZ41" s="416"/>
      <c r="AEA41" s="416"/>
      <c r="AEB41" s="416"/>
      <c r="AEC41" s="416"/>
      <c r="AED41" s="416"/>
      <c r="AEE41" s="416"/>
      <c r="AEF41" s="416"/>
      <c r="AEG41" s="416"/>
      <c r="AEH41" s="416"/>
      <c r="AEI41" s="416"/>
      <c r="AEJ41" s="416"/>
      <c r="AEK41" s="416"/>
      <c r="AEL41" s="416"/>
      <c r="AEM41" s="416"/>
      <c r="AEN41" s="416"/>
      <c r="AEO41" s="416"/>
      <c r="AEP41" s="416"/>
      <c r="AEQ41" s="416"/>
      <c r="AER41" s="416"/>
      <c r="AES41" s="416"/>
      <c r="AET41" s="416"/>
      <c r="AEU41" s="416"/>
      <c r="AEV41" s="416"/>
      <c r="AEW41" s="416"/>
      <c r="AEX41" s="416"/>
      <c r="AEY41" s="416"/>
      <c r="AEZ41" s="416"/>
      <c r="AFA41" s="416"/>
      <c r="AFB41" s="416"/>
      <c r="AFC41" s="416"/>
      <c r="AFD41" s="416"/>
      <c r="AFE41" s="416"/>
      <c r="AFF41" s="416"/>
      <c r="AFG41" s="416"/>
      <c r="AFH41" s="416"/>
      <c r="AFI41" s="416"/>
      <c r="AFJ41" s="416"/>
      <c r="AFK41" s="416"/>
      <c r="AFL41" s="416"/>
      <c r="AFM41" s="416"/>
      <c r="AFN41" s="416"/>
      <c r="AFO41" s="416"/>
      <c r="AFP41" s="416"/>
      <c r="AFQ41" s="416"/>
      <c r="AFR41" s="416"/>
      <c r="AFS41" s="416"/>
      <c r="AFT41" s="416"/>
      <c r="AFU41" s="416"/>
      <c r="AFV41" s="416"/>
      <c r="AFW41" s="416"/>
      <c r="AFX41" s="416"/>
      <c r="AFY41" s="416"/>
      <c r="AFZ41" s="416"/>
      <c r="AGA41" s="416"/>
      <c r="AGB41" s="416"/>
      <c r="AGC41" s="416"/>
      <c r="AGD41" s="416"/>
      <c r="AGE41" s="416"/>
      <c r="AGF41" s="416"/>
      <c r="AGG41" s="416"/>
      <c r="AGH41" s="416"/>
      <c r="AGI41" s="416"/>
      <c r="AGJ41" s="416"/>
      <c r="AGK41" s="416"/>
      <c r="AGL41" s="416"/>
      <c r="AGM41" s="416"/>
      <c r="AGN41" s="416"/>
      <c r="AGO41" s="416"/>
      <c r="AGP41" s="416"/>
      <c r="AGQ41" s="416"/>
      <c r="AGR41" s="416"/>
      <c r="AGS41" s="416"/>
      <c r="AGT41" s="416"/>
      <c r="AGU41" s="416"/>
      <c r="AGV41" s="416"/>
      <c r="AGW41" s="416"/>
      <c r="AGX41" s="416"/>
      <c r="AGY41" s="416"/>
      <c r="AGZ41" s="416"/>
      <c r="AHA41" s="416"/>
      <c r="AHB41" s="416"/>
      <c r="AHC41" s="416"/>
      <c r="AHD41" s="416"/>
      <c r="AHE41" s="416"/>
      <c r="AHF41" s="416"/>
      <c r="AHG41" s="416"/>
      <c r="AHH41" s="416"/>
      <c r="AHI41" s="416"/>
      <c r="AHJ41" s="416"/>
      <c r="AHK41" s="416"/>
      <c r="AHL41" s="416"/>
      <c r="AHM41" s="416"/>
      <c r="AHN41" s="416"/>
      <c r="AHO41" s="416"/>
      <c r="AHP41" s="416"/>
      <c r="AHQ41" s="416"/>
      <c r="AHR41" s="416"/>
      <c r="AHS41" s="416"/>
      <c r="AHT41" s="416"/>
      <c r="AHU41" s="416"/>
      <c r="AHV41" s="416"/>
      <c r="AHW41" s="416"/>
      <c r="AHX41" s="416"/>
      <c r="AHY41" s="416"/>
      <c r="AHZ41" s="416"/>
      <c r="AIA41" s="416"/>
      <c r="AIB41" s="416"/>
      <c r="AIC41" s="416"/>
      <c r="AID41" s="416"/>
      <c r="AIE41" s="416"/>
      <c r="AIF41" s="416"/>
      <c r="AIG41" s="416"/>
      <c r="AIH41" s="416"/>
      <c r="AII41" s="416"/>
      <c r="AIJ41" s="416"/>
      <c r="AIK41" s="416"/>
      <c r="AIL41" s="416"/>
      <c r="AIM41" s="416"/>
      <c r="AIN41" s="416"/>
      <c r="AIO41" s="416"/>
      <c r="AIP41" s="416"/>
      <c r="AIQ41" s="416"/>
      <c r="AIR41" s="416"/>
      <c r="AIS41" s="416"/>
      <c r="AIT41" s="416"/>
      <c r="AIU41" s="416"/>
      <c r="AIV41" s="416"/>
      <c r="AIW41" s="416"/>
      <c r="AIX41" s="416"/>
      <c r="AIY41" s="416"/>
      <c r="AIZ41" s="416"/>
      <c r="AJA41" s="416"/>
      <c r="AJB41" s="416"/>
      <c r="AJC41" s="416"/>
      <c r="AJD41" s="416"/>
      <c r="AJE41" s="416"/>
      <c r="AJF41" s="416"/>
      <c r="AJG41" s="416"/>
      <c r="AJH41" s="416"/>
      <c r="AJI41" s="416"/>
      <c r="AJJ41" s="416"/>
      <c r="AJK41" s="416"/>
      <c r="AJL41" s="416"/>
      <c r="AJM41" s="416"/>
      <c r="AJN41" s="416"/>
      <c r="AJO41" s="416"/>
      <c r="AJP41" s="416"/>
      <c r="AJQ41" s="416"/>
      <c r="AJR41" s="416"/>
      <c r="AJS41" s="416"/>
      <c r="AJT41" s="416"/>
      <c r="AJU41" s="416"/>
      <c r="AJV41" s="416"/>
      <c r="AJW41" s="416"/>
      <c r="AJX41" s="416"/>
      <c r="AJY41" s="416"/>
      <c r="AJZ41" s="416"/>
      <c r="AKA41" s="416"/>
      <c r="AKB41" s="416"/>
      <c r="AKC41" s="416"/>
      <c r="AKD41" s="416"/>
      <c r="AKE41" s="416"/>
      <c r="AKF41" s="416"/>
      <c r="AKG41" s="416"/>
      <c r="AKH41" s="416"/>
      <c r="AKI41" s="416"/>
      <c r="AKJ41" s="416"/>
      <c r="AKK41" s="416"/>
      <c r="AKL41" s="416"/>
      <c r="AKM41" s="416"/>
      <c r="AKN41" s="416"/>
      <c r="AKO41" s="416"/>
      <c r="AKP41" s="416"/>
      <c r="AKQ41" s="416"/>
      <c r="AKR41" s="416"/>
      <c r="AKS41" s="416"/>
      <c r="AKT41" s="416"/>
      <c r="AKU41" s="416"/>
      <c r="AKV41" s="416"/>
      <c r="AKW41" s="416"/>
      <c r="AKX41" s="416"/>
      <c r="AKY41" s="416"/>
      <c r="AKZ41" s="416"/>
      <c r="ALA41" s="416"/>
      <c r="ALB41" s="416"/>
      <c r="ALC41" s="416"/>
      <c r="ALD41" s="416"/>
      <c r="ALE41" s="416"/>
      <c r="ALF41" s="416"/>
      <c r="ALG41" s="416"/>
      <c r="ALH41" s="416"/>
      <c r="ALI41" s="416"/>
      <c r="ALJ41" s="416"/>
      <c r="ALK41" s="416"/>
      <c r="ALL41" s="416"/>
      <c r="ALM41" s="416"/>
      <c r="ALN41" s="416"/>
      <c r="ALO41" s="416"/>
      <c r="ALP41" s="416"/>
      <c r="ALQ41" s="416"/>
      <c r="ALR41" s="416"/>
      <c r="ALS41" s="416"/>
      <c r="ALT41" s="416"/>
      <c r="ALU41" s="416"/>
      <c r="ALV41" s="416"/>
      <c r="ALW41" s="416"/>
      <c r="ALX41" s="416"/>
      <c r="ALY41" s="416"/>
      <c r="ALZ41" s="416"/>
      <c r="AMA41" s="416"/>
      <c r="AMB41" s="416"/>
      <c r="AMC41" s="416"/>
      <c r="AMD41" s="416"/>
      <c r="AME41" s="416"/>
      <c r="AMF41" s="416"/>
      <c r="AMG41" s="416"/>
      <c r="AMH41" s="416"/>
      <c r="AMI41" s="416"/>
      <c r="AMJ41" s="416"/>
      <c r="AMK41" s="416"/>
    </row>
    <row r="42" spans="1:1025" s="298" customFormat="1" ht="39.950000000000003" customHeight="1" x14ac:dyDescent="0.8">
      <c r="A42" s="525" t="s">
        <v>67</v>
      </c>
      <c r="B42" s="418">
        <v>1129</v>
      </c>
      <c r="C42" s="419">
        <v>419</v>
      </c>
      <c r="D42" s="418">
        <v>316</v>
      </c>
      <c r="E42" s="419">
        <v>782</v>
      </c>
      <c r="F42" s="418">
        <v>401</v>
      </c>
      <c r="G42" s="420">
        <v>609.4</v>
      </c>
      <c r="H42" s="421"/>
      <c r="I42" s="417"/>
      <c r="J42" s="422"/>
      <c r="K42" s="416"/>
      <c r="L42" s="416"/>
      <c r="M42" s="416"/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6"/>
      <c r="AZ42" s="416"/>
      <c r="BA42" s="416"/>
      <c r="BB42" s="416"/>
      <c r="BC42" s="416"/>
      <c r="BD42" s="416"/>
      <c r="BE42" s="416"/>
      <c r="BF42" s="416"/>
      <c r="BG42" s="416"/>
      <c r="BH42" s="416"/>
      <c r="BI42" s="416"/>
      <c r="BJ42" s="416"/>
      <c r="BK42" s="416"/>
      <c r="BL42" s="416"/>
      <c r="BM42" s="416"/>
      <c r="BN42" s="416"/>
      <c r="BO42" s="416"/>
      <c r="BP42" s="416"/>
      <c r="BQ42" s="416"/>
      <c r="BR42" s="416"/>
      <c r="BS42" s="416"/>
      <c r="BT42" s="416"/>
      <c r="BU42" s="416"/>
      <c r="BV42" s="416"/>
      <c r="BW42" s="416"/>
      <c r="BX42" s="416"/>
      <c r="BY42" s="416"/>
      <c r="BZ42" s="416"/>
      <c r="CA42" s="416"/>
      <c r="CB42" s="416"/>
      <c r="CC42" s="416"/>
      <c r="CD42" s="416"/>
      <c r="CE42" s="416"/>
      <c r="CF42" s="416"/>
      <c r="CG42" s="416"/>
      <c r="CH42" s="416"/>
      <c r="CI42" s="416"/>
      <c r="CJ42" s="416"/>
      <c r="CK42" s="416"/>
      <c r="CL42" s="416"/>
      <c r="CM42" s="416"/>
      <c r="CN42" s="416"/>
      <c r="CO42" s="416"/>
      <c r="CP42" s="416"/>
      <c r="CQ42" s="416"/>
      <c r="CR42" s="416"/>
      <c r="CS42" s="416"/>
      <c r="CT42" s="416"/>
      <c r="CU42" s="416"/>
      <c r="CV42" s="416"/>
      <c r="CW42" s="416"/>
      <c r="CX42" s="416"/>
      <c r="CY42" s="416"/>
      <c r="CZ42" s="416"/>
      <c r="DA42" s="416"/>
      <c r="DB42" s="416"/>
      <c r="DC42" s="416"/>
      <c r="DD42" s="416"/>
      <c r="DE42" s="416"/>
      <c r="DF42" s="416"/>
      <c r="DG42" s="416"/>
      <c r="DH42" s="416"/>
      <c r="DI42" s="416"/>
      <c r="DJ42" s="416"/>
      <c r="DK42" s="416"/>
      <c r="DL42" s="416"/>
      <c r="DM42" s="416"/>
      <c r="DN42" s="416"/>
      <c r="DO42" s="416"/>
      <c r="DP42" s="416"/>
      <c r="DQ42" s="416"/>
      <c r="DR42" s="416"/>
      <c r="DS42" s="416"/>
      <c r="DT42" s="416"/>
      <c r="DU42" s="416"/>
      <c r="DV42" s="416"/>
      <c r="DW42" s="416"/>
      <c r="DX42" s="416"/>
      <c r="DY42" s="416"/>
      <c r="DZ42" s="416"/>
      <c r="EA42" s="416"/>
      <c r="EB42" s="416"/>
      <c r="EC42" s="416"/>
      <c r="ED42" s="416"/>
      <c r="EE42" s="416"/>
      <c r="EF42" s="416"/>
      <c r="EG42" s="416"/>
      <c r="EH42" s="416"/>
      <c r="EI42" s="416"/>
      <c r="EJ42" s="416"/>
      <c r="EK42" s="416"/>
      <c r="EL42" s="416"/>
      <c r="EM42" s="416"/>
      <c r="EN42" s="416"/>
      <c r="EO42" s="416"/>
      <c r="EP42" s="416"/>
      <c r="EQ42" s="416"/>
      <c r="ER42" s="416"/>
      <c r="ES42" s="416"/>
      <c r="ET42" s="416"/>
      <c r="EU42" s="416"/>
      <c r="EV42" s="416"/>
      <c r="EW42" s="416"/>
      <c r="EX42" s="416"/>
      <c r="EY42" s="416"/>
      <c r="EZ42" s="416"/>
      <c r="FA42" s="416"/>
      <c r="FB42" s="416"/>
      <c r="FC42" s="416"/>
      <c r="FD42" s="416"/>
      <c r="FE42" s="416"/>
      <c r="FF42" s="416"/>
      <c r="FG42" s="416"/>
      <c r="FH42" s="416"/>
      <c r="FI42" s="416"/>
      <c r="FJ42" s="416"/>
      <c r="FK42" s="416"/>
      <c r="FL42" s="416"/>
      <c r="FM42" s="416"/>
      <c r="FN42" s="416"/>
      <c r="FO42" s="416"/>
      <c r="FP42" s="416"/>
      <c r="FQ42" s="416"/>
      <c r="FR42" s="416"/>
      <c r="FS42" s="416"/>
      <c r="FT42" s="416"/>
      <c r="FU42" s="416"/>
      <c r="FV42" s="416"/>
      <c r="FW42" s="416"/>
      <c r="FX42" s="416"/>
      <c r="FY42" s="416"/>
      <c r="FZ42" s="416"/>
      <c r="GA42" s="416"/>
      <c r="GB42" s="416"/>
      <c r="GC42" s="416"/>
      <c r="GD42" s="416"/>
      <c r="GE42" s="416"/>
      <c r="GF42" s="416"/>
      <c r="GG42" s="416"/>
      <c r="GH42" s="416"/>
      <c r="GI42" s="416"/>
      <c r="GJ42" s="416"/>
      <c r="GK42" s="416"/>
      <c r="GL42" s="416"/>
      <c r="GM42" s="416"/>
      <c r="GN42" s="416"/>
      <c r="GO42" s="416"/>
      <c r="GP42" s="416"/>
      <c r="GQ42" s="416"/>
      <c r="GR42" s="416"/>
      <c r="GS42" s="416"/>
      <c r="GT42" s="416"/>
      <c r="GU42" s="416"/>
      <c r="GV42" s="416"/>
      <c r="GW42" s="416"/>
      <c r="GX42" s="416"/>
      <c r="GY42" s="416"/>
      <c r="GZ42" s="416"/>
      <c r="HA42" s="416"/>
      <c r="HB42" s="416"/>
      <c r="HC42" s="416"/>
      <c r="HD42" s="416"/>
      <c r="HE42" s="416"/>
      <c r="HF42" s="416"/>
      <c r="HG42" s="416"/>
      <c r="HH42" s="416"/>
      <c r="HI42" s="416"/>
      <c r="HJ42" s="416"/>
      <c r="HK42" s="416"/>
      <c r="HL42" s="416"/>
      <c r="HM42" s="416"/>
      <c r="HN42" s="416"/>
      <c r="HO42" s="416"/>
      <c r="HP42" s="416"/>
      <c r="HQ42" s="416"/>
      <c r="HR42" s="416"/>
      <c r="HS42" s="416"/>
      <c r="HT42" s="416"/>
      <c r="HU42" s="416"/>
      <c r="HV42" s="416"/>
      <c r="HW42" s="416"/>
      <c r="HX42" s="416"/>
      <c r="HY42" s="416"/>
      <c r="HZ42" s="416"/>
      <c r="IA42" s="416"/>
      <c r="IB42" s="416"/>
      <c r="IC42" s="416"/>
      <c r="ID42" s="416"/>
      <c r="IE42" s="416"/>
      <c r="IF42" s="416"/>
      <c r="IG42" s="416"/>
      <c r="IH42" s="416"/>
      <c r="II42" s="416"/>
      <c r="IJ42" s="416"/>
      <c r="IK42" s="416"/>
      <c r="IL42" s="416"/>
      <c r="IM42" s="416"/>
      <c r="IN42" s="416"/>
      <c r="IO42" s="416"/>
      <c r="IP42" s="416"/>
      <c r="IQ42" s="416"/>
      <c r="IR42" s="416"/>
      <c r="IS42" s="416"/>
      <c r="IT42" s="416"/>
      <c r="IU42" s="416"/>
      <c r="IV42" s="416"/>
      <c r="IW42" s="416"/>
      <c r="IX42" s="416"/>
      <c r="IY42" s="416"/>
      <c r="IZ42" s="416"/>
      <c r="JA42" s="416"/>
      <c r="JB42" s="416"/>
      <c r="JC42" s="416"/>
      <c r="JD42" s="416"/>
      <c r="JE42" s="416"/>
      <c r="JF42" s="416"/>
      <c r="JG42" s="416"/>
      <c r="JH42" s="416"/>
      <c r="JI42" s="416"/>
      <c r="JJ42" s="416"/>
      <c r="JK42" s="416"/>
      <c r="JL42" s="416"/>
      <c r="JM42" s="416"/>
      <c r="JN42" s="416"/>
      <c r="JO42" s="416"/>
      <c r="JP42" s="416"/>
      <c r="JQ42" s="416"/>
      <c r="JR42" s="416"/>
      <c r="JS42" s="416"/>
      <c r="JT42" s="416"/>
      <c r="JU42" s="416"/>
      <c r="JV42" s="416"/>
      <c r="JW42" s="416"/>
      <c r="JX42" s="416"/>
      <c r="JY42" s="416"/>
      <c r="JZ42" s="416"/>
      <c r="KA42" s="416"/>
      <c r="KB42" s="416"/>
      <c r="KC42" s="416"/>
      <c r="KD42" s="416"/>
      <c r="KE42" s="416"/>
      <c r="KF42" s="416"/>
      <c r="KG42" s="416"/>
      <c r="KH42" s="416"/>
      <c r="KI42" s="416"/>
      <c r="KJ42" s="416"/>
      <c r="KK42" s="416"/>
      <c r="KL42" s="416"/>
      <c r="KM42" s="416"/>
      <c r="KN42" s="416"/>
      <c r="KO42" s="416"/>
      <c r="KP42" s="416"/>
      <c r="KQ42" s="416"/>
      <c r="KR42" s="416"/>
      <c r="KS42" s="416"/>
      <c r="KT42" s="416"/>
      <c r="KU42" s="416"/>
      <c r="KV42" s="416"/>
      <c r="KW42" s="416"/>
      <c r="KX42" s="416"/>
      <c r="KY42" s="416"/>
      <c r="KZ42" s="416"/>
      <c r="LA42" s="416"/>
      <c r="LB42" s="416"/>
      <c r="LC42" s="416"/>
      <c r="LD42" s="416"/>
      <c r="LE42" s="416"/>
      <c r="LF42" s="416"/>
      <c r="LG42" s="416"/>
      <c r="LH42" s="416"/>
      <c r="LI42" s="416"/>
      <c r="LJ42" s="416"/>
      <c r="LK42" s="416"/>
      <c r="LL42" s="416"/>
      <c r="LM42" s="416"/>
      <c r="LN42" s="416"/>
      <c r="LO42" s="416"/>
      <c r="LP42" s="416"/>
      <c r="LQ42" s="416"/>
      <c r="LR42" s="416"/>
      <c r="LS42" s="416"/>
      <c r="LT42" s="416"/>
      <c r="LU42" s="416"/>
      <c r="LV42" s="416"/>
      <c r="LW42" s="416"/>
      <c r="LX42" s="416"/>
      <c r="LY42" s="416"/>
      <c r="LZ42" s="416"/>
      <c r="MA42" s="416"/>
      <c r="MB42" s="416"/>
      <c r="MC42" s="416"/>
      <c r="MD42" s="416"/>
      <c r="ME42" s="416"/>
      <c r="MF42" s="416"/>
      <c r="MG42" s="416"/>
      <c r="MH42" s="416"/>
      <c r="MI42" s="416"/>
      <c r="MJ42" s="416"/>
      <c r="MK42" s="416"/>
      <c r="ML42" s="416"/>
      <c r="MM42" s="416"/>
      <c r="MN42" s="416"/>
      <c r="MO42" s="416"/>
      <c r="MP42" s="416"/>
      <c r="MQ42" s="416"/>
      <c r="MR42" s="416"/>
      <c r="MS42" s="416"/>
      <c r="MT42" s="416"/>
      <c r="MU42" s="416"/>
      <c r="MV42" s="416"/>
      <c r="MW42" s="416"/>
      <c r="MX42" s="416"/>
      <c r="MY42" s="416"/>
      <c r="MZ42" s="416"/>
      <c r="NA42" s="416"/>
      <c r="NB42" s="416"/>
      <c r="NC42" s="416"/>
      <c r="ND42" s="416"/>
      <c r="NE42" s="416"/>
      <c r="NF42" s="416"/>
      <c r="NG42" s="416"/>
      <c r="NH42" s="416"/>
      <c r="NI42" s="416"/>
      <c r="NJ42" s="416"/>
      <c r="NK42" s="416"/>
      <c r="NL42" s="416"/>
      <c r="NM42" s="416"/>
      <c r="NN42" s="416"/>
      <c r="NO42" s="416"/>
      <c r="NP42" s="416"/>
      <c r="NQ42" s="416"/>
      <c r="NR42" s="416"/>
      <c r="NS42" s="416"/>
      <c r="NT42" s="416"/>
      <c r="NU42" s="416"/>
      <c r="NV42" s="416"/>
      <c r="NW42" s="416"/>
      <c r="NX42" s="416"/>
      <c r="NY42" s="416"/>
      <c r="NZ42" s="416"/>
      <c r="OA42" s="416"/>
      <c r="OB42" s="416"/>
      <c r="OC42" s="416"/>
      <c r="OD42" s="416"/>
      <c r="OE42" s="416"/>
      <c r="OF42" s="416"/>
      <c r="OG42" s="416"/>
      <c r="OH42" s="416"/>
      <c r="OI42" s="416"/>
      <c r="OJ42" s="416"/>
      <c r="OK42" s="416"/>
      <c r="OL42" s="416"/>
      <c r="OM42" s="416"/>
      <c r="ON42" s="416"/>
      <c r="OO42" s="416"/>
      <c r="OP42" s="416"/>
      <c r="OQ42" s="416"/>
      <c r="OR42" s="416"/>
      <c r="OS42" s="416"/>
      <c r="OT42" s="416"/>
      <c r="OU42" s="416"/>
      <c r="OV42" s="416"/>
      <c r="OW42" s="416"/>
      <c r="OX42" s="416"/>
      <c r="OY42" s="416"/>
      <c r="OZ42" s="416"/>
      <c r="PA42" s="416"/>
      <c r="PB42" s="416"/>
      <c r="PC42" s="416"/>
      <c r="PD42" s="416"/>
      <c r="PE42" s="416"/>
      <c r="PF42" s="416"/>
      <c r="PG42" s="416"/>
      <c r="PH42" s="416"/>
      <c r="PI42" s="416"/>
      <c r="PJ42" s="416"/>
      <c r="PK42" s="416"/>
      <c r="PL42" s="416"/>
      <c r="PM42" s="416"/>
      <c r="PN42" s="416"/>
      <c r="PO42" s="416"/>
      <c r="PP42" s="416"/>
      <c r="PQ42" s="416"/>
      <c r="PR42" s="416"/>
      <c r="PS42" s="416"/>
      <c r="PT42" s="416"/>
      <c r="PU42" s="416"/>
      <c r="PV42" s="416"/>
      <c r="PW42" s="416"/>
      <c r="PX42" s="416"/>
      <c r="PY42" s="416"/>
      <c r="PZ42" s="416"/>
      <c r="QA42" s="416"/>
      <c r="QB42" s="416"/>
      <c r="QC42" s="416"/>
      <c r="QD42" s="416"/>
      <c r="QE42" s="416"/>
      <c r="QF42" s="416"/>
      <c r="QG42" s="416"/>
      <c r="QH42" s="416"/>
      <c r="QI42" s="416"/>
      <c r="QJ42" s="416"/>
      <c r="QK42" s="416"/>
      <c r="QL42" s="416"/>
      <c r="QM42" s="416"/>
      <c r="QN42" s="416"/>
      <c r="QO42" s="416"/>
      <c r="QP42" s="416"/>
      <c r="QQ42" s="416"/>
      <c r="QR42" s="416"/>
      <c r="QS42" s="416"/>
      <c r="QT42" s="416"/>
      <c r="QU42" s="416"/>
      <c r="QV42" s="416"/>
      <c r="QW42" s="416"/>
      <c r="QX42" s="416"/>
      <c r="QY42" s="416"/>
      <c r="QZ42" s="416"/>
      <c r="RA42" s="416"/>
      <c r="RB42" s="416"/>
      <c r="RC42" s="416"/>
      <c r="RD42" s="416"/>
      <c r="RE42" s="416"/>
      <c r="RF42" s="416"/>
      <c r="RG42" s="416"/>
      <c r="RH42" s="416"/>
      <c r="RI42" s="416"/>
      <c r="RJ42" s="416"/>
      <c r="RK42" s="416"/>
      <c r="RL42" s="416"/>
      <c r="RM42" s="416"/>
      <c r="RN42" s="416"/>
      <c r="RO42" s="416"/>
      <c r="RP42" s="416"/>
      <c r="RQ42" s="416"/>
      <c r="RR42" s="416"/>
      <c r="RS42" s="416"/>
      <c r="RT42" s="416"/>
      <c r="RU42" s="416"/>
      <c r="RV42" s="416"/>
      <c r="RW42" s="416"/>
      <c r="RX42" s="416"/>
      <c r="RY42" s="416"/>
      <c r="RZ42" s="416"/>
      <c r="SA42" s="416"/>
      <c r="SB42" s="416"/>
      <c r="SC42" s="416"/>
      <c r="SD42" s="416"/>
      <c r="SE42" s="416"/>
      <c r="SF42" s="416"/>
      <c r="SG42" s="416"/>
      <c r="SH42" s="416"/>
      <c r="SI42" s="416"/>
      <c r="SJ42" s="416"/>
      <c r="SK42" s="416"/>
      <c r="SL42" s="416"/>
      <c r="SM42" s="416"/>
      <c r="SN42" s="416"/>
      <c r="SO42" s="416"/>
      <c r="SP42" s="416"/>
      <c r="SQ42" s="416"/>
      <c r="SR42" s="416"/>
      <c r="SS42" s="416"/>
      <c r="ST42" s="416"/>
      <c r="SU42" s="416"/>
      <c r="SV42" s="416"/>
      <c r="SW42" s="416"/>
      <c r="SX42" s="416"/>
      <c r="SY42" s="416"/>
      <c r="SZ42" s="416"/>
      <c r="TA42" s="416"/>
      <c r="TB42" s="416"/>
      <c r="TC42" s="416"/>
      <c r="TD42" s="416"/>
      <c r="TE42" s="416"/>
      <c r="TF42" s="416"/>
      <c r="TG42" s="416"/>
      <c r="TH42" s="416"/>
      <c r="TI42" s="416"/>
      <c r="TJ42" s="416"/>
      <c r="TK42" s="416"/>
      <c r="TL42" s="416"/>
      <c r="TM42" s="416"/>
      <c r="TN42" s="416"/>
      <c r="TO42" s="416"/>
      <c r="TP42" s="416"/>
      <c r="TQ42" s="416"/>
      <c r="TR42" s="416"/>
      <c r="TS42" s="416"/>
      <c r="TT42" s="416"/>
      <c r="TU42" s="416"/>
      <c r="TV42" s="416"/>
      <c r="TW42" s="416"/>
      <c r="TX42" s="416"/>
      <c r="TY42" s="416"/>
      <c r="TZ42" s="416"/>
      <c r="UA42" s="416"/>
      <c r="UB42" s="416"/>
      <c r="UC42" s="416"/>
      <c r="UD42" s="416"/>
      <c r="UE42" s="416"/>
      <c r="UF42" s="416"/>
      <c r="UG42" s="416"/>
      <c r="UH42" s="416"/>
      <c r="UI42" s="416"/>
      <c r="UJ42" s="416"/>
      <c r="UK42" s="416"/>
      <c r="UL42" s="416"/>
      <c r="UM42" s="416"/>
      <c r="UN42" s="416"/>
      <c r="UO42" s="416"/>
      <c r="UP42" s="416"/>
      <c r="UQ42" s="416"/>
      <c r="UR42" s="416"/>
      <c r="US42" s="416"/>
      <c r="UT42" s="416"/>
      <c r="UU42" s="416"/>
      <c r="UV42" s="416"/>
      <c r="UW42" s="416"/>
      <c r="UX42" s="416"/>
      <c r="UY42" s="416"/>
      <c r="UZ42" s="416"/>
      <c r="VA42" s="416"/>
      <c r="VB42" s="416"/>
      <c r="VC42" s="416"/>
      <c r="VD42" s="416"/>
      <c r="VE42" s="416"/>
      <c r="VF42" s="416"/>
      <c r="VG42" s="416"/>
      <c r="VH42" s="416"/>
      <c r="VI42" s="416"/>
      <c r="VJ42" s="416"/>
      <c r="VK42" s="416"/>
      <c r="VL42" s="416"/>
      <c r="VM42" s="416"/>
      <c r="VN42" s="416"/>
      <c r="VO42" s="416"/>
      <c r="VP42" s="416"/>
      <c r="VQ42" s="416"/>
      <c r="VR42" s="416"/>
      <c r="VS42" s="416"/>
      <c r="VT42" s="416"/>
      <c r="VU42" s="416"/>
      <c r="VV42" s="416"/>
      <c r="VW42" s="416"/>
      <c r="VX42" s="416"/>
      <c r="VY42" s="416"/>
      <c r="VZ42" s="416"/>
      <c r="WA42" s="416"/>
      <c r="WB42" s="416"/>
      <c r="WC42" s="416"/>
      <c r="WD42" s="416"/>
      <c r="WE42" s="416"/>
      <c r="WF42" s="416"/>
      <c r="WG42" s="416"/>
      <c r="WH42" s="416"/>
      <c r="WI42" s="416"/>
      <c r="WJ42" s="416"/>
      <c r="WK42" s="416"/>
      <c r="WL42" s="416"/>
      <c r="WM42" s="416"/>
      <c r="WN42" s="416"/>
      <c r="WO42" s="416"/>
      <c r="WP42" s="416"/>
      <c r="WQ42" s="416"/>
      <c r="WR42" s="416"/>
      <c r="WS42" s="416"/>
      <c r="WT42" s="416"/>
      <c r="WU42" s="416"/>
      <c r="WV42" s="416"/>
      <c r="WW42" s="416"/>
      <c r="WX42" s="416"/>
      <c r="WY42" s="416"/>
      <c r="WZ42" s="416"/>
      <c r="XA42" s="416"/>
      <c r="XB42" s="416"/>
      <c r="XC42" s="416"/>
      <c r="XD42" s="416"/>
      <c r="XE42" s="416"/>
      <c r="XF42" s="416"/>
      <c r="XG42" s="416"/>
      <c r="XH42" s="416"/>
      <c r="XI42" s="416"/>
      <c r="XJ42" s="416"/>
      <c r="XK42" s="416"/>
      <c r="XL42" s="416"/>
      <c r="XM42" s="416"/>
      <c r="XN42" s="416"/>
      <c r="XO42" s="416"/>
      <c r="XP42" s="416"/>
      <c r="XQ42" s="416"/>
      <c r="XR42" s="416"/>
      <c r="XS42" s="416"/>
      <c r="XT42" s="416"/>
      <c r="XU42" s="416"/>
      <c r="XV42" s="416"/>
      <c r="XW42" s="416"/>
      <c r="XX42" s="416"/>
      <c r="XY42" s="416"/>
      <c r="XZ42" s="416"/>
      <c r="YA42" s="416"/>
      <c r="YB42" s="416"/>
      <c r="YC42" s="416"/>
      <c r="YD42" s="416"/>
      <c r="YE42" s="416"/>
      <c r="YF42" s="416"/>
      <c r="YG42" s="416"/>
      <c r="YH42" s="416"/>
      <c r="YI42" s="416"/>
      <c r="YJ42" s="416"/>
      <c r="YK42" s="416"/>
      <c r="YL42" s="416"/>
      <c r="YM42" s="416"/>
      <c r="YN42" s="416"/>
      <c r="YO42" s="416"/>
      <c r="YP42" s="416"/>
      <c r="YQ42" s="416"/>
      <c r="YR42" s="416"/>
      <c r="YS42" s="416"/>
      <c r="YT42" s="416"/>
      <c r="YU42" s="416"/>
      <c r="YV42" s="416"/>
      <c r="YW42" s="416"/>
      <c r="YX42" s="416"/>
      <c r="YY42" s="416"/>
      <c r="YZ42" s="416"/>
      <c r="ZA42" s="416"/>
      <c r="ZB42" s="416"/>
      <c r="ZC42" s="416"/>
      <c r="ZD42" s="416"/>
      <c r="ZE42" s="416"/>
      <c r="ZF42" s="416"/>
      <c r="ZG42" s="416"/>
      <c r="ZH42" s="416"/>
      <c r="ZI42" s="416"/>
      <c r="ZJ42" s="416"/>
      <c r="ZK42" s="416"/>
      <c r="ZL42" s="416"/>
      <c r="ZM42" s="416"/>
      <c r="ZN42" s="416"/>
      <c r="ZO42" s="416"/>
      <c r="ZP42" s="416"/>
      <c r="ZQ42" s="416"/>
      <c r="ZR42" s="416"/>
      <c r="ZS42" s="416"/>
      <c r="ZT42" s="416"/>
      <c r="ZU42" s="416"/>
      <c r="ZV42" s="416"/>
      <c r="ZW42" s="416"/>
      <c r="ZX42" s="416"/>
      <c r="ZY42" s="416"/>
      <c r="ZZ42" s="416"/>
      <c r="AAA42" s="416"/>
      <c r="AAB42" s="416"/>
      <c r="AAC42" s="416"/>
      <c r="AAD42" s="416"/>
      <c r="AAE42" s="416"/>
      <c r="AAF42" s="416"/>
      <c r="AAG42" s="416"/>
      <c r="AAH42" s="416"/>
      <c r="AAI42" s="416"/>
      <c r="AAJ42" s="416"/>
      <c r="AAK42" s="416"/>
      <c r="AAL42" s="416"/>
      <c r="AAM42" s="416"/>
      <c r="AAN42" s="416"/>
      <c r="AAO42" s="416"/>
      <c r="AAP42" s="416"/>
      <c r="AAQ42" s="416"/>
      <c r="AAR42" s="416"/>
      <c r="AAS42" s="416"/>
      <c r="AAT42" s="416"/>
      <c r="AAU42" s="416"/>
      <c r="AAV42" s="416"/>
      <c r="AAW42" s="416"/>
      <c r="AAX42" s="416"/>
      <c r="AAY42" s="416"/>
      <c r="AAZ42" s="416"/>
      <c r="ABA42" s="416"/>
      <c r="ABB42" s="416"/>
      <c r="ABC42" s="416"/>
      <c r="ABD42" s="416"/>
      <c r="ABE42" s="416"/>
      <c r="ABF42" s="416"/>
      <c r="ABG42" s="416"/>
      <c r="ABH42" s="416"/>
      <c r="ABI42" s="416"/>
      <c r="ABJ42" s="416"/>
      <c r="ABK42" s="416"/>
      <c r="ABL42" s="416"/>
      <c r="ABM42" s="416"/>
      <c r="ABN42" s="416"/>
      <c r="ABO42" s="416"/>
      <c r="ABP42" s="416"/>
      <c r="ABQ42" s="416"/>
      <c r="ABR42" s="416"/>
      <c r="ABS42" s="416"/>
      <c r="ABT42" s="416"/>
      <c r="ABU42" s="416"/>
      <c r="ABV42" s="416"/>
      <c r="ABW42" s="416"/>
      <c r="ABX42" s="416"/>
      <c r="ABY42" s="416"/>
      <c r="ABZ42" s="416"/>
      <c r="ACA42" s="416"/>
      <c r="ACB42" s="416"/>
      <c r="ACC42" s="416"/>
      <c r="ACD42" s="416"/>
      <c r="ACE42" s="416"/>
      <c r="ACF42" s="416"/>
      <c r="ACG42" s="416"/>
      <c r="ACH42" s="416"/>
      <c r="ACI42" s="416"/>
      <c r="ACJ42" s="416"/>
      <c r="ACK42" s="416"/>
      <c r="ACL42" s="416"/>
      <c r="ACM42" s="416"/>
      <c r="ACN42" s="416"/>
      <c r="ACO42" s="416"/>
      <c r="ACP42" s="416"/>
      <c r="ACQ42" s="416"/>
      <c r="ACR42" s="416"/>
      <c r="ACS42" s="416"/>
      <c r="ACT42" s="416"/>
      <c r="ACU42" s="416"/>
      <c r="ACV42" s="416"/>
      <c r="ACW42" s="416"/>
      <c r="ACX42" s="416"/>
      <c r="ACY42" s="416"/>
      <c r="ACZ42" s="416"/>
      <c r="ADA42" s="416"/>
      <c r="ADB42" s="416"/>
      <c r="ADC42" s="416"/>
      <c r="ADD42" s="416"/>
      <c r="ADE42" s="416"/>
      <c r="ADF42" s="416"/>
      <c r="ADG42" s="416"/>
      <c r="ADH42" s="416"/>
      <c r="ADI42" s="416"/>
      <c r="ADJ42" s="416"/>
      <c r="ADK42" s="416"/>
      <c r="ADL42" s="416"/>
      <c r="ADM42" s="416"/>
      <c r="ADN42" s="416"/>
      <c r="ADO42" s="416"/>
      <c r="ADP42" s="416"/>
      <c r="ADQ42" s="416"/>
      <c r="ADR42" s="416"/>
      <c r="ADS42" s="416"/>
      <c r="ADT42" s="416"/>
      <c r="ADU42" s="416"/>
      <c r="ADV42" s="416"/>
      <c r="ADW42" s="416"/>
      <c r="ADX42" s="416"/>
      <c r="ADY42" s="416"/>
      <c r="ADZ42" s="416"/>
      <c r="AEA42" s="416"/>
      <c r="AEB42" s="416"/>
      <c r="AEC42" s="416"/>
      <c r="AED42" s="416"/>
      <c r="AEE42" s="416"/>
      <c r="AEF42" s="416"/>
      <c r="AEG42" s="416"/>
      <c r="AEH42" s="416"/>
      <c r="AEI42" s="416"/>
      <c r="AEJ42" s="416"/>
      <c r="AEK42" s="416"/>
      <c r="AEL42" s="416"/>
      <c r="AEM42" s="416"/>
      <c r="AEN42" s="416"/>
      <c r="AEO42" s="416"/>
      <c r="AEP42" s="416"/>
      <c r="AEQ42" s="416"/>
      <c r="AER42" s="416"/>
      <c r="AES42" s="416"/>
      <c r="AET42" s="416"/>
      <c r="AEU42" s="416"/>
      <c r="AEV42" s="416"/>
      <c r="AEW42" s="416"/>
      <c r="AEX42" s="416"/>
      <c r="AEY42" s="416"/>
      <c r="AEZ42" s="416"/>
      <c r="AFA42" s="416"/>
      <c r="AFB42" s="416"/>
      <c r="AFC42" s="416"/>
      <c r="AFD42" s="416"/>
      <c r="AFE42" s="416"/>
      <c r="AFF42" s="416"/>
      <c r="AFG42" s="416"/>
      <c r="AFH42" s="416"/>
      <c r="AFI42" s="416"/>
      <c r="AFJ42" s="416"/>
      <c r="AFK42" s="416"/>
      <c r="AFL42" s="416"/>
      <c r="AFM42" s="416"/>
      <c r="AFN42" s="416"/>
      <c r="AFO42" s="416"/>
      <c r="AFP42" s="416"/>
      <c r="AFQ42" s="416"/>
      <c r="AFR42" s="416"/>
      <c r="AFS42" s="416"/>
      <c r="AFT42" s="416"/>
      <c r="AFU42" s="416"/>
      <c r="AFV42" s="416"/>
      <c r="AFW42" s="416"/>
      <c r="AFX42" s="416"/>
      <c r="AFY42" s="416"/>
      <c r="AFZ42" s="416"/>
      <c r="AGA42" s="416"/>
      <c r="AGB42" s="416"/>
      <c r="AGC42" s="416"/>
      <c r="AGD42" s="416"/>
      <c r="AGE42" s="416"/>
      <c r="AGF42" s="416"/>
      <c r="AGG42" s="416"/>
      <c r="AGH42" s="416"/>
      <c r="AGI42" s="416"/>
      <c r="AGJ42" s="416"/>
      <c r="AGK42" s="416"/>
      <c r="AGL42" s="416"/>
      <c r="AGM42" s="416"/>
      <c r="AGN42" s="416"/>
      <c r="AGO42" s="416"/>
      <c r="AGP42" s="416"/>
      <c r="AGQ42" s="416"/>
      <c r="AGR42" s="416"/>
      <c r="AGS42" s="416"/>
      <c r="AGT42" s="416"/>
      <c r="AGU42" s="416"/>
      <c r="AGV42" s="416"/>
      <c r="AGW42" s="416"/>
      <c r="AGX42" s="416"/>
      <c r="AGY42" s="416"/>
      <c r="AGZ42" s="416"/>
      <c r="AHA42" s="416"/>
      <c r="AHB42" s="416"/>
      <c r="AHC42" s="416"/>
      <c r="AHD42" s="416"/>
      <c r="AHE42" s="416"/>
      <c r="AHF42" s="416"/>
      <c r="AHG42" s="416"/>
      <c r="AHH42" s="416"/>
      <c r="AHI42" s="416"/>
      <c r="AHJ42" s="416"/>
      <c r="AHK42" s="416"/>
      <c r="AHL42" s="416"/>
      <c r="AHM42" s="416"/>
      <c r="AHN42" s="416"/>
      <c r="AHO42" s="416"/>
      <c r="AHP42" s="416"/>
      <c r="AHQ42" s="416"/>
      <c r="AHR42" s="416"/>
      <c r="AHS42" s="416"/>
      <c r="AHT42" s="416"/>
      <c r="AHU42" s="416"/>
      <c r="AHV42" s="416"/>
      <c r="AHW42" s="416"/>
      <c r="AHX42" s="416"/>
      <c r="AHY42" s="416"/>
      <c r="AHZ42" s="416"/>
      <c r="AIA42" s="416"/>
      <c r="AIB42" s="416"/>
      <c r="AIC42" s="416"/>
      <c r="AID42" s="416"/>
      <c r="AIE42" s="416"/>
      <c r="AIF42" s="416"/>
      <c r="AIG42" s="416"/>
      <c r="AIH42" s="416"/>
      <c r="AII42" s="416"/>
      <c r="AIJ42" s="416"/>
      <c r="AIK42" s="416"/>
      <c r="AIL42" s="416"/>
      <c r="AIM42" s="416"/>
      <c r="AIN42" s="416"/>
      <c r="AIO42" s="416"/>
      <c r="AIP42" s="416"/>
      <c r="AIQ42" s="416"/>
      <c r="AIR42" s="416"/>
      <c r="AIS42" s="416"/>
      <c r="AIT42" s="416"/>
      <c r="AIU42" s="416"/>
      <c r="AIV42" s="416"/>
      <c r="AIW42" s="416"/>
      <c r="AIX42" s="416"/>
      <c r="AIY42" s="416"/>
      <c r="AIZ42" s="416"/>
      <c r="AJA42" s="416"/>
      <c r="AJB42" s="416"/>
      <c r="AJC42" s="416"/>
      <c r="AJD42" s="416"/>
      <c r="AJE42" s="416"/>
      <c r="AJF42" s="416"/>
      <c r="AJG42" s="416"/>
      <c r="AJH42" s="416"/>
      <c r="AJI42" s="416"/>
      <c r="AJJ42" s="416"/>
      <c r="AJK42" s="416"/>
      <c r="AJL42" s="416"/>
      <c r="AJM42" s="416"/>
      <c r="AJN42" s="416"/>
      <c r="AJO42" s="416"/>
      <c r="AJP42" s="416"/>
      <c r="AJQ42" s="416"/>
      <c r="AJR42" s="416"/>
      <c r="AJS42" s="416"/>
      <c r="AJT42" s="416"/>
      <c r="AJU42" s="416"/>
      <c r="AJV42" s="416"/>
      <c r="AJW42" s="416"/>
      <c r="AJX42" s="416"/>
      <c r="AJY42" s="416"/>
      <c r="AJZ42" s="416"/>
      <c r="AKA42" s="416"/>
      <c r="AKB42" s="416"/>
      <c r="AKC42" s="416"/>
      <c r="AKD42" s="416"/>
      <c r="AKE42" s="416"/>
      <c r="AKF42" s="416"/>
      <c r="AKG42" s="416"/>
      <c r="AKH42" s="416"/>
      <c r="AKI42" s="416"/>
      <c r="AKJ42" s="416"/>
      <c r="AKK42" s="416"/>
      <c r="AKL42" s="416"/>
      <c r="AKM42" s="416"/>
      <c r="AKN42" s="416"/>
      <c r="AKO42" s="416"/>
      <c r="AKP42" s="416"/>
      <c r="AKQ42" s="416"/>
      <c r="AKR42" s="416"/>
      <c r="AKS42" s="416"/>
      <c r="AKT42" s="416"/>
      <c r="AKU42" s="416"/>
      <c r="AKV42" s="416"/>
      <c r="AKW42" s="416"/>
      <c r="AKX42" s="416"/>
      <c r="AKY42" s="416"/>
      <c r="AKZ42" s="416"/>
      <c r="ALA42" s="416"/>
      <c r="ALB42" s="416"/>
      <c r="ALC42" s="416"/>
      <c r="ALD42" s="416"/>
      <c r="ALE42" s="416"/>
      <c r="ALF42" s="416"/>
      <c r="ALG42" s="416"/>
      <c r="ALH42" s="416"/>
      <c r="ALI42" s="416"/>
      <c r="ALJ42" s="416"/>
      <c r="ALK42" s="416"/>
      <c r="ALL42" s="416"/>
      <c r="ALM42" s="416"/>
      <c r="ALN42" s="416"/>
      <c r="ALO42" s="416"/>
      <c r="ALP42" s="416"/>
      <c r="ALQ42" s="416"/>
      <c r="ALR42" s="416"/>
      <c r="ALS42" s="416"/>
      <c r="ALT42" s="416"/>
      <c r="ALU42" s="416"/>
      <c r="ALV42" s="416"/>
      <c r="ALW42" s="416"/>
      <c r="ALX42" s="416"/>
      <c r="ALY42" s="416"/>
      <c r="ALZ42" s="416"/>
      <c r="AMA42" s="416"/>
      <c r="AMB42" s="416"/>
      <c r="AMC42" s="416"/>
      <c r="AMD42" s="416"/>
      <c r="AME42" s="416"/>
      <c r="AMF42" s="416"/>
      <c r="AMG42" s="416"/>
      <c r="AMH42" s="416"/>
      <c r="AMI42" s="416"/>
      <c r="AMJ42" s="416"/>
      <c r="AMK42" s="416"/>
    </row>
    <row r="43" spans="1:1025" s="298" customFormat="1" ht="39.950000000000003" customHeight="1" x14ac:dyDescent="0.8">
      <c r="A43" s="525" t="s">
        <v>68</v>
      </c>
      <c r="B43" s="418">
        <v>1235</v>
      </c>
      <c r="C43" s="419">
        <v>484</v>
      </c>
      <c r="D43" s="418">
        <v>165</v>
      </c>
      <c r="E43" s="419">
        <v>660</v>
      </c>
      <c r="F43" s="418">
        <v>420</v>
      </c>
      <c r="G43" s="420">
        <v>592.79999999999995</v>
      </c>
      <c r="H43" s="421"/>
      <c r="I43" s="417"/>
      <c r="J43" s="422"/>
      <c r="K43" s="416"/>
      <c r="L43" s="416"/>
      <c r="M43" s="416"/>
      <c r="N43" s="416"/>
      <c r="O43" s="416"/>
      <c r="P43" s="416"/>
      <c r="Q43" s="416"/>
      <c r="R43" s="416"/>
      <c r="S43" s="416"/>
      <c r="T43" s="416"/>
      <c r="U43" s="416"/>
      <c r="V43" s="416"/>
      <c r="W43" s="416"/>
      <c r="X43" s="416"/>
      <c r="Y43" s="416"/>
      <c r="Z43" s="416"/>
      <c r="AA43" s="416"/>
      <c r="AB43" s="416"/>
      <c r="AC43" s="416"/>
      <c r="AD43" s="416"/>
      <c r="AE43" s="416"/>
      <c r="AF43" s="416"/>
      <c r="AG43" s="416"/>
      <c r="AH43" s="416"/>
      <c r="AI43" s="416"/>
      <c r="AJ43" s="416"/>
      <c r="AK43" s="416"/>
      <c r="AL43" s="416"/>
      <c r="AM43" s="416"/>
      <c r="AN43" s="416"/>
      <c r="AO43" s="416"/>
      <c r="AP43" s="416"/>
      <c r="AQ43" s="416"/>
      <c r="AR43" s="416"/>
      <c r="AS43" s="416"/>
      <c r="AT43" s="416"/>
      <c r="AU43" s="416"/>
      <c r="AV43" s="416"/>
      <c r="AW43" s="416"/>
      <c r="AX43" s="416"/>
      <c r="AY43" s="416"/>
      <c r="AZ43" s="416"/>
      <c r="BA43" s="416"/>
      <c r="BB43" s="416"/>
      <c r="BC43" s="416"/>
      <c r="BD43" s="416"/>
      <c r="BE43" s="416"/>
      <c r="BF43" s="416"/>
      <c r="BG43" s="416"/>
      <c r="BH43" s="416"/>
      <c r="BI43" s="416"/>
      <c r="BJ43" s="416"/>
      <c r="BK43" s="416"/>
      <c r="BL43" s="416"/>
      <c r="BM43" s="416"/>
      <c r="BN43" s="416"/>
      <c r="BO43" s="416"/>
      <c r="BP43" s="416"/>
      <c r="BQ43" s="416"/>
      <c r="BR43" s="416"/>
      <c r="BS43" s="416"/>
      <c r="BT43" s="416"/>
      <c r="BU43" s="416"/>
      <c r="BV43" s="416"/>
      <c r="BW43" s="416"/>
      <c r="BX43" s="416"/>
      <c r="BY43" s="416"/>
      <c r="BZ43" s="416"/>
      <c r="CA43" s="416"/>
      <c r="CB43" s="416"/>
      <c r="CC43" s="416"/>
      <c r="CD43" s="416"/>
      <c r="CE43" s="416"/>
      <c r="CF43" s="416"/>
      <c r="CG43" s="416"/>
      <c r="CH43" s="416"/>
      <c r="CI43" s="416"/>
      <c r="CJ43" s="416"/>
      <c r="CK43" s="416"/>
      <c r="CL43" s="416"/>
      <c r="CM43" s="416"/>
      <c r="CN43" s="416"/>
      <c r="CO43" s="416"/>
      <c r="CP43" s="416"/>
      <c r="CQ43" s="416"/>
      <c r="CR43" s="416"/>
      <c r="CS43" s="416"/>
      <c r="CT43" s="416"/>
      <c r="CU43" s="416"/>
      <c r="CV43" s="416"/>
      <c r="CW43" s="416"/>
      <c r="CX43" s="416"/>
      <c r="CY43" s="416"/>
      <c r="CZ43" s="416"/>
      <c r="DA43" s="416"/>
      <c r="DB43" s="416"/>
      <c r="DC43" s="416"/>
      <c r="DD43" s="416"/>
      <c r="DE43" s="416"/>
      <c r="DF43" s="416"/>
      <c r="DG43" s="416"/>
      <c r="DH43" s="416"/>
      <c r="DI43" s="416"/>
      <c r="DJ43" s="416"/>
      <c r="DK43" s="416"/>
      <c r="DL43" s="416"/>
      <c r="DM43" s="416"/>
      <c r="DN43" s="416"/>
      <c r="DO43" s="416"/>
      <c r="DP43" s="416"/>
      <c r="DQ43" s="416"/>
      <c r="DR43" s="416"/>
      <c r="DS43" s="416"/>
      <c r="DT43" s="416"/>
      <c r="DU43" s="416"/>
      <c r="DV43" s="416"/>
      <c r="DW43" s="416"/>
      <c r="DX43" s="416"/>
      <c r="DY43" s="416"/>
      <c r="DZ43" s="416"/>
      <c r="EA43" s="416"/>
      <c r="EB43" s="416"/>
      <c r="EC43" s="416"/>
      <c r="ED43" s="416"/>
      <c r="EE43" s="416"/>
      <c r="EF43" s="416"/>
      <c r="EG43" s="416"/>
      <c r="EH43" s="416"/>
      <c r="EI43" s="416"/>
      <c r="EJ43" s="416"/>
      <c r="EK43" s="416"/>
      <c r="EL43" s="416"/>
      <c r="EM43" s="416"/>
      <c r="EN43" s="416"/>
      <c r="EO43" s="416"/>
      <c r="EP43" s="416"/>
      <c r="EQ43" s="416"/>
      <c r="ER43" s="416"/>
      <c r="ES43" s="416"/>
      <c r="ET43" s="416"/>
      <c r="EU43" s="416"/>
      <c r="EV43" s="416"/>
      <c r="EW43" s="416"/>
      <c r="EX43" s="416"/>
      <c r="EY43" s="416"/>
      <c r="EZ43" s="416"/>
      <c r="FA43" s="416"/>
      <c r="FB43" s="416"/>
      <c r="FC43" s="416"/>
      <c r="FD43" s="416"/>
      <c r="FE43" s="416"/>
      <c r="FF43" s="416"/>
      <c r="FG43" s="416"/>
      <c r="FH43" s="416"/>
      <c r="FI43" s="416"/>
      <c r="FJ43" s="416"/>
      <c r="FK43" s="416"/>
      <c r="FL43" s="416"/>
      <c r="FM43" s="416"/>
      <c r="FN43" s="416"/>
      <c r="FO43" s="416"/>
      <c r="FP43" s="416"/>
      <c r="FQ43" s="416"/>
      <c r="FR43" s="416"/>
      <c r="FS43" s="416"/>
      <c r="FT43" s="416"/>
      <c r="FU43" s="416"/>
      <c r="FV43" s="416"/>
      <c r="FW43" s="416"/>
      <c r="FX43" s="416"/>
      <c r="FY43" s="416"/>
      <c r="FZ43" s="416"/>
      <c r="GA43" s="416"/>
      <c r="GB43" s="416"/>
      <c r="GC43" s="416"/>
      <c r="GD43" s="416"/>
      <c r="GE43" s="416"/>
      <c r="GF43" s="416"/>
      <c r="GG43" s="416"/>
      <c r="GH43" s="416"/>
      <c r="GI43" s="416"/>
      <c r="GJ43" s="416"/>
      <c r="GK43" s="416"/>
      <c r="GL43" s="416"/>
      <c r="GM43" s="416"/>
      <c r="GN43" s="416"/>
      <c r="GO43" s="416"/>
      <c r="GP43" s="416"/>
      <c r="GQ43" s="416"/>
      <c r="GR43" s="416"/>
      <c r="GS43" s="416"/>
      <c r="GT43" s="416"/>
      <c r="GU43" s="416"/>
      <c r="GV43" s="416"/>
      <c r="GW43" s="416"/>
      <c r="GX43" s="416"/>
      <c r="GY43" s="416"/>
      <c r="GZ43" s="416"/>
      <c r="HA43" s="416"/>
      <c r="HB43" s="416"/>
      <c r="HC43" s="416"/>
      <c r="HD43" s="416"/>
      <c r="HE43" s="416"/>
      <c r="HF43" s="416"/>
      <c r="HG43" s="416"/>
      <c r="HH43" s="416"/>
      <c r="HI43" s="416"/>
      <c r="HJ43" s="416"/>
      <c r="HK43" s="416"/>
      <c r="HL43" s="416"/>
      <c r="HM43" s="416"/>
      <c r="HN43" s="416"/>
      <c r="HO43" s="416"/>
      <c r="HP43" s="416"/>
      <c r="HQ43" s="416"/>
      <c r="HR43" s="416"/>
      <c r="HS43" s="416"/>
      <c r="HT43" s="416"/>
      <c r="HU43" s="416"/>
      <c r="HV43" s="416"/>
      <c r="HW43" s="416"/>
      <c r="HX43" s="416"/>
      <c r="HY43" s="416"/>
      <c r="HZ43" s="416"/>
      <c r="IA43" s="416"/>
      <c r="IB43" s="416"/>
      <c r="IC43" s="416"/>
      <c r="ID43" s="416"/>
      <c r="IE43" s="416"/>
      <c r="IF43" s="416"/>
      <c r="IG43" s="416"/>
      <c r="IH43" s="416"/>
      <c r="II43" s="416"/>
      <c r="IJ43" s="416"/>
      <c r="IK43" s="416"/>
      <c r="IL43" s="416"/>
      <c r="IM43" s="416"/>
      <c r="IN43" s="416"/>
      <c r="IO43" s="416"/>
      <c r="IP43" s="416"/>
      <c r="IQ43" s="416"/>
      <c r="IR43" s="416"/>
      <c r="IS43" s="416"/>
      <c r="IT43" s="416"/>
      <c r="IU43" s="416"/>
      <c r="IV43" s="416"/>
      <c r="IW43" s="416"/>
      <c r="IX43" s="416"/>
      <c r="IY43" s="416"/>
      <c r="IZ43" s="416"/>
      <c r="JA43" s="416"/>
      <c r="JB43" s="416"/>
      <c r="JC43" s="416"/>
      <c r="JD43" s="416"/>
      <c r="JE43" s="416"/>
      <c r="JF43" s="416"/>
      <c r="JG43" s="416"/>
      <c r="JH43" s="416"/>
      <c r="JI43" s="416"/>
      <c r="JJ43" s="416"/>
      <c r="JK43" s="416"/>
      <c r="JL43" s="416"/>
      <c r="JM43" s="416"/>
      <c r="JN43" s="416"/>
      <c r="JO43" s="416"/>
      <c r="JP43" s="416"/>
      <c r="JQ43" s="416"/>
      <c r="JR43" s="416"/>
      <c r="JS43" s="416"/>
      <c r="JT43" s="416"/>
      <c r="JU43" s="416"/>
      <c r="JV43" s="416"/>
      <c r="JW43" s="416"/>
      <c r="JX43" s="416"/>
      <c r="JY43" s="416"/>
      <c r="JZ43" s="416"/>
      <c r="KA43" s="416"/>
      <c r="KB43" s="416"/>
      <c r="KC43" s="416"/>
      <c r="KD43" s="416"/>
      <c r="KE43" s="416"/>
      <c r="KF43" s="416"/>
      <c r="KG43" s="416"/>
      <c r="KH43" s="416"/>
      <c r="KI43" s="416"/>
      <c r="KJ43" s="416"/>
      <c r="KK43" s="416"/>
      <c r="KL43" s="416"/>
      <c r="KM43" s="416"/>
      <c r="KN43" s="416"/>
      <c r="KO43" s="416"/>
      <c r="KP43" s="416"/>
      <c r="KQ43" s="416"/>
      <c r="KR43" s="416"/>
      <c r="KS43" s="416"/>
      <c r="KT43" s="416"/>
      <c r="KU43" s="416"/>
      <c r="KV43" s="416"/>
      <c r="KW43" s="416"/>
      <c r="KX43" s="416"/>
      <c r="KY43" s="416"/>
      <c r="KZ43" s="416"/>
      <c r="LA43" s="416"/>
      <c r="LB43" s="416"/>
      <c r="LC43" s="416"/>
      <c r="LD43" s="416"/>
      <c r="LE43" s="416"/>
      <c r="LF43" s="416"/>
      <c r="LG43" s="416"/>
      <c r="LH43" s="416"/>
      <c r="LI43" s="416"/>
      <c r="LJ43" s="416"/>
      <c r="LK43" s="416"/>
      <c r="LL43" s="416"/>
      <c r="LM43" s="416"/>
      <c r="LN43" s="416"/>
      <c r="LO43" s="416"/>
      <c r="LP43" s="416"/>
      <c r="LQ43" s="416"/>
      <c r="LR43" s="416"/>
      <c r="LS43" s="416"/>
      <c r="LT43" s="416"/>
      <c r="LU43" s="416"/>
      <c r="LV43" s="416"/>
      <c r="LW43" s="416"/>
      <c r="LX43" s="416"/>
      <c r="LY43" s="416"/>
      <c r="LZ43" s="416"/>
      <c r="MA43" s="416"/>
      <c r="MB43" s="416"/>
      <c r="MC43" s="416"/>
      <c r="MD43" s="416"/>
      <c r="ME43" s="416"/>
      <c r="MF43" s="416"/>
      <c r="MG43" s="416"/>
      <c r="MH43" s="416"/>
      <c r="MI43" s="416"/>
      <c r="MJ43" s="416"/>
      <c r="MK43" s="416"/>
      <c r="ML43" s="416"/>
      <c r="MM43" s="416"/>
      <c r="MN43" s="416"/>
      <c r="MO43" s="416"/>
      <c r="MP43" s="416"/>
      <c r="MQ43" s="416"/>
      <c r="MR43" s="416"/>
      <c r="MS43" s="416"/>
      <c r="MT43" s="416"/>
      <c r="MU43" s="416"/>
      <c r="MV43" s="416"/>
      <c r="MW43" s="416"/>
      <c r="MX43" s="416"/>
      <c r="MY43" s="416"/>
      <c r="MZ43" s="416"/>
      <c r="NA43" s="416"/>
      <c r="NB43" s="416"/>
      <c r="NC43" s="416"/>
      <c r="ND43" s="416"/>
      <c r="NE43" s="416"/>
      <c r="NF43" s="416"/>
      <c r="NG43" s="416"/>
      <c r="NH43" s="416"/>
      <c r="NI43" s="416"/>
      <c r="NJ43" s="416"/>
      <c r="NK43" s="416"/>
      <c r="NL43" s="416"/>
      <c r="NM43" s="416"/>
      <c r="NN43" s="416"/>
      <c r="NO43" s="416"/>
      <c r="NP43" s="416"/>
      <c r="NQ43" s="416"/>
      <c r="NR43" s="416"/>
      <c r="NS43" s="416"/>
      <c r="NT43" s="416"/>
      <c r="NU43" s="416"/>
      <c r="NV43" s="416"/>
      <c r="NW43" s="416"/>
      <c r="NX43" s="416"/>
      <c r="NY43" s="416"/>
      <c r="NZ43" s="416"/>
      <c r="OA43" s="416"/>
      <c r="OB43" s="416"/>
      <c r="OC43" s="416"/>
      <c r="OD43" s="416"/>
      <c r="OE43" s="416"/>
      <c r="OF43" s="416"/>
      <c r="OG43" s="416"/>
      <c r="OH43" s="416"/>
      <c r="OI43" s="416"/>
      <c r="OJ43" s="416"/>
      <c r="OK43" s="416"/>
      <c r="OL43" s="416"/>
      <c r="OM43" s="416"/>
      <c r="ON43" s="416"/>
      <c r="OO43" s="416"/>
      <c r="OP43" s="416"/>
      <c r="OQ43" s="416"/>
      <c r="OR43" s="416"/>
      <c r="OS43" s="416"/>
      <c r="OT43" s="416"/>
      <c r="OU43" s="416"/>
      <c r="OV43" s="416"/>
      <c r="OW43" s="416"/>
      <c r="OX43" s="416"/>
      <c r="OY43" s="416"/>
      <c r="OZ43" s="416"/>
      <c r="PA43" s="416"/>
      <c r="PB43" s="416"/>
      <c r="PC43" s="416"/>
      <c r="PD43" s="416"/>
      <c r="PE43" s="416"/>
      <c r="PF43" s="416"/>
      <c r="PG43" s="416"/>
      <c r="PH43" s="416"/>
      <c r="PI43" s="416"/>
      <c r="PJ43" s="416"/>
      <c r="PK43" s="416"/>
      <c r="PL43" s="416"/>
      <c r="PM43" s="416"/>
      <c r="PN43" s="416"/>
      <c r="PO43" s="416"/>
      <c r="PP43" s="416"/>
      <c r="PQ43" s="416"/>
      <c r="PR43" s="416"/>
      <c r="PS43" s="416"/>
      <c r="PT43" s="416"/>
      <c r="PU43" s="416"/>
      <c r="PV43" s="416"/>
      <c r="PW43" s="416"/>
      <c r="PX43" s="416"/>
      <c r="PY43" s="416"/>
      <c r="PZ43" s="416"/>
      <c r="QA43" s="416"/>
      <c r="QB43" s="416"/>
      <c r="QC43" s="416"/>
      <c r="QD43" s="416"/>
      <c r="QE43" s="416"/>
      <c r="QF43" s="416"/>
      <c r="QG43" s="416"/>
      <c r="QH43" s="416"/>
      <c r="QI43" s="416"/>
      <c r="QJ43" s="416"/>
      <c r="QK43" s="416"/>
      <c r="QL43" s="416"/>
      <c r="QM43" s="416"/>
      <c r="QN43" s="416"/>
      <c r="QO43" s="416"/>
      <c r="QP43" s="416"/>
      <c r="QQ43" s="416"/>
      <c r="QR43" s="416"/>
      <c r="QS43" s="416"/>
      <c r="QT43" s="416"/>
      <c r="QU43" s="416"/>
      <c r="QV43" s="416"/>
      <c r="QW43" s="416"/>
      <c r="QX43" s="416"/>
      <c r="QY43" s="416"/>
      <c r="QZ43" s="416"/>
      <c r="RA43" s="416"/>
      <c r="RB43" s="416"/>
      <c r="RC43" s="416"/>
      <c r="RD43" s="416"/>
      <c r="RE43" s="416"/>
      <c r="RF43" s="416"/>
      <c r="RG43" s="416"/>
      <c r="RH43" s="416"/>
      <c r="RI43" s="416"/>
      <c r="RJ43" s="416"/>
      <c r="RK43" s="416"/>
      <c r="RL43" s="416"/>
      <c r="RM43" s="416"/>
      <c r="RN43" s="416"/>
      <c r="RO43" s="416"/>
      <c r="RP43" s="416"/>
      <c r="RQ43" s="416"/>
      <c r="RR43" s="416"/>
      <c r="RS43" s="416"/>
      <c r="RT43" s="416"/>
      <c r="RU43" s="416"/>
      <c r="RV43" s="416"/>
      <c r="RW43" s="416"/>
      <c r="RX43" s="416"/>
      <c r="RY43" s="416"/>
      <c r="RZ43" s="416"/>
      <c r="SA43" s="416"/>
      <c r="SB43" s="416"/>
      <c r="SC43" s="416"/>
      <c r="SD43" s="416"/>
      <c r="SE43" s="416"/>
      <c r="SF43" s="416"/>
      <c r="SG43" s="416"/>
      <c r="SH43" s="416"/>
      <c r="SI43" s="416"/>
      <c r="SJ43" s="416"/>
      <c r="SK43" s="416"/>
      <c r="SL43" s="416"/>
      <c r="SM43" s="416"/>
      <c r="SN43" s="416"/>
      <c r="SO43" s="416"/>
      <c r="SP43" s="416"/>
      <c r="SQ43" s="416"/>
      <c r="SR43" s="416"/>
      <c r="SS43" s="416"/>
      <c r="ST43" s="416"/>
      <c r="SU43" s="416"/>
      <c r="SV43" s="416"/>
      <c r="SW43" s="416"/>
      <c r="SX43" s="416"/>
      <c r="SY43" s="416"/>
      <c r="SZ43" s="416"/>
      <c r="TA43" s="416"/>
      <c r="TB43" s="416"/>
      <c r="TC43" s="416"/>
      <c r="TD43" s="416"/>
      <c r="TE43" s="416"/>
      <c r="TF43" s="416"/>
      <c r="TG43" s="416"/>
      <c r="TH43" s="416"/>
      <c r="TI43" s="416"/>
      <c r="TJ43" s="416"/>
      <c r="TK43" s="416"/>
      <c r="TL43" s="416"/>
      <c r="TM43" s="416"/>
      <c r="TN43" s="416"/>
      <c r="TO43" s="416"/>
      <c r="TP43" s="416"/>
      <c r="TQ43" s="416"/>
      <c r="TR43" s="416"/>
      <c r="TS43" s="416"/>
      <c r="TT43" s="416"/>
      <c r="TU43" s="416"/>
      <c r="TV43" s="416"/>
      <c r="TW43" s="416"/>
      <c r="TX43" s="416"/>
      <c r="TY43" s="416"/>
      <c r="TZ43" s="416"/>
      <c r="UA43" s="416"/>
      <c r="UB43" s="416"/>
      <c r="UC43" s="416"/>
      <c r="UD43" s="416"/>
      <c r="UE43" s="416"/>
      <c r="UF43" s="416"/>
      <c r="UG43" s="416"/>
      <c r="UH43" s="416"/>
      <c r="UI43" s="416"/>
      <c r="UJ43" s="416"/>
      <c r="UK43" s="416"/>
      <c r="UL43" s="416"/>
      <c r="UM43" s="416"/>
      <c r="UN43" s="416"/>
      <c r="UO43" s="416"/>
      <c r="UP43" s="416"/>
      <c r="UQ43" s="416"/>
      <c r="UR43" s="416"/>
      <c r="US43" s="416"/>
      <c r="UT43" s="416"/>
      <c r="UU43" s="416"/>
      <c r="UV43" s="416"/>
      <c r="UW43" s="416"/>
      <c r="UX43" s="416"/>
      <c r="UY43" s="416"/>
      <c r="UZ43" s="416"/>
      <c r="VA43" s="416"/>
      <c r="VB43" s="416"/>
      <c r="VC43" s="416"/>
      <c r="VD43" s="416"/>
      <c r="VE43" s="416"/>
      <c r="VF43" s="416"/>
      <c r="VG43" s="416"/>
      <c r="VH43" s="416"/>
      <c r="VI43" s="416"/>
      <c r="VJ43" s="416"/>
      <c r="VK43" s="416"/>
      <c r="VL43" s="416"/>
      <c r="VM43" s="416"/>
      <c r="VN43" s="416"/>
      <c r="VO43" s="416"/>
      <c r="VP43" s="416"/>
      <c r="VQ43" s="416"/>
      <c r="VR43" s="416"/>
      <c r="VS43" s="416"/>
      <c r="VT43" s="416"/>
      <c r="VU43" s="416"/>
      <c r="VV43" s="416"/>
      <c r="VW43" s="416"/>
      <c r="VX43" s="416"/>
      <c r="VY43" s="416"/>
      <c r="VZ43" s="416"/>
      <c r="WA43" s="416"/>
      <c r="WB43" s="416"/>
      <c r="WC43" s="416"/>
      <c r="WD43" s="416"/>
      <c r="WE43" s="416"/>
      <c r="WF43" s="416"/>
      <c r="WG43" s="416"/>
      <c r="WH43" s="416"/>
      <c r="WI43" s="416"/>
      <c r="WJ43" s="416"/>
      <c r="WK43" s="416"/>
      <c r="WL43" s="416"/>
      <c r="WM43" s="416"/>
      <c r="WN43" s="416"/>
      <c r="WO43" s="416"/>
      <c r="WP43" s="416"/>
      <c r="WQ43" s="416"/>
      <c r="WR43" s="416"/>
      <c r="WS43" s="416"/>
      <c r="WT43" s="416"/>
      <c r="WU43" s="416"/>
      <c r="WV43" s="416"/>
      <c r="WW43" s="416"/>
      <c r="WX43" s="416"/>
      <c r="WY43" s="416"/>
      <c r="WZ43" s="416"/>
      <c r="XA43" s="416"/>
      <c r="XB43" s="416"/>
      <c r="XC43" s="416"/>
      <c r="XD43" s="416"/>
      <c r="XE43" s="416"/>
      <c r="XF43" s="416"/>
      <c r="XG43" s="416"/>
      <c r="XH43" s="416"/>
      <c r="XI43" s="416"/>
      <c r="XJ43" s="416"/>
      <c r="XK43" s="416"/>
      <c r="XL43" s="416"/>
      <c r="XM43" s="416"/>
      <c r="XN43" s="416"/>
      <c r="XO43" s="416"/>
      <c r="XP43" s="416"/>
      <c r="XQ43" s="416"/>
      <c r="XR43" s="416"/>
      <c r="XS43" s="416"/>
      <c r="XT43" s="416"/>
      <c r="XU43" s="416"/>
      <c r="XV43" s="416"/>
      <c r="XW43" s="416"/>
      <c r="XX43" s="416"/>
      <c r="XY43" s="416"/>
      <c r="XZ43" s="416"/>
      <c r="YA43" s="416"/>
      <c r="YB43" s="416"/>
      <c r="YC43" s="416"/>
      <c r="YD43" s="416"/>
      <c r="YE43" s="416"/>
      <c r="YF43" s="416"/>
      <c r="YG43" s="416"/>
      <c r="YH43" s="416"/>
      <c r="YI43" s="416"/>
      <c r="YJ43" s="416"/>
      <c r="YK43" s="416"/>
      <c r="YL43" s="416"/>
      <c r="YM43" s="416"/>
      <c r="YN43" s="416"/>
      <c r="YO43" s="416"/>
      <c r="YP43" s="416"/>
      <c r="YQ43" s="416"/>
      <c r="YR43" s="416"/>
      <c r="YS43" s="416"/>
      <c r="YT43" s="416"/>
      <c r="YU43" s="416"/>
      <c r="YV43" s="416"/>
      <c r="YW43" s="416"/>
      <c r="YX43" s="416"/>
      <c r="YY43" s="416"/>
      <c r="YZ43" s="416"/>
      <c r="ZA43" s="416"/>
      <c r="ZB43" s="416"/>
      <c r="ZC43" s="416"/>
      <c r="ZD43" s="416"/>
      <c r="ZE43" s="416"/>
      <c r="ZF43" s="416"/>
      <c r="ZG43" s="416"/>
      <c r="ZH43" s="416"/>
      <c r="ZI43" s="416"/>
      <c r="ZJ43" s="416"/>
      <c r="ZK43" s="416"/>
      <c r="ZL43" s="416"/>
      <c r="ZM43" s="416"/>
      <c r="ZN43" s="416"/>
      <c r="ZO43" s="416"/>
      <c r="ZP43" s="416"/>
      <c r="ZQ43" s="416"/>
      <c r="ZR43" s="416"/>
      <c r="ZS43" s="416"/>
      <c r="ZT43" s="416"/>
      <c r="ZU43" s="416"/>
      <c r="ZV43" s="416"/>
      <c r="ZW43" s="416"/>
      <c r="ZX43" s="416"/>
      <c r="ZY43" s="416"/>
      <c r="ZZ43" s="416"/>
      <c r="AAA43" s="416"/>
      <c r="AAB43" s="416"/>
      <c r="AAC43" s="416"/>
      <c r="AAD43" s="416"/>
      <c r="AAE43" s="416"/>
      <c r="AAF43" s="416"/>
      <c r="AAG43" s="416"/>
      <c r="AAH43" s="416"/>
      <c r="AAI43" s="416"/>
      <c r="AAJ43" s="416"/>
      <c r="AAK43" s="416"/>
      <c r="AAL43" s="416"/>
      <c r="AAM43" s="416"/>
      <c r="AAN43" s="416"/>
      <c r="AAO43" s="416"/>
      <c r="AAP43" s="416"/>
      <c r="AAQ43" s="416"/>
      <c r="AAR43" s="416"/>
      <c r="AAS43" s="416"/>
      <c r="AAT43" s="416"/>
      <c r="AAU43" s="416"/>
      <c r="AAV43" s="416"/>
      <c r="AAW43" s="416"/>
      <c r="AAX43" s="416"/>
      <c r="AAY43" s="416"/>
      <c r="AAZ43" s="416"/>
      <c r="ABA43" s="416"/>
      <c r="ABB43" s="416"/>
      <c r="ABC43" s="416"/>
      <c r="ABD43" s="416"/>
      <c r="ABE43" s="416"/>
      <c r="ABF43" s="416"/>
      <c r="ABG43" s="416"/>
      <c r="ABH43" s="416"/>
      <c r="ABI43" s="416"/>
      <c r="ABJ43" s="416"/>
      <c r="ABK43" s="416"/>
      <c r="ABL43" s="416"/>
      <c r="ABM43" s="416"/>
      <c r="ABN43" s="416"/>
      <c r="ABO43" s="416"/>
      <c r="ABP43" s="416"/>
      <c r="ABQ43" s="416"/>
      <c r="ABR43" s="416"/>
      <c r="ABS43" s="416"/>
      <c r="ABT43" s="416"/>
      <c r="ABU43" s="416"/>
      <c r="ABV43" s="416"/>
      <c r="ABW43" s="416"/>
      <c r="ABX43" s="416"/>
      <c r="ABY43" s="416"/>
      <c r="ABZ43" s="416"/>
      <c r="ACA43" s="416"/>
      <c r="ACB43" s="416"/>
      <c r="ACC43" s="416"/>
      <c r="ACD43" s="416"/>
      <c r="ACE43" s="416"/>
      <c r="ACF43" s="416"/>
      <c r="ACG43" s="416"/>
      <c r="ACH43" s="416"/>
      <c r="ACI43" s="416"/>
      <c r="ACJ43" s="416"/>
      <c r="ACK43" s="416"/>
      <c r="ACL43" s="416"/>
      <c r="ACM43" s="416"/>
      <c r="ACN43" s="416"/>
      <c r="ACO43" s="416"/>
      <c r="ACP43" s="416"/>
      <c r="ACQ43" s="416"/>
      <c r="ACR43" s="416"/>
      <c r="ACS43" s="416"/>
      <c r="ACT43" s="416"/>
      <c r="ACU43" s="416"/>
      <c r="ACV43" s="416"/>
      <c r="ACW43" s="416"/>
      <c r="ACX43" s="416"/>
      <c r="ACY43" s="416"/>
      <c r="ACZ43" s="416"/>
      <c r="ADA43" s="416"/>
      <c r="ADB43" s="416"/>
      <c r="ADC43" s="416"/>
      <c r="ADD43" s="416"/>
      <c r="ADE43" s="416"/>
      <c r="ADF43" s="416"/>
      <c r="ADG43" s="416"/>
      <c r="ADH43" s="416"/>
      <c r="ADI43" s="416"/>
      <c r="ADJ43" s="416"/>
      <c r="ADK43" s="416"/>
      <c r="ADL43" s="416"/>
      <c r="ADM43" s="416"/>
      <c r="ADN43" s="416"/>
      <c r="ADO43" s="416"/>
      <c r="ADP43" s="416"/>
      <c r="ADQ43" s="416"/>
      <c r="ADR43" s="416"/>
      <c r="ADS43" s="416"/>
      <c r="ADT43" s="416"/>
      <c r="ADU43" s="416"/>
      <c r="ADV43" s="416"/>
      <c r="ADW43" s="416"/>
      <c r="ADX43" s="416"/>
      <c r="ADY43" s="416"/>
      <c r="ADZ43" s="416"/>
      <c r="AEA43" s="416"/>
      <c r="AEB43" s="416"/>
      <c r="AEC43" s="416"/>
      <c r="AED43" s="416"/>
      <c r="AEE43" s="416"/>
      <c r="AEF43" s="416"/>
      <c r="AEG43" s="416"/>
      <c r="AEH43" s="416"/>
      <c r="AEI43" s="416"/>
      <c r="AEJ43" s="416"/>
      <c r="AEK43" s="416"/>
      <c r="AEL43" s="416"/>
      <c r="AEM43" s="416"/>
      <c r="AEN43" s="416"/>
      <c r="AEO43" s="416"/>
      <c r="AEP43" s="416"/>
      <c r="AEQ43" s="416"/>
      <c r="AER43" s="416"/>
      <c r="AES43" s="416"/>
      <c r="AET43" s="416"/>
      <c r="AEU43" s="416"/>
      <c r="AEV43" s="416"/>
      <c r="AEW43" s="416"/>
      <c r="AEX43" s="416"/>
      <c r="AEY43" s="416"/>
      <c r="AEZ43" s="416"/>
      <c r="AFA43" s="416"/>
      <c r="AFB43" s="416"/>
      <c r="AFC43" s="416"/>
      <c r="AFD43" s="416"/>
      <c r="AFE43" s="416"/>
      <c r="AFF43" s="416"/>
      <c r="AFG43" s="416"/>
      <c r="AFH43" s="416"/>
      <c r="AFI43" s="416"/>
      <c r="AFJ43" s="416"/>
      <c r="AFK43" s="416"/>
      <c r="AFL43" s="416"/>
      <c r="AFM43" s="416"/>
      <c r="AFN43" s="416"/>
      <c r="AFO43" s="416"/>
      <c r="AFP43" s="416"/>
      <c r="AFQ43" s="416"/>
      <c r="AFR43" s="416"/>
      <c r="AFS43" s="416"/>
      <c r="AFT43" s="416"/>
      <c r="AFU43" s="416"/>
      <c r="AFV43" s="416"/>
      <c r="AFW43" s="416"/>
      <c r="AFX43" s="416"/>
      <c r="AFY43" s="416"/>
      <c r="AFZ43" s="416"/>
      <c r="AGA43" s="416"/>
      <c r="AGB43" s="416"/>
      <c r="AGC43" s="416"/>
      <c r="AGD43" s="416"/>
      <c r="AGE43" s="416"/>
      <c r="AGF43" s="416"/>
      <c r="AGG43" s="416"/>
      <c r="AGH43" s="416"/>
      <c r="AGI43" s="416"/>
      <c r="AGJ43" s="416"/>
      <c r="AGK43" s="416"/>
      <c r="AGL43" s="416"/>
      <c r="AGM43" s="416"/>
      <c r="AGN43" s="416"/>
      <c r="AGO43" s="416"/>
      <c r="AGP43" s="416"/>
      <c r="AGQ43" s="416"/>
      <c r="AGR43" s="416"/>
      <c r="AGS43" s="416"/>
      <c r="AGT43" s="416"/>
      <c r="AGU43" s="416"/>
      <c r="AGV43" s="416"/>
      <c r="AGW43" s="416"/>
      <c r="AGX43" s="416"/>
      <c r="AGY43" s="416"/>
      <c r="AGZ43" s="416"/>
      <c r="AHA43" s="416"/>
      <c r="AHB43" s="416"/>
      <c r="AHC43" s="416"/>
      <c r="AHD43" s="416"/>
      <c r="AHE43" s="416"/>
      <c r="AHF43" s="416"/>
      <c r="AHG43" s="416"/>
      <c r="AHH43" s="416"/>
      <c r="AHI43" s="416"/>
      <c r="AHJ43" s="416"/>
      <c r="AHK43" s="416"/>
      <c r="AHL43" s="416"/>
      <c r="AHM43" s="416"/>
      <c r="AHN43" s="416"/>
      <c r="AHO43" s="416"/>
      <c r="AHP43" s="416"/>
      <c r="AHQ43" s="416"/>
      <c r="AHR43" s="416"/>
      <c r="AHS43" s="416"/>
      <c r="AHT43" s="416"/>
      <c r="AHU43" s="416"/>
      <c r="AHV43" s="416"/>
      <c r="AHW43" s="416"/>
      <c r="AHX43" s="416"/>
      <c r="AHY43" s="416"/>
      <c r="AHZ43" s="416"/>
      <c r="AIA43" s="416"/>
      <c r="AIB43" s="416"/>
      <c r="AIC43" s="416"/>
      <c r="AID43" s="416"/>
      <c r="AIE43" s="416"/>
      <c r="AIF43" s="416"/>
      <c r="AIG43" s="416"/>
      <c r="AIH43" s="416"/>
      <c r="AII43" s="416"/>
      <c r="AIJ43" s="416"/>
      <c r="AIK43" s="416"/>
      <c r="AIL43" s="416"/>
      <c r="AIM43" s="416"/>
      <c r="AIN43" s="416"/>
      <c r="AIO43" s="416"/>
      <c r="AIP43" s="416"/>
      <c r="AIQ43" s="416"/>
      <c r="AIR43" s="416"/>
      <c r="AIS43" s="416"/>
      <c r="AIT43" s="416"/>
      <c r="AIU43" s="416"/>
      <c r="AIV43" s="416"/>
      <c r="AIW43" s="416"/>
      <c r="AIX43" s="416"/>
      <c r="AIY43" s="416"/>
      <c r="AIZ43" s="416"/>
      <c r="AJA43" s="416"/>
      <c r="AJB43" s="416"/>
      <c r="AJC43" s="416"/>
      <c r="AJD43" s="416"/>
      <c r="AJE43" s="416"/>
      <c r="AJF43" s="416"/>
      <c r="AJG43" s="416"/>
      <c r="AJH43" s="416"/>
      <c r="AJI43" s="416"/>
      <c r="AJJ43" s="416"/>
      <c r="AJK43" s="416"/>
      <c r="AJL43" s="416"/>
      <c r="AJM43" s="416"/>
      <c r="AJN43" s="416"/>
      <c r="AJO43" s="416"/>
      <c r="AJP43" s="416"/>
      <c r="AJQ43" s="416"/>
      <c r="AJR43" s="416"/>
      <c r="AJS43" s="416"/>
      <c r="AJT43" s="416"/>
      <c r="AJU43" s="416"/>
      <c r="AJV43" s="416"/>
      <c r="AJW43" s="416"/>
      <c r="AJX43" s="416"/>
      <c r="AJY43" s="416"/>
      <c r="AJZ43" s="416"/>
      <c r="AKA43" s="416"/>
      <c r="AKB43" s="416"/>
      <c r="AKC43" s="416"/>
      <c r="AKD43" s="416"/>
      <c r="AKE43" s="416"/>
      <c r="AKF43" s="416"/>
      <c r="AKG43" s="416"/>
      <c r="AKH43" s="416"/>
      <c r="AKI43" s="416"/>
      <c r="AKJ43" s="416"/>
      <c r="AKK43" s="416"/>
      <c r="AKL43" s="416"/>
      <c r="AKM43" s="416"/>
      <c r="AKN43" s="416"/>
      <c r="AKO43" s="416"/>
      <c r="AKP43" s="416"/>
      <c r="AKQ43" s="416"/>
      <c r="AKR43" s="416"/>
      <c r="AKS43" s="416"/>
      <c r="AKT43" s="416"/>
      <c r="AKU43" s="416"/>
      <c r="AKV43" s="416"/>
      <c r="AKW43" s="416"/>
      <c r="AKX43" s="416"/>
      <c r="AKY43" s="416"/>
      <c r="AKZ43" s="416"/>
      <c r="ALA43" s="416"/>
      <c r="ALB43" s="416"/>
      <c r="ALC43" s="416"/>
      <c r="ALD43" s="416"/>
      <c r="ALE43" s="416"/>
      <c r="ALF43" s="416"/>
      <c r="ALG43" s="416"/>
      <c r="ALH43" s="416"/>
      <c r="ALI43" s="416"/>
      <c r="ALJ43" s="416"/>
      <c r="ALK43" s="416"/>
      <c r="ALL43" s="416"/>
      <c r="ALM43" s="416"/>
      <c r="ALN43" s="416"/>
      <c r="ALO43" s="416"/>
      <c r="ALP43" s="416"/>
      <c r="ALQ43" s="416"/>
      <c r="ALR43" s="416"/>
      <c r="ALS43" s="416"/>
      <c r="ALT43" s="416"/>
      <c r="ALU43" s="416"/>
      <c r="ALV43" s="416"/>
      <c r="ALW43" s="416"/>
      <c r="ALX43" s="416"/>
      <c r="ALY43" s="416"/>
      <c r="ALZ43" s="416"/>
      <c r="AMA43" s="416"/>
      <c r="AMB43" s="416"/>
      <c r="AMC43" s="416"/>
      <c r="AMD43" s="416"/>
      <c r="AME43" s="416"/>
      <c r="AMF43" s="416"/>
      <c r="AMG43" s="416"/>
      <c r="AMH43" s="416"/>
      <c r="AMI43" s="416"/>
      <c r="AMJ43" s="416"/>
      <c r="AMK43" s="416"/>
    </row>
    <row r="44" spans="1:1025" s="298" customFormat="1" ht="39.950000000000003" customHeight="1" x14ac:dyDescent="0.8">
      <c r="A44" s="525" t="s">
        <v>69</v>
      </c>
      <c r="B44" s="423">
        <v>1051</v>
      </c>
      <c r="C44" s="424">
        <v>364</v>
      </c>
      <c r="D44" s="423">
        <v>359</v>
      </c>
      <c r="E44" s="424">
        <v>765</v>
      </c>
      <c r="F44" s="423">
        <v>528</v>
      </c>
      <c r="G44" s="420">
        <v>613.4</v>
      </c>
      <c r="H44" s="421"/>
      <c r="I44" s="417"/>
      <c r="J44" s="422"/>
      <c r="K44" s="416"/>
      <c r="L44" s="416"/>
      <c r="M44" s="416"/>
      <c r="N44" s="416"/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  <c r="AE44" s="416"/>
      <c r="AF44" s="416"/>
      <c r="AG44" s="416"/>
      <c r="AH44" s="416"/>
      <c r="AI44" s="416"/>
      <c r="AJ44" s="416"/>
      <c r="AK44" s="416"/>
      <c r="AL44" s="416"/>
      <c r="AM44" s="416"/>
      <c r="AN44" s="416"/>
      <c r="AO44" s="416"/>
      <c r="AP44" s="416"/>
      <c r="AQ44" s="416"/>
      <c r="AR44" s="416"/>
      <c r="AS44" s="416"/>
      <c r="AT44" s="416"/>
      <c r="AU44" s="416"/>
      <c r="AV44" s="416"/>
      <c r="AW44" s="416"/>
      <c r="AX44" s="416"/>
      <c r="AY44" s="416"/>
      <c r="AZ44" s="416"/>
      <c r="BA44" s="416"/>
      <c r="BB44" s="416"/>
      <c r="BC44" s="416"/>
      <c r="BD44" s="416"/>
      <c r="BE44" s="416"/>
      <c r="BF44" s="416"/>
      <c r="BG44" s="416"/>
      <c r="BH44" s="416"/>
      <c r="BI44" s="416"/>
      <c r="BJ44" s="416"/>
      <c r="BK44" s="416"/>
      <c r="BL44" s="416"/>
      <c r="BM44" s="416"/>
      <c r="BN44" s="416"/>
      <c r="BO44" s="416"/>
      <c r="BP44" s="416"/>
      <c r="BQ44" s="416"/>
      <c r="BR44" s="416"/>
      <c r="BS44" s="416"/>
      <c r="BT44" s="416"/>
      <c r="BU44" s="416"/>
      <c r="BV44" s="416"/>
      <c r="BW44" s="416"/>
      <c r="BX44" s="416"/>
      <c r="BY44" s="416"/>
      <c r="BZ44" s="416"/>
      <c r="CA44" s="416"/>
      <c r="CB44" s="416"/>
      <c r="CC44" s="416"/>
      <c r="CD44" s="416"/>
      <c r="CE44" s="416"/>
      <c r="CF44" s="416"/>
      <c r="CG44" s="416"/>
      <c r="CH44" s="416"/>
      <c r="CI44" s="416"/>
      <c r="CJ44" s="416"/>
      <c r="CK44" s="416"/>
      <c r="CL44" s="416"/>
      <c r="CM44" s="416"/>
      <c r="CN44" s="416"/>
      <c r="CO44" s="416"/>
      <c r="CP44" s="416"/>
      <c r="CQ44" s="416"/>
      <c r="CR44" s="416"/>
      <c r="CS44" s="416"/>
      <c r="CT44" s="416"/>
      <c r="CU44" s="416"/>
      <c r="CV44" s="416"/>
      <c r="CW44" s="416"/>
      <c r="CX44" s="416"/>
      <c r="CY44" s="416"/>
      <c r="CZ44" s="416"/>
      <c r="DA44" s="416"/>
      <c r="DB44" s="416"/>
      <c r="DC44" s="416"/>
      <c r="DD44" s="416"/>
      <c r="DE44" s="416"/>
      <c r="DF44" s="416"/>
      <c r="DG44" s="416"/>
      <c r="DH44" s="416"/>
      <c r="DI44" s="416"/>
      <c r="DJ44" s="416"/>
      <c r="DK44" s="416"/>
      <c r="DL44" s="416"/>
      <c r="DM44" s="416"/>
      <c r="DN44" s="416"/>
      <c r="DO44" s="416"/>
      <c r="DP44" s="416"/>
      <c r="DQ44" s="416"/>
      <c r="DR44" s="416"/>
      <c r="DS44" s="416"/>
      <c r="DT44" s="416"/>
      <c r="DU44" s="416"/>
      <c r="DV44" s="416"/>
      <c r="DW44" s="416"/>
      <c r="DX44" s="416"/>
      <c r="DY44" s="416"/>
      <c r="DZ44" s="416"/>
      <c r="EA44" s="416"/>
      <c r="EB44" s="416"/>
      <c r="EC44" s="416"/>
      <c r="ED44" s="416"/>
      <c r="EE44" s="416"/>
      <c r="EF44" s="416"/>
      <c r="EG44" s="416"/>
      <c r="EH44" s="416"/>
      <c r="EI44" s="416"/>
      <c r="EJ44" s="416"/>
      <c r="EK44" s="416"/>
      <c r="EL44" s="416"/>
      <c r="EM44" s="416"/>
      <c r="EN44" s="416"/>
      <c r="EO44" s="416"/>
      <c r="EP44" s="416"/>
      <c r="EQ44" s="416"/>
      <c r="ER44" s="416"/>
      <c r="ES44" s="416"/>
      <c r="ET44" s="416"/>
      <c r="EU44" s="416"/>
      <c r="EV44" s="416"/>
      <c r="EW44" s="416"/>
      <c r="EX44" s="416"/>
      <c r="EY44" s="416"/>
      <c r="EZ44" s="416"/>
      <c r="FA44" s="416"/>
      <c r="FB44" s="416"/>
      <c r="FC44" s="416"/>
      <c r="FD44" s="416"/>
      <c r="FE44" s="416"/>
      <c r="FF44" s="416"/>
      <c r="FG44" s="416"/>
      <c r="FH44" s="416"/>
      <c r="FI44" s="416"/>
      <c r="FJ44" s="416"/>
      <c r="FK44" s="416"/>
      <c r="FL44" s="416"/>
      <c r="FM44" s="416"/>
      <c r="FN44" s="416"/>
      <c r="FO44" s="416"/>
      <c r="FP44" s="416"/>
      <c r="FQ44" s="416"/>
      <c r="FR44" s="416"/>
      <c r="FS44" s="416"/>
      <c r="FT44" s="416"/>
      <c r="FU44" s="416"/>
      <c r="FV44" s="416"/>
      <c r="FW44" s="416"/>
      <c r="FX44" s="416"/>
      <c r="FY44" s="416"/>
      <c r="FZ44" s="416"/>
      <c r="GA44" s="416"/>
      <c r="GB44" s="416"/>
      <c r="GC44" s="416"/>
      <c r="GD44" s="416"/>
      <c r="GE44" s="416"/>
      <c r="GF44" s="416"/>
      <c r="GG44" s="416"/>
      <c r="GH44" s="416"/>
      <c r="GI44" s="416"/>
      <c r="GJ44" s="416"/>
      <c r="GK44" s="416"/>
      <c r="GL44" s="416"/>
      <c r="GM44" s="416"/>
      <c r="GN44" s="416"/>
      <c r="GO44" s="416"/>
      <c r="GP44" s="416"/>
      <c r="GQ44" s="416"/>
      <c r="GR44" s="416"/>
      <c r="GS44" s="416"/>
      <c r="GT44" s="416"/>
      <c r="GU44" s="416"/>
      <c r="GV44" s="416"/>
      <c r="GW44" s="416"/>
      <c r="GX44" s="416"/>
      <c r="GY44" s="416"/>
      <c r="GZ44" s="416"/>
      <c r="HA44" s="416"/>
      <c r="HB44" s="416"/>
      <c r="HC44" s="416"/>
      <c r="HD44" s="416"/>
      <c r="HE44" s="416"/>
      <c r="HF44" s="416"/>
      <c r="HG44" s="416"/>
      <c r="HH44" s="416"/>
      <c r="HI44" s="416"/>
      <c r="HJ44" s="416"/>
      <c r="HK44" s="416"/>
      <c r="HL44" s="416"/>
      <c r="HM44" s="416"/>
      <c r="HN44" s="416"/>
      <c r="HO44" s="416"/>
      <c r="HP44" s="416"/>
      <c r="HQ44" s="416"/>
      <c r="HR44" s="416"/>
      <c r="HS44" s="416"/>
      <c r="HT44" s="416"/>
      <c r="HU44" s="416"/>
      <c r="HV44" s="416"/>
      <c r="HW44" s="416"/>
      <c r="HX44" s="416"/>
      <c r="HY44" s="416"/>
      <c r="HZ44" s="416"/>
      <c r="IA44" s="416"/>
      <c r="IB44" s="416"/>
      <c r="IC44" s="416"/>
      <c r="ID44" s="416"/>
      <c r="IE44" s="416"/>
      <c r="IF44" s="416"/>
      <c r="IG44" s="416"/>
      <c r="IH44" s="416"/>
      <c r="II44" s="416"/>
      <c r="IJ44" s="416"/>
      <c r="IK44" s="416"/>
      <c r="IL44" s="416"/>
      <c r="IM44" s="416"/>
      <c r="IN44" s="416"/>
      <c r="IO44" s="416"/>
      <c r="IP44" s="416"/>
      <c r="IQ44" s="416"/>
      <c r="IR44" s="416"/>
      <c r="IS44" s="416"/>
      <c r="IT44" s="416"/>
      <c r="IU44" s="416"/>
      <c r="IV44" s="416"/>
      <c r="IW44" s="416"/>
      <c r="IX44" s="416"/>
      <c r="IY44" s="416"/>
      <c r="IZ44" s="416"/>
      <c r="JA44" s="416"/>
      <c r="JB44" s="416"/>
      <c r="JC44" s="416"/>
      <c r="JD44" s="416"/>
      <c r="JE44" s="416"/>
      <c r="JF44" s="416"/>
      <c r="JG44" s="416"/>
      <c r="JH44" s="416"/>
      <c r="JI44" s="416"/>
      <c r="JJ44" s="416"/>
      <c r="JK44" s="416"/>
      <c r="JL44" s="416"/>
      <c r="JM44" s="416"/>
      <c r="JN44" s="416"/>
      <c r="JO44" s="416"/>
      <c r="JP44" s="416"/>
      <c r="JQ44" s="416"/>
      <c r="JR44" s="416"/>
      <c r="JS44" s="416"/>
      <c r="JT44" s="416"/>
      <c r="JU44" s="416"/>
      <c r="JV44" s="416"/>
      <c r="JW44" s="416"/>
      <c r="JX44" s="416"/>
      <c r="JY44" s="416"/>
      <c r="JZ44" s="416"/>
      <c r="KA44" s="416"/>
      <c r="KB44" s="416"/>
      <c r="KC44" s="416"/>
      <c r="KD44" s="416"/>
      <c r="KE44" s="416"/>
      <c r="KF44" s="416"/>
      <c r="KG44" s="416"/>
      <c r="KH44" s="416"/>
      <c r="KI44" s="416"/>
      <c r="KJ44" s="416"/>
      <c r="KK44" s="416"/>
      <c r="KL44" s="416"/>
      <c r="KM44" s="416"/>
      <c r="KN44" s="416"/>
      <c r="KO44" s="416"/>
      <c r="KP44" s="416"/>
      <c r="KQ44" s="416"/>
      <c r="KR44" s="416"/>
      <c r="KS44" s="416"/>
      <c r="KT44" s="416"/>
      <c r="KU44" s="416"/>
      <c r="KV44" s="416"/>
      <c r="KW44" s="416"/>
      <c r="KX44" s="416"/>
      <c r="KY44" s="416"/>
      <c r="KZ44" s="416"/>
      <c r="LA44" s="416"/>
      <c r="LB44" s="416"/>
      <c r="LC44" s="416"/>
      <c r="LD44" s="416"/>
      <c r="LE44" s="416"/>
      <c r="LF44" s="416"/>
      <c r="LG44" s="416"/>
      <c r="LH44" s="416"/>
      <c r="LI44" s="416"/>
      <c r="LJ44" s="416"/>
      <c r="LK44" s="416"/>
      <c r="LL44" s="416"/>
      <c r="LM44" s="416"/>
      <c r="LN44" s="416"/>
      <c r="LO44" s="416"/>
      <c r="LP44" s="416"/>
      <c r="LQ44" s="416"/>
      <c r="LR44" s="416"/>
      <c r="LS44" s="416"/>
      <c r="LT44" s="416"/>
      <c r="LU44" s="416"/>
      <c r="LV44" s="416"/>
      <c r="LW44" s="416"/>
      <c r="LX44" s="416"/>
      <c r="LY44" s="416"/>
      <c r="LZ44" s="416"/>
      <c r="MA44" s="416"/>
      <c r="MB44" s="416"/>
      <c r="MC44" s="416"/>
      <c r="MD44" s="416"/>
      <c r="ME44" s="416"/>
      <c r="MF44" s="416"/>
      <c r="MG44" s="416"/>
      <c r="MH44" s="416"/>
      <c r="MI44" s="416"/>
      <c r="MJ44" s="416"/>
      <c r="MK44" s="416"/>
      <c r="ML44" s="416"/>
      <c r="MM44" s="416"/>
      <c r="MN44" s="416"/>
      <c r="MO44" s="416"/>
      <c r="MP44" s="416"/>
      <c r="MQ44" s="416"/>
      <c r="MR44" s="416"/>
      <c r="MS44" s="416"/>
      <c r="MT44" s="416"/>
      <c r="MU44" s="416"/>
      <c r="MV44" s="416"/>
      <c r="MW44" s="416"/>
      <c r="MX44" s="416"/>
      <c r="MY44" s="416"/>
      <c r="MZ44" s="416"/>
      <c r="NA44" s="416"/>
      <c r="NB44" s="416"/>
      <c r="NC44" s="416"/>
      <c r="ND44" s="416"/>
      <c r="NE44" s="416"/>
      <c r="NF44" s="416"/>
      <c r="NG44" s="416"/>
      <c r="NH44" s="416"/>
      <c r="NI44" s="416"/>
      <c r="NJ44" s="416"/>
      <c r="NK44" s="416"/>
      <c r="NL44" s="416"/>
      <c r="NM44" s="416"/>
      <c r="NN44" s="416"/>
      <c r="NO44" s="416"/>
      <c r="NP44" s="416"/>
      <c r="NQ44" s="416"/>
      <c r="NR44" s="416"/>
      <c r="NS44" s="416"/>
      <c r="NT44" s="416"/>
      <c r="NU44" s="416"/>
      <c r="NV44" s="416"/>
      <c r="NW44" s="416"/>
      <c r="NX44" s="416"/>
      <c r="NY44" s="416"/>
      <c r="NZ44" s="416"/>
      <c r="OA44" s="416"/>
      <c r="OB44" s="416"/>
      <c r="OC44" s="416"/>
      <c r="OD44" s="416"/>
      <c r="OE44" s="416"/>
      <c r="OF44" s="416"/>
      <c r="OG44" s="416"/>
      <c r="OH44" s="416"/>
      <c r="OI44" s="416"/>
      <c r="OJ44" s="416"/>
      <c r="OK44" s="416"/>
      <c r="OL44" s="416"/>
      <c r="OM44" s="416"/>
      <c r="ON44" s="416"/>
      <c r="OO44" s="416"/>
      <c r="OP44" s="416"/>
      <c r="OQ44" s="416"/>
      <c r="OR44" s="416"/>
      <c r="OS44" s="416"/>
      <c r="OT44" s="416"/>
      <c r="OU44" s="416"/>
      <c r="OV44" s="416"/>
      <c r="OW44" s="416"/>
      <c r="OX44" s="416"/>
      <c r="OY44" s="416"/>
      <c r="OZ44" s="416"/>
      <c r="PA44" s="416"/>
      <c r="PB44" s="416"/>
      <c r="PC44" s="416"/>
      <c r="PD44" s="416"/>
      <c r="PE44" s="416"/>
      <c r="PF44" s="416"/>
      <c r="PG44" s="416"/>
      <c r="PH44" s="416"/>
      <c r="PI44" s="416"/>
      <c r="PJ44" s="416"/>
      <c r="PK44" s="416"/>
      <c r="PL44" s="416"/>
      <c r="PM44" s="416"/>
      <c r="PN44" s="416"/>
      <c r="PO44" s="416"/>
      <c r="PP44" s="416"/>
      <c r="PQ44" s="416"/>
      <c r="PR44" s="416"/>
      <c r="PS44" s="416"/>
      <c r="PT44" s="416"/>
      <c r="PU44" s="416"/>
      <c r="PV44" s="416"/>
      <c r="PW44" s="416"/>
      <c r="PX44" s="416"/>
      <c r="PY44" s="416"/>
      <c r="PZ44" s="416"/>
      <c r="QA44" s="416"/>
      <c r="QB44" s="416"/>
      <c r="QC44" s="416"/>
      <c r="QD44" s="416"/>
      <c r="QE44" s="416"/>
      <c r="QF44" s="416"/>
      <c r="QG44" s="416"/>
      <c r="QH44" s="416"/>
      <c r="QI44" s="416"/>
      <c r="QJ44" s="416"/>
      <c r="QK44" s="416"/>
      <c r="QL44" s="416"/>
      <c r="QM44" s="416"/>
      <c r="QN44" s="416"/>
      <c r="QO44" s="416"/>
      <c r="QP44" s="416"/>
      <c r="QQ44" s="416"/>
      <c r="QR44" s="416"/>
      <c r="QS44" s="416"/>
      <c r="QT44" s="416"/>
      <c r="QU44" s="416"/>
      <c r="QV44" s="416"/>
      <c r="QW44" s="416"/>
      <c r="QX44" s="416"/>
      <c r="QY44" s="416"/>
      <c r="QZ44" s="416"/>
      <c r="RA44" s="416"/>
      <c r="RB44" s="416"/>
      <c r="RC44" s="416"/>
      <c r="RD44" s="416"/>
      <c r="RE44" s="416"/>
      <c r="RF44" s="416"/>
      <c r="RG44" s="416"/>
      <c r="RH44" s="416"/>
      <c r="RI44" s="416"/>
      <c r="RJ44" s="416"/>
      <c r="RK44" s="416"/>
      <c r="RL44" s="416"/>
      <c r="RM44" s="416"/>
      <c r="RN44" s="416"/>
      <c r="RO44" s="416"/>
      <c r="RP44" s="416"/>
      <c r="RQ44" s="416"/>
      <c r="RR44" s="416"/>
      <c r="RS44" s="416"/>
      <c r="RT44" s="416"/>
      <c r="RU44" s="416"/>
      <c r="RV44" s="416"/>
      <c r="RW44" s="416"/>
      <c r="RX44" s="416"/>
      <c r="RY44" s="416"/>
      <c r="RZ44" s="416"/>
      <c r="SA44" s="416"/>
      <c r="SB44" s="416"/>
      <c r="SC44" s="416"/>
      <c r="SD44" s="416"/>
      <c r="SE44" s="416"/>
      <c r="SF44" s="416"/>
      <c r="SG44" s="416"/>
      <c r="SH44" s="416"/>
      <c r="SI44" s="416"/>
      <c r="SJ44" s="416"/>
      <c r="SK44" s="416"/>
      <c r="SL44" s="416"/>
      <c r="SM44" s="416"/>
      <c r="SN44" s="416"/>
      <c r="SO44" s="416"/>
      <c r="SP44" s="416"/>
      <c r="SQ44" s="416"/>
      <c r="SR44" s="416"/>
      <c r="SS44" s="416"/>
      <c r="ST44" s="416"/>
      <c r="SU44" s="416"/>
      <c r="SV44" s="416"/>
      <c r="SW44" s="416"/>
      <c r="SX44" s="416"/>
      <c r="SY44" s="416"/>
      <c r="SZ44" s="416"/>
      <c r="TA44" s="416"/>
      <c r="TB44" s="416"/>
      <c r="TC44" s="416"/>
      <c r="TD44" s="416"/>
      <c r="TE44" s="416"/>
      <c r="TF44" s="416"/>
      <c r="TG44" s="416"/>
      <c r="TH44" s="416"/>
      <c r="TI44" s="416"/>
      <c r="TJ44" s="416"/>
      <c r="TK44" s="416"/>
      <c r="TL44" s="416"/>
      <c r="TM44" s="416"/>
      <c r="TN44" s="416"/>
      <c r="TO44" s="416"/>
      <c r="TP44" s="416"/>
      <c r="TQ44" s="416"/>
      <c r="TR44" s="416"/>
      <c r="TS44" s="416"/>
      <c r="TT44" s="416"/>
      <c r="TU44" s="416"/>
      <c r="TV44" s="416"/>
      <c r="TW44" s="416"/>
      <c r="TX44" s="416"/>
      <c r="TY44" s="416"/>
      <c r="TZ44" s="416"/>
      <c r="UA44" s="416"/>
      <c r="UB44" s="416"/>
      <c r="UC44" s="416"/>
      <c r="UD44" s="416"/>
      <c r="UE44" s="416"/>
      <c r="UF44" s="416"/>
      <c r="UG44" s="416"/>
      <c r="UH44" s="416"/>
      <c r="UI44" s="416"/>
      <c r="UJ44" s="416"/>
      <c r="UK44" s="416"/>
      <c r="UL44" s="416"/>
      <c r="UM44" s="416"/>
      <c r="UN44" s="416"/>
      <c r="UO44" s="416"/>
      <c r="UP44" s="416"/>
      <c r="UQ44" s="416"/>
      <c r="UR44" s="416"/>
      <c r="US44" s="416"/>
      <c r="UT44" s="416"/>
      <c r="UU44" s="416"/>
      <c r="UV44" s="416"/>
      <c r="UW44" s="416"/>
      <c r="UX44" s="416"/>
      <c r="UY44" s="416"/>
      <c r="UZ44" s="416"/>
      <c r="VA44" s="416"/>
      <c r="VB44" s="416"/>
      <c r="VC44" s="416"/>
      <c r="VD44" s="416"/>
      <c r="VE44" s="416"/>
      <c r="VF44" s="416"/>
      <c r="VG44" s="416"/>
      <c r="VH44" s="416"/>
      <c r="VI44" s="416"/>
      <c r="VJ44" s="416"/>
      <c r="VK44" s="416"/>
      <c r="VL44" s="416"/>
      <c r="VM44" s="416"/>
      <c r="VN44" s="416"/>
      <c r="VO44" s="416"/>
      <c r="VP44" s="416"/>
      <c r="VQ44" s="416"/>
      <c r="VR44" s="416"/>
      <c r="VS44" s="416"/>
      <c r="VT44" s="416"/>
      <c r="VU44" s="416"/>
      <c r="VV44" s="416"/>
      <c r="VW44" s="416"/>
      <c r="VX44" s="416"/>
      <c r="VY44" s="416"/>
      <c r="VZ44" s="416"/>
      <c r="WA44" s="416"/>
      <c r="WB44" s="416"/>
      <c r="WC44" s="416"/>
      <c r="WD44" s="416"/>
      <c r="WE44" s="416"/>
      <c r="WF44" s="416"/>
      <c r="WG44" s="416"/>
      <c r="WH44" s="416"/>
      <c r="WI44" s="416"/>
      <c r="WJ44" s="416"/>
      <c r="WK44" s="416"/>
      <c r="WL44" s="416"/>
      <c r="WM44" s="416"/>
      <c r="WN44" s="416"/>
      <c r="WO44" s="416"/>
      <c r="WP44" s="416"/>
      <c r="WQ44" s="416"/>
      <c r="WR44" s="416"/>
      <c r="WS44" s="416"/>
      <c r="WT44" s="416"/>
      <c r="WU44" s="416"/>
      <c r="WV44" s="416"/>
      <c r="WW44" s="416"/>
      <c r="WX44" s="416"/>
      <c r="WY44" s="416"/>
      <c r="WZ44" s="416"/>
      <c r="XA44" s="416"/>
      <c r="XB44" s="416"/>
      <c r="XC44" s="416"/>
      <c r="XD44" s="416"/>
      <c r="XE44" s="416"/>
      <c r="XF44" s="416"/>
      <c r="XG44" s="416"/>
      <c r="XH44" s="416"/>
      <c r="XI44" s="416"/>
      <c r="XJ44" s="416"/>
      <c r="XK44" s="416"/>
      <c r="XL44" s="416"/>
      <c r="XM44" s="416"/>
      <c r="XN44" s="416"/>
      <c r="XO44" s="416"/>
      <c r="XP44" s="416"/>
      <c r="XQ44" s="416"/>
      <c r="XR44" s="416"/>
      <c r="XS44" s="416"/>
      <c r="XT44" s="416"/>
      <c r="XU44" s="416"/>
      <c r="XV44" s="416"/>
      <c r="XW44" s="416"/>
      <c r="XX44" s="416"/>
      <c r="XY44" s="416"/>
      <c r="XZ44" s="416"/>
      <c r="YA44" s="416"/>
      <c r="YB44" s="416"/>
      <c r="YC44" s="416"/>
      <c r="YD44" s="416"/>
      <c r="YE44" s="416"/>
      <c r="YF44" s="416"/>
      <c r="YG44" s="416"/>
      <c r="YH44" s="416"/>
      <c r="YI44" s="416"/>
      <c r="YJ44" s="416"/>
      <c r="YK44" s="416"/>
      <c r="YL44" s="416"/>
      <c r="YM44" s="416"/>
      <c r="YN44" s="416"/>
      <c r="YO44" s="416"/>
      <c r="YP44" s="416"/>
      <c r="YQ44" s="416"/>
      <c r="YR44" s="416"/>
      <c r="YS44" s="416"/>
      <c r="YT44" s="416"/>
      <c r="YU44" s="416"/>
      <c r="YV44" s="416"/>
      <c r="YW44" s="416"/>
      <c r="YX44" s="416"/>
      <c r="YY44" s="416"/>
      <c r="YZ44" s="416"/>
      <c r="ZA44" s="416"/>
      <c r="ZB44" s="416"/>
      <c r="ZC44" s="416"/>
      <c r="ZD44" s="416"/>
      <c r="ZE44" s="416"/>
      <c r="ZF44" s="416"/>
      <c r="ZG44" s="416"/>
      <c r="ZH44" s="416"/>
      <c r="ZI44" s="416"/>
      <c r="ZJ44" s="416"/>
      <c r="ZK44" s="416"/>
      <c r="ZL44" s="416"/>
      <c r="ZM44" s="416"/>
      <c r="ZN44" s="416"/>
      <c r="ZO44" s="416"/>
      <c r="ZP44" s="416"/>
      <c r="ZQ44" s="416"/>
      <c r="ZR44" s="416"/>
      <c r="ZS44" s="416"/>
      <c r="ZT44" s="416"/>
      <c r="ZU44" s="416"/>
      <c r="ZV44" s="416"/>
      <c r="ZW44" s="416"/>
      <c r="ZX44" s="416"/>
      <c r="ZY44" s="416"/>
      <c r="ZZ44" s="416"/>
      <c r="AAA44" s="416"/>
      <c r="AAB44" s="416"/>
      <c r="AAC44" s="416"/>
      <c r="AAD44" s="416"/>
      <c r="AAE44" s="416"/>
      <c r="AAF44" s="416"/>
      <c r="AAG44" s="416"/>
      <c r="AAH44" s="416"/>
      <c r="AAI44" s="416"/>
      <c r="AAJ44" s="416"/>
      <c r="AAK44" s="416"/>
      <c r="AAL44" s="416"/>
      <c r="AAM44" s="416"/>
      <c r="AAN44" s="416"/>
      <c r="AAO44" s="416"/>
      <c r="AAP44" s="416"/>
      <c r="AAQ44" s="416"/>
      <c r="AAR44" s="416"/>
      <c r="AAS44" s="416"/>
      <c r="AAT44" s="416"/>
      <c r="AAU44" s="416"/>
      <c r="AAV44" s="416"/>
      <c r="AAW44" s="416"/>
      <c r="AAX44" s="416"/>
      <c r="AAY44" s="416"/>
      <c r="AAZ44" s="416"/>
      <c r="ABA44" s="416"/>
      <c r="ABB44" s="416"/>
      <c r="ABC44" s="416"/>
      <c r="ABD44" s="416"/>
      <c r="ABE44" s="416"/>
      <c r="ABF44" s="416"/>
      <c r="ABG44" s="416"/>
      <c r="ABH44" s="416"/>
      <c r="ABI44" s="416"/>
      <c r="ABJ44" s="416"/>
      <c r="ABK44" s="416"/>
      <c r="ABL44" s="416"/>
      <c r="ABM44" s="416"/>
      <c r="ABN44" s="416"/>
      <c r="ABO44" s="416"/>
      <c r="ABP44" s="416"/>
      <c r="ABQ44" s="416"/>
      <c r="ABR44" s="416"/>
      <c r="ABS44" s="416"/>
      <c r="ABT44" s="416"/>
      <c r="ABU44" s="416"/>
      <c r="ABV44" s="416"/>
      <c r="ABW44" s="416"/>
      <c r="ABX44" s="416"/>
      <c r="ABY44" s="416"/>
      <c r="ABZ44" s="416"/>
      <c r="ACA44" s="416"/>
      <c r="ACB44" s="416"/>
      <c r="ACC44" s="416"/>
      <c r="ACD44" s="416"/>
      <c r="ACE44" s="416"/>
      <c r="ACF44" s="416"/>
      <c r="ACG44" s="416"/>
      <c r="ACH44" s="416"/>
      <c r="ACI44" s="416"/>
      <c r="ACJ44" s="416"/>
      <c r="ACK44" s="416"/>
      <c r="ACL44" s="416"/>
      <c r="ACM44" s="416"/>
      <c r="ACN44" s="416"/>
      <c r="ACO44" s="416"/>
      <c r="ACP44" s="416"/>
      <c r="ACQ44" s="416"/>
      <c r="ACR44" s="416"/>
      <c r="ACS44" s="416"/>
      <c r="ACT44" s="416"/>
      <c r="ACU44" s="416"/>
      <c r="ACV44" s="416"/>
      <c r="ACW44" s="416"/>
      <c r="ACX44" s="416"/>
      <c r="ACY44" s="416"/>
      <c r="ACZ44" s="416"/>
      <c r="ADA44" s="416"/>
      <c r="ADB44" s="416"/>
      <c r="ADC44" s="416"/>
      <c r="ADD44" s="416"/>
      <c r="ADE44" s="416"/>
      <c r="ADF44" s="416"/>
      <c r="ADG44" s="416"/>
      <c r="ADH44" s="416"/>
      <c r="ADI44" s="416"/>
      <c r="ADJ44" s="416"/>
      <c r="ADK44" s="416"/>
      <c r="ADL44" s="416"/>
      <c r="ADM44" s="416"/>
      <c r="ADN44" s="416"/>
      <c r="ADO44" s="416"/>
      <c r="ADP44" s="416"/>
      <c r="ADQ44" s="416"/>
      <c r="ADR44" s="416"/>
      <c r="ADS44" s="416"/>
      <c r="ADT44" s="416"/>
      <c r="ADU44" s="416"/>
      <c r="ADV44" s="416"/>
      <c r="ADW44" s="416"/>
      <c r="ADX44" s="416"/>
      <c r="ADY44" s="416"/>
      <c r="ADZ44" s="416"/>
      <c r="AEA44" s="416"/>
      <c r="AEB44" s="416"/>
      <c r="AEC44" s="416"/>
      <c r="AED44" s="416"/>
      <c r="AEE44" s="416"/>
      <c r="AEF44" s="416"/>
      <c r="AEG44" s="416"/>
      <c r="AEH44" s="416"/>
      <c r="AEI44" s="416"/>
      <c r="AEJ44" s="416"/>
      <c r="AEK44" s="416"/>
      <c r="AEL44" s="416"/>
      <c r="AEM44" s="416"/>
      <c r="AEN44" s="416"/>
      <c r="AEO44" s="416"/>
      <c r="AEP44" s="416"/>
      <c r="AEQ44" s="416"/>
      <c r="AER44" s="416"/>
      <c r="AES44" s="416"/>
      <c r="AET44" s="416"/>
      <c r="AEU44" s="416"/>
      <c r="AEV44" s="416"/>
      <c r="AEW44" s="416"/>
      <c r="AEX44" s="416"/>
      <c r="AEY44" s="416"/>
      <c r="AEZ44" s="416"/>
      <c r="AFA44" s="416"/>
      <c r="AFB44" s="416"/>
      <c r="AFC44" s="416"/>
      <c r="AFD44" s="416"/>
      <c r="AFE44" s="416"/>
      <c r="AFF44" s="416"/>
      <c r="AFG44" s="416"/>
      <c r="AFH44" s="416"/>
      <c r="AFI44" s="416"/>
      <c r="AFJ44" s="416"/>
      <c r="AFK44" s="416"/>
      <c r="AFL44" s="416"/>
      <c r="AFM44" s="416"/>
      <c r="AFN44" s="416"/>
      <c r="AFO44" s="416"/>
      <c r="AFP44" s="416"/>
      <c r="AFQ44" s="416"/>
      <c r="AFR44" s="416"/>
      <c r="AFS44" s="416"/>
      <c r="AFT44" s="416"/>
      <c r="AFU44" s="416"/>
      <c r="AFV44" s="416"/>
      <c r="AFW44" s="416"/>
      <c r="AFX44" s="416"/>
      <c r="AFY44" s="416"/>
      <c r="AFZ44" s="416"/>
      <c r="AGA44" s="416"/>
      <c r="AGB44" s="416"/>
      <c r="AGC44" s="416"/>
      <c r="AGD44" s="416"/>
      <c r="AGE44" s="416"/>
      <c r="AGF44" s="416"/>
      <c r="AGG44" s="416"/>
      <c r="AGH44" s="416"/>
      <c r="AGI44" s="416"/>
      <c r="AGJ44" s="416"/>
      <c r="AGK44" s="416"/>
      <c r="AGL44" s="416"/>
      <c r="AGM44" s="416"/>
      <c r="AGN44" s="416"/>
      <c r="AGO44" s="416"/>
      <c r="AGP44" s="416"/>
      <c r="AGQ44" s="416"/>
      <c r="AGR44" s="416"/>
      <c r="AGS44" s="416"/>
      <c r="AGT44" s="416"/>
      <c r="AGU44" s="416"/>
      <c r="AGV44" s="416"/>
      <c r="AGW44" s="416"/>
      <c r="AGX44" s="416"/>
      <c r="AGY44" s="416"/>
      <c r="AGZ44" s="416"/>
      <c r="AHA44" s="416"/>
      <c r="AHB44" s="416"/>
      <c r="AHC44" s="416"/>
      <c r="AHD44" s="416"/>
      <c r="AHE44" s="416"/>
      <c r="AHF44" s="416"/>
      <c r="AHG44" s="416"/>
      <c r="AHH44" s="416"/>
      <c r="AHI44" s="416"/>
      <c r="AHJ44" s="416"/>
      <c r="AHK44" s="416"/>
      <c r="AHL44" s="416"/>
      <c r="AHM44" s="416"/>
      <c r="AHN44" s="416"/>
      <c r="AHO44" s="416"/>
      <c r="AHP44" s="416"/>
      <c r="AHQ44" s="416"/>
      <c r="AHR44" s="416"/>
      <c r="AHS44" s="416"/>
      <c r="AHT44" s="416"/>
      <c r="AHU44" s="416"/>
      <c r="AHV44" s="416"/>
      <c r="AHW44" s="416"/>
      <c r="AHX44" s="416"/>
      <c r="AHY44" s="416"/>
      <c r="AHZ44" s="416"/>
      <c r="AIA44" s="416"/>
      <c r="AIB44" s="416"/>
      <c r="AIC44" s="416"/>
      <c r="AID44" s="416"/>
      <c r="AIE44" s="416"/>
      <c r="AIF44" s="416"/>
      <c r="AIG44" s="416"/>
      <c r="AIH44" s="416"/>
      <c r="AII44" s="416"/>
      <c r="AIJ44" s="416"/>
      <c r="AIK44" s="416"/>
      <c r="AIL44" s="416"/>
      <c r="AIM44" s="416"/>
      <c r="AIN44" s="416"/>
      <c r="AIO44" s="416"/>
      <c r="AIP44" s="416"/>
      <c r="AIQ44" s="416"/>
      <c r="AIR44" s="416"/>
      <c r="AIS44" s="416"/>
      <c r="AIT44" s="416"/>
      <c r="AIU44" s="416"/>
      <c r="AIV44" s="416"/>
      <c r="AIW44" s="416"/>
      <c r="AIX44" s="416"/>
      <c r="AIY44" s="416"/>
      <c r="AIZ44" s="416"/>
      <c r="AJA44" s="416"/>
      <c r="AJB44" s="416"/>
      <c r="AJC44" s="416"/>
      <c r="AJD44" s="416"/>
      <c r="AJE44" s="416"/>
      <c r="AJF44" s="416"/>
      <c r="AJG44" s="416"/>
      <c r="AJH44" s="416"/>
      <c r="AJI44" s="416"/>
      <c r="AJJ44" s="416"/>
      <c r="AJK44" s="416"/>
      <c r="AJL44" s="416"/>
      <c r="AJM44" s="416"/>
      <c r="AJN44" s="416"/>
      <c r="AJO44" s="416"/>
      <c r="AJP44" s="416"/>
      <c r="AJQ44" s="416"/>
      <c r="AJR44" s="416"/>
      <c r="AJS44" s="416"/>
      <c r="AJT44" s="416"/>
      <c r="AJU44" s="416"/>
      <c r="AJV44" s="416"/>
      <c r="AJW44" s="416"/>
      <c r="AJX44" s="416"/>
      <c r="AJY44" s="416"/>
      <c r="AJZ44" s="416"/>
      <c r="AKA44" s="416"/>
      <c r="AKB44" s="416"/>
      <c r="AKC44" s="416"/>
      <c r="AKD44" s="416"/>
      <c r="AKE44" s="416"/>
      <c r="AKF44" s="416"/>
      <c r="AKG44" s="416"/>
      <c r="AKH44" s="416"/>
      <c r="AKI44" s="416"/>
      <c r="AKJ44" s="416"/>
      <c r="AKK44" s="416"/>
      <c r="AKL44" s="416"/>
      <c r="AKM44" s="416"/>
      <c r="AKN44" s="416"/>
      <c r="AKO44" s="416"/>
      <c r="AKP44" s="416"/>
      <c r="AKQ44" s="416"/>
      <c r="AKR44" s="416"/>
      <c r="AKS44" s="416"/>
      <c r="AKT44" s="416"/>
      <c r="AKU44" s="416"/>
      <c r="AKV44" s="416"/>
      <c r="AKW44" s="416"/>
      <c r="AKX44" s="416"/>
      <c r="AKY44" s="416"/>
      <c r="AKZ44" s="416"/>
      <c r="ALA44" s="416"/>
      <c r="ALB44" s="416"/>
      <c r="ALC44" s="416"/>
      <c r="ALD44" s="416"/>
      <c r="ALE44" s="416"/>
      <c r="ALF44" s="416"/>
      <c r="ALG44" s="416"/>
      <c r="ALH44" s="416"/>
      <c r="ALI44" s="416"/>
      <c r="ALJ44" s="416"/>
      <c r="ALK44" s="416"/>
      <c r="ALL44" s="416"/>
      <c r="ALM44" s="416"/>
      <c r="ALN44" s="416"/>
      <c r="ALO44" s="416"/>
      <c r="ALP44" s="416"/>
      <c r="ALQ44" s="416"/>
      <c r="ALR44" s="416"/>
      <c r="ALS44" s="416"/>
      <c r="ALT44" s="416"/>
      <c r="ALU44" s="416"/>
      <c r="ALV44" s="416"/>
      <c r="ALW44" s="416"/>
      <c r="ALX44" s="416"/>
      <c r="ALY44" s="416"/>
      <c r="ALZ44" s="416"/>
      <c r="AMA44" s="416"/>
      <c r="AMB44" s="416"/>
      <c r="AMC44" s="416"/>
      <c r="AMD44" s="416"/>
      <c r="AME44" s="416"/>
      <c r="AMF44" s="416"/>
      <c r="AMG44" s="416"/>
      <c r="AMH44" s="416"/>
      <c r="AMI44" s="416"/>
      <c r="AMJ44" s="416"/>
      <c r="AMK44" s="416"/>
    </row>
    <row r="45" spans="1:1025" s="298" customFormat="1" ht="39.950000000000003" customHeight="1" x14ac:dyDescent="0.8">
      <c r="A45" s="525" t="s">
        <v>70</v>
      </c>
      <c r="B45" s="423">
        <v>1444</v>
      </c>
      <c r="C45" s="424">
        <v>589</v>
      </c>
      <c r="D45" s="423">
        <v>407</v>
      </c>
      <c r="E45" s="424">
        <v>952</v>
      </c>
      <c r="F45" s="423">
        <v>854</v>
      </c>
      <c r="G45" s="420">
        <v>849.2</v>
      </c>
      <c r="H45" s="421"/>
      <c r="I45" s="417"/>
      <c r="J45" s="422"/>
      <c r="K45" s="416"/>
      <c r="L45" s="416"/>
      <c r="M45" s="416"/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  <c r="AE45" s="416"/>
      <c r="AF45" s="416"/>
      <c r="AG45" s="416"/>
      <c r="AH45" s="416"/>
      <c r="AI45" s="416"/>
      <c r="AJ45" s="416"/>
      <c r="AK45" s="416"/>
      <c r="AL45" s="416"/>
      <c r="AM45" s="416"/>
      <c r="AN45" s="416"/>
      <c r="AO45" s="416"/>
      <c r="AP45" s="416"/>
      <c r="AQ45" s="416"/>
      <c r="AR45" s="416"/>
      <c r="AS45" s="416"/>
      <c r="AT45" s="416"/>
      <c r="AU45" s="416"/>
      <c r="AV45" s="416"/>
      <c r="AW45" s="416"/>
      <c r="AX45" s="416"/>
      <c r="AY45" s="416"/>
      <c r="AZ45" s="416"/>
      <c r="BA45" s="416"/>
      <c r="BB45" s="416"/>
      <c r="BC45" s="416"/>
      <c r="BD45" s="416"/>
      <c r="BE45" s="416"/>
      <c r="BF45" s="416"/>
      <c r="BG45" s="416"/>
      <c r="BH45" s="416"/>
      <c r="BI45" s="416"/>
      <c r="BJ45" s="416"/>
      <c r="BK45" s="416"/>
      <c r="BL45" s="416"/>
      <c r="BM45" s="416"/>
      <c r="BN45" s="416"/>
      <c r="BO45" s="416"/>
      <c r="BP45" s="416"/>
      <c r="BQ45" s="416"/>
      <c r="BR45" s="416"/>
      <c r="BS45" s="416"/>
      <c r="BT45" s="416"/>
      <c r="BU45" s="416"/>
      <c r="BV45" s="416"/>
      <c r="BW45" s="416"/>
      <c r="BX45" s="416"/>
      <c r="BY45" s="416"/>
      <c r="BZ45" s="416"/>
      <c r="CA45" s="416"/>
      <c r="CB45" s="416"/>
      <c r="CC45" s="416"/>
      <c r="CD45" s="416"/>
      <c r="CE45" s="416"/>
      <c r="CF45" s="416"/>
      <c r="CG45" s="416"/>
      <c r="CH45" s="416"/>
      <c r="CI45" s="416"/>
      <c r="CJ45" s="416"/>
      <c r="CK45" s="416"/>
      <c r="CL45" s="416"/>
      <c r="CM45" s="416"/>
      <c r="CN45" s="416"/>
      <c r="CO45" s="416"/>
      <c r="CP45" s="416"/>
      <c r="CQ45" s="416"/>
      <c r="CR45" s="416"/>
      <c r="CS45" s="416"/>
      <c r="CT45" s="416"/>
      <c r="CU45" s="416"/>
      <c r="CV45" s="416"/>
      <c r="CW45" s="416"/>
      <c r="CX45" s="416"/>
      <c r="CY45" s="416"/>
      <c r="CZ45" s="416"/>
      <c r="DA45" s="416"/>
      <c r="DB45" s="416"/>
      <c r="DC45" s="416"/>
      <c r="DD45" s="416"/>
      <c r="DE45" s="416"/>
      <c r="DF45" s="416"/>
      <c r="DG45" s="416"/>
      <c r="DH45" s="416"/>
      <c r="DI45" s="416"/>
      <c r="DJ45" s="416"/>
      <c r="DK45" s="416"/>
      <c r="DL45" s="416"/>
      <c r="DM45" s="416"/>
      <c r="DN45" s="416"/>
      <c r="DO45" s="416"/>
      <c r="DP45" s="416"/>
      <c r="DQ45" s="416"/>
      <c r="DR45" s="416"/>
      <c r="DS45" s="416"/>
      <c r="DT45" s="416"/>
      <c r="DU45" s="416"/>
      <c r="DV45" s="416"/>
      <c r="DW45" s="416"/>
      <c r="DX45" s="416"/>
      <c r="DY45" s="416"/>
      <c r="DZ45" s="416"/>
      <c r="EA45" s="416"/>
      <c r="EB45" s="416"/>
      <c r="EC45" s="416"/>
      <c r="ED45" s="416"/>
      <c r="EE45" s="416"/>
      <c r="EF45" s="416"/>
      <c r="EG45" s="416"/>
      <c r="EH45" s="416"/>
      <c r="EI45" s="416"/>
      <c r="EJ45" s="416"/>
      <c r="EK45" s="416"/>
      <c r="EL45" s="416"/>
      <c r="EM45" s="416"/>
      <c r="EN45" s="416"/>
      <c r="EO45" s="416"/>
      <c r="EP45" s="416"/>
      <c r="EQ45" s="416"/>
      <c r="ER45" s="416"/>
      <c r="ES45" s="416"/>
      <c r="ET45" s="416"/>
      <c r="EU45" s="416"/>
      <c r="EV45" s="416"/>
      <c r="EW45" s="416"/>
      <c r="EX45" s="416"/>
      <c r="EY45" s="416"/>
      <c r="EZ45" s="416"/>
      <c r="FA45" s="416"/>
      <c r="FB45" s="416"/>
      <c r="FC45" s="416"/>
      <c r="FD45" s="416"/>
      <c r="FE45" s="416"/>
      <c r="FF45" s="416"/>
      <c r="FG45" s="416"/>
      <c r="FH45" s="416"/>
      <c r="FI45" s="416"/>
      <c r="FJ45" s="416"/>
      <c r="FK45" s="416"/>
      <c r="FL45" s="416"/>
      <c r="FM45" s="416"/>
      <c r="FN45" s="416"/>
      <c r="FO45" s="416"/>
      <c r="FP45" s="416"/>
      <c r="FQ45" s="416"/>
      <c r="FR45" s="416"/>
      <c r="FS45" s="416"/>
      <c r="FT45" s="416"/>
      <c r="FU45" s="416"/>
      <c r="FV45" s="416"/>
      <c r="FW45" s="416"/>
      <c r="FX45" s="416"/>
      <c r="FY45" s="416"/>
      <c r="FZ45" s="416"/>
      <c r="GA45" s="416"/>
      <c r="GB45" s="416"/>
      <c r="GC45" s="416"/>
      <c r="GD45" s="416"/>
      <c r="GE45" s="416"/>
      <c r="GF45" s="416"/>
      <c r="GG45" s="416"/>
      <c r="GH45" s="416"/>
      <c r="GI45" s="416"/>
      <c r="GJ45" s="416"/>
      <c r="GK45" s="416"/>
      <c r="GL45" s="416"/>
      <c r="GM45" s="416"/>
      <c r="GN45" s="416"/>
      <c r="GO45" s="416"/>
      <c r="GP45" s="416"/>
      <c r="GQ45" s="416"/>
      <c r="GR45" s="416"/>
      <c r="GS45" s="416"/>
      <c r="GT45" s="416"/>
      <c r="GU45" s="416"/>
      <c r="GV45" s="416"/>
      <c r="GW45" s="416"/>
      <c r="GX45" s="416"/>
      <c r="GY45" s="416"/>
      <c r="GZ45" s="416"/>
      <c r="HA45" s="416"/>
      <c r="HB45" s="416"/>
      <c r="HC45" s="416"/>
      <c r="HD45" s="416"/>
      <c r="HE45" s="416"/>
      <c r="HF45" s="416"/>
      <c r="HG45" s="416"/>
      <c r="HH45" s="416"/>
      <c r="HI45" s="416"/>
      <c r="HJ45" s="416"/>
      <c r="HK45" s="416"/>
      <c r="HL45" s="416"/>
      <c r="HM45" s="416"/>
      <c r="HN45" s="416"/>
      <c r="HO45" s="416"/>
      <c r="HP45" s="416"/>
      <c r="HQ45" s="416"/>
      <c r="HR45" s="416"/>
      <c r="HS45" s="416"/>
      <c r="HT45" s="416"/>
      <c r="HU45" s="416"/>
      <c r="HV45" s="416"/>
      <c r="HW45" s="416"/>
      <c r="HX45" s="416"/>
      <c r="HY45" s="416"/>
      <c r="HZ45" s="416"/>
      <c r="IA45" s="416"/>
      <c r="IB45" s="416"/>
      <c r="IC45" s="416"/>
      <c r="ID45" s="416"/>
      <c r="IE45" s="416"/>
      <c r="IF45" s="416"/>
      <c r="IG45" s="416"/>
      <c r="IH45" s="416"/>
      <c r="II45" s="416"/>
      <c r="IJ45" s="416"/>
      <c r="IK45" s="416"/>
      <c r="IL45" s="416"/>
      <c r="IM45" s="416"/>
      <c r="IN45" s="416"/>
      <c r="IO45" s="416"/>
      <c r="IP45" s="416"/>
      <c r="IQ45" s="416"/>
      <c r="IR45" s="416"/>
      <c r="IS45" s="416"/>
      <c r="IT45" s="416"/>
      <c r="IU45" s="416"/>
      <c r="IV45" s="416"/>
      <c r="IW45" s="416"/>
      <c r="IX45" s="416"/>
      <c r="IY45" s="416"/>
      <c r="IZ45" s="416"/>
      <c r="JA45" s="416"/>
      <c r="JB45" s="416"/>
      <c r="JC45" s="416"/>
      <c r="JD45" s="416"/>
      <c r="JE45" s="416"/>
      <c r="JF45" s="416"/>
      <c r="JG45" s="416"/>
      <c r="JH45" s="416"/>
      <c r="JI45" s="416"/>
      <c r="JJ45" s="416"/>
      <c r="JK45" s="416"/>
      <c r="JL45" s="416"/>
      <c r="JM45" s="416"/>
      <c r="JN45" s="416"/>
      <c r="JO45" s="416"/>
      <c r="JP45" s="416"/>
      <c r="JQ45" s="416"/>
      <c r="JR45" s="416"/>
      <c r="JS45" s="416"/>
      <c r="JT45" s="416"/>
      <c r="JU45" s="416"/>
      <c r="JV45" s="416"/>
      <c r="JW45" s="416"/>
      <c r="JX45" s="416"/>
      <c r="JY45" s="416"/>
      <c r="JZ45" s="416"/>
      <c r="KA45" s="416"/>
      <c r="KB45" s="416"/>
      <c r="KC45" s="416"/>
      <c r="KD45" s="416"/>
      <c r="KE45" s="416"/>
      <c r="KF45" s="416"/>
      <c r="KG45" s="416"/>
      <c r="KH45" s="416"/>
      <c r="KI45" s="416"/>
      <c r="KJ45" s="416"/>
      <c r="KK45" s="416"/>
      <c r="KL45" s="416"/>
      <c r="KM45" s="416"/>
      <c r="KN45" s="416"/>
      <c r="KO45" s="416"/>
      <c r="KP45" s="416"/>
      <c r="KQ45" s="416"/>
      <c r="KR45" s="416"/>
      <c r="KS45" s="416"/>
      <c r="KT45" s="416"/>
      <c r="KU45" s="416"/>
      <c r="KV45" s="416"/>
      <c r="KW45" s="416"/>
      <c r="KX45" s="416"/>
      <c r="KY45" s="416"/>
      <c r="KZ45" s="416"/>
      <c r="LA45" s="416"/>
      <c r="LB45" s="416"/>
      <c r="LC45" s="416"/>
      <c r="LD45" s="416"/>
      <c r="LE45" s="416"/>
      <c r="LF45" s="416"/>
      <c r="LG45" s="416"/>
      <c r="LH45" s="416"/>
      <c r="LI45" s="416"/>
      <c r="LJ45" s="416"/>
      <c r="LK45" s="416"/>
      <c r="LL45" s="416"/>
      <c r="LM45" s="416"/>
      <c r="LN45" s="416"/>
      <c r="LO45" s="416"/>
      <c r="LP45" s="416"/>
      <c r="LQ45" s="416"/>
      <c r="LR45" s="416"/>
      <c r="LS45" s="416"/>
      <c r="LT45" s="416"/>
      <c r="LU45" s="416"/>
      <c r="LV45" s="416"/>
      <c r="LW45" s="416"/>
      <c r="LX45" s="416"/>
      <c r="LY45" s="416"/>
      <c r="LZ45" s="416"/>
      <c r="MA45" s="416"/>
      <c r="MB45" s="416"/>
      <c r="MC45" s="416"/>
      <c r="MD45" s="416"/>
      <c r="ME45" s="416"/>
      <c r="MF45" s="416"/>
      <c r="MG45" s="416"/>
      <c r="MH45" s="416"/>
      <c r="MI45" s="416"/>
      <c r="MJ45" s="416"/>
      <c r="MK45" s="416"/>
      <c r="ML45" s="416"/>
      <c r="MM45" s="416"/>
      <c r="MN45" s="416"/>
      <c r="MO45" s="416"/>
      <c r="MP45" s="416"/>
      <c r="MQ45" s="416"/>
      <c r="MR45" s="416"/>
      <c r="MS45" s="416"/>
      <c r="MT45" s="416"/>
      <c r="MU45" s="416"/>
      <c r="MV45" s="416"/>
      <c r="MW45" s="416"/>
      <c r="MX45" s="416"/>
      <c r="MY45" s="416"/>
      <c r="MZ45" s="416"/>
      <c r="NA45" s="416"/>
      <c r="NB45" s="416"/>
      <c r="NC45" s="416"/>
      <c r="ND45" s="416"/>
      <c r="NE45" s="416"/>
      <c r="NF45" s="416"/>
      <c r="NG45" s="416"/>
      <c r="NH45" s="416"/>
      <c r="NI45" s="416"/>
      <c r="NJ45" s="416"/>
      <c r="NK45" s="416"/>
      <c r="NL45" s="416"/>
      <c r="NM45" s="416"/>
      <c r="NN45" s="416"/>
      <c r="NO45" s="416"/>
      <c r="NP45" s="416"/>
      <c r="NQ45" s="416"/>
      <c r="NR45" s="416"/>
      <c r="NS45" s="416"/>
      <c r="NT45" s="416"/>
      <c r="NU45" s="416"/>
      <c r="NV45" s="416"/>
      <c r="NW45" s="416"/>
      <c r="NX45" s="416"/>
      <c r="NY45" s="416"/>
      <c r="NZ45" s="416"/>
      <c r="OA45" s="416"/>
      <c r="OB45" s="416"/>
      <c r="OC45" s="416"/>
      <c r="OD45" s="416"/>
      <c r="OE45" s="416"/>
      <c r="OF45" s="416"/>
      <c r="OG45" s="416"/>
      <c r="OH45" s="416"/>
      <c r="OI45" s="416"/>
      <c r="OJ45" s="416"/>
      <c r="OK45" s="416"/>
      <c r="OL45" s="416"/>
      <c r="OM45" s="416"/>
      <c r="ON45" s="416"/>
      <c r="OO45" s="416"/>
      <c r="OP45" s="416"/>
      <c r="OQ45" s="416"/>
      <c r="OR45" s="416"/>
      <c r="OS45" s="416"/>
      <c r="OT45" s="416"/>
      <c r="OU45" s="416"/>
      <c r="OV45" s="416"/>
      <c r="OW45" s="416"/>
      <c r="OX45" s="416"/>
      <c r="OY45" s="416"/>
      <c r="OZ45" s="416"/>
      <c r="PA45" s="416"/>
      <c r="PB45" s="416"/>
      <c r="PC45" s="416"/>
      <c r="PD45" s="416"/>
      <c r="PE45" s="416"/>
      <c r="PF45" s="416"/>
      <c r="PG45" s="416"/>
      <c r="PH45" s="416"/>
      <c r="PI45" s="416"/>
      <c r="PJ45" s="416"/>
      <c r="PK45" s="416"/>
      <c r="PL45" s="416"/>
      <c r="PM45" s="416"/>
      <c r="PN45" s="416"/>
      <c r="PO45" s="416"/>
      <c r="PP45" s="416"/>
      <c r="PQ45" s="416"/>
      <c r="PR45" s="416"/>
      <c r="PS45" s="416"/>
      <c r="PT45" s="416"/>
      <c r="PU45" s="416"/>
      <c r="PV45" s="416"/>
      <c r="PW45" s="416"/>
      <c r="PX45" s="416"/>
      <c r="PY45" s="416"/>
      <c r="PZ45" s="416"/>
      <c r="QA45" s="416"/>
      <c r="QB45" s="416"/>
      <c r="QC45" s="416"/>
      <c r="QD45" s="416"/>
      <c r="QE45" s="416"/>
      <c r="QF45" s="416"/>
      <c r="QG45" s="416"/>
      <c r="QH45" s="416"/>
      <c r="QI45" s="416"/>
      <c r="QJ45" s="416"/>
      <c r="QK45" s="416"/>
      <c r="QL45" s="416"/>
      <c r="QM45" s="416"/>
      <c r="QN45" s="416"/>
      <c r="QO45" s="416"/>
      <c r="QP45" s="416"/>
      <c r="QQ45" s="416"/>
      <c r="QR45" s="416"/>
      <c r="QS45" s="416"/>
      <c r="QT45" s="416"/>
      <c r="QU45" s="416"/>
      <c r="QV45" s="416"/>
      <c r="QW45" s="416"/>
      <c r="QX45" s="416"/>
      <c r="QY45" s="416"/>
      <c r="QZ45" s="416"/>
      <c r="RA45" s="416"/>
      <c r="RB45" s="416"/>
      <c r="RC45" s="416"/>
      <c r="RD45" s="416"/>
      <c r="RE45" s="416"/>
      <c r="RF45" s="416"/>
      <c r="RG45" s="416"/>
      <c r="RH45" s="416"/>
      <c r="RI45" s="416"/>
      <c r="RJ45" s="416"/>
      <c r="RK45" s="416"/>
      <c r="RL45" s="416"/>
      <c r="RM45" s="416"/>
      <c r="RN45" s="416"/>
      <c r="RO45" s="416"/>
      <c r="RP45" s="416"/>
      <c r="RQ45" s="416"/>
      <c r="RR45" s="416"/>
      <c r="RS45" s="416"/>
      <c r="RT45" s="416"/>
      <c r="RU45" s="416"/>
      <c r="RV45" s="416"/>
      <c r="RW45" s="416"/>
      <c r="RX45" s="416"/>
      <c r="RY45" s="416"/>
      <c r="RZ45" s="416"/>
      <c r="SA45" s="416"/>
      <c r="SB45" s="416"/>
      <c r="SC45" s="416"/>
      <c r="SD45" s="416"/>
      <c r="SE45" s="416"/>
      <c r="SF45" s="416"/>
      <c r="SG45" s="416"/>
      <c r="SH45" s="416"/>
      <c r="SI45" s="416"/>
      <c r="SJ45" s="416"/>
      <c r="SK45" s="416"/>
      <c r="SL45" s="416"/>
      <c r="SM45" s="416"/>
      <c r="SN45" s="416"/>
      <c r="SO45" s="416"/>
      <c r="SP45" s="416"/>
      <c r="SQ45" s="416"/>
      <c r="SR45" s="416"/>
      <c r="SS45" s="416"/>
      <c r="ST45" s="416"/>
      <c r="SU45" s="416"/>
      <c r="SV45" s="416"/>
      <c r="SW45" s="416"/>
      <c r="SX45" s="416"/>
      <c r="SY45" s="416"/>
      <c r="SZ45" s="416"/>
      <c r="TA45" s="416"/>
      <c r="TB45" s="416"/>
      <c r="TC45" s="416"/>
      <c r="TD45" s="416"/>
      <c r="TE45" s="416"/>
      <c r="TF45" s="416"/>
      <c r="TG45" s="416"/>
      <c r="TH45" s="416"/>
      <c r="TI45" s="416"/>
      <c r="TJ45" s="416"/>
      <c r="TK45" s="416"/>
      <c r="TL45" s="416"/>
      <c r="TM45" s="416"/>
      <c r="TN45" s="416"/>
      <c r="TO45" s="416"/>
      <c r="TP45" s="416"/>
      <c r="TQ45" s="416"/>
      <c r="TR45" s="416"/>
      <c r="TS45" s="416"/>
      <c r="TT45" s="416"/>
      <c r="TU45" s="416"/>
      <c r="TV45" s="416"/>
      <c r="TW45" s="416"/>
      <c r="TX45" s="416"/>
      <c r="TY45" s="416"/>
      <c r="TZ45" s="416"/>
      <c r="UA45" s="416"/>
      <c r="UB45" s="416"/>
      <c r="UC45" s="416"/>
      <c r="UD45" s="416"/>
      <c r="UE45" s="416"/>
      <c r="UF45" s="416"/>
      <c r="UG45" s="416"/>
      <c r="UH45" s="416"/>
      <c r="UI45" s="416"/>
      <c r="UJ45" s="416"/>
      <c r="UK45" s="416"/>
      <c r="UL45" s="416"/>
      <c r="UM45" s="416"/>
      <c r="UN45" s="416"/>
      <c r="UO45" s="416"/>
      <c r="UP45" s="416"/>
      <c r="UQ45" s="416"/>
      <c r="UR45" s="416"/>
      <c r="US45" s="416"/>
      <c r="UT45" s="416"/>
      <c r="UU45" s="416"/>
      <c r="UV45" s="416"/>
      <c r="UW45" s="416"/>
      <c r="UX45" s="416"/>
      <c r="UY45" s="416"/>
      <c r="UZ45" s="416"/>
      <c r="VA45" s="416"/>
      <c r="VB45" s="416"/>
      <c r="VC45" s="416"/>
      <c r="VD45" s="416"/>
      <c r="VE45" s="416"/>
      <c r="VF45" s="416"/>
      <c r="VG45" s="416"/>
      <c r="VH45" s="416"/>
      <c r="VI45" s="416"/>
      <c r="VJ45" s="416"/>
      <c r="VK45" s="416"/>
      <c r="VL45" s="416"/>
      <c r="VM45" s="416"/>
      <c r="VN45" s="416"/>
      <c r="VO45" s="416"/>
      <c r="VP45" s="416"/>
      <c r="VQ45" s="416"/>
      <c r="VR45" s="416"/>
      <c r="VS45" s="416"/>
      <c r="VT45" s="416"/>
      <c r="VU45" s="416"/>
      <c r="VV45" s="416"/>
      <c r="VW45" s="416"/>
      <c r="VX45" s="416"/>
      <c r="VY45" s="416"/>
      <c r="VZ45" s="416"/>
      <c r="WA45" s="416"/>
      <c r="WB45" s="416"/>
      <c r="WC45" s="416"/>
      <c r="WD45" s="416"/>
      <c r="WE45" s="416"/>
      <c r="WF45" s="416"/>
      <c r="WG45" s="416"/>
      <c r="WH45" s="416"/>
      <c r="WI45" s="416"/>
      <c r="WJ45" s="416"/>
      <c r="WK45" s="416"/>
      <c r="WL45" s="416"/>
      <c r="WM45" s="416"/>
      <c r="WN45" s="416"/>
      <c r="WO45" s="416"/>
      <c r="WP45" s="416"/>
      <c r="WQ45" s="416"/>
      <c r="WR45" s="416"/>
      <c r="WS45" s="416"/>
      <c r="WT45" s="416"/>
      <c r="WU45" s="416"/>
      <c r="WV45" s="416"/>
      <c r="WW45" s="416"/>
      <c r="WX45" s="416"/>
      <c r="WY45" s="416"/>
      <c r="WZ45" s="416"/>
      <c r="XA45" s="416"/>
      <c r="XB45" s="416"/>
      <c r="XC45" s="416"/>
      <c r="XD45" s="416"/>
      <c r="XE45" s="416"/>
      <c r="XF45" s="416"/>
      <c r="XG45" s="416"/>
      <c r="XH45" s="416"/>
      <c r="XI45" s="416"/>
      <c r="XJ45" s="416"/>
      <c r="XK45" s="416"/>
      <c r="XL45" s="416"/>
      <c r="XM45" s="416"/>
      <c r="XN45" s="416"/>
      <c r="XO45" s="416"/>
      <c r="XP45" s="416"/>
      <c r="XQ45" s="416"/>
      <c r="XR45" s="416"/>
      <c r="XS45" s="416"/>
      <c r="XT45" s="416"/>
      <c r="XU45" s="416"/>
      <c r="XV45" s="416"/>
      <c r="XW45" s="416"/>
      <c r="XX45" s="416"/>
      <c r="XY45" s="416"/>
      <c r="XZ45" s="416"/>
      <c r="YA45" s="416"/>
      <c r="YB45" s="416"/>
      <c r="YC45" s="416"/>
      <c r="YD45" s="416"/>
      <c r="YE45" s="416"/>
      <c r="YF45" s="416"/>
      <c r="YG45" s="416"/>
      <c r="YH45" s="416"/>
      <c r="YI45" s="416"/>
      <c r="YJ45" s="416"/>
      <c r="YK45" s="416"/>
      <c r="YL45" s="416"/>
      <c r="YM45" s="416"/>
      <c r="YN45" s="416"/>
      <c r="YO45" s="416"/>
      <c r="YP45" s="416"/>
      <c r="YQ45" s="416"/>
      <c r="YR45" s="416"/>
      <c r="YS45" s="416"/>
      <c r="YT45" s="416"/>
      <c r="YU45" s="416"/>
      <c r="YV45" s="416"/>
      <c r="YW45" s="416"/>
      <c r="YX45" s="416"/>
      <c r="YY45" s="416"/>
      <c r="YZ45" s="416"/>
      <c r="ZA45" s="416"/>
      <c r="ZB45" s="416"/>
      <c r="ZC45" s="416"/>
      <c r="ZD45" s="416"/>
      <c r="ZE45" s="416"/>
      <c r="ZF45" s="416"/>
      <c r="ZG45" s="416"/>
      <c r="ZH45" s="416"/>
      <c r="ZI45" s="416"/>
      <c r="ZJ45" s="416"/>
      <c r="ZK45" s="416"/>
      <c r="ZL45" s="416"/>
      <c r="ZM45" s="416"/>
      <c r="ZN45" s="416"/>
      <c r="ZO45" s="416"/>
      <c r="ZP45" s="416"/>
      <c r="ZQ45" s="416"/>
      <c r="ZR45" s="416"/>
      <c r="ZS45" s="416"/>
      <c r="ZT45" s="416"/>
      <c r="ZU45" s="416"/>
      <c r="ZV45" s="416"/>
      <c r="ZW45" s="416"/>
      <c r="ZX45" s="416"/>
      <c r="ZY45" s="416"/>
      <c r="ZZ45" s="416"/>
      <c r="AAA45" s="416"/>
      <c r="AAB45" s="416"/>
      <c r="AAC45" s="416"/>
      <c r="AAD45" s="416"/>
      <c r="AAE45" s="416"/>
      <c r="AAF45" s="416"/>
      <c r="AAG45" s="416"/>
      <c r="AAH45" s="416"/>
      <c r="AAI45" s="416"/>
      <c r="AAJ45" s="416"/>
      <c r="AAK45" s="416"/>
      <c r="AAL45" s="416"/>
      <c r="AAM45" s="416"/>
      <c r="AAN45" s="416"/>
      <c r="AAO45" s="416"/>
      <c r="AAP45" s="416"/>
      <c r="AAQ45" s="416"/>
      <c r="AAR45" s="416"/>
      <c r="AAS45" s="416"/>
      <c r="AAT45" s="416"/>
      <c r="AAU45" s="416"/>
      <c r="AAV45" s="416"/>
      <c r="AAW45" s="416"/>
      <c r="AAX45" s="416"/>
      <c r="AAY45" s="416"/>
      <c r="AAZ45" s="416"/>
      <c r="ABA45" s="416"/>
      <c r="ABB45" s="416"/>
      <c r="ABC45" s="416"/>
      <c r="ABD45" s="416"/>
      <c r="ABE45" s="416"/>
      <c r="ABF45" s="416"/>
      <c r="ABG45" s="416"/>
      <c r="ABH45" s="416"/>
      <c r="ABI45" s="416"/>
      <c r="ABJ45" s="416"/>
      <c r="ABK45" s="416"/>
      <c r="ABL45" s="416"/>
      <c r="ABM45" s="416"/>
      <c r="ABN45" s="416"/>
      <c r="ABO45" s="416"/>
      <c r="ABP45" s="416"/>
      <c r="ABQ45" s="416"/>
      <c r="ABR45" s="416"/>
      <c r="ABS45" s="416"/>
      <c r="ABT45" s="416"/>
      <c r="ABU45" s="416"/>
      <c r="ABV45" s="416"/>
      <c r="ABW45" s="416"/>
      <c r="ABX45" s="416"/>
      <c r="ABY45" s="416"/>
      <c r="ABZ45" s="416"/>
      <c r="ACA45" s="416"/>
      <c r="ACB45" s="416"/>
      <c r="ACC45" s="416"/>
      <c r="ACD45" s="416"/>
      <c r="ACE45" s="416"/>
      <c r="ACF45" s="416"/>
      <c r="ACG45" s="416"/>
      <c r="ACH45" s="416"/>
      <c r="ACI45" s="416"/>
      <c r="ACJ45" s="416"/>
      <c r="ACK45" s="416"/>
      <c r="ACL45" s="416"/>
      <c r="ACM45" s="416"/>
      <c r="ACN45" s="416"/>
      <c r="ACO45" s="416"/>
      <c r="ACP45" s="416"/>
      <c r="ACQ45" s="416"/>
      <c r="ACR45" s="416"/>
      <c r="ACS45" s="416"/>
      <c r="ACT45" s="416"/>
      <c r="ACU45" s="416"/>
      <c r="ACV45" s="416"/>
      <c r="ACW45" s="416"/>
      <c r="ACX45" s="416"/>
      <c r="ACY45" s="416"/>
      <c r="ACZ45" s="416"/>
      <c r="ADA45" s="416"/>
      <c r="ADB45" s="416"/>
      <c r="ADC45" s="416"/>
      <c r="ADD45" s="416"/>
      <c r="ADE45" s="416"/>
      <c r="ADF45" s="416"/>
      <c r="ADG45" s="416"/>
      <c r="ADH45" s="416"/>
      <c r="ADI45" s="416"/>
      <c r="ADJ45" s="416"/>
      <c r="ADK45" s="416"/>
      <c r="ADL45" s="416"/>
      <c r="ADM45" s="416"/>
      <c r="ADN45" s="416"/>
      <c r="ADO45" s="416"/>
      <c r="ADP45" s="416"/>
      <c r="ADQ45" s="416"/>
      <c r="ADR45" s="416"/>
      <c r="ADS45" s="416"/>
      <c r="ADT45" s="416"/>
      <c r="ADU45" s="416"/>
      <c r="ADV45" s="416"/>
      <c r="ADW45" s="416"/>
      <c r="ADX45" s="416"/>
      <c r="ADY45" s="416"/>
      <c r="ADZ45" s="416"/>
      <c r="AEA45" s="416"/>
      <c r="AEB45" s="416"/>
      <c r="AEC45" s="416"/>
      <c r="AED45" s="416"/>
      <c r="AEE45" s="416"/>
      <c r="AEF45" s="416"/>
      <c r="AEG45" s="416"/>
      <c r="AEH45" s="416"/>
      <c r="AEI45" s="416"/>
      <c r="AEJ45" s="416"/>
      <c r="AEK45" s="416"/>
      <c r="AEL45" s="416"/>
      <c r="AEM45" s="416"/>
      <c r="AEN45" s="416"/>
      <c r="AEO45" s="416"/>
      <c r="AEP45" s="416"/>
      <c r="AEQ45" s="416"/>
      <c r="AER45" s="416"/>
      <c r="AES45" s="416"/>
      <c r="AET45" s="416"/>
      <c r="AEU45" s="416"/>
      <c r="AEV45" s="416"/>
      <c r="AEW45" s="416"/>
      <c r="AEX45" s="416"/>
      <c r="AEY45" s="416"/>
      <c r="AEZ45" s="416"/>
      <c r="AFA45" s="416"/>
      <c r="AFB45" s="416"/>
      <c r="AFC45" s="416"/>
      <c r="AFD45" s="416"/>
      <c r="AFE45" s="416"/>
      <c r="AFF45" s="416"/>
      <c r="AFG45" s="416"/>
      <c r="AFH45" s="416"/>
      <c r="AFI45" s="416"/>
      <c r="AFJ45" s="416"/>
      <c r="AFK45" s="416"/>
      <c r="AFL45" s="416"/>
      <c r="AFM45" s="416"/>
      <c r="AFN45" s="416"/>
      <c r="AFO45" s="416"/>
      <c r="AFP45" s="416"/>
      <c r="AFQ45" s="416"/>
      <c r="AFR45" s="416"/>
      <c r="AFS45" s="416"/>
      <c r="AFT45" s="416"/>
      <c r="AFU45" s="416"/>
      <c r="AFV45" s="416"/>
      <c r="AFW45" s="416"/>
      <c r="AFX45" s="416"/>
      <c r="AFY45" s="416"/>
      <c r="AFZ45" s="416"/>
      <c r="AGA45" s="416"/>
      <c r="AGB45" s="416"/>
      <c r="AGC45" s="416"/>
      <c r="AGD45" s="416"/>
      <c r="AGE45" s="416"/>
      <c r="AGF45" s="416"/>
      <c r="AGG45" s="416"/>
      <c r="AGH45" s="416"/>
      <c r="AGI45" s="416"/>
      <c r="AGJ45" s="416"/>
      <c r="AGK45" s="416"/>
      <c r="AGL45" s="416"/>
      <c r="AGM45" s="416"/>
      <c r="AGN45" s="416"/>
      <c r="AGO45" s="416"/>
      <c r="AGP45" s="416"/>
      <c r="AGQ45" s="416"/>
      <c r="AGR45" s="416"/>
      <c r="AGS45" s="416"/>
      <c r="AGT45" s="416"/>
      <c r="AGU45" s="416"/>
      <c r="AGV45" s="416"/>
      <c r="AGW45" s="416"/>
      <c r="AGX45" s="416"/>
      <c r="AGY45" s="416"/>
      <c r="AGZ45" s="416"/>
      <c r="AHA45" s="416"/>
      <c r="AHB45" s="416"/>
      <c r="AHC45" s="416"/>
      <c r="AHD45" s="416"/>
      <c r="AHE45" s="416"/>
      <c r="AHF45" s="416"/>
      <c r="AHG45" s="416"/>
      <c r="AHH45" s="416"/>
      <c r="AHI45" s="416"/>
      <c r="AHJ45" s="416"/>
      <c r="AHK45" s="416"/>
      <c r="AHL45" s="416"/>
      <c r="AHM45" s="416"/>
      <c r="AHN45" s="416"/>
      <c r="AHO45" s="416"/>
      <c r="AHP45" s="416"/>
      <c r="AHQ45" s="416"/>
      <c r="AHR45" s="416"/>
      <c r="AHS45" s="416"/>
      <c r="AHT45" s="416"/>
      <c r="AHU45" s="416"/>
      <c r="AHV45" s="416"/>
      <c r="AHW45" s="416"/>
      <c r="AHX45" s="416"/>
      <c r="AHY45" s="416"/>
      <c r="AHZ45" s="416"/>
      <c r="AIA45" s="416"/>
      <c r="AIB45" s="416"/>
      <c r="AIC45" s="416"/>
      <c r="AID45" s="416"/>
      <c r="AIE45" s="416"/>
      <c r="AIF45" s="416"/>
      <c r="AIG45" s="416"/>
      <c r="AIH45" s="416"/>
      <c r="AII45" s="416"/>
      <c r="AIJ45" s="416"/>
      <c r="AIK45" s="416"/>
      <c r="AIL45" s="416"/>
      <c r="AIM45" s="416"/>
      <c r="AIN45" s="416"/>
      <c r="AIO45" s="416"/>
      <c r="AIP45" s="416"/>
      <c r="AIQ45" s="416"/>
      <c r="AIR45" s="416"/>
      <c r="AIS45" s="416"/>
      <c r="AIT45" s="416"/>
      <c r="AIU45" s="416"/>
      <c r="AIV45" s="416"/>
      <c r="AIW45" s="416"/>
      <c r="AIX45" s="416"/>
      <c r="AIY45" s="416"/>
      <c r="AIZ45" s="416"/>
      <c r="AJA45" s="416"/>
      <c r="AJB45" s="416"/>
      <c r="AJC45" s="416"/>
      <c r="AJD45" s="416"/>
      <c r="AJE45" s="416"/>
      <c r="AJF45" s="416"/>
      <c r="AJG45" s="416"/>
      <c r="AJH45" s="416"/>
      <c r="AJI45" s="416"/>
      <c r="AJJ45" s="416"/>
      <c r="AJK45" s="416"/>
      <c r="AJL45" s="416"/>
      <c r="AJM45" s="416"/>
      <c r="AJN45" s="416"/>
      <c r="AJO45" s="416"/>
      <c r="AJP45" s="416"/>
      <c r="AJQ45" s="416"/>
      <c r="AJR45" s="416"/>
      <c r="AJS45" s="416"/>
      <c r="AJT45" s="416"/>
      <c r="AJU45" s="416"/>
      <c r="AJV45" s="416"/>
      <c r="AJW45" s="416"/>
      <c r="AJX45" s="416"/>
      <c r="AJY45" s="416"/>
      <c r="AJZ45" s="416"/>
      <c r="AKA45" s="416"/>
      <c r="AKB45" s="416"/>
      <c r="AKC45" s="416"/>
      <c r="AKD45" s="416"/>
      <c r="AKE45" s="416"/>
      <c r="AKF45" s="416"/>
      <c r="AKG45" s="416"/>
      <c r="AKH45" s="416"/>
      <c r="AKI45" s="416"/>
      <c r="AKJ45" s="416"/>
      <c r="AKK45" s="416"/>
      <c r="AKL45" s="416"/>
      <c r="AKM45" s="416"/>
      <c r="AKN45" s="416"/>
      <c r="AKO45" s="416"/>
      <c r="AKP45" s="416"/>
      <c r="AKQ45" s="416"/>
      <c r="AKR45" s="416"/>
      <c r="AKS45" s="416"/>
      <c r="AKT45" s="416"/>
      <c r="AKU45" s="416"/>
      <c r="AKV45" s="416"/>
      <c r="AKW45" s="416"/>
      <c r="AKX45" s="416"/>
      <c r="AKY45" s="416"/>
      <c r="AKZ45" s="416"/>
      <c r="ALA45" s="416"/>
      <c r="ALB45" s="416"/>
      <c r="ALC45" s="416"/>
      <c r="ALD45" s="416"/>
      <c r="ALE45" s="416"/>
      <c r="ALF45" s="416"/>
      <c r="ALG45" s="416"/>
      <c r="ALH45" s="416"/>
      <c r="ALI45" s="416"/>
      <c r="ALJ45" s="416"/>
      <c r="ALK45" s="416"/>
      <c r="ALL45" s="416"/>
      <c r="ALM45" s="416"/>
      <c r="ALN45" s="416"/>
      <c r="ALO45" s="416"/>
      <c r="ALP45" s="416"/>
      <c r="ALQ45" s="416"/>
      <c r="ALR45" s="416"/>
      <c r="ALS45" s="416"/>
      <c r="ALT45" s="416"/>
      <c r="ALU45" s="416"/>
      <c r="ALV45" s="416"/>
      <c r="ALW45" s="416"/>
      <c r="ALX45" s="416"/>
      <c r="ALY45" s="416"/>
      <c r="ALZ45" s="416"/>
      <c r="AMA45" s="416"/>
      <c r="AMB45" s="416"/>
      <c r="AMC45" s="416"/>
      <c r="AMD45" s="416"/>
      <c r="AME45" s="416"/>
      <c r="AMF45" s="416"/>
      <c r="AMG45" s="416"/>
      <c r="AMH45" s="416"/>
      <c r="AMI45" s="416"/>
      <c r="AMJ45" s="416"/>
      <c r="AMK45" s="416"/>
    </row>
    <row r="46" spans="1:1025" s="298" customFormat="1" ht="39.950000000000003" customHeight="1" x14ac:dyDescent="0.8">
      <c r="A46" s="525" t="s">
        <v>71</v>
      </c>
      <c r="B46" s="423">
        <v>1128</v>
      </c>
      <c r="C46" s="424">
        <v>538</v>
      </c>
      <c r="D46" s="423">
        <v>417</v>
      </c>
      <c r="E46" s="424">
        <v>839</v>
      </c>
      <c r="F46" s="423">
        <v>762</v>
      </c>
      <c r="G46" s="420">
        <v>736.8</v>
      </c>
      <c r="H46" s="421"/>
      <c r="I46" s="416"/>
      <c r="J46" s="416"/>
      <c r="K46" s="416"/>
      <c r="L46" s="416"/>
      <c r="M46" s="416"/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  <c r="AE46" s="416"/>
      <c r="AF46" s="416"/>
      <c r="AG46" s="416"/>
      <c r="AH46" s="416"/>
      <c r="AI46" s="416"/>
      <c r="AJ46" s="416"/>
      <c r="AK46" s="416"/>
      <c r="AL46" s="416"/>
      <c r="AM46" s="416"/>
      <c r="AN46" s="416"/>
      <c r="AO46" s="416"/>
      <c r="AP46" s="416"/>
      <c r="AQ46" s="416"/>
      <c r="AR46" s="416"/>
      <c r="AS46" s="416"/>
      <c r="AT46" s="416"/>
      <c r="AU46" s="416"/>
      <c r="AV46" s="416"/>
      <c r="AW46" s="416"/>
      <c r="AX46" s="416"/>
      <c r="AY46" s="416"/>
      <c r="AZ46" s="416"/>
      <c r="BA46" s="416"/>
      <c r="BB46" s="416"/>
      <c r="BC46" s="416"/>
      <c r="BD46" s="416"/>
      <c r="BE46" s="416"/>
      <c r="BF46" s="416"/>
      <c r="BG46" s="416"/>
      <c r="BH46" s="416"/>
      <c r="BI46" s="416"/>
      <c r="BJ46" s="416"/>
      <c r="BK46" s="416"/>
      <c r="BL46" s="416"/>
      <c r="BM46" s="416"/>
      <c r="BN46" s="416"/>
      <c r="BO46" s="416"/>
      <c r="BP46" s="416"/>
      <c r="BQ46" s="416"/>
      <c r="BR46" s="416"/>
      <c r="BS46" s="416"/>
      <c r="BT46" s="416"/>
      <c r="BU46" s="416"/>
      <c r="BV46" s="416"/>
      <c r="BW46" s="416"/>
      <c r="BX46" s="416"/>
      <c r="BY46" s="416"/>
      <c r="BZ46" s="416"/>
      <c r="CA46" s="416"/>
      <c r="CB46" s="416"/>
      <c r="CC46" s="416"/>
      <c r="CD46" s="416"/>
      <c r="CE46" s="416"/>
      <c r="CF46" s="416"/>
      <c r="CG46" s="416"/>
      <c r="CH46" s="416"/>
      <c r="CI46" s="416"/>
      <c r="CJ46" s="416"/>
      <c r="CK46" s="416"/>
      <c r="CL46" s="416"/>
      <c r="CM46" s="416"/>
      <c r="CN46" s="416"/>
      <c r="CO46" s="416"/>
      <c r="CP46" s="416"/>
      <c r="CQ46" s="416"/>
      <c r="CR46" s="416"/>
      <c r="CS46" s="416"/>
      <c r="CT46" s="416"/>
      <c r="CU46" s="416"/>
      <c r="CV46" s="416"/>
      <c r="CW46" s="416"/>
      <c r="CX46" s="416"/>
      <c r="CY46" s="416"/>
      <c r="CZ46" s="416"/>
      <c r="DA46" s="416"/>
      <c r="DB46" s="416"/>
      <c r="DC46" s="416"/>
      <c r="DD46" s="416"/>
      <c r="DE46" s="416"/>
      <c r="DF46" s="416"/>
      <c r="DG46" s="416"/>
      <c r="DH46" s="416"/>
      <c r="DI46" s="416"/>
      <c r="DJ46" s="416"/>
      <c r="DK46" s="416"/>
      <c r="DL46" s="416"/>
      <c r="DM46" s="416"/>
      <c r="DN46" s="416"/>
      <c r="DO46" s="416"/>
      <c r="DP46" s="416"/>
      <c r="DQ46" s="416"/>
      <c r="DR46" s="416"/>
      <c r="DS46" s="416"/>
      <c r="DT46" s="416"/>
      <c r="DU46" s="416"/>
      <c r="DV46" s="416"/>
      <c r="DW46" s="416"/>
      <c r="DX46" s="416"/>
      <c r="DY46" s="416"/>
      <c r="DZ46" s="416"/>
      <c r="EA46" s="416"/>
      <c r="EB46" s="416"/>
      <c r="EC46" s="416"/>
      <c r="ED46" s="416"/>
      <c r="EE46" s="416"/>
      <c r="EF46" s="416"/>
      <c r="EG46" s="416"/>
      <c r="EH46" s="416"/>
      <c r="EI46" s="416"/>
      <c r="EJ46" s="416"/>
      <c r="EK46" s="416"/>
      <c r="EL46" s="416"/>
      <c r="EM46" s="416"/>
      <c r="EN46" s="416"/>
      <c r="EO46" s="416"/>
      <c r="EP46" s="416"/>
      <c r="EQ46" s="416"/>
      <c r="ER46" s="416"/>
      <c r="ES46" s="416"/>
      <c r="ET46" s="416"/>
      <c r="EU46" s="416"/>
      <c r="EV46" s="416"/>
      <c r="EW46" s="416"/>
      <c r="EX46" s="416"/>
      <c r="EY46" s="416"/>
      <c r="EZ46" s="416"/>
      <c r="FA46" s="416"/>
      <c r="FB46" s="416"/>
      <c r="FC46" s="416"/>
      <c r="FD46" s="416"/>
      <c r="FE46" s="416"/>
      <c r="FF46" s="416"/>
      <c r="FG46" s="416"/>
      <c r="FH46" s="416"/>
      <c r="FI46" s="416"/>
      <c r="FJ46" s="416"/>
      <c r="FK46" s="416"/>
      <c r="FL46" s="416"/>
      <c r="FM46" s="416"/>
      <c r="FN46" s="416"/>
      <c r="FO46" s="416"/>
      <c r="FP46" s="416"/>
      <c r="FQ46" s="416"/>
      <c r="FR46" s="416"/>
      <c r="FS46" s="416"/>
      <c r="FT46" s="416"/>
      <c r="FU46" s="416"/>
      <c r="FV46" s="416"/>
      <c r="FW46" s="416"/>
      <c r="FX46" s="416"/>
      <c r="FY46" s="416"/>
      <c r="FZ46" s="416"/>
      <c r="GA46" s="416"/>
      <c r="GB46" s="416"/>
      <c r="GC46" s="416"/>
      <c r="GD46" s="416"/>
      <c r="GE46" s="416"/>
      <c r="GF46" s="416"/>
      <c r="GG46" s="416"/>
      <c r="GH46" s="416"/>
      <c r="GI46" s="416"/>
      <c r="GJ46" s="416"/>
      <c r="GK46" s="416"/>
      <c r="GL46" s="416"/>
      <c r="GM46" s="416"/>
      <c r="GN46" s="416"/>
      <c r="GO46" s="416"/>
      <c r="GP46" s="416"/>
      <c r="GQ46" s="416"/>
      <c r="GR46" s="416"/>
      <c r="GS46" s="416"/>
      <c r="GT46" s="416"/>
      <c r="GU46" s="416"/>
      <c r="GV46" s="416"/>
      <c r="GW46" s="416"/>
      <c r="GX46" s="416"/>
      <c r="GY46" s="416"/>
      <c r="GZ46" s="416"/>
      <c r="HA46" s="416"/>
      <c r="HB46" s="416"/>
      <c r="HC46" s="416"/>
      <c r="HD46" s="416"/>
      <c r="HE46" s="416"/>
      <c r="HF46" s="416"/>
      <c r="HG46" s="416"/>
      <c r="HH46" s="416"/>
      <c r="HI46" s="416"/>
      <c r="HJ46" s="416"/>
      <c r="HK46" s="416"/>
      <c r="HL46" s="416"/>
      <c r="HM46" s="416"/>
      <c r="HN46" s="416"/>
      <c r="HO46" s="416"/>
      <c r="HP46" s="416"/>
      <c r="HQ46" s="416"/>
      <c r="HR46" s="416"/>
      <c r="HS46" s="416"/>
      <c r="HT46" s="416"/>
      <c r="HU46" s="416"/>
      <c r="HV46" s="416"/>
      <c r="HW46" s="416"/>
      <c r="HX46" s="416"/>
      <c r="HY46" s="416"/>
      <c r="HZ46" s="416"/>
      <c r="IA46" s="416"/>
      <c r="IB46" s="416"/>
      <c r="IC46" s="416"/>
      <c r="ID46" s="416"/>
      <c r="IE46" s="416"/>
      <c r="IF46" s="416"/>
      <c r="IG46" s="416"/>
      <c r="IH46" s="416"/>
      <c r="II46" s="416"/>
      <c r="IJ46" s="416"/>
      <c r="IK46" s="416"/>
      <c r="IL46" s="416"/>
      <c r="IM46" s="416"/>
      <c r="IN46" s="416"/>
      <c r="IO46" s="416"/>
      <c r="IP46" s="416"/>
      <c r="IQ46" s="416"/>
      <c r="IR46" s="416"/>
      <c r="IS46" s="416"/>
      <c r="IT46" s="416"/>
      <c r="IU46" s="416"/>
      <c r="IV46" s="416"/>
      <c r="IW46" s="416"/>
      <c r="IX46" s="416"/>
      <c r="IY46" s="416"/>
      <c r="IZ46" s="416"/>
      <c r="JA46" s="416"/>
      <c r="JB46" s="416"/>
      <c r="JC46" s="416"/>
      <c r="JD46" s="416"/>
      <c r="JE46" s="416"/>
      <c r="JF46" s="416"/>
      <c r="JG46" s="416"/>
      <c r="JH46" s="416"/>
      <c r="JI46" s="416"/>
      <c r="JJ46" s="416"/>
      <c r="JK46" s="416"/>
      <c r="JL46" s="416"/>
      <c r="JM46" s="416"/>
      <c r="JN46" s="416"/>
      <c r="JO46" s="416"/>
      <c r="JP46" s="416"/>
      <c r="JQ46" s="416"/>
      <c r="JR46" s="416"/>
      <c r="JS46" s="416"/>
      <c r="JT46" s="416"/>
      <c r="JU46" s="416"/>
      <c r="JV46" s="416"/>
      <c r="JW46" s="416"/>
      <c r="JX46" s="416"/>
      <c r="JY46" s="416"/>
      <c r="JZ46" s="416"/>
      <c r="KA46" s="416"/>
      <c r="KB46" s="416"/>
      <c r="KC46" s="416"/>
      <c r="KD46" s="416"/>
      <c r="KE46" s="416"/>
      <c r="KF46" s="416"/>
      <c r="KG46" s="416"/>
      <c r="KH46" s="416"/>
      <c r="KI46" s="416"/>
      <c r="KJ46" s="416"/>
      <c r="KK46" s="416"/>
      <c r="KL46" s="416"/>
      <c r="KM46" s="416"/>
      <c r="KN46" s="416"/>
      <c r="KO46" s="416"/>
      <c r="KP46" s="416"/>
      <c r="KQ46" s="416"/>
      <c r="KR46" s="416"/>
      <c r="KS46" s="416"/>
      <c r="KT46" s="416"/>
      <c r="KU46" s="416"/>
      <c r="KV46" s="416"/>
      <c r="KW46" s="416"/>
      <c r="KX46" s="416"/>
      <c r="KY46" s="416"/>
      <c r="KZ46" s="416"/>
      <c r="LA46" s="416"/>
      <c r="LB46" s="416"/>
      <c r="LC46" s="416"/>
      <c r="LD46" s="416"/>
      <c r="LE46" s="416"/>
      <c r="LF46" s="416"/>
      <c r="LG46" s="416"/>
      <c r="LH46" s="416"/>
      <c r="LI46" s="416"/>
      <c r="LJ46" s="416"/>
      <c r="LK46" s="416"/>
      <c r="LL46" s="416"/>
      <c r="LM46" s="416"/>
      <c r="LN46" s="416"/>
      <c r="LO46" s="416"/>
      <c r="LP46" s="416"/>
      <c r="LQ46" s="416"/>
      <c r="LR46" s="416"/>
      <c r="LS46" s="416"/>
      <c r="LT46" s="416"/>
      <c r="LU46" s="416"/>
      <c r="LV46" s="416"/>
      <c r="LW46" s="416"/>
      <c r="LX46" s="416"/>
      <c r="LY46" s="416"/>
      <c r="LZ46" s="416"/>
      <c r="MA46" s="416"/>
      <c r="MB46" s="416"/>
      <c r="MC46" s="416"/>
      <c r="MD46" s="416"/>
      <c r="ME46" s="416"/>
      <c r="MF46" s="416"/>
      <c r="MG46" s="416"/>
      <c r="MH46" s="416"/>
      <c r="MI46" s="416"/>
      <c r="MJ46" s="416"/>
      <c r="MK46" s="416"/>
      <c r="ML46" s="416"/>
      <c r="MM46" s="416"/>
      <c r="MN46" s="416"/>
      <c r="MO46" s="416"/>
      <c r="MP46" s="416"/>
      <c r="MQ46" s="416"/>
      <c r="MR46" s="416"/>
      <c r="MS46" s="416"/>
      <c r="MT46" s="416"/>
      <c r="MU46" s="416"/>
      <c r="MV46" s="416"/>
      <c r="MW46" s="416"/>
      <c r="MX46" s="416"/>
      <c r="MY46" s="416"/>
      <c r="MZ46" s="416"/>
      <c r="NA46" s="416"/>
      <c r="NB46" s="416"/>
      <c r="NC46" s="416"/>
      <c r="ND46" s="416"/>
      <c r="NE46" s="416"/>
      <c r="NF46" s="416"/>
      <c r="NG46" s="416"/>
      <c r="NH46" s="416"/>
      <c r="NI46" s="416"/>
      <c r="NJ46" s="416"/>
      <c r="NK46" s="416"/>
      <c r="NL46" s="416"/>
      <c r="NM46" s="416"/>
      <c r="NN46" s="416"/>
      <c r="NO46" s="416"/>
      <c r="NP46" s="416"/>
      <c r="NQ46" s="416"/>
      <c r="NR46" s="416"/>
      <c r="NS46" s="416"/>
      <c r="NT46" s="416"/>
      <c r="NU46" s="416"/>
      <c r="NV46" s="416"/>
      <c r="NW46" s="416"/>
      <c r="NX46" s="416"/>
      <c r="NY46" s="416"/>
      <c r="NZ46" s="416"/>
      <c r="OA46" s="416"/>
      <c r="OB46" s="416"/>
      <c r="OC46" s="416"/>
      <c r="OD46" s="416"/>
      <c r="OE46" s="416"/>
      <c r="OF46" s="416"/>
      <c r="OG46" s="416"/>
      <c r="OH46" s="416"/>
      <c r="OI46" s="416"/>
      <c r="OJ46" s="416"/>
      <c r="OK46" s="416"/>
      <c r="OL46" s="416"/>
      <c r="OM46" s="416"/>
      <c r="ON46" s="416"/>
      <c r="OO46" s="416"/>
      <c r="OP46" s="416"/>
      <c r="OQ46" s="416"/>
      <c r="OR46" s="416"/>
      <c r="OS46" s="416"/>
      <c r="OT46" s="416"/>
      <c r="OU46" s="416"/>
      <c r="OV46" s="416"/>
      <c r="OW46" s="416"/>
      <c r="OX46" s="416"/>
      <c r="OY46" s="416"/>
      <c r="OZ46" s="416"/>
      <c r="PA46" s="416"/>
      <c r="PB46" s="416"/>
      <c r="PC46" s="416"/>
      <c r="PD46" s="416"/>
      <c r="PE46" s="416"/>
      <c r="PF46" s="416"/>
      <c r="PG46" s="416"/>
      <c r="PH46" s="416"/>
      <c r="PI46" s="416"/>
      <c r="PJ46" s="416"/>
      <c r="PK46" s="416"/>
      <c r="PL46" s="416"/>
      <c r="PM46" s="416"/>
      <c r="PN46" s="416"/>
      <c r="PO46" s="416"/>
      <c r="PP46" s="416"/>
      <c r="PQ46" s="416"/>
      <c r="PR46" s="416"/>
      <c r="PS46" s="416"/>
      <c r="PT46" s="416"/>
      <c r="PU46" s="416"/>
      <c r="PV46" s="416"/>
      <c r="PW46" s="416"/>
      <c r="PX46" s="416"/>
      <c r="PY46" s="416"/>
      <c r="PZ46" s="416"/>
      <c r="QA46" s="416"/>
      <c r="QB46" s="416"/>
      <c r="QC46" s="416"/>
      <c r="QD46" s="416"/>
      <c r="QE46" s="416"/>
      <c r="QF46" s="416"/>
      <c r="QG46" s="416"/>
      <c r="QH46" s="416"/>
      <c r="QI46" s="416"/>
      <c r="QJ46" s="416"/>
      <c r="QK46" s="416"/>
      <c r="QL46" s="416"/>
      <c r="QM46" s="416"/>
      <c r="QN46" s="416"/>
      <c r="QO46" s="416"/>
      <c r="QP46" s="416"/>
      <c r="QQ46" s="416"/>
      <c r="QR46" s="416"/>
      <c r="QS46" s="416"/>
      <c r="QT46" s="416"/>
      <c r="QU46" s="416"/>
      <c r="QV46" s="416"/>
      <c r="QW46" s="416"/>
      <c r="QX46" s="416"/>
      <c r="QY46" s="416"/>
      <c r="QZ46" s="416"/>
      <c r="RA46" s="416"/>
      <c r="RB46" s="416"/>
      <c r="RC46" s="416"/>
      <c r="RD46" s="416"/>
      <c r="RE46" s="416"/>
      <c r="RF46" s="416"/>
      <c r="RG46" s="416"/>
      <c r="RH46" s="416"/>
      <c r="RI46" s="416"/>
      <c r="RJ46" s="416"/>
      <c r="RK46" s="416"/>
      <c r="RL46" s="416"/>
      <c r="RM46" s="416"/>
      <c r="RN46" s="416"/>
      <c r="RO46" s="416"/>
      <c r="RP46" s="416"/>
      <c r="RQ46" s="416"/>
      <c r="RR46" s="416"/>
      <c r="RS46" s="416"/>
      <c r="RT46" s="416"/>
      <c r="RU46" s="416"/>
      <c r="RV46" s="416"/>
      <c r="RW46" s="416"/>
      <c r="RX46" s="416"/>
      <c r="RY46" s="416"/>
      <c r="RZ46" s="416"/>
      <c r="SA46" s="416"/>
      <c r="SB46" s="416"/>
      <c r="SC46" s="416"/>
      <c r="SD46" s="416"/>
      <c r="SE46" s="416"/>
      <c r="SF46" s="416"/>
      <c r="SG46" s="416"/>
      <c r="SH46" s="416"/>
      <c r="SI46" s="416"/>
      <c r="SJ46" s="416"/>
      <c r="SK46" s="416"/>
      <c r="SL46" s="416"/>
      <c r="SM46" s="416"/>
      <c r="SN46" s="416"/>
      <c r="SO46" s="416"/>
      <c r="SP46" s="416"/>
      <c r="SQ46" s="416"/>
      <c r="SR46" s="416"/>
      <c r="SS46" s="416"/>
      <c r="ST46" s="416"/>
      <c r="SU46" s="416"/>
      <c r="SV46" s="416"/>
      <c r="SW46" s="416"/>
      <c r="SX46" s="416"/>
      <c r="SY46" s="416"/>
      <c r="SZ46" s="416"/>
      <c r="TA46" s="416"/>
      <c r="TB46" s="416"/>
      <c r="TC46" s="416"/>
      <c r="TD46" s="416"/>
      <c r="TE46" s="416"/>
      <c r="TF46" s="416"/>
      <c r="TG46" s="416"/>
      <c r="TH46" s="416"/>
      <c r="TI46" s="416"/>
      <c r="TJ46" s="416"/>
      <c r="TK46" s="416"/>
      <c r="TL46" s="416"/>
      <c r="TM46" s="416"/>
      <c r="TN46" s="416"/>
      <c r="TO46" s="416"/>
      <c r="TP46" s="416"/>
      <c r="TQ46" s="416"/>
      <c r="TR46" s="416"/>
      <c r="TS46" s="416"/>
      <c r="TT46" s="416"/>
      <c r="TU46" s="416"/>
      <c r="TV46" s="416"/>
      <c r="TW46" s="416"/>
      <c r="TX46" s="416"/>
      <c r="TY46" s="416"/>
      <c r="TZ46" s="416"/>
      <c r="UA46" s="416"/>
      <c r="UB46" s="416"/>
      <c r="UC46" s="416"/>
      <c r="UD46" s="416"/>
      <c r="UE46" s="416"/>
      <c r="UF46" s="416"/>
      <c r="UG46" s="416"/>
      <c r="UH46" s="416"/>
      <c r="UI46" s="416"/>
      <c r="UJ46" s="416"/>
      <c r="UK46" s="416"/>
      <c r="UL46" s="416"/>
      <c r="UM46" s="416"/>
      <c r="UN46" s="416"/>
      <c r="UO46" s="416"/>
      <c r="UP46" s="416"/>
      <c r="UQ46" s="416"/>
      <c r="UR46" s="416"/>
      <c r="US46" s="416"/>
      <c r="UT46" s="416"/>
      <c r="UU46" s="416"/>
      <c r="UV46" s="416"/>
      <c r="UW46" s="416"/>
      <c r="UX46" s="416"/>
      <c r="UY46" s="416"/>
      <c r="UZ46" s="416"/>
      <c r="VA46" s="416"/>
      <c r="VB46" s="416"/>
      <c r="VC46" s="416"/>
      <c r="VD46" s="416"/>
      <c r="VE46" s="416"/>
      <c r="VF46" s="416"/>
      <c r="VG46" s="416"/>
      <c r="VH46" s="416"/>
      <c r="VI46" s="416"/>
      <c r="VJ46" s="416"/>
      <c r="VK46" s="416"/>
      <c r="VL46" s="416"/>
      <c r="VM46" s="416"/>
      <c r="VN46" s="416"/>
      <c r="VO46" s="416"/>
      <c r="VP46" s="416"/>
      <c r="VQ46" s="416"/>
      <c r="VR46" s="416"/>
      <c r="VS46" s="416"/>
      <c r="VT46" s="416"/>
      <c r="VU46" s="416"/>
      <c r="VV46" s="416"/>
      <c r="VW46" s="416"/>
      <c r="VX46" s="416"/>
      <c r="VY46" s="416"/>
      <c r="VZ46" s="416"/>
      <c r="WA46" s="416"/>
      <c r="WB46" s="416"/>
      <c r="WC46" s="416"/>
      <c r="WD46" s="416"/>
      <c r="WE46" s="416"/>
      <c r="WF46" s="416"/>
      <c r="WG46" s="416"/>
      <c r="WH46" s="416"/>
      <c r="WI46" s="416"/>
      <c r="WJ46" s="416"/>
      <c r="WK46" s="416"/>
      <c r="WL46" s="416"/>
      <c r="WM46" s="416"/>
      <c r="WN46" s="416"/>
      <c r="WO46" s="416"/>
      <c r="WP46" s="416"/>
      <c r="WQ46" s="416"/>
      <c r="WR46" s="416"/>
      <c r="WS46" s="416"/>
      <c r="WT46" s="416"/>
      <c r="WU46" s="416"/>
      <c r="WV46" s="416"/>
      <c r="WW46" s="416"/>
      <c r="WX46" s="416"/>
      <c r="WY46" s="416"/>
      <c r="WZ46" s="416"/>
      <c r="XA46" s="416"/>
      <c r="XB46" s="416"/>
      <c r="XC46" s="416"/>
      <c r="XD46" s="416"/>
      <c r="XE46" s="416"/>
      <c r="XF46" s="416"/>
      <c r="XG46" s="416"/>
      <c r="XH46" s="416"/>
      <c r="XI46" s="416"/>
      <c r="XJ46" s="416"/>
      <c r="XK46" s="416"/>
      <c r="XL46" s="416"/>
      <c r="XM46" s="416"/>
      <c r="XN46" s="416"/>
      <c r="XO46" s="416"/>
      <c r="XP46" s="416"/>
      <c r="XQ46" s="416"/>
      <c r="XR46" s="416"/>
      <c r="XS46" s="416"/>
      <c r="XT46" s="416"/>
      <c r="XU46" s="416"/>
      <c r="XV46" s="416"/>
      <c r="XW46" s="416"/>
      <c r="XX46" s="416"/>
      <c r="XY46" s="416"/>
      <c r="XZ46" s="416"/>
      <c r="YA46" s="416"/>
      <c r="YB46" s="416"/>
      <c r="YC46" s="416"/>
      <c r="YD46" s="416"/>
      <c r="YE46" s="416"/>
      <c r="YF46" s="416"/>
      <c r="YG46" s="416"/>
      <c r="YH46" s="416"/>
      <c r="YI46" s="416"/>
      <c r="YJ46" s="416"/>
      <c r="YK46" s="416"/>
      <c r="YL46" s="416"/>
      <c r="YM46" s="416"/>
      <c r="YN46" s="416"/>
      <c r="YO46" s="416"/>
      <c r="YP46" s="416"/>
      <c r="YQ46" s="416"/>
      <c r="YR46" s="416"/>
      <c r="YS46" s="416"/>
      <c r="YT46" s="416"/>
      <c r="YU46" s="416"/>
      <c r="YV46" s="416"/>
      <c r="YW46" s="416"/>
      <c r="YX46" s="416"/>
      <c r="YY46" s="416"/>
      <c r="YZ46" s="416"/>
      <c r="ZA46" s="416"/>
      <c r="ZB46" s="416"/>
      <c r="ZC46" s="416"/>
      <c r="ZD46" s="416"/>
      <c r="ZE46" s="416"/>
      <c r="ZF46" s="416"/>
      <c r="ZG46" s="416"/>
      <c r="ZH46" s="416"/>
      <c r="ZI46" s="416"/>
      <c r="ZJ46" s="416"/>
      <c r="ZK46" s="416"/>
      <c r="ZL46" s="416"/>
      <c r="ZM46" s="416"/>
      <c r="ZN46" s="416"/>
      <c r="ZO46" s="416"/>
      <c r="ZP46" s="416"/>
      <c r="ZQ46" s="416"/>
      <c r="ZR46" s="416"/>
      <c r="ZS46" s="416"/>
      <c r="ZT46" s="416"/>
      <c r="ZU46" s="416"/>
      <c r="ZV46" s="416"/>
      <c r="ZW46" s="416"/>
      <c r="ZX46" s="416"/>
      <c r="ZY46" s="416"/>
      <c r="ZZ46" s="416"/>
      <c r="AAA46" s="416"/>
      <c r="AAB46" s="416"/>
      <c r="AAC46" s="416"/>
      <c r="AAD46" s="416"/>
      <c r="AAE46" s="416"/>
      <c r="AAF46" s="416"/>
      <c r="AAG46" s="416"/>
      <c r="AAH46" s="416"/>
      <c r="AAI46" s="416"/>
      <c r="AAJ46" s="416"/>
      <c r="AAK46" s="416"/>
      <c r="AAL46" s="416"/>
      <c r="AAM46" s="416"/>
      <c r="AAN46" s="416"/>
      <c r="AAO46" s="416"/>
      <c r="AAP46" s="416"/>
      <c r="AAQ46" s="416"/>
      <c r="AAR46" s="416"/>
      <c r="AAS46" s="416"/>
      <c r="AAT46" s="416"/>
      <c r="AAU46" s="416"/>
      <c r="AAV46" s="416"/>
      <c r="AAW46" s="416"/>
      <c r="AAX46" s="416"/>
      <c r="AAY46" s="416"/>
      <c r="AAZ46" s="416"/>
      <c r="ABA46" s="416"/>
      <c r="ABB46" s="416"/>
      <c r="ABC46" s="416"/>
      <c r="ABD46" s="416"/>
      <c r="ABE46" s="416"/>
      <c r="ABF46" s="416"/>
      <c r="ABG46" s="416"/>
      <c r="ABH46" s="416"/>
      <c r="ABI46" s="416"/>
      <c r="ABJ46" s="416"/>
      <c r="ABK46" s="416"/>
      <c r="ABL46" s="416"/>
      <c r="ABM46" s="416"/>
      <c r="ABN46" s="416"/>
      <c r="ABO46" s="416"/>
      <c r="ABP46" s="416"/>
      <c r="ABQ46" s="416"/>
      <c r="ABR46" s="416"/>
      <c r="ABS46" s="416"/>
      <c r="ABT46" s="416"/>
      <c r="ABU46" s="416"/>
      <c r="ABV46" s="416"/>
      <c r="ABW46" s="416"/>
      <c r="ABX46" s="416"/>
      <c r="ABY46" s="416"/>
      <c r="ABZ46" s="416"/>
      <c r="ACA46" s="416"/>
      <c r="ACB46" s="416"/>
      <c r="ACC46" s="416"/>
      <c r="ACD46" s="416"/>
      <c r="ACE46" s="416"/>
      <c r="ACF46" s="416"/>
      <c r="ACG46" s="416"/>
      <c r="ACH46" s="416"/>
      <c r="ACI46" s="416"/>
      <c r="ACJ46" s="416"/>
      <c r="ACK46" s="416"/>
      <c r="ACL46" s="416"/>
      <c r="ACM46" s="416"/>
      <c r="ACN46" s="416"/>
      <c r="ACO46" s="416"/>
      <c r="ACP46" s="416"/>
      <c r="ACQ46" s="416"/>
      <c r="ACR46" s="416"/>
      <c r="ACS46" s="416"/>
      <c r="ACT46" s="416"/>
      <c r="ACU46" s="416"/>
      <c r="ACV46" s="416"/>
      <c r="ACW46" s="416"/>
      <c r="ACX46" s="416"/>
      <c r="ACY46" s="416"/>
      <c r="ACZ46" s="416"/>
      <c r="ADA46" s="416"/>
      <c r="ADB46" s="416"/>
      <c r="ADC46" s="416"/>
      <c r="ADD46" s="416"/>
      <c r="ADE46" s="416"/>
      <c r="ADF46" s="416"/>
      <c r="ADG46" s="416"/>
      <c r="ADH46" s="416"/>
      <c r="ADI46" s="416"/>
      <c r="ADJ46" s="416"/>
      <c r="ADK46" s="416"/>
      <c r="ADL46" s="416"/>
      <c r="ADM46" s="416"/>
      <c r="ADN46" s="416"/>
      <c r="ADO46" s="416"/>
      <c r="ADP46" s="416"/>
      <c r="ADQ46" s="416"/>
      <c r="ADR46" s="416"/>
      <c r="ADS46" s="416"/>
      <c r="ADT46" s="416"/>
      <c r="ADU46" s="416"/>
      <c r="ADV46" s="416"/>
      <c r="ADW46" s="416"/>
      <c r="ADX46" s="416"/>
      <c r="ADY46" s="416"/>
      <c r="ADZ46" s="416"/>
      <c r="AEA46" s="416"/>
      <c r="AEB46" s="416"/>
      <c r="AEC46" s="416"/>
      <c r="AED46" s="416"/>
      <c r="AEE46" s="416"/>
      <c r="AEF46" s="416"/>
      <c r="AEG46" s="416"/>
      <c r="AEH46" s="416"/>
      <c r="AEI46" s="416"/>
      <c r="AEJ46" s="416"/>
      <c r="AEK46" s="416"/>
      <c r="AEL46" s="416"/>
      <c r="AEM46" s="416"/>
      <c r="AEN46" s="416"/>
      <c r="AEO46" s="416"/>
      <c r="AEP46" s="416"/>
      <c r="AEQ46" s="416"/>
      <c r="AER46" s="416"/>
      <c r="AES46" s="416"/>
      <c r="AET46" s="416"/>
      <c r="AEU46" s="416"/>
      <c r="AEV46" s="416"/>
      <c r="AEW46" s="416"/>
      <c r="AEX46" s="416"/>
      <c r="AEY46" s="416"/>
      <c r="AEZ46" s="416"/>
      <c r="AFA46" s="416"/>
      <c r="AFB46" s="416"/>
      <c r="AFC46" s="416"/>
      <c r="AFD46" s="416"/>
      <c r="AFE46" s="416"/>
      <c r="AFF46" s="416"/>
      <c r="AFG46" s="416"/>
      <c r="AFH46" s="416"/>
      <c r="AFI46" s="416"/>
      <c r="AFJ46" s="416"/>
      <c r="AFK46" s="416"/>
      <c r="AFL46" s="416"/>
      <c r="AFM46" s="416"/>
      <c r="AFN46" s="416"/>
      <c r="AFO46" s="416"/>
      <c r="AFP46" s="416"/>
      <c r="AFQ46" s="416"/>
      <c r="AFR46" s="416"/>
      <c r="AFS46" s="416"/>
      <c r="AFT46" s="416"/>
      <c r="AFU46" s="416"/>
      <c r="AFV46" s="416"/>
      <c r="AFW46" s="416"/>
      <c r="AFX46" s="416"/>
      <c r="AFY46" s="416"/>
      <c r="AFZ46" s="416"/>
      <c r="AGA46" s="416"/>
      <c r="AGB46" s="416"/>
      <c r="AGC46" s="416"/>
      <c r="AGD46" s="416"/>
      <c r="AGE46" s="416"/>
      <c r="AGF46" s="416"/>
      <c r="AGG46" s="416"/>
      <c r="AGH46" s="416"/>
      <c r="AGI46" s="416"/>
      <c r="AGJ46" s="416"/>
      <c r="AGK46" s="416"/>
      <c r="AGL46" s="416"/>
      <c r="AGM46" s="416"/>
      <c r="AGN46" s="416"/>
      <c r="AGO46" s="416"/>
      <c r="AGP46" s="416"/>
      <c r="AGQ46" s="416"/>
      <c r="AGR46" s="416"/>
      <c r="AGS46" s="416"/>
      <c r="AGT46" s="416"/>
      <c r="AGU46" s="416"/>
      <c r="AGV46" s="416"/>
      <c r="AGW46" s="416"/>
      <c r="AGX46" s="416"/>
      <c r="AGY46" s="416"/>
      <c r="AGZ46" s="416"/>
      <c r="AHA46" s="416"/>
      <c r="AHB46" s="416"/>
      <c r="AHC46" s="416"/>
      <c r="AHD46" s="416"/>
      <c r="AHE46" s="416"/>
      <c r="AHF46" s="416"/>
      <c r="AHG46" s="416"/>
      <c r="AHH46" s="416"/>
      <c r="AHI46" s="416"/>
      <c r="AHJ46" s="416"/>
      <c r="AHK46" s="416"/>
      <c r="AHL46" s="416"/>
      <c r="AHM46" s="416"/>
      <c r="AHN46" s="416"/>
      <c r="AHO46" s="416"/>
      <c r="AHP46" s="416"/>
      <c r="AHQ46" s="416"/>
      <c r="AHR46" s="416"/>
      <c r="AHS46" s="416"/>
      <c r="AHT46" s="416"/>
      <c r="AHU46" s="416"/>
      <c r="AHV46" s="416"/>
      <c r="AHW46" s="416"/>
      <c r="AHX46" s="416"/>
      <c r="AHY46" s="416"/>
      <c r="AHZ46" s="416"/>
      <c r="AIA46" s="416"/>
      <c r="AIB46" s="416"/>
      <c r="AIC46" s="416"/>
      <c r="AID46" s="416"/>
      <c r="AIE46" s="416"/>
      <c r="AIF46" s="416"/>
      <c r="AIG46" s="416"/>
      <c r="AIH46" s="416"/>
      <c r="AII46" s="416"/>
      <c r="AIJ46" s="416"/>
      <c r="AIK46" s="416"/>
      <c r="AIL46" s="416"/>
      <c r="AIM46" s="416"/>
      <c r="AIN46" s="416"/>
      <c r="AIO46" s="416"/>
      <c r="AIP46" s="416"/>
      <c r="AIQ46" s="416"/>
      <c r="AIR46" s="416"/>
      <c r="AIS46" s="416"/>
      <c r="AIT46" s="416"/>
      <c r="AIU46" s="416"/>
      <c r="AIV46" s="416"/>
      <c r="AIW46" s="416"/>
      <c r="AIX46" s="416"/>
      <c r="AIY46" s="416"/>
      <c r="AIZ46" s="416"/>
      <c r="AJA46" s="416"/>
      <c r="AJB46" s="416"/>
      <c r="AJC46" s="416"/>
      <c r="AJD46" s="416"/>
      <c r="AJE46" s="416"/>
      <c r="AJF46" s="416"/>
      <c r="AJG46" s="416"/>
      <c r="AJH46" s="416"/>
      <c r="AJI46" s="416"/>
      <c r="AJJ46" s="416"/>
      <c r="AJK46" s="416"/>
      <c r="AJL46" s="416"/>
      <c r="AJM46" s="416"/>
      <c r="AJN46" s="416"/>
      <c r="AJO46" s="416"/>
      <c r="AJP46" s="416"/>
      <c r="AJQ46" s="416"/>
      <c r="AJR46" s="416"/>
      <c r="AJS46" s="416"/>
      <c r="AJT46" s="416"/>
      <c r="AJU46" s="416"/>
      <c r="AJV46" s="416"/>
      <c r="AJW46" s="416"/>
      <c r="AJX46" s="416"/>
      <c r="AJY46" s="416"/>
      <c r="AJZ46" s="416"/>
      <c r="AKA46" s="416"/>
      <c r="AKB46" s="416"/>
      <c r="AKC46" s="416"/>
      <c r="AKD46" s="416"/>
      <c r="AKE46" s="416"/>
      <c r="AKF46" s="416"/>
      <c r="AKG46" s="416"/>
      <c r="AKH46" s="416"/>
      <c r="AKI46" s="416"/>
      <c r="AKJ46" s="416"/>
      <c r="AKK46" s="416"/>
      <c r="AKL46" s="416"/>
      <c r="AKM46" s="416"/>
      <c r="AKN46" s="416"/>
      <c r="AKO46" s="416"/>
      <c r="AKP46" s="416"/>
      <c r="AKQ46" s="416"/>
      <c r="AKR46" s="416"/>
      <c r="AKS46" s="416"/>
      <c r="AKT46" s="416"/>
      <c r="AKU46" s="416"/>
      <c r="AKV46" s="416"/>
      <c r="AKW46" s="416"/>
      <c r="AKX46" s="416"/>
      <c r="AKY46" s="416"/>
      <c r="AKZ46" s="416"/>
      <c r="ALA46" s="416"/>
      <c r="ALB46" s="416"/>
      <c r="ALC46" s="416"/>
      <c r="ALD46" s="416"/>
      <c r="ALE46" s="416"/>
      <c r="ALF46" s="416"/>
      <c r="ALG46" s="416"/>
      <c r="ALH46" s="416"/>
      <c r="ALI46" s="416"/>
      <c r="ALJ46" s="416"/>
      <c r="ALK46" s="416"/>
      <c r="ALL46" s="416"/>
      <c r="ALM46" s="416"/>
      <c r="ALN46" s="416"/>
      <c r="ALO46" s="416"/>
      <c r="ALP46" s="416"/>
      <c r="ALQ46" s="416"/>
      <c r="ALR46" s="416"/>
      <c r="ALS46" s="416"/>
      <c r="ALT46" s="416"/>
      <c r="ALU46" s="416"/>
      <c r="ALV46" s="416"/>
      <c r="ALW46" s="416"/>
      <c r="ALX46" s="416"/>
      <c r="ALY46" s="416"/>
      <c r="ALZ46" s="416"/>
      <c r="AMA46" s="416"/>
      <c r="AMB46" s="416"/>
      <c r="AMC46" s="416"/>
      <c r="AMD46" s="416"/>
      <c r="AME46" s="416"/>
      <c r="AMF46" s="416"/>
      <c r="AMG46" s="416"/>
      <c r="AMH46" s="416"/>
      <c r="AMI46" s="416"/>
      <c r="AMJ46" s="416"/>
      <c r="AMK46" s="416"/>
    </row>
    <row r="47" spans="1:1025" s="298" customFormat="1" ht="39.950000000000003" customHeight="1" x14ac:dyDescent="0.8">
      <c r="A47" s="525" t="s">
        <v>72</v>
      </c>
      <c r="B47" s="423">
        <v>1070</v>
      </c>
      <c r="C47" s="424">
        <v>535</v>
      </c>
      <c r="D47" s="423">
        <v>340</v>
      </c>
      <c r="E47" s="424">
        <v>704</v>
      </c>
      <c r="F47" s="423">
        <v>640</v>
      </c>
      <c r="G47" s="420">
        <v>657.8</v>
      </c>
      <c r="H47" s="421"/>
      <c r="I47" s="416"/>
      <c r="J47" s="416"/>
      <c r="K47" s="416"/>
      <c r="L47" s="416"/>
      <c r="M47" s="416"/>
      <c r="N47" s="416"/>
      <c r="O47" s="416"/>
      <c r="P47" s="416"/>
      <c r="Q47" s="416"/>
      <c r="R47" s="416"/>
      <c r="S47" s="416"/>
      <c r="T47" s="416"/>
      <c r="U47" s="416"/>
      <c r="V47" s="416"/>
      <c r="W47" s="416"/>
      <c r="X47" s="416"/>
      <c r="Y47" s="416"/>
      <c r="Z47" s="416"/>
      <c r="AA47" s="416"/>
      <c r="AB47" s="416"/>
      <c r="AC47" s="416"/>
      <c r="AD47" s="416"/>
      <c r="AE47" s="416"/>
      <c r="AF47" s="416"/>
      <c r="AG47" s="416"/>
      <c r="AH47" s="416"/>
      <c r="AI47" s="416"/>
      <c r="AJ47" s="416"/>
      <c r="AK47" s="416"/>
      <c r="AL47" s="416"/>
      <c r="AM47" s="416"/>
      <c r="AN47" s="416"/>
      <c r="AO47" s="416"/>
      <c r="AP47" s="416"/>
      <c r="AQ47" s="416"/>
      <c r="AR47" s="416"/>
      <c r="AS47" s="416"/>
      <c r="AT47" s="416"/>
      <c r="AU47" s="416"/>
      <c r="AV47" s="416"/>
      <c r="AW47" s="416"/>
      <c r="AX47" s="416"/>
      <c r="AY47" s="416"/>
      <c r="AZ47" s="416"/>
      <c r="BA47" s="416"/>
      <c r="BB47" s="416"/>
      <c r="BC47" s="416"/>
      <c r="BD47" s="416"/>
      <c r="BE47" s="416"/>
      <c r="BF47" s="416"/>
      <c r="BG47" s="416"/>
      <c r="BH47" s="416"/>
      <c r="BI47" s="416"/>
      <c r="BJ47" s="416"/>
      <c r="BK47" s="416"/>
      <c r="BL47" s="416"/>
      <c r="BM47" s="416"/>
      <c r="BN47" s="416"/>
      <c r="BO47" s="416"/>
      <c r="BP47" s="416"/>
      <c r="BQ47" s="416"/>
      <c r="BR47" s="416"/>
      <c r="BS47" s="416"/>
      <c r="BT47" s="416"/>
      <c r="BU47" s="416"/>
      <c r="BV47" s="416"/>
      <c r="BW47" s="416"/>
      <c r="BX47" s="416"/>
      <c r="BY47" s="416"/>
      <c r="BZ47" s="416"/>
      <c r="CA47" s="416"/>
      <c r="CB47" s="416"/>
      <c r="CC47" s="416"/>
      <c r="CD47" s="416"/>
      <c r="CE47" s="416"/>
      <c r="CF47" s="416"/>
      <c r="CG47" s="416"/>
      <c r="CH47" s="416"/>
      <c r="CI47" s="416"/>
      <c r="CJ47" s="416"/>
      <c r="CK47" s="416"/>
      <c r="CL47" s="416"/>
      <c r="CM47" s="416"/>
      <c r="CN47" s="416"/>
      <c r="CO47" s="416"/>
      <c r="CP47" s="416"/>
      <c r="CQ47" s="416"/>
      <c r="CR47" s="416"/>
      <c r="CS47" s="416"/>
      <c r="CT47" s="416"/>
      <c r="CU47" s="416"/>
      <c r="CV47" s="416"/>
      <c r="CW47" s="416"/>
      <c r="CX47" s="416"/>
      <c r="CY47" s="416"/>
      <c r="CZ47" s="416"/>
      <c r="DA47" s="416"/>
      <c r="DB47" s="416"/>
      <c r="DC47" s="416"/>
      <c r="DD47" s="416"/>
      <c r="DE47" s="416"/>
      <c r="DF47" s="416"/>
      <c r="DG47" s="416"/>
      <c r="DH47" s="416"/>
      <c r="DI47" s="416"/>
      <c r="DJ47" s="416"/>
      <c r="DK47" s="416"/>
      <c r="DL47" s="416"/>
      <c r="DM47" s="416"/>
      <c r="DN47" s="416"/>
      <c r="DO47" s="416"/>
      <c r="DP47" s="416"/>
      <c r="DQ47" s="416"/>
      <c r="DR47" s="416"/>
      <c r="DS47" s="416"/>
      <c r="DT47" s="416"/>
      <c r="DU47" s="416"/>
      <c r="DV47" s="416"/>
      <c r="DW47" s="416"/>
      <c r="DX47" s="416"/>
      <c r="DY47" s="416"/>
      <c r="DZ47" s="416"/>
      <c r="EA47" s="416"/>
      <c r="EB47" s="416"/>
      <c r="EC47" s="416"/>
      <c r="ED47" s="416"/>
      <c r="EE47" s="416"/>
      <c r="EF47" s="416"/>
      <c r="EG47" s="416"/>
      <c r="EH47" s="416"/>
      <c r="EI47" s="416"/>
      <c r="EJ47" s="416"/>
      <c r="EK47" s="416"/>
      <c r="EL47" s="416"/>
      <c r="EM47" s="416"/>
      <c r="EN47" s="416"/>
      <c r="EO47" s="416"/>
      <c r="EP47" s="416"/>
      <c r="EQ47" s="416"/>
      <c r="ER47" s="416"/>
      <c r="ES47" s="416"/>
      <c r="ET47" s="416"/>
      <c r="EU47" s="416"/>
      <c r="EV47" s="416"/>
      <c r="EW47" s="416"/>
      <c r="EX47" s="416"/>
      <c r="EY47" s="416"/>
      <c r="EZ47" s="416"/>
      <c r="FA47" s="416"/>
      <c r="FB47" s="416"/>
      <c r="FC47" s="416"/>
      <c r="FD47" s="416"/>
      <c r="FE47" s="416"/>
      <c r="FF47" s="416"/>
      <c r="FG47" s="416"/>
      <c r="FH47" s="416"/>
      <c r="FI47" s="416"/>
      <c r="FJ47" s="416"/>
      <c r="FK47" s="416"/>
      <c r="FL47" s="416"/>
      <c r="FM47" s="416"/>
      <c r="FN47" s="416"/>
      <c r="FO47" s="416"/>
      <c r="FP47" s="416"/>
      <c r="FQ47" s="416"/>
      <c r="FR47" s="416"/>
      <c r="FS47" s="416"/>
      <c r="FT47" s="416"/>
      <c r="FU47" s="416"/>
      <c r="FV47" s="416"/>
      <c r="FW47" s="416"/>
      <c r="FX47" s="416"/>
      <c r="FY47" s="416"/>
      <c r="FZ47" s="416"/>
      <c r="GA47" s="416"/>
      <c r="GB47" s="416"/>
      <c r="GC47" s="416"/>
      <c r="GD47" s="416"/>
      <c r="GE47" s="416"/>
      <c r="GF47" s="416"/>
      <c r="GG47" s="416"/>
      <c r="GH47" s="416"/>
      <c r="GI47" s="416"/>
      <c r="GJ47" s="416"/>
      <c r="GK47" s="416"/>
      <c r="GL47" s="416"/>
      <c r="GM47" s="416"/>
      <c r="GN47" s="416"/>
      <c r="GO47" s="416"/>
      <c r="GP47" s="416"/>
      <c r="GQ47" s="416"/>
      <c r="GR47" s="416"/>
      <c r="GS47" s="416"/>
      <c r="GT47" s="416"/>
      <c r="GU47" s="416"/>
      <c r="GV47" s="416"/>
      <c r="GW47" s="416"/>
      <c r="GX47" s="416"/>
      <c r="GY47" s="416"/>
      <c r="GZ47" s="416"/>
      <c r="HA47" s="416"/>
      <c r="HB47" s="416"/>
      <c r="HC47" s="416"/>
      <c r="HD47" s="416"/>
      <c r="HE47" s="416"/>
      <c r="HF47" s="416"/>
      <c r="HG47" s="416"/>
      <c r="HH47" s="416"/>
      <c r="HI47" s="416"/>
      <c r="HJ47" s="416"/>
      <c r="HK47" s="416"/>
      <c r="HL47" s="416"/>
      <c r="HM47" s="416"/>
      <c r="HN47" s="416"/>
      <c r="HO47" s="416"/>
      <c r="HP47" s="416"/>
      <c r="HQ47" s="416"/>
      <c r="HR47" s="416"/>
      <c r="HS47" s="416"/>
      <c r="HT47" s="416"/>
      <c r="HU47" s="416"/>
      <c r="HV47" s="416"/>
      <c r="HW47" s="416"/>
      <c r="HX47" s="416"/>
      <c r="HY47" s="416"/>
      <c r="HZ47" s="416"/>
      <c r="IA47" s="416"/>
      <c r="IB47" s="416"/>
      <c r="IC47" s="416"/>
      <c r="ID47" s="416"/>
      <c r="IE47" s="416"/>
      <c r="IF47" s="416"/>
      <c r="IG47" s="416"/>
      <c r="IH47" s="416"/>
      <c r="II47" s="416"/>
      <c r="IJ47" s="416"/>
      <c r="IK47" s="416"/>
      <c r="IL47" s="416"/>
      <c r="IM47" s="416"/>
      <c r="IN47" s="416"/>
      <c r="IO47" s="416"/>
      <c r="IP47" s="416"/>
      <c r="IQ47" s="416"/>
      <c r="IR47" s="416"/>
      <c r="IS47" s="416"/>
      <c r="IT47" s="416"/>
      <c r="IU47" s="416"/>
      <c r="IV47" s="416"/>
      <c r="IW47" s="416"/>
      <c r="IX47" s="416"/>
      <c r="IY47" s="416"/>
      <c r="IZ47" s="416"/>
      <c r="JA47" s="416"/>
      <c r="JB47" s="416"/>
      <c r="JC47" s="416"/>
      <c r="JD47" s="416"/>
      <c r="JE47" s="416"/>
      <c r="JF47" s="416"/>
      <c r="JG47" s="416"/>
      <c r="JH47" s="416"/>
      <c r="JI47" s="416"/>
      <c r="JJ47" s="416"/>
      <c r="JK47" s="416"/>
      <c r="JL47" s="416"/>
      <c r="JM47" s="416"/>
      <c r="JN47" s="416"/>
      <c r="JO47" s="416"/>
      <c r="JP47" s="416"/>
      <c r="JQ47" s="416"/>
      <c r="JR47" s="416"/>
      <c r="JS47" s="416"/>
      <c r="JT47" s="416"/>
      <c r="JU47" s="416"/>
      <c r="JV47" s="416"/>
      <c r="JW47" s="416"/>
      <c r="JX47" s="416"/>
      <c r="JY47" s="416"/>
      <c r="JZ47" s="416"/>
      <c r="KA47" s="416"/>
      <c r="KB47" s="416"/>
      <c r="KC47" s="416"/>
      <c r="KD47" s="416"/>
      <c r="KE47" s="416"/>
      <c r="KF47" s="416"/>
      <c r="KG47" s="416"/>
      <c r="KH47" s="416"/>
      <c r="KI47" s="416"/>
      <c r="KJ47" s="416"/>
      <c r="KK47" s="416"/>
      <c r="KL47" s="416"/>
      <c r="KM47" s="416"/>
      <c r="KN47" s="416"/>
      <c r="KO47" s="416"/>
      <c r="KP47" s="416"/>
      <c r="KQ47" s="416"/>
      <c r="KR47" s="416"/>
      <c r="KS47" s="416"/>
      <c r="KT47" s="416"/>
      <c r="KU47" s="416"/>
      <c r="KV47" s="416"/>
      <c r="KW47" s="416"/>
      <c r="KX47" s="416"/>
      <c r="KY47" s="416"/>
      <c r="KZ47" s="416"/>
      <c r="LA47" s="416"/>
      <c r="LB47" s="416"/>
      <c r="LC47" s="416"/>
      <c r="LD47" s="416"/>
      <c r="LE47" s="416"/>
      <c r="LF47" s="416"/>
      <c r="LG47" s="416"/>
      <c r="LH47" s="416"/>
      <c r="LI47" s="416"/>
      <c r="LJ47" s="416"/>
      <c r="LK47" s="416"/>
      <c r="LL47" s="416"/>
      <c r="LM47" s="416"/>
      <c r="LN47" s="416"/>
      <c r="LO47" s="416"/>
      <c r="LP47" s="416"/>
      <c r="LQ47" s="416"/>
      <c r="LR47" s="416"/>
      <c r="LS47" s="416"/>
      <c r="LT47" s="416"/>
      <c r="LU47" s="416"/>
      <c r="LV47" s="416"/>
      <c r="LW47" s="416"/>
      <c r="LX47" s="416"/>
      <c r="LY47" s="416"/>
      <c r="LZ47" s="416"/>
      <c r="MA47" s="416"/>
      <c r="MB47" s="416"/>
      <c r="MC47" s="416"/>
      <c r="MD47" s="416"/>
      <c r="ME47" s="416"/>
      <c r="MF47" s="416"/>
      <c r="MG47" s="416"/>
      <c r="MH47" s="416"/>
      <c r="MI47" s="416"/>
      <c r="MJ47" s="416"/>
      <c r="MK47" s="416"/>
      <c r="ML47" s="416"/>
      <c r="MM47" s="416"/>
      <c r="MN47" s="416"/>
      <c r="MO47" s="416"/>
      <c r="MP47" s="416"/>
      <c r="MQ47" s="416"/>
      <c r="MR47" s="416"/>
      <c r="MS47" s="416"/>
      <c r="MT47" s="416"/>
      <c r="MU47" s="416"/>
      <c r="MV47" s="416"/>
      <c r="MW47" s="416"/>
      <c r="MX47" s="416"/>
      <c r="MY47" s="416"/>
      <c r="MZ47" s="416"/>
      <c r="NA47" s="416"/>
      <c r="NB47" s="416"/>
      <c r="NC47" s="416"/>
      <c r="ND47" s="416"/>
      <c r="NE47" s="416"/>
      <c r="NF47" s="416"/>
      <c r="NG47" s="416"/>
      <c r="NH47" s="416"/>
      <c r="NI47" s="416"/>
      <c r="NJ47" s="416"/>
      <c r="NK47" s="416"/>
      <c r="NL47" s="416"/>
      <c r="NM47" s="416"/>
      <c r="NN47" s="416"/>
      <c r="NO47" s="416"/>
      <c r="NP47" s="416"/>
      <c r="NQ47" s="416"/>
      <c r="NR47" s="416"/>
      <c r="NS47" s="416"/>
      <c r="NT47" s="416"/>
      <c r="NU47" s="416"/>
      <c r="NV47" s="416"/>
      <c r="NW47" s="416"/>
      <c r="NX47" s="416"/>
      <c r="NY47" s="416"/>
      <c r="NZ47" s="416"/>
      <c r="OA47" s="416"/>
      <c r="OB47" s="416"/>
      <c r="OC47" s="416"/>
      <c r="OD47" s="416"/>
      <c r="OE47" s="416"/>
      <c r="OF47" s="416"/>
      <c r="OG47" s="416"/>
      <c r="OH47" s="416"/>
      <c r="OI47" s="416"/>
      <c r="OJ47" s="416"/>
      <c r="OK47" s="416"/>
      <c r="OL47" s="416"/>
      <c r="OM47" s="416"/>
      <c r="ON47" s="416"/>
      <c r="OO47" s="416"/>
      <c r="OP47" s="416"/>
      <c r="OQ47" s="416"/>
      <c r="OR47" s="416"/>
      <c r="OS47" s="416"/>
      <c r="OT47" s="416"/>
      <c r="OU47" s="416"/>
      <c r="OV47" s="416"/>
      <c r="OW47" s="416"/>
      <c r="OX47" s="416"/>
      <c r="OY47" s="416"/>
      <c r="OZ47" s="416"/>
      <c r="PA47" s="416"/>
      <c r="PB47" s="416"/>
      <c r="PC47" s="416"/>
      <c r="PD47" s="416"/>
      <c r="PE47" s="416"/>
      <c r="PF47" s="416"/>
      <c r="PG47" s="416"/>
      <c r="PH47" s="416"/>
      <c r="PI47" s="416"/>
      <c r="PJ47" s="416"/>
      <c r="PK47" s="416"/>
      <c r="PL47" s="416"/>
      <c r="PM47" s="416"/>
      <c r="PN47" s="416"/>
      <c r="PO47" s="416"/>
      <c r="PP47" s="416"/>
      <c r="PQ47" s="416"/>
      <c r="PR47" s="416"/>
      <c r="PS47" s="416"/>
      <c r="PT47" s="416"/>
      <c r="PU47" s="416"/>
      <c r="PV47" s="416"/>
      <c r="PW47" s="416"/>
      <c r="PX47" s="416"/>
      <c r="PY47" s="416"/>
      <c r="PZ47" s="416"/>
      <c r="QA47" s="416"/>
      <c r="QB47" s="416"/>
      <c r="QC47" s="416"/>
      <c r="QD47" s="416"/>
      <c r="QE47" s="416"/>
      <c r="QF47" s="416"/>
      <c r="QG47" s="416"/>
      <c r="QH47" s="416"/>
      <c r="QI47" s="416"/>
      <c r="QJ47" s="416"/>
      <c r="QK47" s="416"/>
      <c r="QL47" s="416"/>
      <c r="QM47" s="416"/>
      <c r="QN47" s="416"/>
      <c r="QO47" s="416"/>
      <c r="QP47" s="416"/>
      <c r="QQ47" s="416"/>
      <c r="QR47" s="416"/>
      <c r="QS47" s="416"/>
      <c r="QT47" s="416"/>
      <c r="QU47" s="416"/>
      <c r="QV47" s="416"/>
      <c r="QW47" s="416"/>
      <c r="QX47" s="416"/>
      <c r="QY47" s="416"/>
      <c r="QZ47" s="416"/>
      <c r="RA47" s="416"/>
      <c r="RB47" s="416"/>
      <c r="RC47" s="416"/>
      <c r="RD47" s="416"/>
      <c r="RE47" s="416"/>
      <c r="RF47" s="416"/>
      <c r="RG47" s="416"/>
      <c r="RH47" s="416"/>
      <c r="RI47" s="416"/>
      <c r="RJ47" s="416"/>
      <c r="RK47" s="416"/>
      <c r="RL47" s="416"/>
      <c r="RM47" s="416"/>
      <c r="RN47" s="416"/>
      <c r="RO47" s="416"/>
      <c r="RP47" s="416"/>
      <c r="RQ47" s="416"/>
      <c r="RR47" s="416"/>
      <c r="RS47" s="416"/>
      <c r="RT47" s="416"/>
      <c r="RU47" s="416"/>
      <c r="RV47" s="416"/>
      <c r="RW47" s="416"/>
      <c r="RX47" s="416"/>
      <c r="RY47" s="416"/>
      <c r="RZ47" s="416"/>
      <c r="SA47" s="416"/>
      <c r="SB47" s="416"/>
      <c r="SC47" s="416"/>
      <c r="SD47" s="416"/>
      <c r="SE47" s="416"/>
      <c r="SF47" s="416"/>
      <c r="SG47" s="416"/>
      <c r="SH47" s="416"/>
      <c r="SI47" s="416"/>
      <c r="SJ47" s="416"/>
      <c r="SK47" s="416"/>
      <c r="SL47" s="416"/>
      <c r="SM47" s="416"/>
      <c r="SN47" s="416"/>
      <c r="SO47" s="416"/>
      <c r="SP47" s="416"/>
      <c r="SQ47" s="416"/>
      <c r="SR47" s="416"/>
      <c r="SS47" s="416"/>
      <c r="ST47" s="416"/>
      <c r="SU47" s="416"/>
      <c r="SV47" s="416"/>
      <c r="SW47" s="416"/>
      <c r="SX47" s="416"/>
      <c r="SY47" s="416"/>
      <c r="SZ47" s="416"/>
      <c r="TA47" s="416"/>
      <c r="TB47" s="416"/>
      <c r="TC47" s="416"/>
      <c r="TD47" s="416"/>
      <c r="TE47" s="416"/>
      <c r="TF47" s="416"/>
      <c r="TG47" s="416"/>
      <c r="TH47" s="416"/>
      <c r="TI47" s="416"/>
      <c r="TJ47" s="416"/>
      <c r="TK47" s="416"/>
      <c r="TL47" s="416"/>
      <c r="TM47" s="416"/>
      <c r="TN47" s="416"/>
      <c r="TO47" s="416"/>
      <c r="TP47" s="416"/>
      <c r="TQ47" s="416"/>
      <c r="TR47" s="416"/>
      <c r="TS47" s="416"/>
      <c r="TT47" s="416"/>
      <c r="TU47" s="416"/>
      <c r="TV47" s="416"/>
      <c r="TW47" s="416"/>
      <c r="TX47" s="416"/>
      <c r="TY47" s="416"/>
      <c r="TZ47" s="416"/>
      <c r="UA47" s="416"/>
      <c r="UB47" s="416"/>
      <c r="UC47" s="416"/>
      <c r="UD47" s="416"/>
      <c r="UE47" s="416"/>
      <c r="UF47" s="416"/>
      <c r="UG47" s="416"/>
      <c r="UH47" s="416"/>
      <c r="UI47" s="416"/>
      <c r="UJ47" s="416"/>
      <c r="UK47" s="416"/>
      <c r="UL47" s="416"/>
      <c r="UM47" s="416"/>
      <c r="UN47" s="416"/>
      <c r="UO47" s="416"/>
      <c r="UP47" s="416"/>
      <c r="UQ47" s="416"/>
      <c r="UR47" s="416"/>
      <c r="US47" s="416"/>
      <c r="UT47" s="416"/>
      <c r="UU47" s="416"/>
      <c r="UV47" s="416"/>
      <c r="UW47" s="416"/>
      <c r="UX47" s="416"/>
      <c r="UY47" s="416"/>
      <c r="UZ47" s="416"/>
      <c r="VA47" s="416"/>
      <c r="VB47" s="416"/>
      <c r="VC47" s="416"/>
      <c r="VD47" s="416"/>
      <c r="VE47" s="416"/>
      <c r="VF47" s="416"/>
      <c r="VG47" s="416"/>
      <c r="VH47" s="416"/>
      <c r="VI47" s="416"/>
      <c r="VJ47" s="416"/>
      <c r="VK47" s="416"/>
      <c r="VL47" s="416"/>
      <c r="VM47" s="416"/>
      <c r="VN47" s="416"/>
      <c r="VO47" s="416"/>
      <c r="VP47" s="416"/>
      <c r="VQ47" s="416"/>
      <c r="VR47" s="416"/>
      <c r="VS47" s="416"/>
      <c r="VT47" s="416"/>
      <c r="VU47" s="416"/>
      <c r="VV47" s="416"/>
      <c r="VW47" s="416"/>
      <c r="VX47" s="416"/>
      <c r="VY47" s="416"/>
      <c r="VZ47" s="416"/>
      <c r="WA47" s="416"/>
      <c r="WB47" s="416"/>
      <c r="WC47" s="416"/>
      <c r="WD47" s="416"/>
      <c r="WE47" s="416"/>
      <c r="WF47" s="416"/>
      <c r="WG47" s="416"/>
      <c r="WH47" s="416"/>
      <c r="WI47" s="416"/>
      <c r="WJ47" s="416"/>
      <c r="WK47" s="416"/>
      <c r="WL47" s="416"/>
      <c r="WM47" s="416"/>
      <c r="WN47" s="416"/>
      <c r="WO47" s="416"/>
      <c r="WP47" s="416"/>
      <c r="WQ47" s="416"/>
      <c r="WR47" s="416"/>
      <c r="WS47" s="416"/>
      <c r="WT47" s="416"/>
      <c r="WU47" s="416"/>
      <c r="WV47" s="416"/>
      <c r="WW47" s="416"/>
      <c r="WX47" s="416"/>
      <c r="WY47" s="416"/>
      <c r="WZ47" s="416"/>
      <c r="XA47" s="416"/>
      <c r="XB47" s="416"/>
      <c r="XC47" s="416"/>
      <c r="XD47" s="416"/>
      <c r="XE47" s="416"/>
      <c r="XF47" s="416"/>
      <c r="XG47" s="416"/>
      <c r="XH47" s="416"/>
      <c r="XI47" s="416"/>
      <c r="XJ47" s="416"/>
      <c r="XK47" s="416"/>
      <c r="XL47" s="416"/>
      <c r="XM47" s="416"/>
      <c r="XN47" s="416"/>
      <c r="XO47" s="416"/>
      <c r="XP47" s="416"/>
      <c r="XQ47" s="416"/>
      <c r="XR47" s="416"/>
      <c r="XS47" s="416"/>
      <c r="XT47" s="416"/>
      <c r="XU47" s="416"/>
      <c r="XV47" s="416"/>
      <c r="XW47" s="416"/>
      <c r="XX47" s="416"/>
      <c r="XY47" s="416"/>
      <c r="XZ47" s="416"/>
      <c r="YA47" s="416"/>
      <c r="YB47" s="416"/>
      <c r="YC47" s="416"/>
      <c r="YD47" s="416"/>
      <c r="YE47" s="416"/>
      <c r="YF47" s="416"/>
      <c r="YG47" s="416"/>
      <c r="YH47" s="416"/>
      <c r="YI47" s="416"/>
      <c r="YJ47" s="416"/>
      <c r="YK47" s="416"/>
      <c r="YL47" s="416"/>
      <c r="YM47" s="416"/>
      <c r="YN47" s="416"/>
      <c r="YO47" s="416"/>
      <c r="YP47" s="416"/>
      <c r="YQ47" s="416"/>
      <c r="YR47" s="416"/>
      <c r="YS47" s="416"/>
      <c r="YT47" s="416"/>
      <c r="YU47" s="416"/>
      <c r="YV47" s="416"/>
      <c r="YW47" s="416"/>
      <c r="YX47" s="416"/>
      <c r="YY47" s="416"/>
      <c r="YZ47" s="416"/>
      <c r="ZA47" s="416"/>
      <c r="ZB47" s="416"/>
      <c r="ZC47" s="416"/>
      <c r="ZD47" s="416"/>
      <c r="ZE47" s="416"/>
      <c r="ZF47" s="416"/>
      <c r="ZG47" s="416"/>
      <c r="ZH47" s="416"/>
      <c r="ZI47" s="416"/>
      <c r="ZJ47" s="416"/>
      <c r="ZK47" s="416"/>
      <c r="ZL47" s="416"/>
      <c r="ZM47" s="416"/>
      <c r="ZN47" s="416"/>
      <c r="ZO47" s="416"/>
      <c r="ZP47" s="416"/>
      <c r="ZQ47" s="416"/>
      <c r="ZR47" s="416"/>
      <c r="ZS47" s="416"/>
      <c r="ZT47" s="416"/>
      <c r="ZU47" s="416"/>
      <c r="ZV47" s="416"/>
      <c r="ZW47" s="416"/>
      <c r="ZX47" s="416"/>
      <c r="ZY47" s="416"/>
      <c r="ZZ47" s="416"/>
      <c r="AAA47" s="416"/>
      <c r="AAB47" s="416"/>
      <c r="AAC47" s="416"/>
      <c r="AAD47" s="416"/>
      <c r="AAE47" s="416"/>
      <c r="AAF47" s="416"/>
      <c r="AAG47" s="416"/>
      <c r="AAH47" s="416"/>
      <c r="AAI47" s="416"/>
      <c r="AAJ47" s="416"/>
      <c r="AAK47" s="416"/>
      <c r="AAL47" s="416"/>
      <c r="AAM47" s="416"/>
      <c r="AAN47" s="416"/>
      <c r="AAO47" s="416"/>
      <c r="AAP47" s="416"/>
      <c r="AAQ47" s="416"/>
      <c r="AAR47" s="416"/>
      <c r="AAS47" s="416"/>
      <c r="AAT47" s="416"/>
      <c r="AAU47" s="416"/>
      <c r="AAV47" s="416"/>
      <c r="AAW47" s="416"/>
      <c r="AAX47" s="416"/>
      <c r="AAY47" s="416"/>
      <c r="AAZ47" s="416"/>
      <c r="ABA47" s="416"/>
      <c r="ABB47" s="416"/>
      <c r="ABC47" s="416"/>
      <c r="ABD47" s="416"/>
      <c r="ABE47" s="416"/>
      <c r="ABF47" s="416"/>
      <c r="ABG47" s="416"/>
      <c r="ABH47" s="416"/>
      <c r="ABI47" s="416"/>
      <c r="ABJ47" s="416"/>
      <c r="ABK47" s="416"/>
      <c r="ABL47" s="416"/>
      <c r="ABM47" s="416"/>
      <c r="ABN47" s="416"/>
      <c r="ABO47" s="416"/>
      <c r="ABP47" s="416"/>
      <c r="ABQ47" s="416"/>
      <c r="ABR47" s="416"/>
      <c r="ABS47" s="416"/>
      <c r="ABT47" s="416"/>
      <c r="ABU47" s="416"/>
      <c r="ABV47" s="416"/>
      <c r="ABW47" s="416"/>
      <c r="ABX47" s="416"/>
      <c r="ABY47" s="416"/>
      <c r="ABZ47" s="416"/>
      <c r="ACA47" s="416"/>
      <c r="ACB47" s="416"/>
      <c r="ACC47" s="416"/>
      <c r="ACD47" s="416"/>
      <c r="ACE47" s="416"/>
      <c r="ACF47" s="416"/>
      <c r="ACG47" s="416"/>
      <c r="ACH47" s="416"/>
      <c r="ACI47" s="416"/>
      <c r="ACJ47" s="416"/>
      <c r="ACK47" s="416"/>
      <c r="ACL47" s="416"/>
      <c r="ACM47" s="416"/>
      <c r="ACN47" s="416"/>
      <c r="ACO47" s="416"/>
      <c r="ACP47" s="416"/>
      <c r="ACQ47" s="416"/>
      <c r="ACR47" s="416"/>
      <c r="ACS47" s="416"/>
      <c r="ACT47" s="416"/>
      <c r="ACU47" s="416"/>
      <c r="ACV47" s="416"/>
      <c r="ACW47" s="416"/>
      <c r="ACX47" s="416"/>
      <c r="ACY47" s="416"/>
      <c r="ACZ47" s="416"/>
      <c r="ADA47" s="416"/>
      <c r="ADB47" s="416"/>
      <c r="ADC47" s="416"/>
      <c r="ADD47" s="416"/>
      <c r="ADE47" s="416"/>
      <c r="ADF47" s="416"/>
      <c r="ADG47" s="416"/>
      <c r="ADH47" s="416"/>
      <c r="ADI47" s="416"/>
      <c r="ADJ47" s="416"/>
      <c r="ADK47" s="416"/>
      <c r="ADL47" s="416"/>
      <c r="ADM47" s="416"/>
      <c r="ADN47" s="416"/>
      <c r="ADO47" s="416"/>
      <c r="ADP47" s="416"/>
      <c r="ADQ47" s="416"/>
      <c r="ADR47" s="416"/>
      <c r="ADS47" s="416"/>
      <c r="ADT47" s="416"/>
      <c r="ADU47" s="416"/>
      <c r="ADV47" s="416"/>
      <c r="ADW47" s="416"/>
      <c r="ADX47" s="416"/>
      <c r="ADY47" s="416"/>
      <c r="ADZ47" s="416"/>
      <c r="AEA47" s="416"/>
      <c r="AEB47" s="416"/>
      <c r="AEC47" s="416"/>
      <c r="AED47" s="416"/>
      <c r="AEE47" s="416"/>
      <c r="AEF47" s="416"/>
      <c r="AEG47" s="416"/>
      <c r="AEH47" s="416"/>
      <c r="AEI47" s="416"/>
      <c r="AEJ47" s="416"/>
      <c r="AEK47" s="416"/>
      <c r="AEL47" s="416"/>
      <c r="AEM47" s="416"/>
      <c r="AEN47" s="416"/>
      <c r="AEO47" s="416"/>
      <c r="AEP47" s="416"/>
      <c r="AEQ47" s="416"/>
      <c r="AER47" s="416"/>
      <c r="AES47" s="416"/>
      <c r="AET47" s="416"/>
      <c r="AEU47" s="416"/>
      <c r="AEV47" s="416"/>
      <c r="AEW47" s="416"/>
      <c r="AEX47" s="416"/>
      <c r="AEY47" s="416"/>
      <c r="AEZ47" s="416"/>
      <c r="AFA47" s="416"/>
      <c r="AFB47" s="416"/>
      <c r="AFC47" s="416"/>
      <c r="AFD47" s="416"/>
      <c r="AFE47" s="416"/>
      <c r="AFF47" s="416"/>
      <c r="AFG47" s="416"/>
      <c r="AFH47" s="416"/>
      <c r="AFI47" s="416"/>
      <c r="AFJ47" s="416"/>
      <c r="AFK47" s="416"/>
      <c r="AFL47" s="416"/>
      <c r="AFM47" s="416"/>
      <c r="AFN47" s="416"/>
      <c r="AFO47" s="416"/>
      <c r="AFP47" s="416"/>
      <c r="AFQ47" s="416"/>
      <c r="AFR47" s="416"/>
      <c r="AFS47" s="416"/>
      <c r="AFT47" s="416"/>
      <c r="AFU47" s="416"/>
      <c r="AFV47" s="416"/>
      <c r="AFW47" s="416"/>
      <c r="AFX47" s="416"/>
      <c r="AFY47" s="416"/>
      <c r="AFZ47" s="416"/>
      <c r="AGA47" s="416"/>
      <c r="AGB47" s="416"/>
      <c r="AGC47" s="416"/>
      <c r="AGD47" s="416"/>
      <c r="AGE47" s="416"/>
      <c r="AGF47" s="416"/>
      <c r="AGG47" s="416"/>
      <c r="AGH47" s="416"/>
      <c r="AGI47" s="416"/>
      <c r="AGJ47" s="416"/>
      <c r="AGK47" s="416"/>
      <c r="AGL47" s="416"/>
      <c r="AGM47" s="416"/>
      <c r="AGN47" s="416"/>
      <c r="AGO47" s="416"/>
      <c r="AGP47" s="416"/>
      <c r="AGQ47" s="416"/>
      <c r="AGR47" s="416"/>
      <c r="AGS47" s="416"/>
      <c r="AGT47" s="416"/>
      <c r="AGU47" s="416"/>
      <c r="AGV47" s="416"/>
      <c r="AGW47" s="416"/>
      <c r="AGX47" s="416"/>
      <c r="AGY47" s="416"/>
      <c r="AGZ47" s="416"/>
      <c r="AHA47" s="416"/>
      <c r="AHB47" s="416"/>
      <c r="AHC47" s="416"/>
      <c r="AHD47" s="416"/>
      <c r="AHE47" s="416"/>
      <c r="AHF47" s="416"/>
      <c r="AHG47" s="416"/>
      <c r="AHH47" s="416"/>
      <c r="AHI47" s="416"/>
      <c r="AHJ47" s="416"/>
      <c r="AHK47" s="416"/>
      <c r="AHL47" s="416"/>
      <c r="AHM47" s="416"/>
      <c r="AHN47" s="416"/>
      <c r="AHO47" s="416"/>
      <c r="AHP47" s="416"/>
      <c r="AHQ47" s="416"/>
      <c r="AHR47" s="416"/>
      <c r="AHS47" s="416"/>
      <c r="AHT47" s="416"/>
      <c r="AHU47" s="416"/>
      <c r="AHV47" s="416"/>
      <c r="AHW47" s="416"/>
      <c r="AHX47" s="416"/>
      <c r="AHY47" s="416"/>
      <c r="AHZ47" s="416"/>
      <c r="AIA47" s="416"/>
      <c r="AIB47" s="416"/>
      <c r="AIC47" s="416"/>
      <c r="AID47" s="416"/>
      <c r="AIE47" s="416"/>
      <c r="AIF47" s="416"/>
      <c r="AIG47" s="416"/>
      <c r="AIH47" s="416"/>
      <c r="AII47" s="416"/>
      <c r="AIJ47" s="416"/>
      <c r="AIK47" s="416"/>
      <c r="AIL47" s="416"/>
      <c r="AIM47" s="416"/>
      <c r="AIN47" s="416"/>
      <c r="AIO47" s="416"/>
      <c r="AIP47" s="416"/>
      <c r="AIQ47" s="416"/>
      <c r="AIR47" s="416"/>
      <c r="AIS47" s="416"/>
      <c r="AIT47" s="416"/>
      <c r="AIU47" s="416"/>
      <c r="AIV47" s="416"/>
      <c r="AIW47" s="416"/>
      <c r="AIX47" s="416"/>
      <c r="AIY47" s="416"/>
      <c r="AIZ47" s="416"/>
      <c r="AJA47" s="416"/>
      <c r="AJB47" s="416"/>
      <c r="AJC47" s="416"/>
      <c r="AJD47" s="416"/>
      <c r="AJE47" s="416"/>
      <c r="AJF47" s="416"/>
      <c r="AJG47" s="416"/>
      <c r="AJH47" s="416"/>
      <c r="AJI47" s="416"/>
      <c r="AJJ47" s="416"/>
      <c r="AJK47" s="416"/>
      <c r="AJL47" s="416"/>
      <c r="AJM47" s="416"/>
      <c r="AJN47" s="416"/>
      <c r="AJO47" s="416"/>
      <c r="AJP47" s="416"/>
      <c r="AJQ47" s="416"/>
      <c r="AJR47" s="416"/>
      <c r="AJS47" s="416"/>
      <c r="AJT47" s="416"/>
      <c r="AJU47" s="416"/>
      <c r="AJV47" s="416"/>
      <c r="AJW47" s="416"/>
      <c r="AJX47" s="416"/>
      <c r="AJY47" s="416"/>
      <c r="AJZ47" s="416"/>
      <c r="AKA47" s="416"/>
      <c r="AKB47" s="416"/>
      <c r="AKC47" s="416"/>
      <c r="AKD47" s="416"/>
      <c r="AKE47" s="416"/>
      <c r="AKF47" s="416"/>
      <c r="AKG47" s="416"/>
      <c r="AKH47" s="416"/>
      <c r="AKI47" s="416"/>
      <c r="AKJ47" s="416"/>
      <c r="AKK47" s="416"/>
      <c r="AKL47" s="416"/>
      <c r="AKM47" s="416"/>
      <c r="AKN47" s="416"/>
      <c r="AKO47" s="416"/>
      <c r="AKP47" s="416"/>
      <c r="AKQ47" s="416"/>
      <c r="AKR47" s="416"/>
      <c r="AKS47" s="416"/>
      <c r="AKT47" s="416"/>
      <c r="AKU47" s="416"/>
      <c r="AKV47" s="416"/>
      <c r="AKW47" s="416"/>
      <c r="AKX47" s="416"/>
      <c r="AKY47" s="416"/>
      <c r="AKZ47" s="416"/>
      <c r="ALA47" s="416"/>
      <c r="ALB47" s="416"/>
      <c r="ALC47" s="416"/>
      <c r="ALD47" s="416"/>
      <c r="ALE47" s="416"/>
      <c r="ALF47" s="416"/>
      <c r="ALG47" s="416"/>
      <c r="ALH47" s="416"/>
      <c r="ALI47" s="416"/>
      <c r="ALJ47" s="416"/>
      <c r="ALK47" s="416"/>
      <c r="ALL47" s="416"/>
      <c r="ALM47" s="416"/>
      <c r="ALN47" s="416"/>
      <c r="ALO47" s="416"/>
      <c r="ALP47" s="416"/>
      <c r="ALQ47" s="416"/>
      <c r="ALR47" s="416"/>
      <c r="ALS47" s="416"/>
      <c r="ALT47" s="416"/>
      <c r="ALU47" s="416"/>
      <c r="ALV47" s="416"/>
      <c r="ALW47" s="416"/>
      <c r="ALX47" s="416"/>
      <c r="ALY47" s="416"/>
      <c r="ALZ47" s="416"/>
      <c r="AMA47" s="416"/>
      <c r="AMB47" s="416"/>
      <c r="AMC47" s="416"/>
      <c r="AMD47" s="416"/>
      <c r="AME47" s="416"/>
      <c r="AMF47" s="416"/>
      <c r="AMG47" s="416"/>
      <c r="AMH47" s="416"/>
      <c r="AMI47" s="416"/>
      <c r="AMJ47" s="416"/>
      <c r="AMK47" s="416"/>
    </row>
    <row r="48" spans="1:1025" s="298" customFormat="1" ht="39.950000000000003" customHeight="1" x14ac:dyDescent="0.8">
      <c r="A48" s="526" t="s">
        <v>290</v>
      </c>
      <c r="B48" s="423">
        <v>783</v>
      </c>
      <c r="C48" s="424">
        <v>357</v>
      </c>
      <c r="D48" s="423">
        <v>221</v>
      </c>
      <c r="E48" s="424">
        <v>720</v>
      </c>
      <c r="F48" s="423">
        <v>466</v>
      </c>
      <c r="G48" s="420">
        <v>509.4</v>
      </c>
      <c r="H48" s="416"/>
      <c r="I48" s="416"/>
      <c r="J48" s="416"/>
      <c r="K48" s="416"/>
      <c r="L48" s="416"/>
      <c r="M48" s="416"/>
      <c r="N48" s="416"/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  <c r="AE48" s="416"/>
      <c r="AF48" s="416"/>
      <c r="AG48" s="416"/>
      <c r="AH48" s="416"/>
      <c r="AI48" s="416"/>
      <c r="AJ48" s="416"/>
      <c r="AK48" s="416"/>
      <c r="AL48" s="416"/>
      <c r="AM48" s="416"/>
      <c r="AN48" s="416"/>
      <c r="AO48" s="416"/>
      <c r="AP48" s="416"/>
      <c r="AQ48" s="416"/>
      <c r="AR48" s="416"/>
      <c r="AS48" s="416"/>
      <c r="AT48" s="416"/>
      <c r="AU48" s="416"/>
      <c r="AV48" s="416"/>
      <c r="AW48" s="416"/>
      <c r="AX48" s="416"/>
      <c r="AY48" s="416"/>
      <c r="AZ48" s="416"/>
      <c r="BA48" s="416"/>
      <c r="BB48" s="416"/>
      <c r="BC48" s="416"/>
      <c r="BD48" s="416"/>
      <c r="BE48" s="416"/>
      <c r="BF48" s="416"/>
      <c r="BG48" s="416"/>
      <c r="BH48" s="416"/>
      <c r="BI48" s="416"/>
      <c r="BJ48" s="416"/>
      <c r="BK48" s="416"/>
      <c r="BL48" s="416"/>
      <c r="BM48" s="416"/>
      <c r="BN48" s="416"/>
      <c r="BO48" s="416"/>
      <c r="BP48" s="416"/>
      <c r="BQ48" s="416"/>
      <c r="BR48" s="416"/>
      <c r="BS48" s="416"/>
      <c r="BT48" s="416"/>
      <c r="BU48" s="416"/>
      <c r="BV48" s="416"/>
      <c r="BW48" s="416"/>
      <c r="BX48" s="416"/>
      <c r="BY48" s="416"/>
      <c r="BZ48" s="416"/>
      <c r="CA48" s="416"/>
      <c r="CB48" s="416"/>
      <c r="CC48" s="416"/>
      <c r="CD48" s="416"/>
      <c r="CE48" s="416"/>
      <c r="CF48" s="416"/>
      <c r="CG48" s="416"/>
      <c r="CH48" s="416"/>
      <c r="CI48" s="416"/>
      <c r="CJ48" s="416"/>
      <c r="CK48" s="416"/>
      <c r="CL48" s="416"/>
      <c r="CM48" s="416"/>
      <c r="CN48" s="416"/>
      <c r="CO48" s="416"/>
      <c r="CP48" s="416"/>
      <c r="CQ48" s="416"/>
      <c r="CR48" s="416"/>
      <c r="CS48" s="416"/>
      <c r="CT48" s="416"/>
      <c r="CU48" s="416"/>
      <c r="CV48" s="416"/>
      <c r="CW48" s="416"/>
      <c r="CX48" s="416"/>
      <c r="CY48" s="416"/>
      <c r="CZ48" s="416"/>
      <c r="DA48" s="416"/>
      <c r="DB48" s="416"/>
      <c r="DC48" s="416"/>
      <c r="DD48" s="416"/>
      <c r="DE48" s="416"/>
      <c r="DF48" s="416"/>
      <c r="DG48" s="416"/>
      <c r="DH48" s="416"/>
      <c r="DI48" s="416"/>
      <c r="DJ48" s="416"/>
      <c r="DK48" s="416"/>
      <c r="DL48" s="416"/>
      <c r="DM48" s="416"/>
      <c r="DN48" s="416"/>
      <c r="DO48" s="416"/>
      <c r="DP48" s="416"/>
      <c r="DQ48" s="416"/>
      <c r="DR48" s="416"/>
      <c r="DS48" s="416"/>
      <c r="DT48" s="416"/>
      <c r="DU48" s="416"/>
      <c r="DV48" s="416"/>
      <c r="DW48" s="416"/>
      <c r="DX48" s="416"/>
      <c r="DY48" s="416"/>
      <c r="DZ48" s="416"/>
      <c r="EA48" s="416"/>
      <c r="EB48" s="416"/>
      <c r="EC48" s="416"/>
      <c r="ED48" s="416"/>
      <c r="EE48" s="416"/>
      <c r="EF48" s="416"/>
      <c r="EG48" s="416"/>
      <c r="EH48" s="416"/>
      <c r="EI48" s="416"/>
      <c r="EJ48" s="416"/>
      <c r="EK48" s="416"/>
      <c r="EL48" s="416"/>
      <c r="EM48" s="416"/>
      <c r="EN48" s="416"/>
      <c r="EO48" s="416"/>
      <c r="EP48" s="416"/>
      <c r="EQ48" s="416"/>
      <c r="ER48" s="416"/>
      <c r="ES48" s="416"/>
      <c r="ET48" s="416"/>
      <c r="EU48" s="416"/>
      <c r="EV48" s="416"/>
      <c r="EW48" s="416"/>
      <c r="EX48" s="416"/>
      <c r="EY48" s="416"/>
      <c r="EZ48" s="416"/>
      <c r="FA48" s="416"/>
      <c r="FB48" s="416"/>
      <c r="FC48" s="416"/>
      <c r="FD48" s="416"/>
      <c r="FE48" s="416"/>
      <c r="FF48" s="416"/>
      <c r="FG48" s="416"/>
      <c r="FH48" s="416"/>
      <c r="FI48" s="416"/>
      <c r="FJ48" s="416"/>
      <c r="FK48" s="416"/>
      <c r="FL48" s="416"/>
      <c r="FM48" s="416"/>
      <c r="FN48" s="416"/>
      <c r="FO48" s="416"/>
      <c r="FP48" s="416"/>
      <c r="FQ48" s="416"/>
      <c r="FR48" s="416"/>
      <c r="FS48" s="416"/>
      <c r="FT48" s="416"/>
      <c r="FU48" s="416"/>
      <c r="FV48" s="416"/>
      <c r="FW48" s="416"/>
      <c r="FX48" s="416"/>
      <c r="FY48" s="416"/>
      <c r="FZ48" s="416"/>
      <c r="GA48" s="416"/>
      <c r="GB48" s="416"/>
      <c r="GC48" s="416"/>
      <c r="GD48" s="416"/>
      <c r="GE48" s="416"/>
      <c r="GF48" s="416"/>
      <c r="GG48" s="416"/>
      <c r="GH48" s="416"/>
      <c r="GI48" s="416"/>
      <c r="GJ48" s="416"/>
      <c r="GK48" s="416"/>
      <c r="GL48" s="416"/>
      <c r="GM48" s="416"/>
      <c r="GN48" s="416"/>
      <c r="GO48" s="416"/>
      <c r="GP48" s="416"/>
      <c r="GQ48" s="416"/>
      <c r="GR48" s="416"/>
      <c r="GS48" s="416"/>
      <c r="GT48" s="416"/>
      <c r="GU48" s="416"/>
      <c r="GV48" s="416"/>
      <c r="GW48" s="416"/>
      <c r="GX48" s="416"/>
      <c r="GY48" s="416"/>
      <c r="GZ48" s="416"/>
      <c r="HA48" s="416"/>
      <c r="HB48" s="416"/>
      <c r="HC48" s="416"/>
      <c r="HD48" s="416"/>
      <c r="HE48" s="416"/>
      <c r="HF48" s="416"/>
      <c r="HG48" s="416"/>
      <c r="HH48" s="416"/>
      <c r="HI48" s="416"/>
      <c r="HJ48" s="416"/>
      <c r="HK48" s="416"/>
      <c r="HL48" s="416"/>
      <c r="HM48" s="416"/>
      <c r="HN48" s="416"/>
      <c r="HO48" s="416"/>
      <c r="HP48" s="416"/>
      <c r="HQ48" s="416"/>
      <c r="HR48" s="416"/>
      <c r="HS48" s="416"/>
      <c r="HT48" s="416"/>
      <c r="HU48" s="416"/>
      <c r="HV48" s="416"/>
      <c r="HW48" s="416"/>
      <c r="HX48" s="416"/>
      <c r="HY48" s="416"/>
      <c r="HZ48" s="416"/>
      <c r="IA48" s="416"/>
      <c r="IB48" s="416"/>
      <c r="IC48" s="416"/>
      <c r="ID48" s="416"/>
      <c r="IE48" s="416"/>
      <c r="IF48" s="416"/>
      <c r="IG48" s="416"/>
      <c r="IH48" s="416"/>
      <c r="II48" s="416"/>
      <c r="IJ48" s="416"/>
      <c r="IK48" s="416"/>
      <c r="IL48" s="416"/>
      <c r="IM48" s="416"/>
      <c r="IN48" s="416"/>
      <c r="IO48" s="416"/>
      <c r="IP48" s="416"/>
      <c r="IQ48" s="416"/>
      <c r="IR48" s="416"/>
      <c r="IS48" s="416"/>
      <c r="IT48" s="416"/>
      <c r="IU48" s="416"/>
      <c r="IV48" s="416"/>
      <c r="IW48" s="416"/>
      <c r="IX48" s="416"/>
      <c r="IY48" s="416"/>
      <c r="IZ48" s="416"/>
      <c r="JA48" s="416"/>
      <c r="JB48" s="416"/>
      <c r="JC48" s="416"/>
      <c r="JD48" s="416"/>
      <c r="JE48" s="416"/>
      <c r="JF48" s="416"/>
      <c r="JG48" s="416"/>
      <c r="JH48" s="416"/>
      <c r="JI48" s="416"/>
      <c r="JJ48" s="416"/>
      <c r="JK48" s="416"/>
      <c r="JL48" s="416"/>
      <c r="JM48" s="416"/>
      <c r="JN48" s="416"/>
      <c r="JO48" s="416"/>
      <c r="JP48" s="416"/>
      <c r="JQ48" s="416"/>
      <c r="JR48" s="416"/>
      <c r="JS48" s="416"/>
      <c r="JT48" s="416"/>
      <c r="JU48" s="416"/>
      <c r="JV48" s="416"/>
      <c r="JW48" s="416"/>
      <c r="JX48" s="416"/>
      <c r="JY48" s="416"/>
      <c r="JZ48" s="416"/>
      <c r="KA48" s="416"/>
      <c r="KB48" s="416"/>
      <c r="KC48" s="416"/>
      <c r="KD48" s="416"/>
      <c r="KE48" s="416"/>
      <c r="KF48" s="416"/>
      <c r="KG48" s="416"/>
      <c r="KH48" s="416"/>
      <c r="KI48" s="416"/>
      <c r="KJ48" s="416"/>
      <c r="KK48" s="416"/>
      <c r="KL48" s="416"/>
      <c r="KM48" s="416"/>
      <c r="KN48" s="416"/>
      <c r="KO48" s="416"/>
      <c r="KP48" s="416"/>
      <c r="KQ48" s="416"/>
      <c r="KR48" s="416"/>
      <c r="KS48" s="416"/>
      <c r="KT48" s="416"/>
      <c r="KU48" s="416"/>
      <c r="KV48" s="416"/>
      <c r="KW48" s="416"/>
      <c r="KX48" s="416"/>
      <c r="KY48" s="416"/>
      <c r="KZ48" s="416"/>
      <c r="LA48" s="416"/>
      <c r="LB48" s="416"/>
      <c r="LC48" s="416"/>
      <c r="LD48" s="416"/>
      <c r="LE48" s="416"/>
      <c r="LF48" s="416"/>
      <c r="LG48" s="416"/>
      <c r="LH48" s="416"/>
      <c r="LI48" s="416"/>
      <c r="LJ48" s="416"/>
      <c r="LK48" s="416"/>
      <c r="LL48" s="416"/>
      <c r="LM48" s="416"/>
      <c r="LN48" s="416"/>
      <c r="LO48" s="416"/>
      <c r="LP48" s="416"/>
      <c r="LQ48" s="416"/>
      <c r="LR48" s="416"/>
      <c r="LS48" s="416"/>
      <c r="LT48" s="416"/>
      <c r="LU48" s="416"/>
      <c r="LV48" s="416"/>
      <c r="LW48" s="416"/>
      <c r="LX48" s="416"/>
      <c r="LY48" s="416"/>
      <c r="LZ48" s="416"/>
      <c r="MA48" s="416"/>
      <c r="MB48" s="416"/>
      <c r="MC48" s="416"/>
      <c r="MD48" s="416"/>
      <c r="ME48" s="416"/>
      <c r="MF48" s="416"/>
      <c r="MG48" s="416"/>
      <c r="MH48" s="416"/>
      <c r="MI48" s="416"/>
      <c r="MJ48" s="416"/>
      <c r="MK48" s="416"/>
      <c r="ML48" s="416"/>
      <c r="MM48" s="416"/>
      <c r="MN48" s="416"/>
      <c r="MO48" s="416"/>
      <c r="MP48" s="416"/>
      <c r="MQ48" s="416"/>
      <c r="MR48" s="416"/>
      <c r="MS48" s="416"/>
      <c r="MT48" s="416"/>
      <c r="MU48" s="416"/>
      <c r="MV48" s="416"/>
      <c r="MW48" s="416"/>
      <c r="MX48" s="416"/>
      <c r="MY48" s="416"/>
      <c r="MZ48" s="416"/>
      <c r="NA48" s="416"/>
      <c r="NB48" s="416"/>
      <c r="NC48" s="416"/>
      <c r="ND48" s="416"/>
      <c r="NE48" s="416"/>
      <c r="NF48" s="416"/>
      <c r="NG48" s="416"/>
      <c r="NH48" s="416"/>
      <c r="NI48" s="416"/>
      <c r="NJ48" s="416"/>
      <c r="NK48" s="416"/>
      <c r="NL48" s="416"/>
      <c r="NM48" s="416"/>
      <c r="NN48" s="416"/>
      <c r="NO48" s="416"/>
      <c r="NP48" s="416"/>
      <c r="NQ48" s="416"/>
      <c r="NR48" s="416"/>
      <c r="NS48" s="416"/>
      <c r="NT48" s="416"/>
      <c r="NU48" s="416"/>
      <c r="NV48" s="416"/>
      <c r="NW48" s="416"/>
      <c r="NX48" s="416"/>
      <c r="NY48" s="416"/>
      <c r="NZ48" s="416"/>
      <c r="OA48" s="416"/>
      <c r="OB48" s="416"/>
      <c r="OC48" s="416"/>
      <c r="OD48" s="416"/>
      <c r="OE48" s="416"/>
      <c r="OF48" s="416"/>
      <c r="OG48" s="416"/>
      <c r="OH48" s="416"/>
      <c r="OI48" s="416"/>
      <c r="OJ48" s="416"/>
      <c r="OK48" s="416"/>
      <c r="OL48" s="416"/>
      <c r="OM48" s="416"/>
      <c r="ON48" s="416"/>
      <c r="OO48" s="416"/>
      <c r="OP48" s="416"/>
      <c r="OQ48" s="416"/>
      <c r="OR48" s="416"/>
      <c r="OS48" s="416"/>
      <c r="OT48" s="416"/>
      <c r="OU48" s="416"/>
      <c r="OV48" s="416"/>
      <c r="OW48" s="416"/>
      <c r="OX48" s="416"/>
      <c r="OY48" s="416"/>
      <c r="OZ48" s="416"/>
      <c r="PA48" s="416"/>
      <c r="PB48" s="416"/>
      <c r="PC48" s="416"/>
      <c r="PD48" s="416"/>
      <c r="PE48" s="416"/>
      <c r="PF48" s="416"/>
      <c r="PG48" s="416"/>
      <c r="PH48" s="416"/>
      <c r="PI48" s="416"/>
      <c r="PJ48" s="416"/>
      <c r="PK48" s="416"/>
      <c r="PL48" s="416"/>
      <c r="PM48" s="416"/>
      <c r="PN48" s="416"/>
      <c r="PO48" s="416"/>
      <c r="PP48" s="416"/>
      <c r="PQ48" s="416"/>
      <c r="PR48" s="416"/>
      <c r="PS48" s="416"/>
      <c r="PT48" s="416"/>
      <c r="PU48" s="416"/>
      <c r="PV48" s="416"/>
      <c r="PW48" s="416"/>
      <c r="PX48" s="416"/>
      <c r="PY48" s="416"/>
      <c r="PZ48" s="416"/>
      <c r="QA48" s="416"/>
      <c r="QB48" s="416"/>
      <c r="QC48" s="416"/>
      <c r="QD48" s="416"/>
      <c r="QE48" s="416"/>
      <c r="QF48" s="416"/>
      <c r="QG48" s="416"/>
      <c r="QH48" s="416"/>
      <c r="QI48" s="416"/>
      <c r="QJ48" s="416"/>
      <c r="QK48" s="416"/>
      <c r="QL48" s="416"/>
      <c r="QM48" s="416"/>
      <c r="QN48" s="416"/>
      <c r="QO48" s="416"/>
      <c r="QP48" s="416"/>
      <c r="QQ48" s="416"/>
      <c r="QR48" s="416"/>
      <c r="QS48" s="416"/>
      <c r="QT48" s="416"/>
      <c r="QU48" s="416"/>
      <c r="QV48" s="416"/>
      <c r="QW48" s="416"/>
      <c r="QX48" s="416"/>
      <c r="QY48" s="416"/>
      <c r="QZ48" s="416"/>
      <c r="RA48" s="416"/>
      <c r="RB48" s="416"/>
      <c r="RC48" s="416"/>
      <c r="RD48" s="416"/>
      <c r="RE48" s="416"/>
      <c r="RF48" s="416"/>
      <c r="RG48" s="416"/>
      <c r="RH48" s="416"/>
      <c r="RI48" s="416"/>
      <c r="RJ48" s="416"/>
      <c r="RK48" s="416"/>
      <c r="RL48" s="416"/>
      <c r="RM48" s="416"/>
      <c r="RN48" s="416"/>
      <c r="RO48" s="416"/>
      <c r="RP48" s="416"/>
      <c r="RQ48" s="416"/>
      <c r="RR48" s="416"/>
      <c r="RS48" s="416"/>
      <c r="RT48" s="416"/>
      <c r="RU48" s="416"/>
      <c r="RV48" s="416"/>
      <c r="RW48" s="416"/>
      <c r="RX48" s="416"/>
      <c r="RY48" s="416"/>
      <c r="RZ48" s="416"/>
      <c r="SA48" s="416"/>
      <c r="SB48" s="416"/>
      <c r="SC48" s="416"/>
      <c r="SD48" s="416"/>
      <c r="SE48" s="416"/>
      <c r="SF48" s="416"/>
      <c r="SG48" s="416"/>
      <c r="SH48" s="416"/>
      <c r="SI48" s="416"/>
      <c r="SJ48" s="416"/>
      <c r="SK48" s="416"/>
      <c r="SL48" s="416"/>
      <c r="SM48" s="416"/>
      <c r="SN48" s="416"/>
      <c r="SO48" s="416"/>
      <c r="SP48" s="416"/>
      <c r="SQ48" s="416"/>
      <c r="SR48" s="416"/>
      <c r="SS48" s="416"/>
      <c r="ST48" s="416"/>
      <c r="SU48" s="416"/>
      <c r="SV48" s="416"/>
      <c r="SW48" s="416"/>
      <c r="SX48" s="416"/>
      <c r="SY48" s="416"/>
      <c r="SZ48" s="416"/>
      <c r="TA48" s="416"/>
      <c r="TB48" s="416"/>
      <c r="TC48" s="416"/>
      <c r="TD48" s="416"/>
      <c r="TE48" s="416"/>
      <c r="TF48" s="416"/>
      <c r="TG48" s="416"/>
      <c r="TH48" s="416"/>
      <c r="TI48" s="416"/>
      <c r="TJ48" s="416"/>
      <c r="TK48" s="416"/>
      <c r="TL48" s="416"/>
      <c r="TM48" s="416"/>
      <c r="TN48" s="416"/>
      <c r="TO48" s="416"/>
      <c r="TP48" s="416"/>
      <c r="TQ48" s="416"/>
      <c r="TR48" s="416"/>
      <c r="TS48" s="416"/>
      <c r="TT48" s="416"/>
      <c r="TU48" s="416"/>
      <c r="TV48" s="416"/>
      <c r="TW48" s="416"/>
      <c r="TX48" s="416"/>
      <c r="TY48" s="416"/>
      <c r="TZ48" s="416"/>
      <c r="UA48" s="416"/>
      <c r="UB48" s="416"/>
      <c r="UC48" s="416"/>
      <c r="UD48" s="416"/>
      <c r="UE48" s="416"/>
      <c r="UF48" s="416"/>
      <c r="UG48" s="416"/>
      <c r="UH48" s="416"/>
      <c r="UI48" s="416"/>
      <c r="UJ48" s="416"/>
      <c r="UK48" s="416"/>
      <c r="UL48" s="416"/>
      <c r="UM48" s="416"/>
      <c r="UN48" s="416"/>
      <c r="UO48" s="416"/>
      <c r="UP48" s="416"/>
      <c r="UQ48" s="416"/>
      <c r="UR48" s="416"/>
      <c r="US48" s="416"/>
      <c r="UT48" s="416"/>
      <c r="UU48" s="416"/>
      <c r="UV48" s="416"/>
      <c r="UW48" s="416"/>
      <c r="UX48" s="416"/>
      <c r="UY48" s="416"/>
      <c r="UZ48" s="416"/>
      <c r="VA48" s="416"/>
      <c r="VB48" s="416"/>
      <c r="VC48" s="416"/>
      <c r="VD48" s="416"/>
      <c r="VE48" s="416"/>
      <c r="VF48" s="416"/>
      <c r="VG48" s="416"/>
      <c r="VH48" s="416"/>
      <c r="VI48" s="416"/>
      <c r="VJ48" s="416"/>
      <c r="VK48" s="416"/>
      <c r="VL48" s="416"/>
      <c r="VM48" s="416"/>
      <c r="VN48" s="416"/>
      <c r="VO48" s="416"/>
      <c r="VP48" s="416"/>
      <c r="VQ48" s="416"/>
      <c r="VR48" s="416"/>
      <c r="VS48" s="416"/>
      <c r="VT48" s="416"/>
      <c r="VU48" s="416"/>
      <c r="VV48" s="416"/>
      <c r="VW48" s="416"/>
      <c r="VX48" s="416"/>
      <c r="VY48" s="416"/>
      <c r="VZ48" s="416"/>
      <c r="WA48" s="416"/>
      <c r="WB48" s="416"/>
      <c r="WC48" s="416"/>
      <c r="WD48" s="416"/>
      <c r="WE48" s="416"/>
      <c r="WF48" s="416"/>
      <c r="WG48" s="416"/>
      <c r="WH48" s="416"/>
      <c r="WI48" s="416"/>
      <c r="WJ48" s="416"/>
      <c r="WK48" s="416"/>
      <c r="WL48" s="416"/>
      <c r="WM48" s="416"/>
      <c r="WN48" s="416"/>
      <c r="WO48" s="416"/>
      <c r="WP48" s="416"/>
      <c r="WQ48" s="416"/>
      <c r="WR48" s="416"/>
      <c r="WS48" s="416"/>
      <c r="WT48" s="416"/>
      <c r="WU48" s="416"/>
      <c r="WV48" s="416"/>
      <c r="WW48" s="416"/>
      <c r="WX48" s="416"/>
      <c r="WY48" s="416"/>
      <c r="WZ48" s="416"/>
      <c r="XA48" s="416"/>
      <c r="XB48" s="416"/>
      <c r="XC48" s="416"/>
      <c r="XD48" s="416"/>
      <c r="XE48" s="416"/>
      <c r="XF48" s="416"/>
      <c r="XG48" s="416"/>
      <c r="XH48" s="416"/>
      <c r="XI48" s="416"/>
      <c r="XJ48" s="416"/>
      <c r="XK48" s="416"/>
      <c r="XL48" s="416"/>
      <c r="XM48" s="416"/>
      <c r="XN48" s="416"/>
      <c r="XO48" s="416"/>
      <c r="XP48" s="416"/>
      <c r="XQ48" s="416"/>
      <c r="XR48" s="416"/>
      <c r="XS48" s="416"/>
      <c r="XT48" s="416"/>
      <c r="XU48" s="416"/>
      <c r="XV48" s="416"/>
      <c r="XW48" s="416"/>
      <c r="XX48" s="416"/>
      <c r="XY48" s="416"/>
      <c r="XZ48" s="416"/>
      <c r="YA48" s="416"/>
      <c r="YB48" s="416"/>
      <c r="YC48" s="416"/>
      <c r="YD48" s="416"/>
      <c r="YE48" s="416"/>
      <c r="YF48" s="416"/>
      <c r="YG48" s="416"/>
      <c r="YH48" s="416"/>
      <c r="YI48" s="416"/>
      <c r="YJ48" s="416"/>
      <c r="YK48" s="416"/>
      <c r="YL48" s="416"/>
      <c r="YM48" s="416"/>
      <c r="YN48" s="416"/>
      <c r="YO48" s="416"/>
      <c r="YP48" s="416"/>
      <c r="YQ48" s="416"/>
      <c r="YR48" s="416"/>
      <c r="YS48" s="416"/>
      <c r="YT48" s="416"/>
      <c r="YU48" s="416"/>
      <c r="YV48" s="416"/>
      <c r="YW48" s="416"/>
      <c r="YX48" s="416"/>
      <c r="YY48" s="416"/>
      <c r="YZ48" s="416"/>
      <c r="ZA48" s="416"/>
      <c r="ZB48" s="416"/>
      <c r="ZC48" s="416"/>
      <c r="ZD48" s="416"/>
      <c r="ZE48" s="416"/>
      <c r="ZF48" s="416"/>
      <c r="ZG48" s="416"/>
      <c r="ZH48" s="416"/>
      <c r="ZI48" s="416"/>
      <c r="ZJ48" s="416"/>
      <c r="ZK48" s="416"/>
      <c r="ZL48" s="416"/>
      <c r="ZM48" s="416"/>
      <c r="ZN48" s="416"/>
      <c r="ZO48" s="416"/>
      <c r="ZP48" s="416"/>
      <c r="ZQ48" s="416"/>
      <c r="ZR48" s="416"/>
      <c r="ZS48" s="416"/>
      <c r="ZT48" s="416"/>
      <c r="ZU48" s="416"/>
      <c r="ZV48" s="416"/>
      <c r="ZW48" s="416"/>
      <c r="ZX48" s="416"/>
      <c r="ZY48" s="416"/>
      <c r="ZZ48" s="416"/>
      <c r="AAA48" s="416"/>
      <c r="AAB48" s="416"/>
      <c r="AAC48" s="416"/>
      <c r="AAD48" s="416"/>
      <c r="AAE48" s="416"/>
      <c r="AAF48" s="416"/>
      <c r="AAG48" s="416"/>
      <c r="AAH48" s="416"/>
      <c r="AAI48" s="416"/>
      <c r="AAJ48" s="416"/>
      <c r="AAK48" s="416"/>
      <c r="AAL48" s="416"/>
      <c r="AAM48" s="416"/>
      <c r="AAN48" s="416"/>
      <c r="AAO48" s="416"/>
      <c r="AAP48" s="416"/>
      <c r="AAQ48" s="416"/>
      <c r="AAR48" s="416"/>
      <c r="AAS48" s="416"/>
      <c r="AAT48" s="416"/>
      <c r="AAU48" s="416"/>
      <c r="AAV48" s="416"/>
      <c r="AAW48" s="416"/>
      <c r="AAX48" s="416"/>
      <c r="AAY48" s="416"/>
      <c r="AAZ48" s="416"/>
      <c r="ABA48" s="416"/>
      <c r="ABB48" s="416"/>
      <c r="ABC48" s="416"/>
      <c r="ABD48" s="416"/>
      <c r="ABE48" s="416"/>
      <c r="ABF48" s="416"/>
      <c r="ABG48" s="416"/>
      <c r="ABH48" s="416"/>
      <c r="ABI48" s="416"/>
      <c r="ABJ48" s="416"/>
      <c r="ABK48" s="416"/>
      <c r="ABL48" s="416"/>
      <c r="ABM48" s="416"/>
      <c r="ABN48" s="416"/>
      <c r="ABO48" s="416"/>
      <c r="ABP48" s="416"/>
      <c r="ABQ48" s="416"/>
      <c r="ABR48" s="416"/>
      <c r="ABS48" s="416"/>
      <c r="ABT48" s="416"/>
      <c r="ABU48" s="416"/>
      <c r="ABV48" s="416"/>
      <c r="ABW48" s="416"/>
      <c r="ABX48" s="416"/>
      <c r="ABY48" s="416"/>
      <c r="ABZ48" s="416"/>
      <c r="ACA48" s="416"/>
      <c r="ACB48" s="416"/>
      <c r="ACC48" s="416"/>
      <c r="ACD48" s="416"/>
      <c r="ACE48" s="416"/>
      <c r="ACF48" s="416"/>
      <c r="ACG48" s="416"/>
      <c r="ACH48" s="416"/>
      <c r="ACI48" s="416"/>
      <c r="ACJ48" s="416"/>
      <c r="ACK48" s="416"/>
      <c r="ACL48" s="416"/>
      <c r="ACM48" s="416"/>
      <c r="ACN48" s="416"/>
      <c r="ACO48" s="416"/>
      <c r="ACP48" s="416"/>
      <c r="ACQ48" s="416"/>
      <c r="ACR48" s="416"/>
      <c r="ACS48" s="416"/>
      <c r="ACT48" s="416"/>
      <c r="ACU48" s="416"/>
      <c r="ACV48" s="416"/>
      <c r="ACW48" s="416"/>
      <c r="ACX48" s="416"/>
      <c r="ACY48" s="416"/>
      <c r="ACZ48" s="416"/>
      <c r="ADA48" s="416"/>
      <c r="ADB48" s="416"/>
      <c r="ADC48" s="416"/>
      <c r="ADD48" s="416"/>
      <c r="ADE48" s="416"/>
      <c r="ADF48" s="416"/>
      <c r="ADG48" s="416"/>
      <c r="ADH48" s="416"/>
      <c r="ADI48" s="416"/>
      <c r="ADJ48" s="416"/>
      <c r="ADK48" s="416"/>
      <c r="ADL48" s="416"/>
      <c r="ADM48" s="416"/>
      <c r="ADN48" s="416"/>
      <c r="ADO48" s="416"/>
      <c r="ADP48" s="416"/>
      <c r="ADQ48" s="416"/>
      <c r="ADR48" s="416"/>
      <c r="ADS48" s="416"/>
      <c r="ADT48" s="416"/>
      <c r="ADU48" s="416"/>
      <c r="ADV48" s="416"/>
      <c r="ADW48" s="416"/>
      <c r="ADX48" s="416"/>
      <c r="ADY48" s="416"/>
      <c r="ADZ48" s="416"/>
      <c r="AEA48" s="416"/>
      <c r="AEB48" s="416"/>
      <c r="AEC48" s="416"/>
      <c r="AED48" s="416"/>
      <c r="AEE48" s="416"/>
      <c r="AEF48" s="416"/>
      <c r="AEG48" s="416"/>
      <c r="AEH48" s="416"/>
      <c r="AEI48" s="416"/>
      <c r="AEJ48" s="416"/>
      <c r="AEK48" s="416"/>
      <c r="AEL48" s="416"/>
      <c r="AEM48" s="416"/>
      <c r="AEN48" s="416"/>
      <c r="AEO48" s="416"/>
      <c r="AEP48" s="416"/>
      <c r="AEQ48" s="416"/>
      <c r="AER48" s="416"/>
      <c r="AES48" s="416"/>
      <c r="AET48" s="416"/>
      <c r="AEU48" s="416"/>
      <c r="AEV48" s="416"/>
      <c r="AEW48" s="416"/>
      <c r="AEX48" s="416"/>
      <c r="AEY48" s="416"/>
      <c r="AEZ48" s="416"/>
      <c r="AFA48" s="416"/>
      <c r="AFB48" s="416"/>
      <c r="AFC48" s="416"/>
      <c r="AFD48" s="416"/>
      <c r="AFE48" s="416"/>
      <c r="AFF48" s="416"/>
      <c r="AFG48" s="416"/>
      <c r="AFH48" s="416"/>
      <c r="AFI48" s="416"/>
      <c r="AFJ48" s="416"/>
      <c r="AFK48" s="416"/>
      <c r="AFL48" s="416"/>
      <c r="AFM48" s="416"/>
      <c r="AFN48" s="416"/>
      <c r="AFO48" s="416"/>
      <c r="AFP48" s="416"/>
      <c r="AFQ48" s="416"/>
      <c r="AFR48" s="416"/>
      <c r="AFS48" s="416"/>
      <c r="AFT48" s="416"/>
      <c r="AFU48" s="416"/>
      <c r="AFV48" s="416"/>
      <c r="AFW48" s="416"/>
      <c r="AFX48" s="416"/>
      <c r="AFY48" s="416"/>
      <c r="AFZ48" s="416"/>
      <c r="AGA48" s="416"/>
      <c r="AGB48" s="416"/>
      <c r="AGC48" s="416"/>
      <c r="AGD48" s="416"/>
      <c r="AGE48" s="416"/>
      <c r="AGF48" s="416"/>
      <c r="AGG48" s="416"/>
      <c r="AGH48" s="416"/>
      <c r="AGI48" s="416"/>
      <c r="AGJ48" s="416"/>
      <c r="AGK48" s="416"/>
      <c r="AGL48" s="416"/>
      <c r="AGM48" s="416"/>
      <c r="AGN48" s="416"/>
      <c r="AGO48" s="416"/>
      <c r="AGP48" s="416"/>
      <c r="AGQ48" s="416"/>
      <c r="AGR48" s="416"/>
      <c r="AGS48" s="416"/>
      <c r="AGT48" s="416"/>
      <c r="AGU48" s="416"/>
      <c r="AGV48" s="416"/>
      <c r="AGW48" s="416"/>
      <c r="AGX48" s="416"/>
      <c r="AGY48" s="416"/>
      <c r="AGZ48" s="416"/>
      <c r="AHA48" s="416"/>
      <c r="AHB48" s="416"/>
      <c r="AHC48" s="416"/>
      <c r="AHD48" s="416"/>
      <c r="AHE48" s="416"/>
      <c r="AHF48" s="416"/>
      <c r="AHG48" s="416"/>
      <c r="AHH48" s="416"/>
      <c r="AHI48" s="416"/>
      <c r="AHJ48" s="416"/>
      <c r="AHK48" s="416"/>
      <c r="AHL48" s="416"/>
      <c r="AHM48" s="416"/>
      <c r="AHN48" s="416"/>
      <c r="AHO48" s="416"/>
      <c r="AHP48" s="416"/>
      <c r="AHQ48" s="416"/>
      <c r="AHR48" s="416"/>
      <c r="AHS48" s="416"/>
      <c r="AHT48" s="416"/>
      <c r="AHU48" s="416"/>
      <c r="AHV48" s="416"/>
      <c r="AHW48" s="416"/>
      <c r="AHX48" s="416"/>
      <c r="AHY48" s="416"/>
      <c r="AHZ48" s="416"/>
      <c r="AIA48" s="416"/>
      <c r="AIB48" s="416"/>
      <c r="AIC48" s="416"/>
      <c r="AID48" s="416"/>
      <c r="AIE48" s="416"/>
      <c r="AIF48" s="416"/>
      <c r="AIG48" s="416"/>
      <c r="AIH48" s="416"/>
      <c r="AII48" s="416"/>
      <c r="AIJ48" s="416"/>
      <c r="AIK48" s="416"/>
      <c r="AIL48" s="416"/>
      <c r="AIM48" s="416"/>
      <c r="AIN48" s="416"/>
      <c r="AIO48" s="416"/>
      <c r="AIP48" s="416"/>
      <c r="AIQ48" s="416"/>
      <c r="AIR48" s="416"/>
      <c r="AIS48" s="416"/>
      <c r="AIT48" s="416"/>
      <c r="AIU48" s="416"/>
      <c r="AIV48" s="416"/>
      <c r="AIW48" s="416"/>
      <c r="AIX48" s="416"/>
      <c r="AIY48" s="416"/>
      <c r="AIZ48" s="416"/>
      <c r="AJA48" s="416"/>
      <c r="AJB48" s="416"/>
      <c r="AJC48" s="416"/>
      <c r="AJD48" s="416"/>
      <c r="AJE48" s="416"/>
      <c r="AJF48" s="416"/>
      <c r="AJG48" s="416"/>
      <c r="AJH48" s="416"/>
      <c r="AJI48" s="416"/>
      <c r="AJJ48" s="416"/>
      <c r="AJK48" s="416"/>
      <c r="AJL48" s="416"/>
      <c r="AJM48" s="416"/>
      <c r="AJN48" s="416"/>
      <c r="AJO48" s="416"/>
      <c r="AJP48" s="416"/>
      <c r="AJQ48" s="416"/>
      <c r="AJR48" s="416"/>
      <c r="AJS48" s="416"/>
      <c r="AJT48" s="416"/>
      <c r="AJU48" s="416"/>
      <c r="AJV48" s="416"/>
      <c r="AJW48" s="416"/>
      <c r="AJX48" s="416"/>
      <c r="AJY48" s="416"/>
      <c r="AJZ48" s="416"/>
      <c r="AKA48" s="416"/>
      <c r="AKB48" s="416"/>
      <c r="AKC48" s="416"/>
      <c r="AKD48" s="416"/>
      <c r="AKE48" s="416"/>
      <c r="AKF48" s="416"/>
      <c r="AKG48" s="416"/>
      <c r="AKH48" s="416"/>
      <c r="AKI48" s="416"/>
      <c r="AKJ48" s="416"/>
      <c r="AKK48" s="416"/>
      <c r="AKL48" s="416"/>
      <c r="AKM48" s="416"/>
      <c r="AKN48" s="416"/>
      <c r="AKO48" s="416"/>
      <c r="AKP48" s="416"/>
      <c r="AKQ48" s="416"/>
      <c r="AKR48" s="416"/>
      <c r="AKS48" s="416"/>
      <c r="AKT48" s="416"/>
      <c r="AKU48" s="416"/>
      <c r="AKV48" s="416"/>
      <c r="AKW48" s="416"/>
      <c r="AKX48" s="416"/>
      <c r="AKY48" s="416"/>
      <c r="AKZ48" s="416"/>
      <c r="ALA48" s="416"/>
      <c r="ALB48" s="416"/>
      <c r="ALC48" s="416"/>
      <c r="ALD48" s="416"/>
      <c r="ALE48" s="416"/>
      <c r="ALF48" s="416"/>
      <c r="ALG48" s="416"/>
      <c r="ALH48" s="416"/>
      <c r="ALI48" s="416"/>
      <c r="ALJ48" s="416"/>
      <c r="ALK48" s="416"/>
      <c r="ALL48" s="416"/>
      <c r="ALM48" s="416"/>
      <c r="ALN48" s="416"/>
      <c r="ALO48" s="416"/>
      <c r="ALP48" s="416"/>
      <c r="ALQ48" s="416"/>
      <c r="ALR48" s="416"/>
      <c r="ALS48" s="416"/>
      <c r="ALT48" s="416"/>
      <c r="ALU48" s="416"/>
      <c r="ALV48" s="416"/>
      <c r="ALW48" s="416"/>
      <c r="ALX48" s="416"/>
      <c r="ALY48" s="416"/>
      <c r="ALZ48" s="416"/>
      <c r="AMA48" s="416"/>
      <c r="AMB48" s="416"/>
      <c r="AMC48" s="416"/>
      <c r="AMD48" s="416"/>
      <c r="AME48" s="416"/>
      <c r="AMF48" s="416"/>
      <c r="AMG48" s="416"/>
      <c r="AMH48" s="416"/>
      <c r="AMI48" s="416"/>
      <c r="AMJ48" s="416"/>
      <c r="AMK48" s="416"/>
    </row>
    <row r="49" spans="1:1025" s="298" customFormat="1" ht="39.950000000000003" customHeight="1" x14ac:dyDescent="0.8">
      <c r="A49" s="526" t="s">
        <v>291</v>
      </c>
      <c r="B49" s="423">
        <v>1237.75</v>
      </c>
      <c r="C49" s="424">
        <v>423.11818181818199</v>
      </c>
      <c r="D49" s="423">
        <v>402.24705882352902</v>
      </c>
      <c r="E49" s="424">
        <v>1054.7857142857099</v>
      </c>
      <c r="F49" s="423">
        <v>694.47500000000002</v>
      </c>
      <c r="G49" s="420">
        <v>762.47519098548412</v>
      </c>
      <c r="H49" s="425"/>
      <c r="I49" s="416"/>
      <c r="J49" s="416"/>
      <c r="K49" s="416"/>
      <c r="L49" s="416"/>
      <c r="M49" s="416"/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  <c r="AE49" s="416"/>
      <c r="AF49" s="416"/>
      <c r="AG49" s="416"/>
      <c r="AH49" s="416"/>
      <c r="AI49" s="416"/>
      <c r="AJ49" s="416"/>
      <c r="AK49" s="416"/>
      <c r="AL49" s="416"/>
      <c r="AM49" s="416"/>
      <c r="AN49" s="416"/>
      <c r="AO49" s="416"/>
      <c r="AP49" s="416"/>
      <c r="AQ49" s="416"/>
      <c r="AR49" s="416"/>
      <c r="AS49" s="416"/>
      <c r="AT49" s="416"/>
      <c r="AU49" s="416"/>
      <c r="AV49" s="416"/>
      <c r="AW49" s="416"/>
      <c r="AX49" s="416"/>
      <c r="AY49" s="416"/>
      <c r="AZ49" s="416"/>
      <c r="BA49" s="416"/>
      <c r="BB49" s="416"/>
      <c r="BC49" s="416"/>
      <c r="BD49" s="416"/>
      <c r="BE49" s="416"/>
      <c r="BF49" s="416"/>
      <c r="BG49" s="416"/>
      <c r="BH49" s="416"/>
      <c r="BI49" s="416"/>
      <c r="BJ49" s="416"/>
      <c r="BK49" s="416"/>
      <c r="BL49" s="416"/>
      <c r="BM49" s="416"/>
      <c r="BN49" s="416"/>
      <c r="BO49" s="416"/>
      <c r="BP49" s="416"/>
      <c r="BQ49" s="416"/>
      <c r="BR49" s="416"/>
      <c r="BS49" s="416"/>
      <c r="BT49" s="416"/>
      <c r="BU49" s="416"/>
      <c r="BV49" s="416"/>
      <c r="BW49" s="416"/>
      <c r="BX49" s="416"/>
      <c r="BY49" s="416"/>
      <c r="BZ49" s="416"/>
      <c r="CA49" s="416"/>
      <c r="CB49" s="416"/>
      <c r="CC49" s="416"/>
      <c r="CD49" s="416"/>
      <c r="CE49" s="416"/>
      <c r="CF49" s="416"/>
      <c r="CG49" s="416"/>
      <c r="CH49" s="416"/>
      <c r="CI49" s="416"/>
      <c r="CJ49" s="416"/>
      <c r="CK49" s="416"/>
      <c r="CL49" s="416"/>
      <c r="CM49" s="416"/>
      <c r="CN49" s="416"/>
      <c r="CO49" s="416"/>
      <c r="CP49" s="416"/>
      <c r="CQ49" s="416"/>
      <c r="CR49" s="416"/>
      <c r="CS49" s="416"/>
      <c r="CT49" s="416"/>
      <c r="CU49" s="416"/>
      <c r="CV49" s="416"/>
      <c r="CW49" s="416"/>
      <c r="CX49" s="416"/>
      <c r="CY49" s="416"/>
      <c r="CZ49" s="416"/>
      <c r="DA49" s="416"/>
      <c r="DB49" s="416"/>
      <c r="DC49" s="416"/>
      <c r="DD49" s="416"/>
      <c r="DE49" s="416"/>
      <c r="DF49" s="416"/>
      <c r="DG49" s="416"/>
      <c r="DH49" s="416"/>
      <c r="DI49" s="416"/>
      <c r="DJ49" s="416"/>
      <c r="DK49" s="416"/>
      <c r="DL49" s="416"/>
      <c r="DM49" s="416"/>
      <c r="DN49" s="416"/>
      <c r="DO49" s="416"/>
      <c r="DP49" s="416"/>
      <c r="DQ49" s="416"/>
      <c r="DR49" s="416"/>
      <c r="DS49" s="416"/>
      <c r="DT49" s="416"/>
      <c r="DU49" s="416"/>
      <c r="DV49" s="416"/>
      <c r="DW49" s="416"/>
      <c r="DX49" s="416"/>
      <c r="DY49" s="416"/>
      <c r="DZ49" s="416"/>
      <c r="EA49" s="416"/>
      <c r="EB49" s="416"/>
      <c r="EC49" s="416"/>
      <c r="ED49" s="416"/>
      <c r="EE49" s="416"/>
      <c r="EF49" s="416"/>
      <c r="EG49" s="416"/>
      <c r="EH49" s="416"/>
      <c r="EI49" s="416"/>
      <c r="EJ49" s="416"/>
      <c r="EK49" s="416"/>
      <c r="EL49" s="416"/>
      <c r="EM49" s="416"/>
      <c r="EN49" s="416"/>
      <c r="EO49" s="416"/>
      <c r="EP49" s="416"/>
      <c r="EQ49" s="416"/>
      <c r="ER49" s="416"/>
      <c r="ES49" s="416"/>
      <c r="ET49" s="416"/>
      <c r="EU49" s="416"/>
      <c r="EV49" s="416"/>
      <c r="EW49" s="416"/>
      <c r="EX49" s="416"/>
      <c r="EY49" s="416"/>
      <c r="EZ49" s="416"/>
      <c r="FA49" s="416"/>
      <c r="FB49" s="416"/>
      <c r="FC49" s="416"/>
      <c r="FD49" s="416"/>
      <c r="FE49" s="416"/>
      <c r="FF49" s="416"/>
      <c r="FG49" s="416"/>
      <c r="FH49" s="416"/>
      <c r="FI49" s="416"/>
      <c r="FJ49" s="416"/>
      <c r="FK49" s="416"/>
      <c r="FL49" s="416"/>
      <c r="FM49" s="416"/>
      <c r="FN49" s="416"/>
      <c r="FO49" s="416"/>
      <c r="FP49" s="416"/>
      <c r="FQ49" s="416"/>
      <c r="FR49" s="416"/>
      <c r="FS49" s="416"/>
      <c r="FT49" s="416"/>
      <c r="FU49" s="416"/>
      <c r="FV49" s="416"/>
      <c r="FW49" s="416"/>
      <c r="FX49" s="416"/>
      <c r="FY49" s="416"/>
      <c r="FZ49" s="416"/>
      <c r="GA49" s="416"/>
      <c r="GB49" s="416"/>
      <c r="GC49" s="416"/>
      <c r="GD49" s="416"/>
      <c r="GE49" s="416"/>
      <c r="GF49" s="416"/>
      <c r="GG49" s="416"/>
      <c r="GH49" s="416"/>
      <c r="GI49" s="416"/>
      <c r="GJ49" s="416"/>
      <c r="GK49" s="416"/>
      <c r="GL49" s="416"/>
      <c r="GM49" s="416"/>
      <c r="GN49" s="416"/>
      <c r="GO49" s="416"/>
      <c r="GP49" s="416"/>
      <c r="GQ49" s="416"/>
      <c r="GR49" s="416"/>
      <c r="GS49" s="416"/>
      <c r="GT49" s="416"/>
      <c r="GU49" s="416"/>
      <c r="GV49" s="416"/>
      <c r="GW49" s="416"/>
      <c r="GX49" s="416"/>
      <c r="GY49" s="416"/>
      <c r="GZ49" s="416"/>
      <c r="HA49" s="416"/>
      <c r="HB49" s="416"/>
      <c r="HC49" s="416"/>
      <c r="HD49" s="416"/>
      <c r="HE49" s="416"/>
      <c r="HF49" s="416"/>
      <c r="HG49" s="416"/>
      <c r="HH49" s="416"/>
      <c r="HI49" s="416"/>
      <c r="HJ49" s="416"/>
      <c r="HK49" s="416"/>
      <c r="HL49" s="416"/>
      <c r="HM49" s="416"/>
      <c r="HN49" s="416"/>
      <c r="HO49" s="416"/>
      <c r="HP49" s="416"/>
      <c r="HQ49" s="416"/>
      <c r="HR49" s="416"/>
      <c r="HS49" s="416"/>
      <c r="HT49" s="416"/>
      <c r="HU49" s="416"/>
      <c r="HV49" s="416"/>
      <c r="HW49" s="416"/>
      <c r="HX49" s="416"/>
      <c r="HY49" s="416"/>
      <c r="HZ49" s="416"/>
      <c r="IA49" s="416"/>
      <c r="IB49" s="416"/>
      <c r="IC49" s="416"/>
      <c r="ID49" s="416"/>
      <c r="IE49" s="416"/>
      <c r="IF49" s="416"/>
      <c r="IG49" s="416"/>
      <c r="IH49" s="416"/>
      <c r="II49" s="416"/>
      <c r="IJ49" s="416"/>
      <c r="IK49" s="416"/>
      <c r="IL49" s="416"/>
      <c r="IM49" s="416"/>
      <c r="IN49" s="416"/>
      <c r="IO49" s="416"/>
      <c r="IP49" s="416"/>
      <c r="IQ49" s="416"/>
      <c r="IR49" s="416"/>
      <c r="IS49" s="416"/>
      <c r="IT49" s="416"/>
      <c r="IU49" s="416"/>
      <c r="IV49" s="416"/>
      <c r="IW49" s="416"/>
      <c r="IX49" s="416"/>
      <c r="IY49" s="416"/>
      <c r="IZ49" s="416"/>
      <c r="JA49" s="416"/>
      <c r="JB49" s="416"/>
      <c r="JC49" s="416"/>
      <c r="JD49" s="416"/>
      <c r="JE49" s="416"/>
      <c r="JF49" s="416"/>
      <c r="JG49" s="416"/>
      <c r="JH49" s="416"/>
      <c r="JI49" s="416"/>
      <c r="JJ49" s="416"/>
      <c r="JK49" s="416"/>
      <c r="JL49" s="416"/>
      <c r="JM49" s="416"/>
      <c r="JN49" s="416"/>
      <c r="JO49" s="416"/>
      <c r="JP49" s="416"/>
      <c r="JQ49" s="416"/>
      <c r="JR49" s="416"/>
      <c r="JS49" s="416"/>
      <c r="JT49" s="416"/>
      <c r="JU49" s="416"/>
      <c r="JV49" s="416"/>
      <c r="JW49" s="416"/>
      <c r="JX49" s="416"/>
      <c r="JY49" s="416"/>
      <c r="JZ49" s="416"/>
      <c r="KA49" s="416"/>
      <c r="KB49" s="416"/>
      <c r="KC49" s="416"/>
      <c r="KD49" s="416"/>
      <c r="KE49" s="416"/>
      <c r="KF49" s="416"/>
      <c r="KG49" s="416"/>
      <c r="KH49" s="416"/>
      <c r="KI49" s="416"/>
      <c r="KJ49" s="416"/>
      <c r="KK49" s="416"/>
      <c r="KL49" s="416"/>
      <c r="KM49" s="416"/>
      <c r="KN49" s="416"/>
      <c r="KO49" s="416"/>
      <c r="KP49" s="416"/>
      <c r="KQ49" s="416"/>
      <c r="KR49" s="416"/>
      <c r="KS49" s="416"/>
      <c r="KT49" s="416"/>
      <c r="KU49" s="416"/>
      <c r="KV49" s="416"/>
      <c r="KW49" s="416"/>
      <c r="KX49" s="416"/>
      <c r="KY49" s="416"/>
      <c r="KZ49" s="416"/>
      <c r="LA49" s="416"/>
      <c r="LB49" s="416"/>
      <c r="LC49" s="416"/>
      <c r="LD49" s="416"/>
      <c r="LE49" s="416"/>
      <c r="LF49" s="416"/>
      <c r="LG49" s="416"/>
      <c r="LH49" s="416"/>
      <c r="LI49" s="416"/>
      <c r="LJ49" s="416"/>
      <c r="LK49" s="416"/>
      <c r="LL49" s="416"/>
      <c r="LM49" s="416"/>
      <c r="LN49" s="416"/>
      <c r="LO49" s="416"/>
      <c r="LP49" s="416"/>
      <c r="LQ49" s="416"/>
      <c r="LR49" s="416"/>
      <c r="LS49" s="416"/>
      <c r="LT49" s="416"/>
      <c r="LU49" s="416"/>
      <c r="LV49" s="416"/>
      <c r="LW49" s="416"/>
      <c r="LX49" s="416"/>
      <c r="LY49" s="416"/>
      <c r="LZ49" s="416"/>
      <c r="MA49" s="416"/>
      <c r="MB49" s="416"/>
      <c r="MC49" s="416"/>
      <c r="MD49" s="416"/>
      <c r="ME49" s="416"/>
      <c r="MF49" s="416"/>
      <c r="MG49" s="416"/>
      <c r="MH49" s="416"/>
      <c r="MI49" s="416"/>
      <c r="MJ49" s="416"/>
      <c r="MK49" s="416"/>
      <c r="ML49" s="416"/>
      <c r="MM49" s="416"/>
      <c r="MN49" s="416"/>
      <c r="MO49" s="416"/>
      <c r="MP49" s="416"/>
      <c r="MQ49" s="416"/>
      <c r="MR49" s="416"/>
      <c r="MS49" s="416"/>
      <c r="MT49" s="416"/>
      <c r="MU49" s="416"/>
      <c r="MV49" s="416"/>
      <c r="MW49" s="416"/>
      <c r="MX49" s="416"/>
      <c r="MY49" s="416"/>
      <c r="MZ49" s="416"/>
      <c r="NA49" s="416"/>
      <c r="NB49" s="416"/>
      <c r="NC49" s="416"/>
      <c r="ND49" s="416"/>
      <c r="NE49" s="416"/>
      <c r="NF49" s="416"/>
      <c r="NG49" s="416"/>
      <c r="NH49" s="416"/>
      <c r="NI49" s="416"/>
      <c r="NJ49" s="416"/>
      <c r="NK49" s="416"/>
      <c r="NL49" s="416"/>
      <c r="NM49" s="416"/>
      <c r="NN49" s="416"/>
      <c r="NO49" s="416"/>
      <c r="NP49" s="416"/>
      <c r="NQ49" s="416"/>
      <c r="NR49" s="416"/>
      <c r="NS49" s="416"/>
      <c r="NT49" s="416"/>
      <c r="NU49" s="416"/>
      <c r="NV49" s="416"/>
      <c r="NW49" s="416"/>
      <c r="NX49" s="416"/>
      <c r="NY49" s="416"/>
      <c r="NZ49" s="416"/>
      <c r="OA49" s="416"/>
      <c r="OB49" s="416"/>
      <c r="OC49" s="416"/>
      <c r="OD49" s="416"/>
      <c r="OE49" s="416"/>
      <c r="OF49" s="416"/>
      <c r="OG49" s="416"/>
      <c r="OH49" s="416"/>
      <c r="OI49" s="416"/>
      <c r="OJ49" s="416"/>
      <c r="OK49" s="416"/>
      <c r="OL49" s="416"/>
      <c r="OM49" s="416"/>
      <c r="ON49" s="416"/>
      <c r="OO49" s="416"/>
      <c r="OP49" s="416"/>
      <c r="OQ49" s="416"/>
      <c r="OR49" s="416"/>
      <c r="OS49" s="416"/>
      <c r="OT49" s="416"/>
      <c r="OU49" s="416"/>
      <c r="OV49" s="416"/>
      <c r="OW49" s="416"/>
      <c r="OX49" s="416"/>
      <c r="OY49" s="416"/>
      <c r="OZ49" s="416"/>
      <c r="PA49" s="416"/>
      <c r="PB49" s="416"/>
      <c r="PC49" s="416"/>
      <c r="PD49" s="416"/>
      <c r="PE49" s="416"/>
      <c r="PF49" s="416"/>
      <c r="PG49" s="416"/>
      <c r="PH49" s="416"/>
      <c r="PI49" s="416"/>
      <c r="PJ49" s="416"/>
      <c r="PK49" s="416"/>
      <c r="PL49" s="416"/>
      <c r="PM49" s="416"/>
      <c r="PN49" s="416"/>
      <c r="PO49" s="416"/>
      <c r="PP49" s="416"/>
      <c r="PQ49" s="416"/>
      <c r="PR49" s="416"/>
      <c r="PS49" s="416"/>
      <c r="PT49" s="416"/>
      <c r="PU49" s="416"/>
      <c r="PV49" s="416"/>
      <c r="PW49" s="416"/>
      <c r="PX49" s="416"/>
      <c r="PY49" s="416"/>
      <c r="PZ49" s="416"/>
      <c r="QA49" s="416"/>
      <c r="QB49" s="416"/>
      <c r="QC49" s="416"/>
      <c r="QD49" s="416"/>
      <c r="QE49" s="416"/>
      <c r="QF49" s="416"/>
      <c r="QG49" s="416"/>
      <c r="QH49" s="416"/>
      <c r="QI49" s="416"/>
      <c r="QJ49" s="416"/>
      <c r="QK49" s="416"/>
      <c r="QL49" s="416"/>
      <c r="QM49" s="416"/>
      <c r="QN49" s="416"/>
      <c r="QO49" s="416"/>
      <c r="QP49" s="416"/>
      <c r="QQ49" s="416"/>
      <c r="QR49" s="416"/>
      <c r="QS49" s="416"/>
      <c r="QT49" s="416"/>
      <c r="QU49" s="416"/>
      <c r="QV49" s="416"/>
      <c r="QW49" s="416"/>
      <c r="QX49" s="416"/>
      <c r="QY49" s="416"/>
      <c r="QZ49" s="416"/>
      <c r="RA49" s="416"/>
      <c r="RB49" s="416"/>
      <c r="RC49" s="416"/>
      <c r="RD49" s="416"/>
      <c r="RE49" s="416"/>
      <c r="RF49" s="416"/>
      <c r="RG49" s="416"/>
      <c r="RH49" s="416"/>
      <c r="RI49" s="416"/>
      <c r="RJ49" s="416"/>
      <c r="RK49" s="416"/>
      <c r="RL49" s="416"/>
      <c r="RM49" s="416"/>
      <c r="RN49" s="416"/>
      <c r="RO49" s="416"/>
      <c r="RP49" s="416"/>
      <c r="RQ49" s="416"/>
      <c r="RR49" s="416"/>
      <c r="RS49" s="416"/>
      <c r="RT49" s="416"/>
      <c r="RU49" s="416"/>
      <c r="RV49" s="416"/>
      <c r="RW49" s="416"/>
      <c r="RX49" s="416"/>
      <c r="RY49" s="416"/>
      <c r="RZ49" s="416"/>
      <c r="SA49" s="416"/>
      <c r="SB49" s="416"/>
      <c r="SC49" s="416"/>
      <c r="SD49" s="416"/>
      <c r="SE49" s="416"/>
      <c r="SF49" s="416"/>
      <c r="SG49" s="416"/>
      <c r="SH49" s="416"/>
      <c r="SI49" s="416"/>
      <c r="SJ49" s="416"/>
      <c r="SK49" s="416"/>
      <c r="SL49" s="416"/>
      <c r="SM49" s="416"/>
      <c r="SN49" s="416"/>
      <c r="SO49" s="416"/>
      <c r="SP49" s="416"/>
      <c r="SQ49" s="416"/>
      <c r="SR49" s="416"/>
      <c r="SS49" s="416"/>
      <c r="ST49" s="416"/>
      <c r="SU49" s="416"/>
      <c r="SV49" s="416"/>
      <c r="SW49" s="416"/>
      <c r="SX49" s="416"/>
      <c r="SY49" s="416"/>
      <c r="SZ49" s="416"/>
      <c r="TA49" s="416"/>
      <c r="TB49" s="416"/>
      <c r="TC49" s="416"/>
      <c r="TD49" s="416"/>
      <c r="TE49" s="416"/>
      <c r="TF49" s="416"/>
      <c r="TG49" s="416"/>
      <c r="TH49" s="416"/>
      <c r="TI49" s="416"/>
      <c r="TJ49" s="416"/>
      <c r="TK49" s="416"/>
      <c r="TL49" s="416"/>
      <c r="TM49" s="416"/>
      <c r="TN49" s="416"/>
      <c r="TO49" s="416"/>
      <c r="TP49" s="416"/>
      <c r="TQ49" s="416"/>
      <c r="TR49" s="416"/>
      <c r="TS49" s="416"/>
      <c r="TT49" s="416"/>
      <c r="TU49" s="416"/>
      <c r="TV49" s="416"/>
      <c r="TW49" s="416"/>
      <c r="TX49" s="416"/>
      <c r="TY49" s="416"/>
      <c r="TZ49" s="416"/>
      <c r="UA49" s="416"/>
      <c r="UB49" s="416"/>
      <c r="UC49" s="416"/>
      <c r="UD49" s="416"/>
      <c r="UE49" s="416"/>
      <c r="UF49" s="416"/>
      <c r="UG49" s="416"/>
      <c r="UH49" s="416"/>
      <c r="UI49" s="416"/>
      <c r="UJ49" s="416"/>
      <c r="UK49" s="416"/>
      <c r="UL49" s="416"/>
      <c r="UM49" s="416"/>
      <c r="UN49" s="416"/>
      <c r="UO49" s="416"/>
      <c r="UP49" s="416"/>
      <c r="UQ49" s="416"/>
      <c r="UR49" s="416"/>
      <c r="US49" s="416"/>
      <c r="UT49" s="416"/>
      <c r="UU49" s="416"/>
      <c r="UV49" s="416"/>
      <c r="UW49" s="416"/>
      <c r="UX49" s="416"/>
      <c r="UY49" s="416"/>
      <c r="UZ49" s="416"/>
      <c r="VA49" s="416"/>
      <c r="VB49" s="416"/>
      <c r="VC49" s="416"/>
      <c r="VD49" s="416"/>
      <c r="VE49" s="416"/>
      <c r="VF49" s="416"/>
      <c r="VG49" s="416"/>
      <c r="VH49" s="416"/>
      <c r="VI49" s="416"/>
      <c r="VJ49" s="416"/>
      <c r="VK49" s="416"/>
      <c r="VL49" s="416"/>
      <c r="VM49" s="416"/>
      <c r="VN49" s="416"/>
      <c r="VO49" s="416"/>
      <c r="VP49" s="416"/>
      <c r="VQ49" s="416"/>
      <c r="VR49" s="416"/>
      <c r="VS49" s="416"/>
      <c r="VT49" s="416"/>
      <c r="VU49" s="416"/>
      <c r="VV49" s="416"/>
      <c r="VW49" s="416"/>
      <c r="VX49" s="416"/>
      <c r="VY49" s="416"/>
      <c r="VZ49" s="416"/>
      <c r="WA49" s="416"/>
      <c r="WB49" s="416"/>
      <c r="WC49" s="416"/>
      <c r="WD49" s="416"/>
      <c r="WE49" s="416"/>
      <c r="WF49" s="416"/>
      <c r="WG49" s="416"/>
      <c r="WH49" s="416"/>
      <c r="WI49" s="416"/>
      <c r="WJ49" s="416"/>
      <c r="WK49" s="416"/>
      <c r="WL49" s="416"/>
      <c r="WM49" s="416"/>
      <c r="WN49" s="416"/>
      <c r="WO49" s="416"/>
      <c r="WP49" s="416"/>
      <c r="WQ49" s="416"/>
      <c r="WR49" s="416"/>
      <c r="WS49" s="416"/>
      <c r="WT49" s="416"/>
      <c r="WU49" s="416"/>
      <c r="WV49" s="416"/>
      <c r="WW49" s="416"/>
      <c r="WX49" s="416"/>
      <c r="WY49" s="416"/>
      <c r="WZ49" s="416"/>
      <c r="XA49" s="416"/>
      <c r="XB49" s="416"/>
      <c r="XC49" s="416"/>
      <c r="XD49" s="416"/>
      <c r="XE49" s="416"/>
      <c r="XF49" s="416"/>
      <c r="XG49" s="416"/>
      <c r="XH49" s="416"/>
      <c r="XI49" s="416"/>
      <c r="XJ49" s="416"/>
      <c r="XK49" s="416"/>
      <c r="XL49" s="416"/>
      <c r="XM49" s="416"/>
      <c r="XN49" s="416"/>
      <c r="XO49" s="416"/>
      <c r="XP49" s="416"/>
      <c r="XQ49" s="416"/>
      <c r="XR49" s="416"/>
      <c r="XS49" s="416"/>
      <c r="XT49" s="416"/>
      <c r="XU49" s="416"/>
      <c r="XV49" s="416"/>
      <c r="XW49" s="416"/>
      <c r="XX49" s="416"/>
      <c r="XY49" s="416"/>
      <c r="XZ49" s="416"/>
      <c r="YA49" s="416"/>
      <c r="YB49" s="416"/>
      <c r="YC49" s="416"/>
      <c r="YD49" s="416"/>
      <c r="YE49" s="416"/>
      <c r="YF49" s="416"/>
      <c r="YG49" s="416"/>
      <c r="YH49" s="416"/>
      <c r="YI49" s="416"/>
      <c r="YJ49" s="416"/>
      <c r="YK49" s="416"/>
      <c r="YL49" s="416"/>
      <c r="YM49" s="416"/>
      <c r="YN49" s="416"/>
      <c r="YO49" s="416"/>
      <c r="YP49" s="416"/>
      <c r="YQ49" s="416"/>
      <c r="YR49" s="416"/>
      <c r="YS49" s="416"/>
      <c r="YT49" s="416"/>
      <c r="YU49" s="416"/>
      <c r="YV49" s="416"/>
      <c r="YW49" s="416"/>
      <c r="YX49" s="416"/>
      <c r="YY49" s="416"/>
      <c r="YZ49" s="416"/>
      <c r="ZA49" s="416"/>
      <c r="ZB49" s="416"/>
      <c r="ZC49" s="416"/>
      <c r="ZD49" s="416"/>
      <c r="ZE49" s="416"/>
      <c r="ZF49" s="416"/>
      <c r="ZG49" s="416"/>
      <c r="ZH49" s="416"/>
      <c r="ZI49" s="416"/>
      <c r="ZJ49" s="416"/>
      <c r="ZK49" s="416"/>
      <c r="ZL49" s="416"/>
      <c r="ZM49" s="416"/>
      <c r="ZN49" s="416"/>
      <c r="ZO49" s="416"/>
      <c r="ZP49" s="416"/>
      <c r="ZQ49" s="416"/>
      <c r="ZR49" s="416"/>
      <c r="ZS49" s="416"/>
      <c r="ZT49" s="416"/>
      <c r="ZU49" s="416"/>
      <c r="ZV49" s="416"/>
      <c r="ZW49" s="416"/>
      <c r="ZX49" s="416"/>
      <c r="ZY49" s="416"/>
      <c r="ZZ49" s="416"/>
      <c r="AAA49" s="416"/>
      <c r="AAB49" s="416"/>
      <c r="AAC49" s="416"/>
      <c r="AAD49" s="416"/>
      <c r="AAE49" s="416"/>
      <c r="AAF49" s="416"/>
      <c r="AAG49" s="416"/>
      <c r="AAH49" s="416"/>
      <c r="AAI49" s="416"/>
      <c r="AAJ49" s="416"/>
      <c r="AAK49" s="416"/>
      <c r="AAL49" s="416"/>
      <c r="AAM49" s="416"/>
      <c r="AAN49" s="416"/>
      <c r="AAO49" s="416"/>
      <c r="AAP49" s="416"/>
      <c r="AAQ49" s="416"/>
      <c r="AAR49" s="416"/>
      <c r="AAS49" s="416"/>
      <c r="AAT49" s="416"/>
      <c r="AAU49" s="416"/>
      <c r="AAV49" s="416"/>
      <c r="AAW49" s="416"/>
      <c r="AAX49" s="416"/>
      <c r="AAY49" s="416"/>
      <c r="AAZ49" s="416"/>
      <c r="ABA49" s="416"/>
      <c r="ABB49" s="416"/>
      <c r="ABC49" s="416"/>
      <c r="ABD49" s="416"/>
      <c r="ABE49" s="416"/>
      <c r="ABF49" s="416"/>
      <c r="ABG49" s="416"/>
      <c r="ABH49" s="416"/>
      <c r="ABI49" s="416"/>
      <c r="ABJ49" s="416"/>
      <c r="ABK49" s="416"/>
      <c r="ABL49" s="416"/>
      <c r="ABM49" s="416"/>
      <c r="ABN49" s="416"/>
      <c r="ABO49" s="416"/>
      <c r="ABP49" s="416"/>
      <c r="ABQ49" s="416"/>
      <c r="ABR49" s="416"/>
      <c r="ABS49" s="416"/>
      <c r="ABT49" s="416"/>
      <c r="ABU49" s="416"/>
      <c r="ABV49" s="416"/>
      <c r="ABW49" s="416"/>
      <c r="ABX49" s="416"/>
      <c r="ABY49" s="416"/>
      <c r="ABZ49" s="416"/>
      <c r="ACA49" s="416"/>
      <c r="ACB49" s="416"/>
      <c r="ACC49" s="416"/>
      <c r="ACD49" s="416"/>
      <c r="ACE49" s="416"/>
      <c r="ACF49" s="416"/>
      <c r="ACG49" s="416"/>
      <c r="ACH49" s="416"/>
      <c r="ACI49" s="416"/>
      <c r="ACJ49" s="416"/>
      <c r="ACK49" s="416"/>
      <c r="ACL49" s="416"/>
      <c r="ACM49" s="416"/>
      <c r="ACN49" s="416"/>
      <c r="ACO49" s="416"/>
      <c r="ACP49" s="416"/>
      <c r="ACQ49" s="416"/>
      <c r="ACR49" s="416"/>
      <c r="ACS49" s="416"/>
      <c r="ACT49" s="416"/>
      <c r="ACU49" s="416"/>
      <c r="ACV49" s="416"/>
      <c r="ACW49" s="416"/>
      <c r="ACX49" s="416"/>
      <c r="ACY49" s="416"/>
      <c r="ACZ49" s="416"/>
      <c r="ADA49" s="416"/>
      <c r="ADB49" s="416"/>
      <c r="ADC49" s="416"/>
      <c r="ADD49" s="416"/>
      <c r="ADE49" s="416"/>
      <c r="ADF49" s="416"/>
      <c r="ADG49" s="416"/>
      <c r="ADH49" s="416"/>
      <c r="ADI49" s="416"/>
      <c r="ADJ49" s="416"/>
      <c r="ADK49" s="416"/>
      <c r="ADL49" s="416"/>
      <c r="ADM49" s="416"/>
      <c r="ADN49" s="416"/>
      <c r="ADO49" s="416"/>
      <c r="ADP49" s="416"/>
      <c r="ADQ49" s="416"/>
      <c r="ADR49" s="416"/>
      <c r="ADS49" s="416"/>
      <c r="ADT49" s="416"/>
      <c r="ADU49" s="416"/>
      <c r="ADV49" s="416"/>
      <c r="ADW49" s="416"/>
      <c r="ADX49" s="416"/>
      <c r="ADY49" s="416"/>
      <c r="ADZ49" s="416"/>
      <c r="AEA49" s="416"/>
      <c r="AEB49" s="416"/>
      <c r="AEC49" s="416"/>
      <c r="AED49" s="416"/>
      <c r="AEE49" s="416"/>
      <c r="AEF49" s="416"/>
      <c r="AEG49" s="416"/>
      <c r="AEH49" s="416"/>
      <c r="AEI49" s="416"/>
      <c r="AEJ49" s="416"/>
      <c r="AEK49" s="416"/>
      <c r="AEL49" s="416"/>
      <c r="AEM49" s="416"/>
      <c r="AEN49" s="416"/>
      <c r="AEO49" s="416"/>
      <c r="AEP49" s="416"/>
      <c r="AEQ49" s="416"/>
      <c r="AER49" s="416"/>
      <c r="AES49" s="416"/>
      <c r="AET49" s="416"/>
      <c r="AEU49" s="416"/>
      <c r="AEV49" s="416"/>
      <c r="AEW49" s="416"/>
      <c r="AEX49" s="416"/>
      <c r="AEY49" s="416"/>
      <c r="AEZ49" s="416"/>
      <c r="AFA49" s="416"/>
      <c r="AFB49" s="416"/>
      <c r="AFC49" s="416"/>
      <c r="AFD49" s="416"/>
      <c r="AFE49" s="416"/>
      <c r="AFF49" s="416"/>
      <c r="AFG49" s="416"/>
      <c r="AFH49" s="416"/>
      <c r="AFI49" s="416"/>
      <c r="AFJ49" s="416"/>
      <c r="AFK49" s="416"/>
      <c r="AFL49" s="416"/>
      <c r="AFM49" s="416"/>
      <c r="AFN49" s="416"/>
      <c r="AFO49" s="416"/>
      <c r="AFP49" s="416"/>
      <c r="AFQ49" s="416"/>
      <c r="AFR49" s="416"/>
      <c r="AFS49" s="416"/>
      <c r="AFT49" s="416"/>
      <c r="AFU49" s="416"/>
      <c r="AFV49" s="416"/>
      <c r="AFW49" s="416"/>
      <c r="AFX49" s="416"/>
      <c r="AFY49" s="416"/>
      <c r="AFZ49" s="416"/>
      <c r="AGA49" s="416"/>
      <c r="AGB49" s="416"/>
      <c r="AGC49" s="416"/>
      <c r="AGD49" s="416"/>
      <c r="AGE49" s="416"/>
      <c r="AGF49" s="416"/>
      <c r="AGG49" s="416"/>
      <c r="AGH49" s="416"/>
      <c r="AGI49" s="416"/>
      <c r="AGJ49" s="416"/>
      <c r="AGK49" s="416"/>
      <c r="AGL49" s="416"/>
      <c r="AGM49" s="416"/>
      <c r="AGN49" s="416"/>
      <c r="AGO49" s="416"/>
      <c r="AGP49" s="416"/>
      <c r="AGQ49" s="416"/>
      <c r="AGR49" s="416"/>
      <c r="AGS49" s="416"/>
      <c r="AGT49" s="416"/>
      <c r="AGU49" s="416"/>
      <c r="AGV49" s="416"/>
      <c r="AGW49" s="416"/>
      <c r="AGX49" s="416"/>
      <c r="AGY49" s="416"/>
      <c r="AGZ49" s="416"/>
      <c r="AHA49" s="416"/>
      <c r="AHB49" s="416"/>
      <c r="AHC49" s="416"/>
      <c r="AHD49" s="416"/>
      <c r="AHE49" s="416"/>
      <c r="AHF49" s="416"/>
      <c r="AHG49" s="416"/>
      <c r="AHH49" s="416"/>
      <c r="AHI49" s="416"/>
      <c r="AHJ49" s="416"/>
      <c r="AHK49" s="416"/>
      <c r="AHL49" s="416"/>
      <c r="AHM49" s="416"/>
      <c r="AHN49" s="416"/>
      <c r="AHO49" s="416"/>
      <c r="AHP49" s="416"/>
      <c r="AHQ49" s="416"/>
      <c r="AHR49" s="416"/>
      <c r="AHS49" s="416"/>
      <c r="AHT49" s="416"/>
      <c r="AHU49" s="416"/>
      <c r="AHV49" s="416"/>
      <c r="AHW49" s="416"/>
      <c r="AHX49" s="416"/>
      <c r="AHY49" s="416"/>
      <c r="AHZ49" s="416"/>
      <c r="AIA49" s="416"/>
      <c r="AIB49" s="416"/>
      <c r="AIC49" s="416"/>
      <c r="AID49" s="416"/>
      <c r="AIE49" s="416"/>
      <c r="AIF49" s="416"/>
      <c r="AIG49" s="416"/>
      <c r="AIH49" s="416"/>
      <c r="AII49" s="416"/>
      <c r="AIJ49" s="416"/>
      <c r="AIK49" s="416"/>
      <c r="AIL49" s="416"/>
      <c r="AIM49" s="416"/>
      <c r="AIN49" s="416"/>
      <c r="AIO49" s="416"/>
      <c r="AIP49" s="416"/>
      <c r="AIQ49" s="416"/>
      <c r="AIR49" s="416"/>
      <c r="AIS49" s="416"/>
      <c r="AIT49" s="416"/>
      <c r="AIU49" s="416"/>
      <c r="AIV49" s="416"/>
      <c r="AIW49" s="416"/>
      <c r="AIX49" s="416"/>
      <c r="AIY49" s="416"/>
      <c r="AIZ49" s="416"/>
      <c r="AJA49" s="416"/>
      <c r="AJB49" s="416"/>
      <c r="AJC49" s="416"/>
      <c r="AJD49" s="416"/>
      <c r="AJE49" s="416"/>
      <c r="AJF49" s="416"/>
      <c r="AJG49" s="416"/>
      <c r="AJH49" s="416"/>
      <c r="AJI49" s="416"/>
      <c r="AJJ49" s="416"/>
      <c r="AJK49" s="416"/>
      <c r="AJL49" s="416"/>
      <c r="AJM49" s="416"/>
      <c r="AJN49" s="416"/>
      <c r="AJO49" s="416"/>
      <c r="AJP49" s="416"/>
      <c r="AJQ49" s="416"/>
      <c r="AJR49" s="416"/>
      <c r="AJS49" s="416"/>
      <c r="AJT49" s="416"/>
      <c r="AJU49" s="416"/>
      <c r="AJV49" s="416"/>
      <c r="AJW49" s="416"/>
      <c r="AJX49" s="416"/>
      <c r="AJY49" s="416"/>
      <c r="AJZ49" s="416"/>
      <c r="AKA49" s="416"/>
      <c r="AKB49" s="416"/>
      <c r="AKC49" s="416"/>
      <c r="AKD49" s="416"/>
      <c r="AKE49" s="416"/>
      <c r="AKF49" s="416"/>
      <c r="AKG49" s="416"/>
      <c r="AKH49" s="416"/>
      <c r="AKI49" s="416"/>
      <c r="AKJ49" s="416"/>
      <c r="AKK49" s="416"/>
      <c r="AKL49" s="416"/>
      <c r="AKM49" s="416"/>
      <c r="AKN49" s="416"/>
      <c r="AKO49" s="416"/>
      <c r="AKP49" s="416"/>
      <c r="AKQ49" s="416"/>
      <c r="AKR49" s="416"/>
      <c r="AKS49" s="416"/>
      <c r="AKT49" s="416"/>
      <c r="AKU49" s="416"/>
      <c r="AKV49" s="416"/>
      <c r="AKW49" s="416"/>
      <c r="AKX49" s="416"/>
      <c r="AKY49" s="416"/>
      <c r="AKZ49" s="416"/>
      <c r="ALA49" s="416"/>
      <c r="ALB49" s="416"/>
      <c r="ALC49" s="416"/>
      <c r="ALD49" s="416"/>
      <c r="ALE49" s="416"/>
      <c r="ALF49" s="416"/>
      <c r="ALG49" s="416"/>
      <c r="ALH49" s="416"/>
      <c r="ALI49" s="416"/>
      <c r="ALJ49" s="416"/>
      <c r="ALK49" s="416"/>
      <c r="ALL49" s="416"/>
      <c r="ALM49" s="416"/>
      <c r="ALN49" s="416"/>
      <c r="ALO49" s="416"/>
      <c r="ALP49" s="416"/>
      <c r="ALQ49" s="416"/>
      <c r="ALR49" s="416"/>
      <c r="ALS49" s="416"/>
      <c r="ALT49" s="416"/>
      <c r="ALU49" s="416"/>
      <c r="ALV49" s="416"/>
      <c r="ALW49" s="416"/>
      <c r="ALX49" s="416"/>
      <c r="ALY49" s="416"/>
      <c r="ALZ49" s="416"/>
      <c r="AMA49" s="416"/>
      <c r="AMB49" s="416"/>
      <c r="AMC49" s="416"/>
      <c r="AMD49" s="416"/>
      <c r="AME49" s="416"/>
      <c r="AMF49" s="416"/>
      <c r="AMG49" s="416"/>
      <c r="AMH49" s="416"/>
      <c r="AMI49" s="416"/>
      <c r="AMJ49" s="416"/>
      <c r="AMK49" s="416"/>
    </row>
    <row r="50" spans="1:1025" s="298" customFormat="1" ht="39.950000000000003" customHeight="1" x14ac:dyDescent="0.8">
      <c r="A50" s="526" t="s">
        <v>292</v>
      </c>
      <c r="B50" s="423">
        <v>963.73333333333301</v>
      </c>
      <c r="C50" s="424">
        <v>317.75</v>
      </c>
      <c r="D50" s="423">
        <v>317.45999999999998</v>
      </c>
      <c r="E50" s="424">
        <v>756.92499999999995</v>
      </c>
      <c r="F50" s="423">
        <v>709.75</v>
      </c>
      <c r="G50" s="420">
        <v>613.12366666666662</v>
      </c>
      <c r="H50" s="421"/>
      <c r="I50" s="416"/>
      <c r="J50" s="416"/>
      <c r="K50" s="416"/>
      <c r="L50" s="416"/>
      <c r="M50" s="416"/>
      <c r="N50" s="416"/>
      <c r="O50" s="416"/>
      <c r="P50" s="416"/>
      <c r="Q50" s="416"/>
      <c r="R50" s="416"/>
      <c r="S50" s="416"/>
      <c r="T50" s="416"/>
      <c r="U50" s="416"/>
      <c r="V50" s="416"/>
      <c r="W50" s="416"/>
      <c r="X50" s="416"/>
      <c r="Y50" s="416"/>
      <c r="Z50" s="416"/>
      <c r="AA50" s="416"/>
      <c r="AB50" s="416"/>
      <c r="AC50" s="416"/>
      <c r="AD50" s="416"/>
      <c r="AE50" s="416"/>
      <c r="AF50" s="416"/>
      <c r="AG50" s="416"/>
      <c r="AH50" s="416"/>
      <c r="AI50" s="416"/>
      <c r="AJ50" s="416"/>
      <c r="AK50" s="416"/>
      <c r="AL50" s="416"/>
      <c r="AM50" s="416"/>
      <c r="AN50" s="416"/>
      <c r="AO50" s="416"/>
      <c r="AP50" s="416"/>
      <c r="AQ50" s="416"/>
      <c r="AR50" s="416"/>
      <c r="AS50" s="416"/>
      <c r="AT50" s="416"/>
      <c r="AU50" s="416"/>
      <c r="AV50" s="416"/>
      <c r="AW50" s="416"/>
      <c r="AX50" s="416"/>
      <c r="AY50" s="416"/>
      <c r="AZ50" s="416"/>
      <c r="BA50" s="416"/>
      <c r="BB50" s="416"/>
      <c r="BC50" s="416"/>
      <c r="BD50" s="416"/>
      <c r="BE50" s="416"/>
      <c r="BF50" s="416"/>
      <c r="BG50" s="416"/>
      <c r="BH50" s="416"/>
      <c r="BI50" s="416"/>
      <c r="BJ50" s="416"/>
      <c r="BK50" s="416"/>
      <c r="BL50" s="416"/>
      <c r="BM50" s="416"/>
      <c r="BN50" s="416"/>
      <c r="BO50" s="416"/>
      <c r="BP50" s="416"/>
      <c r="BQ50" s="416"/>
      <c r="BR50" s="416"/>
      <c r="BS50" s="416"/>
      <c r="BT50" s="416"/>
      <c r="BU50" s="416"/>
      <c r="BV50" s="416"/>
      <c r="BW50" s="416"/>
      <c r="BX50" s="416"/>
      <c r="BY50" s="416"/>
      <c r="BZ50" s="416"/>
      <c r="CA50" s="416"/>
      <c r="CB50" s="416"/>
      <c r="CC50" s="416"/>
      <c r="CD50" s="416"/>
      <c r="CE50" s="416"/>
      <c r="CF50" s="416"/>
      <c r="CG50" s="416"/>
      <c r="CH50" s="416"/>
      <c r="CI50" s="416"/>
      <c r="CJ50" s="416"/>
      <c r="CK50" s="416"/>
      <c r="CL50" s="416"/>
      <c r="CM50" s="416"/>
      <c r="CN50" s="416"/>
      <c r="CO50" s="416"/>
      <c r="CP50" s="416"/>
      <c r="CQ50" s="416"/>
      <c r="CR50" s="416"/>
      <c r="CS50" s="416"/>
      <c r="CT50" s="416"/>
      <c r="CU50" s="416"/>
      <c r="CV50" s="416"/>
      <c r="CW50" s="416"/>
      <c r="CX50" s="416"/>
      <c r="CY50" s="416"/>
      <c r="CZ50" s="416"/>
      <c r="DA50" s="416"/>
      <c r="DB50" s="416"/>
      <c r="DC50" s="416"/>
      <c r="DD50" s="416"/>
      <c r="DE50" s="416"/>
      <c r="DF50" s="416"/>
      <c r="DG50" s="416"/>
      <c r="DH50" s="416"/>
      <c r="DI50" s="416"/>
      <c r="DJ50" s="416"/>
      <c r="DK50" s="416"/>
      <c r="DL50" s="416"/>
      <c r="DM50" s="416"/>
      <c r="DN50" s="416"/>
      <c r="DO50" s="416"/>
      <c r="DP50" s="416"/>
      <c r="DQ50" s="416"/>
      <c r="DR50" s="416"/>
      <c r="DS50" s="416"/>
      <c r="DT50" s="416"/>
      <c r="DU50" s="416"/>
      <c r="DV50" s="416"/>
      <c r="DW50" s="416"/>
      <c r="DX50" s="416"/>
      <c r="DY50" s="416"/>
      <c r="DZ50" s="416"/>
      <c r="EA50" s="416"/>
      <c r="EB50" s="416"/>
      <c r="EC50" s="416"/>
      <c r="ED50" s="416"/>
      <c r="EE50" s="416"/>
      <c r="EF50" s="416"/>
      <c r="EG50" s="416"/>
      <c r="EH50" s="416"/>
      <c r="EI50" s="416"/>
      <c r="EJ50" s="416"/>
      <c r="EK50" s="416"/>
      <c r="EL50" s="416"/>
      <c r="EM50" s="416"/>
      <c r="EN50" s="416"/>
      <c r="EO50" s="416"/>
      <c r="EP50" s="416"/>
      <c r="EQ50" s="416"/>
      <c r="ER50" s="416"/>
      <c r="ES50" s="416"/>
      <c r="ET50" s="416"/>
      <c r="EU50" s="416"/>
      <c r="EV50" s="416"/>
      <c r="EW50" s="416"/>
      <c r="EX50" s="416"/>
      <c r="EY50" s="416"/>
      <c r="EZ50" s="416"/>
      <c r="FA50" s="416"/>
      <c r="FB50" s="416"/>
      <c r="FC50" s="416"/>
      <c r="FD50" s="416"/>
      <c r="FE50" s="416"/>
      <c r="FF50" s="416"/>
      <c r="FG50" s="416"/>
      <c r="FH50" s="416"/>
      <c r="FI50" s="416"/>
      <c r="FJ50" s="416"/>
      <c r="FK50" s="416"/>
      <c r="FL50" s="416"/>
      <c r="FM50" s="416"/>
      <c r="FN50" s="416"/>
      <c r="FO50" s="416"/>
      <c r="FP50" s="416"/>
      <c r="FQ50" s="416"/>
      <c r="FR50" s="416"/>
      <c r="FS50" s="416"/>
      <c r="FT50" s="416"/>
      <c r="FU50" s="416"/>
      <c r="FV50" s="416"/>
      <c r="FW50" s="416"/>
      <c r="FX50" s="416"/>
      <c r="FY50" s="416"/>
      <c r="FZ50" s="416"/>
      <c r="GA50" s="416"/>
      <c r="GB50" s="416"/>
      <c r="GC50" s="416"/>
      <c r="GD50" s="416"/>
      <c r="GE50" s="416"/>
      <c r="GF50" s="416"/>
      <c r="GG50" s="416"/>
      <c r="GH50" s="416"/>
      <c r="GI50" s="416"/>
      <c r="GJ50" s="416"/>
      <c r="GK50" s="416"/>
      <c r="GL50" s="416"/>
      <c r="GM50" s="416"/>
      <c r="GN50" s="416"/>
      <c r="GO50" s="416"/>
      <c r="GP50" s="416"/>
      <c r="GQ50" s="416"/>
      <c r="GR50" s="416"/>
      <c r="GS50" s="416"/>
      <c r="GT50" s="416"/>
      <c r="GU50" s="416"/>
      <c r="GV50" s="416"/>
      <c r="GW50" s="416"/>
      <c r="GX50" s="416"/>
      <c r="GY50" s="416"/>
      <c r="GZ50" s="416"/>
      <c r="HA50" s="416"/>
      <c r="HB50" s="416"/>
      <c r="HC50" s="416"/>
      <c r="HD50" s="416"/>
      <c r="HE50" s="416"/>
      <c r="HF50" s="416"/>
      <c r="HG50" s="416"/>
      <c r="HH50" s="416"/>
      <c r="HI50" s="416"/>
      <c r="HJ50" s="416"/>
      <c r="HK50" s="416"/>
      <c r="HL50" s="416"/>
      <c r="HM50" s="416"/>
      <c r="HN50" s="416"/>
      <c r="HO50" s="416"/>
      <c r="HP50" s="416"/>
      <c r="HQ50" s="416"/>
      <c r="HR50" s="416"/>
      <c r="HS50" s="416"/>
      <c r="HT50" s="416"/>
      <c r="HU50" s="416"/>
      <c r="HV50" s="416"/>
      <c r="HW50" s="416"/>
      <c r="HX50" s="416"/>
      <c r="HY50" s="416"/>
      <c r="HZ50" s="416"/>
      <c r="IA50" s="416"/>
      <c r="IB50" s="416"/>
      <c r="IC50" s="416"/>
      <c r="ID50" s="416"/>
      <c r="IE50" s="416"/>
      <c r="IF50" s="416"/>
      <c r="IG50" s="416"/>
      <c r="IH50" s="416"/>
      <c r="II50" s="416"/>
      <c r="IJ50" s="416"/>
      <c r="IK50" s="416"/>
      <c r="IL50" s="416"/>
      <c r="IM50" s="416"/>
      <c r="IN50" s="416"/>
      <c r="IO50" s="416"/>
      <c r="IP50" s="416"/>
      <c r="IQ50" s="416"/>
      <c r="IR50" s="416"/>
      <c r="IS50" s="416"/>
      <c r="IT50" s="416"/>
      <c r="IU50" s="416"/>
      <c r="IV50" s="416"/>
      <c r="IW50" s="416"/>
      <c r="IX50" s="416"/>
      <c r="IY50" s="416"/>
      <c r="IZ50" s="416"/>
      <c r="JA50" s="416"/>
      <c r="JB50" s="416"/>
      <c r="JC50" s="416"/>
      <c r="JD50" s="416"/>
      <c r="JE50" s="416"/>
      <c r="JF50" s="416"/>
      <c r="JG50" s="416"/>
      <c r="JH50" s="416"/>
      <c r="JI50" s="416"/>
      <c r="JJ50" s="416"/>
      <c r="JK50" s="416"/>
      <c r="JL50" s="416"/>
      <c r="JM50" s="416"/>
      <c r="JN50" s="416"/>
      <c r="JO50" s="416"/>
      <c r="JP50" s="416"/>
      <c r="JQ50" s="416"/>
      <c r="JR50" s="416"/>
      <c r="JS50" s="416"/>
      <c r="JT50" s="416"/>
      <c r="JU50" s="416"/>
      <c r="JV50" s="416"/>
      <c r="JW50" s="416"/>
      <c r="JX50" s="416"/>
      <c r="JY50" s="416"/>
      <c r="JZ50" s="416"/>
      <c r="KA50" s="416"/>
      <c r="KB50" s="416"/>
      <c r="KC50" s="416"/>
      <c r="KD50" s="416"/>
      <c r="KE50" s="416"/>
      <c r="KF50" s="416"/>
      <c r="KG50" s="416"/>
      <c r="KH50" s="416"/>
      <c r="KI50" s="416"/>
      <c r="KJ50" s="416"/>
      <c r="KK50" s="416"/>
      <c r="KL50" s="416"/>
      <c r="KM50" s="416"/>
      <c r="KN50" s="416"/>
      <c r="KO50" s="416"/>
      <c r="KP50" s="416"/>
      <c r="KQ50" s="416"/>
      <c r="KR50" s="416"/>
      <c r="KS50" s="416"/>
      <c r="KT50" s="416"/>
      <c r="KU50" s="416"/>
      <c r="KV50" s="416"/>
      <c r="KW50" s="416"/>
      <c r="KX50" s="416"/>
      <c r="KY50" s="416"/>
      <c r="KZ50" s="416"/>
      <c r="LA50" s="416"/>
      <c r="LB50" s="416"/>
      <c r="LC50" s="416"/>
      <c r="LD50" s="416"/>
      <c r="LE50" s="416"/>
      <c r="LF50" s="416"/>
      <c r="LG50" s="416"/>
      <c r="LH50" s="416"/>
      <c r="LI50" s="416"/>
      <c r="LJ50" s="416"/>
      <c r="LK50" s="416"/>
      <c r="LL50" s="416"/>
      <c r="LM50" s="416"/>
      <c r="LN50" s="416"/>
      <c r="LO50" s="416"/>
      <c r="LP50" s="416"/>
      <c r="LQ50" s="416"/>
      <c r="LR50" s="416"/>
      <c r="LS50" s="416"/>
      <c r="LT50" s="416"/>
      <c r="LU50" s="416"/>
      <c r="LV50" s="416"/>
      <c r="LW50" s="416"/>
      <c r="LX50" s="416"/>
      <c r="LY50" s="416"/>
      <c r="LZ50" s="416"/>
      <c r="MA50" s="416"/>
      <c r="MB50" s="416"/>
      <c r="MC50" s="416"/>
      <c r="MD50" s="416"/>
      <c r="ME50" s="416"/>
      <c r="MF50" s="416"/>
      <c r="MG50" s="416"/>
      <c r="MH50" s="416"/>
      <c r="MI50" s="416"/>
      <c r="MJ50" s="416"/>
      <c r="MK50" s="416"/>
      <c r="ML50" s="416"/>
      <c r="MM50" s="416"/>
      <c r="MN50" s="416"/>
      <c r="MO50" s="416"/>
      <c r="MP50" s="416"/>
      <c r="MQ50" s="416"/>
      <c r="MR50" s="416"/>
      <c r="MS50" s="416"/>
      <c r="MT50" s="416"/>
      <c r="MU50" s="416"/>
      <c r="MV50" s="416"/>
      <c r="MW50" s="416"/>
      <c r="MX50" s="416"/>
      <c r="MY50" s="416"/>
      <c r="MZ50" s="416"/>
      <c r="NA50" s="416"/>
      <c r="NB50" s="416"/>
      <c r="NC50" s="416"/>
      <c r="ND50" s="416"/>
      <c r="NE50" s="416"/>
      <c r="NF50" s="416"/>
      <c r="NG50" s="416"/>
      <c r="NH50" s="416"/>
      <c r="NI50" s="416"/>
      <c r="NJ50" s="416"/>
      <c r="NK50" s="416"/>
      <c r="NL50" s="416"/>
      <c r="NM50" s="416"/>
      <c r="NN50" s="416"/>
      <c r="NO50" s="416"/>
      <c r="NP50" s="416"/>
      <c r="NQ50" s="416"/>
      <c r="NR50" s="416"/>
      <c r="NS50" s="416"/>
      <c r="NT50" s="416"/>
      <c r="NU50" s="416"/>
      <c r="NV50" s="416"/>
      <c r="NW50" s="416"/>
      <c r="NX50" s="416"/>
      <c r="NY50" s="416"/>
      <c r="NZ50" s="416"/>
      <c r="OA50" s="416"/>
      <c r="OB50" s="416"/>
      <c r="OC50" s="416"/>
      <c r="OD50" s="416"/>
      <c r="OE50" s="416"/>
      <c r="OF50" s="416"/>
      <c r="OG50" s="416"/>
      <c r="OH50" s="416"/>
      <c r="OI50" s="416"/>
      <c r="OJ50" s="416"/>
      <c r="OK50" s="416"/>
      <c r="OL50" s="416"/>
      <c r="OM50" s="416"/>
      <c r="ON50" s="416"/>
      <c r="OO50" s="416"/>
      <c r="OP50" s="416"/>
      <c r="OQ50" s="416"/>
      <c r="OR50" s="416"/>
      <c r="OS50" s="416"/>
      <c r="OT50" s="416"/>
      <c r="OU50" s="416"/>
      <c r="OV50" s="416"/>
      <c r="OW50" s="416"/>
      <c r="OX50" s="416"/>
      <c r="OY50" s="416"/>
      <c r="OZ50" s="416"/>
      <c r="PA50" s="416"/>
      <c r="PB50" s="416"/>
      <c r="PC50" s="416"/>
      <c r="PD50" s="416"/>
      <c r="PE50" s="416"/>
      <c r="PF50" s="416"/>
      <c r="PG50" s="416"/>
      <c r="PH50" s="416"/>
      <c r="PI50" s="416"/>
      <c r="PJ50" s="416"/>
      <c r="PK50" s="416"/>
      <c r="PL50" s="416"/>
      <c r="PM50" s="416"/>
      <c r="PN50" s="416"/>
      <c r="PO50" s="416"/>
      <c r="PP50" s="416"/>
      <c r="PQ50" s="416"/>
      <c r="PR50" s="416"/>
      <c r="PS50" s="416"/>
      <c r="PT50" s="416"/>
      <c r="PU50" s="416"/>
      <c r="PV50" s="416"/>
      <c r="PW50" s="416"/>
      <c r="PX50" s="416"/>
      <c r="PY50" s="416"/>
      <c r="PZ50" s="416"/>
      <c r="QA50" s="416"/>
      <c r="QB50" s="416"/>
      <c r="QC50" s="416"/>
      <c r="QD50" s="416"/>
      <c r="QE50" s="416"/>
      <c r="QF50" s="416"/>
      <c r="QG50" s="416"/>
      <c r="QH50" s="416"/>
      <c r="QI50" s="416"/>
      <c r="QJ50" s="416"/>
      <c r="QK50" s="416"/>
      <c r="QL50" s="416"/>
      <c r="QM50" s="416"/>
      <c r="QN50" s="416"/>
      <c r="QO50" s="416"/>
      <c r="QP50" s="416"/>
      <c r="QQ50" s="416"/>
      <c r="QR50" s="416"/>
      <c r="QS50" s="416"/>
      <c r="QT50" s="416"/>
      <c r="QU50" s="416"/>
      <c r="QV50" s="416"/>
      <c r="QW50" s="416"/>
      <c r="QX50" s="416"/>
      <c r="QY50" s="416"/>
      <c r="QZ50" s="416"/>
      <c r="RA50" s="416"/>
      <c r="RB50" s="416"/>
      <c r="RC50" s="416"/>
      <c r="RD50" s="416"/>
      <c r="RE50" s="416"/>
      <c r="RF50" s="416"/>
      <c r="RG50" s="416"/>
      <c r="RH50" s="416"/>
      <c r="RI50" s="416"/>
      <c r="RJ50" s="416"/>
      <c r="RK50" s="416"/>
      <c r="RL50" s="416"/>
      <c r="RM50" s="416"/>
      <c r="RN50" s="416"/>
      <c r="RO50" s="416"/>
      <c r="RP50" s="416"/>
      <c r="RQ50" s="416"/>
      <c r="RR50" s="416"/>
      <c r="RS50" s="416"/>
      <c r="RT50" s="416"/>
      <c r="RU50" s="416"/>
      <c r="RV50" s="416"/>
      <c r="RW50" s="416"/>
      <c r="RX50" s="416"/>
      <c r="RY50" s="416"/>
      <c r="RZ50" s="416"/>
      <c r="SA50" s="416"/>
      <c r="SB50" s="416"/>
      <c r="SC50" s="416"/>
      <c r="SD50" s="416"/>
      <c r="SE50" s="416"/>
      <c r="SF50" s="416"/>
      <c r="SG50" s="416"/>
      <c r="SH50" s="416"/>
      <c r="SI50" s="416"/>
      <c r="SJ50" s="416"/>
      <c r="SK50" s="416"/>
      <c r="SL50" s="416"/>
      <c r="SM50" s="416"/>
      <c r="SN50" s="416"/>
      <c r="SO50" s="416"/>
      <c r="SP50" s="416"/>
      <c r="SQ50" s="416"/>
      <c r="SR50" s="416"/>
      <c r="SS50" s="416"/>
      <c r="ST50" s="416"/>
      <c r="SU50" s="416"/>
      <c r="SV50" s="416"/>
      <c r="SW50" s="416"/>
      <c r="SX50" s="416"/>
      <c r="SY50" s="416"/>
      <c r="SZ50" s="416"/>
      <c r="TA50" s="416"/>
      <c r="TB50" s="416"/>
      <c r="TC50" s="416"/>
      <c r="TD50" s="416"/>
      <c r="TE50" s="416"/>
      <c r="TF50" s="416"/>
      <c r="TG50" s="416"/>
      <c r="TH50" s="416"/>
      <c r="TI50" s="416"/>
      <c r="TJ50" s="416"/>
      <c r="TK50" s="416"/>
      <c r="TL50" s="416"/>
      <c r="TM50" s="416"/>
      <c r="TN50" s="416"/>
      <c r="TO50" s="416"/>
      <c r="TP50" s="416"/>
      <c r="TQ50" s="416"/>
      <c r="TR50" s="416"/>
      <c r="TS50" s="416"/>
      <c r="TT50" s="416"/>
      <c r="TU50" s="416"/>
      <c r="TV50" s="416"/>
      <c r="TW50" s="416"/>
      <c r="TX50" s="416"/>
      <c r="TY50" s="416"/>
      <c r="TZ50" s="416"/>
      <c r="UA50" s="416"/>
      <c r="UB50" s="416"/>
      <c r="UC50" s="416"/>
      <c r="UD50" s="416"/>
      <c r="UE50" s="416"/>
      <c r="UF50" s="416"/>
      <c r="UG50" s="416"/>
      <c r="UH50" s="416"/>
      <c r="UI50" s="416"/>
      <c r="UJ50" s="416"/>
      <c r="UK50" s="416"/>
      <c r="UL50" s="416"/>
      <c r="UM50" s="416"/>
      <c r="UN50" s="416"/>
      <c r="UO50" s="416"/>
      <c r="UP50" s="416"/>
      <c r="UQ50" s="416"/>
      <c r="UR50" s="416"/>
      <c r="US50" s="416"/>
      <c r="UT50" s="416"/>
      <c r="UU50" s="416"/>
      <c r="UV50" s="416"/>
      <c r="UW50" s="416"/>
      <c r="UX50" s="416"/>
      <c r="UY50" s="416"/>
      <c r="UZ50" s="416"/>
      <c r="VA50" s="416"/>
      <c r="VB50" s="416"/>
      <c r="VC50" s="416"/>
      <c r="VD50" s="416"/>
      <c r="VE50" s="416"/>
      <c r="VF50" s="416"/>
      <c r="VG50" s="416"/>
      <c r="VH50" s="416"/>
      <c r="VI50" s="416"/>
      <c r="VJ50" s="416"/>
      <c r="VK50" s="416"/>
      <c r="VL50" s="416"/>
      <c r="VM50" s="416"/>
      <c r="VN50" s="416"/>
      <c r="VO50" s="416"/>
      <c r="VP50" s="416"/>
      <c r="VQ50" s="416"/>
      <c r="VR50" s="416"/>
      <c r="VS50" s="416"/>
      <c r="VT50" s="416"/>
      <c r="VU50" s="416"/>
      <c r="VV50" s="416"/>
      <c r="VW50" s="416"/>
      <c r="VX50" s="416"/>
      <c r="VY50" s="416"/>
      <c r="VZ50" s="416"/>
      <c r="WA50" s="416"/>
      <c r="WB50" s="416"/>
      <c r="WC50" s="416"/>
      <c r="WD50" s="416"/>
      <c r="WE50" s="416"/>
      <c r="WF50" s="416"/>
      <c r="WG50" s="416"/>
      <c r="WH50" s="416"/>
      <c r="WI50" s="416"/>
      <c r="WJ50" s="416"/>
      <c r="WK50" s="416"/>
      <c r="WL50" s="416"/>
      <c r="WM50" s="416"/>
      <c r="WN50" s="416"/>
      <c r="WO50" s="416"/>
      <c r="WP50" s="416"/>
      <c r="WQ50" s="416"/>
      <c r="WR50" s="416"/>
      <c r="WS50" s="416"/>
      <c r="WT50" s="416"/>
      <c r="WU50" s="416"/>
      <c r="WV50" s="416"/>
      <c r="WW50" s="416"/>
      <c r="WX50" s="416"/>
      <c r="WY50" s="416"/>
      <c r="WZ50" s="416"/>
      <c r="XA50" s="416"/>
      <c r="XB50" s="416"/>
      <c r="XC50" s="416"/>
      <c r="XD50" s="416"/>
      <c r="XE50" s="416"/>
      <c r="XF50" s="416"/>
      <c r="XG50" s="416"/>
      <c r="XH50" s="416"/>
      <c r="XI50" s="416"/>
      <c r="XJ50" s="416"/>
      <c r="XK50" s="416"/>
      <c r="XL50" s="416"/>
      <c r="XM50" s="416"/>
      <c r="XN50" s="416"/>
      <c r="XO50" s="416"/>
      <c r="XP50" s="416"/>
      <c r="XQ50" s="416"/>
      <c r="XR50" s="416"/>
      <c r="XS50" s="416"/>
      <c r="XT50" s="416"/>
      <c r="XU50" s="416"/>
      <c r="XV50" s="416"/>
      <c r="XW50" s="416"/>
      <c r="XX50" s="416"/>
      <c r="XY50" s="416"/>
      <c r="XZ50" s="416"/>
      <c r="YA50" s="416"/>
      <c r="YB50" s="416"/>
      <c r="YC50" s="416"/>
      <c r="YD50" s="416"/>
      <c r="YE50" s="416"/>
      <c r="YF50" s="416"/>
      <c r="YG50" s="416"/>
      <c r="YH50" s="416"/>
      <c r="YI50" s="416"/>
      <c r="YJ50" s="416"/>
      <c r="YK50" s="416"/>
      <c r="YL50" s="416"/>
      <c r="YM50" s="416"/>
      <c r="YN50" s="416"/>
      <c r="YO50" s="416"/>
      <c r="YP50" s="416"/>
      <c r="YQ50" s="416"/>
      <c r="YR50" s="416"/>
      <c r="YS50" s="416"/>
      <c r="YT50" s="416"/>
      <c r="YU50" s="416"/>
      <c r="YV50" s="416"/>
      <c r="YW50" s="416"/>
      <c r="YX50" s="416"/>
      <c r="YY50" s="416"/>
      <c r="YZ50" s="416"/>
      <c r="ZA50" s="416"/>
      <c r="ZB50" s="416"/>
      <c r="ZC50" s="416"/>
      <c r="ZD50" s="416"/>
      <c r="ZE50" s="416"/>
      <c r="ZF50" s="416"/>
      <c r="ZG50" s="416"/>
      <c r="ZH50" s="416"/>
      <c r="ZI50" s="416"/>
      <c r="ZJ50" s="416"/>
      <c r="ZK50" s="416"/>
      <c r="ZL50" s="416"/>
      <c r="ZM50" s="416"/>
      <c r="ZN50" s="416"/>
      <c r="ZO50" s="416"/>
      <c r="ZP50" s="416"/>
      <c r="ZQ50" s="416"/>
      <c r="ZR50" s="416"/>
      <c r="ZS50" s="416"/>
      <c r="ZT50" s="416"/>
      <c r="ZU50" s="416"/>
      <c r="ZV50" s="416"/>
      <c r="ZW50" s="416"/>
      <c r="ZX50" s="416"/>
      <c r="ZY50" s="416"/>
      <c r="ZZ50" s="416"/>
      <c r="AAA50" s="416"/>
      <c r="AAB50" s="416"/>
      <c r="AAC50" s="416"/>
      <c r="AAD50" s="416"/>
      <c r="AAE50" s="416"/>
      <c r="AAF50" s="416"/>
      <c r="AAG50" s="416"/>
      <c r="AAH50" s="416"/>
      <c r="AAI50" s="416"/>
      <c r="AAJ50" s="416"/>
      <c r="AAK50" s="416"/>
      <c r="AAL50" s="416"/>
      <c r="AAM50" s="416"/>
      <c r="AAN50" s="416"/>
      <c r="AAO50" s="416"/>
      <c r="AAP50" s="416"/>
      <c r="AAQ50" s="416"/>
      <c r="AAR50" s="416"/>
      <c r="AAS50" s="416"/>
      <c r="AAT50" s="416"/>
      <c r="AAU50" s="416"/>
      <c r="AAV50" s="416"/>
      <c r="AAW50" s="416"/>
      <c r="AAX50" s="416"/>
      <c r="AAY50" s="416"/>
      <c r="AAZ50" s="416"/>
      <c r="ABA50" s="416"/>
      <c r="ABB50" s="416"/>
      <c r="ABC50" s="416"/>
      <c r="ABD50" s="416"/>
      <c r="ABE50" s="416"/>
      <c r="ABF50" s="416"/>
      <c r="ABG50" s="416"/>
      <c r="ABH50" s="416"/>
      <c r="ABI50" s="416"/>
      <c r="ABJ50" s="416"/>
      <c r="ABK50" s="416"/>
      <c r="ABL50" s="416"/>
      <c r="ABM50" s="416"/>
      <c r="ABN50" s="416"/>
      <c r="ABO50" s="416"/>
      <c r="ABP50" s="416"/>
      <c r="ABQ50" s="416"/>
      <c r="ABR50" s="416"/>
      <c r="ABS50" s="416"/>
      <c r="ABT50" s="416"/>
      <c r="ABU50" s="416"/>
      <c r="ABV50" s="416"/>
      <c r="ABW50" s="416"/>
      <c r="ABX50" s="416"/>
      <c r="ABY50" s="416"/>
      <c r="ABZ50" s="416"/>
      <c r="ACA50" s="416"/>
      <c r="ACB50" s="416"/>
      <c r="ACC50" s="416"/>
      <c r="ACD50" s="416"/>
      <c r="ACE50" s="416"/>
      <c r="ACF50" s="416"/>
      <c r="ACG50" s="416"/>
      <c r="ACH50" s="416"/>
      <c r="ACI50" s="416"/>
      <c r="ACJ50" s="416"/>
      <c r="ACK50" s="416"/>
      <c r="ACL50" s="416"/>
      <c r="ACM50" s="416"/>
      <c r="ACN50" s="416"/>
      <c r="ACO50" s="416"/>
      <c r="ACP50" s="416"/>
      <c r="ACQ50" s="416"/>
      <c r="ACR50" s="416"/>
      <c r="ACS50" s="416"/>
      <c r="ACT50" s="416"/>
      <c r="ACU50" s="416"/>
      <c r="ACV50" s="416"/>
      <c r="ACW50" s="416"/>
      <c r="ACX50" s="416"/>
      <c r="ACY50" s="416"/>
      <c r="ACZ50" s="416"/>
      <c r="ADA50" s="416"/>
      <c r="ADB50" s="416"/>
      <c r="ADC50" s="416"/>
      <c r="ADD50" s="416"/>
      <c r="ADE50" s="416"/>
      <c r="ADF50" s="416"/>
      <c r="ADG50" s="416"/>
      <c r="ADH50" s="416"/>
      <c r="ADI50" s="416"/>
      <c r="ADJ50" s="416"/>
      <c r="ADK50" s="416"/>
      <c r="ADL50" s="416"/>
      <c r="ADM50" s="416"/>
      <c r="ADN50" s="416"/>
      <c r="ADO50" s="416"/>
      <c r="ADP50" s="416"/>
      <c r="ADQ50" s="416"/>
      <c r="ADR50" s="416"/>
      <c r="ADS50" s="416"/>
      <c r="ADT50" s="416"/>
      <c r="ADU50" s="416"/>
      <c r="ADV50" s="416"/>
      <c r="ADW50" s="416"/>
      <c r="ADX50" s="416"/>
      <c r="ADY50" s="416"/>
      <c r="ADZ50" s="416"/>
      <c r="AEA50" s="416"/>
      <c r="AEB50" s="416"/>
      <c r="AEC50" s="416"/>
      <c r="AED50" s="416"/>
      <c r="AEE50" s="416"/>
      <c r="AEF50" s="416"/>
      <c r="AEG50" s="416"/>
      <c r="AEH50" s="416"/>
      <c r="AEI50" s="416"/>
      <c r="AEJ50" s="416"/>
      <c r="AEK50" s="416"/>
      <c r="AEL50" s="416"/>
      <c r="AEM50" s="416"/>
      <c r="AEN50" s="416"/>
      <c r="AEO50" s="416"/>
      <c r="AEP50" s="416"/>
      <c r="AEQ50" s="416"/>
      <c r="AER50" s="416"/>
      <c r="AES50" s="416"/>
      <c r="AET50" s="416"/>
      <c r="AEU50" s="416"/>
      <c r="AEV50" s="416"/>
      <c r="AEW50" s="416"/>
      <c r="AEX50" s="416"/>
      <c r="AEY50" s="416"/>
      <c r="AEZ50" s="416"/>
      <c r="AFA50" s="416"/>
      <c r="AFB50" s="416"/>
      <c r="AFC50" s="416"/>
      <c r="AFD50" s="416"/>
      <c r="AFE50" s="416"/>
      <c r="AFF50" s="416"/>
      <c r="AFG50" s="416"/>
      <c r="AFH50" s="416"/>
      <c r="AFI50" s="416"/>
      <c r="AFJ50" s="416"/>
      <c r="AFK50" s="416"/>
      <c r="AFL50" s="416"/>
      <c r="AFM50" s="416"/>
      <c r="AFN50" s="416"/>
      <c r="AFO50" s="416"/>
      <c r="AFP50" s="416"/>
      <c r="AFQ50" s="416"/>
      <c r="AFR50" s="416"/>
      <c r="AFS50" s="416"/>
      <c r="AFT50" s="416"/>
      <c r="AFU50" s="416"/>
      <c r="AFV50" s="416"/>
      <c r="AFW50" s="416"/>
      <c r="AFX50" s="416"/>
      <c r="AFY50" s="416"/>
      <c r="AFZ50" s="416"/>
      <c r="AGA50" s="416"/>
      <c r="AGB50" s="416"/>
      <c r="AGC50" s="416"/>
      <c r="AGD50" s="416"/>
      <c r="AGE50" s="416"/>
      <c r="AGF50" s="416"/>
      <c r="AGG50" s="416"/>
      <c r="AGH50" s="416"/>
      <c r="AGI50" s="416"/>
      <c r="AGJ50" s="416"/>
      <c r="AGK50" s="416"/>
      <c r="AGL50" s="416"/>
      <c r="AGM50" s="416"/>
      <c r="AGN50" s="416"/>
      <c r="AGO50" s="416"/>
      <c r="AGP50" s="416"/>
      <c r="AGQ50" s="416"/>
      <c r="AGR50" s="416"/>
      <c r="AGS50" s="416"/>
      <c r="AGT50" s="416"/>
      <c r="AGU50" s="416"/>
      <c r="AGV50" s="416"/>
      <c r="AGW50" s="416"/>
      <c r="AGX50" s="416"/>
      <c r="AGY50" s="416"/>
      <c r="AGZ50" s="416"/>
      <c r="AHA50" s="416"/>
      <c r="AHB50" s="416"/>
      <c r="AHC50" s="416"/>
      <c r="AHD50" s="416"/>
      <c r="AHE50" s="416"/>
      <c r="AHF50" s="416"/>
      <c r="AHG50" s="416"/>
      <c r="AHH50" s="416"/>
      <c r="AHI50" s="416"/>
      <c r="AHJ50" s="416"/>
      <c r="AHK50" s="416"/>
      <c r="AHL50" s="416"/>
      <c r="AHM50" s="416"/>
      <c r="AHN50" s="416"/>
      <c r="AHO50" s="416"/>
      <c r="AHP50" s="416"/>
      <c r="AHQ50" s="416"/>
      <c r="AHR50" s="416"/>
      <c r="AHS50" s="416"/>
      <c r="AHT50" s="416"/>
      <c r="AHU50" s="416"/>
      <c r="AHV50" s="416"/>
      <c r="AHW50" s="416"/>
      <c r="AHX50" s="416"/>
      <c r="AHY50" s="416"/>
      <c r="AHZ50" s="416"/>
      <c r="AIA50" s="416"/>
      <c r="AIB50" s="416"/>
      <c r="AIC50" s="416"/>
      <c r="AID50" s="416"/>
      <c r="AIE50" s="416"/>
      <c r="AIF50" s="416"/>
      <c r="AIG50" s="416"/>
      <c r="AIH50" s="416"/>
      <c r="AII50" s="416"/>
      <c r="AIJ50" s="416"/>
      <c r="AIK50" s="416"/>
      <c r="AIL50" s="416"/>
      <c r="AIM50" s="416"/>
      <c r="AIN50" s="416"/>
      <c r="AIO50" s="416"/>
      <c r="AIP50" s="416"/>
      <c r="AIQ50" s="416"/>
      <c r="AIR50" s="416"/>
      <c r="AIS50" s="416"/>
      <c r="AIT50" s="416"/>
      <c r="AIU50" s="416"/>
      <c r="AIV50" s="416"/>
      <c r="AIW50" s="416"/>
      <c r="AIX50" s="416"/>
      <c r="AIY50" s="416"/>
      <c r="AIZ50" s="416"/>
      <c r="AJA50" s="416"/>
      <c r="AJB50" s="416"/>
      <c r="AJC50" s="416"/>
      <c r="AJD50" s="416"/>
      <c r="AJE50" s="416"/>
      <c r="AJF50" s="416"/>
      <c r="AJG50" s="416"/>
      <c r="AJH50" s="416"/>
      <c r="AJI50" s="416"/>
      <c r="AJJ50" s="416"/>
      <c r="AJK50" s="416"/>
      <c r="AJL50" s="416"/>
      <c r="AJM50" s="416"/>
      <c r="AJN50" s="416"/>
      <c r="AJO50" s="416"/>
      <c r="AJP50" s="416"/>
      <c r="AJQ50" s="416"/>
      <c r="AJR50" s="416"/>
      <c r="AJS50" s="416"/>
      <c r="AJT50" s="416"/>
      <c r="AJU50" s="416"/>
      <c r="AJV50" s="416"/>
      <c r="AJW50" s="416"/>
      <c r="AJX50" s="416"/>
      <c r="AJY50" s="416"/>
      <c r="AJZ50" s="416"/>
      <c r="AKA50" s="416"/>
      <c r="AKB50" s="416"/>
      <c r="AKC50" s="416"/>
      <c r="AKD50" s="416"/>
      <c r="AKE50" s="416"/>
      <c r="AKF50" s="416"/>
      <c r="AKG50" s="416"/>
      <c r="AKH50" s="416"/>
      <c r="AKI50" s="416"/>
      <c r="AKJ50" s="416"/>
      <c r="AKK50" s="416"/>
      <c r="AKL50" s="416"/>
      <c r="AKM50" s="416"/>
      <c r="AKN50" s="416"/>
      <c r="AKO50" s="416"/>
      <c r="AKP50" s="416"/>
      <c r="AKQ50" s="416"/>
      <c r="AKR50" s="416"/>
      <c r="AKS50" s="416"/>
      <c r="AKT50" s="416"/>
      <c r="AKU50" s="416"/>
      <c r="AKV50" s="416"/>
      <c r="AKW50" s="416"/>
      <c r="AKX50" s="416"/>
      <c r="AKY50" s="416"/>
      <c r="AKZ50" s="416"/>
      <c r="ALA50" s="416"/>
      <c r="ALB50" s="416"/>
      <c r="ALC50" s="416"/>
      <c r="ALD50" s="416"/>
      <c r="ALE50" s="416"/>
      <c r="ALF50" s="416"/>
      <c r="ALG50" s="416"/>
      <c r="ALH50" s="416"/>
      <c r="ALI50" s="416"/>
      <c r="ALJ50" s="416"/>
      <c r="ALK50" s="416"/>
      <c r="ALL50" s="416"/>
      <c r="ALM50" s="416"/>
      <c r="ALN50" s="416"/>
      <c r="ALO50" s="416"/>
      <c r="ALP50" s="416"/>
      <c r="ALQ50" s="416"/>
      <c r="ALR50" s="416"/>
      <c r="ALS50" s="416"/>
      <c r="ALT50" s="416"/>
      <c r="ALU50" s="416"/>
      <c r="ALV50" s="416"/>
      <c r="ALW50" s="416"/>
      <c r="ALX50" s="416"/>
      <c r="ALY50" s="416"/>
      <c r="ALZ50" s="416"/>
      <c r="AMA50" s="416"/>
      <c r="AMB50" s="416"/>
      <c r="AMC50" s="416"/>
      <c r="AMD50" s="416"/>
      <c r="AME50" s="416"/>
      <c r="AMF50" s="416"/>
      <c r="AMG50" s="416"/>
      <c r="AMH50" s="416"/>
      <c r="AMI50" s="416"/>
      <c r="AMJ50" s="416"/>
      <c r="AMK50" s="416"/>
    </row>
    <row r="51" spans="1:1025" s="298" customFormat="1" ht="39.950000000000003" customHeight="1" x14ac:dyDescent="0.8">
      <c r="A51" s="426" t="s">
        <v>293</v>
      </c>
      <c r="B51" s="426">
        <v>1191.6333333333334</v>
      </c>
      <c r="C51" s="426">
        <v>624.54</v>
      </c>
      <c r="D51" s="426">
        <v>390.93333333333334</v>
      </c>
      <c r="E51" s="426">
        <v>787.17500000000007</v>
      </c>
      <c r="F51" s="426">
        <v>757.25</v>
      </c>
      <c r="G51" s="426">
        <v>750.30633333333333</v>
      </c>
      <c r="H51" s="421"/>
      <c r="I51" s="416"/>
      <c r="J51" s="416"/>
      <c r="K51" s="416"/>
      <c r="L51" s="416"/>
      <c r="M51" s="416"/>
      <c r="N51" s="416"/>
      <c r="O51" s="416"/>
      <c r="P51" s="416"/>
      <c r="Q51" s="416"/>
      <c r="R51" s="416"/>
      <c r="S51" s="416"/>
      <c r="T51" s="416"/>
      <c r="U51" s="416"/>
      <c r="V51" s="416"/>
      <c r="W51" s="416"/>
      <c r="X51" s="416"/>
      <c r="Y51" s="416"/>
      <c r="Z51" s="416"/>
      <c r="AA51" s="416"/>
      <c r="AB51" s="416"/>
      <c r="AC51" s="416"/>
      <c r="AD51" s="416"/>
      <c r="AE51" s="416"/>
      <c r="AF51" s="416"/>
      <c r="AG51" s="416"/>
      <c r="AH51" s="416"/>
      <c r="AI51" s="416"/>
      <c r="AJ51" s="416"/>
      <c r="AK51" s="416"/>
      <c r="AL51" s="416"/>
      <c r="AM51" s="416"/>
      <c r="AN51" s="416"/>
      <c r="AO51" s="416"/>
      <c r="AP51" s="416"/>
      <c r="AQ51" s="416"/>
      <c r="AR51" s="416"/>
      <c r="AS51" s="416"/>
      <c r="AT51" s="416"/>
      <c r="AU51" s="416"/>
      <c r="AV51" s="416"/>
      <c r="AW51" s="416"/>
      <c r="AX51" s="416"/>
      <c r="AY51" s="416"/>
      <c r="AZ51" s="416"/>
      <c r="BA51" s="416"/>
      <c r="BB51" s="416"/>
      <c r="BC51" s="416"/>
      <c r="BD51" s="416"/>
      <c r="BE51" s="416"/>
      <c r="BF51" s="416"/>
      <c r="BG51" s="416"/>
      <c r="BH51" s="416"/>
      <c r="BI51" s="416"/>
      <c r="BJ51" s="416"/>
      <c r="BK51" s="416"/>
      <c r="BL51" s="416"/>
      <c r="BM51" s="416"/>
      <c r="BN51" s="416"/>
      <c r="BO51" s="416"/>
      <c r="BP51" s="416"/>
      <c r="BQ51" s="416"/>
      <c r="BR51" s="416"/>
      <c r="BS51" s="416"/>
      <c r="BT51" s="416"/>
      <c r="BU51" s="416"/>
      <c r="BV51" s="416"/>
      <c r="BW51" s="416"/>
      <c r="BX51" s="416"/>
      <c r="BY51" s="416"/>
      <c r="BZ51" s="416"/>
      <c r="CA51" s="416"/>
      <c r="CB51" s="416"/>
      <c r="CC51" s="416"/>
      <c r="CD51" s="416"/>
      <c r="CE51" s="416"/>
      <c r="CF51" s="416"/>
      <c r="CG51" s="416"/>
      <c r="CH51" s="416"/>
      <c r="CI51" s="416"/>
      <c r="CJ51" s="416"/>
      <c r="CK51" s="416"/>
      <c r="CL51" s="416"/>
      <c r="CM51" s="416"/>
      <c r="CN51" s="416"/>
      <c r="CO51" s="416"/>
      <c r="CP51" s="416"/>
      <c r="CQ51" s="416"/>
      <c r="CR51" s="416"/>
      <c r="CS51" s="416"/>
      <c r="CT51" s="416"/>
      <c r="CU51" s="416"/>
      <c r="CV51" s="416"/>
      <c r="CW51" s="416"/>
      <c r="CX51" s="416"/>
      <c r="CY51" s="416"/>
      <c r="CZ51" s="416"/>
      <c r="DA51" s="416"/>
      <c r="DB51" s="416"/>
      <c r="DC51" s="416"/>
      <c r="DD51" s="416"/>
      <c r="DE51" s="416"/>
      <c r="DF51" s="416"/>
      <c r="DG51" s="416"/>
      <c r="DH51" s="416"/>
      <c r="DI51" s="416"/>
      <c r="DJ51" s="416"/>
      <c r="DK51" s="416"/>
      <c r="DL51" s="416"/>
      <c r="DM51" s="416"/>
      <c r="DN51" s="416"/>
      <c r="DO51" s="416"/>
      <c r="DP51" s="416"/>
      <c r="DQ51" s="416"/>
      <c r="DR51" s="416"/>
      <c r="DS51" s="416"/>
      <c r="DT51" s="416"/>
      <c r="DU51" s="416"/>
      <c r="DV51" s="416"/>
      <c r="DW51" s="416"/>
      <c r="DX51" s="416"/>
      <c r="DY51" s="416"/>
      <c r="DZ51" s="416"/>
      <c r="EA51" s="416"/>
      <c r="EB51" s="416"/>
      <c r="EC51" s="416"/>
      <c r="ED51" s="416"/>
      <c r="EE51" s="416"/>
      <c r="EF51" s="416"/>
      <c r="EG51" s="416"/>
      <c r="EH51" s="416"/>
      <c r="EI51" s="416"/>
      <c r="EJ51" s="416"/>
      <c r="EK51" s="416"/>
      <c r="EL51" s="416"/>
      <c r="EM51" s="416"/>
      <c r="EN51" s="416"/>
      <c r="EO51" s="416"/>
      <c r="EP51" s="416"/>
      <c r="EQ51" s="416"/>
      <c r="ER51" s="416"/>
      <c r="ES51" s="416"/>
      <c r="ET51" s="416"/>
      <c r="EU51" s="416"/>
      <c r="EV51" s="416"/>
      <c r="EW51" s="416"/>
      <c r="EX51" s="416"/>
      <c r="EY51" s="416"/>
      <c r="EZ51" s="416"/>
      <c r="FA51" s="416"/>
      <c r="FB51" s="416"/>
      <c r="FC51" s="416"/>
      <c r="FD51" s="416"/>
      <c r="FE51" s="416"/>
      <c r="FF51" s="416"/>
      <c r="FG51" s="416"/>
      <c r="FH51" s="416"/>
      <c r="FI51" s="416"/>
      <c r="FJ51" s="416"/>
      <c r="FK51" s="416"/>
      <c r="FL51" s="416"/>
      <c r="FM51" s="416"/>
      <c r="FN51" s="416"/>
      <c r="FO51" s="416"/>
      <c r="FP51" s="416"/>
      <c r="FQ51" s="416"/>
      <c r="FR51" s="416"/>
      <c r="FS51" s="416"/>
      <c r="FT51" s="416"/>
      <c r="FU51" s="416"/>
      <c r="FV51" s="416"/>
      <c r="FW51" s="416"/>
      <c r="FX51" s="416"/>
      <c r="FY51" s="416"/>
      <c r="FZ51" s="416"/>
      <c r="GA51" s="416"/>
      <c r="GB51" s="416"/>
      <c r="GC51" s="416"/>
      <c r="GD51" s="416"/>
      <c r="GE51" s="416"/>
      <c r="GF51" s="416"/>
      <c r="GG51" s="416"/>
      <c r="GH51" s="416"/>
      <c r="GI51" s="416"/>
      <c r="GJ51" s="416"/>
      <c r="GK51" s="416"/>
      <c r="GL51" s="416"/>
      <c r="GM51" s="416"/>
      <c r="GN51" s="416"/>
      <c r="GO51" s="416"/>
      <c r="GP51" s="416"/>
      <c r="GQ51" s="416"/>
      <c r="GR51" s="416"/>
      <c r="GS51" s="416"/>
      <c r="GT51" s="416"/>
      <c r="GU51" s="416"/>
      <c r="GV51" s="416"/>
      <c r="GW51" s="416"/>
      <c r="GX51" s="416"/>
      <c r="GY51" s="416"/>
      <c r="GZ51" s="416"/>
      <c r="HA51" s="416"/>
      <c r="HB51" s="416"/>
      <c r="HC51" s="416"/>
      <c r="HD51" s="416"/>
      <c r="HE51" s="416"/>
      <c r="HF51" s="416"/>
      <c r="HG51" s="416"/>
      <c r="HH51" s="416"/>
      <c r="HI51" s="416"/>
      <c r="HJ51" s="416"/>
      <c r="HK51" s="416"/>
      <c r="HL51" s="416"/>
      <c r="HM51" s="416"/>
      <c r="HN51" s="416"/>
      <c r="HO51" s="416"/>
      <c r="HP51" s="416"/>
      <c r="HQ51" s="416"/>
      <c r="HR51" s="416"/>
      <c r="HS51" s="416"/>
      <c r="HT51" s="416"/>
      <c r="HU51" s="416"/>
      <c r="HV51" s="416"/>
      <c r="HW51" s="416"/>
      <c r="HX51" s="416"/>
      <c r="HY51" s="416"/>
      <c r="HZ51" s="416"/>
      <c r="IA51" s="416"/>
      <c r="IB51" s="416"/>
      <c r="IC51" s="416"/>
      <c r="ID51" s="416"/>
      <c r="IE51" s="416"/>
      <c r="IF51" s="416"/>
      <c r="IG51" s="416"/>
      <c r="IH51" s="416"/>
      <c r="II51" s="416"/>
      <c r="IJ51" s="416"/>
      <c r="IK51" s="416"/>
      <c r="IL51" s="416"/>
      <c r="IM51" s="416"/>
      <c r="IN51" s="416"/>
      <c r="IO51" s="416"/>
      <c r="IP51" s="416"/>
      <c r="IQ51" s="416"/>
      <c r="IR51" s="416"/>
      <c r="IS51" s="416"/>
      <c r="IT51" s="416"/>
      <c r="IU51" s="416"/>
      <c r="IV51" s="416"/>
      <c r="IW51" s="416"/>
      <c r="IX51" s="416"/>
      <c r="IY51" s="416"/>
      <c r="IZ51" s="416"/>
      <c r="JA51" s="416"/>
      <c r="JB51" s="416"/>
      <c r="JC51" s="416"/>
      <c r="JD51" s="416"/>
      <c r="JE51" s="416"/>
      <c r="JF51" s="416"/>
      <c r="JG51" s="416"/>
      <c r="JH51" s="416"/>
      <c r="JI51" s="416"/>
      <c r="JJ51" s="416"/>
      <c r="JK51" s="416"/>
      <c r="JL51" s="416"/>
      <c r="JM51" s="416"/>
      <c r="JN51" s="416"/>
      <c r="JO51" s="416"/>
      <c r="JP51" s="416"/>
      <c r="JQ51" s="416"/>
      <c r="JR51" s="416"/>
      <c r="JS51" s="416"/>
      <c r="JT51" s="416"/>
      <c r="JU51" s="416"/>
      <c r="JV51" s="416"/>
      <c r="JW51" s="416"/>
      <c r="JX51" s="416"/>
      <c r="JY51" s="416"/>
      <c r="JZ51" s="416"/>
      <c r="KA51" s="416"/>
      <c r="KB51" s="416"/>
      <c r="KC51" s="416"/>
      <c r="KD51" s="416"/>
      <c r="KE51" s="416"/>
      <c r="KF51" s="416"/>
      <c r="KG51" s="416"/>
      <c r="KH51" s="416"/>
      <c r="KI51" s="416"/>
      <c r="KJ51" s="416"/>
      <c r="KK51" s="416"/>
      <c r="KL51" s="416"/>
      <c r="KM51" s="416"/>
      <c r="KN51" s="416"/>
      <c r="KO51" s="416"/>
      <c r="KP51" s="416"/>
      <c r="KQ51" s="416"/>
      <c r="KR51" s="416"/>
      <c r="KS51" s="416"/>
      <c r="KT51" s="416"/>
      <c r="KU51" s="416"/>
      <c r="KV51" s="416"/>
      <c r="KW51" s="416"/>
      <c r="KX51" s="416"/>
      <c r="KY51" s="416"/>
      <c r="KZ51" s="416"/>
      <c r="LA51" s="416"/>
      <c r="LB51" s="416"/>
      <c r="LC51" s="416"/>
      <c r="LD51" s="416"/>
      <c r="LE51" s="416"/>
      <c r="LF51" s="416"/>
      <c r="LG51" s="416"/>
      <c r="LH51" s="416"/>
      <c r="LI51" s="416"/>
      <c r="LJ51" s="416"/>
      <c r="LK51" s="416"/>
      <c r="LL51" s="416"/>
      <c r="LM51" s="416"/>
      <c r="LN51" s="416"/>
      <c r="LO51" s="416"/>
      <c r="LP51" s="416"/>
      <c r="LQ51" s="416"/>
      <c r="LR51" s="416"/>
      <c r="LS51" s="416"/>
      <c r="LT51" s="416"/>
      <c r="LU51" s="416"/>
      <c r="LV51" s="416"/>
      <c r="LW51" s="416"/>
      <c r="LX51" s="416"/>
      <c r="LY51" s="416"/>
      <c r="LZ51" s="416"/>
      <c r="MA51" s="416"/>
      <c r="MB51" s="416"/>
      <c r="MC51" s="416"/>
      <c r="MD51" s="416"/>
      <c r="ME51" s="416"/>
      <c r="MF51" s="416"/>
      <c r="MG51" s="416"/>
      <c r="MH51" s="416"/>
      <c r="MI51" s="416"/>
      <c r="MJ51" s="416"/>
      <c r="MK51" s="416"/>
      <c r="ML51" s="416"/>
      <c r="MM51" s="416"/>
      <c r="MN51" s="416"/>
      <c r="MO51" s="416"/>
      <c r="MP51" s="416"/>
      <c r="MQ51" s="416"/>
      <c r="MR51" s="416"/>
      <c r="MS51" s="416"/>
      <c r="MT51" s="416"/>
      <c r="MU51" s="416"/>
      <c r="MV51" s="416"/>
      <c r="MW51" s="416"/>
      <c r="MX51" s="416"/>
      <c r="MY51" s="416"/>
      <c r="MZ51" s="416"/>
      <c r="NA51" s="416"/>
      <c r="NB51" s="416"/>
      <c r="NC51" s="416"/>
      <c r="ND51" s="416"/>
      <c r="NE51" s="416"/>
      <c r="NF51" s="416"/>
      <c r="NG51" s="416"/>
      <c r="NH51" s="416"/>
      <c r="NI51" s="416"/>
      <c r="NJ51" s="416"/>
      <c r="NK51" s="416"/>
      <c r="NL51" s="416"/>
      <c r="NM51" s="416"/>
      <c r="NN51" s="416"/>
      <c r="NO51" s="416"/>
      <c r="NP51" s="416"/>
      <c r="NQ51" s="416"/>
      <c r="NR51" s="416"/>
      <c r="NS51" s="416"/>
      <c r="NT51" s="416"/>
      <c r="NU51" s="416"/>
      <c r="NV51" s="416"/>
      <c r="NW51" s="416"/>
      <c r="NX51" s="416"/>
      <c r="NY51" s="416"/>
      <c r="NZ51" s="416"/>
      <c r="OA51" s="416"/>
      <c r="OB51" s="416"/>
      <c r="OC51" s="416"/>
      <c r="OD51" s="416"/>
      <c r="OE51" s="416"/>
      <c r="OF51" s="416"/>
      <c r="OG51" s="416"/>
      <c r="OH51" s="416"/>
      <c r="OI51" s="416"/>
      <c r="OJ51" s="416"/>
      <c r="OK51" s="416"/>
      <c r="OL51" s="416"/>
      <c r="OM51" s="416"/>
      <c r="ON51" s="416"/>
      <c r="OO51" s="416"/>
      <c r="OP51" s="416"/>
      <c r="OQ51" s="416"/>
      <c r="OR51" s="416"/>
      <c r="OS51" s="416"/>
      <c r="OT51" s="416"/>
      <c r="OU51" s="416"/>
      <c r="OV51" s="416"/>
      <c r="OW51" s="416"/>
      <c r="OX51" s="416"/>
      <c r="OY51" s="416"/>
      <c r="OZ51" s="416"/>
      <c r="PA51" s="416"/>
      <c r="PB51" s="416"/>
      <c r="PC51" s="416"/>
      <c r="PD51" s="416"/>
      <c r="PE51" s="416"/>
      <c r="PF51" s="416"/>
      <c r="PG51" s="416"/>
      <c r="PH51" s="416"/>
      <c r="PI51" s="416"/>
      <c r="PJ51" s="416"/>
      <c r="PK51" s="416"/>
      <c r="PL51" s="416"/>
      <c r="PM51" s="416"/>
      <c r="PN51" s="416"/>
      <c r="PO51" s="416"/>
      <c r="PP51" s="416"/>
      <c r="PQ51" s="416"/>
      <c r="PR51" s="416"/>
      <c r="PS51" s="416"/>
      <c r="PT51" s="416"/>
      <c r="PU51" s="416"/>
      <c r="PV51" s="416"/>
      <c r="PW51" s="416"/>
      <c r="PX51" s="416"/>
      <c r="PY51" s="416"/>
      <c r="PZ51" s="416"/>
      <c r="QA51" s="416"/>
      <c r="QB51" s="416"/>
      <c r="QC51" s="416"/>
      <c r="QD51" s="416"/>
      <c r="QE51" s="416"/>
      <c r="QF51" s="416"/>
      <c r="QG51" s="416"/>
      <c r="QH51" s="416"/>
      <c r="QI51" s="416"/>
      <c r="QJ51" s="416"/>
      <c r="QK51" s="416"/>
      <c r="QL51" s="416"/>
      <c r="QM51" s="416"/>
      <c r="QN51" s="416"/>
      <c r="QO51" s="416"/>
      <c r="QP51" s="416"/>
      <c r="QQ51" s="416"/>
      <c r="QR51" s="416"/>
      <c r="QS51" s="416"/>
      <c r="QT51" s="416"/>
      <c r="QU51" s="416"/>
      <c r="QV51" s="416"/>
      <c r="QW51" s="416"/>
      <c r="QX51" s="416"/>
      <c r="QY51" s="416"/>
      <c r="QZ51" s="416"/>
      <c r="RA51" s="416"/>
      <c r="RB51" s="416"/>
      <c r="RC51" s="416"/>
      <c r="RD51" s="416"/>
      <c r="RE51" s="416"/>
      <c r="RF51" s="416"/>
      <c r="RG51" s="416"/>
      <c r="RH51" s="416"/>
      <c r="RI51" s="416"/>
      <c r="RJ51" s="416"/>
      <c r="RK51" s="416"/>
      <c r="RL51" s="416"/>
      <c r="RM51" s="416"/>
      <c r="RN51" s="416"/>
      <c r="RO51" s="416"/>
      <c r="RP51" s="416"/>
      <c r="RQ51" s="416"/>
      <c r="RR51" s="416"/>
      <c r="RS51" s="416"/>
      <c r="RT51" s="416"/>
      <c r="RU51" s="416"/>
      <c r="RV51" s="416"/>
      <c r="RW51" s="416"/>
      <c r="RX51" s="416"/>
      <c r="RY51" s="416"/>
      <c r="RZ51" s="416"/>
      <c r="SA51" s="416"/>
      <c r="SB51" s="416"/>
      <c r="SC51" s="416"/>
      <c r="SD51" s="416"/>
      <c r="SE51" s="416"/>
      <c r="SF51" s="416"/>
      <c r="SG51" s="416"/>
      <c r="SH51" s="416"/>
      <c r="SI51" s="416"/>
      <c r="SJ51" s="416"/>
      <c r="SK51" s="416"/>
      <c r="SL51" s="416"/>
      <c r="SM51" s="416"/>
      <c r="SN51" s="416"/>
      <c r="SO51" s="416"/>
      <c r="SP51" s="416"/>
      <c r="SQ51" s="416"/>
      <c r="SR51" s="416"/>
      <c r="SS51" s="416"/>
      <c r="ST51" s="416"/>
      <c r="SU51" s="416"/>
      <c r="SV51" s="416"/>
      <c r="SW51" s="416"/>
      <c r="SX51" s="416"/>
      <c r="SY51" s="416"/>
      <c r="SZ51" s="416"/>
      <c r="TA51" s="416"/>
      <c r="TB51" s="416"/>
      <c r="TC51" s="416"/>
      <c r="TD51" s="416"/>
      <c r="TE51" s="416"/>
      <c r="TF51" s="416"/>
      <c r="TG51" s="416"/>
      <c r="TH51" s="416"/>
      <c r="TI51" s="416"/>
      <c r="TJ51" s="416"/>
      <c r="TK51" s="416"/>
      <c r="TL51" s="416"/>
      <c r="TM51" s="416"/>
      <c r="TN51" s="416"/>
      <c r="TO51" s="416"/>
      <c r="TP51" s="416"/>
      <c r="TQ51" s="416"/>
      <c r="TR51" s="416"/>
      <c r="TS51" s="416"/>
      <c r="TT51" s="416"/>
      <c r="TU51" s="416"/>
      <c r="TV51" s="416"/>
      <c r="TW51" s="416"/>
      <c r="TX51" s="416"/>
      <c r="TY51" s="416"/>
      <c r="TZ51" s="416"/>
      <c r="UA51" s="416"/>
      <c r="UB51" s="416"/>
      <c r="UC51" s="416"/>
      <c r="UD51" s="416"/>
      <c r="UE51" s="416"/>
      <c r="UF51" s="416"/>
      <c r="UG51" s="416"/>
      <c r="UH51" s="416"/>
      <c r="UI51" s="416"/>
      <c r="UJ51" s="416"/>
      <c r="UK51" s="416"/>
      <c r="UL51" s="416"/>
      <c r="UM51" s="416"/>
      <c r="UN51" s="416"/>
      <c r="UO51" s="416"/>
      <c r="UP51" s="416"/>
      <c r="UQ51" s="416"/>
      <c r="UR51" s="416"/>
      <c r="US51" s="416"/>
      <c r="UT51" s="416"/>
      <c r="UU51" s="416"/>
      <c r="UV51" s="416"/>
      <c r="UW51" s="416"/>
      <c r="UX51" s="416"/>
      <c r="UY51" s="416"/>
      <c r="UZ51" s="416"/>
      <c r="VA51" s="416"/>
      <c r="VB51" s="416"/>
      <c r="VC51" s="416"/>
      <c r="VD51" s="416"/>
      <c r="VE51" s="416"/>
      <c r="VF51" s="416"/>
      <c r="VG51" s="416"/>
      <c r="VH51" s="416"/>
      <c r="VI51" s="416"/>
      <c r="VJ51" s="416"/>
      <c r="VK51" s="416"/>
      <c r="VL51" s="416"/>
      <c r="VM51" s="416"/>
      <c r="VN51" s="416"/>
      <c r="VO51" s="416"/>
      <c r="VP51" s="416"/>
      <c r="VQ51" s="416"/>
      <c r="VR51" s="416"/>
      <c r="VS51" s="416"/>
      <c r="VT51" s="416"/>
      <c r="VU51" s="416"/>
      <c r="VV51" s="416"/>
      <c r="VW51" s="416"/>
      <c r="VX51" s="416"/>
      <c r="VY51" s="416"/>
      <c r="VZ51" s="416"/>
      <c r="WA51" s="416"/>
      <c r="WB51" s="416"/>
      <c r="WC51" s="416"/>
      <c r="WD51" s="416"/>
      <c r="WE51" s="416"/>
      <c r="WF51" s="416"/>
      <c r="WG51" s="416"/>
      <c r="WH51" s="416"/>
      <c r="WI51" s="416"/>
      <c r="WJ51" s="416"/>
      <c r="WK51" s="416"/>
      <c r="WL51" s="416"/>
      <c r="WM51" s="416"/>
      <c r="WN51" s="416"/>
      <c r="WO51" s="416"/>
      <c r="WP51" s="416"/>
      <c r="WQ51" s="416"/>
      <c r="WR51" s="416"/>
      <c r="WS51" s="416"/>
      <c r="WT51" s="416"/>
      <c r="WU51" s="416"/>
      <c r="WV51" s="416"/>
      <c r="WW51" s="416"/>
      <c r="WX51" s="416"/>
      <c r="WY51" s="416"/>
      <c r="WZ51" s="416"/>
      <c r="XA51" s="416"/>
      <c r="XB51" s="416"/>
      <c r="XC51" s="416"/>
      <c r="XD51" s="416"/>
      <c r="XE51" s="416"/>
      <c r="XF51" s="416"/>
      <c r="XG51" s="416"/>
      <c r="XH51" s="416"/>
      <c r="XI51" s="416"/>
      <c r="XJ51" s="416"/>
      <c r="XK51" s="416"/>
      <c r="XL51" s="416"/>
      <c r="XM51" s="416"/>
      <c r="XN51" s="416"/>
      <c r="XO51" s="416"/>
      <c r="XP51" s="416"/>
      <c r="XQ51" s="416"/>
      <c r="XR51" s="416"/>
      <c r="XS51" s="416"/>
      <c r="XT51" s="416"/>
      <c r="XU51" s="416"/>
      <c r="XV51" s="416"/>
      <c r="XW51" s="416"/>
      <c r="XX51" s="416"/>
      <c r="XY51" s="416"/>
      <c r="XZ51" s="416"/>
      <c r="YA51" s="416"/>
      <c r="YB51" s="416"/>
      <c r="YC51" s="416"/>
      <c r="YD51" s="416"/>
      <c r="YE51" s="416"/>
      <c r="YF51" s="416"/>
      <c r="YG51" s="416"/>
      <c r="YH51" s="416"/>
      <c r="YI51" s="416"/>
      <c r="YJ51" s="416"/>
      <c r="YK51" s="416"/>
      <c r="YL51" s="416"/>
      <c r="YM51" s="416"/>
      <c r="YN51" s="416"/>
      <c r="YO51" s="416"/>
      <c r="YP51" s="416"/>
      <c r="YQ51" s="416"/>
      <c r="YR51" s="416"/>
      <c r="YS51" s="416"/>
      <c r="YT51" s="416"/>
      <c r="YU51" s="416"/>
      <c r="YV51" s="416"/>
      <c r="YW51" s="416"/>
      <c r="YX51" s="416"/>
      <c r="YY51" s="416"/>
      <c r="YZ51" s="416"/>
      <c r="ZA51" s="416"/>
      <c r="ZB51" s="416"/>
      <c r="ZC51" s="416"/>
      <c r="ZD51" s="416"/>
      <c r="ZE51" s="416"/>
      <c r="ZF51" s="416"/>
      <c r="ZG51" s="416"/>
      <c r="ZH51" s="416"/>
      <c r="ZI51" s="416"/>
      <c r="ZJ51" s="416"/>
      <c r="ZK51" s="416"/>
      <c r="ZL51" s="416"/>
      <c r="ZM51" s="416"/>
      <c r="ZN51" s="416"/>
      <c r="ZO51" s="416"/>
      <c r="ZP51" s="416"/>
      <c r="ZQ51" s="416"/>
      <c r="ZR51" s="416"/>
      <c r="ZS51" s="416"/>
      <c r="ZT51" s="416"/>
      <c r="ZU51" s="416"/>
      <c r="ZV51" s="416"/>
      <c r="ZW51" s="416"/>
      <c r="ZX51" s="416"/>
      <c r="ZY51" s="416"/>
      <c r="ZZ51" s="416"/>
      <c r="AAA51" s="416"/>
      <c r="AAB51" s="416"/>
      <c r="AAC51" s="416"/>
      <c r="AAD51" s="416"/>
      <c r="AAE51" s="416"/>
      <c r="AAF51" s="416"/>
      <c r="AAG51" s="416"/>
      <c r="AAH51" s="416"/>
      <c r="AAI51" s="416"/>
      <c r="AAJ51" s="416"/>
      <c r="AAK51" s="416"/>
      <c r="AAL51" s="416"/>
      <c r="AAM51" s="416"/>
      <c r="AAN51" s="416"/>
      <c r="AAO51" s="416"/>
      <c r="AAP51" s="416"/>
      <c r="AAQ51" s="416"/>
      <c r="AAR51" s="416"/>
      <c r="AAS51" s="416"/>
      <c r="AAT51" s="416"/>
      <c r="AAU51" s="416"/>
      <c r="AAV51" s="416"/>
      <c r="AAW51" s="416"/>
      <c r="AAX51" s="416"/>
      <c r="AAY51" s="416"/>
      <c r="AAZ51" s="416"/>
      <c r="ABA51" s="416"/>
      <c r="ABB51" s="416"/>
      <c r="ABC51" s="416"/>
      <c r="ABD51" s="416"/>
      <c r="ABE51" s="416"/>
      <c r="ABF51" s="416"/>
      <c r="ABG51" s="416"/>
      <c r="ABH51" s="416"/>
      <c r="ABI51" s="416"/>
      <c r="ABJ51" s="416"/>
      <c r="ABK51" s="416"/>
      <c r="ABL51" s="416"/>
      <c r="ABM51" s="416"/>
      <c r="ABN51" s="416"/>
      <c r="ABO51" s="416"/>
      <c r="ABP51" s="416"/>
      <c r="ABQ51" s="416"/>
      <c r="ABR51" s="416"/>
      <c r="ABS51" s="416"/>
      <c r="ABT51" s="416"/>
      <c r="ABU51" s="416"/>
      <c r="ABV51" s="416"/>
      <c r="ABW51" s="416"/>
      <c r="ABX51" s="416"/>
      <c r="ABY51" s="416"/>
      <c r="ABZ51" s="416"/>
      <c r="ACA51" s="416"/>
      <c r="ACB51" s="416"/>
      <c r="ACC51" s="416"/>
      <c r="ACD51" s="416"/>
      <c r="ACE51" s="416"/>
      <c r="ACF51" s="416"/>
      <c r="ACG51" s="416"/>
      <c r="ACH51" s="416"/>
      <c r="ACI51" s="416"/>
      <c r="ACJ51" s="416"/>
      <c r="ACK51" s="416"/>
      <c r="ACL51" s="416"/>
      <c r="ACM51" s="416"/>
      <c r="ACN51" s="416"/>
      <c r="ACO51" s="416"/>
      <c r="ACP51" s="416"/>
      <c r="ACQ51" s="416"/>
      <c r="ACR51" s="416"/>
      <c r="ACS51" s="416"/>
      <c r="ACT51" s="416"/>
      <c r="ACU51" s="416"/>
      <c r="ACV51" s="416"/>
      <c r="ACW51" s="416"/>
      <c r="ACX51" s="416"/>
      <c r="ACY51" s="416"/>
      <c r="ACZ51" s="416"/>
      <c r="ADA51" s="416"/>
      <c r="ADB51" s="416"/>
      <c r="ADC51" s="416"/>
      <c r="ADD51" s="416"/>
      <c r="ADE51" s="416"/>
      <c r="ADF51" s="416"/>
      <c r="ADG51" s="416"/>
      <c r="ADH51" s="416"/>
      <c r="ADI51" s="416"/>
      <c r="ADJ51" s="416"/>
      <c r="ADK51" s="416"/>
      <c r="ADL51" s="416"/>
      <c r="ADM51" s="416"/>
      <c r="ADN51" s="416"/>
      <c r="ADO51" s="416"/>
      <c r="ADP51" s="416"/>
      <c r="ADQ51" s="416"/>
      <c r="ADR51" s="416"/>
      <c r="ADS51" s="416"/>
      <c r="ADT51" s="416"/>
      <c r="ADU51" s="416"/>
      <c r="ADV51" s="416"/>
      <c r="ADW51" s="416"/>
      <c r="ADX51" s="416"/>
      <c r="ADY51" s="416"/>
      <c r="ADZ51" s="416"/>
      <c r="AEA51" s="416"/>
      <c r="AEB51" s="416"/>
      <c r="AEC51" s="416"/>
      <c r="AED51" s="416"/>
      <c r="AEE51" s="416"/>
      <c r="AEF51" s="416"/>
      <c r="AEG51" s="416"/>
      <c r="AEH51" s="416"/>
      <c r="AEI51" s="416"/>
      <c r="AEJ51" s="416"/>
      <c r="AEK51" s="416"/>
      <c r="AEL51" s="416"/>
      <c r="AEM51" s="416"/>
      <c r="AEN51" s="416"/>
      <c r="AEO51" s="416"/>
      <c r="AEP51" s="416"/>
      <c r="AEQ51" s="416"/>
      <c r="AER51" s="416"/>
      <c r="AES51" s="416"/>
      <c r="AET51" s="416"/>
      <c r="AEU51" s="416"/>
      <c r="AEV51" s="416"/>
      <c r="AEW51" s="416"/>
      <c r="AEX51" s="416"/>
      <c r="AEY51" s="416"/>
      <c r="AEZ51" s="416"/>
      <c r="AFA51" s="416"/>
      <c r="AFB51" s="416"/>
      <c r="AFC51" s="416"/>
      <c r="AFD51" s="416"/>
      <c r="AFE51" s="416"/>
      <c r="AFF51" s="416"/>
      <c r="AFG51" s="416"/>
      <c r="AFH51" s="416"/>
      <c r="AFI51" s="416"/>
      <c r="AFJ51" s="416"/>
      <c r="AFK51" s="416"/>
      <c r="AFL51" s="416"/>
      <c r="AFM51" s="416"/>
      <c r="AFN51" s="416"/>
      <c r="AFO51" s="416"/>
      <c r="AFP51" s="416"/>
      <c r="AFQ51" s="416"/>
      <c r="AFR51" s="416"/>
      <c r="AFS51" s="416"/>
      <c r="AFT51" s="416"/>
      <c r="AFU51" s="416"/>
      <c r="AFV51" s="416"/>
      <c r="AFW51" s="416"/>
      <c r="AFX51" s="416"/>
      <c r="AFY51" s="416"/>
      <c r="AFZ51" s="416"/>
      <c r="AGA51" s="416"/>
      <c r="AGB51" s="416"/>
      <c r="AGC51" s="416"/>
      <c r="AGD51" s="416"/>
      <c r="AGE51" s="416"/>
      <c r="AGF51" s="416"/>
      <c r="AGG51" s="416"/>
      <c r="AGH51" s="416"/>
      <c r="AGI51" s="416"/>
      <c r="AGJ51" s="416"/>
      <c r="AGK51" s="416"/>
      <c r="AGL51" s="416"/>
      <c r="AGM51" s="416"/>
      <c r="AGN51" s="416"/>
      <c r="AGO51" s="416"/>
      <c r="AGP51" s="416"/>
      <c r="AGQ51" s="416"/>
      <c r="AGR51" s="416"/>
      <c r="AGS51" s="416"/>
      <c r="AGT51" s="416"/>
      <c r="AGU51" s="416"/>
      <c r="AGV51" s="416"/>
      <c r="AGW51" s="416"/>
      <c r="AGX51" s="416"/>
      <c r="AGY51" s="416"/>
      <c r="AGZ51" s="416"/>
      <c r="AHA51" s="416"/>
      <c r="AHB51" s="416"/>
      <c r="AHC51" s="416"/>
      <c r="AHD51" s="416"/>
      <c r="AHE51" s="416"/>
      <c r="AHF51" s="416"/>
      <c r="AHG51" s="416"/>
      <c r="AHH51" s="416"/>
      <c r="AHI51" s="416"/>
      <c r="AHJ51" s="416"/>
      <c r="AHK51" s="416"/>
      <c r="AHL51" s="416"/>
      <c r="AHM51" s="416"/>
      <c r="AHN51" s="416"/>
      <c r="AHO51" s="416"/>
      <c r="AHP51" s="416"/>
      <c r="AHQ51" s="416"/>
      <c r="AHR51" s="416"/>
      <c r="AHS51" s="416"/>
      <c r="AHT51" s="416"/>
      <c r="AHU51" s="416"/>
      <c r="AHV51" s="416"/>
      <c r="AHW51" s="416"/>
      <c r="AHX51" s="416"/>
      <c r="AHY51" s="416"/>
      <c r="AHZ51" s="416"/>
      <c r="AIA51" s="416"/>
      <c r="AIB51" s="416"/>
      <c r="AIC51" s="416"/>
      <c r="AID51" s="416"/>
      <c r="AIE51" s="416"/>
      <c r="AIF51" s="416"/>
      <c r="AIG51" s="416"/>
      <c r="AIH51" s="416"/>
      <c r="AII51" s="416"/>
      <c r="AIJ51" s="416"/>
      <c r="AIK51" s="416"/>
      <c r="AIL51" s="416"/>
      <c r="AIM51" s="416"/>
      <c r="AIN51" s="416"/>
      <c r="AIO51" s="416"/>
      <c r="AIP51" s="416"/>
      <c r="AIQ51" s="416"/>
      <c r="AIR51" s="416"/>
      <c r="AIS51" s="416"/>
      <c r="AIT51" s="416"/>
      <c r="AIU51" s="416"/>
      <c r="AIV51" s="416"/>
      <c r="AIW51" s="416"/>
      <c r="AIX51" s="416"/>
      <c r="AIY51" s="416"/>
      <c r="AIZ51" s="416"/>
      <c r="AJA51" s="416"/>
      <c r="AJB51" s="416"/>
      <c r="AJC51" s="416"/>
      <c r="AJD51" s="416"/>
      <c r="AJE51" s="416"/>
      <c r="AJF51" s="416"/>
      <c r="AJG51" s="416"/>
      <c r="AJH51" s="416"/>
      <c r="AJI51" s="416"/>
      <c r="AJJ51" s="416"/>
      <c r="AJK51" s="416"/>
      <c r="AJL51" s="416"/>
      <c r="AJM51" s="416"/>
      <c r="AJN51" s="416"/>
      <c r="AJO51" s="416"/>
      <c r="AJP51" s="416"/>
      <c r="AJQ51" s="416"/>
      <c r="AJR51" s="416"/>
      <c r="AJS51" s="416"/>
      <c r="AJT51" s="416"/>
      <c r="AJU51" s="416"/>
      <c r="AJV51" s="416"/>
      <c r="AJW51" s="416"/>
      <c r="AJX51" s="416"/>
      <c r="AJY51" s="416"/>
      <c r="AJZ51" s="416"/>
      <c r="AKA51" s="416"/>
      <c r="AKB51" s="416"/>
      <c r="AKC51" s="416"/>
      <c r="AKD51" s="416"/>
      <c r="AKE51" s="416"/>
      <c r="AKF51" s="416"/>
      <c r="AKG51" s="416"/>
      <c r="AKH51" s="416"/>
      <c r="AKI51" s="416"/>
      <c r="AKJ51" s="416"/>
      <c r="AKK51" s="416"/>
      <c r="AKL51" s="416"/>
      <c r="AKM51" s="416"/>
      <c r="AKN51" s="416"/>
      <c r="AKO51" s="416"/>
      <c r="AKP51" s="416"/>
      <c r="AKQ51" s="416"/>
      <c r="AKR51" s="416"/>
      <c r="AKS51" s="416"/>
      <c r="AKT51" s="416"/>
      <c r="AKU51" s="416"/>
      <c r="AKV51" s="416"/>
      <c r="AKW51" s="416"/>
      <c r="AKX51" s="416"/>
      <c r="AKY51" s="416"/>
      <c r="AKZ51" s="416"/>
      <c r="ALA51" s="416"/>
      <c r="ALB51" s="416"/>
      <c r="ALC51" s="416"/>
      <c r="ALD51" s="416"/>
      <c r="ALE51" s="416"/>
      <c r="ALF51" s="416"/>
      <c r="ALG51" s="416"/>
      <c r="ALH51" s="416"/>
      <c r="ALI51" s="416"/>
      <c r="ALJ51" s="416"/>
      <c r="ALK51" s="416"/>
      <c r="ALL51" s="416"/>
      <c r="ALM51" s="416"/>
      <c r="ALN51" s="416"/>
      <c r="ALO51" s="416"/>
      <c r="ALP51" s="416"/>
      <c r="ALQ51" s="416"/>
      <c r="ALR51" s="416"/>
      <c r="ALS51" s="416"/>
      <c r="ALT51" s="416"/>
      <c r="ALU51" s="416"/>
      <c r="ALV51" s="416"/>
      <c r="ALW51" s="416"/>
      <c r="ALX51" s="416"/>
      <c r="ALY51" s="416"/>
      <c r="ALZ51" s="416"/>
      <c r="AMA51" s="416"/>
      <c r="AMB51" s="416"/>
      <c r="AMC51" s="416"/>
      <c r="AMD51" s="416"/>
      <c r="AME51" s="416"/>
      <c r="AMF51" s="416"/>
      <c r="AMG51" s="416"/>
      <c r="AMH51" s="416"/>
      <c r="AMI51" s="416"/>
      <c r="AMJ51" s="416"/>
      <c r="AMK51" s="416"/>
    </row>
    <row r="52" spans="1:1025" s="298" customFormat="1" ht="39.950000000000003" customHeight="1" x14ac:dyDescent="0.8">
      <c r="A52" s="527" t="s">
        <v>294</v>
      </c>
      <c r="B52" s="426">
        <v>1333.4</v>
      </c>
      <c r="C52" s="426">
        <v>456.1</v>
      </c>
      <c r="D52" s="426">
        <v>286.05</v>
      </c>
      <c r="E52" s="426">
        <v>639.6</v>
      </c>
      <c r="F52" s="426">
        <v>658.625</v>
      </c>
      <c r="G52" s="426">
        <v>674.755</v>
      </c>
      <c r="H52" s="421"/>
      <c r="I52" s="416"/>
      <c r="J52" s="416"/>
      <c r="K52" s="416"/>
      <c r="L52" s="416"/>
      <c r="M52" s="416"/>
      <c r="N52" s="416"/>
      <c r="O52" s="416"/>
      <c r="P52" s="416"/>
      <c r="Q52" s="416"/>
      <c r="R52" s="416"/>
      <c r="S52" s="416"/>
      <c r="T52" s="416"/>
      <c r="U52" s="416"/>
      <c r="V52" s="416"/>
      <c r="W52" s="416"/>
      <c r="X52" s="416"/>
      <c r="Y52" s="416"/>
      <c r="Z52" s="416"/>
      <c r="AA52" s="416"/>
      <c r="AB52" s="416"/>
      <c r="AC52" s="416"/>
      <c r="AD52" s="416"/>
      <c r="AE52" s="416"/>
      <c r="AF52" s="416"/>
      <c r="AG52" s="416"/>
      <c r="AH52" s="416"/>
      <c r="AI52" s="416"/>
      <c r="AJ52" s="416"/>
      <c r="AK52" s="416"/>
      <c r="AL52" s="416"/>
      <c r="AM52" s="416"/>
      <c r="AN52" s="416"/>
      <c r="AO52" s="416"/>
      <c r="AP52" s="416"/>
      <c r="AQ52" s="416"/>
      <c r="AR52" s="416"/>
      <c r="AS52" s="416"/>
      <c r="AT52" s="416"/>
      <c r="AU52" s="416"/>
      <c r="AV52" s="416"/>
      <c r="AW52" s="416"/>
      <c r="AX52" s="416"/>
      <c r="AY52" s="416"/>
      <c r="AZ52" s="416"/>
      <c r="BA52" s="416"/>
      <c r="BB52" s="416"/>
      <c r="BC52" s="416"/>
      <c r="BD52" s="416"/>
      <c r="BE52" s="416"/>
      <c r="BF52" s="416"/>
      <c r="BG52" s="416"/>
      <c r="BH52" s="416"/>
      <c r="BI52" s="416"/>
      <c r="BJ52" s="416"/>
      <c r="BK52" s="416"/>
      <c r="BL52" s="416"/>
      <c r="BM52" s="416"/>
      <c r="BN52" s="416"/>
      <c r="BO52" s="416"/>
      <c r="BP52" s="416"/>
      <c r="BQ52" s="416"/>
      <c r="BR52" s="416"/>
      <c r="BS52" s="416"/>
      <c r="BT52" s="416"/>
      <c r="BU52" s="416"/>
      <c r="BV52" s="416"/>
      <c r="BW52" s="416"/>
      <c r="BX52" s="416"/>
      <c r="BY52" s="416"/>
      <c r="BZ52" s="416"/>
      <c r="CA52" s="416"/>
      <c r="CB52" s="416"/>
      <c r="CC52" s="416"/>
      <c r="CD52" s="416"/>
      <c r="CE52" s="416"/>
      <c r="CF52" s="416"/>
      <c r="CG52" s="416"/>
      <c r="CH52" s="416"/>
      <c r="CI52" s="416"/>
      <c r="CJ52" s="416"/>
      <c r="CK52" s="416"/>
      <c r="CL52" s="416"/>
      <c r="CM52" s="416"/>
      <c r="CN52" s="416"/>
      <c r="CO52" s="416"/>
      <c r="CP52" s="416"/>
      <c r="CQ52" s="416"/>
      <c r="CR52" s="416"/>
      <c r="CS52" s="416"/>
      <c r="CT52" s="416"/>
      <c r="CU52" s="416"/>
      <c r="CV52" s="416"/>
      <c r="CW52" s="416"/>
      <c r="CX52" s="416"/>
      <c r="CY52" s="416"/>
      <c r="CZ52" s="416"/>
      <c r="DA52" s="416"/>
      <c r="DB52" s="416"/>
      <c r="DC52" s="416"/>
      <c r="DD52" s="416"/>
      <c r="DE52" s="416"/>
      <c r="DF52" s="416"/>
      <c r="DG52" s="416"/>
      <c r="DH52" s="416"/>
      <c r="DI52" s="416"/>
      <c r="DJ52" s="416"/>
      <c r="DK52" s="416"/>
      <c r="DL52" s="416"/>
      <c r="DM52" s="416"/>
      <c r="DN52" s="416"/>
      <c r="DO52" s="416"/>
      <c r="DP52" s="416"/>
      <c r="DQ52" s="416"/>
      <c r="DR52" s="416"/>
      <c r="DS52" s="416"/>
      <c r="DT52" s="416"/>
      <c r="DU52" s="416"/>
      <c r="DV52" s="416"/>
      <c r="DW52" s="416"/>
      <c r="DX52" s="416"/>
      <c r="DY52" s="416"/>
      <c r="DZ52" s="416"/>
      <c r="EA52" s="416"/>
      <c r="EB52" s="416"/>
      <c r="EC52" s="416"/>
      <c r="ED52" s="416"/>
      <c r="EE52" s="416"/>
      <c r="EF52" s="416"/>
      <c r="EG52" s="416"/>
      <c r="EH52" s="416"/>
      <c r="EI52" s="416"/>
      <c r="EJ52" s="416"/>
      <c r="EK52" s="416"/>
      <c r="EL52" s="416"/>
      <c r="EM52" s="416"/>
      <c r="EN52" s="416"/>
      <c r="EO52" s="416"/>
      <c r="EP52" s="416"/>
      <c r="EQ52" s="416"/>
      <c r="ER52" s="416"/>
      <c r="ES52" s="416"/>
      <c r="ET52" s="416"/>
      <c r="EU52" s="416"/>
      <c r="EV52" s="416"/>
      <c r="EW52" s="416"/>
      <c r="EX52" s="416"/>
      <c r="EY52" s="416"/>
      <c r="EZ52" s="416"/>
      <c r="FA52" s="416"/>
      <c r="FB52" s="416"/>
      <c r="FC52" s="416"/>
      <c r="FD52" s="416"/>
      <c r="FE52" s="416"/>
      <c r="FF52" s="416"/>
      <c r="FG52" s="416"/>
      <c r="FH52" s="416"/>
      <c r="FI52" s="416"/>
      <c r="FJ52" s="416"/>
      <c r="FK52" s="416"/>
      <c r="FL52" s="416"/>
      <c r="FM52" s="416"/>
      <c r="FN52" s="416"/>
      <c r="FO52" s="416"/>
      <c r="FP52" s="416"/>
      <c r="FQ52" s="416"/>
      <c r="FR52" s="416"/>
      <c r="FS52" s="416"/>
      <c r="FT52" s="416"/>
      <c r="FU52" s="416"/>
      <c r="FV52" s="416"/>
      <c r="FW52" s="416"/>
      <c r="FX52" s="416"/>
      <c r="FY52" s="416"/>
      <c r="FZ52" s="416"/>
      <c r="GA52" s="416"/>
      <c r="GB52" s="416"/>
      <c r="GC52" s="416"/>
      <c r="GD52" s="416"/>
      <c r="GE52" s="416"/>
      <c r="GF52" s="416"/>
      <c r="GG52" s="416"/>
      <c r="GH52" s="416"/>
      <c r="GI52" s="416"/>
      <c r="GJ52" s="416"/>
      <c r="GK52" s="416"/>
      <c r="GL52" s="416"/>
      <c r="GM52" s="416"/>
      <c r="GN52" s="416"/>
      <c r="GO52" s="416"/>
      <c r="GP52" s="416"/>
      <c r="GQ52" s="416"/>
      <c r="GR52" s="416"/>
      <c r="GS52" s="416"/>
      <c r="GT52" s="416"/>
      <c r="GU52" s="416"/>
      <c r="GV52" s="416"/>
      <c r="GW52" s="416"/>
      <c r="GX52" s="416"/>
      <c r="GY52" s="416"/>
      <c r="GZ52" s="416"/>
      <c r="HA52" s="416"/>
      <c r="HB52" s="416"/>
      <c r="HC52" s="416"/>
      <c r="HD52" s="416"/>
      <c r="HE52" s="416"/>
      <c r="HF52" s="416"/>
      <c r="HG52" s="416"/>
      <c r="HH52" s="416"/>
      <c r="HI52" s="416"/>
      <c r="HJ52" s="416"/>
      <c r="HK52" s="416"/>
      <c r="HL52" s="416"/>
      <c r="HM52" s="416"/>
      <c r="HN52" s="416"/>
      <c r="HO52" s="416"/>
      <c r="HP52" s="416"/>
      <c r="HQ52" s="416"/>
      <c r="HR52" s="416"/>
      <c r="HS52" s="416"/>
      <c r="HT52" s="416"/>
      <c r="HU52" s="416"/>
      <c r="HV52" s="416"/>
      <c r="HW52" s="416"/>
      <c r="HX52" s="416"/>
      <c r="HY52" s="416"/>
      <c r="HZ52" s="416"/>
      <c r="IA52" s="416"/>
      <c r="IB52" s="416"/>
      <c r="IC52" s="416"/>
      <c r="ID52" s="416"/>
      <c r="IE52" s="416"/>
      <c r="IF52" s="416"/>
      <c r="IG52" s="416"/>
      <c r="IH52" s="416"/>
      <c r="II52" s="416"/>
      <c r="IJ52" s="416"/>
      <c r="IK52" s="416"/>
      <c r="IL52" s="416"/>
      <c r="IM52" s="416"/>
      <c r="IN52" s="416"/>
      <c r="IO52" s="416"/>
      <c r="IP52" s="416"/>
      <c r="IQ52" s="416"/>
      <c r="IR52" s="416"/>
      <c r="IS52" s="416"/>
      <c r="IT52" s="416"/>
      <c r="IU52" s="416"/>
      <c r="IV52" s="416"/>
      <c r="IW52" s="416"/>
      <c r="IX52" s="416"/>
      <c r="IY52" s="416"/>
      <c r="IZ52" s="416"/>
      <c r="JA52" s="416"/>
      <c r="JB52" s="416"/>
      <c r="JC52" s="416"/>
      <c r="JD52" s="416"/>
      <c r="JE52" s="416"/>
      <c r="JF52" s="416"/>
      <c r="JG52" s="416"/>
      <c r="JH52" s="416"/>
      <c r="JI52" s="416"/>
      <c r="JJ52" s="416"/>
      <c r="JK52" s="416"/>
      <c r="JL52" s="416"/>
      <c r="JM52" s="416"/>
      <c r="JN52" s="416"/>
      <c r="JO52" s="416"/>
      <c r="JP52" s="416"/>
      <c r="JQ52" s="416"/>
      <c r="JR52" s="416"/>
      <c r="JS52" s="416"/>
      <c r="JT52" s="416"/>
      <c r="JU52" s="416"/>
      <c r="JV52" s="416"/>
      <c r="JW52" s="416"/>
      <c r="JX52" s="416"/>
      <c r="JY52" s="416"/>
      <c r="JZ52" s="416"/>
      <c r="KA52" s="416"/>
      <c r="KB52" s="416"/>
      <c r="KC52" s="416"/>
      <c r="KD52" s="416"/>
      <c r="KE52" s="416"/>
      <c r="KF52" s="416"/>
      <c r="KG52" s="416"/>
      <c r="KH52" s="416"/>
      <c r="KI52" s="416"/>
      <c r="KJ52" s="416"/>
      <c r="KK52" s="416"/>
      <c r="KL52" s="416"/>
      <c r="KM52" s="416"/>
      <c r="KN52" s="416"/>
      <c r="KO52" s="416"/>
      <c r="KP52" s="416"/>
      <c r="KQ52" s="416"/>
      <c r="KR52" s="416"/>
      <c r="KS52" s="416"/>
      <c r="KT52" s="416"/>
      <c r="KU52" s="416"/>
      <c r="KV52" s="416"/>
      <c r="KW52" s="416"/>
      <c r="KX52" s="416"/>
      <c r="KY52" s="416"/>
      <c r="KZ52" s="416"/>
      <c r="LA52" s="416"/>
      <c r="LB52" s="416"/>
      <c r="LC52" s="416"/>
      <c r="LD52" s="416"/>
      <c r="LE52" s="416"/>
      <c r="LF52" s="416"/>
      <c r="LG52" s="416"/>
      <c r="LH52" s="416"/>
      <c r="LI52" s="416"/>
      <c r="LJ52" s="416"/>
      <c r="LK52" s="416"/>
      <c r="LL52" s="416"/>
      <c r="LM52" s="416"/>
      <c r="LN52" s="416"/>
      <c r="LO52" s="416"/>
      <c r="LP52" s="416"/>
      <c r="LQ52" s="416"/>
      <c r="LR52" s="416"/>
      <c r="LS52" s="416"/>
      <c r="LT52" s="416"/>
      <c r="LU52" s="416"/>
      <c r="LV52" s="416"/>
      <c r="LW52" s="416"/>
      <c r="LX52" s="416"/>
      <c r="LY52" s="416"/>
      <c r="LZ52" s="416"/>
      <c r="MA52" s="416"/>
      <c r="MB52" s="416"/>
      <c r="MC52" s="416"/>
      <c r="MD52" s="416"/>
      <c r="ME52" s="416"/>
      <c r="MF52" s="416"/>
      <c r="MG52" s="416"/>
      <c r="MH52" s="416"/>
      <c r="MI52" s="416"/>
      <c r="MJ52" s="416"/>
      <c r="MK52" s="416"/>
      <c r="ML52" s="416"/>
      <c r="MM52" s="416"/>
      <c r="MN52" s="416"/>
      <c r="MO52" s="416"/>
      <c r="MP52" s="416"/>
      <c r="MQ52" s="416"/>
      <c r="MR52" s="416"/>
      <c r="MS52" s="416"/>
      <c r="MT52" s="416"/>
      <c r="MU52" s="416"/>
      <c r="MV52" s="416"/>
      <c r="MW52" s="416"/>
      <c r="MX52" s="416"/>
      <c r="MY52" s="416"/>
      <c r="MZ52" s="416"/>
      <c r="NA52" s="416"/>
      <c r="NB52" s="416"/>
      <c r="NC52" s="416"/>
      <c r="ND52" s="416"/>
      <c r="NE52" s="416"/>
      <c r="NF52" s="416"/>
      <c r="NG52" s="416"/>
      <c r="NH52" s="416"/>
      <c r="NI52" s="416"/>
      <c r="NJ52" s="416"/>
      <c r="NK52" s="416"/>
      <c r="NL52" s="416"/>
      <c r="NM52" s="416"/>
      <c r="NN52" s="416"/>
      <c r="NO52" s="416"/>
      <c r="NP52" s="416"/>
      <c r="NQ52" s="416"/>
      <c r="NR52" s="416"/>
      <c r="NS52" s="416"/>
      <c r="NT52" s="416"/>
      <c r="NU52" s="416"/>
      <c r="NV52" s="416"/>
      <c r="NW52" s="416"/>
      <c r="NX52" s="416"/>
      <c r="NY52" s="416"/>
      <c r="NZ52" s="416"/>
      <c r="OA52" s="416"/>
      <c r="OB52" s="416"/>
      <c r="OC52" s="416"/>
      <c r="OD52" s="416"/>
      <c r="OE52" s="416"/>
      <c r="OF52" s="416"/>
      <c r="OG52" s="416"/>
      <c r="OH52" s="416"/>
      <c r="OI52" s="416"/>
      <c r="OJ52" s="416"/>
      <c r="OK52" s="416"/>
      <c r="OL52" s="416"/>
      <c r="OM52" s="416"/>
      <c r="ON52" s="416"/>
      <c r="OO52" s="416"/>
      <c r="OP52" s="416"/>
      <c r="OQ52" s="416"/>
      <c r="OR52" s="416"/>
      <c r="OS52" s="416"/>
      <c r="OT52" s="416"/>
      <c r="OU52" s="416"/>
      <c r="OV52" s="416"/>
      <c r="OW52" s="416"/>
      <c r="OX52" s="416"/>
      <c r="OY52" s="416"/>
      <c r="OZ52" s="416"/>
      <c r="PA52" s="416"/>
      <c r="PB52" s="416"/>
      <c r="PC52" s="416"/>
      <c r="PD52" s="416"/>
      <c r="PE52" s="416"/>
      <c r="PF52" s="416"/>
      <c r="PG52" s="416"/>
      <c r="PH52" s="416"/>
      <c r="PI52" s="416"/>
      <c r="PJ52" s="416"/>
      <c r="PK52" s="416"/>
      <c r="PL52" s="416"/>
      <c r="PM52" s="416"/>
      <c r="PN52" s="416"/>
      <c r="PO52" s="416"/>
      <c r="PP52" s="416"/>
      <c r="PQ52" s="416"/>
      <c r="PR52" s="416"/>
      <c r="PS52" s="416"/>
      <c r="PT52" s="416"/>
      <c r="PU52" s="416"/>
      <c r="PV52" s="416"/>
      <c r="PW52" s="416"/>
      <c r="PX52" s="416"/>
      <c r="PY52" s="416"/>
      <c r="PZ52" s="416"/>
      <c r="QA52" s="416"/>
      <c r="QB52" s="416"/>
      <c r="QC52" s="416"/>
      <c r="QD52" s="416"/>
      <c r="QE52" s="416"/>
      <c r="QF52" s="416"/>
      <c r="QG52" s="416"/>
      <c r="QH52" s="416"/>
      <c r="QI52" s="416"/>
      <c r="QJ52" s="416"/>
      <c r="QK52" s="416"/>
      <c r="QL52" s="416"/>
      <c r="QM52" s="416"/>
      <c r="QN52" s="416"/>
      <c r="QO52" s="416"/>
      <c r="QP52" s="416"/>
      <c r="QQ52" s="416"/>
      <c r="QR52" s="416"/>
      <c r="QS52" s="416"/>
      <c r="QT52" s="416"/>
      <c r="QU52" s="416"/>
      <c r="QV52" s="416"/>
      <c r="QW52" s="416"/>
      <c r="QX52" s="416"/>
      <c r="QY52" s="416"/>
      <c r="QZ52" s="416"/>
      <c r="RA52" s="416"/>
      <c r="RB52" s="416"/>
      <c r="RC52" s="416"/>
      <c r="RD52" s="416"/>
      <c r="RE52" s="416"/>
      <c r="RF52" s="416"/>
      <c r="RG52" s="416"/>
      <c r="RH52" s="416"/>
      <c r="RI52" s="416"/>
      <c r="RJ52" s="416"/>
      <c r="RK52" s="416"/>
      <c r="RL52" s="416"/>
      <c r="RM52" s="416"/>
      <c r="RN52" s="416"/>
      <c r="RO52" s="416"/>
      <c r="RP52" s="416"/>
      <c r="RQ52" s="416"/>
      <c r="RR52" s="416"/>
      <c r="RS52" s="416"/>
      <c r="RT52" s="416"/>
      <c r="RU52" s="416"/>
      <c r="RV52" s="416"/>
      <c r="RW52" s="416"/>
      <c r="RX52" s="416"/>
      <c r="RY52" s="416"/>
      <c r="RZ52" s="416"/>
      <c r="SA52" s="416"/>
      <c r="SB52" s="416"/>
      <c r="SC52" s="416"/>
      <c r="SD52" s="416"/>
      <c r="SE52" s="416"/>
      <c r="SF52" s="416"/>
      <c r="SG52" s="416"/>
      <c r="SH52" s="416"/>
      <c r="SI52" s="416"/>
      <c r="SJ52" s="416"/>
      <c r="SK52" s="416"/>
      <c r="SL52" s="416"/>
      <c r="SM52" s="416"/>
      <c r="SN52" s="416"/>
      <c r="SO52" s="416"/>
      <c r="SP52" s="416"/>
      <c r="SQ52" s="416"/>
      <c r="SR52" s="416"/>
      <c r="SS52" s="416"/>
      <c r="ST52" s="416"/>
      <c r="SU52" s="416"/>
      <c r="SV52" s="416"/>
      <c r="SW52" s="416"/>
      <c r="SX52" s="416"/>
      <c r="SY52" s="416"/>
      <c r="SZ52" s="416"/>
      <c r="TA52" s="416"/>
      <c r="TB52" s="416"/>
      <c r="TC52" s="416"/>
      <c r="TD52" s="416"/>
      <c r="TE52" s="416"/>
      <c r="TF52" s="416"/>
      <c r="TG52" s="416"/>
      <c r="TH52" s="416"/>
      <c r="TI52" s="416"/>
      <c r="TJ52" s="416"/>
      <c r="TK52" s="416"/>
      <c r="TL52" s="416"/>
      <c r="TM52" s="416"/>
      <c r="TN52" s="416"/>
      <c r="TO52" s="416"/>
      <c r="TP52" s="416"/>
      <c r="TQ52" s="416"/>
      <c r="TR52" s="416"/>
      <c r="TS52" s="416"/>
      <c r="TT52" s="416"/>
      <c r="TU52" s="416"/>
      <c r="TV52" s="416"/>
      <c r="TW52" s="416"/>
      <c r="TX52" s="416"/>
      <c r="TY52" s="416"/>
      <c r="TZ52" s="416"/>
      <c r="UA52" s="416"/>
      <c r="UB52" s="416"/>
      <c r="UC52" s="416"/>
      <c r="UD52" s="416"/>
      <c r="UE52" s="416"/>
      <c r="UF52" s="416"/>
      <c r="UG52" s="416"/>
      <c r="UH52" s="416"/>
      <c r="UI52" s="416"/>
      <c r="UJ52" s="416"/>
      <c r="UK52" s="416"/>
      <c r="UL52" s="416"/>
      <c r="UM52" s="416"/>
      <c r="UN52" s="416"/>
      <c r="UO52" s="416"/>
      <c r="UP52" s="416"/>
      <c r="UQ52" s="416"/>
      <c r="UR52" s="416"/>
      <c r="US52" s="416"/>
      <c r="UT52" s="416"/>
      <c r="UU52" s="416"/>
      <c r="UV52" s="416"/>
      <c r="UW52" s="416"/>
      <c r="UX52" s="416"/>
      <c r="UY52" s="416"/>
      <c r="UZ52" s="416"/>
      <c r="VA52" s="416"/>
      <c r="VB52" s="416"/>
      <c r="VC52" s="416"/>
      <c r="VD52" s="416"/>
      <c r="VE52" s="416"/>
      <c r="VF52" s="416"/>
      <c r="VG52" s="416"/>
      <c r="VH52" s="416"/>
      <c r="VI52" s="416"/>
      <c r="VJ52" s="416"/>
      <c r="VK52" s="416"/>
      <c r="VL52" s="416"/>
      <c r="VM52" s="416"/>
      <c r="VN52" s="416"/>
      <c r="VO52" s="416"/>
      <c r="VP52" s="416"/>
      <c r="VQ52" s="416"/>
      <c r="VR52" s="416"/>
      <c r="VS52" s="416"/>
      <c r="VT52" s="416"/>
      <c r="VU52" s="416"/>
      <c r="VV52" s="416"/>
      <c r="VW52" s="416"/>
      <c r="VX52" s="416"/>
      <c r="VY52" s="416"/>
      <c r="VZ52" s="416"/>
      <c r="WA52" s="416"/>
      <c r="WB52" s="416"/>
      <c r="WC52" s="416"/>
      <c r="WD52" s="416"/>
      <c r="WE52" s="416"/>
      <c r="WF52" s="416"/>
      <c r="WG52" s="416"/>
      <c r="WH52" s="416"/>
      <c r="WI52" s="416"/>
      <c r="WJ52" s="416"/>
      <c r="WK52" s="416"/>
      <c r="WL52" s="416"/>
      <c r="WM52" s="416"/>
      <c r="WN52" s="416"/>
      <c r="WO52" s="416"/>
      <c r="WP52" s="416"/>
      <c r="WQ52" s="416"/>
      <c r="WR52" s="416"/>
      <c r="WS52" s="416"/>
      <c r="WT52" s="416"/>
      <c r="WU52" s="416"/>
      <c r="WV52" s="416"/>
      <c r="WW52" s="416"/>
      <c r="WX52" s="416"/>
      <c r="WY52" s="416"/>
      <c r="WZ52" s="416"/>
      <c r="XA52" s="416"/>
      <c r="XB52" s="416"/>
      <c r="XC52" s="416"/>
      <c r="XD52" s="416"/>
      <c r="XE52" s="416"/>
      <c r="XF52" s="416"/>
      <c r="XG52" s="416"/>
      <c r="XH52" s="416"/>
      <c r="XI52" s="416"/>
      <c r="XJ52" s="416"/>
      <c r="XK52" s="416"/>
      <c r="XL52" s="416"/>
      <c r="XM52" s="416"/>
      <c r="XN52" s="416"/>
      <c r="XO52" s="416"/>
      <c r="XP52" s="416"/>
      <c r="XQ52" s="416"/>
      <c r="XR52" s="416"/>
      <c r="XS52" s="416"/>
      <c r="XT52" s="416"/>
      <c r="XU52" s="416"/>
      <c r="XV52" s="416"/>
      <c r="XW52" s="416"/>
      <c r="XX52" s="416"/>
      <c r="XY52" s="416"/>
      <c r="XZ52" s="416"/>
      <c r="YA52" s="416"/>
      <c r="YB52" s="416"/>
      <c r="YC52" s="416"/>
      <c r="YD52" s="416"/>
      <c r="YE52" s="416"/>
      <c r="YF52" s="416"/>
      <c r="YG52" s="416"/>
      <c r="YH52" s="416"/>
      <c r="YI52" s="416"/>
      <c r="YJ52" s="416"/>
      <c r="YK52" s="416"/>
      <c r="YL52" s="416"/>
      <c r="YM52" s="416"/>
      <c r="YN52" s="416"/>
      <c r="YO52" s="416"/>
      <c r="YP52" s="416"/>
      <c r="YQ52" s="416"/>
      <c r="YR52" s="416"/>
      <c r="YS52" s="416"/>
      <c r="YT52" s="416"/>
      <c r="YU52" s="416"/>
      <c r="YV52" s="416"/>
      <c r="YW52" s="416"/>
      <c r="YX52" s="416"/>
      <c r="YY52" s="416"/>
      <c r="YZ52" s="416"/>
      <c r="ZA52" s="416"/>
      <c r="ZB52" s="416"/>
      <c r="ZC52" s="416"/>
      <c r="ZD52" s="416"/>
      <c r="ZE52" s="416"/>
      <c r="ZF52" s="416"/>
      <c r="ZG52" s="416"/>
      <c r="ZH52" s="416"/>
      <c r="ZI52" s="416"/>
      <c r="ZJ52" s="416"/>
      <c r="ZK52" s="416"/>
      <c r="ZL52" s="416"/>
      <c r="ZM52" s="416"/>
      <c r="ZN52" s="416"/>
      <c r="ZO52" s="416"/>
      <c r="ZP52" s="416"/>
      <c r="ZQ52" s="416"/>
      <c r="ZR52" s="416"/>
      <c r="ZS52" s="416"/>
      <c r="ZT52" s="416"/>
      <c r="ZU52" s="416"/>
      <c r="ZV52" s="416"/>
      <c r="ZW52" s="416"/>
      <c r="ZX52" s="416"/>
      <c r="ZY52" s="416"/>
      <c r="ZZ52" s="416"/>
      <c r="AAA52" s="416"/>
      <c r="AAB52" s="416"/>
      <c r="AAC52" s="416"/>
      <c r="AAD52" s="416"/>
      <c r="AAE52" s="416"/>
      <c r="AAF52" s="416"/>
      <c r="AAG52" s="416"/>
      <c r="AAH52" s="416"/>
      <c r="AAI52" s="416"/>
      <c r="AAJ52" s="416"/>
      <c r="AAK52" s="416"/>
      <c r="AAL52" s="416"/>
      <c r="AAM52" s="416"/>
      <c r="AAN52" s="416"/>
      <c r="AAO52" s="416"/>
      <c r="AAP52" s="416"/>
      <c r="AAQ52" s="416"/>
      <c r="AAR52" s="416"/>
      <c r="AAS52" s="416"/>
      <c r="AAT52" s="416"/>
      <c r="AAU52" s="416"/>
      <c r="AAV52" s="416"/>
      <c r="AAW52" s="416"/>
      <c r="AAX52" s="416"/>
      <c r="AAY52" s="416"/>
      <c r="AAZ52" s="416"/>
      <c r="ABA52" s="416"/>
      <c r="ABB52" s="416"/>
      <c r="ABC52" s="416"/>
      <c r="ABD52" s="416"/>
      <c r="ABE52" s="416"/>
      <c r="ABF52" s="416"/>
      <c r="ABG52" s="416"/>
      <c r="ABH52" s="416"/>
      <c r="ABI52" s="416"/>
      <c r="ABJ52" s="416"/>
      <c r="ABK52" s="416"/>
      <c r="ABL52" s="416"/>
      <c r="ABM52" s="416"/>
      <c r="ABN52" s="416"/>
      <c r="ABO52" s="416"/>
      <c r="ABP52" s="416"/>
      <c r="ABQ52" s="416"/>
      <c r="ABR52" s="416"/>
      <c r="ABS52" s="416"/>
      <c r="ABT52" s="416"/>
      <c r="ABU52" s="416"/>
      <c r="ABV52" s="416"/>
      <c r="ABW52" s="416"/>
      <c r="ABX52" s="416"/>
      <c r="ABY52" s="416"/>
      <c r="ABZ52" s="416"/>
      <c r="ACA52" s="416"/>
      <c r="ACB52" s="416"/>
      <c r="ACC52" s="416"/>
      <c r="ACD52" s="416"/>
      <c r="ACE52" s="416"/>
      <c r="ACF52" s="416"/>
      <c r="ACG52" s="416"/>
      <c r="ACH52" s="416"/>
      <c r="ACI52" s="416"/>
      <c r="ACJ52" s="416"/>
      <c r="ACK52" s="416"/>
      <c r="ACL52" s="416"/>
      <c r="ACM52" s="416"/>
      <c r="ACN52" s="416"/>
      <c r="ACO52" s="416"/>
      <c r="ACP52" s="416"/>
      <c r="ACQ52" s="416"/>
      <c r="ACR52" s="416"/>
      <c r="ACS52" s="416"/>
      <c r="ACT52" s="416"/>
      <c r="ACU52" s="416"/>
      <c r="ACV52" s="416"/>
      <c r="ACW52" s="416"/>
      <c r="ACX52" s="416"/>
      <c r="ACY52" s="416"/>
      <c r="ACZ52" s="416"/>
      <c r="ADA52" s="416"/>
      <c r="ADB52" s="416"/>
      <c r="ADC52" s="416"/>
      <c r="ADD52" s="416"/>
      <c r="ADE52" s="416"/>
      <c r="ADF52" s="416"/>
      <c r="ADG52" s="416"/>
      <c r="ADH52" s="416"/>
      <c r="ADI52" s="416"/>
      <c r="ADJ52" s="416"/>
      <c r="ADK52" s="416"/>
      <c r="ADL52" s="416"/>
      <c r="ADM52" s="416"/>
      <c r="ADN52" s="416"/>
      <c r="ADO52" s="416"/>
      <c r="ADP52" s="416"/>
      <c r="ADQ52" s="416"/>
      <c r="ADR52" s="416"/>
      <c r="ADS52" s="416"/>
      <c r="ADT52" s="416"/>
      <c r="ADU52" s="416"/>
      <c r="ADV52" s="416"/>
      <c r="ADW52" s="416"/>
      <c r="ADX52" s="416"/>
      <c r="ADY52" s="416"/>
      <c r="ADZ52" s="416"/>
      <c r="AEA52" s="416"/>
      <c r="AEB52" s="416"/>
      <c r="AEC52" s="416"/>
      <c r="AED52" s="416"/>
      <c r="AEE52" s="416"/>
      <c r="AEF52" s="416"/>
      <c r="AEG52" s="416"/>
      <c r="AEH52" s="416"/>
      <c r="AEI52" s="416"/>
      <c r="AEJ52" s="416"/>
      <c r="AEK52" s="416"/>
      <c r="AEL52" s="416"/>
      <c r="AEM52" s="416"/>
      <c r="AEN52" s="416"/>
      <c r="AEO52" s="416"/>
      <c r="AEP52" s="416"/>
      <c r="AEQ52" s="416"/>
      <c r="AER52" s="416"/>
      <c r="AES52" s="416"/>
      <c r="AET52" s="416"/>
      <c r="AEU52" s="416"/>
      <c r="AEV52" s="416"/>
      <c r="AEW52" s="416"/>
      <c r="AEX52" s="416"/>
      <c r="AEY52" s="416"/>
      <c r="AEZ52" s="416"/>
      <c r="AFA52" s="416"/>
      <c r="AFB52" s="416"/>
      <c r="AFC52" s="416"/>
      <c r="AFD52" s="416"/>
      <c r="AFE52" s="416"/>
      <c r="AFF52" s="416"/>
      <c r="AFG52" s="416"/>
      <c r="AFH52" s="416"/>
      <c r="AFI52" s="416"/>
      <c r="AFJ52" s="416"/>
      <c r="AFK52" s="416"/>
      <c r="AFL52" s="416"/>
      <c r="AFM52" s="416"/>
      <c r="AFN52" s="416"/>
      <c r="AFO52" s="416"/>
      <c r="AFP52" s="416"/>
      <c r="AFQ52" s="416"/>
      <c r="AFR52" s="416"/>
      <c r="AFS52" s="416"/>
      <c r="AFT52" s="416"/>
      <c r="AFU52" s="416"/>
      <c r="AFV52" s="416"/>
      <c r="AFW52" s="416"/>
      <c r="AFX52" s="416"/>
      <c r="AFY52" s="416"/>
      <c r="AFZ52" s="416"/>
      <c r="AGA52" s="416"/>
      <c r="AGB52" s="416"/>
      <c r="AGC52" s="416"/>
      <c r="AGD52" s="416"/>
      <c r="AGE52" s="416"/>
      <c r="AGF52" s="416"/>
      <c r="AGG52" s="416"/>
      <c r="AGH52" s="416"/>
      <c r="AGI52" s="416"/>
      <c r="AGJ52" s="416"/>
      <c r="AGK52" s="416"/>
      <c r="AGL52" s="416"/>
      <c r="AGM52" s="416"/>
      <c r="AGN52" s="416"/>
      <c r="AGO52" s="416"/>
      <c r="AGP52" s="416"/>
      <c r="AGQ52" s="416"/>
      <c r="AGR52" s="416"/>
      <c r="AGS52" s="416"/>
      <c r="AGT52" s="416"/>
      <c r="AGU52" s="416"/>
      <c r="AGV52" s="416"/>
      <c r="AGW52" s="416"/>
      <c r="AGX52" s="416"/>
      <c r="AGY52" s="416"/>
      <c r="AGZ52" s="416"/>
      <c r="AHA52" s="416"/>
      <c r="AHB52" s="416"/>
      <c r="AHC52" s="416"/>
      <c r="AHD52" s="416"/>
      <c r="AHE52" s="416"/>
      <c r="AHF52" s="416"/>
      <c r="AHG52" s="416"/>
      <c r="AHH52" s="416"/>
      <c r="AHI52" s="416"/>
      <c r="AHJ52" s="416"/>
      <c r="AHK52" s="416"/>
      <c r="AHL52" s="416"/>
      <c r="AHM52" s="416"/>
      <c r="AHN52" s="416"/>
      <c r="AHO52" s="416"/>
      <c r="AHP52" s="416"/>
      <c r="AHQ52" s="416"/>
      <c r="AHR52" s="416"/>
      <c r="AHS52" s="416"/>
      <c r="AHT52" s="416"/>
      <c r="AHU52" s="416"/>
      <c r="AHV52" s="416"/>
      <c r="AHW52" s="416"/>
      <c r="AHX52" s="416"/>
      <c r="AHY52" s="416"/>
      <c r="AHZ52" s="416"/>
      <c r="AIA52" s="416"/>
      <c r="AIB52" s="416"/>
      <c r="AIC52" s="416"/>
      <c r="AID52" s="416"/>
      <c r="AIE52" s="416"/>
      <c r="AIF52" s="416"/>
      <c r="AIG52" s="416"/>
      <c r="AIH52" s="416"/>
      <c r="AII52" s="416"/>
      <c r="AIJ52" s="416"/>
      <c r="AIK52" s="416"/>
      <c r="AIL52" s="416"/>
      <c r="AIM52" s="416"/>
      <c r="AIN52" s="416"/>
      <c r="AIO52" s="416"/>
      <c r="AIP52" s="416"/>
      <c r="AIQ52" s="416"/>
      <c r="AIR52" s="416"/>
      <c r="AIS52" s="416"/>
      <c r="AIT52" s="416"/>
      <c r="AIU52" s="416"/>
      <c r="AIV52" s="416"/>
      <c r="AIW52" s="416"/>
      <c r="AIX52" s="416"/>
      <c r="AIY52" s="416"/>
      <c r="AIZ52" s="416"/>
      <c r="AJA52" s="416"/>
      <c r="AJB52" s="416"/>
      <c r="AJC52" s="416"/>
      <c r="AJD52" s="416"/>
      <c r="AJE52" s="416"/>
      <c r="AJF52" s="416"/>
      <c r="AJG52" s="416"/>
      <c r="AJH52" s="416"/>
      <c r="AJI52" s="416"/>
      <c r="AJJ52" s="416"/>
      <c r="AJK52" s="416"/>
      <c r="AJL52" s="416"/>
      <c r="AJM52" s="416"/>
      <c r="AJN52" s="416"/>
      <c r="AJO52" s="416"/>
      <c r="AJP52" s="416"/>
      <c r="AJQ52" s="416"/>
      <c r="AJR52" s="416"/>
      <c r="AJS52" s="416"/>
      <c r="AJT52" s="416"/>
      <c r="AJU52" s="416"/>
      <c r="AJV52" s="416"/>
      <c r="AJW52" s="416"/>
      <c r="AJX52" s="416"/>
      <c r="AJY52" s="416"/>
      <c r="AJZ52" s="416"/>
      <c r="AKA52" s="416"/>
      <c r="AKB52" s="416"/>
      <c r="AKC52" s="416"/>
      <c r="AKD52" s="416"/>
      <c r="AKE52" s="416"/>
      <c r="AKF52" s="416"/>
      <c r="AKG52" s="416"/>
      <c r="AKH52" s="416"/>
      <c r="AKI52" s="416"/>
      <c r="AKJ52" s="416"/>
      <c r="AKK52" s="416"/>
      <c r="AKL52" s="416"/>
      <c r="AKM52" s="416"/>
      <c r="AKN52" s="416"/>
      <c r="AKO52" s="416"/>
      <c r="AKP52" s="416"/>
      <c r="AKQ52" s="416"/>
      <c r="AKR52" s="416"/>
      <c r="AKS52" s="416"/>
      <c r="AKT52" s="416"/>
      <c r="AKU52" s="416"/>
      <c r="AKV52" s="416"/>
      <c r="AKW52" s="416"/>
      <c r="AKX52" s="416"/>
      <c r="AKY52" s="416"/>
      <c r="AKZ52" s="416"/>
      <c r="ALA52" s="416"/>
      <c r="ALB52" s="416"/>
      <c r="ALC52" s="416"/>
      <c r="ALD52" s="416"/>
      <c r="ALE52" s="416"/>
      <c r="ALF52" s="416"/>
      <c r="ALG52" s="416"/>
      <c r="ALH52" s="416"/>
      <c r="ALI52" s="416"/>
      <c r="ALJ52" s="416"/>
      <c r="ALK52" s="416"/>
      <c r="ALL52" s="416"/>
      <c r="ALM52" s="416"/>
      <c r="ALN52" s="416"/>
      <c r="ALO52" s="416"/>
      <c r="ALP52" s="416"/>
      <c r="ALQ52" s="416"/>
      <c r="ALR52" s="416"/>
      <c r="ALS52" s="416"/>
      <c r="ALT52" s="416"/>
      <c r="ALU52" s="416"/>
      <c r="ALV52" s="416"/>
      <c r="ALW52" s="416"/>
      <c r="ALX52" s="416"/>
      <c r="ALY52" s="416"/>
      <c r="ALZ52" s="416"/>
      <c r="AMA52" s="416"/>
      <c r="AMB52" s="416"/>
      <c r="AMC52" s="416"/>
      <c r="AMD52" s="416"/>
      <c r="AME52" s="416"/>
      <c r="AMF52" s="416"/>
      <c r="AMG52" s="416"/>
      <c r="AMH52" s="416"/>
      <c r="AMI52" s="416"/>
      <c r="AMJ52" s="416"/>
      <c r="AMK52" s="416"/>
    </row>
    <row r="53" spans="1:1025" s="298" customFormat="1" ht="39.950000000000003" customHeight="1" x14ac:dyDescent="0.8">
      <c r="A53" s="527" t="s">
        <v>295</v>
      </c>
      <c r="B53" s="426">
        <v>1501.3333333333301</v>
      </c>
      <c r="C53" s="426">
        <v>566.79999999999995</v>
      </c>
      <c r="D53" s="426" t="s">
        <v>346</v>
      </c>
      <c r="E53" s="426">
        <v>944.8</v>
      </c>
      <c r="F53" s="426">
        <v>733.05</v>
      </c>
      <c r="G53" s="426">
        <v>936.49583333333305</v>
      </c>
      <c r="H53" s="421"/>
      <c r="I53" s="416"/>
      <c r="J53" s="416"/>
      <c r="K53" s="416"/>
      <c r="L53" s="416"/>
      <c r="M53" s="416"/>
      <c r="N53" s="416"/>
      <c r="O53" s="416"/>
      <c r="P53" s="416"/>
      <c r="Q53" s="416"/>
      <c r="R53" s="416"/>
      <c r="S53" s="416"/>
      <c r="T53" s="416"/>
      <c r="U53" s="416"/>
      <c r="V53" s="416"/>
      <c r="W53" s="416"/>
      <c r="X53" s="416"/>
      <c r="Y53" s="416"/>
      <c r="Z53" s="416"/>
      <c r="AA53" s="416"/>
      <c r="AB53" s="416"/>
      <c r="AC53" s="416"/>
      <c r="AD53" s="416"/>
      <c r="AE53" s="416"/>
      <c r="AF53" s="416"/>
      <c r="AG53" s="416"/>
      <c r="AH53" s="416"/>
      <c r="AI53" s="416"/>
      <c r="AJ53" s="416"/>
      <c r="AK53" s="416"/>
      <c r="AL53" s="416"/>
      <c r="AM53" s="416"/>
      <c r="AN53" s="416"/>
      <c r="AO53" s="416"/>
      <c r="AP53" s="416"/>
      <c r="AQ53" s="416"/>
      <c r="AR53" s="416"/>
      <c r="AS53" s="416"/>
      <c r="AT53" s="416"/>
      <c r="AU53" s="416"/>
      <c r="AV53" s="416"/>
      <c r="AW53" s="416"/>
      <c r="AX53" s="416"/>
      <c r="AY53" s="416"/>
      <c r="AZ53" s="416"/>
      <c r="BA53" s="416"/>
      <c r="BB53" s="416"/>
      <c r="BC53" s="416"/>
      <c r="BD53" s="416"/>
      <c r="BE53" s="416"/>
      <c r="BF53" s="416"/>
      <c r="BG53" s="416"/>
      <c r="BH53" s="416"/>
      <c r="BI53" s="416"/>
      <c r="BJ53" s="416"/>
      <c r="BK53" s="416"/>
      <c r="BL53" s="416"/>
      <c r="BM53" s="416"/>
      <c r="BN53" s="416"/>
      <c r="BO53" s="416"/>
      <c r="BP53" s="416"/>
      <c r="BQ53" s="416"/>
      <c r="BR53" s="416"/>
      <c r="BS53" s="416"/>
      <c r="BT53" s="416"/>
      <c r="BU53" s="416"/>
      <c r="BV53" s="416"/>
      <c r="BW53" s="416"/>
      <c r="BX53" s="416"/>
      <c r="BY53" s="416"/>
      <c r="BZ53" s="416"/>
      <c r="CA53" s="416"/>
      <c r="CB53" s="416"/>
      <c r="CC53" s="416"/>
      <c r="CD53" s="416"/>
      <c r="CE53" s="416"/>
      <c r="CF53" s="416"/>
      <c r="CG53" s="416"/>
      <c r="CH53" s="416"/>
      <c r="CI53" s="416"/>
      <c r="CJ53" s="416"/>
      <c r="CK53" s="416"/>
      <c r="CL53" s="416"/>
      <c r="CM53" s="416"/>
      <c r="CN53" s="416"/>
      <c r="CO53" s="416"/>
      <c r="CP53" s="416"/>
      <c r="CQ53" s="416"/>
      <c r="CR53" s="416"/>
      <c r="CS53" s="416"/>
      <c r="CT53" s="416"/>
      <c r="CU53" s="416"/>
      <c r="CV53" s="416"/>
      <c r="CW53" s="416"/>
      <c r="CX53" s="416"/>
      <c r="CY53" s="416"/>
      <c r="CZ53" s="416"/>
      <c r="DA53" s="416"/>
      <c r="DB53" s="416"/>
      <c r="DC53" s="416"/>
      <c r="DD53" s="416"/>
      <c r="DE53" s="416"/>
      <c r="DF53" s="416"/>
      <c r="DG53" s="416"/>
      <c r="DH53" s="416"/>
      <c r="DI53" s="416"/>
      <c r="DJ53" s="416"/>
      <c r="DK53" s="416"/>
      <c r="DL53" s="416"/>
      <c r="DM53" s="416"/>
      <c r="DN53" s="416"/>
      <c r="DO53" s="416"/>
      <c r="DP53" s="416"/>
      <c r="DQ53" s="416"/>
      <c r="DR53" s="416"/>
      <c r="DS53" s="416"/>
      <c r="DT53" s="416"/>
      <c r="DU53" s="416"/>
      <c r="DV53" s="416"/>
      <c r="DW53" s="416"/>
      <c r="DX53" s="416"/>
      <c r="DY53" s="416"/>
      <c r="DZ53" s="416"/>
      <c r="EA53" s="416"/>
      <c r="EB53" s="416"/>
      <c r="EC53" s="416"/>
      <c r="ED53" s="416"/>
      <c r="EE53" s="416"/>
      <c r="EF53" s="416"/>
      <c r="EG53" s="416"/>
      <c r="EH53" s="416"/>
      <c r="EI53" s="416"/>
      <c r="EJ53" s="416"/>
      <c r="EK53" s="416"/>
      <c r="EL53" s="416"/>
      <c r="EM53" s="416"/>
      <c r="EN53" s="416"/>
      <c r="EO53" s="416"/>
      <c r="EP53" s="416"/>
      <c r="EQ53" s="416"/>
      <c r="ER53" s="416"/>
      <c r="ES53" s="416"/>
      <c r="ET53" s="416"/>
      <c r="EU53" s="416"/>
      <c r="EV53" s="416"/>
      <c r="EW53" s="416"/>
      <c r="EX53" s="416"/>
      <c r="EY53" s="416"/>
      <c r="EZ53" s="416"/>
      <c r="FA53" s="416"/>
      <c r="FB53" s="416"/>
      <c r="FC53" s="416"/>
      <c r="FD53" s="416"/>
      <c r="FE53" s="416"/>
      <c r="FF53" s="416"/>
      <c r="FG53" s="416"/>
      <c r="FH53" s="416"/>
      <c r="FI53" s="416"/>
      <c r="FJ53" s="416"/>
      <c r="FK53" s="416"/>
      <c r="FL53" s="416"/>
      <c r="FM53" s="416"/>
      <c r="FN53" s="416"/>
      <c r="FO53" s="416"/>
      <c r="FP53" s="416"/>
      <c r="FQ53" s="416"/>
      <c r="FR53" s="416"/>
      <c r="FS53" s="416"/>
      <c r="FT53" s="416"/>
      <c r="FU53" s="416"/>
      <c r="FV53" s="416"/>
      <c r="FW53" s="416"/>
      <c r="FX53" s="416"/>
      <c r="FY53" s="416"/>
      <c r="FZ53" s="416"/>
      <c r="GA53" s="416"/>
      <c r="GB53" s="416"/>
      <c r="GC53" s="416"/>
      <c r="GD53" s="416"/>
      <c r="GE53" s="416"/>
      <c r="GF53" s="416"/>
      <c r="GG53" s="416"/>
      <c r="GH53" s="416"/>
      <c r="GI53" s="416"/>
      <c r="GJ53" s="416"/>
      <c r="GK53" s="416"/>
      <c r="GL53" s="416"/>
      <c r="GM53" s="416"/>
      <c r="GN53" s="416"/>
      <c r="GO53" s="416"/>
      <c r="GP53" s="416"/>
      <c r="GQ53" s="416"/>
      <c r="GR53" s="416"/>
      <c r="GS53" s="416"/>
      <c r="GT53" s="416"/>
      <c r="GU53" s="416"/>
      <c r="GV53" s="416"/>
      <c r="GW53" s="416"/>
      <c r="GX53" s="416"/>
      <c r="GY53" s="416"/>
      <c r="GZ53" s="416"/>
      <c r="HA53" s="416"/>
      <c r="HB53" s="416"/>
      <c r="HC53" s="416"/>
      <c r="HD53" s="416"/>
      <c r="HE53" s="416"/>
      <c r="HF53" s="416"/>
      <c r="HG53" s="416"/>
      <c r="HH53" s="416"/>
      <c r="HI53" s="416"/>
      <c r="HJ53" s="416"/>
      <c r="HK53" s="416"/>
      <c r="HL53" s="416"/>
      <c r="HM53" s="416"/>
      <c r="HN53" s="416"/>
      <c r="HO53" s="416"/>
      <c r="HP53" s="416"/>
      <c r="HQ53" s="416"/>
      <c r="HR53" s="416"/>
      <c r="HS53" s="416"/>
      <c r="HT53" s="416"/>
      <c r="HU53" s="416"/>
      <c r="HV53" s="416"/>
      <c r="HW53" s="416"/>
      <c r="HX53" s="416"/>
      <c r="HY53" s="416"/>
      <c r="HZ53" s="416"/>
      <c r="IA53" s="416"/>
      <c r="IB53" s="416"/>
      <c r="IC53" s="416"/>
      <c r="ID53" s="416"/>
      <c r="IE53" s="416"/>
      <c r="IF53" s="416"/>
      <c r="IG53" s="416"/>
      <c r="IH53" s="416"/>
      <c r="II53" s="416"/>
      <c r="IJ53" s="416"/>
      <c r="IK53" s="416"/>
      <c r="IL53" s="416"/>
      <c r="IM53" s="416"/>
      <c r="IN53" s="416"/>
      <c r="IO53" s="416"/>
      <c r="IP53" s="416"/>
      <c r="IQ53" s="416"/>
      <c r="IR53" s="416"/>
      <c r="IS53" s="416"/>
      <c r="IT53" s="416"/>
      <c r="IU53" s="416"/>
      <c r="IV53" s="416"/>
      <c r="IW53" s="416"/>
      <c r="IX53" s="416"/>
      <c r="IY53" s="416"/>
      <c r="IZ53" s="416"/>
      <c r="JA53" s="416"/>
      <c r="JB53" s="416"/>
      <c r="JC53" s="416"/>
      <c r="JD53" s="416"/>
      <c r="JE53" s="416"/>
      <c r="JF53" s="416"/>
      <c r="JG53" s="416"/>
      <c r="JH53" s="416"/>
      <c r="JI53" s="416"/>
      <c r="JJ53" s="416"/>
      <c r="JK53" s="416"/>
      <c r="JL53" s="416"/>
      <c r="JM53" s="416"/>
      <c r="JN53" s="416"/>
      <c r="JO53" s="416"/>
      <c r="JP53" s="416"/>
      <c r="JQ53" s="416"/>
      <c r="JR53" s="416"/>
      <c r="JS53" s="416"/>
      <c r="JT53" s="416"/>
      <c r="JU53" s="416"/>
      <c r="JV53" s="416"/>
      <c r="JW53" s="416"/>
      <c r="JX53" s="416"/>
      <c r="JY53" s="416"/>
      <c r="JZ53" s="416"/>
      <c r="KA53" s="416"/>
      <c r="KB53" s="416"/>
      <c r="KC53" s="416"/>
      <c r="KD53" s="416"/>
      <c r="KE53" s="416"/>
      <c r="KF53" s="416"/>
      <c r="KG53" s="416"/>
      <c r="KH53" s="416"/>
      <c r="KI53" s="416"/>
      <c r="KJ53" s="416"/>
      <c r="KK53" s="416"/>
      <c r="KL53" s="416"/>
      <c r="KM53" s="416"/>
      <c r="KN53" s="416"/>
      <c r="KO53" s="416"/>
      <c r="KP53" s="416"/>
      <c r="KQ53" s="416"/>
      <c r="KR53" s="416"/>
      <c r="KS53" s="416"/>
      <c r="KT53" s="416"/>
      <c r="KU53" s="416"/>
      <c r="KV53" s="416"/>
      <c r="KW53" s="416"/>
      <c r="KX53" s="416"/>
      <c r="KY53" s="416"/>
      <c r="KZ53" s="416"/>
      <c r="LA53" s="416"/>
      <c r="LB53" s="416"/>
      <c r="LC53" s="416"/>
      <c r="LD53" s="416"/>
      <c r="LE53" s="416"/>
      <c r="LF53" s="416"/>
      <c r="LG53" s="416"/>
      <c r="LH53" s="416"/>
      <c r="LI53" s="416"/>
      <c r="LJ53" s="416"/>
      <c r="LK53" s="416"/>
      <c r="LL53" s="416"/>
      <c r="LM53" s="416"/>
      <c r="LN53" s="416"/>
      <c r="LO53" s="416"/>
      <c r="LP53" s="416"/>
      <c r="LQ53" s="416"/>
      <c r="LR53" s="416"/>
      <c r="LS53" s="416"/>
      <c r="LT53" s="416"/>
      <c r="LU53" s="416"/>
      <c r="LV53" s="416"/>
      <c r="LW53" s="416"/>
      <c r="LX53" s="416"/>
      <c r="LY53" s="416"/>
      <c r="LZ53" s="416"/>
      <c r="MA53" s="416"/>
      <c r="MB53" s="416"/>
      <c r="MC53" s="416"/>
      <c r="MD53" s="416"/>
      <c r="ME53" s="416"/>
      <c r="MF53" s="416"/>
      <c r="MG53" s="416"/>
      <c r="MH53" s="416"/>
      <c r="MI53" s="416"/>
      <c r="MJ53" s="416"/>
      <c r="MK53" s="416"/>
      <c r="ML53" s="416"/>
      <c r="MM53" s="416"/>
      <c r="MN53" s="416"/>
      <c r="MO53" s="416"/>
      <c r="MP53" s="416"/>
      <c r="MQ53" s="416"/>
      <c r="MR53" s="416"/>
      <c r="MS53" s="416"/>
      <c r="MT53" s="416"/>
      <c r="MU53" s="416"/>
      <c r="MV53" s="416"/>
      <c r="MW53" s="416"/>
      <c r="MX53" s="416"/>
      <c r="MY53" s="416"/>
      <c r="MZ53" s="416"/>
      <c r="NA53" s="416"/>
      <c r="NB53" s="416"/>
      <c r="NC53" s="416"/>
      <c r="ND53" s="416"/>
      <c r="NE53" s="416"/>
      <c r="NF53" s="416"/>
      <c r="NG53" s="416"/>
      <c r="NH53" s="416"/>
      <c r="NI53" s="416"/>
      <c r="NJ53" s="416"/>
      <c r="NK53" s="416"/>
      <c r="NL53" s="416"/>
      <c r="NM53" s="416"/>
      <c r="NN53" s="416"/>
      <c r="NO53" s="416"/>
      <c r="NP53" s="416"/>
      <c r="NQ53" s="416"/>
      <c r="NR53" s="416"/>
      <c r="NS53" s="416"/>
      <c r="NT53" s="416"/>
      <c r="NU53" s="416"/>
      <c r="NV53" s="416"/>
      <c r="NW53" s="416"/>
      <c r="NX53" s="416"/>
      <c r="NY53" s="416"/>
      <c r="NZ53" s="416"/>
      <c r="OA53" s="416"/>
      <c r="OB53" s="416"/>
      <c r="OC53" s="416"/>
      <c r="OD53" s="416"/>
      <c r="OE53" s="416"/>
      <c r="OF53" s="416"/>
      <c r="OG53" s="416"/>
      <c r="OH53" s="416"/>
      <c r="OI53" s="416"/>
      <c r="OJ53" s="416"/>
      <c r="OK53" s="416"/>
      <c r="OL53" s="416"/>
      <c r="OM53" s="416"/>
      <c r="ON53" s="416"/>
      <c r="OO53" s="416"/>
      <c r="OP53" s="416"/>
      <c r="OQ53" s="416"/>
      <c r="OR53" s="416"/>
      <c r="OS53" s="416"/>
      <c r="OT53" s="416"/>
      <c r="OU53" s="416"/>
      <c r="OV53" s="416"/>
      <c r="OW53" s="416"/>
      <c r="OX53" s="416"/>
      <c r="OY53" s="416"/>
      <c r="OZ53" s="416"/>
      <c r="PA53" s="416"/>
      <c r="PB53" s="416"/>
      <c r="PC53" s="416"/>
      <c r="PD53" s="416"/>
      <c r="PE53" s="416"/>
      <c r="PF53" s="416"/>
      <c r="PG53" s="416"/>
      <c r="PH53" s="416"/>
      <c r="PI53" s="416"/>
      <c r="PJ53" s="416"/>
      <c r="PK53" s="416"/>
      <c r="PL53" s="416"/>
      <c r="PM53" s="416"/>
      <c r="PN53" s="416"/>
      <c r="PO53" s="416"/>
      <c r="PP53" s="416"/>
      <c r="PQ53" s="416"/>
      <c r="PR53" s="416"/>
      <c r="PS53" s="416"/>
      <c r="PT53" s="416"/>
      <c r="PU53" s="416"/>
      <c r="PV53" s="416"/>
      <c r="PW53" s="416"/>
      <c r="PX53" s="416"/>
      <c r="PY53" s="416"/>
      <c r="PZ53" s="416"/>
      <c r="QA53" s="416"/>
      <c r="QB53" s="416"/>
      <c r="QC53" s="416"/>
      <c r="QD53" s="416"/>
      <c r="QE53" s="416"/>
      <c r="QF53" s="416"/>
      <c r="QG53" s="416"/>
      <c r="QH53" s="416"/>
      <c r="QI53" s="416"/>
      <c r="QJ53" s="416"/>
      <c r="QK53" s="416"/>
      <c r="QL53" s="416"/>
      <c r="QM53" s="416"/>
      <c r="QN53" s="416"/>
      <c r="QO53" s="416"/>
      <c r="QP53" s="416"/>
      <c r="QQ53" s="416"/>
      <c r="QR53" s="416"/>
      <c r="QS53" s="416"/>
      <c r="QT53" s="416"/>
      <c r="QU53" s="416"/>
      <c r="QV53" s="416"/>
      <c r="QW53" s="416"/>
      <c r="QX53" s="416"/>
      <c r="QY53" s="416"/>
      <c r="QZ53" s="416"/>
      <c r="RA53" s="416"/>
      <c r="RB53" s="416"/>
      <c r="RC53" s="416"/>
      <c r="RD53" s="416"/>
      <c r="RE53" s="416"/>
      <c r="RF53" s="416"/>
      <c r="RG53" s="416"/>
      <c r="RH53" s="416"/>
      <c r="RI53" s="416"/>
      <c r="RJ53" s="416"/>
      <c r="RK53" s="416"/>
      <c r="RL53" s="416"/>
      <c r="RM53" s="416"/>
      <c r="RN53" s="416"/>
      <c r="RO53" s="416"/>
      <c r="RP53" s="416"/>
      <c r="RQ53" s="416"/>
      <c r="RR53" s="416"/>
      <c r="RS53" s="416"/>
      <c r="RT53" s="416"/>
      <c r="RU53" s="416"/>
      <c r="RV53" s="416"/>
      <c r="RW53" s="416"/>
      <c r="RX53" s="416"/>
      <c r="RY53" s="416"/>
      <c r="RZ53" s="416"/>
      <c r="SA53" s="416"/>
      <c r="SB53" s="416"/>
      <c r="SC53" s="416"/>
      <c r="SD53" s="416"/>
      <c r="SE53" s="416"/>
      <c r="SF53" s="416"/>
      <c r="SG53" s="416"/>
      <c r="SH53" s="416"/>
      <c r="SI53" s="416"/>
      <c r="SJ53" s="416"/>
      <c r="SK53" s="416"/>
      <c r="SL53" s="416"/>
      <c r="SM53" s="416"/>
      <c r="SN53" s="416"/>
      <c r="SO53" s="416"/>
      <c r="SP53" s="416"/>
      <c r="SQ53" s="416"/>
      <c r="SR53" s="416"/>
      <c r="SS53" s="416"/>
      <c r="ST53" s="416"/>
      <c r="SU53" s="416"/>
      <c r="SV53" s="416"/>
      <c r="SW53" s="416"/>
      <c r="SX53" s="416"/>
      <c r="SY53" s="416"/>
      <c r="SZ53" s="416"/>
      <c r="TA53" s="416"/>
      <c r="TB53" s="416"/>
      <c r="TC53" s="416"/>
      <c r="TD53" s="416"/>
      <c r="TE53" s="416"/>
      <c r="TF53" s="416"/>
      <c r="TG53" s="416"/>
      <c r="TH53" s="416"/>
      <c r="TI53" s="416"/>
      <c r="TJ53" s="416"/>
      <c r="TK53" s="416"/>
      <c r="TL53" s="416"/>
      <c r="TM53" s="416"/>
      <c r="TN53" s="416"/>
      <c r="TO53" s="416"/>
      <c r="TP53" s="416"/>
      <c r="TQ53" s="416"/>
      <c r="TR53" s="416"/>
      <c r="TS53" s="416"/>
      <c r="TT53" s="416"/>
      <c r="TU53" s="416"/>
      <c r="TV53" s="416"/>
      <c r="TW53" s="416"/>
      <c r="TX53" s="416"/>
      <c r="TY53" s="416"/>
      <c r="TZ53" s="416"/>
      <c r="UA53" s="416"/>
      <c r="UB53" s="416"/>
      <c r="UC53" s="416"/>
      <c r="UD53" s="416"/>
      <c r="UE53" s="416"/>
      <c r="UF53" s="416"/>
      <c r="UG53" s="416"/>
      <c r="UH53" s="416"/>
      <c r="UI53" s="416"/>
      <c r="UJ53" s="416"/>
      <c r="UK53" s="416"/>
      <c r="UL53" s="416"/>
      <c r="UM53" s="416"/>
      <c r="UN53" s="416"/>
      <c r="UO53" s="416"/>
      <c r="UP53" s="416"/>
      <c r="UQ53" s="416"/>
      <c r="UR53" s="416"/>
      <c r="US53" s="416"/>
      <c r="UT53" s="416"/>
      <c r="UU53" s="416"/>
      <c r="UV53" s="416"/>
      <c r="UW53" s="416"/>
      <c r="UX53" s="416"/>
      <c r="UY53" s="416"/>
      <c r="UZ53" s="416"/>
      <c r="VA53" s="416"/>
      <c r="VB53" s="416"/>
      <c r="VC53" s="416"/>
      <c r="VD53" s="416"/>
      <c r="VE53" s="416"/>
      <c r="VF53" s="416"/>
      <c r="VG53" s="416"/>
      <c r="VH53" s="416"/>
      <c r="VI53" s="416"/>
      <c r="VJ53" s="416"/>
      <c r="VK53" s="416"/>
      <c r="VL53" s="416"/>
      <c r="VM53" s="416"/>
      <c r="VN53" s="416"/>
      <c r="VO53" s="416"/>
      <c r="VP53" s="416"/>
      <c r="VQ53" s="416"/>
      <c r="VR53" s="416"/>
      <c r="VS53" s="416"/>
      <c r="VT53" s="416"/>
      <c r="VU53" s="416"/>
      <c r="VV53" s="416"/>
      <c r="VW53" s="416"/>
      <c r="VX53" s="416"/>
      <c r="VY53" s="416"/>
      <c r="VZ53" s="416"/>
      <c r="WA53" s="416"/>
      <c r="WB53" s="416"/>
      <c r="WC53" s="416"/>
      <c r="WD53" s="416"/>
      <c r="WE53" s="416"/>
      <c r="WF53" s="416"/>
      <c r="WG53" s="416"/>
      <c r="WH53" s="416"/>
      <c r="WI53" s="416"/>
      <c r="WJ53" s="416"/>
      <c r="WK53" s="416"/>
      <c r="WL53" s="416"/>
      <c r="WM53" s="416"/>
      <c r="WN53" s="416"/>
      <c r="WO53" s="416"/>
      <c r="WP53" s="416"/>
      <c r="WQ53" s="416"/>
      <c r="WR53" s="416"/>
      <c r="WS53" s="416"/>
      <c r="WT53" s="416"/>
      <c r="WU53" s="416"/>
      <c r="WV53" s="416"/>
      <c r="WW53" s="416"/>
      <c r="WX53" s="416"/>
      <c r="WY53" s="416"/>
      <c r="WZ53" s="416"/>
      <c r="XA53" s="416"/>
      <c r="XB53" s="416"/>
      <c r="XC53" s="416"/>
      <c r="XD53" s="416"/>
      <c r="XE53" s="416"/>
      <c r="XF53" s="416"/>
      <c r="XG53" s="416"/>
      <c r="XH53" s="416"/>
      <c r="XI53" s="416"/>
      <c r="XJ53" s="416"/>
      <c r="XK53" s="416"/>
      <c r="XL53" s="416"/>
      <c r="XM53" s="416"/>
      <c r="XN53" s="416"/>
      <c r="XO53" s="416"/>
      <c r="XP53" s="416"/>
      <c r="XQ53" s="416"/>
      <c r="XR53" s="416"/>
      <c r="XS53" s="416"/>
      <c r="XT53" s="416"/>
      <c r="XU53" s="416"/>
      <c r="XV53" s="416"/>
      <c r="XW53" s="416"/>
      <c r="XX53" s="416"/>
      <c r="XY53" s="416"/>
      <c r="XZ53" s="416"/>
      <c r="YA53" s="416"/>
      <c r="YB53" s="416"/>
      <c r="YC53" s="416"/>
      <c r="YD53" s="416"/>
      <c r="YE53" s="416"/>
      <c r="YF53" s="416"/>
      <c r="YG53" s="416"/>
      <c r="YH53" s="416"/>
      <c r="YI53" s="416"/>
      <c r="YJ53" s="416"/>
      <c r="YK53" s="416"/>
      <c r="YL53" s="416"/>
      <c r="YM53" s="416"/>
      <c r="YN53" s="416"/>
      <c r="YO53" s="416"/>
      <c r="YP53" s="416"/>
      <c r="YQ53" s="416"/>
      <c r="YR53" s="416"/>
      <c r="YS53" s="416"/>
      <c r="YT53" s="416"/>
      <c r="YU53" s="416"/>
      <c r="YV53" s="416"/>
      <c r="YW53" s="416"/>
      <c r="YX53" s="416"/>
      <c r="YY53" s="416"/>
      <c r="YZ53" s="416"/>
      <c r="ZA53" s="416"/>
      <c r="ZB53" s="416"/>
      <c r="ZC53" s="416"/>
      <c r="ZD53" s="416"/>
      <c r="ZE53" s="416"/>
      <c r="ZF53" s="416"/>
      <c r="ZG53" s="416"/>
      <c r="ZH53" s="416"/>
      <c r="ZI53" s="416"/>
      <c r="ZJ53" s="416"/>
      <c r="ZK53" s="416"/>
      <c r="ZL53" s="416"/>
      <c r="ZM53" s="416"/>
      <c r="ZN53" s="416"/>
      <c r="ZO53" s="416"/>
      <c r="ZP53" s="416"/>
      <c r="ZQ53" s="416"/>
      <c r="ZR53" s="416"/>
      <c r="ZS53" s="416"/>
      <c r="ZT53" s="416"/>
      <c r="ZU53" s="416"/>
      <c r="ZV53" s="416"/>
      <c r="ZW53" s="416"/>
      <c r="ZX53" s="416"/>
      <c r="ZY53" s="416"/>
      <c r="ZZ53" s="416"/>
      <c r="AAA53" s="416"/>
      <c r="AAB53" s="416"/>
      <c r="AAC53" s="416"/>
      <c r="AAD53" s="416"/>
      <c r="AAE53" s="416"/>
      <c r="AAF53" s="416"/>
      <c r="AAG53" s="416"/>
      <c r="AAH53" s="416"/>
      <c r="AAI53" s="416"/>
      <c r="AAJ53" s="416"/>
      <c r="AAK53" s="416"/>
      <c r="AAL53" s="416"/>
      <c r="AAM53" s="416"/>
      <c r="AAN53" s="416"/>
      <c r="AAO53" s="416"/>
      <c r="AAP53" s="416"/>
      <c r="AAQ53" s="416"/>
      <c r="AAR53" s="416"/>
      <c r="AAS53" s="416"/>
      <c r="AAT53" s="416"/>
      <c r="AAU53" s="416"/>
      <c r="AAV53" s="416"/>
      <c r="AAW53" s="416"/>
      <c r="AAX53" s="416"/>
      <c r="AAY53" s="416"/>
      <c r="AAZ53" s="416"/>
      <c r="ABA53" s="416"/>
      <c r="ABB53" s="416"/>
      <c r="ABC53" s="416"/>
      <c r="ABD53" s="416"/>
      <c r="ABE53" s="416"/>
      <c r="ABF53" s="416"/>
      <c r="ABG53" s="416"/>
      <c r="ABH53" s="416"/>
      <c r="ABI53" s="416"/>
      <c r="ABJ53" s="416"/>
      <c r="ABK53" s="416"/>
      <c r="ABL53" s="416"/>
      <c r="ABM53" s="416"/>
      <c r="ABN53" s="416"/>
      <c r="ABO53" s="416"/>
      <c r="ABP53" s="416"/>
      <c r="ABQ53" s="416"/>
      <c r="ABR53" s="416"/>
      <c r="ABS53" s="416"/>
      <c r="ABT53" s="416"/>
      <c r="ABU53" s="416"/>
      <c r="ABV53" s="416"/>
      <c r="ABW53" s="416"/>
      <c r="ABX53" s="416"/>
      <c r="ABY53" s="416"/>
      <c r="ABZ53" s="416"/>
      <c r="ACA53" s="416"/>
      <c r="ACB53" s="416"/>
      <c r="ACC53" s="416"/>
      <c r="ACD53" s="416"/>
      <c r="ACE53" s="416"/>
      <c r="ACF53" s="416"/>
      <c r="ACG53" s="416"/>
      <c r="ACH53" s="416"/>
      <c r="ACI53" s="416"/>
      <c r="ACJ53" s="416"/>
      <c r="ACK53" s="416"/>
      <c r="ACL53" s="416"/>
      <c r="ACM53" s="416"/>
      <c r="ACN53" s="416"/>
      <c r="ACO53" s="416"/>
      <c r="ACP53" s="416"/>
      <c r="ACQ53" s="416"/>
      <c r="ACR53" s="416"/>
      <c r="ACS53" s="416"/>
      <c r="ACT53" s="416"/>
      <c r="ACU53" s="416"/>
      <c r="ACV53" s="416"/>
      <c r="ACW53" s="416"/>
      <c r="ACX53" s="416"/>
      <c r="ACY53" s="416"/>
      <c r="ACZ53" s="416"/>
      <c r="ADA53" s="416"/>
      <c r="ADB53" s="416"/>
      <c r="ADC53" s="416"/>
      <c r="ADD53" s="416"/>
      <c r="ADE53" s="416"/>
      <c r="ADF53" s="416"/>
      <c r="ADG53" s="416"/>
      <c r="ADH53" s="416"/>
      <c r="ADI53" s="416"/>
      <c r="ADJ53" s="416"/>
      <c r="ADK53" s="416"/>
      <c r="ADL53" s="416"/>
      <c r="ADM53" s="416"/>
      <c r="ADN53" s="416"/>
      <c r="ADO53" s="416"/>
      <c r="ADP53" s="416"/>
      <c r="ADQ53" s="416"/>
      <c r="ADR53" s="416"/>
      <c r="ADS53" s="416"/>
      <c r="ADT53" s="416"/>
      <c r="ADU53" s="416"/>
      <c r="ADV53" s="416"/>
      <c r="ADW53" s="416"/>
      <c r="ADX53" s="416"/>
      <c r="ADY53" s="416"/>
      <c r="ADZ53" s="416"/>
      <c r="AEA53" s="416"/>
      <c r="AEB53" s="416"/>
      <c r="AEC53" s="416"/>
      <c r="AED53" s="416"/>
      <c r="AEE53" s="416"/>
      <c r="AEF53" s="416"/>
      <c r="AEG53" s="416"/>
      <c r="AEH53" s="416"/>
      <c r="AEI53" s="416"/>
      <c r="AEJ53" s="416"/>
      <c r="AEK53" s="416"/>
      <c r="AEL53" s="416"/>
      <c r="AEM53" s="416"/>
      <c r="AEN53" s="416"/>
      <c r="AEO53" s="416"/>
      <c r="AEP53" s="416"/>
      <c r="AEQ53" s="416"/>
      <c r="AER53" s="416"/>
      <c r="AES53" s="416"/>
      <c r="AET53" s="416"/>
      <c r="AEU53" s="416"/>
      <c r="AEV53" s="416"/>
      <c r="AEW53" s="416"/>
      <c r="AEX53" s="416"/>
      <c r="AEY53" s="416"/>
      <c r="AEZ53" s="416"/>
      <c r="AFA53" s="416"/>
      <c r="AFB53" s="416"/>
      <c r="AFC53" s="416"/>
      <c r="AFD53" s="416"/>
      <c r="AFE53" s="416"/>
      <c r="AFF53" s="416"/>
      <c r="AFG53" s="416"/>
      <c r="AFH53" s="416"/>
      <c r="AFI53" s="416"/>
      <c r="AFJ53" s="416"/>
      <c r="AFK53" s="416"/>
      <c r="AFL53" s="416"/>
      <c r="AFM53" s="416"/>
      <c r="AFN53" s="416"/>
      <c r="AFO53" s="416"/>
      <c r="AFP53" s="416"/>
      <c r="AFQ53" s="416"/>
      <c r="AFR53" s="416"/>
      <c r="AFS53" s="416"/>
      <c r="AFT53" s="416"/>
      <c r="AFU53" s="416"/>
      <c r="AFV53" s="416"/>
      <c r="AFW53" s="416"/>
      <c r="AFX53" s="416"/>
      <c r="AFY53" s="416"/>
      <c r="AFZ53" s="416"/>
      <c r="AGA53" s="416"/>
      <c r="AGB53" s="416"/>
      <c r="AGC53" s="416"/>
      <c r="AGD53" s="416"/>
      <c r="AGE53" s="416"/>
      <c r="AGF53" s="416"/>
      <c r="AGG53" s="416"/>
      <c r="AGH53" s="416"/>
      <c r="AGI53" s="416"/>
      <c r="AGJ53" s="416"/>
      <c r="AGK53" s="416"/>
      <c r="AGL53" s="416"/>
      <c r="AGM53" s="416"/>
      <c r="AGN53" s="416"/>
      <c r="AGO53" s="416"/>
      <c r="AGP53" s="416"/>
      <c r="AGQ53" s="416"/>
      <c r="AGR53" s="416"/>
      <c r="AGS53" s="416"/>
      <c r="AGT53" s="416"/>
      <c r="AGU53" s="416"/>
      <c r="AGV53" s="416"/>
      <c r="AGW53" s="416"/>
      <c r="AGX53" s="416"/>
      <c r="AGY53" s="416"/>
      <c r="AGZ53" s="416"/>
      <c r="AHA53" s="416"/>
      <c r="AHB53" s="416"/>
      <c r="AHC53" s="416"/>
      <c r="AHD53" s="416"/>
      <c r="AHE53" s="416"/>
      <c r="AHF53" s="416"/>
      <c r="AHG53" s="416"/>
      <c r="AHH53" s="416"/>
      <c r="AHI53" s="416"/>
      <c r="AHJ53" s="416"/>
      <c r="AHK53" s="416"/>
      <c r="AHL53" s="416"/>
      <c r="AHM53" s="416"/>
      <c r="AHN53" s="416"/>
      <c r="AHO53" s="416"/>
      <c r="AHP53" s="416"/>
      <c r="AHQ53" s="416"/>
      <c r="AHR53" s="416"/>
      <c r="AHS53" s="416"/>
      <c r="AHT53" s="416"/>
      <c r="AHU53" s="416"/>
      <c r="AHV53" s="416"/>
      <c r="AHW53" s="416"/>
      <c r="AHX53" s="416"/>
      <c r="AHY53" s="416"/>
      <c r="AHZ53" s="416"/>
      <c r="AIA53" s="416"/>
      <c r="AIB53" s="416"/>
      <c r="AIC53" s="416"/>
      <c r="AID53" s="416"/>
      <c r="AIE53" s="416"/>
      <c r="AIF53" s="416"/>
      <c r="AIG53" s="416"/>
      <c r="AIH53" s="416"/>
      <c r="AII53" s="416"/>
      <c r="AIJ53" s="416"/>
      <c r="AIK53" s="416"/>
      <c r="AIL53" s="416"/>
      <c r="AIM53" s="416"/>
      <c r="AIN53" s="416"/>
      <c r="AIO53" s="416"/>
      <c r="AIP53" s="416"/>
      <c r="AIQ53" s="416"/>
      <c r="AIR53" s="416"/>
      <c r="AIS53" s="416"/>
      <c r="AIT53" s="416"/>
      <c r="AIU53" s="416"/>
      <c r="AIV53" s="416"/>
      <c r="AIW53" s="416"/>
      <c r="AIX53" s="416"/>
      <c r="AIY53" s="416"/>
      <c r="AIZ53" s="416"/>
      <c r="AJA53" s="416"/>
      <c r="AJB53" s="416"/>
      <c r="AJC53" s="416"/>
      <c r="AJD53" s="416"/>
      <c r="AJE53" s="416"/>
      <c r="AJF53" s="416"/>
      <c r="AJG53" s="416"/>
      <c r="AJH53" s="416"/>
      <c r="AJI53" s="416"/>
      <c r="AJJ53" s="416"/>
      <c r="AJK53" s="416"/>
      <c r="AJL53" s="416"/>
      <c r="AJM53" s="416"/>
      <c r="AJN53" s="416"/>
      <c r="AJO53" s="416"/>
      <c r="AJP53" s="416"/>
      <c r="AJQ53" s="416"/>
      <c r="AJR53" s="416"/>
      <c r="AJS53" s="416"/>
      <c r="AJT53" s="416"/>
      <c r="AJU53" s="416"/>
      <c r="AJV53" s="416"/>
      <c r="AJW53" s="416"/>
      <c r="AJX53" s="416"/>
      <c r="AJY53" s="416"/>
      <c r="AJZ53" s="416"/>
      <c r="AKA53" s="416"/>
      <c r="AKB53" s="416"/>
      <c r="AKC53" s="416"/>
      <c r="AKD53" s="416"/>
      <c r="AKE53" s="416"/>
      <c r="AKF53" s="416"/>
      <c r="AKG53" s="416"/>
      <c r="AKH53" s="416"/>
      <c r="AKI53" s="416"/>
      <c r="AKJ53" s="416"/>
      <c r="AKK53" s="416"/>
      <c r="AKL53" s="416"/>
      <c r="AKM53" s="416"/>
      <c r="AKN53" s="416"/>
      <c r="AKO53" s="416"/>
      <c r="AKP53" s="416"/>
      <c r="AKQ53" s="416"/>
      <c r="AKR53" s="416"/>
      <c r="AKS53" s="416"/>
      <c r="AKT53" s="416"/>
      <c r="AKU53" s="416"/>
      <c r="AKV53" s="416"/>
      <c r="AKW53" s="416"/>
      <c r="AKX53" s="416"/>
      <c r="AKY53" s="416"/>
      <c r="AKZ53" s="416"/>
      <c r="ALA53" s="416"/>
      <c r="ALB53" s="416"/>
      <c r="ALC53" s="416"/>
      <c r="ALD53" s="416"/>
      <c r="ALE53" s="416"/>
      <c r="ALF53" s="416"/>
      <c r="ALG53" s="416"/>
      <c r="ALH53" s="416"/>
      <c r="ALI53" s="416"/>
      <c r="ALJ53" s="416"/>
      <c r="ALK53" s="416"/>
      <c r="ALL53" s="416"/>
      <c r="ALM53" s="416"/>
      <c r="ALN53" s="416"/>
      <c r="ALO53" s="416"/>
      <c r="ALP53" s="416"/>
      <c r="ALQ53" s="416"/>
      <c r="ALR53" s="416"/>
      <c r="ALS53" s="416"/>
      <c r="ALT53" s="416"/>
      <c r="ALU53" s="416"/>
      <c r="ALV53" s="416"/>
      <c r="ALW53" s="416"/>
      <c r="ALX53" s="416"/>
      <c r="ALY53" s="416"/>
      <c r="ALZ53" s="416"/>
      <c r="AMA53" s="416"/>
      <c r="AMB53" s="416"/>
      <c r="AMC53" s="416"/>
      <c r="AMD53" s="416"/>
      <c r="AME53" s="416"/>
      <c r="AMF53" s="416"/>
      <c r="AMG53" s="416"/>
      <c r="AMH53" s="416"/>
      <c r="AMI53" s="416"/>
      <c r="AMJ53" s="416"/>
      <c r="AMK53" s="416"/>
    </row>
    <row r="54" spans="1:1025" s="298" customFormat="1" ht="39.950000000000003" customHeight="1" x14ac:dyDescent="0.8">
      <c r="A54" s="528" t="s">
        <v>296</v>
      </c>
      <c r="B54" s="427" t="s">
        <v>347</v>
      </c>
      <c r="C54" s="427">
        <v>569.79999999999995</v>
      </c>
      <c r="D54" s="427">
        <v>379.95</v>
      </c>
      <c r="E54" s="427">
        <v>932.4</v>
      </c>
      <c r="F54" s="427">
        <v>829.3</v>
      </c>
      <c r="G54" s="427">
        <v>677.86249999999995</v>
      </c>
      <c r="H54" s="421"/>
      <c r="I54" s="416"/>
      <c r="J54" s="416"/>
      <c r="K54" s="416"/>
      <c r="L54" s="416"/>
      <c r="M54" s="416"/>
      <c r="N54" s="416"/>
      <c r="O54" s="416"/>
      <c r="P54" s="416"/>
      <c r="Q54" s="416"/>
      <c r="R54" s="416"/>
      <c r="S54" s="416"/>
      <c r="T54" s="416"/>
      <c r="U54" s="416"/>
      <c r="V54" s="416"/>
      <c r="W54" s="416"/>
      <c r="X54" s="416"/>
      <c r="Y54" s="416"/>
      <c r="Z54" s="416"/>
      <c r="AA54" s="416"/>
      <c r="AB54" s="416"/>
      <c r="AC54" s="416"/>
      <c r="AD54" s="416"/>
      <c r="AE54" s="416"/>
      <c r="AF54" s="416"/>
      <c r="AG54" s="416"/>
      <c r="AH54" s="416"/>
      <c r="AI54" s="416"/>
      <c r="AJ54" s="416"/>
      <c r="AK54" s="416"/>
      <c r="AL54" s="416"/>
      <c r="AM54" s="416"/>
      <c r="AN54" s="416"/>
      <c r="AO54" s="416"/>
      <c r="AP54" s="416"/>
      <c r="AQ54" s="416"/>
      <c r="AR54" s="416"/>
      <c r="AS54" s="416"/>
      <c r="AT54" s="416"/>
      <c r="AU54" s="416"/>
      <c r="AV54" s="416"/>
      <c r="AW54" s="416"/>
      <c r="AX54" s="416"/>
      <c r="AY54" s="416"/>
      <c r="AZ54" s="416"/>
      <c r="BA54" s="416"/>
      <c r="BB54" s="416"/>
      <c r="BC54" s="416"/>
      <c r="BD54" s="416"/>
      <c r="BE54" s="416"/>
      <c r="BF54" s="416"/>
      <c r="BG54" s="416"/>
      <c r="BH54" s="416"/>
      <c r="BI54" s="416"/>
      <c r="BJ54" s="416"/>
      <c r="BK54" s="416"/>
      <c r="BL54" s="416"/>
      <c r="BM54" s="416"/>
      <c r="BN54" s="416"/>
      <c r="BO54" s="416"/>
      <c r="BP54" s="416"/>
      <c r="BQ54" s="416"/>
      <c r="BR54" s="416"/>
      <c r="BS54" s="416"/>
      <c r="BT54" s="416"/>
      <c r="BU54" s="416"/>
      <c r="BV54" s="416"/>
      <c r="BW54" s="416"/>
      <c r="BX54" s="416"/>
      <c r="BY54" s="416"/>
      <c r="BZ54" s="416"/>
      <c r="CA54" s="416"/>
      <c r="CB54" s="416"/>
      <c r="CC54" s="416"/>
      <c r="CD54" s="416"/>
      <c r="CE54" s="416"/>
      <c r="CF54" s="416"/>
      <c r="CG54" s="416"/>
      <c r="CH54" s="416"/>
      <c r="CI54" s="416"/>
      <c r="CJ54" s="416"/>
      <c r="CK54" s="416"/>
      <c r="CL54" s="416"/>
      <c r="CM54" s="416"/>
      <c r="CN54" s="416"/>
      <c r="CO54" s="416"/>
      <c r="CP54" s="416"/>
      <c r="CQ54" s="416"/>
      <c r="CR54" s="416"/>
      <c r="CS54" s="416"/>
      <c r="CT54" s="416"/>
      <c r="CU54" s="416"/>
      <c r="CV54" s="416"/>
      <c r="CW54" s="416"/>
      <c r="CX54" s="416"/>
      <c r="CY54" s="416"/>
      <c r="CZ54" s="416"/>
      <c r="DA54" s="416"/>
      <c r="DB54" s="416"/>
      <c r="DC54" s="416"/>
      <c r="DD54" s="416"/>
      <c r="DE54" s="416"/>
      <c r="DF54" s="416"/>
      <c r="DG54" s="416"/>
      <c r="DH54" s="416"/>
      <c r="DI54" s="416"/>
      <c r="DJ54" s="416"/>
      <c r="DK54" s="416"/>
      <c r="DL54" s="416"/>
      <c r="DM54" s="416"/>
      <c r="DN54" s="416"/>
      <c r="DO54" s="416"/>
      <c r="DP54" s="416"/>
      <c r="DQ54" s="416"/>
      <c r="DR54" s="416"/>
      <c r="DS54" s="416"/>
      <c r="DT54" s="416"/>
      <c r="DU54" s="416"/>
      <c r="DV54" s="416"/>
      <c r="DW54" s="416"/>
      <c r="DX54" s="416"/>
      <c r="DY54" s="416"/>
      <c r="DZ54" s="416"/>
      <c r="EA54" s="416"/>
      <c r="EB54" s="416"/>
      <c r="EC54" s="416"/>
      <c r="ED54" s="416"/>
      <c r="EE54" s="416"/>
      <c r="EF54" s="416"/>
      <c r="EG54" s="416"/>
      <c r="EH54" s="416"/>
      <c r="EI54" s="416"/>
      <c r="EJ54" s="416"/>
      <c r="EK54" s="416"/>
      <c r="EL54" s="416"/>
      <c r="EM54" s="416"/>
      <c r="EN54" s="416"/>
      <c r="EO54" s="416"/>
      <c r="EP54" s="416"/>
      <c r="EQ54" s="416"/>
      <c r="ER54" s="416"/>
      <c r="ES54" s="416"/>
      <c r="ET54" s="416"/>
      <c r="EU54" s="416"/>
      <c r="EV54" s="416"/>
      <c r="EW54" s="416"/>
      <c r="EX54" s="416"/>
      <c r="EY54" s="416"/>
      <c r="EZ54" s="416"/>
      <c r="FA54" s="416"/>
      <c r="FB54" s="416"/>
      <c r="FC54" s="416"/>
      <c r="FD54" s="416"/>
      <c r="FE54" s="416"/>
      <c r="FF54" s="416"/>
      <c r="FG54" s="416"/>
      <c r="FH54" s="416"/>
      <c r="FI54" s="416"/>
      <c r="FJ54" s="416"/>
      <c r="FK54" s="416"/>
      <c r="FL54" s="416"/>
      <c r="FM54" s="416"/>
      <c r="FN54" s="416"/>
      <c r="FO54" s="416"/>
      <c r="FP54" s="416"/>
      <c r="FQ54" s="416"/>
      <c r="FR54" s="416"/>
      <c r="FS54" s="416"/>
      <c r="FT54" s="416"/>
      <c r="FU54" s="416"/>
      <c r="FV54" s="416"/>
      <c r="FW54" s="416"/>
      <c r="FX54" s="416"/>
      <c r="FY54" s="416"/>
      <c r="FZ54" s="416"/>
      <c r="GA54" s="416"/>
      <c r="GB54" s="416"/>
      <c r="GC54" s="416"/>
      <c r="GD54" s="416"/>
      <c r="GE54" s="416"/>
      <c r="GF54" s="416"/>
      <c r="GG54" s="416"/>
      <c r="GH54" s="416"/>
      <c r="GI54" s="416"/>
      <c r="GJ54" s="416"/>
      <c r="GK54" s="416"/>
      <c r="GL54" s="416"/>
      <c r="GM54" s="416"/>
      <c r="GN54" s="416"/>
      <c r="GO54" s="416"/>
      <c r="GP54" s="416"/>
      <c r="GQ54" s="416"/>
      <c r="GR54" s="416"/>
      <c r="GS54" s="416"/>
      <c r="GT54" s="416"/>
      <c r="GU54" s="416"/>
      <c r="GV54" s="416"/>
      <c r="GW54" s="416"/>
      <c r="GX54" s="416"/>
      <c r="GY54" s="416"/>
      <c r="GZ54" s="416"/>
      <c r="HA54" s="416"/>
      <c r="HB54" s="416"/>
      <c r="HC54" s="416"/>
      <c r="HD54" s="416"/>
      <c r="HE54" s="416"/>
      <c r="HF54" s="416"/>
      <c r="HG54" s="416"/>
      <c r="HH54" s="416"/>
      <c r="HI54" s="416"/>
      <c r="HJ54" s="416"/>
      <c r="HK54" s="416"/>
      <c r="HL54" s="416"/>
      <c r="HM54" s="416"/>
      <c r="HN54" s="416"/>
      <c r="HO54" s="416"/>
      <c r="HP54" s="416"/>
      <c r="HQ54" s="416"/>
      <c r="HR54" s="416"/>
      <c r="HS54" s="416"/>
      <c r="HT54" s="416"/>
      <c r="HU54" s="416"/>
      <c r="HV54" s="416"/>
      <c r="HW54" s="416"/>
      <c r="HX54" s="416"/>
      <c r="HY54" s="416"/>
      <c r="HZ54" s="416"/>
      <c r="IA54" s="416"/>
      <c r="IB54" s="416"/>
      <c r="IC54" s="416"/>
      <c r="ID54" s="416"/>
      <c r="IE54" s="416"/>
      <c r="IF54" s="416"/>
      <c r="IG54" s="416"/>
      <c r="IH54" s="416"/>
      <c r="II54" s="416"/>
      <c r="IJ54" s="416"/>
      <c r="IK54" s="416"/>
      <c r="IL54" s="416"/>
      <c r="IM54" s="416"/>
      <c r="IN54" s="416"/>
      <c r="IO54" s="416"/>
      <c r="IP54" s="416"/>
      <c r="IQ54" s="416"/>
      <c r="IR54" s="416"/>
      <c r="IS54" s="416"/>
      <c r="IT54" s="416"/>
      <c r="IU54" s="416"/>
      <c r="IV54" s="416"/>
      <c r="IW54" s="416"/>
      <c r="IX54" s="416"/>
      <c r="IY54" s="416"/>
      <c r="IZ54" s="416"/>
      <c r="JA54" s="416"/>
      <c r="JB54" s="416"/>
      <c r="JC54" s="416"/>
      <c r="JD54" s="416"/>
      <c r="JE54" s="416"/>
      <c r="JF54" s="416"/>
      <c r="JG54" s="416"/>
      <c r="JH54" s="416"/>
      <c r="JI54" s="416"/>
      <c r="JJ54" s="416"/>
      <c r="JK54" s="416"/>
      <c r="JL54" s="416"/>
      <c r="JM54" s="416"/>
      <c r="JN54" s="416"/>
      <c r="JO54" s="416"/>
      <c r="JP54" s="416"/>
      <c r="JQ54" s="416"/>
      <c r="JR54" s="416"/>
      <c r="JS54" s="416"/>
      <c r="JT54" s="416"/>
      <c r="JU54" s="416"/>
      <c r="JV54" s="416"/>
      <c r="JW54" s="416"/>
      <c r="JX54" s="416"/>
      <c r="JY54" s="416"/>
      <c r="JZ54" s="416"/>
      <c r="KA54" s="416"/>
      <c r="KB54" s="416"/>
      <c r="KC54" s="416"/>
      <c r="KD54" s="416"/>
      <c r="KE54" s="416"/>
      <c r="KF54" s="416"/>
      <c r="KG54" s="416"/>
      <c r="KH54" s="416"/>
      <c r="KI54" s="416"/>
      <c r="KJ54" s="416"/>
      <c r="KK54" s="416"/>
      <c r="KL54" s="416"/>
      <c r="KM54" s="416"/>
      <c r="KN54" s="416"/>
      <c r="KO54" s="416"/>
      <c r="KP54" s="416"/>
      <c r="KQ54" s="416"/>
      <c r="KR54" s="416"/>
      <c r="KS54" s="416"/>
      <c r="KT54" s="416"/>
      <c r="KU54" s="416"/>
      <c r="KV54" s="416"/>
      <c r="KW54" s="416"/>
      <c r="KX54" s="416"/>
      <c r="KY54" s="416"/>
      <c r="KZ54" s="416"/>
      <c r="LA54" s="416"/>
      <c r="LB54" s="416"/>
      <c r="LC54" s="416"/>
      <c r="LD54" s="416"/>
      <c r="LE54" s="416"/>
      <c r="LF54" s="416"/>
      <c r="LG54" s="416"/>
      <c r="LH54" s="416"/>
      <c r="LI54" s="416"/>
      <c r="LJ54" s="416"/>
      <c r="LK54" s="416"/>
      <c r="LL54" s="416"/>
      <c r="LM54" s="416"/>
      <c r="LN54" s="416"/>
      <c r="LO54" s="416"/>
      <c r="LP54" s="416"/>
      <c r="LQ54" s="416"/>
      <c r="LR54" s="416"/>
      <c r="LS54" s="416"/>
      <c r="LT54" s="416"/>
      <c r="LU54" s="416"/>
      <c r="LV54" s="416"/>
      <c r="LW54" s="416"/>
      <c r="LX54" s="416"/>
      <c r="LY54" s="416"/>
      <c r="LZ54" s="416"/>
      <c r="MA54" s="416"/>
      <c r="MB54" s="416"/>
      <c r="MC54" s="416"/>
      <c r="MD54" s="416"/>
      <c r="ME54" s="416"/>
      <c r="MF54" s="416"/>
      <c r="MG54" s="416"/>
      <c r="MH54" s="416"/>
      <c r="MI54" s="416"/>
      <c r="MJ54" s="416"/>
      <c r="MK54" s="416"/>
      <c r="ML54" s="416"/>
      <c r="MM54" s="416"/>
      <c r="MN54" s="416"/>
      <c r="MO54" s="416"/>
      <c r="MP54" s="416"/>
      <c r="MQ54" s="416"/>
      <c r="MR54" s="416"/>
      <c r="MS54" s="416"/>
      <c r="MT54" s="416"/>
      <c r="MU54" s="416"/>
      <c r="MV54" s="416"/>
      <c r="MW54" s="416"/>
      <c r="MX54" s="416"/>
      <c r="MY54" s="416"/>
      <c r="MZ54" s="416"/>
      <c r="NA54" s="416"/>
      <c r="NB54" s="416"/>
      <c r="NC54" s="416"/>
      <c r="ND54" s="416"/>
      <c r="NE54" s="416"/>
      <c r="NF54" s="416"/>
      <c r="NG54" s="416"/>
      <c r="NH54" s="416"/>
      <c r="NI54" s="416"/>
      <c r="NJ54" s="416"/>
      <c r="NK54" s="416"/>
      <c r="NL54" s="416"/>
      <c r="NM54" s="416"/>
      <c r="NN54" s="416"/>
      <c r="NO54" s="416"/>
      <c r="NP54" s="416"/>
      <c r="NQ54" s="416"/>
      <c r="NR54" s="416"/>
      <c r="NS54" s="416"/>
      <c r="NT54" s="416"/>
      <c r="NU54" s="416"/>
      <c r="NV54" s="416"/>
      <c r="NW54" s="416"/>
      <c r="NX54" s="416"/>
      <c r="NY54" s="416"/>
      <c r="NZ54" s="416"/>
      <c r="OA54" s="416"/>
      <c r="OB54" s="416"/>
      <c r="OC54" s="416"/>
      <c r="OD54" s="416"/>
      <c r="OE54" s="416"/>
      <c r="OF54" s="416"/>
      <c r="OG54" s="416"/>
      <c r="OH54" s="416"/>
      <c r="OI54" s="416"/>
      <c r="OJ54" s="416"/>
      <c r="OK54" s="416"/>
      <c r="OL54" s="416"/>
      <c r="OM54" s="416"/>
      <c r="ON54" s="416"/>
      <c r="OO54" s="416"/>
      <c r="OP54" s="416"/>
      <c r="OQ54" s="416"/>
      <c r="OR54" s="416"/>
      <c r="OS54" s="416"/>
      <c r="OT54" s="416"/>
      <c r="OU54" s="416"/>
      <c r="OV54" s="416"/>
      <c r="OW54" s="416"/>
      <c r="OX54" s="416"/>
      <c r="OY54" s="416"/>
      <c r="OZ54" s="416"/>
      <c r="PA54" s="416"/>
      <c r="PB54" s="416"/>
      <c r="PC54" s="416"/>
      <c r="PD54" s="416"/>
      <c r="PE54" s="416"/>
      <c r="PF54" s="416"/>
      <c r="PG54" s="416"/>
      <c r="PH54" s="416"/>
      <c r="PI54" s="416"/>
      <c r="PJ54" s="416"/>
      <c r="PK54" s="416"/>
      <c r="PL54" s="416"/>
      <c r="PM54" s="416"/>
      <c r="PN54" s="416"/>
      <c r="PO54" s="416"/>
      <c r="PP54" s="416"/>
      <c r="PQ54" s="416"/>
      <c r="PR54" s="416"/>
      <c r="PS54" s="416"/>
      <c r="PT54" s="416"/>
      <c r="PU54" s="416"/>
      <c r="PV54" s="416"/>
      <c r="PW54" s="416"/>
      <c r="PX54" s="416"/>
      <c r="PY54" s="416"/>
      <c r="PZ54" s="416"/>
      <c r="QA54" s="416"/>
      <c r="QB54" s="416"/>
      <c r="QC54" s="416"/>
      <c r="QD54" s="416"/>
      <c r="QE54" s="416"/>
      <c r="QF54" s="416"/>
      <c r="QG54" s="416"/>
      <c r="QH54" s="416"/>
      <c r="QI54" s="416"/>
      <c r="QJ54" s="416"/>
      <c r="QK54" s="416"/>
      <c r="QL54" s="416"/>
      <c r="QM54" s="416"/>
      <c r="QN54" s="416"/>
      <c r="QO54" s="416"/>
      <c r="QP54" s="416"/>
      <c r="QQ54" s="416"/>
      <c r="QR54" s="416"/>
      <c r="QS54" s="416"/>
      <c r="QT54" s="416"/>
      <c r="QU54" s="416"/>
      <c r="QV54" s="416"/>
      <c r="QW54" s="416"/>
      <c r="QX54" s="416"/>
      <c r="QY54" s="416"/>
      <c r="QZ54" s="416"/>
      <c r="RA54" s="416"/>
      <c r="RB54" s="416"/>
      <c r="RC54" s="416"/>
      <c r="RD54" s="416"/>
      <c r="RE54" s="416"/>
      <c r="RF54" s="416"/>
      <c r="RG54" s="416"/>
      <c r="RH54" s="416"/>
      <c r="RI54" s="416"/>
      <c r="RJ54" s="416"/>
      <c r="RK54" s="416"/>
      <c r="RL54" s="416"/>
      <c r="RM54" s="416"/>
      <c r="RN54" s="416"/>
      <c r="RO54" s="416"/>
      <c r="RP54" s="416"/>
      <c r="RQ54" s="416"/>
      <c r="RR54" s="416"/>
      <c r="RS54" s="416"/>
      <c r="RT54" s="416"/>
      <c r="RU54" s="416"/>
      <c r="RV54" s="416"/>
      <c r="RW54" s="416"/>
      <c r="RX54" s="416"/>
      <c r="RY54" s="416"/>
      <c r="RZ54" s="416"/>
      <c r="SA54" s="416"/>
      <c r="SB54" s="416"/>
      <c r="SC54" s="416"/>
      <c r="SD54" s="416"/>
      <c r="SE54" s="416"/>
      <c r="SF54" s="416"/>
      <c r="SG54" s="416"/>
      <c r="SH54" s="416"/>
      <c r="SI54" s="416"/>
      <c r="SJ54" s="416"/>
      <c r="SK54" s="416"/>
      <c r="SL54" s="416"/>
      <c r="SM54" s="416"/>
      <c r="SN54" s="416"/>
      <c r="SO54" s="416"/>
      <c r="SP54" s="416"/>
      <c r="SQ54" s="416"/>
      <c r="SR54" s="416"/>
      <c r="SS54" s="416"/>
      <c r="ST54" s="416"/>
      <c r="SU54" s="416"/>
      <c r="SV54" s="416"/>
      <c r="SW54" s="416"/>
      <c r="SX54" s="416"/>
      <c r="SY54" s="416"/>
      <c r="SZ54" s="416"/>
      <c r="TA54" s="416"/>
      <c r="TB54" s="416"/>
      <c r="TC54" s="416"/>
      <c r="TD54" s="416"/>
      <c r="TE54" s="416"/>
      <c r="TF54" s="416"/>
      <c r="TG54" s="416"/>
      <c r="TH54" s="416"/>
      <c r="TI54" s="416"/>
      <c r="TJ54" s="416"/>
      <c r="TK54" s="416"/>
      <c r="TL54" s="416"/>
      <c r="TM54" s="416"/>
      <c r="TN54" s="416"/>
      <c r="TO54" s="416"/>
      <c r="TP54" s="416"/>
      <c r="TQ54" s="416"/>
      <c r="TR54" s="416"/>
      <c r="TS54" s="416"/>
      <c r="TT54" s="416"/>
      <c r="TU54" s="416"/>
      <c r="TV54" s="416"/>
      <c r="TW54" s="416"/>
      <c r="TX54" s="416"/>
      <c r="TY54" s="416"/>
      <c r="TZ54" s="416"/>
      <c r="UA54" s="416"/>
      <c r="UB54" s="416"/>
      <c r="UC54" s="416"/>
      <c r="UD54" s="416"/>
      <c r="UE54" s="416"/>
      <c r="UF54" s="416"/>
      <c r="UG54" s="416"/>
      <c r="UH54" s="416"/>
      <c r="UI54" s="416"/>
      <c r="UJ54" s="416"/>
      <c r="UK54" s="416"/>
      <c r="UL54" s="416"/>
      <c r="UM54" s="416"/>
      <c r="UN54" s="416"/>
      <c r="UO54" s="416"/>
      <c r="UP54" s="416"/>
      <c r="UQ54" s="416"/>
      <c r="UR54" s="416"/>
      <c r="US54" s="416"/>
      <c r="UT54" s="416"/>
      <c r="UU54" s="416"/>
      <c r="UV54" s="416"/>
      <c r="UW54" s="416"/>
      <c r="UX54" s="416"/>
      <c r="UY54" s="416"/>
      <c r="UZ54" s="416"/>
      <c r="VA54" s="416"/>
      <c r="VB54" s="416"/>
      <c r="VC54" s="416"/>
      <c r="VD54" s="416"/>
      <c r="VE54" s="416"/>
      <c r="VF54" s="416"/>
      <c r="VG54" s="416"/>
      <c r="VH54" s="416"/>
      <c r="VI54" s="416"/>
      <c r="VJ54" s="416"/>
      <c r="VK54" s="416"/>
      <c r="VL54" s="416"/>
      <c r="VM54" s="416"/>
      <c r="VN54" s="416"/>
      <c r="VO54" s="416"/>
      <c r="VP54" s="416"/>
      <c r="VQ54" s="416"/>
      <c r="VR54" s="416"/>
      <c r="VS54" s="416"/>
      <c r="VT54" s="416"/>
      <c r="VU54" s="416"/>
      <c r="VV54" s="416"/>
      <c r="VW54" s="416"/>
      <c r="VX54" s="416"/>
      <c r="VY54" s="416"/>
      <c r="VZ54" s="416"/>
      <c r="WA54" s="416"/>
      <c r="WB54" s="416"/>
      <c r="WC54" s="416"/>
      <c r="WD54" s="416"/>
      <c r="WE54" s="416"/>
      <c r="WF54" s="416"/>
      <c r="WG54" s="416"/>
      <c r="WH54" s="416"/>
      <c r="WI54" s="416"/>
      <c r="WJ54" s="416"/>
      <c r="WK54" s="416"/>
      <c r="WL54" s="416"/>
      <c r="WM54" s="416"/>
      <c r="WN54" s="416"/>
      <c r="WO54" s="416"/>
      <c r="WP54" s="416"/>
      <c r="WQ54" s="416"/>
      <c r="WR54" s="416"/>
      <c r="WS54" s="416"/>
      <c r="WT54" s="416"/>
      <c r="WU54" s="416"/>
      <c r="WV54" s="416"/>
      <c r="WW54" s="416"/>
      <c r="WX54" s="416"/>
      <c r="WY54" s="416"/>
      <c r="WZ54" s="416"/>
      <c r="XA54" s="416"/>
      <c r="XB54" s="416"/>
      <c r="XC54" s="416"/>
      <c r="XD54" s="416"/>
      <c r="XE54" s="416"/>
      <c r="XF54" s="416"/>
      <c r="XG54" s="416"/>
      <c r="XH54" s="416"/>
      <c r="XI54" s="416"/>
      <c r="XJ54" s="416"/>
      <c r="XK54" s="416"/>
      <c r="XL54" s="416"/>
      <c r="XM54" s="416"/>
      <c r="XN54" s="416"/>
      <c r="XO54" s="416"/>
      <c r="XP54" s="416"/>
      <c r="XQ54" s="416"/>
      <c r="XR54" s="416"/>
      <c r="XS54" s="416"/>
      <c r="XT54" s="416"/>
      <c r="XU54" s="416"/>
      <c r="XV54" s="416"/>
      <c r="XW54" s="416"/>
      <c r="XX54" s="416"/>
      <c r="XY54" s="416"/>
      <c r="XZ54" s="416"/>
      <c r="YA54" s="416"/>
      <c r="YB54" s="416"/>
      <c r="YC54" s="416"/>
      <c r="YD54" s="416"/>
      <c r="YE54" s="416"/>
      <c r="YF54" s="416"/>
      <c r="YG54" s="416"/>
      <c r="YH54" s="416"/>
      <c r="YI54" s="416"/>
      <c r="YJ54" s="416"/>
      <c r="YK54" s="416"/>
      <c r="YL54" s="416"/>
      <c r="YM54" s="416"/>
      <c r="YN54" s="416"/>
      <c r="YO54" s="416"/>
      <c r="YP54" s="416"/>
      <c r="YQ54" s="416"/>
      <c r="YR54" s="416"/>
      <c r="YS54" s="416"/>
      <c r="YT54" s="416"/>
      <c r="YU54" s="416"/>
      <c r="YV54" s="416"/>
      <c r="YW54" s="416"/>
      <c r="YX54" s="416"/>
      <c r="YY54" s="416"/>
      <c r="YZ54" s="416"/>
      <c r="ZA54" s="416"/>
      <c r="ZB54" s="416"/>
      <c r="ZC54" s="416"/>
      <c r="ZD54" s="416"/>
      <c r="ZE54" s="416"/>
      <c r="ZF54" s="416"/>
      <c r="ZG54" s="416"/>
      <c r="ZH54" s="416"/>
      <c r="ZI54" s="416"/>
      <c r="ZJ54" s="416"/>
      <c r="ZK54" s="416"/>
      <c r="ZL54" s="416"/>
      <c r="ZM54" s="416"/>
      <c r="ZN54" s="416"/>
      <c r="ZO54" s="416"/>
      <c r="ZP54" s="416"/>
      <c r="ZQ54" s="416"/>
      <c r="ZR54" s="416"/>
      <c r="ZS54" s="416"/>
      <c r="ZT54" s="416"/>
      <c r="ZU54" s="416"/>
      <c r="ZV54" s="416"/>
      <c r="ZW54" s="416"/>
      <c r="ZX54" s="416"/>
      <c r="ZY54" s="416"/>
      <c r="ZZ54" s="416"/>
      <c r="AAA54" s="416"/>
      <c r="AAB54" s="416"/>
      <c r="AAC54" s="416"/>
      <c r="AAD54" s="416"/>
      <c r="AAE54" s="416"/>
      <c r="AAF54" s="416"/>
      <c r="AAG54" s="416"/>
      <c r="AAH54" s="416"/>
      <c r="AAI54" s="416"/>
      <c r="AAJ54" s="416"/>
      <c r="AAK54" s="416"/>
      <c r="AAL54" s="416"/>
      <c r="AAM54" s="416"/>
      <c r="AAN54" s="416"/>
      <c r="AAO54" s="416"/>
      <c r="AAP54" s="416"/>
      <c r="AAQ54" s="416"/>
      <c r="AAR54" s="416"/>
      <c r="AAS54" s="416"/>
      <c r="AAT54" s="416"/>
      <c r="AAU54" s="416"/>
      <c r="AAV54" s="416"/>
      <c r="AAW54" s="416"/>
      <c r="AAX54" s="416"/>
      <c r="AAY54" s="416"/>
      <c r="AAZ54" s="416"/>
      <c r="ABA54" s="416"/>
      <c r="ABB54" s="416"/>
      <c r="ABC54" s="416"/>
      <c r="ABD54" s="416"/>
      <c r="ABE54" s="416"/>
      <c r="ABF54" s="416"/>
      <c r="ABG54" s="416"/>
      <c r="ABH54" s="416"/>
      <c r="ABI54" s="416"/>
      <c r="ABJ54" s="416"/>
      <c r="ABK54" s="416"/>
      <c r="ABL54" s="416"/>
      <c r="ABM54" s="416"/>
      <c r="ABN54" s="416"/>
      <c r="ABO54" s="416"/>
      <c r="ABP54" s="416"/>
      <c r="ABQ54" s="416"/>
      <c r="ABR54" s="416"/>
      <c r="ABS54" s="416"/>
      <c r="ABT54" s="416"/>
      <c r="ABU54" s="416"/>
      <c r="ABV54" s="416"/>
      <c r="ABW54" s="416"/>
      <c r="ABX54" s="416"/>
      <c r="ABY54" s="416"/>
      <c r="ABZ54" s="416"/>
      <c r="ACA54" s="416"/>
      <c r="ACB54" s="416"/>
      <c r="ACC54" s="416"/>
      <c r="ACD54" s="416"/>
      <c r="ACE54" s="416"/>
      <c r="ACF54" s="416"/>
      <c r="ACG54" s="416"/>
      <c r="ACH54" s="416"/>
      <c r="ACI54" s="416"/>
      <c r="ACJ54" s="416"/>
      <c r="ACK54" s="416"/>
      <c r="ACL54" s="416"/>
      <c r="ACM54" s="416"/>
      <c r="ACN54" s="416"/>
      <c r="ACO54" s="416"/>
      <c r="ACP54" s="416"/>
      <c r="ACQ54" s="416"/>
      <c r="ACR54" s="416"/>
      <c r="ACS54" s="416"/>
      <c r="ACT54" s="416"/>
      <c r="ACU54" s="416"/>
      <c r="ACV54" s="416"/>
      <c r="ACW54" s="416"/>
      <c r="ACX54" s="416"/>
      <c r="ACY54" s="416"/>
      <c r="ACZ54" s="416"/>
      <c r="ADA54" s="416"/>
      <c r="ADB54" s="416"/>
      <c r="ADC54" s="416"/>
      <c r="ADD54" s="416"/>
      <c r="ADE54" s="416"/>
      <c r="ADF54" s="416"/>
      <c r="ADG54" s="416"/>
      <c r="ADH54" s="416"/>
      <c r="ADI54" s="416"/>
      <c r="ADJ54" s="416"/>
      <c r="ADK54" s="416"/>
      <c r="ADL54" s="416"/>
      <c r="ADM54" s="416"/>
      <c r="ADN54" s="416"/>
      <c r="ADO54" s="416"/>
      <c r="ADP54" s="416"/>
      <c r="ADQ54" s="416"/>
      <c r="ADR54" s="416"/>
      <c r="ADS54" s="416"/>
      <c r="ADT54" s="416"/>
      <c r="ADU54" s="416"/>
      <c r="ADV54" s="416"/>
      <c r="ADW54" s="416"/>
      <c r="ADX54" s="416"/>
      <c r="ADY54" s="416"/>
      <c r="ADZ54" s="416"/>
      <c r="AEA54" s="416"/>
      <c r="AEB54" s="416"/>
      <c r="AEC54" s="416"/>
      <c r="AED54" s="416"/>
      <c r="AEE54" s="416"/>
      <c r="AEF54" s="416"/>
      <c r="AEG54" s="416"/>
      <c r="AEH54" s="416"/>
      <c r="AEI54" s="416"/>
      <c r="AEJ54" s="416"/>
      <c r="AEK54" s="416"/>
      <c r="AEL54" s="416"/>
      <c r="AEM54" s="416"/>
      <c r="AEN54" s="416"/>
      <c r="AEO54" s="416"/>
      <c r="AEP54" s="416"/>
      <c r="AEQ54" s="416"/>
      <c r="AER54" s="416"/>
      <c r="AES54" s="416"/>
      <c r="AET54" s="416"/>
      <c r="AEU54" s="416"/>
      <c r="AEV54" s="416"/>
      <c r="AEW54" s="416"/>
      <c r="AEX54" s="416"/>
      <c r="AEY54" s="416"/>
      <c r="AEZ54" s="416"/>
      <c r="AFA54" s="416"/>
      <c r="AFB54" s="416"/>
      <c r="AFC54" s="416"/>
      <c r="AFD54" s="416"/>
      <c r="AFE54" s="416"/>
      <c r="AFF54" s="416"/>
      <c r="AFG54" s="416"/>
      <c r="AFH54" s="416"/>
      <c r="AFI54" s="416"/>
      <c r="AFJ54" s="416"/>
      <c r="AFK54" s="416"/>
      <c r="AFL54" s="416"/>
      <c r="AFM54" s="416"/>
      <c r="AFN54" s="416"/>
      <c r="AFO54" s="416"/>
      <c r="AFP54" s="416"/>
      <c r="AFQ54" s="416"/>
      <c r="AFR54" s="416"/>
      <c r="AFS54" s="416"/>
      <c r="AFT54" s="416"/>
      <c r="AFU54" s="416"/>
      <c r="AFV54" s="416"/>
      <c r="AFW54" s="416"/>
      <c r="AFX54" s="416"/>
      <c r="AFY54" s="416"/>
      <c r="AFZ54" s="416"/>
      <c r="AGA54" s="416"/>
      <c r="AGB54" s="416"/>
      <c r="AGC54" s="416"/>
      <c r="AGD54" s="416"/>
      <c r="AGE54" s="416"/>
      <c r="AGF54" s="416"/>
      <c r="AGG54" s="416"/>
      <c r="AGH54" s="416"/>
      <c r="AGI54" s="416"/>
      <c r="AGJ54" s="416"/>
      <c r="AGK54" s="416"/>
      <c r="AGL54" s="416"/>
      <c r="AGM54" s="416"/>
      <c r="AGN54" s="416"/>
      <c r="AGO54" s="416"/>
      <c r="AGP54" s="416"/>
      <c r="AGQ54" s="416"/>
      <c r="AGR54" s="416"/>
      <c r="AGS54" s="416"/>
      <c r="AGT54" s="416"/>
      <c r="AGU54" s="416"/>
      <c r="AGV54" s="416"/>
      <c r="AGW54" s="416"/>
      <c r="AGX54" s="416"/>
      <c r="AGY54" s="416"/>
      <c r="AGZ54" s="416"/>
      <c r="AHA54" s="416"/>
      <c r="AHB54" s="416"/>
      <c r="AHC54" s="416"/>
      <c r="AHD54" s="416"/>
      <c r="AHE54" s="416"/>
      <c r="AHF54" s="416"/>
      <c r="AHG54" s="416"/>
      <c r="AHH54" s="416"/>
      <c r="AHI54" s="416"/>
      <c r="AHJ54" s="416"/>
      <c r="AHK54" s="416"/>
      <c r="AHL54" s="416"/>
      <c r="AHM54" s="416"/>
      <c r="AHN54" s="416"/>
      <c r="AHO54" s="416"/>
      <c r="AHP54" s="416"/>
      <c r="AHQ54" s="416"/>
      <c r="AHR54" s="416"/>
      <c r="AHS54" s="416"/>
      <c r="AHT54" s="416"/>
      <c r="AHU54" s="416"/>
      <c r="AHV54" s="416"/>
      <c r="AHW54" s="416"/>
      <c r="AHX54" s="416"/>
      <c r="AHY54" s="416"/>
      <c r="AHZ54" s="416"/>
      <c r="AIA54" s="416"/>
      <c r="AIB54" s="416"/>
      <c r="AIC54" s="416"/>
      <c r="AID54" s="416"/>
      <c r="AIE54" s="416"/>
      <c r="AIF54" s="416"/>
      <c r="AIG54" s="416"/>
      <c r="AIH54" s="416"/>
      <c r="AII54" s="416"/>
      <c r="AIJ54" s="416"/>
      <c r="AIK54" s="416"/>
      <c r="AIL54" s="416"/>
      <c r="AIM54" s="416"/>
      <c r="AIN54" s="416"/>
      <c r="AIO54" s="416"/>
      <c r="AIP54" s="416"/>
      <c r="AIQ54" s="416"/>
      <c r="AIR54" s="416"/>
      <c r="AIS54" s="416"/>
      <c r="AIT54" s="416"/>
      <c r="AIU54" s="416"/>
      <c r="AIV54" s="416"/>
      <c r="AIW54" s="416"/>
      <c r="AIX54" s="416"/>
      <c r="AIY54" s="416"/>
      <c r="AIZ54" s="416"/>
      <c r="AJA54" s="416"/>
      <c r="AJB54" s="416"/>
      <c r="AJC54" s="416"/>
      <c r="AJD54" s="416"/>
      <c r="AJE54" s="416"/>
      <c r="AJF54" s="416"/>
      <c r="AJG54" s="416"/>
      <c r="AJH54" s="416"/>
      <c r="AJI54" s="416"/>
      <c r="AJJ54" s="416"/>
      <c r="AJK54" s="416"/>
      <c r="AJL54" s="416"/>
      <c r="AJM54" s="416"/>
      <c r="AJN54" s="416"/>
      <c r="AJO54" s="416"/>
      <c r="AJP54" s="416"/>
      <c r="AJQ54" s="416"/>
      <c r="AJR54" s="416"/>
      <c r="AJS54" s="416"/>
      <c r="AJT54" s="416"/>
      <c r="AJU54" s="416"/>
      <c r="AJV54" s="416"/>
      <c r="AJW54" s="416"/>
      <c r="AJX54" s="416"/>
      <c r="AJY54" s="416"/>
      <c r="AJZ54" s="416"/>
      <c r="AKA54" s="416"/>
      <c r="AKB54" s="416"/>
      <c r="AKC54" s="416"/>
      <c r="AKD54" s="416"/>
      <c r="AKE54" s="416"/>
      <c r="AKF54" s="416"/>
      <c r="AKG54" s="416"/>
      <c r="AKH54" s="416"/>
      <c r="AKI54" s="416"/>
      <c r="AKJ54" s="416"/>
      <c r="AKK54" s="416"/>
      <c r="AKL54" s="416"/>
      <c r="AKM54" s="416"/>
      <c r="AKN54" s="416"/>
      <c r="AKO54" s="416"/>
      <c r="AKP54" s="416"/>
      <c r="AKQ54" s="416"/>
      <c r="AKR54" s="416"/>
      <c r="AKS54" s="416"/>
      <c r="AKT54" s="416"/>
      <c r="AKU54" s="416"/>
      <c r="AKV54" s="416"/>
      <c r="AKW54" s="416"/>
      <c r="AKX54" s="416"/>
      <c r="AKY54" s="416"/>
      <c r="AKZ54" s="416"/>
      <c r="ALA54" s="416"/>
      <c r="ALB54" s="416"/>
      <c r="ALC54" s="416"/>
      <c r="ALD54" s="416"/>
      <c r="ALE54" s="416"/>
      <c r="ALF54" s="416"/>
      <c r="ALG54" s="416"/>
      <c r="ALH54" s="416"/>
      <c r="ALI54" s="416"/>
      <c r="ALJ54" s="416"/>
      <c r="ALK54" s="416"/>
      <c r="ALL54" s="416"/>
      <c r="ALM54" s="416"/>
      <c r="ALN54" s="416"/>
      <c r="ALO54" s="416"/>
      <c r="ALP54" s="416"/>
      <c r="ALQ54" s="416"/>
      <c r="ALR54" s="416"/>
      <c r="ALS54" s="416"/>
      <c r="ALT54" s="416"/>
      <c r="ALU54" s="416"/>
      <c r="ALV54" s="416"/>
      <c r="ALW54" s="416"/>
      <c r="ALX54" s="416"/>
      <c r="ALY54" s="416"/>
      <c r="ALZ54" s="416"/>
      <c r="AMA54" s="416"/>
      <c r="AMB54" s="416"/>
      <c r="AMC54" s="416"/>
      <c r="AMD54" s="416"/>
      <c r="AME54" s="416"/>
      <c r="AMF54" s="416"/>
      <c r="AMG54" s="416"/>
      <c r="AMH54" s="416"/>
      <c r="AMI54" s="416"/>
      <c r="AMJ54" s="416"/>
      <c r="AMK54" s="416"/>
    </row>
    <row r="55" spans="1:1025" ht="13.9" x14ac:dyDescent="0.4">
      <c r="A55" s="69"/>
      <c r="B55" s="68"/>
      <c r="C55" s="68"/>
      <c r="D55" s="68"/>
      <c r="E55" s="68"/>
      <c r="F55" s="68"/>
      <c r="G55" s="70"/>
      <c r="H55" s="67"/>
    </row>
    <row r="56" spans="1:1025" s="404" customFormat="1" ht="18" x14ac:dyDescent="0.55000000000000004">
      <c r="A56" s="530" t="s">
        <v>345</v>
      </c>
      <c r="B56" s="412"/>
      <c r="C56" s="413"/>
      <c r="D56" s="413"/>
      <c r="E56" s="413"/>
      <c r="F56" s="413"/>
      <c r="G56" s="413"/>
      <c r="H56" s="414"/>
      <c r="I56" s="415"/>
      <c r="J56" s="415"/>
      <c r="K56" s="415"/>
      <c r="L56" s="415"/>
      <c r="M56" s="415"/>
      <c r="N56" s="415"/>
      <c r="O56" s="415"/>
      <c r="P56" s="415"/>
      <c r="Q56" s="415"/>
      <c r="R56" s="415"/>
      <c r="S56" s="415"/>
      <c r="T56" s="415"/>
      <c r="U56" s="415"/>
      <c r="V56" s="415"/>
      <c r="W56" s="415"/>
      <c r="X56" s="415"/>
      <c r="Y56" s="415"/>
      <c r="Z56" s="415"/>
      <c r="AA56" s="41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  <c r="AX56" s="415"/>
      <c r="AY56" s="415"/>
      <c r="AZ56" s="415"/>
      <c r="BA56" s="415"/>
      <c r="BB56" s="415"/>
      <c r="BC56" s="415"/>
      <c r="BD56" s="415"/>
      <c r="BE56" s="415"/>
      <c r="BF56" s="415"/>
      <c r="BG56" s="415"/>
      <c r="BH56" s="415"/>
      <c r="BI56" s="415"/>
      <c r="BJ56" s="415"/>
      <c r="BK56" s="415"/>
      <c r="BL56" s="415"/>
      <c r="BM56" s="415"/>
      <c r="BN56" s="415"/>
      <c r="BO56" s="415"/>
      <c r="BP56" s="415"/>
      <c r="BQ56" s="415"/>
      <c r="BR56" s="415"/>
      <c r="BS56" s="415"/>
      <c r="BT56" s="415"/>
      <c r="BU56" s="415"/>
      <c r="BV56" s="415"/>
      <c r="BW56" s="415"/>
      <c r="BX56" s="415"/>
      <c r="BY56" s="415"/>
      <c r="BZ56" s="415"/>
      <c r="CA56" s="415"/>
      <c r="CB56" s="415"/>
      <c r="CC56" s="415"/>
      <c r="CD56" s="415"/>
      <c r="CE56" s="415"/>
      <c r="CF56" s="415"/>
      <c r="CG56" s="415"/>
      <c r="CH56" s="415"/>
      <c r="CI56" s="415"/>
      <c r="CJ56" s="415"/>
      <c r="CK56" s="415"/>
      <c r="CL56" s="415"/>
      <c r="CM56" s="415"/>
      <c r="CN56" s="415"/>
      <c r="CO56" s="415"/>
      <c r="CP56" s="415"/>
      <c r="CQ56" s="415"/>
      <c r="CR56" s="415"/>
      <c r="CS56" s="415"/>
      <c r="CT56" s="415"/>
      <c r="CU56" s="415"/>
      <c r="CV56" s="415"/>
      <c r="CW56" s="415"/>
      <c r="CX56" s="415"/>
      <c r="CY56" s="415"/>
      <c r="CZ56" s="415"/>
      <c r="DA56" s="415"/>
      <c r="DB56" s="415"/>
      <c r="DC56" s="415"/>
      <c r="DD56" s="415"/>
      <c r="DE56" s="415"/>
      <c r="DF56" s="415"/>
      <c r="DG56" s="415"/>
      <c r="DH56" s="415"/>
      <c r="DI56" s="415"/>
      <c r="DJ56" s="415"/>
      <c r="DK56" s="415"/>
      <c r="DL56" s="415"/>
      <c r="DM56" s="415"/>
      <c r="DN56" s="415"/>
      <c r="DO56" s="415"/>
      <c r="DP56" s="415"/>
      <c r="DQ56" s="415"/>
      <c r="DR56" s="415"/>
      <c r="DS56" s="415"/>
      <c r="DT56" s="415"/>
      <c r="DU56" s="415"/>
      <c r="DV56" s="415"/>
      <c r="DW56" s="415"/>
      <c r="DX56" s="415"/>
      <c r="DY56" s="415"/>
      <c r="DZ56" s="415"/>
      <c r="EA56" s="415"/>
      <c r="EB56" s="415"/>
      <c r="EC56" s="415"/>
      <c r="ED56" s="415"/>
      <c r="EE56" s="415"/>
      <c r="EF56" s="415"/>
      <c r="EG56" s="415"/>
      <c r="EH56" s="415"/>
      <c r="EI56" s="415"/>
      <c r="EJ56" s="415"/>
      <c r="EK56" s="415"/>
      <c r="EL56" s="415"/>
      <c r="EM56" s="415"/>
      <c r="EN56" s="415"/>
      <c r="EO56" s="415"/>
      <c r="EP56" s="415"/>
      <c r="EQ56" s="415"/>
      <c r="ER56" s="415"/>
      <c r="ES56" s="415"/>
      <c r="ET56" s="415"/>
      <c r="EU56" s="415"/>
      <c r="EV56" s="415"/>
      <c r="EW56" s="415"/>
      <c r="EX56" s="415"/>
      <c r="EY56" s="415"/>
      <c r="EZ56" s="415"/>
      <c r="FA56" s="415"/>
      <c r="FB56" s="415"/>
      <c r="FC56" s="415"/>
      <c r="FD56" s="415"/>
      <c r="FE56" s="415"/>
      <c r="FF56" s="415"/>
      <c r="FG56" s="415"/>
      <c r="FH56" s="415"/>
      <c r="FI56" s="415"/>
      <c r="FJ56" s="415"/>
      <c r="FK56" s="415"/>
      <c r="FL56" s="415"/>
      <c r="FM56" s="415"/>
      <c r="FN56" s="415"/>
      <c r="FO56" s="415"/>
      <c r="FP56" s="415"/>
      <c r="FQ56" s="415"/>
      <c r="FR56" s="415"/>
      <c r="FS56" s="415"/>
      <c r="FT56" s="415"/>
      <c r="FU56" s="415"/>
      <c r="FV56" s="415"/>
      <c r="FW56" s="415"/>
      <c r="FX56" s="415"/>
      <c r="FY56" s="415"/>
      <c r="FZ56" s="415"/>
      <c r="GA56" s="415"/>
      <c r="GB56" s="415"/>
      <c r="GC56" s="415"/>
      <c r="GD56" s="415"/>
      <c r="GE56" s="415"/>
      <c r="GF56" s="415"/>
      <c r="GG56" s="415"/>
      <c r="GH56" s="415"/>
      <c r="GI56" s="415"/>
      <c r="GJ56" s="415"/>
      <c r="GK56" s="415"/>
      <c r="GL56" s="415"/>
      <c r="GM56" s="415"/>
      <c r="GN56" s="415"/>
      <c r="GO56" s="415"/>
      <c r="GP56" s="415"/>
      <c r="GQ56" s="415"/>
      <c r="GR56" s="415"/>
      <c r="GS56" s="415"/>
      <c r="GT56" s="415"/>
      <c r="GU56" s="415"/>
      <c r="GV56" s="415"/>
      <c r="GW56" s="415"/>
      <c r="GX56" s="415"/>
      <c r="GY56" s="415"/>
      <c r="GZ56" s="415"/>
      <c r="HA56" s="415"/>
      <c r="HB56" s="415"/>
      <c r="HC56" s="415"/>
      <c r="HD56" s="415"/>
      <c r="HE56" s="415"/>
      <c r="HF56" s="415"/>
      <c r="HG56" s="415"/>
      <c r="HH56" s="415"/>
      <c r="HI56" s="415"/>
      <c r="HJ56" s="415"/>
      <c r="HK56" s="415"/>
      <c r="HL56" s="415"/>
      <c r="HM56" s="415"/>
      <c r="HN56" s="415"/>
      <c r="HO56" s="415"/>
      <c r="HP56" s="415"/>
      <c r="HQ56" s="415"/>
      <c r="HR56" s="415"/>
      <c r="HS56" s="415"/>
      <c r="HT56" s="415"/>
      <c r="HU56" s="415"/>
      <c r="HV56" s="415"/>
      <c r="HW56" s="415"/>
      <c r="HX56" s="415"/>
      <c r="HY56" s="415"/>
      <c r="HZ56" s="415"/>
      <c r="IA56" s="415"/>
      <c r="IB56" s="415"/>
      <c r="IC56" s="415"/>
      <c r="ID56" s="415"/>
      <c r="IE56" s="415"/>
      <c r="IF56" s="415"/>
      <c r="IG56" s="415"/>
      <c r="IH56" s="415"/>
      <c r="II56" s="415"/>
      <c r="IJ56" s="415"/>
      <c r="IK56" s="415"/>
      <c r="IL56" s="415"/>
      <c r="IM56" s="415"/>
      <c r="IN56" s="415"/>
      <c r="IO56" s="415"/>
      <c r="IP56" s="415"/>
      <c r="IQ56" s="415"/>
      <c r="IR56" s="415"/>
      <c r="IS56" s="415"/>
      <c r="IT56" s="415"/>
      <c r="IU56" s="415"/>
      <c r="IV56" s="415"/>
      <c r="IW56" s="415"/>
      <c r="IX56" s="415"/>
      <c r="IY56" s="415"/>
      <c r="IZ56" s="415"/>
      <c r="JA56" s="415"/>
      <c r="JB56" s="415"/>
      <c r="JC56" s="415"/>
      <c r="JD56" s="415"/>
      <c r="JE56" s="415"/>
      <c r="JF56" s="415"/>
      <c r="JG56" s="415"/>
      <c r="JH56" s="415"/>
      <c r="JI56" s="415"/>
      <c r="JJ56" s="415"/>
      <c r="JK56" s="415"/>
      <c r="JL56" s="415"/>
      <c r="JM56" s="415"/>
      <c r="JN56" s="415"/>
      <c r="JO56" s="415"/>
      <c r="JP56" s="415"/>
      <c r="JQ56" s="415"/>
      <c r="JR56" s="415"/>
      <c r="JS56" s="415"/>
      <c r="JT56" s="415"/>
      <c r="JU56" s="415"/>
      <c r="JV56" s="415"/>
      <c r="JW56" s="415"/>
      <c r="JX56" s="415"/>
      <c r="JY56" s="415"/>
      <c r="JZ56" s="415"/>
      <c r="KA56" s="415"/>
      <c r="KB56" s="415"/>
      <c r="KC56" s="415"/>
      <c r="KD56" s="415"/>
      <c r="KE56" s="415"/>
      <c r="KF56" s="415"/>
      <c r="KG56" s="415"/>
      <c r="KH56" s="415"/>
      <c r="KI56" s="415"/>
      <c r="KJ56" s="415"/>
      <c r="KK56" s="415"/>
      <c r="KL56" s="415"/>
      <c r="KM56" s="415"/>
      <c r="KN56" s="415"/>
      <c r="KO56" s="415"/>
      <c r="KP56" s="415"/>
      <c r="KQ56" s="415"/>
      <c r="KR56" s="415"/>
      <c r="KS56" s="415"/>
      <c r="KT56" s="415"/>
      <c r="KU56" s="415"/>
      <c r="KV56" s="415"/>
      <c r="KW56" s="415"/>
      <c r="KX56" s="415"/>
      <c r="KY56" s="415"/>
      <c r="KZ56" s="415"/>
      <c r="LA56" s="415"/>
      <c r="LB56" s="415"/>
      <c r="LC56" s="415"/>
      <c r="LD56" s="415"/>
      <c r="LE56" s="415"/>
      <c r="LF56" s="415"/>
      <c r="LG56" s="415"/>
      <c r="LH56" s="415"/>
      <c r="LI56" s="415"/>
      <c r="LJ56" s="415"/>
      <c r="LK56" s="415"/>
      <c r="LL56" s="415"/>
      <c r="LM56" s="415"/>
      <c r="LN56" s="415"/>
      <c r="LO56" s="415"/>
      <c r="LP56" s="415"/>
      <c r="LQ56" s="415"/>
      <c r="LR56" s="415"/>
      <c r="LS56" s="415"/>
      <c r="LT56" s="415"/>
      <c r="LU56" s="415"/>
      <c r="LV56" s="415"/>
      <c r="LW56" s="415"/>
      <c r="LX56" s="415"/>
      <c r="LY56" s="415"/>
      <c r="LZ56" s="415"/>
      <c r="MA56" s="415"/>
      <c r="MB56" s="415"/>
      <c r="MC56" s="415"/>
      <c r="MD56" s="415"/>
      <c r="ME56" s="415"/>
      <c r="MF56" s="415"/>
      <c r="MG56" s="415"/>
      <c r="MH56" s="415"/>
      <c r="MI56" s="415"/>
      <c r="MJ56" s="415"/>
      <c r="MK56" s="415"/>
      <c r="ML56" s="415"/>
      <c r="MM56" s="415"/>
      <c r="MN56" s="415"/>
      <c r="MO56" s="415"/>
      <c r="MP56" s="415"/>
      <c r="MQ56" s="415"/>
      <c r="MR56" s="415"/>
      <c r="MS56" s="415"/>
      <c r="MT56" s="415"/>
      <c r="MU56" s="415"/>
      <c r="MV56" s="415"/>
      <c r="MW56" s="415"/>
      <c r="MX56" s="415"/>
      <c r="MY56" s="415"/>
      <c r="MZ56" s="415"/>
      <c r="NA56" s="415"/>
      <c r="NB56" s="415"/>
      <c r="NC56" s="415"/>
      <c r="ND56" s="415"/>
      <c r="NE56" s="415"/>
      <c r="NF56" s="415"/>
      <c r="NG56" s="415"/>
      <c r="NH56" s="415"/>
      <c r="NI56" s="415"/>
      <c r="NJ56" s="415"/>
      <c r="NK56" s="415"/>
      <c r="NL56" s="415"/>
      <c r="NM56" s="415"/>
      <c r="NN56" s="415"/>
      <c r="NO56" s="415"/>
      <c r="NP56" s="415"/>
      <c r="NQ56" s="415"/>
      <c r="NR56" s="415"/>
      <c r="NS56" s="415"/>
      <c r="NT56" s="415"/>
      <c r="NU56" s="415"/>
      <c r="NV56" s="415"/>
      <c r="NW56" s="415"/>
      <c r="NX56" s="415"/>
      <c r="NY56" s="415"/>
      <c r="NZ56" s="415"/>
      <c r="OA56" s="415"/>
      <c r="OB56" s="415"/>
      <c r="OC56" s="415"/>
      <c r="OD56" s="415"/>
      <c r="OE56" s="415"/>
      <c r="OF56" s="415"/>
      <c r="OG56" s="415"/>
      <c r="OH56" s="415"/>
      <c r="OI56" s="415"/>
      <c r="OJ56" s="415"/>
      <c r="OK56" s="415"/>
      <c r="OL56" s="415"/>
      <c r="OM56" s="415"/>
      <c r="ON56" s="415"/>
      <c r="OO56" s="415"/>
      <c r="OP56" s="415"/>
      <c r="OQ56" s="415"/>
      <c r="OR56" s="415"/>
      <c r="OS56" s="415"/>
      <c r="OT56" s="415"/>
      <c r="OU56" s="415"/>
      <c r="OV56" s="415"/>
      <c r="OW56" s="415"/>
      <c r="OX56" s="415"/>
      <c r="OY56" s="415"/>
      <c r="OZ56" s="415"/>
      <c r="PA56" s="415"/>
      <c r="PB56" s="415"/>
      <c r="PC56" s="415"/>
      <c r="PD56" s="415"/>
      <c r="PE56" s="415"/>
      <c r="PF56" s="415"/>
      <c r="PG56" s="415"/>
      <c r="PH56" s="415"/>
      <c r="PI56" s="415"/>
      <c r="PJ56" s="415"/>
      <c r="PK56" s="415"/>
      <c r="PL56" s="415"/>
      <c r="PM56" s="415"/>
      <c r="PN56" s="415"/>
      <c r="PO56" s="415"/>
      <c r="PP56" s="415"/>
      <c r="PQ56" s="415"/>
      <c r="PR56" s="415"/>
      <c r="PS56" s="415"/>
      <c r="PT56" s="415"/>
      <c r="PU56" s="415"/>
      <c r="PV56" s="415"/>
      <c r="PW56" s="415"/>
      <c r="PX56" s="415"/>
      <c r="PY56" s="415"/>
      <c r="PZ56" s="415"/>
      <c r="QA56" s="415"/>
      <c r="QB56" s="415"/>
      <c r="QC56" s="415"/>
      <c r="QD56" s="415"/>
      <c r="QE56" s="415"/>
      <c r="QF56" s="415"/>
      <c r="QG56" s="415"/>
      <c r="QH56" s="415"/>
      <c r="QI56" s="415"/>
      <c r="QJ56" s="415"/>
      <c r="QK56" s="415"/>
      <c r="QL56" s="415"/>
      <c r="QM56" s="415"/>
      <c r="QN56" s="415"/>
      <c r="QO56" s="415"/>
      <c r="QP56" s="415"/>
      <c r="QQ56" s="415"/>
      <c r="QR56" s="415"/>
      <c r="QS56" s="415"/>
      <c r="QT56" s="415"/>
      <c r="QU56" s="415"/>
      <c r="QV56" s="415"/>
      <c r="QW56" s="415"/>
      <c r="QX56" s="415"/>
      <c r="QY56" s="415"/>
      <c r="QZ56" s="415"/>
      <c r="RA56" s="415"/>
      <c r="RB56" s="415"/>
      <c r="RC56" s="415"/>
      <c r="RD56" s="415"/>
      <c r="RE56" s="415"/>
      <c r="RF56" s="415"/>
      <c r="RG56" s="415"/>
      <c r="RH56" s="415"/>
      <c r="RI56" s="415"/>
      <c r="RJ56" s="415"/>
      <c r="RK56" s="415"/>
      <c r="RL56" s="415"/>
      <c r="RM56" s="415"/>
      <c r="RN56" s="415"/>
      <c r="RO56" s="415"/>
      <c r="RP56" s="415"/>
      <c r="RQ56" s="415"/>
      <c r="RR56" s="415"/>
      <c r="RS56" s="415"/>
      <c r="RT56" s="415"/>
      <c r="RU56" s="415"/>
      <c r="RV56" s="415"/>
      <c r="RW56" s="415"/>
      <c r="RX56" s="415"/>
      <c r="RY56" s="415"/>
      <c r="RZ56" s="415"/>
      <c r="SA56" s="415"/>
      <c r="SB56" s="415"/>
      <c r="SC56" s="415"/>
      <c r="SD56" s="415"/>
      <c r="SE56" s="415"/>
      <c r="SF56" s="415"/>
      <c r="SG56" s="415"/>
      <c r="SH56" s="415"/>
      <c r="SI56" s="415"/>
      <c r="SJ56" s="415"/>
      <c r="SK56" s="415"/>
      <c r="SL56" s="415"/>
      <c r="SM56" s="415"/>
      <c r="SN56" s="415"/>
      <c r="SO56" s="415"/>
      <c r="SP56" s="415"/>
      <c r="SQ56" s="415"/>
      <c r="SR56" s="415"/>
      <c r="SS56" s="415"/>
      <c r="ST56" s="415"/>
      <c r="SU56" s="415"/>
      <c r="SV56" s="415"/>
      <c r="SW56" s="415"/>
      <c r="SX56" s="415"/>
      <c r="SY56" s="415"/>
      <c r="SZ56" s="415"/>
      <c r="TA56" s="415"/>
      <c r="TB56" s="415"/>
      <c r="TC56" s="415"/>
      <c r="TD56" s="415"/>
      <c r="TE56" s="415"/>
      <c r="TF56" s="415"/>
      <c r="TG56" s="415"/>
      <c r="TH56" s="415"/>
      <c r="TI56" s="415"/>
      <c r="TJ56" s="415"/>
      <c r="TK56" s="415"/>
      <c r="TL56" s="415"/>
      <c r="TM56" s="415"/>
      <c r="TN56" s="415"/>
      <c r="TO56" s="415"/>
      <c r="TP56" s="415"/>
      <c r="TQ56" s="415"/>
      <c r="TR56" s="415"/>
      <c r="TS56" s="415"/>
      <c r="TT56" s="415"/>
      <c r="TU56" s="415"/>
      <c r="TV56" s="415"/>
      <c r="TW56" s="415"/>
      <c r="TX56" s="415"/>
      <c r="TY56" s="415"/>
      <c r="TZ56" s="415"/>
      <c r="UA56" s="415"/>
      <c r="UB56" s="415"/>
      <c r="UC56" s="415"/>
      <c r="UD56" s="415"/>
      <c r="UE56" s="415"/>
      <c r="UF56" s="415"/>
      <c r="UG56" s="415"/>
      <c r="UH56" s="415"/>
      <c r="UI56" s="415"/>
      <c r="UJ56" s="415"/>
      <c r="UK56" s="415"/>
      <c r="UL56" s="415"/>
      <c r="UM56" s="415"/>
      <c r="UN56" s="415"/>
      <c r="UO56" s="415"/>
      <c r="UP56" s="415"/>
      <c r="UQ56" s="415"/>
      <c r="UR56" s="415"/>
      <c r="US56" s="415"/>
      <c r="UT56" s="415"/>
      <c r="UU56" s="415"/>
      <c r="UV56" s="415"/>
      <c r="UW56" s="415"/>
      <c r="UX56" s="415"/>
      <c r="UY56" s="415"/>
      <c r="UZ56" s="415"/>
      <c r="VA56" s="415"/>
      <c r="VB56" s="415"/>
      <c r="VC56" s="415"/>
      <c r="VD56" s="415"/>
      <c r="VE56" s="415"/>
      <c r="VF56" s="415"/>
      <c r="VG56" s="415"/>
      <c r="VH56" s="415"/>
      <c r="VI56" s="415"/>
      <c r="VJ56" s="415"/>
      <c r="VK56" s="415"/>
      <c r="VL56" s="415"/>
      <c r="VM56" s="415"/>
      <c r="VN56" s="415"/>
      <c r="VO56" s="415"/>
      <c r="VP56" s="415"/>
      <c r="VQ56" s="415"/>
      <c r="VR56" s="415"/>
      <c r="VS56" s="415"/>
      <c r="VT56" s="415"/>
      <c r="VU56" s="415"/>
      <c r="VV56" s="415"/>
      <c r="VW56" s="415"/>
      <c r="VX56" s="415"/>
      <c r="VY56" s="415"/>
      <c r="VZ56" s="415"/>
      <c r="WA56" s="415"/>
      <c r="WB56" s="415"/>
      <c r="WC56" s="415"/>
      <c r="WD56" s="415"/>
      <c r="WE56" s="415"/>
      <c r="WF56" s="415"/>
      <c r="WG56" s="415"/>
      <c r="WH56" s="415"/>
      <c r="WI56" s="415"/>
      <c r="WJ56" s="415"/>
      <c r="WK56" s="415"/>
      <c r="WL56" s="415"/>
      <c r="WM56" s="415"/>
      <c r="WN56" s="415"/>
      <c r="WO56" s="415"/>
      <c r="WP56" s="415"/>
      <c r="WQ56" s="415"/>
      <c r="WR56" s="415"/>
      <c r="WS56" s="415"/>
      <c r="WT56" s="415"/>
      <c r="WU56" s="415"/>
      <c r="WV56" s="415"/>
      <c r="WW56" s="415"/>
      <c r="WX56" s="415"/>
      <c r="WY56" s="415"/>
      <c r="WZ56" s="415"/>
      <c r="XA56" s="415"/>
      <c r="XB56" s="415"/>
      <c r="XC56" s="415"/>
      <c r="XD56" s="415"/>
      <c r="XE56" s="415"/>
      <c r="XF56" s="415"/>
      <c r="XG56" s="415"/>
      <c r="XH56" s="415"/>
      <c r="XI56" s="415"/>
      <c r="XJ56" s="415"/>
      <c r="XK56" s="415"/>
      <c r="XL56" s="415"/>
      <c r="XM56" s="415"/>
      <c r="XN56" s="415"/>
      <c r="XO56" s="415"/>
      <c r="XP56" s="415"/>
      <c r="XQ56" s="415"/>
      <c r="XR56" s="415"/>
      <c r="XS56" s="415"/>
      <c r="XT56" s="415"/>
      <c r="XU56" s="415"/>
      <c r="XV56" s="415"/>
      <c r="XW56" s="415"/>
      <c r="XX56" s="415"/>
      <c r="XY56" s="415"/>
      <c r="XZ56" s="415"/>
      <c r="YA56" s="415"/>
      <c r="YB56" s="415"/>
      <c r="YC56" s="415"/>
      <c r="YD56" s="415"/>
      <c r="YE56" s="415"/>
      <c r="YF56" s="415"/>
      <c r="YG56" s="415"/>
      <c r="YH56" s="415"/>
      <c r="YI56" s="415"/>
      <c r="YJ56" s="415"/>
      <c r="YK56" s="415"/>
      <c r="YL56" s="415"/>
      <c r="YM56" s="415"/>
      <c r="YN56" s="415"/>
      <c r="YO56" s="415"/>
      <c r="YP56" s="415"/>
      <c r="YQ56" s="415"/>
      <c r="YR56" s="415"/>
      <c r="YS56" s="415"/>
      <c r="YT56" s="415"/>
      <c r="YU56" s="415"/>
      <c r="YV56" s="415"/>
      <c r="YW56" s="415"/>
      <c r="YX56" s="415"/>
      <c r="YY56" s="415"/>
      <c r="YZ56" s="415"/>
      <c r="ZA56" s="415"/>
      <c r="ZB56" s="415"/>
      <c r="ZC56" s="415"/>
      <c r="ZD56" s="415"/>
      <c r="ZE56" s="415"/>
      <c r="ZF56" s="415"/>
      <c r="ZG56" s="415"/>
      <c r="ZH56" s="415"/>
      <c r="ZI56" s="415"/>
      <c r="ZJ56" s="415"/>
      <c r="ZK56" s="415"/>
      <c r="ZL56" s="415"/>
      <c r="ZM56" s="415"/>
      <c r="ZN56" s="415"/>
      <c r="ZO56" s="415"/>
      <c r="ZP56" s="415"/>
      <c r="ZQ56" s="415"/>
      <c r="ZR56" s="415"/>
      <c r="ZS56" s="415"/>
      <c r="ZT56" s="415"/>
      <c r="ZU56" s="415"/>
      <c r="ZV56" s="415"/>
      <c r="ZW56" s="415"/>
      <c r="ZX56" s="415"/>
      <c r="ZY56" s="415"/>
      <c r="ZZ56" s="415"/>
      <c r="AAA56" s="415"/>
      <c r="AAB56" s="415"/>
      <c r="AAC56" s="415"/>
      <c r="AAD56" s="415"/>
      <c r="AAE56" s="415"/>
      <c r="AAF56" s="415"/>
      <c r="AAG56" s="415"/>
      <c r="AAH56" s="415"/>
      <c r="AAI56" s="415"/>
      <c r="AAJ56" s="415"/>
      <c r="AAK56" s="415"/>
      <c r="AAL56" s="415"/>
      <c r="AAM56" s="415"/>
      <c r="AAN56" s="415"/>
      <c r="AAO56" s="415"/>
      <c r="AAP56" s="415"/>
      <c r="AAQ56" s="415"/>
      <c r="AAR56" s="415"/>
      <c r="AAS56" s="415"/>
      <c r="AAT56" s="415"/>
      <c r="AAU56" s="415"/>
      <c r="AAV56" s="415"/>
      <c r="AAW56" s="415"/>
      <c r="AAX56" s="415"/>
      <c r="AAY56" s="415"/>
      <c r="AAZ56" s="415"/>
      <c r="ABA56" s="415"/>
      <c r="ABB56" s="415"/>
      <c r="ABC56" s="415"/>
      <c r="ABD56" s="415"/>
      <c r="ABE56" s="415"/>
      <c r="ABF56" s="415"/>
      <c r="ABG56" s="415"/>
      <c r="ABH56" s="415"/>
      <c r="ABI56" s="415"/>
      <c r="ABJ56" s="415"/>
      <c r="ABK56" s="415"/>
      <c r="ABL56" s="415"/>
      <c r="ABM56" s="415"/>
      <c r="ABN56" s="415"/>
      <c r="ABO56" s="415"/>
      <c r="ABP56" s="415"/>
      <c r="ABQ56" s="415"/>
      <c r="ABR56" s="415"/>
      <c r="ABS56" s="415"/>
      <c r="ABT56" s="415"/>
      <c r="ABU56" s="415"/>
      <c r="ABV56" s="415"/>
      <c r="ABW56" s="415"/>
      <c r="ABX56" s="415"/>
      <c r="ABY56" s="415"/>
      <c r="ABZ56" s="415"/>
      <c r="ACA56" s="415"/>
      <c r="ACB56" s="415"/>
      <c r="ACC56" s="415"/>
      <c r="ACD56" s="415"/>
      <c r="ACE56" s="415"/>
      <c r="ACF56" s="415"/>
      <c r="ACG56" s="415"/>
      <c r="ACH56" s="415"/>
      <c r="ACI56" s="415"/>
      <c r="ACJ56" s="415"/>
      <c r="ACK56" s="415"/>
      <c r="ACL56" s="415"/>
      <c r="ACM56" s="415"/>
      <c r="ACN56" s="415"/>
      <c r="ACO56" s="415"/>
      <c r="ACP56" s="415"/>
      <c r="ACQ56" s="415"/>
      <c r="ACR56" s="415"/>
      <c r="ACS56" s="415"/>
      <c r="ACT56" s="415"/>
      <c r="ACU56" s="415"/>
      <c r="ACV56" s="415"/>
      <c r="ACW56" s="415"/>
      <c r="ACX56" s="415"/>
      <c r="ACY56" s="415"/>
      <c r="ACZ56" s="415"/>
      <c r="ADA56" s="415"/>
      <c r="ADB56" s="415"/>
      <c r="ADC56" s="415"/>
      <c r="ADD56" s="415"/>
      <c r="ADE56" s="415"/>
      <c r="ADF56" s="415"/>
      <c r="ADG56" s="415"/>
      <c r="ADH56" s="415"/>
      <c r="ADI56" s="415"/>
      <c r="ADJ56" s="415"/>
      <c r="ADK56" s="415"/>
      <c r="ADL56" s="415"/>
      <c r="ADM56" s="415"/>
      <c r="ADN56" s="415"/>
      <c r="ADO56" s="415"/>
      <c r="ADP56" s="415"/>
      <c r="ADQ56" s="415"/>
      <c r="ADR56" s="415"/>
      <c r="ADS56" s="415"/>
      <c r="ADT56" s="415"/>
      <c r="ADU56" s="415"/>
      <c r="ADV56" s="415"/>
      <c r="ADW56" s="415"/>
      <c r="ADX56" s="415"/>
      <c r="ADY56" s="415"/>
      <c r="ADZ56" s="415"/>
      <c r="AEA56" s="415"/>
      <c r="AEB56" s="415"/>
      <c r="AEC56" s="415"/>
      <c r="AED56" s="415"/>
      <c r="AEE56" s="415"/>
      <c r="AEF56" s="415"/>
      <c r="AEG56" s="415"/>
      <c r="AEH56" s="415"/>
      <c r="AEI56" s="415"/>
      <c r="AEJ56" s="415"/>
      <c r="AEK56" s="415"/>
      <c r="AEL56" s="415"/>
      <c r="AEM56" s="415"/>
      <c r="AEN56" s="415"/>
      <c r="AEO56" s="415"/>
      <c r="AEP56" s="415"/>
      <c r="AEQ56" s="415"/>
      <c r="AER56" s="415"/>
      <c r="AES56" s="415"/>
      <c r="AET56" s="415"/>
      <c r="AEU56" s="415"/>
      <c r="AEV56" s="415"/>
      <c r="AEW56" s="415"/>
      <c r="AEX56" s="415"/>
      <c r="AEY56" s="415"/>
      <c r="AEZ56" s="415"/>
      <c r="AFA56" s="415"/>
      <c r="AFB56" s="415"/>
      <c r="AFC56" s="415"/>
      <c r="AFD56" s="415"/>
      <c r="AFE56" s="415"/>
      <c r="AFF56" s="415"/>
      <c r="AFG56" s="415"/>
      <c r="AFH56" s="415"/>
      <c r="AFI56" s="415"/>
      <c r="AFJ56" s="415"/>
      <c r="AFK56" s="415"/>
      <c r="AFL56" s="415"/>
      <c r="AFM56" s="415"/>
      <c r="AFN56" s="415"/>
      <c r="AFO56" s="415"/>
      <c r="AFP56" s="415"/>
      <c r="AFQ56" s="415"/>
      <c r="AFR56" s="415"/>
      <c r="AFS56" s="415"/>
      <c r="AFT56" s="415"/>
      <c r="AFU56" s="415"/>
      <c r="AFV56" s="415"/>
      <c r="AFW56" s="415"/>
      <c r="AFX56" s="415"/>
      <c r="AFY56" s="415"/>
      <c r="AFZ56" s="415"/>
      <c r="AGA56" s="415"/>
      <c r="AGB56" s="415"/>
      <c r="AGC56" s="415"/>
      <c r="AGD56" s="415"/>
      <c r="AGE56" s="415"/>
      <c r="AGF56" s="415"/>
      <c r="AGG56" s="415"/>
      <c r="AGH56" s="415"/>
      <c r="AGI56" s="415"/>
      <c r="AGJ56" s="415"/>
      <c r="AGK56" s="415"/>
      <c r="AGL56" s="415"/>
      <c r="AGM56" s="415"/>
      <c r="AGN56" s="415"/>
      <c r="AGO56" s="415"/>
      <c r="AGP56" s="415"/>
      <c r="AGQ56" s="415"/>
      <c r="AGR56" s="415"/>
      <c r="AGS56" s="415"/>
      <c r="AGT56" s="415"/>
      <c r="AGU56" s="415"/>
      <c r="AGV56" s="415"/>
      <c r="AGW56" s="415"/>
      <c r="AGX56" s="415"/>
      <c r="AGY56" s="415"/>
      <c r="AGZ56" s="415"/>
      <c r="AHA56" s="415"/>
      <c r="AHB56" s="415"/>
      <c r="AHC56" s="415"/>
      <c r="AHD56" s="415"/>
      <c r="AHE56" s="415"/>
      <c r="AHF56" s="415"/>
      <c r="AHG56" s="415"/>
      <c r="AHH56" s="415"/>
      <c r="AHI56" s="415"/>
      <c r="AHJ56" s="415"/>
      <c r="AHK56" s="415"/>
      <c r="AHL56" s="415"/>
      <c r="AHM56" s="415"/>
      <c r="AHN56" s="415"/>
      <c r="AHO56" s="415"/>
      <c r="AHP56" s="415"/>
      <c r="AHQ56" s="415"/>
      <c r="AHR56" s="415"/>
      <c r="AHS56" s="415"/>
      <c r="AHT56" s="415"/>
      <c r="AHU56" s="415"/>
      <c r="AHV56" s="415"/>
      <c r="AHW56" s="415"/>
      <c r="AHX56" s="415"/>
      <c r="AHY56" s="415"/>
      <c r="AHZ56" s="415"/>
      <c r="AIA56" s="415"/>
      <c r="AIB56" s="415"/>
      <c r="AIC56" s="415"/>
      <c r="AID56" s="415"/>
      <c r="AIE56" s="415"/>
      <c r="AIF56" s="415"/>
      <c r="AIG56" s="415"/>
      <c r="AIH56" s="415"/>
      <c r="AII56" s="415"/>
      <c r="AIJ56" s="415"/>
      <c r="AIK56" s="415"/>
      <c r="AIL56" s="415"/>
      <c r="AIM56" s="415"/>
      <c r="AIN56" s="415"/>
      <c r="AIO56" s="415"/>
      <c r="AIP56" s="415"/>
      <c r="AIQ56" s="415"/>
      <c r="AIR56" s="415"/>
      <c r="AIS56" s="415"/>
      <c r="AIT56" s="415"/>
      <c r="AIU56" s="415"/>
      <c r="AIV56" s="415"/>
      <c r="AIW56" s="415"/>
      <c r="AIX56" s="415"/>
      <c r="AIY56" s="415"/>
      <c r="AIZ56" s="415"/>
      <c r="AJA56" s="415"/>
      <c r="AJB56" s="415"/>
      <c r="AJC56" s="415"/>
      <c r="AJD56" s="415"/>
      <c r="AJE56" s="415"/>
      <c r="AJF56" s="415"/>
      <c r="AJG56" s="415"/>
      <c r="AJH56" s="415"/>
      <c r="AJI56" s="415"/>
      <c r="AJJ56" s="415"/>
      <c r="AJK56" s="415"/>
      <c r="AJL56" s="415"/>
      <c r="AJM56" s="415"/>
      <c r="AJN56" s="415"/>
      <c r="AJO56" s="415"/>
      <c r="AJP56" s="415"/>
      <c r="AJQ56" s="415"/>
      <c r="AJR56" s="415"/>
      <c r="AJS56" s="415"/>
      <c r="AJT56" s="415"/>
      <c r="AJU56" s="415"/>
      <c r="AJV56" s="415"/>
      <c r="AJW56" s="415"/>
      <c r="AJX56" s="415"/>
      <c r="AJY56" s="415"/>
      <c r="AJZ56" s="415"/>
      <c r="AKA56" s="415"/>
      <c r="AKB56" s="415"/>
      <c r="AKC56" s="415"/>
      <c r="AKD56" s="415"/>
      <c r="AKE56" s="415"/>
      <c r="AKF56" s="415"/>
      <c r="AKG56" s="415"/>
      <c r="AKH56" s="415"/>
      <c r="AKI56" s="415"/>
      <c r="AKJ56" s="415"/>
      <c r="AKK56" s="415"/>
      <c r="AKL56" s="415"/>
      <c r="AKM56" s="415"/>
      <c r="AKN56" s="415"/>
      <c r="AKO56" s="415"/>
      <c r="AKP56" s="415"/>
      <c r="AKQ56" s="415"/>
      <c r="AKR56" s="415"/>
      <c r="AKS56" s="415"/>
      <c r="AKT56" s="415"/>
      <c r="AKU56" s="415"/>
      <c r="AKV56" s="415"/>
      <c r="AKW56" s="415"/>
      <c r="AKX56" s="415"/>
      <c r="AKY56" s="415"/>
      <c r="AKZ56" s="415"/>
      <c r="ALA56" s="415"/>
      <c r="ALB56" s="415"/>
      <c r="ALC56" s="415"/>
      <c r="ALD56" s="415"/>
      <c r="ALE56" s="415"/>
      <c r="ALF56" s="415"/>
      <c r="ALG56" s="415"/>
      <c r="ALH56" s="415"/>
      <c r="ALI56" s="415"/>
      <c r="ALJ56" s="415"/>
      <c r="ALK56" s="415"/>
      <c r="ALL56" s="415"/>
      <c r="ALM56" s="415"/>
      <c r="ALN56" s="415"/>
      <c r="ALO56" s="415"/>
      <c r="ALP56" s="415"/>
      <c r="ALQ56" s="415"/>
      <c r="ALR56" s="415"/>
      <c r="ALS56" s="415"/>
      <c r="ALT56" s="415"/>
      <c r="ALU56" s="415"/>
      <c r="ALV56" s="415"/>
      <c r="ALW56" s="415"/>
      <c r="ALX56" s="415"/>
      <c r="ALY56" s="415"/>
      <c r="ALZ56" s="415"/>
      <c r="AMA56" s="415"/>
      <c r="AMB56" s="415"/>
      <c r="AMC56" s="415"/>
      <c r="AMD56" s="415"/>
      <c r="AME56" s="415"/>
      <c r="AMF56" s="415"/>
      <c r="AMG56" s="415"/>
      <c r="AMH56" s="415"/>
      <c r="AMI56" s="415"/>
      <c r="AMJ56" s="415"/>
      <c r="AMK56" s="415"/>
    </row>
    <row r="57" spans="1:1025" s="404" customFormat="1" ht="18" x14ac:dyDescent="0.55000000000000004">
      <c r="A57" s="531" t="s">
        <v>297</v>
      </c>
      <c r="B57" s="329"/>
      <c r="C57" s="415"/>
      <c r="D57" s="415"/>
      <c r="E57" s="415"/>
      <c r="F57" s="415"/>
      <c r="G57" s="415"/>
      <c r="H57" s="415"/>
      <c r="I57" s="415"/>
      <c r="J57" s="415"/>
      <c r="K57" s="415"/>
      <c r="L57" s="415"/>
      <c r="M57" s="415"/>
      <c r="N57" s="415"/>
      <c r="O57" s="415"/>
      <c r="P57" s="415"/>
      <c r="Q57" s="415"/>
      <c r="R57" s="415"/>
      <c r="S57" s="415"/>
      <c r="T57" s="415"/>
      <c r="U57" s="415"/>
      <c r="V57" s="415"/>
      <c r="W57" s="415"/>
      <c r="X57" s="415"/>
      <c r="Y57" s="415"/>
      <c r="Z57" s="415"/>
      <c r="AA57" s="41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  <c r="AX57" s="415"/>
      <c r="AY57" s="415"/>
      <c r="AZ57" s="415"/>
      <c r="BA57" s="415"/>
      <c r="BB57" s="415"/>
      <c r="BC57" s="415"/>
      <c r="BD57" s="415"/>
      <c r="BE57" s="415"/>
      <c r="BF57" s="415"/>
      <c r="BG57" s="415"/>
      <c r="BH57" s="415"/>
      <c r="BI57" s="415"/>
      <c r="BJ57" s="415"/>
      <c r="BK57" s="415"/>
      <c r="BL57" s="415"/>
      <c r="BM57" s="415"/>
      <c r="BN57" s="415"/>
      <c r="BO57" s="415"/>
      <c r="BP57" s="415"/>
      <c r="BQ57" s="415"/>
      <c r="BR57" s="415"/>
      <c r="BS57" s="415"/>
      <c r="BT57" s="415"/>
      <c r="BU57" s="415"/>
      <c r="BV57" s="415"/>
      <c r="BW57" s="415"/>
      <c r="BX57" s="415"/>
      <c r="BY57" s="415"/>
      <c r="BZ57" s="415"/>
      <c r="CA57" s="415"/>
      <c r="CB57" s="415"/>
      <c r="CC57" s="415"/>
      <c r="CD57" s="415"/>
      <c r="CE57" s="415"/>
      <c r="CF57" s="415"/>
      <c r="CG57" s="415"/>
      <c r="CH57" s="415"/>
      <c r="CI57" s="415"/>
      <c r="CJ57" s="415"/>
      <c r="CK57" s="415"/>
      <c r="CL57" s="415"/>
      <c r="CM57" s="415"/>
      <c r="CN57" s="415"/>
      <c r="CO57" s="415"/>
      <c r="CP57" s="415"/>
      <c r="CQ57" s="415"/>
      <c r="CR57" s="415"/>
      <c r="CS57" s="415"/>
      <c r="CT57" s="415"/>
      <c r="CU57" s="415"/>
      <c r="CV57" s="415"/>
      <c r="CW57" s="415"/>
      <c r="CX57" s="415"/>
      <c r="CY57" s="415"/>
      <c r="CZ57" s="415"/>
      <c r="DA57" s="415"/>
      <c r="DB57" s="415"/>
      <c r="DC57" s="415"/>
      <c r="DD57" s="415"/>
      <c r="DE57" s="415"/>
      <c r="DF57" s="415"/>
      <c r="DG57" s="415"/>
      <c r="DH57" s="415"/>
      <c r="DI57" s="415"/>
      <c r="DJ57" s="415"/>
      <c r="DK57" s="415"/>
      <c r="DL57" s="415"/>
      <c r="DM57" s="415"/>
      <c r="DN57" s="415"/>
      <c r="DO57" s="415"/>
      <c r="DP57" s="415"/>
      <c r="DQ57" s="415"/>
      <c r="DR57" s="415"/>
      <c r="DS57" s="415"/>
      <c r="DT57" s="415"/>
      <c r="DU57" s="415"/>
      <c r="DV57" s="415"/>
      <c r="DW57" s="415"/>
      <c r="DX57" s="415"/>
      <c r="DY57" s="415"/>
      <c r="DZ57" s="415"/>
      <c r="EA57" s="415"/>
      <c r="EB57" s="415"/>
      <c r="EC57" s="415"/>
      <c r="ED57" s="415"/>
      <c r="EE57" s="415"/>
      <c r="EF57" s="415"/>
      <c r="EG57" s="415"/>
      <c r="EH57" s="415"/>
      <c r="EI57" s="415"/>
      <c r="EJ57" s="415"/>
      <c r="EK57" s="415"/>
      <c r="EL57" s="415"/>
      <c r="EM57" s="415"/>
      <c r="EN57" s="415"/>
      <c r="EO57" s="415"/>
      <c r="EP57" s="415"/>
      <c r="EQ57" s="415"/>
      <c r="ER57" s="415"/>
      <c r="ES57" s="415"/>
      <c r="ET57" s="415"/>
      <c r="EU57" s="415"/>
      <c r="EV57" s="415"/>
      <c r="EW57" s="415"/>
      <c r="EX57" s="415"/>
      <c r="EY57" s="415"/>
      <c r="EZ57" s="415"/>
      <c r="FA57" s="415"/>
      <c r="FB57" s="415"/>
      <c r="FC57" s="415"/>
      <c r="FD57" s="415"/>
      <c r="FE57" s="415"/>
      <c r="FF57" s="415"/>
      <c r="FG57" s="415"/>
      <c r="FH57" s="415"/>
      <c r="FI57" s="415"/>
      <c r="FJ57" s="415"/>
      <c r="FK57" s="415"/>
      <c r="FL57" s="415"/>
      <c r="FM57" s="415"/>
      <c r="FN57" s="415"/>
      <c r="FO57" s="415"/>
      <c r="FP57" s="415"/>
      <c r="FQ57" s="415"/>
      <c r="FR57" s="415"/>
      <c r="FS57" s="415"/>
      <c r="FT57" s="415"/>
      <c r="FU57" s="415"/>
      <c r="FV57" s="415"/>
      <c r="FW57" s="415"/>
      <c r="FX57" s="415"/>
      <c r="FY57" s="415"/>
      <c r="FZ57" s="415"/>
      <c r="GA57" s="415"/>
      <c r="GB57" s="415"/>
      <c r="GC57" s="415"/>
      <c r="GD57" s="415"/>
      <c r="GE57" s="415"/>
      <c r="GF57" s="415"/>
      <c r="GG57" s="415"/>
      <c r="GH57" s="415"/>
      <c r="GI57" s="415"/>
      <c r="GJ57" s="415"/>
      <c r="GK57" s="415"/>
      <c r="GL57" s="415"/>
      <c r="GM57" s="415"/>
      <c r="GN57" s="415"/>
      <c r="GO57" s="415"/>
      <c r="GP57" s="415"/>
      <c r="GQ57" s="415"/>
      <c r="GR57" s="415"/>
      <c r="GS57" s="415"/>
      <c r="GT57" s="415"/>
      <c r="GU57" s="415"/>
      <c r="GV57" s="415"/>
      <c r="GW57" s="415"/>
      <c r="GX57" s="415"/>
      <c r="GY57" s="415"/>
      <c r="GZ57" s="415"/>
      <c r="HA57" s="415"/>
      <c r="HB57" s="415"/>
      <c r="HC57" s="415"/>
      <c r="HD57" s="415"/>
      <c r="HE57" s="415"/>
      <c r="HF57" s="415"/>
      <c r="HG57" s="415"/>
      <c r="HH57" s="415"/>
      <c r="HI57" s="415"/>
      <c r="HJ57" s="415"/>
      <c r="HK57" s="415"/>
      <c r="HL57" s="415"/>
      <c r="HM57" s="415"/>
      <c r="HN57" s="415"/>
      <c r="HO57" s="415"/>
      <c r="HP57" s="415"/>
      <c r="HQ57" s="415"/>
      <c r="HR57" s="415"/>
      <c r="HS57" s="415"/>
      <c r="HT57" s="415"/>
      <c r="HU57" s="415"/>
      <c r="HV57" s="415"/>
      <c r="HW57" s="415"/>
      <c r="HX57" s="415"/>
      <c r="HY57" s="415"/>
      <c r="HZ57" s="415"/>
      <c r="IA57" s="415"/>
      <c r="IB57" s="415"/>
      <c r="IC57" s="415"/>
      <c r="ID57" s="415"/>
      <c r="IE57" s="415"/>
      <c r="IF57" s="415"/>
      <c r="IG57" s="415"/>
      <c r="IH57" s="415"/>
      <c r="II57" s="415"/>
      <c r="IJ57" s="415"/>
      <c r="IK57" s="415"/>
      <c r="IL57" s="415"/>
      <c r="IM57" s="415"/>
      <c r="IN57" s="415"/>
      <c r="IO57" s="415"/>
      <c r="IP57" s="415"/>
      <c r="IQ57" s="415"/>
      <c r="IR57" s="415"/>
      <c r="IS57" s="415"/>
      <c r="IT57" s="415"/>
      <c r="IU57" s="415"/>
      <c r="IV57" s="415"/>
      <c r="IW57" s="415"/>
      <c r="IX57" s="415"/>
      <c r="IY57" s="415"/>
      <c r="IZ57" s="415"/>
      <c r="JA57" s="415"/>
      <c r="JB57" s="415"/>
      <c r="JC57" s="415"/>
      <c r="JD57" s="415"/>
      <c r="JE57" s="415"/>
      <c r="JF57" s="415"/>
      <c r="JG57" s="415"/>
      <c r="JH57" s="415"/>
      <c r="JI57" s="415"/>
      <c r="JJ57" s="415"/>
      <c r="JK57" s="415"/>
      <c r="JL57" s="415"/>
      <c r="JM57" s="415"/>
      <c r="JN57" s="415"/>
      <c r="JO57" s="415"/>
      <c r="JP57" s="415"/>
      <c r="JQ57" s="415"/>
      <c r="JR57" s="415"/>
      <c r="JS57" s="415"/>
      <c r="JT57" s="415"/>
      <c r="JU57" s="415"/>
      <c r="JV57" s="415"/>
      <c r="JW57" s="415"/>
      <c r="JX57" s="415"/>
      <c r="JY57" s="415"/>
      <c r="JZ57" s="415"/>
      <c r="KA57" s="415"/>
      <c r="KB57" s="415"/>
      <c r="KC57" s="415"/>
      <c r="KD57" s="415"/>
      <c r="KE57" s="415"/>
      <c r="KF57" s="415"/>
      <c r="KG57" s="415"/>
      <c r="KH57" s="415"/>
      <c r="KI57" s="415"/>
      <c r="KJ57" s="415"/>
      <c r="KK57" s="415"/>
      <c r="KL57" s="415"/>
      <c r="KM57" s="415"/>
      <c r="KN57" s="415"/>
      <c r="KO57" s="415"/>
      <c r="KP57" s="415"/>
      <c r="KQ57" s="415"/>
      <c r="KR57" s="415"/>
      <c r="KS57" s="415"/>
      <c r="KT57" s="415"/>
      <c r="KU57" s="415"/>
      <c r="KV57" s="415"/>
      <c r="KW57" s="415"/>
      <c r="KX57" s="415"/>
      <c r="KY57" s="415"/>
      <c r="KZ57" s="415"/>
      <c r="LA57" s="415"/>
      <c r="LB57" s="415"/>
      <c r="LC57" s="415"/>
      <c r="LD57" s="415"/>
      <c r="LE57" s="415"/>
      <c r="LF57" s="415"/>
      <c r="LG57" s="415"/>
      <c r="LH57" s="415"/>
      <c r="LI57" s="415"/>
      <c r="LJ57" s="415"/>
      <c r="LK57" s="415"/>
      <c r="LL57" s="415"/>
      <c r="LM57" s="415"/>
      <c r="LN57" s="415"/>
      <c r="LO57" s="415"/>
      <c r="LP57" s="415"/>
      <c r="LQ57" s="415"/>
      <c r="LR57" s="415"/>
      <c r="LS57" s="415"/>
      <c r="LT57" s="415"/>
      <c r="LU57" s="415"/>
      <c r="LV57" s="415"/>
      <c r="LW57" s="415"/>
      <c r="LX57" s="415"/>
      <c r="LY57" s="415"/>
      <c r="LZ57" s="415"/>
      <c r="MA57" s="415"/>
      <c r="MB57" s="415"/>
      <c r="MC57" s="415"/>
      <c r="MD57" s="415"/>
      <c r="ME57" s="415"/>
      <c r="MF57" s="415"/>
      <c r="MG57" s="415"/>
      <c r="MH57" s="415"/>
      <c r="MI57" s="415"/>
      <c r="MJ57" s="415"/>
      <c r="MK57" s="415"/>
      <c r="ML57" s="415"/>
      <c r="MM57" s="415"/>
      <c r="MN57" s="415"/>
      <c r="MO57" s="415"/>
      <c r="MP57" s="415"/>
      <c r="MQ57" s="415"/>
      <c r="MR57" s="415"/>
      <c r="MS57" s="415"/>
      <c r="MT57" s="415"/>
      <c r="MU57" s="415"/>
      <c r="MV57" s="415"/>
      <c r="MW57" s="415"/>
      <c r="MX57" s="415"/>
      <c r="MY57" s="415"/>
      <c r="MZ57" s="415"/>
      <c r="NA57" s="415"/>
      <c r="NB57" s="415"/>
      <c r="NC57" s="415"/>
      <c r="ND57" s="415"/>
      <c r="NE57" s="415"/>
      <c r="NF57" s="415"/>
      <c r="NG57" s="415"/>
      <c r="NH57" s="415"/>
      <c r="NI57" s="415"/>
      <c r="NJ57" s="415"/>
      <c r="NK57" s="415"/>
      <c r="NL57" s="415"/>
      <c r="NM57" s="415"/>
      <c r="NN57" s="415"/>
      <c r="NO57" s="415"/>
      <c r="NP57" s="415"/>
      <c r="NQ57" s="415"/>
      <c r="NR57" s="415"/>
      <c r="NS57" s="415"/>
      <c r="NT57" s="415"/>
      <c r="NU57" s="415"/>
      <c r="NV57" s="415"/>
      <c r="NW57" s="415"/>
      <c r="NX57" s="415"/>
      <c r="NY57" s="415"/>
      <c r="NZ57" s="415"/>
      <c r="OA57" s="415"/>
      <c r="OB57" s="415"/>
      <c r="OC57" s="415"/>
      <c r="OD57" s="415"/>
      <c r="OE57" s="415"/>
      <c r="OF57" s="415"/>
      <c r="OG57" s="415"/>
      <c r="OH57" s="415"/>
      <c r="OI57" s="415"/>
      <c r="OJ57" s="415"/>
      <c r="OK57" s="415"/>
      <c r="OL57" s="415"/>
      <c r="OM57" s="415"/>
      <c r="ON57" s="415"/>
      <c r="OO57" s="415"/>
      <c r="OP57" s="415"/>
      <c r="OQ57" s="415"/>
      <c r="OR57" s="415"/>
      <c r="OS57" s="415"/>
      <c r="OT57" s="415"/>
      <c r="OU57" s="415"/>
      <c r="OV57" s="415"/>
      <c r="OW57" s="415"/>
      <c r="OX57" s="415"/>
      <c r="OY57" s="415"/>
      <c r="OZ57" s="415"/>
      <c r="PA57" s="415"/>
      <c r="PB57" s="415"/>
      <c r="PC57" s="415"/>
      <c r="PD57" s="415"/>
      <c r="PE57" s="415"/>
      <c r="PF57" s="415"/>
      <c r="PG57" s="415"/>
      <c r="PH57" s="415"/>
      <c r="PI57" s="415"/>
      <c r="PJ57" s="415"/>
      <c r="PK57" s="415"/>
      <c r="PL57" s="415"/>
      <c r="PM57" s="415"/>
      <c r="PN57" s="415"/>
      <c r="PO57" s="415"/>
      <c r="PP57" s="415"/>
      <c r="PQ57" s="415"/>
      <c r="PR57" s="415"/>
      <c r="PS57" s="415"/>
      <c r="PT57" s="415"/>
      <c r="PU57" s="415"/>
      <c r="PV57" s="415"/>
      <c r="PW57" s="415"/>
      <c r="PX57" s="415"/>
      <c r="PY57" s="415"/>
      <c r="PZ57" s="415"/>
      <c r="QA57" s="415"/>
      <c r="QB57" s="415"/>
      <c r="QC57" s="415"/>
      <c r="QD57" s="415"/>
      <c r="QE57" s="415"/>
      <c r="QF57" s="415"/>
      <c r="QG57" s="415"/>
      <c r="QH57" s="415"/>
      <c r="QI57" s="415"/>
      <c r="QJ57" s="415"/>
      <c r="QK57" s="415"/>
      <c r="QL57" s="415"/>
      <c r="QM57" s="415"/>
      <c r="QN57" s="415"/>
      <c r="QO57" s="415"/>
      <c r="QP57" s="415"/>
      <c r="QQ57" s="415"/>
      <c r="QR57" s="415"/>
      <c r="QS57" s="415"/>
      <c r="QT57" s="415"/>
      <c r="QU57" s="415"/>
      <c r="QV57" s="415"/>
      <c r="QW57" s="415"/>
      <c r="QX57" s="415"/>
      <c r="QY57" s="415"/>
      <c r="QZ57" s="415"/>
      <c r="RA57" s="415"/>
      <c r="RB57" s="415"/>
      <c r="RC57" s="415"/>
      <c r="RD57" s="415"/>
      <c r="RE57" s="415"/>
      <c r="RF57" s="415"/>
      <c r="RG57" s="415"/>
      <c r="RH57" s="415"/>
      <c r="RI57" s="415"/>
      <c r="RJ57" s="415"/>
      <c r="RK57" s="415"/>
      <c r="RL57" s="415"/>
      <c r="RM57" s="415"/>
      <c r="RN57" s="415"/>
      <c r="RO57" s="415"/>
      <c r="RP57" s="415"/>
      <c r="RQ57" s="415"/>
      <c r="RR57" s="415"/>
      <c r="RS57" s="415"/>
      <c r="RT57" s="415"/>
      <c r="RU57" s="415"/>
      <c r="RV57" s="415"/>
      <c r="RW57" s="415"/>
      <c r="RX57" s="415"/>
      <c r="RY57" s="415"/>
      <c r="RZ57" s="415"/>
      <c r="SA57" s="415"/>
      <c r="SB57" s="415"/>
      <c r="SC57" s="415"/>
      <c r="SD57" s="415"/>
      <c r="SE57" s="415"/>
      <c r="SF57" s="415"/>
      <c r="SG57" s="415"/>
      <c r="SH57" s="415"/>
      <c r="SI57" s="415"/>
      <c r="SJ57" s="415"/>
      <c r="SK57" s="415"/>
      <c r="SL57" s="415"/>
      <c r="SM57" s="415"/>
      <c r="SN57" s="415"/>
      <c r="SO57" s="415"/>
      <c r="SP57" s="415"/>
      <c r="SQ57" s="415"/>
      <c r="SR57" s="415"/>
      <c r="SS57" s="415"/>
      <c r="ST57" s="415"/>
      <c r="SU57" s="415"/>
      <c r="SV57" s="415"/>
      <c r="SW57" s="415"/>
      <c r="SX57" s="415"/>
      <c r="SY57" s="415"/>
      <c r="SZ57" s="415"/>
      <c r="TA57" s="415"/>
      <c r="TB57" s="415"/>
      <c r="TC57" s="415"/>
      <c r="TD57" s="415"/>
      <c r="TE57" s="415"/>
      <c r="TF57" s="415"/>
      <c r="TG57" s="415"/>
      <c r="TH57" s="415"/>
      <c r="TI57" s="415"/>
      <c r="TJ57" s="415"/>
      <c r="TK57" s="415"/>
      <c r="TL57" s="415"/>
      <c r="TM57" s="415"/>
      <c r="TN57" s="415"/>
      <c r="TO57" s="415"/>
      <c r="TP57" s="415"/>
      <c r="TQ57" s="415"/>
      <c r="TR57" s="415"/>
      <c r="TS57" s="415"/>
      <c r="TT57" s="415"/>
      <c r="TU57" s="415"/>
      <c r="TV57" s="415"/>
      <c r="TW57" s="415"/>
      <c r="TX57" s="415"/>
      <c r="TY57" s="415"/>
      <c r="TZ57" s="415"/>
      <c r="UA57" s="415"/>
      <c r="UB57" s="415"/>
      <c r="UC57" s="415"/>
      <c r="UD57" s="415"/>
      <c r="UE57" s="415"/>
      <c r="UF57" s="415"/>
      <c r="UG57" s="415"/>
      <c r="UH57" s="415"/>
      <c r="UI57" s="415"/>
      <c r="UJ57" s="415"/>
      <c r="UK57" s="415"/>
      <c r="UL57" s="415"/>
      <c r="UM57" s="415"/>
      <c r="UN57" s="415"/>
      <c r="UO57" s="415"/>
      <c r="UP57" s="415"/>
      <c r="UQ57" s="415"/>
      <c r="UR57" s="415"/>
      <c r="US57" s="415"/>
      <c r="UT57" s="415"/>
      <c r="UU57" s="415"/>
      <c r="UV57" s="415"/>
      <c r="UW57" s="415"/>
      <c r="UX57" s="415"/>
      <c r="UY57" s="415"/>
      <c r="UZ57" s="415"/>
      <c r="VA57" s="415"/>
      <c r="VB57" s="415"/>
      <c r="VC57" s="415"/>
      <c r="VD57" s="415"/>
      <c r="VE57" s="415"/>
      <c r="VF57" s="415"/>
      <c r="VG57" s="415"/>
      <c r="VH57" s="415"/>
      <c r="VI57" s="415"/>
      <c r="VJ57" s="415"/>
      <c r="VK57" s="415"/>
      <c r="VL57" s="415"/>
      <c r="VM57" s="415"/>
      <c r="VN57" s="415"/>
      <c r="VO57" s="415"/>
      <c r="VP57" s="415"/>
      <c r="VQ57" s="415"/>
      <c r="VR57" s="415"/>
      <c r="VS57" s="415"/>
      <c r="VT57" s="415"/>
      <c r="VU57" s="415"/>
      <c r="VV57" s="415"/>
      <c r="VW57" s="415"/>
      <c r="VX57" s="415"/>
      <c r="VY57" s="415"/>
      <c r="VZ57" s="415"/>
      <c r="WA57" s="415"/>
      <c r="WB57" s="415"/>
      <c r="WC57" s="415"/>
      <c r="WD57" s="415"/>
      <c r="WE57" s="415"/>
      <c r="WF57" s="415"/>
      <c r="WG57" s="415"/>
      <c r="WH57" s="415"/>
      <c r="WI57" s="415"/>
      <c r="WJ57" s="415"/>
      <c r="WK57" s="415"/>
      <c r="WL57" s="415"/>
      <c r="WM57" s="415"/>
      <c r="WN57" s="415"/>
      <c r="WO57" s="415"/>
      <c r="WP57" s="415"/>
      <c r="WQ57" s="415"/>
      <c r="WR57" s="415"/>
      <c r="WS57" s="415"/>
      <c r="WT57" s="415"/>
      <c r="WU57" s="415"/>
      <c r="WV57" s="415"/>
      <c r="WW57" s="415"/>
      <c r="WX57" s="415"/>
      <c r="WY57" s="415"/>
      <c r="WZ57" s="415"/>
      <c r="XA57" s="415"/>
      <c r="XB57" s="415"/>
      <c r="XC57" s="415"/>
      <c r="XD57" s="415"/>
      <c r="XE57" s="415"/>
      <c r="XF57" s="415"/>
      <c r="XG57" s="415"/>
      <c r="XH57" s="415"/>
      <c r="XI57" s="415"/>
      <c r="XJ57" s="415"/>
      <c r="XK57" s="415"/>
      <c r="XL57" s="415"/>
      <c r="XM57" s="415"/>
      <c r="XN57" s="415"/>
      <c r="XO57" s="415"/>
      <c r="XP57" s="415"/>
      <c r="XQ57" s="415"/>
      <c r="XR57" s="415"/>
      <c r="XS57" s="415"/>
      <c r="XT57" s="415"/>
      <c r="XU57" s="415"/>
      <c r="XV57" s="415"/>
      <c r="XW57" s="415"/>
      <c r="XX57" s="415"/>
      <c r="XY57" s="415"/>
      <c r="XZ57" s="415"/>
      <c r="YA57" s="415"/>
      <c r="YB57" s="415"/>
      <c r="YC57" s="415"/>
      <c r="YD57" s="415"/>
      <c r="YE57" s="415"/>
      <c r="YF57" s="415"/>
      <c r="YG57" s="415"/>
      <c r="YH57" s="415"/>
      <c r="YI57" s="415"/>
      <c r="YJ57" s="415"/>
      <c r="YK57" s="415"/>
      <c r="YL57" s="415"/>
      <c r="YM57" s="415"/>
      <c r="YN57" s="415"/>
      <c r="YO57" s="415"/>
      <c r="YP57" s="415"/>
      <c r="YQ57" s="415"/>
      <c r="YR57" s="415"/>
      <c r="YS57" s="415"/>
      <c r="YT57" s="415"/>
      <c r="YU57" s="415"/>
      <c r="YV57" s="415"/>
      <c r="YW57" s="415"/>
      <c r="YX57" s="415"/>
      <c r="YY57" s="415"/>
      <c r="YZ57" s="415"/>
      <c r="ZA57" s="415"/>
      <c r="ZB57" s="415"/>
      <c r="ZC57" s="415"/>
      <c r="ZD57" s="415"/>
      <c r="ZE57" s="415"/>
      <c r="ZF57" s="415"/>
      <c r="ZG57" s="415"/>
      <c r="ZH57" s="415"/>
      <c r="ZI57" s="415"/>
      <c r="ZJ57" s="415"/>
      <c r="ZK57" s="415"/>
      <c r="ZL57" s="415"/>
      <c r="ZM57" s="415"/>
      <c r="ZN57" s="415"/>
      <c r="ZO57" s="415"/>
      <c r="ZP57" s="415"/>
      <c r="ZQ57" s="415"/>
      <c r="ZR57" s="415"/>
      <c r="ZS57" s="415"/>
      <c r="ZT57" s="415"/>
      <c r="ZU57" s="415"/>
      <c r="ZV57" s="415"/>
      <c r="ZW57" s="415"/>
      <c r="ZX57" s="415"/>
      <c r="ZY57" s="415"/>
      <c r="ZZ57" s="415"/>
      <c r="AAA57" s="415"/>
      <c r="AAB57" s="415"/>
      <c r="AAC57" s="415"/>
      <c r="AAD57" s="415"/>
      <c r="AAE57" s="415"/>
      <c r="AAF57" s="415"/>
      <c r="AAG57" s="415"/>
      <c r="AAH57" s="415"/>
      <c r="AAI57" s="415"/>
      <c r="AAJ57" s="415"/>
      <c r="AAK57" s="415"/>
      <c r="AAL57" s="415"/>
      <c r="AAM57" s="415"/>
      <c r="AAN57" s="415"/>
      <c r="AAO57" s="415"/>
      <c r="AAP57" s="415"/>
      <c r="AAQ57" s="415"/>
      <c r="AAR57" s="415"/>
      <c r="AAS57" s="415"/>
      <c r="AAT57" s="415"/>
      <c r="AAU57" s="415"/>
      <c r="AAV57" s="415"/>
      <c r="AAW57" s="415"/>
      <c r="AAX57" s="415"/>
      <c r="AAY57" s="415"/>
      <c r="AAZ57" s="415"/>
      <c r="ABA57" s="415"/>
      <c r="ABB57" s="415"/>
      <c r="ABC57" s="415"/>
      <c r="ABD57" s="415"/>
      <c r="ABE57" s="415"/>
      <c r="ABF57" s="415"/>
      <c r="ABG57" s="415"/>
      <c r="ABH57" s="415"/>
      <c r="ABI57" s="415"/>
      <c r="ABJ57" s="415"/>
      <c r="ABK57" s="415"/>
      <c r="ABL57" s="415"/>
      <c r="ABM57" s="415"/>
      <c r="ABN57" s="415"/>
      <c r="ABO57" s="415"/>
      <c r="ABP57" s="415"/>
      <c r="ABQ57" s="415"/>
      <c r="ABR57" s="415"/>
      <c r="ABS57" s="415"/>
      <c r="ABT57" s="415"/>
      <c r="ABU57" s="415"/>
      <c r="ABV57" s="415"/>
      <c r="ABW57" s="415"/>
      <c r="ABX57" s="415"/>
      <c r="ABY57" s="415"/>
      <c r="ABZ57" s="415"/>
      <c r="ACA57" s="415"/>
      <c r="ACB57" s="415"/>
      <c r="ACC57" s="415"/>
      <c r="ACD57" s="415"/>
      <c r="ACE57" s="415"/>
      <c r="ACF57" s="415"/>
      <c r="ACG57" s="415"/>
      <c r="ACH57" s="415"/>
      <c r="ACI57" s="415"/>
      <c r="ACJ57" s="415"/>
      <c r="ACK57" s="415"/>
      <c r="ACL57" s="415"/>
      <c r="ACM57" s="415"/>
      <c r="ACN57" s="415"/>
      <c r="ACO57" s="415"/>
      <c r="ACP57" s="415"/>
      <c r="ACQ57" s="415"/>
      <c r="ACR57" s="415"/>
      <c r="ACS57" s="415"/>
      <c r="ACT57" s="415"/>
      <c r="ACU57" s="415"/>
      <c r="ACV57" s="415"/>
      <c r="ACW57" s="415"/>
      <c r="ACX57" s="415"/>
      <c r="ACY57" s="415"/>
      <c r="ACZ57" s="415"/>
      <c r="ADA57" s="415"/>
      <c r="ADB57" s="415"/>
      <c r="ADC57" s="415"/>
      <c r="ADD57" s="415"/>
      <c r="ADE57" s="415"/>
      <c r="ADF57" s="415"/>
      <c r="ADG57" s="415"/>
      <c r="ADH57" s="415"/>
      <c r="ADI57" s="415"/>
      <c r="ADJ57" s="415"/>
      <c r="ADK57" s="415"/>
      <c r="ADL57" s="415"/>
      <c r="ADM57" s="415"/>
      <c r="ADN57" s="415"/>
      <c r="ADO57" s="415"/>
      <c r="ADP57" s="415"/>
      <c r="ADQ57" s="415"/>
      <c r="ADR57" s="415"/>
      <c r="ADS57" s="415"/>
      <c r="ADT57" s="415"/>
      <c r="ADU57" s="415"/>
      <c r="ADV57" s="415"/>
      <c r="ADW57" s="415"/>
      <c r="ADX57" s="415"/>
      <c r="ADY57" s="415"/>
      <c r="ADZ57" s="415"/>
      <c r="AEA57" s="415"/>
      <c r="AEB57" s="415"/>
      <c r="AEC57" s="415"/>
      <c r="AED57" s="415"/>
      <c r="AEE57" s="415"/>
      <c r="AEF57" s="415"/>
      <c r="AEG57" s="415"/>
      <c r="AEH57" s="415"/>
      <c r="AEI57" s="415"/>
      <c r="AEJ57" s="415"/>
      <c r="AEK57" s="415"/>
      <c r="AEL57" s="415"/>
      <c r="AEM57" s="415"/>
      <c r="AEN57" s="415"/>
      <c r="AEO57" s="415"/>
      <c r="AEP57" s="415"/>
      <c r="AEQ57" s="415"/>
      <c r="AER57" s="415"/>
      <c r="AES57" s="415"/>
      <c r="AET57" s="415"/>
      <c r="AEU57" s="415"/>
      <c r="AEV57" s="415"/>
      <c r="AEW57" s="415"/>
      <c r="AEX57" s="415"/>
      <c r="AEY57" s="415"/>
      <c r="AEZ57" s="415"/>
      <c r="AFA57" s="415"/>
      <c r="AFB57" s="415"/>
      <c r="AFC57" s="415"/>
      <c r="AFD57" s="415"/>
      <c r="AFE57" s="415"/>
      <c r="AFF57" s="415"/>
      <c r="AFG57" s="415"/>
      <c r="AFH57" s="415"/>
      <c r="AFI57" s="415"/>
      <c r="AFJ57" s="415"/>
      <c r="AFK57" s="415"/>
      <c r="AFL57" s="415"/>
      <c r="AFM57" s="415"/>
      <c r="AFN57" s="415"/>
      <c r="AFO57" s="415"/>
      <c r="AFP57" s="415"/>
      <c r="AFQ57" s="415"/>
      <c r="AFR57" s="415"/>
      <c r="AFS57" s="415"/>
      <c r="AFT57" s="415"/>
      <c r="AFU57" s="415"/>
      <c r="AFV57" s="415"/>
      <c r="AFW57" s="415"/>
      <c r="AFX57" s="415"/>
      <c r="AFY57" s="415"/>
      <c r="AFZ57" s="415"/>
      <c r="AGA57" s="415"/>
      <c r="AGB57" s="415"/>
      <c r="AGC57" s="415"/>
      <c r="AGD57" s="415"/>
      <c r="AGE57" s="415"/>
      <c r="AGF57" s="415"/>
      <c r="AGG57" s="415"/>
      <c r="AGH57" s="415"/>
      <c r="AGI57" s="415"/>
      <c r="AGJ57" s="415"/>
      <c r="AGK57" s="415"/>
      <c r="AGL57" s="415"/>
      <c r="AGM57" s="415"/>
      <c r="AGN57" s="415"/>
      <c r="AGO57" s="415"/>
      <c r="AGP57" s="415"/>
      <c r="AGQ57" s="415"/>
      <c r="AGR57" s="415"/>
      <c r="AGS57" s="415"/>
      <c r="AGT57" s="415"/>
      <c r="AGU57" s="415"/>
      <c r="AGV57" s="415"/>
      <c r="AGW57" s="415"/>
      <c r="AGX57" s="415"/>
      <c r="AGY57" s="415"/>
      <c r="AGZ57" s="415"/>
      <c r="AHA57" s="415"/>
      <c r="AHB57" s="415"/>
      <c r="AHC57" s="415"/>
      <c r="AHD57" s="415"/>
      <c r="AHE57" s="415"/>
      <c r="AHF57" s="415"/>
      <c r="AHG57" s="415"/>
      <c r="AHH57" s="415"/>
      <c r="AHI57" s="415"/>
      <c r="AHJ57" s="415"/>
      <c r="AHK57" s="415"/>
      <c r="AHL57" s="415"/>
      <c r="AHM57" s="415"/>
      <c r="AHN57" s="415"/>
      <c r="AHO57" s="415"/>
      <c r="AHP57" s="415"/>
      <c r="AHQ57" s="415"/>
      <c r="AHR57" s="415"/>
      <c r="AHS57" s="415"/>
      <c r="AHT57" s="415"/>
      <c r="AHU57" s="415"/>
      <c r="AHV57" s="415"/>
      <c r="AHW57" s="415"/>
      <c r="AHX57" s="415"/>
      <c r="AHY57" s="415"/>
      <c r="AHZ57" s="415"/>
      <c r="AIA57" s="415"/>
      <c r="AIB57" s="415"/>
      <c r="AIC57" s="415"/>
      <c r="AID57" s="415"/>
      <c r="AIE57" s="415"/>
      <c r="AIF57" s="415"/>
      <c r="AIG57" s="415"/>
      <c r="AIH57" s="415"/>
      <c r="AII57" s="415"/>
      <c r="AIJ57" s="415"/>
      <c r="AIK57" s="415"/>
      <c r="AIL57" s="415"/>
      <c r="AIM57" s="415"/>
      <c r="AIN57" s="415"/>
      <c r="AIO57" s="415"/>
      <c r="AIP57" s="415"/>
      <c r="AIQ57" s="415"/>
      <c r="AIR57" s="415"/>
      <c r="AIS57" s="415"/>
      <c r="AIT57" s="415"/>
      <c r="AIU57" s="415"/>
      <c r="AIV57" s="415"/>
      <c r="AIW57" s="415"/>
      <c r="AIX57" s="415"/>
      <c r="AIY57" s="415"/>
      <c r="AIZ57" s="415"/>
      <c r="AJA57" s="415"/>
      <c r="AJB57" s="415"/>
      <c r="AJC57" s="415"/>
      <c r="AJD57" s="415"/>
      <c r="AJE57" s="415"/>
      <c r="AJF57" s="415"/>
      <c r="AJG57" s="415"/>
      <c r="AJH57" s="415"/>
      <c r="AJI57" s="415"/>
      <c r="AJJ57" s="415"/>
      <c r="AJK57" s="415"/>
      <c r="AJL57" s="415"/>
      <c r="AJM57" s="415"/>
      <c r="AJN57" s="415"/>
      <c r="AJO57" s="415"/>
      <c r="AJP57" s="415"/>
      <c r="AJQ57" s="415"/>
      <c r="AJR57" s="415"/>
      <c r="AJS57" s="415"/>
      <c r="AJT57" s="415"/>
      <c r="AJU57" s="415"/>
      <c r="AJV57" s="415"/>
      <c r="AJW57" s="415"/>
      <c r="AJX57" s="415"/>
      <c r="AJY57" s="415"/>
      <c r="AJZ57" s="415"/>
      <c r="AKA57" s="415"/>
      <c r="AKB57" s="415"/>
      <c r="AKC57" s="415"/>
      <c r="AKD57" s="415"/>
      <c r="AKE57" s="415"/>
      <c r="AKF57" s="415"/>
      <c r="AKG57" s="415"/>
      <c r="AKH57" s="415"/>
      <c r="AKI57" s="415"/>
      <c r="AKJ57" s="415"/>
      <c r="AKK57" s="415"/>
      <c r="AKL57" s="415"/>
      <c r="AKM57" s="415"/>
      <c r="AKN57" s="415"/>
      <c r="AKO57" s="415"/>
      <c r="AKP57" s="415"/>
      <c r="AKQ57" s="415"/>
      <c r="AKR57" s="415"/>
      <c r="AKS57" s="415"/>
      <c r="AKT57" s="415"/>
      <c r="AKU57" s="415"/>
      <c r="AKV57" s="415"/>
      <c r="AKW57" s="415"/>
      <c r="AKX57" s="415"/>
      <c r="AKY57" s="415"/>
      <c r="AKZ57" s="415"/>
      <c r="ALA57" s="415"/>
      <c r="ALB57" s="415"/>
      <c r="ALC57" s="415"/>
      <c r="ALD57" s="415"/>
      <c r="ALE57" s="415"/>
      <c r="ALF57" s="415"/>
      <c r="ALG57" s="415"/>
      <c r="ALH57" s="415"/>
      <c r="ALI57" s="415"/>
      <c r="ALJ57" s="415"/>
      <c r="ALK57" s="415"/>
      <c r="ALL57" s="415"/>
      <c r="ALM57" s="415"/>
      <c r="ALN57" s="415"/>
      <c r="ALO57" s="415"/>
      <c r="ALP57" s="415"/>
      <c r="ALQ57" s="415"/>
      <c r="ALR57" s="415"/>
      <c r="ALS57" s="415"/>
      <c r="ALT57" s="415"/>
      <c r="ALU57" s="415"/>
      <c r="ALV57" s="415"/>
      <c r="ALW57" s="415"/>
      <c r="ALX57" s="415"/>
      <c r="ALY57" s="415"/>
      <c r="ALZ57" s="415"/>
      <c r="AMA57" s="415"/>
      <c r="AMB57" s="415"/>
      <c r="AMC57" s="415"/>
      <c r="AMD57" s="415"/>
      <c r="AME57" s="415"/>
      <c r="AMF57" s="415"/>
      <c r="AMG57" s="415"/>
      <c r="AMH57" s="415"/>
      <c r="AMI57" s="415"/>
      <c r="AMJ57" s="415"/>
      <c r="AMK57" s="415"/>
    </row>
    <row r="58" spans="1:1025" s="404" customFormat="1" ht="18.75" customHeight="1" x14ac:dyDescent="0.55000000000000004">
      <c r="A58" s="531" t="s">
        <v>348</v>
      </c>
      <c r="B58" s="329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5"/>
      <c r="Q58" s="415"/>
      <c r="R58" s="415"/>
      <c r="S58" s="415"/>
      <c r="T58" s="415"/>
      <c r="U58" s="415"/>
      <c r="V58" s="415"/>
      <c r="W58" s="415"/>
      <c r="X58" s="415"/>
      <c r="Y58" s="415"/>
      <c r="Z58" s="415"/>
      <c r="AA58" s="41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  <c r="AX58" s="415"/>
      <c r="AY58" s="415"/>
      <c r="AZ58" s="415"/>
      <c r="BA58" s="415"/>
      <c r="BB58" s="415"/>
      <c r="BC58" s="415"/>
      <c r="BD58" s="415"/>
      <c r="BE58" s="415"/>
      <c r="BF58" s="415"/>
      <c r="BG58" s="415"/>
      <c r="BH58" s="415"/>
      <c r="BI58" s="415"/>
      <c r="BJ58" s="415"/>
      <c r="BK58" s="415"/>
      <c r="BL58" s="415"/>
      <c r="BM58" s="415"/>
      <c r="BN58" s="415"/>
      <c r="BO58" s="415"/>
      <c r="BP58" s="415"/>
      <c r="BQ58" s="415"/>
      <c r="BR58" s="415"/>
      <c r="BS58" s="415"/>
      <c r="BT58" s="415"/>
      <c r="BU58" s="415"/>
      <c r="BV58" s="415"/>
      <c r="BW58" s="415"/>
      <c r="BX58" s="415"/>
      <c r="BY58" s="415"/>
      <c r="BZ58" s="415"/>
      <c r="CA58" s="415"/>
      <c r="CB58" s="415"/>
      <c r="CC58" s="415"/>
      <c r="CD58" s="415"/>
      <c r="CE58" s="415"/>
      <c r="CF58" s="415"/>
      <c r="CG58" s="415"/>
      <c r="CH58" s="415"/>
      <c r="CI58" s="415"/>
      <c r="CJ58" s="415"/>
      <c r="CK58" s="415"/>
      <c r="CL58" s="415"/>
      <c r="CM58" s="415"/>
      <c r="CN58" s="415"/>
      <c r="CO58" s="415"/>
      <c r="CP58" s="415"/>
      <c r="CQ58" s="415"/>
      <c r="CR58" s="415"/>
      <c r="CS58" s="415"/>
      <c r="CT58" s="415"/>
      <c r="CU58" s="415"/>
      <c r="CV58" s="415"/>
      <c r="CW58" s="415"/>
      <c r="CX58" s="415"/>
      <c r="CY58" s="415"/>
      <c r="CZ58" s="415"/>
      <c r="DA58" s="415"/>
      <c r="DB58" s="415"/>
      <c r="DC58" s="415"/>
      <c r="DD58" s="415"/>
      <c r="DE58" s="415"/>
      <c r="DF58" s="415"/>
      <c r="DG58" s="415"/>
      <c r="DH58" s="415"/>
      <c r="DI58" s="415"/>
      <c r="DJ58" s="415"/>
      <c r="DK58" s="415"/>
      <c r="DL58" s="415"/>
      <c r="DM58" s="415"/>
      <c r="DN58" s="415"/>
      <c r="DO58" s="415"/>
      <c r="DP58" s="415"/>
      <c r="DQ58" s="415"/>
      <c r="DR58" s="415"/>
      <c r="DS58" s="415"/>
      <c r="DT58" s="415"/>
      <c r="DU58" s="415"/>
      <c r="DV58" s="415"/>
      <c r="DW58" s="415"/>
      <c r="DX58" s="415"/>
      <c r="DY58" s="415"/>
      <c r="DZ58" s="415"/>
      <c r="EA58" s="415"/>
      <c r="EB58" s="415"/>
      <c r="EC58" s="415"/>
      <c r="ED58" s="415"/>
      <c r="EE58" s="415"/>
      <c r="EF58" s="415"/>
      <c r="EG58" s="415"/>
      <c r="EH58" s="415"/>
      <c r="EI58" s="415"/>
      <c r="EJ58" s="415"/>
      <c r="EK58" s="415"/>
      <c r="EL58" s="415"/>
      <c r="EM58" s="415"/>
      <c r="EN58" s="415"/>
      <c r="EO58" s="415"/>
      <c r="EP58" s="415"/>
      <c r="EQ58" s="415"/>
      <c r="ER58" s="415"/>
      <c r="ES58" s="415"/>
      <c r="ET58" s="415"/>
      <c r="EU58" s="415"/>
      <c r="EV58" s="415"/>
      <c r="EW58" s="415"/>
      <c r="EX58" s="415"/>
      <c r="EY58" s="415"/>
      <c r="EZ58" s="415"/>
      <c r="FA58" s="415"/>
      <c r="FB58" s="415"/>
      <c r="FC58" s="415"/>
      <c r="FD58" s="415"/>
      <c r="FE58" s="415"/>
      <c r="FF58" s="415"/>
      <c r="FG58" s="415"/>
      <c r="FH58" s="415"/>
      <c r="FI58" s="415"/>
      <c r="FJ58" s="415"/>
      <c r="FK58" s="415"/>
      <c r="FL58" s="415"/>
      <c r="FM58" s="415"/>
      <c r="FN58" s="415"/>
      <c r="FO58" s="415"/>
      <c r="FP58" s="415"/>
      <c r="FQ58" s="415"/>
      <c r="FR58" s="415"/>
      <c r="FS58" s="415"/>
      <c r="FT58" s="415"/>
      <c r="FU58" s="415"/>
      <c r="FV58" s="415"/>
      <c r="FW58" s="415"/>
      <c r="FX58" s="415"/>
      <c r="FY58" s="415"/>
      <c r="FZ58" s="415"/>
      <c r="GA58" s="415"/>
      <c r="GB58" s="415"/>
      <c r="GC58" s="415"/>
      <c r="GD58" s="415"/>
      <c r="GE58" s="415"/>
      <c r="GF58" s="415"/>
      <c r="GG58" s="415"/>
      <c r="GH58" s="415"/>
      <c r="GI58" s="415"/>
      <c r="GJ58" s="415"/>
      <c r="GK58" s="415"/>
      <c r="GL58" s="415"/>
      <c r="GM58" s="415"/>
      <c r="GN58" s="415"/>
      <c r="GO58" s="415"/>
      <c r="GP58" s="415"/>
      <c r="GQ58" s="415"/>
      <c r="GR58" s="415"/>
      <c r="GS58" s="415"/>
      <c r="GT58" s="415"/>
      <c r="GU58" s="415"/>
      <c r="GV58" s="415"/>
      <c r="GW58" s="415"/>
      <c r="GX58" s="415"/>
      <c r="GY58" s="415"/>
      <c r="GZ58" s="415"/>
      <c r="HA58" s="415"/>
      <c r="HB58" s="415"/>
      <c r="HC58" s="415"/>
      <c r="HD58" s="415"/>
      <c r="HE58" s="415"/>
      <c r="HF58" s="415"/>
      <c r="HG58" s="415"/>
      <c r="HH58" s="415"/>
      <c r="HI58" s="415"/>
      <c r="HJ58" s="415"/>
      <c r="HK58" s="415"/>
      <c r="HL58" s="415"/>
      <c r="HM58" s="415"/>
      <c r="HN58" s="415"/>
      <c r="HO58" s="415"/>
      <c r="HP58" s="415"/>
      <c r="HQ58" s="415"/>
      <c r="HR58" s="415"/>
      <c r="HS58" s="415"/>
      <c r="HT58" s="415"/>
      <c r="HU58" s="415"/>
      <c r="HV58" s="415"/>
      <c r="HW58" s="415"/>
      <c r="HX58" s="415"/>
      <c r="HY58" s="415"/>
      <c r="HZ58" s="415"/>
      <c r="IA58" s="415"/>
      <c r="IB58" s="415"/>
      <c r="IC58" s="415"/>
      <c r="ID58" s="415"/>
      <c r="IE58" s="415"/>
      <c r="IF58" s="415"/>
      <c r="IG58" s="415"/>
      <c r="IH58" s="415"/>
      <c r="II58" s="415"/>
      <c r="IJ58" s="415"/>
      <c r="IK58" s="415"/>
      <c r="IL58" s="415"/>
      <c r="IM58" s="415"/>
      <c r="IN58" s="415"/>
      <c r="IO58" s="415"/>
      <c r="IP58" s="415"/>
      <c r="IQ58" s="415"/>
      <c r="IR58" s="415"/>
      <c r="IS58" s="415"/>
      <c r="IT58" s="415"/>
      <c r="IU58" s="415"/>
      <c r="IV58" s="415"/>
      <c r="IW58" s="415"/>
      <c r="IX58" s="415"/>
      <c r="IY58" s="415"/>
      <c r="IZ58" s="415"/>
      <c r="JA58" s="415"/>
      <c r="JB58" s="415"/>
      <c r="JC58" s="415"/>
      <c r="JD58" s="415"/>
      <c r="JE58" s="415"/>
      <c r="JF58" s="415"/>
      <c r="JG58" s="415"/>
      <c r="JH58" s="415"/>
      <c r="JI58" s="415"/>
      <c r="JJ58" s="415"/>
      <c r="JK58" s="415"/>
      <c r="JL58" s="415"/>
      <c r="JM58" s="415"/>
      <c r="JN58" s="415"/>
      <c r="JO58" s="415"/>
      <c r="JP58" s="415"/>
      <c r="JQ58" s="415"/>
      <c r="JR58" s="415"/>
      <c r="JS58" s="415"/>
      <c r="JT58" s="415"/>
      <c r="JU58" s="415"/>
      <c r="JV58" s="415"/>
      <c r="JW58" s="415"/>
      <c r="JX58" s="415"/>
      <c r="JY58" s="415"/>
      <c r="JZ58" s="415"/>
      <c r="KA58" s="415"/>
      <c r="KB58" s="415"/>
      <c r="KC58" s="415"/>
      <c r="KD58" s="415"/>
      <c r="KE58" s="415"/>
      <c r="KF58" s="415"/>
      <c r="KG58" s="415"/>
      <c r="KH58" s="415"/>
      <c r="KI58" s="415"/>
      <c r="KJ58" s="415"/>
      <c r="KK58" s="415"/>
      <c r="KL58" s="415"/>
      <c r="KM58" s="415"/>
      <c r="KN58" s="415"/>
      <c r="KO58" s="415"/>
      <c r="KP58" s="415"/>
      <c r="KQ58" s="415"/>
      <c r="KR58" s="415"/>
      <c r="KS58" s="415"/>
      <c r="KT58" s="415"/>
      <c r="KU58" s="415"/>
      <c r="KV58" s="415"/>
      <c r="KW58" s="415"/>
      <c r="KX58" s="415"/>
      <c r="KY58" s="415"/>
      <c r="KZ58" s="415"/>
      <c r="LA58" s="415"/>
      <c r="LB58" s="415"/>
      <c r="LC58" s="415"/>
      <c r="LD58" s="415"/>
      <c r="LE58" s="415"/>
      <c r="LF58" s="415"/>
      <c r="LG58" s="415"/>
      <c r="LH58" s="415"/>
      <c r="LI58" s="415"/>
      <c r="LJ58" s="415"/>
      <c r="LK58" s="415"/>
      <c r="LL58" s="415"/>
      <c r="LM58" s="415"/>
      <c r="LN58" s="415"/>
      <c r="LO58" s="415"/>
      <c r="LP58" s="415"/>
      <c r="LQ58" s="415"/>
      <c r="LR58" s="415"/>
      <c r="LS58" s="415"/>
      <c r="LT58" s="415"/>
      <c r="LU58" s="415"/>
      <c r="LV58" s="415"/>
      <c r="LW58" s="415"/>
      <c r="LX58" s="415"/>
      <c r="LY58" s="415"/>
      <c r="LZ58" s="415"/>
      <c r="MA58" s="415"/>
      <c r="MB58" s="415"/>
      <c r="MC58" s="415"/>
      <c r="MD58" s="415"/>
      <c r="ME58" s="415"/>
      <c r="MF58" s="415"/>
      <c r="MG58" s="415"/>
      <c r="MH58" s="415"/>
      <c r="MI58" s="415"/>
      <c r="MJ58" s="415"/>
      <c r="MK58" s="415"/>
      <c r="ML58" s="415"/>
      <c r="MM58" s="415"/>
      <c r="MN58" s="415"/>
      <c r="MO58" s="415"/>
      <c r="MP58" s="415"/>
      <c r="MQ58" s="415"/>
      <c r="MR58" s="415"/>
      <c r="MS58" s="415"/>
      <c r="MT58" s="415"/>
      <c r="MU58" s="415"/>
      <c r="MV58" s="415"/>
      <c r="MW58" s="415"/>
      <c r="MX58" s="415"/>
      <c r="MY58" s="415"/>
      <c r="MZ58" s="415"/>
      <c r="NA58" s="415"/>
      <c r="NB58" s="415"/>
      <c r="NC58" s="415"/>
      <c r="ND58" s="415"/>
      <c r="NE58" s="415"/>
      <c r="NF58" s="415"/>
      <c r="NG58" s="415"/>
      <c r="NH58" s="415"/>
      <c r="NI58" s="415"/>
      <c r="NJ58" s="415"/>
      <c r="NK58" s="415"/>
      <c r="NL58" s="415"/>
      <c r="NM58" s="415"/>
      <c r="NN58" s="415"/>
      <c r="NO58" s="415"/>
      <c r="NP58" s="415"/>
      <c r="NQ58" s="415"/>
      <c r="NR58" s="415"/>
      <c r="NS58" s="415"/>
      <c r="NT58" s="415"/>
      <c r="NU58" s="415"/>
      <c r="NV58" s="415"/>
      <c r="NW58" s="415"/>
      <c r="NX58" s="415"/>
      <c r="NY58" s="415"/>
      <c r="NZ58" s="415"/>
      <c r="OA58" s="415"/>
      <c r="OB58" s="415"/>
      <c r="OC58" s="415"/>
      <c r="OD58" s="415"/>
      <c r="OE58" s="415"/>
      <c r="OF58" s="415"/>
      <c r="OG58" s="415"/>
      <c r="OH58" s="415"/>
      <c r="OI58" s="415"/>
      <c r="OJ58" s="415"/>
      <c r="OK58" s="415"/>
      <c r="OL58" s="415"/>
      <c r="OM58" s="415"/>
      <c r="ON58" s="415"/>
      <c r="OO58" s="415"/>
      <c r="OP58" s="415"/>
      <c r="OQ58" s="415"/>
      <c r="OR58" s="415"/>
      <c r="OS58" s="415"/>
      <c r="OT58" s="415"/>
      <c r="OU58" s="415"/>
      <c r="OV58" s="415"/>
      <c r="OW58" s="415"/>
      <c r="OX58" s="415"/>
      <c r="OY58" s="415"/>
      <c r="OZ58" s="415"/>
      <c r="PA58" s="415"/>
      <c r="PB58" s="415"/>
      <c r="PC58" s="415"/>
      <c r="PD58" s="415"/>
      <c r="PE58" s="415"/>
      <c r="PF58" s="415"/>
      <c r="PG58" s="415"/>
      <c r="PH58" s="415"/>
      <c r="PI58" s="415"/>
      <c r="PJ58" s="415"/>
      <c r="PK58" s="415"/>
      <c r="PL58" s="415"/>
      <c r="PM58" s="415"/>
      <c r="PN58" s="415"/>
      <c r="PO58" s="415"/>
      <c r="PP58" s="415"/>
      <c r="PQ58" s="415"/>
      <c r="PR58" s="415"/>
      <c r="PS58" s="415"/>
      <c r="PT58" s="415"/>
      <c r="PU58" s="415"/>
      <c r="PV58" s="415"/>
      <c r="PW58" s="415"/>
      <c r="PX58" s="415"/>
      <c r="PY58" s="415"/>
      <c r="PZ58" s="415"/>
      <c r="QA58" s="415"/>
      <c r="QB58" s="415"/>
      <c r="QC58" s="415"/>
      <c r="QD58" s="415"/>
      <c r="QE58" s="415"/>
      <c r="QF58" s="415"/>
      <c r="QG58" s="415"/>
      <c r="QH58" s="415"/>
      <c r="QI58" s="415"/>
      <c r="QJ58" s="415"/>
      <c r="QK58" s="415"/>
      <c r="QL58" s="415"/>
      <c r="QM58" s="415"/>
      <c r="QN58" s="415"/>
      <c r="QO58" s="415"/>
      <c r="QP58" s="415"/>
      <c r="QQ58" s="415"/>
      <c r="QR58" s="415"/>
      <c r="QS58" s="415"/>
      <c r="QT58" s="415"/>
      <c r="QU58" s="415"/>
      <c r="QV58" s="415"/>
      <c r="QW58" s="415"/>
      <c r="QX58" s="415"/>
      <c r="QY58" s="415"/>
      <c r="QZ58" s="415"/>
      <c r="RA58" s="415"/>
      <c r="RB58" s="415"/>
      <c r="RC58" s="415"/>
      <c r="RD58" s="415"/>
      <c r="RE58" s="415"/>
      <c r="RF58" s="415"/>
      <c r="RG58" s="415"/>
      <c r="RH58" s="415"/>
      <c r="RI58" s="415"/>
      <c r="RJ58" s="415"/>
      <c r="RK58" s="415"/>
      <c r="RL58" s="415"/>
      <c r="RM58" s="415"/>
      <c r="RN58" s="415"/>
      <c r="RO58" s="415"/>
      <c r="RP58" s="415"/>
      <c r="RQ58" s="415"/>
      <c r="RR58" s="415"/>
      <c r="RS58" s="415"/>
      <c r="RT58" s="415"/>
      <c r="RU58" s="415"/>
      <c r="RV58" s="415"/>
      <c r="RW58" s="415"/>
      <c r="RX58" s="415"/>
      <c r="RY58" s="415"/>
      <c r="RZ58" s="415"/>
      <c r="SA58" s="415"/>
      <c r="SB58" s="415"/>
      <c r="SC58" s="415"/>
      <c r="SD58" s="415"/>
      <c r="SE58" s="415"/>
      <c r="SF58" s="415"/>
      <c r="SG58" s="415"/>
      <c r="SH58" s="415"/>
      <c r="SI58" s="415"/>
      <c r="SJ58" s="415"/>
      <c r="SK58" s="415"/>
      <c r="SL58" s="415"/>
      <c r="SM58" s="415"/>
      <c r="SN58" s="415"/>
      <c r="SO58" s="415"/>
      <c r="SP58" s="415"/>
      <c r="SQ58" s="415"/>
      <c r="SR58" s="415"/>
      <c r="SS58" s="415"/>
      <c r="ST58" s="415"/>
      <c r="SU58" s="415"/>
      <c r="SV58" s="415"/>
      <c r="SW58" s="415"/>
      <c r="SX58" s="415"/>
      <c r="SY58" s="415"/>
      <c r="SZ58" s="415"/>
      <c r="TA58" s="415"/>
      <c r="TB58" s="415"/>
      <c r="TC58" s="415"/>
      <c r="TD58" s="415"/>
      <c r="TE58" s="415"/>
      <c r="TF58" s="415"/>
      <c r="TG58" s="415"/>
      <c r="TH58" s="415"/>
      <c r="TI58" s="415"/>
      <c r="TJ58" s="415"/>
      <c r="TK58" s="415"/>
      <c r="TL58" s="415"/>
      <c r="TM58" s="415"/>
      <c r="TN58" s="415"/>
      <c r="TO58" s="415"/>
      <c r="TP58" s="415"/>
      <c r="TQ58" s="415"/>
      <c r="TR58" s="415"/>
      <c r="TS58" s="415"/>
      <c r="TT58" s="415"/>
      <c r="TU58" s="415"/>
      <c r="TV58" s="415"/>
      <c r="TW58" s="415"/>
      <c r="TX58" s="415"/>
      <c r="TY58" s="415"/>
      <c r="TZ58" s="415"/>
      <c r="UA58" s="415"/>
      <c r="UB58" s="415"/>
      <c r="UC58" s="415"/>
      <c r="UD58" s="415"/>
      <c r="UE58" s="415"/>
      <c r="UF58" s="415"/>
      <c r="UG58" s="415"/>
      <c r="UH58" s="415"/>
      <c r="UI58" s="415"/>
      <c r="UJ58" s="415"/>
      <c r="UK58" s="415"/>
      <c r="UL58" s="415"/>
      <c r="UM58" s="415"/>
      <c r="UN58" s="415"/>
      <c r="UO58" s="415"/>
      <c r="UP58" s="415"/>
      <c r="UQ58" s="415"/>
      <c r="UR58" s="415"/>
      <c r="US58" s="415"/>
      <c r="UT58" s="415"/>
      <c r="UU58" s="415"/>
      <c r="UV58" s="415"/>
      <c r="UW58" s="415"/>
      <c r="UX58" s="415"/>
      <c r="UY58" s="415"/>
      <c r="UZ58" s="415"/>
      <c r="VA58" s="415"/>
      <c r="VB58" s="415"/>
      <c r="VC58" s="415"/>
      <c r="VD58" s="415"/>
      <c r="VE58" s="415"/>
      <c r="VF58" s="415"/>
      <c r="VG58" s="415"/>
      <c r="VH58" s="415"/>
      <c r="VI58" s="415"/>
      <c r="VJ58" s="415"/>
      <c r="VK58" s="415"/>
      <c r="VL58" s="415"/>
      <c r="VM58" s="415"/>
      <c r="VN58" s="415"/>
      <c r="VO58" s="415"/>
      <c r="VP58" s="415"/>
      <c r="VQ58" s="415"/>
      <c r="VR58" s="415"/>
      <c r="VS58" s="415"/>
      <c r="VT58" s="415"/>
      <c r="VU58" s="415"/>
      <c r="VV58" s="415"/>
      <c r="VW58" s="415"/>
      <c r="VX58" s="415"/>
      <c r="VY58" s="415"/>
      <c r="VZ58" s="415"/>
      <c r="WA58" s="415"/>
      <c r="WB58" s="415"/>
      <c r="WC58" s="415"/>
      <c r="WD58" s="415"/>
      <c r="WE58" s="415"/>
      <c r="WF58" s="415"/>
      <c r="WG58" s="415"/>
      <c r="WH58" s="415"/>
      <c r="WI58" s="415"/>
      <c r="WJ58" s="415"/>
      <c r="WK58" s="415"/>
      <c r="WL58" s="415"/>
      <c r="WM58" s="415"/>
      <c r="WN58" s="415"/>
      <c r="WO58" s="415"/>
      <c r="WP58" s="415"/>
      <c r="WQ58" s="415"/>
      <c r="WR58" s="415"/>
      <c r="WS58" s="415"/>
      <c r="WT58" s="415"/>
      <c r="WU58" s="415"/>
      <c r="WV58" s="415"/>
      <c r="WW58" s="415"/>
      <c r="WX58" s="415"/>
      <c r="WY58" s="415"/>
      <c r="WZ58" s="415"/>
      <c r="XA58" s="415"/>
      <c r="XB58" s="415"/>
      <c r="XC58" s="415"/>
      <c r="XD58" s="415"/>
      <c r="XE58" s="415"/>
      <c r="XF58" s="415"/>
      <c r="XG58" s="415"/>
      <c r="XH58" s="415"/>
      <c r="XI58" s="415"/>
      <c r="XJ58" s="415"/>
      <c r="XK58" s="415"/>
      <c r="XL58" s="415"/>
      <c r="XM58" s="415"/>
      <c r="XN58" s="415"/>
      <c r="XO58" s="415"/>
      <c r="XP58" s="415"/>
      <c r="XQ58" s="415"/>
      <c r="XR58" s="415"/>
      <c r="XS58" s="415"/>
      <c r="XT58" s="415"/>
      <c r="XU58" s="415"/>
      <c r="XV58" s="415"/>
      <c r="XW58" s="415"/>
      <c r="XX58" s="415"/>
      <c r="XY58" s="415"/>
      <c r="XZ58" s="415"/>
      <c r="YA58" s="415"/>
      <c r="YB58" s="415"/>
      <c r="YC58" s="415"/>
      <c r="YD58" s="415"/>
      <c r="YE58" s="415"/>
      <c r="YF58" s="415"/>
      <c r="YG58" s="415"/>
      <c r="YH58" s="415"/>
      <c r="YI58" s="415"/>
      <c r="YJ58" s="415"/>
      <c r="YK58" s="415"/>
      <c r="YL58" s="415"/>
      <c r="YM58" s="415"/>
      <c r="YN58" s="415"/>
      <c r="YO58" s="415"/>
      <c r="YP58" s="415"/>
      <c r="YQ58" s="415"/>
      <c r="YR58" s="415"/>
      <c r="YS58" s="415"/>
      <c r="YT58" s="415"/>
      <c r="YU58" s="415"/>
      <c r="YV58" s="415"/>
      <c r="YW58" s="415"/>
      <c r="YX58" s="415"/>
      <c r="YY58" s="415"/>
      <c r="YZ58" s="415"/>
      <c r="ZA58" s="415"/>
      <c r="ZB58" s="415"/>
      <c r="ZC58" s="415"/>
      <c r="ZD58" s="415"/>
      <c r="ZE58" s="415"/>
      <c r="ZF58" s="415"/>
      <c r="ZG58" s="415"/>
      <c r="ZH58" s="415"/>
      <c r="ZI58" s="415"/>
      <c r="ZJ58" s="415"/>
      <c r="ZK58" s="415"/>
      <c r="ZL58" s="415"/>
      <c r="ZM58" s="415"/>
      <c r="ZN58" s="415"/>
      <c r="ZO58" s="415"/>
      <c r="ZP58" s="415"/>
      <c r="ZQ58" s="415"/>
      <c r="ZR58" s="415"/>
      <c r="ZS58" s="415"/>
      <c r="ZT58" s="415"/>
      <c r="ZU58" s="415"/>
      <c r="ZV58" s="415"/>
      <c r="ZW58" s="415"/>
      <c r="ZX58" s="415"/>
      <c r="ZY58" s="415"/>
      <c r="ZZ58" s="415"/>
      <c r="AAA58" s="415"/>
      <c r="AAB58" s="415"/>
      <c r="AAC58" s="415"/>
      <c r="AAD58" s="415"/>
      <c r="AAE58" s="415"/>
      <c r="AAF58" s="415"/>
      <c r="AAG58" s="415"/>
      <c r="AAH58" s="415"/>
      <c r="AAI58" s="415"/>
      <c r="AAJ58" s="415"/>
      <c r="AAK58" s="415"/>
      <c r="AAL58" s="415"/>
      <c r="AAM58" s="415"/>
      <c r="AAN58" s="415"/>
      <c r="AAO58" s="415"/>
      <c r="AAP58" s="415"/>
      <c r="AAQ58" s="415"/>
      <c r="AAR58" s="415"/>
      <c r="AAS58" s="415"/>
      <c r="AAT58" s="415"/>
      <c r="AAU58" s="415"/>
      <c r="AAV58" s="415"/>
      <c r="AAW58" s="415"/>
      <c r="AAX58" s="415"/>
      <c r="AAY58" s="415"/>
      <c r="AAZ58" s="415"/>
      <c r="ABA58" s="415"/>
      <c r="ABB58" s="415"/>
      <c r="ABC58" s="415"/>
      <c r="ABD58" s="415"/>
      <c r="ABE58" s="415"/>
      <c r="ABF58" s="415"/>
      <c r="ABG58" s="415"/>
      <c r="ABH58" s="415"/>
      <c r="ABI58" s="415"/>
      <c r="ABJ58" s="415"/>
      <c r="ABK58" s="415"/>
      <c r="ABL58" s="415"/>
      <c r="ABM58" s="415"/>
      <c r="ABN58" s="415"/>
      <c r="ABO58" s="415"/>
      <c r="ABP58" s="415"/>
      <c r="ABQ58" s="415"/>
      <c r="ABR58" s="415"/>
      <c r="ABS58" s="415"/>
      <c r="ABT58" s="415"/>
      <c r="ABU58" s="415"/>
      <c r="ABV58" s="415"/>
      <c r="ABW58" s="415"/>
      <c r="ABX58" s="415"/>
      <c r="ABY58" s="415"/>
      <c r="ABZ58" s="415"/>
      <c r="ACA58" s="415"/>
      <c r="ACB58" s="415"/>
      <c r="ACC58" s="415"/>
      <c r="ACD58" s="415"/>
      <c r="ACE58" s="415"/>
      <c r="ACF58" s="415"/>
      <c r="ACG58" s="415"/>
      <c r="ACH58" s="415"/>
      <c r="ACI58" s="415"/>
      <c r="ACJ58" s="415"/>
      <c r="ACK58" s="415"/>
      <c r="ACL58" s="415"/>
      <c r="ACM58" s="415"/>
      <c r="ACN58" s="415"/>
      <c r="ACO58" s="415"/>
      <c r="ACP58" s="415"/>
      <c r="ACQ58" s="415"/>
      <c r="ACR58" s="415"/>
      <c r="ACS58" s="415"/>
      <c r="ACT58" s="415"/>
      <c r="ACU58" s="415"/>
      <c r="ACV58" s="415"/>
      <c r="ACW58" s="415"/>
      <c r="ACX58" s="415"/>
      <c r="ACY58" s="415"/>
      <c r="ACZ58" s="415"/>
      <c r="ADA58" s="415"/>
      <c r="ADB58" s="415"/>
      <c r="ADC58" s="415"/>
      <c r="ADD58" s="415"/>
      <c r="ADE58" s="415"/>
      <c r="ADF58" s="415"/>
      <c r="ADG58" s="415"/>
      <c r="ADH58" s="415"/>
      <c r="ADI58" s="415"/>
      <c r="ADJ58" s="415"/>
      <c r="ADK58" s="415"/>
      <c r="ADL58" s="415"/>
      <c r="ADM58" s="415"/>
      <c r="ADN58" s="415"/>
      <c r="ADO58" s="415"/>
      <c r="ADP58" s="415"/>
      <c r="ADQ58" s="415"/>
      <c r="ADR58" s="415"/>
      <c r="ADS58" s="415"/>
      <c r="ADT58" s="415"/>
      <c r="ADU58" s="415"/>
      <c r="ADV58" s="415"/>
      <c r="ADW58" s="415"/>
      <c r="ADX58" s="415"/>
      <c r="ADY58" s="415"/>
      <c r="ADZ58" s="415"/>
      <c r="AEA58" s="415"/>
      <c r="AEB58" s="415"/>
      <c r="AEC58" s="415"/>
      <c r="AED58" s="415"/>
      <c r="AEE58" s="415"/>
      <c r="AEF58" s="415"/>
      <c r="AEG58" s="415"/>
      <c r="AEH58" s="415"/>
      <c r="AEI58" s="415"/>
      <c r="AEJ58" s="415"/>
      <c r="AEK58" s="415"/>
      <c r="AEL58" s="415"/>
      <c r="AEM58" s="415"/>
      <c r="AEN58" s="415"/>
      <c r="AEO58" s="415"/>
      <c r="AEP58" s="415"/>
      <c r="AEQ58" s="415"/>
      <c r="AER58" s="415"/>
      <c r="AES58" s="415"/>
      <c r="AET58" s="415"/>
      <c r="AEU58" s="415"/>
      <c r="AEV58" s="415"/>
      <c r="AEW58" s="415"/>
      <c r="AEX58" s="415"/>
      <c r="AEY58" s="415"/>
      <c r="AEZ58" s="415"/>
      <c r="AFA58" s="415"/>
      <c r="AFB58" s="415"/>
      <c r="AFC58" s="415"/>
      <c r="AFD58" s="415"/>
      <c r="AFE58" s="415"/>
      <c r="AFF58" s="415"/>
      <c r="AFG58" s="415"/>
      <c r="AFH58" s="415"/>
      <c r="AFI58" s="415"/>
      <c r="AFJ58" s="415"/>
      <c r="AFK58" s="415"/>
      <c r="AFL58" s="415"/>
      <c r="AFM58" s="415"/>
      <c r="AFN58" s="415"/>
      <c r="AFO58" s="415"/>
      <c r="AFP58" s="415"/>
      <c r="AFQ58" s="415"/>
      <c r="AFR58" s="415"/>
      <c r="AFS58" s="415"/>
      <c r="AFT58" s="415"/>
      <c r="AFU58" s="415"/>
      <c r="AFV58" s="415"/>
      <c r="AFW58" s="415"/>
      <c r="AFX58" s="415"/>
      <c r="AFY58" s="415"/>
      <c r="AFZ58" s="415"/>
      <c r="AGA58" s="415"/>
      <c r="AGB58" s="415"/>
      <c r="AGC58" s="415"/>
      <c r="AGD58" s="415"/>
      <c r="AGE58" s="415"/>
      <c r="AGF58" s="415"/>
      <c r="AGG58" s="415"/>
      <c r="AGH58" s="415"/>
      <c r="AGI58" s="415"/>
      <c r="AGJ58" s="415"/>
      <c r="AGK58" s="415"/>
      <c r="AGL58" s="415"/>
      <c r="AGM58" s="415"/>
      <c r="AGN58" s="415"/>
      <c r="AGO58" s="415"/>
      <c r="AGP58" s="415"/>
      <c r="AGQ58" s="415"/>
      <c r="AGR58" s="415"/>
      <c r="AGS58" s="415"/>
      <c r="AGT58" s="415"/>
      <c r="AGU58" s="415"/>
      <c r="AGV58" s="415"/>
      <c r="AGW58" s="415"/>
      <c r="AGX58" s="415"/>
      <c r="AGY58" s="415"/>
      <c r="AGZ58" s="415"/>
      <c r="AHA58" s="415"/>
      <c r="AHB58" s="415"/>
      <c r="AHC58" s="415"/>
      <c r="AHD58" s="415"/>
      <c r="AHE58" s="415"/>
      <c r="AHF58" s="415"/>
      <c r="AHG58" s="415"/>
      <c r="AHH58" s="415"/>
      <c r="AHI58" s="415"/>
      <c r="AHJ58" s="415"/>
      <c r="AHK58" s="415"/>
      <c r="AHL58" s="415"/>
      <c r="AHM58" s="415"/>
      <c r="AHN58" s="415"/>
      <c r="AHO58" s="415"/>
      <c r="AHP58" s="415"/>
      <c r="AHQ58" s="415"/>
      <c r="AHR58" s="415"/>
      <c r="AHS58" s="415"/>
      <c r="AHT58" s="415"/>
      <c r="AHU58" s="415"/>
      <c r="AHV58" s="415"/>
      <c r="AHW58" s="415"/>
      <c r="AHX58" s="415"/>
      <c r="AHY58" s="415"/>
      <c r="AHZ58" s="415"/>
      <c r="AIA58" s="415"/>
      <c r="AIB58" s="415"/>
      <c r="AIC58" s="415"/>
      <c r="AID58" s="415"/>
      <c r="AIE58" s="415"/>
      <c r="AIF58" s="415"/>
      <c r="AIG58" s="415"/>
      <c r="AIH58" s="415"/>
      <c r="AII58" s="415"/>
      <c r="AIJ58" s="415"/>
      <c r="AIK58" s="415"/>
      <c r="AIL58" s="415"/>
      <c r="AIM58" s="415"/>
      <c r="AIN58" s="415"/>
      <c r="AIO58" s="415"/>
      <c r="AIP58" s="415"/>
      <c r="AIQ58" s="415"/>
      <c r="AIR58" s="415"/>
      <c r="AIS58" s="415"/>
      <c r="AIT58" s="415"/>
      <c r="AIU58" s="415"/>
      <c r="AIV58" s="415"/>
      <c r="AIW58" s="415"/>
      <c r="AIX58" s="415"/>
      <c r="AIY58" s="415"/>
      <c r="AIZ58" s="415"/>
      <c r="AJA58" s="415"/>
      <c r="AJB58" s="415"/>
      <c r="AJC58" s="415"/>
      <c r="AJD58" s="415"/>
      <c r="AJE58" s="415"/>
      <c r="AJF58" s="415"/>
      <c r="AJG58" s="415"/>
      <c r="AJH58" s="415"/>
      <c r="AJI58" s="415"/>
      <c r="AJJ58" s="415"/>
      <c r="AJK58" s="415"/>
      <c r="AJL58" s="415"/>
      <c r="AJM58" s="415"/>
      <c r="AJN58" s="415"/>
      <c r="AJO58" s="415"/>
      <c r="AJP58" s="415"/>
      <c r="AJQ58" s="415"/>
      <c r="AJR58" s="415"/>
      <c r="AJS58" s="415"/>
      <c r="AJT58" s="415"/>
      <c r="AJU58" s="415"/>
      <c r="AJV58" s="415"/>
      <c r="AJW58" s="415"/>
      <c r="AJX58" s="415"/>
      <c r="AJY58" s="415"/>
      <c r="AJZ58" s="415"/>
      <c r="AKA58" s="415"/>
      <c r="AKB58" s="415"/>
      <c r="AKC58" s="415"/>
      <c r="AKD58" s="415"/>
      <c r="AKE58" s="415"/>
      <c r="AKF58" s="415"/>
      <c r="AKG58" s="415"/>
      <c r="AKH58" s="415"/>
      <c r="AKI58" s="415"/>
      <c r="AKJ58" s="415"/>
      <c r="AKK58" s="415"/>
      <c r="AKL58" s="415"/>
      <c r="AKM58" s="415"/>
      <c r="AKN58" s="415"/>
      <c r="AKO58" s="415"/>
      <c r="AKP58" s="415"/>
      <c r="AKQ58" s="415"/>
      <c r="AKR58" s="415"/>
      <c r="AKS58" s="415"/>
      <c r="AKT58" s="415"/>
      <c r="AKU58" s="415"/>
      <c r="AKV58" s="415"/>
      <c r="AKW58" s="415"/>
      <c r="AKX58" s="415"/>
      <c r="AKY58" s="415"/>
      <c r="AKZ58" s="415"/>
      <c r="ALA58" s="415"/>
      <c r="ALB58" s="415"/>
      <c r="ALC58" s="415"/>
      <c r="ALD58" s="415"/>
      <c r="ALE58" s="415"/>
      <c r="ALF58" s="415"/>
      <c r="ALG58" s="415"/>
      <c r="ALH58" s="415"/>
      <c r="ALI58" s="415"/>
      <c r="ALJ58" s="415"/>
      <c r="ALK58" s="415"/>
      <c r="ALL58" s="415"/>
      <c r="ALM58" s="415"/>
      <c r="ALN58" s="415"/>
      <c r="ALO58" s="415"/>
      <c r="ALP58" s="415"/>
      <c r="ALQ58" s="415"/>
      <c r="ALR58" s="415"/>
      <c r="ALS58" s="415"/>
      <c r="ALT58" s="415"/>
      <c r="ALU58" s="415"/>
      <c r="ALV58" s="415"/>
      <c r="ALW58" s="415"/>
      <c r="ALX58" s="415"/>
      <c r="ALY58" s="415"/>
      <c r="ALZ58" s="415"/>
      <c r="AMA58" s="415"/>
      <c r="AMB58" s="415"/>
      <c r="AMC58" s="415"/>
      <c r="AMD58" s="415"/>
      <c r="AME58" s="415"/>
      <c r="AMF58" s="415"/>
      <c r="AMG58" s="415"/>
      <c r="AMH58" s="415"/>
      <c r="AMI58" s="415"/>
      <c r="AMJ58" s="415"/>
      <c r="AMK58" s="415"/>
    </row>
  </sheetData>
  <mergeCells count="2">
    <mergeCell ref="A2:F2"/>
    <mergeCell ref="A3:E3"/>
  </mergeCells>
  <printOptions horizontalCentered="1" verticalCentered="1"/>
  <pageMargins left="0.78740157480314965" right="0.39370078740157483" top="0.98425196850393704" bottom="0.59055118110236227" header="0.31496062992125984" footer="0.35433070866141736"/>
  <pageSetup paperSize="9" scale="38" firstPageNumber="0" orientation="portrait" cellComments="atEnd" r:id="rId1"/>
  <headerFooter scaleWithDoc="0">
    <oddHeader>&amp;CBADIS EDITION 2014-2018</oddHeader>
    <oddFooter>&amp;C&amp;7 91&amp;R&amp;7SECTION G - AGRICULTURE ET SECURITE ALIMENTAIRE</oddFooter>
  </headerFooter>
  <colBreaks count="1" manualBreakCount="1">
    <brk id="7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view="pageBreakPreview" zoomScale="60" zoomScaleNormal="100" workbookViewId="0">
      <selection activeCell="G9" sqref="G9"/>
    </sheetView>
  </sheetViews>
  <sheetFormatPr baseColWidth="10" defaultRowHeight="13.15" x14ac:dyDescent="0.4"/>
  <cols>
    <col min="1" max="1" width="18" customWidth="1"/>
    <col min="2" max="2" width="11.625" bestFit="1" customWidth="1"/>
    <col min="3" max="3" width="18.625" bestFit="1" customWidth="1"/>
    <col min="4" max="4" width="21.125" bestFit="1" customWidth="1"/>
    <col min="5" max="5" width="11.625" bestFit="1" customWidth="1"/>
    <col min="6" max="6" width="19" bestFit="1" customWidth="1"/>
    <col min="7" max="7" width="21.125" bestFit="1" customWidth="1"/>
  </cols>
  <sheetData>
    <row r="1" spans="1:10" ht="20.25" x14ac:dyDescent="0.55000000000000004">
      <c r="A1" s="740" t="s">
        <v>450</v>
      </c>
      <c r="B1" s="74"/>
      <c r="C1" s="74"/>
    </row>
    <row r="2" spans="1:10" ht="20.25" x14ac:dyDescent="0.55000000000000004">
      <c r="A2" s="74"/>
      <c r="B2" s="50"/>
      <c r="C2" s="740" t="s">
        <v>443</v>
      </c>
    </row>
    <row r="3" spans="1:10" ht="18" x14ac:dyDescent="0.55000000000000004">
      <c r="A3" s="74"/>
      <c r="B3" s="74"/>
      <c r="C3" s="74"/>
    </row>
    <row r="4" spans="1:10" ht="4.5" customHeight="1" thickBot="1" x14ac:dyDescent="0.6">
      <c r="A4" s="90"/>
      <c r="B4" s="90"/>
      <c r="C4" s="90"/>
    </row>
    <row r="5" spans="1:10" ht="27.6" customHeight="1" thickTop="1" x14ac:dyDescent="0.4">
      <c r="A5" s="834" t="s">
        <v>448</v>
      </c>
      <c r="B5" s="829" t="s">
        <v>449</v>
      </c>
      <c r="C5" s="829"/>
      <c r="D5" s="830"/>
      <c r="E5" s="829" t="s">
        <v>447</v>
      </c>
      <c r="F5" s="829"/>
      <c r="G5" s="830"/>
    </row>
    <row r="6" spans="1:10" ht="27.6" customHeight="1" x14ac:dyDescent="0.4">
      <c r="A6" s="835"/>
      <c r="B6" s="773"/>
      <c r="C6" s="773"/>
      <c r="D6" s="831"/>
      <c r="E6" s="773"/>
      <c r="F6" s="773"/>
      <c r="G6" s="831"/>
    </row>
    <row r="7" spans="1:10" ht="5.25" customHeight="1" thickBot="1" x14ac:dyDescent="0.45">
      <c r="A7" s="835"/>
      <c r="B7" s="773"/>
      <c r="C7" s="773"/>
      <c r="D7" s="831"/>
      <c r="E7" s="773"/>
      <c r="F7" s="773"/>
      <c r="G7" s="831"/>
    </row>
    <row r="8" spans="1:10" ht="2.25" hidden="1" customHeight="1" thickBot="1" x14ac:dyDescent="0.45">
      <c r="A8" s="835"/>
      <c r="B8" s="832"/>
      <c r="C8" s="832"/>
      <c r="D8" s="833"/>
      <c r="E8" s="773"/>
      <c r="F8" s="773"/>
      <c r="G8" s="831"/>
    </row>
    <row r="9" spans="1:10" ht="34.5" customHeight="1" thickTop="1" thickBot="1" x14ac:dyDescent="0.75">
      <c r="A9" s="836"/>
      <c r="B9" s="748" t="s">
        <v>218</v>
      </c>
      <c r="C9" s="745" t="s">
        <v>445</v>
      </c>
      <c r="D9" s="746" t="s">
        <v>446</v>
      </c>
      <c r="E9" s="748" t="s">
        <v>218</v>
      </c>
      <c r="F9" s="745" t="s">
        <v>445</v>
      </c>
      <c r="G9" s="746" t="s">
        <v>446</v>
      </c>
    </row>
    <row r="10" spans="1:10" ht="34.5" customHeight="1" thickTop="1" x14ac:dyDescent="0.75">
      <c r="A10" s="749">
        <v>2014</v>
      </c>
      <c r="B10" s="327">
        <v>0.72004304168446553</v>
      </c>
      <c r="C10" s="325">
        <v>0</v>
      </c>
      <c r="D10" s="742">
        <v>0.42170549502465526</v>
      </c>
      <c r="E10" s="327">
        <v>0.49801283680388458</v>
      </c>
      <c r="F10" s="325">
        <v>1.0993953294412011</v>
      </c>
      <c r="G10" s="742">
        <v>0.59323825552898102</v>
      </c>
    </row>
    <row r="11" spans="1:10" ht="34.5" customHeight="1" x14ac:dyDescent="0.75">
      <c r="A11" s="750">
        <v>2015</v>
      </c>
      <c r="B11" s="327">
        <v>0.44308640483082518</v>
      </c>
      <c r="C11" s="325">
        <v>0</v>
      </c>
      <c r="D11" s="742">
        <v>0.56611489153899164</v>
      </c>
      <c r="E11" s="327">
        <v>0.39832127330024558</v>
      </c>
      <c r="F11" s="325">
        <v>0.8621010377912669</v>
      </c>
      <c r="G11" s="742">
        <v>0.64685479049431571</v>
      </c>
      <c r="J11" s="741"/>
    </row>
    <row r="12" spans="1:10" ht="34.5" customHeight="1" x14ac:dyDescent="0.75">
      <c r="A12" s="750">
        <v>2016</v>
      </c>
      <c r="B12" s="327">
        <v>0.45947572412681253</v>
      </c>
      <c r="C12" s="325">
        <v>0</v>
      </c>
      <c r="D12" s="742">
        <v>0.44389937976008886</v>
      </c>
      <c r="E12" s="327">
        <v>0.4135737684987823</v>
      </c>
      <c r="F12" s="325">
        <v>0.78015780433364867</v>
      </c>
      <c r="G12" s="742">
        <v>0.39207984990938227</v>
      </c>
    </row>
    <row r="13" spans="1:10" ht="34.5" customHeight="1" x14ac:dyDescent="0.75">
      <c r="A13" s="750">
        <v>2017</v>
      </c>
      <c r="B13" s="327">
        <v>0.40935654719332737</v>
      </c>
      <c r="C13" s="325">
        <v>0</v>
      </c>
      <c r="D13" s="742">
        <v>0.46603159013226658</v>
      </c>
      <c r="E13" s="327">
        <v>0.40029693664124527</v>
      </c>
      <c r="F13" s="325">
        <v>0.7580244076587852</v>
      </c>
      <c r="G13" s="742">
        <v>0.3149930357426115</v>
      </c>
    </row>
    <row r="14" spans="1:10" ht="34.5" customHeight="1" thickBot="1" x14ac:dyDescent="0.8">
      <c r="A14" s="751">
        <v>2018</v>
      </c>
      <c r="B14" s="747">
        <v>0.3811015126505376</v>
      </c>
      <c r="C14" s="743">
        <v>0</v>
      </c>
      <c r="D14" s="744" t="s">
        <v>83</v>
      </c>
      <c r="E14" s="747">
        <v>0.40853149345640544</v>
      </c>
      <c r="F14" s="743">
        <v>0.66629376658165229</v>
      </c>
      <c r="G14" s="744" t="s">
        <v>83</v>
      </c>
    </row>
    <row r="15" spans="1:10" ht="18.75" customHeight="1" thickTop="1" x14ac:dyDescent="0.55000000000000004">
      <c r="A15" s="752" t="s">
        <v>444</v>
      </c>
      <c r="B15" s="74"/>
      <c r="C15" s="74"/>
    </row>
  </sheetData>
  <mergeCells count="3">
    <mergeCell ref="B5:D8"/>
    <mergeCell ref="E5:G8"/>
    <mergeCell ref="A5:A9"/>
  </mergeCells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Header>&amp;CBADIS EDITION 2014-2018</oddHeader>
    <oddFooter>&amp;C92&amp;RSECTION G - AGRICULTURE ET SECURITE ALIMENTAIRE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pageSetUpPr fitToPage="1"/>
  </sheetPr>
  <dimension ref="B1:AML33"/>
  <sheetViews>
    <sheetView view="pageBreakPreview" zoomScale="60" zoomScaleNormal="60" zoomScalePageLayoutView="60" workbookViewId="0">
      <selection activeCell="L18" sqref="L18"/>
    </sheetView>
  </sheetViews>
  <sheetFormatPr baseColWidth="10" defaultRowHeight="13.15" x14ac:dyDescent="0.4"/>
  <cols>
    <col min="1" max="1" width="16.625" customWidth="1"/>
    <col min="2" max="6" width="23.125" style="71" customWidth="1"/>
    <col min="7" max="7" width="59.125" style="71" customWidth="1"/>
    <col min="8" max="1026" width="11" style="71"/>
  </cols>
  <sheetData>
    <row r="1" spans="2:1026" s="74" customFormat="1" ht="33.75" customHeight="1" x14ac:dyDescent="0.55000000000000004">
      <c r="B1" s="532" t="s">
        <v>376</v>
      </c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31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31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31"/>
      <c r="BT1" s="331"/>
      <c r="BU1" s="331"/>
      <c r="BV1" s="331"/>
      <c r="BW1" s="331"/>
      <c r="BX1" s="331"/>
      <c r="BY1" s="331"/>
      <c r="BZ1" s="331"/>
      <c r="CA1" s="331"/>
      <c r="CB1" s="331"/>
      <c r="CC1" s="331"/>
      <c r="CD1" s="331"/>
      <c r="CE1" s="331"/>
      <c r="CF1" s="331"/>
      <c r="CG1" s="331"/>
      <c r="CH1" s="331"/>
      <c r="CI1" s="331"/>
      <c r="CJ1" s="331"/>
      <c r="CK1" s="331"/>
      <c r="CL1" s="331"/>
      <c r="CM1" s="331"/>
      <c r="CN1" s="331"/>
      <c r="CO1" s="331"/>
      <c r="CP1" s="331"/>
      <c r="CQ1" s="331"/>
      <c r="CR1" s="331"/>
      <c r="CS1" s="331"/>
      <c r="CT1" s="331"/>
      <c r="CU1" s="331"/>
      <c r="CV1" s="331"/>
      <c r="CW1" s="331"/>
      <c r="CX1" s="331"/>
      <c r="CY1" s="331"/>
      <c r="CZ1" s="331"/>
      <c r="DA1" s="331"/>
      <c r="DB1" s="331"/>
      <c r="DC1" s="331"/>
      <c r="DD1" s="331"/>
      <c r="DE1" s="331"/>
      <c r="DF1" s="331"/>
      <c r="DG1" s="331"/>
      <c r="DH1" s="331"/>
      <c r="DI1" s="331"/>
      <c r="DJ1" s="331"/>
      <c r="DK1" s="331"/>
      <c r="DL1" s="331"/>
      <c r="DM1" s="331"/>
      <c r="DN1" s="331"/>
      <c r="DO1" s="331"/>
      <c r="DP1" s="331"/>
      <c r="DQ1" s="331"/>
      <c r="DR1" s="331"/>
      <c r="DS1" s="331"/>
      <c r="DT1" s="331"/>
      <c r="DU1" s="331"/>
      <c r="DV1" s="331"/>
      <c r="DW1" s="331"/>
      <c r="DX1" s="331"/>
      <c r="DY1" s="331"/>
      <c r="DZ1" s="331"/>
      <c r="EA1" s="331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  <c r="EQ1" s="331"/>
      <c r="ER1" s="331"/>
      <c r="ES1" s="331"/>
      <c r="ET1" s="331"/>
      <c r="EU1" s="331"/>
      <c r="EV1" s="331"/>
      <c r="EW1" s="331"/>
      <c r="EX1" s="331"/>
      <c r="EY1" s="331"/>
      <c r="EZ1" s="331"/>
      <c r="FA1" s="331"/>
      <c r="FB1" s="331"/>
      <c r="FC1" s="331"/>
      <c r="FD1" s="331"/>
      <c r="FE1" s="331"/>
      <c r="FF1" s="331"/>
      <c r="FG1" s="331"/>
      <c r="FH1" s="331"/>
      <c r="FI1" s="331"/>
      <c r="FJ1" s="331"/>
      <c r="FK1" s="331"/>
      <c r="FL1" s="331"/>
      <c r="FM1" s="331"/>
      <c r="FN1" s="331"/>
      <c r="FO1" s="331"/>
      <c r="FP1" s="331"/>
      <c r="FQ1" s="331"/>
      <c r="FR1" s="331"/>
      <c r="FS1" s="331"/>
      <c r="FT1" s="331"/>
      <c r="FU1" s="331"/>
      <c r="FV1" s="331"/>
      <c r="FW1" s="331"/>
      <c r="FX1" s="331"/>
      <c r="FY1" s="331"/>
      <c r="FZ1" s="331"/>
      <c r="GA1" s="331"/>
      <c r="GB1" s="331"/>
      <c r="GC1" s="331"/>
      <c r="GD1" s="331"/>
      <c r="GE1" s="331"/>
      <c r="GF1" s="331"/>
      <c r="GG1" s="331"/>
      <c r="GH1" s="331"/>
      <c r="GI1" s="331"/>
      <c r="GJ1" s="331"/>
      <c r="GK1" s="331"/>
      <c r="GL1" s="331"/>
      <c r="GM1" s="331"/>
      <c r="GN1" s="331"/>
      <c r="GO1" s="331"/>
      <c r="GP1" s="331"/>
      <c r="GQ1" s="331"/>
      <c r="GR1" s="331"/>
      <c r="GS1" s="331"/>
      <c r="GT1" s="331"/>
      <c r="GU1" s="331"/>
      <c r="GV1" s="331"/>
      <c r="GW1" s="331"/>
      <c r="GX1" s="331"/>
      <c r="GY1" s="331"/>
      <c r="GZ1" s="331"/>
      <c r="HA1" s="331"/>
      <c r="HB1" s="331"/>
      <c r="HC1" s="331"/>
      <c r="HD1" s="331"/>
      <c r="HE1" s="331"/>
      <c r="HF1" s="331"/>
      <c r="HG1" s="331"/>
      <c r="HH1" s="331"/>
      <c r="HI1" s="331"/>
      <c r="HJ1" s="331"/>
      <c r="HK1" s="331"/>
      <c r="HL1" s="331"/>
      <c r="HM1" s="331"/>
      <c r="HN1" s="331"/>
      <c r="HO1" s="331"/>
      <c r="HP1" s="331"/>
      <c r="HQ1" s="331"/>
      <c r="HR1" s="331"/>
      <c r="HS1" s="331"/>
      <c r="HT1" s="331"/>
      <c r="HU1" s="331"/>
      <c r="HV1" s="331"/>
      <c r="HW1" s="331"/>
      <c r="HX1" s="331"/>
      <c r="HY1" s="331"/>
      <c r="HZ1" s="331"/>
      <c r="IA1" s="331"/>
      <c r="IB1" s="331"/>
      <c r="IC1" s="331"/>
      <c r="ID1" s="331"/>
      <c r="IE1" s="331"/>
      <c r="IF1" s="331"/>
      <c r="IG1" s="331"/>
      <c r="IH1" s="331"/>
      <c r="II1" s="331"/>
      <c r="IJ1" s="331"/>
      <c r="IK1" s="331"/>
      <c r="IL1" s="331"/>
      <c r="IM1" s="331"/>
      <c r="IN1" s="331"/>
      <c r="IO1" s="331"/>
      <c r="IP1" s="331"/>
      <c r="IQ1" s="331"/>
      <c r="IR1" s="331"/>
      <c r="IS1" s="331"/>
      <c r="IT1" s="331"/>
      <c r="IU1" s="331"/>
      <c r="IV1" s="331"/>
      <c r="IW1" s="331"/>
      <c r="IX1" s="331"/>
      <c r="IY1" s="331"/>
      <c r="IZ1" s="331"/>
      <c r="JA1" s="331"/>
      <c r="JB1" s="331"/>
      <c r="JC1" s="331"/>
      <c r="JD1" s="331"/>
      <c r="JE1" s="331"/>
      <c r="JF1" s="331"/>
      <c r="JG1" s="331"/>
      <c r="JH1" s="331"/>
      <c r="JI1" s="331"/>
      <c r="JJ1" s="331"/>
      <c r="JK1" s="331"/>
      <c r="JL1" s="331"/>
      <c r="JM1" s="331"/>
      <c r="JN1" s="331"/>
      <c r="JO1" s="331"/>
      <c r="JP1" s="331"/>
      <c r="JQ1" s="331"/>
      <c r="JR1" s="331"/>
      <c r="JS1" s="331"/>
      <c r="JT1" s="331"/>
      <c r="JU1" s="331"/>
      <c r="JV1" s="331"/>
      <c r="JW1" s="331"/>
      <c r="JX1" s="331"/>
      <c r="JY1" s="331"/>
      <c r="JZ1" s="331"/>
      <c r="KA1" s="331"/>
      <c r="KB1" s="331"/>
      <c r="KC1" s="331"/>
      <c r="KD1" s="331"/>
      <c r="KE1" s="331"/>
      <c r="KF1" s="331"/>
      <c r="KG1" s="331"/>
      <c r="KH1" s="331"/>
      <c r="KI1" s="331"/>
      <c r="KJ1" s="331"/>
      <c r="KK1" s="331"/>
      <c r="KL1" s="331"/>
      <c r="KM1" s="331"/>
      <c r="KN1" s="331"/>
      <c r="KO1" s="331"/>
      <c r="KP1" s="331"/>
      <c r="KQ1" s="331"/>
      <c r="KR1" s="331"/>
      <c r="KS1" s="331"/>
      <c r="KT1" s="331"/>
      <c r="KU1" s="331"/>
      <c r="KV1" s="331"/>
      <c r="KW1" s="331"/>
      <c r="KX1" s="331"/>
      <c r="KY1" s="331"/>
      <c r="KZ1" s="331"/>
      <c r="LA1" s="331"/>
      <c r="LB1" s="331"/>
      <c r="LC1" s="331"/>
      <c r="LD1" s="331"/>
      <c r="LE1" s="331"/>
      <c r="LF1" s="331"/>
      <c r="LG1" s="331"/>
      <c r="LH1" s="331"/>
      <c r="LI1" s="331"/>
      <c r="LJ1" s="331"/>
      <c r="LK1" s="331"/>
      <c r="LL1" s="331"/>
      <c r="LM1" s="331"/>
      <c r="LN1" s="331"/>
      <c r="LO1" s="331"/>
      <c r="LP1" s="331"/>
      <c r="LQ1" s="331"/>
      <c r="LR1" s="331"/>
      <c r="LS1" s="331"/>
      <c r="LT1" s="331"/>
      <c r="LU1" s="331"/>
      <c r="LV1" s="331"/>
      <c r="LW1" s="331"/>
      <c r="LX1" s="331"/>
      <c r="LY1" s="331"/>
      <c r="LZ1" s="331"/>
      <c r="MA1" s="331"/>
      <c r="MB1" s="331"/>
      <c r="MC1" s="331"/>
      <c r="MD1" s="331"/>
      <c r="ME1" s="331"/>
      <c r="MF1" s="331"/>
      <c r="MG1" s="331"/>
      <c r="MH1" s="331"/>
      <c r="MI1" s="331"/>
      <c r="MJ1" s="331"/>
      <c r="MK1" s="331"/>
      <c r="ML1" s="331"/>
      <c r="MM1" s="331"/>
      <c r="MN1" s="331"/>
      <c r="MO1" s="331"/>
      <c r="MP1" s="331"/>
      <c r="MQ1" s="331"/>
      <c r="MR1" s="331"/>
      <c r="MS1" s="331"/>
      <c r="MT1" s="331"/>
      <c r="MU1" s="331"/>
      <c r="MV1" s="331"/>
      <c r="MW1" s="331"/>
      <c r="MX1" s="331"/>
      <c r="MY1" s="331"/>
      <c r="MZ1" s="331"/>
      <c r="NA1" s="331"/>
      <c r="NB1" s="331"/>
      <c r="NC1" s="331"/>
      <c r="ND1" s="331"/>
      <c r="NE1" s="331"/>
      <c r="NF1" s="331"/>
      <c r="NG1" s="331"/>
      <c r="NH1" s="331"/>
      <c r="NI1" s="331"/>
      <c r="NJ1" s="331"/>
      <c r="NK1" s="331"/>
      <c r="NL1" s="331"/>
      <c r="NM1" s="331"/>
      <c r="NN1" s="331"/>
      <c r="NO1" s="331"/>
      <c r="NP1" s="331"/>
      <c r="NQ1" s="331"/>
      <c r="NR1" s="331"/>
      <c r="NS1" s="331"/>
      <c r="NT1" s="331"/>
      <c r="NU1" s="331"/>
      <c r="NV1" s="331"/>
      <c r="NW1" s="331"/>
      <c r="NX1" s="331"/>
      <c r="NY1" s="331"/>
      <c r="NZ1" s="331"/>
      <c r="OA1" s="331"/>
      <c r="OB1" s="331"/>
      <c r="OC1" s="331"/>
      <c r="OD1" s="331"/>
      <c r="OE1" s="331"/>
      <c r="OF1" s="331"/>
      <c r="OG1" s="331"/>
      <c r="OH1" s="331"/>
      <c r="OI1" s="331"/>
      <c r="OJ1" s="331"/>
      <c r="OK1" s="331"/>
      <c r="OL1" s="331"/>
      <c r="OM1" s="331"/>
      <c r="ON1" s="331"/>
      <c r="OO1" s="331"/>
      <c r="OP1" s="331"/>
      <c r="OQ1" s="331"/>
      <c r="OR1" s="331"/>
      <c r="OS1" s="331"/>
      <c r="OT1" s="331"/>
      <c r="OU1" s="331"/>
      <c r="OV1" s="331"/>
      <c r="OW1" s="331"/>
      <c r="OX1" s="331"/>
      <c r="OY1" s="331"/>
      <c r="OZ1" s="331"/>
      <c r="PA1" s="331"/>
      <c r="PB1" s="331"/>
      <c r="PC1" s="331"/>
      <c r="PD1" s="331"/>
      <c r="PE1" s="331"/>
      <c r="PF1" s="331"/>
      <c r="PG1" s="331"/>
      <c r="PH1" s="331"/>
      <c r="PI1" s="331"/>
      <c r="PJ1" s="331"/>
      <c r="PK1" s="331"/>
      <c r="PL1" s="331"/>
      <c r="PM1" s="331"/>
      <c r="PN1" s="331"/>
      <c r="PO1" s="331"/>
      <c r="PP1" s="331"/>
      <c r="PQ1" s="331"/>
      <c r="PR1" s="331"/>
      <c r="PS1" s="331"/>
      <c r="PT1" s="331"/>
      <c r="PU1" s="331"/>
      <c r="PV1" s="331"/>
      <c r="PW1" s="331"/>
      <c r="PX1" s="331"/>
      <c r="PY1" s="331"/>
      <c r="PZ1" s="331"/>
      <c r="QA1" s="331"/>
      <c r="QB1" s="331"/>
      <c r="QC1" s="331"/>
      <c r="QD1" s="331"/>
      <c r="QE1" s="331"/>
      <c r="QF1" s="331"/>
      <c r="QG1" s="331"/>
      <c r="QH1" s="331"/>
      <c r="QI1" s="331"/>
      <c r="QJ1" s="331"/>
      <c r="QK1" s="331"/>
      <c r="QL1" s="331"/>
      <c r="QM1" s="331"/>
      <c r="QN1" s="331"/>
      <c r="QO1" s="331"/>
      <c r="QP1" s="331"/>
      <c r="QQ1" s="331"/>
      <c r="QR1" s="331"/>
      <c r="QS1" s="331"/>
      <c r="QT1" s="331"/>
      <c r="QU1" s="331"/>
      <c r="QV1" s="331"/>
      <c r="QW1" s="331"/>
      <c r="QX1" s="331"/>
      <c r="QY1" s="331"/>
      <c r="QZ1" s="331"/>
      <c r="RA1" s="331"/>
      <c r="RB1" s="331"/>
      <c r="RC1" s="331"/>
      <c r="RD1" s="331"/>
      <c r="RE1" s="331"/>
      <c r="RF1" s="331"/>
      <c r="RG1" s="331"/>
      <c r="RH1" s="331"/>
      <c r="RI1" s="331"/>
      <c r="RJ1" s="331"/>
      <c r="RK1" s="331"/>
      <c r="RL1" s="331"/>
      <c r="RM1" s="331"/>
      <c r="RN1" s="331"/>
      <c r="RO1" s="331"/>
      <c r="RP1" s="331"/>
      <c r="RQ1" s="331"/>
      <c r="RR1" s="331"/>
      <c r="RS1" s="331"/>
      <c r="RT1" s="331"/>
      <c r="RU1" s="331"/>
      <c r="RV1" s="331"/>
      <c r="RW1" s="331"/>
      <c r="RX1" s="331"/>
      <c r="RY1" s="331"/>
      <c r="RZ1" s="331"/>
      <c r="SA1" s="331"/>
      <c r="SB1" s="331"/>
      <c r="SC1" s="331"/>
      <c r="SD1" s="331"/>
      <c r="SE1" s="331"/>
      <c r="SF1" s="331"/>
      <c r="SG1" s="331"/>
      <c r="SH1" s="331"/>
      <c r="SI1" s="331"/>
      <c r="SJ1" s="331"/>
      <c r="SK1" s="331"/>
      <c r="SL1" s="331"/>
      <c r="SM1" s="331"/>
      <c r="SN1" s="331"/>
      <c r="SO1" s="331"/>
      <c r="SP1" s="331"/>
      <c r="SQ1" s="331"/>
      <c r="SR1" s="331"/>
      <c r="SS1" s="331"/>
      <c r="ST1" s="331"/>
      <c r="SU1" s="331"/>
      <c r="SV1" s="331"/>
      <c r="SW1" s="331"/>
      <c r="SX1" s="331"/>
      <c r="SY1" s="331"/>
      <c r="SZ1" s="331"/>
      <c r="TA1" s="331"/>
      <c r="TB1" s="331"/>
      <c r="TC1" s="331"/>
      <c r="TD1" s="331"/>
      <c r="TE1" s="331"/>
      <c r="TF1" s="331"/>
      <c r="TG1" s="331"/>
      <c r="TH1" s="331"/>
      <c r="TI1" s="331"/>
      <c r="TJ1" s="331"/>
      <c r="TK1" s="331"/>
      <c r="TL1" s="331"/>
      <c r="TM1" s="331"/>
      <c r="TN1" s="331"/>
      <c r="TO1" s="331"/>
      <c r="TP1" s="331"/>
      <c r="TQ1" s="331"/>
      <c r="TR1" s="331"/>
      <c r="TS1" s="331"/>
      <c r="TT1" s="331"/>
      <c r="TU1" s="331"/>
      <c r="TV1" s="331"/>
      <c r="TW1" s="331"/>
      <c r="TX1" s="331"/>
      <c r="TY1" s="331"/>
      <c r="TZ1" s="331"/>
      <c r="UA1" s="331"/>
      <c r="UB1" s="331"/>
      <c r="UC1" s="331"/>
      <c r="UD1" s="331"/>
      <c r="UE1" s="331"/>
      <c r="UF1" s="331"/>
      <c r="UG1" s="331"/>
      <c r="UH1" s="331"/>
      <c r="UI1" s="331"/>
      <c r="UJ1" s="331"/>
      <c r="UK1" s="331"/>
      <c r="UL1" s="331"/>
      <c r="UM1" s="331"/>
      <c r="UN1" s="331"/>
      <c r="UO1" s="331"/>
      <c r="UP1" s="331"/>
      <c r="UQ1" s="331"/>
      <c r="UR1" s="331"/>
      <c r="US1" s="331"/>
      <c r="UT1" s="331"/>
      <c r="UU1" s="331"/>
      <c r="UV1" s="331"/>
      <c r="UW1" s="331"/>
      <c r="UX1" s="331"/>
      <c r="UY1" s="331"/>
      <c r="UZ1" s="331"/>
      <c r="VA1" s="331"/>
      <c r="VB1" s="331"/>
      <c r="VC1" s="331"/>
      <c r="VD1" s="331"/>
      <c r="VE1" s="331"/>
      <c r="VF1" s="331"/>
      <c r="VG1" s="331"/>
      <c r="VH1" s="331"/>
      <c r="VI1" s="331"/>
      <c r="VJ1" s="331"/>
      <c r="VK1" s="331"/>
      <c r="VL1" s="331"/>
      <c r="VM1" s="331"/>
      <c r="VN1" s="331"/>
      <c r="VO1" s="331"/>
      <c r="VP1" s="331"/>
      <c r="VQ1" s="331"/>
      <c r="VR1" s="331"/>
      <c r="VS1" s="331"/>
      <c r="VT1" s="331"/>
      <c r="VU1" s="331"/>
      <c r="VV1" s="331"/>
      <c r="VW1" s="331"/>
      <c r="VX1" s="331"/>
      <c r="VY1" s="331"/>
      <c r="VZ1" s="331"/>
      <c r="WA1" s="331"/>
      <c r="WB1" s="331"/>
      <c r="WC1" s="331"/>
      <c r="WD1" s="331"/>
      <c r="WE1" s="331"/>
      <c r="WF1" s="331"/>
      <c r="WG1" s="331"/>
      <c r="WH1" s="331"/>
      <c r="WI1" s="331"/>
      <c r="WJ1" s="331"/>
      <c r="WK1" s="331"/>
      <c r="WL1" s="331"/>
      <c r="WM1" s="331"/>
      <c r="WN1" s="331"/>
      <c r="WO1" s="331"/>
      <c r="WP1" s="331"/>
      <c r="WQ1" s="331"/>
      <c r="WR1" s="331"/>
      <c r="WS1" s="331"/>
      <c r="WT1" s="331"/>
      <c r="WU1" s="331"/>
      <c r="WV1" s="331"/>
      <c r="WW1" s="331"/>
      <c r="WX1" s="331"/>
      <c r="WY1" s="331"/>
      <c r="WZ1" s="331"/>
      <c r="XA1" s="331"/>
      <c r="XB1" s="331"/>
      <c r="XC1" s="331"/>
      <c r="XD1" s="331"/>
      <c r="XE1" s="331"/>
      <c r="XF1" s="331"/>
      <c r="XG1" s="331"/>
      <c r="XH1" s="331"/>
      <c r="XI1" s="331"/>
      <c r="XJ1" s="331"/>
      <c r="XK1" s="331"/>
      <c r="XL1" s="331"/>
      <c r="XM1" s="331"/>
      <c r="XN1" s="331"/>
      <c r="XO1" s="331"/>
      <c r="XP1" s="331"/>
      <c r="XQ1" s="331"/>
      <c r="XR1" s="331"/>
      <c r="XS1" s="331"/>
      <c r="XT1" s="331"/>
      <c r="XU1" s="331"/>
      <c r="XV1" s="331"/>
      <c r="XW1" s="331"/>
      <c r="XX1" s="331"/>
      <c r="XY1" s="331"/>
      <c r="XZ1" s="331"/>
      <c r="YA1" s="331"/>
      <c r="YB1" s="331"/>
      <c r="YC1" s="331"/>
      <c r="YD1" s="331"/>
      <c r="YE1" s="331"/>
      <c r="YF1" s="331"/>
      <c r="YG1" s="331"/>
      <c r="YH1" s="331"/>
      <c r="YI1" s="331"/>
      <c r="YJ1" s="331"/>
      <c r="YK1" s="331"/>
      <c r="YL1" s="331"/>
      <c r="YM1" s="331"/>
      <c r="YN1" s="331"/>
      <c r="YO1" s="331"/>
      <c r="YP1" s="331"/>
      <c r="YQ1" s="331"/>
      <c r="YR1" s="331"/>
      <c r="YS1" s="331"/>
      <c r="YT1" s="331"/>
      <c r="YU1" s="331"/>
      <c r="YV1" s="331"/>
      <c r="YW1" s="331"/>
      <c r="YX1" s="331"/>
      <c r="YY1" s="331"/>
      <c r="YZ1" s="331"/>
      <c r="ZA1" s="331"/>
      <c r="ZB1" s="331"/>
      <c r="ZC1" s="331"/>
      <c r="ZD1" s="331"/>
      <c r="ZE1" s="331"/>
      <c r="ZF1" s="331"/>
      <c r="ZG1" s="331"/>
      <c r="ZH1" s="331"/>
      <c r="ZI1" s="331"/>
      <c r="ZJ1" s="331"/>
      <c r="ZK1" s="331"/>
      <c r="ZL1" s="331"/>
      <c r="ZM1" s="331"/>
      <c r="ZN1" s="331"/>
      <c r="ZO1" s="331"/>
      <c r="ZP1" s="331"/>
      <c r="ZQ1" s="331"/>
      <c r="ZR1" s="331"/>
      <c r="ZS1" s="331"/>
      <c r="ZT1" s="331"/>
      <c r="ZU1" s="331"/>
      <c r="ZV1" s="331"/>
      <c r="ZW1" s="331"/>
      <c r="ZX1" s="331"/>
      <c r="ZY1" s="331"/>
      <c r="ZZ1" s="331"/>
      <c r="AAA1" s="331"/>
      <c r="AAB1" s="331"/>
      <c r="AAC1" s="331"/>
      <c r="AAD1" s="331"/>
      <c r="AAE1" s="331"/>
      <c r="AAF1" s="331"/>
      <c r="AAG1" s="331"/>
      <c r="AAH1" s="331"/>
      <c r="AAI1" s="331"/>
      <c r="AAJ1" s="331"/>
      <c r="AAK1" s="331"/>
      <c r="AAL1" s="331"/>
      <c r="AAM1" s="331"/>
      <c r="AAN1" s="331"/>
      <c r="AAO1" s="331"/>
      <c r="AAP1" s="331"/>
      <c r="AAQ1" s="331"/>
      <c r="AAR1" s="331"/>
      <c r="AAS1" s="331"/>
      <c r="AAT1" s="331"/>
      <c r="AAU1" s="331"/>
      <c r="AAV1" s="331"/>
      <c r="AAW1" s="331"/>
      <c r="AAX1" s="331"/>
      <c r="AAY1" s="331"/>
      <c r="AAZ1" s="331"/>
      <c r="ABA1" s="331"/>
      <c r="ABB1" s="331"/>
      <c r="ABC1" s="331"/>
      <c r="ABD1" s="331"/>
      <c r="ABE1" s="331"/>
      <c r="ABF1" s="331"/>
      <c r="ABG1" s="331"/>
      <c r="ABH1" s="331"/>
      <c r="ABI1" s="331"/>
      <c r="ABJ1" s="331"/>
      <c r="ABK1" s="331"/>
      <c r="ABL1" s="331"/>
      <c r="ABM1" s="331"/>
      <c r="ABN1" s="331"/>
      <c r="ABO1" s="331"/>
      <c r="ABP1" s="331"/>
      <c r="ABQ1" s="331"/>
      <c r="ABR1" s="331"/>
      <c r="ABS1" s="331"/>
      <c r="ABT1" s="331"/>
      <c r="ABU1" s="331"/>
      <c r="ABV1" s="331"/>
      <c r="ABW1" s="331"/>
      <c r="ABX1" s="331"/>
      <c r="ABY1" s="331"/>
      <c r="ABZ1" s="331"/>
      <c r="ACA1" s="331"/>
      <c r="ACB1" s="331"/>
      <c r="ACC1" s="331"/>
      <c r="ACD1" s="331"/>
      <c r="ACE1" s="331"/>
      <c r="ACF1" s="331"/>
      <c r="ACG1" s="331"/>
      <c r="ACH1" s="331"/>
      <c r="ACI1" s="331"/>
      <c r="ACJ1" s="331"/>
      <c r="ACK1" s="331"/>
      <c r="ACL1" s="331"/>
      <c r="ACM1" s="331"/>
      <c r="ACN1" s="331"/>
      <c r="ACO1" s="331"/>
      <c r="ACP1" s="331"/>
      <c r="ACQ1" s="331"/>
      <c r="ACR1" s="331"/>
      <c r="ACS1" s="331"/>
      <c r="ACT1" s="331"/>
      <c r="ACU1" s="331"/>
      <c r="ACV1" s="331"/>
      <c r="ACW1" s="331"/>
      <c r="ACX1" s="331"/>
      <c r="ACY1" s="331"/>
      <c r="ACZ1" s="331"/>
      <c r="ADA1" s="331"/>
      <c r="ADB1" s="331"/>
      <c r="ADC1" s="331"/>
      <c r="ADD1" s="331"/>
      <c r="ADE1" s="331"/>
      <c r="ADF1" s="331"/>
      <c r="ADG1" s="331"/>
      <c r="ADH1" s="331"/>
      <c r="ADI1" s="331"/>
      <c r="ADJ1" s="331"/>
      <c r="ADK1" s="331"/>
      <c r="ADL1" s="331"/>
      <c r="ADM1" s="331"/>
      <c r="ADN1" s="331"/>
      <c r="ADO1" s="331"/>
      <c r="ADP1" s="331"/>
      <c r="ADQ1" s="331"/>
      <c r="ADR1" s="331"/>
      <c r="ADS1" s="331"/>
      <c r="ADT1" s="331"/>
      <c r="ADU1" s="331"/>
      <c r="ADV1" s="331"/>
      <c r="ADW1" s="331"/>
      <c r="ADX1" s="331"/>
      <c r="ADY1" s="331"/>
      <c r="ADZ1" s="331"/>
      <c r="AEA1" s="331"/>
      <c r="AEB1" s="331"/>
      <c r="AEC1" s="331"/>
      <c r="AED1" s="331"/>
      <c r="AEE1" s="331"/>
      <c r="AEF1" s="331"/>
      <c r="AEG1" s="331"/>
      <c r="AEH1" s="331"/>
      <c r="AEI1" s="331"/>
      <c r="AEJ1" s="331"/>
      <c r="AEK1" s="331"/>
      <c r="AEL1" s="331"/>
      <c r="AEM1" s="331"/>
      <c r="AEN1" s="331"/>
      <c r="AEO1" s="331"/>
      <c r="AEP1" s="331"/>
      <c r="AEQ1" s="331"/>
      <c r="AER1" s="331"/>
      <c r="AES1" s="331"/>
      <c r="AET1" s="331"/>
      <c r="AEU1" s="331"/>
      <c r="AEV1" s="331"/>
      <c r="AEW1" s="331"/>
      <c r="AEX1" s="331"/>
      <c r="AEY1" s="331"/>
      <c r="AEZ1" s="331"/>
      <c r="AFA1" s="331"/>
      <c r="AFB1" s="331"/>
      <c r="AFC1" s="331"/>
      <c r="AFD1" s="331"/>
      <c r="AFE1" s="331"/>
      <c r="AFF1" s="331"/>
      <c r="AFG1" s="331"/>
      <c r="AFH1" s="331"/>
      <c r="AFI1" s="331"/>
      <c r="AFJ1" s="331"/>
      <c r="AFK1" s="331"/>
      <c r="AFL1" s="331"/>
      <c r="AFM1" s="331"/>
      <c r="AFN1" s="331"/>
      <c r="AFO1" s="331"/>
      <c r="AFP1" s="331"/>
      <c r="AFQ1" s="331"/>
      <c r="AFR1" s="331"/>
      <c r="AFS1" s="331"/>
      <c r="AFT1" s="331"/>
      <c r="AFU1" s="331"/>
      <c r="AFV1" s="331"/>
      <c r="AFW1" s="331"/>
      <c r="AFX1" s="331"/>
      <c r="AFY1" s="331"/>
      <c r="AFZ1" s="331"/>
      <c r="AGA1" s="331"/>
      <c r="AGB1" s="331"/>
      <c r="AGC1" s="331"/>
      <c r="AGD1" s="331"/>
      <c r="AGE1" s="331"/>
      <c r="AGF1" s="331"/>
      <c r="AGG1" s="331"/>
      <c r="AGH1" s="331"/>
      <c r="AGI1" s="331"/>
      <c r="AGJ1" s="331"/>
      <c r="AGK1" s="331"/>
      <c r="AGL1" s="331"/>
      <c r="AGM1" s="331"/>
      <c r="AGN1" s="331"/>
      <c r="AGO1" s="331"/>
      <c r="AGP1" s="331"/>
      <c r="AGQ1" s="331"/>
      <c r="AGR1" s="331"/>
      <c r="AGS1" s="331"/>
      <c r="AGT1" s="331"/>
      <c r="AGU1" s="331"/>
      <c r="AGV1" s="331"/>
      <c r="AGW1" s="331"/>
      <c r="AGX1" s="331"/>
      <c r="AGY1" s="331"/>
      <c r="AGZ1" s="331"/>
      <c r="AHA1" s="331"/>
      <c r="AHB1" s="331"/>
      <c r="AHC1" s="331"/>
      <c r="AHD1" s="331"/>
      <c r="AHE1" s="331"/>
      <c r="AHF1" s="331"/>
      <c r="AHG1" s="331"/>
      <c r="AHH1" s="331"/>
      <c r="AHI1" s="331"/>
      <c r="AHJ1" s="331"/>
      <c r="AHK1" s="331"/>
      <c r="AHL1" s="331"/>
      <c r="AHM1" s="331"/>
      <c r="AHN1" s="331"/>
      <c r="AHO1" s="331"/>
      <c r="AHP1" s="331"/>
      <c r="AHQ1" s="331"/>
      <c r="AHR1" s="331"/>
      <c r="AHS1" s="331"/>
      <c r="AHT1" s="331"/>
      <c r="AHU1" s="331"/>
      <c r="AHV1" s="331"/>
      <c r="AHW1" s="331"/>
      <c r="AHX1" s="331"/>
      <c r="AHY1" s="331"/>
      <c r="AHZ1" s="331"/>
      <c r="AIA1" s="331"/>
      <c r="AIB1" s="331"/>
      <c r="AIC1" s="331"/>
      <c r="AID1" s="331"/>
      <c r="AIE1" s="331"/>
      <c r="AIF1" s="331"/>
      <c r="AIG1" s="331"/>
      <c r="AIH1" s="331"/>
      <c r="AII1" s="331"/>
      <c r="AIJ1" s="331"/>
      <c r="AIK1" s="331"/>
      <c r="AIL1" s="331"/>
      <c r="AIM1" s="331"/>
      <c r="AIN1" s="331"/>
      <c r="AIO1" s="331"/>
      <c r="AIP1" s="331"/>
      <c r="AIQ1" s="331"/>
      <c r="AIR1" s="331"/>
      <c r="AIS1" s="331"/>
      <c r="AIT1" s="331"/>
      <c r="AIU1" s="331"/>
      <c r="AIV1" s="331"/>
      <c r="AIW1" s="331"/>
      <c r="AIX1" s="331"/>
      <c r="AIY1" s="331"/>
      <c r="AIZ1" s="331"/>
      <c r="AJA1" s="331"/>
      <c r="AJB1" s="331"/>
      <c r="AJC1" s="331"/>
      <c r="AJD1" s="331"/>
      <c r="AJE1" s="331"/>
      <c r="AJF1" s="331"/>
      <c r="AJG1" s="331"/>
      <c r="AJH1" s="331"/>
      <c r="AJI1" s="331"/>
      <c r="AJJ1" s="331"/>
      <c r="AJK1" s="331"/>
      <c r="AJL1" s="331"/>
      <c r="AJM1" s="331"/>
      <c r="AJN1" s="331"/>
      <c r="AJO1" s="331"/>
      <c r="AJP1" s="331"/>
      <c r="AJQ1" s="331"/>
      <c r="AJR1" s="331"/>
      <c r="AJS1" s="331"/>
      <c r="AJT1" s="331"/>
      <c r="AJU1" s="331"/>
      <c r="AJV1" s="331"/>
      <c r="AJW1" s="331"/>
      <c r="AJX1" s="331"/>
      <c r="AJY1" s="331"/>
      <c r="AJZ1" s="331"/>
      <c r="AKA1" s="331"/>
      <c r="AKB1" s="331"/>
      <c r="AKC1" s="331"/>
      <c r="AKD1" s="331"/>
      <c r="AKE1" s="331"/>
      <c r="AKF1" s="331"/>
      <c r="AKG1" s="331"/>
      <c r="AKH1" s="331"/>
      <c r="AKI1" s="331"/>
      <c r="AKJ1" s="331"/>
      <c r="AKK1" s="331"/>
      <c r="AKL1" s="331"/>
      <c r="AKM1" s="331"/>
      <c r="AKN1" s="331"/>
      <c r="AKO1" s="331"/>
      <c r="AKP1" s="331"/>
      <c r="AKQ1" s="331"/>
      <c r="AKR1" s="331"/>
      <c r="AKS1" s="331"/>
      <c r="AKT1" s="331"/>
      <c r="AKU1" s="331"/>
      <c r="AKV1" s="331"/>
      <c r="AKW1" s="331"/>
      <c r="AKX1" s="331"/>
      <c r="AKY1" s="331"/>
      <c r="AKZ1" s="331"/>
      <c r="ALA1" s="331"/>
      <c r="ALB1" s="331"/>
      <c r="ALC1" s="331"/>
      <c r="ALD1" s="331"/>
      <c r="ALE1" s="331"/>
      <c r="ALF1" s="331"/>
      <c r="ALG1" s="331"/>
      <c r="ALH1" s="331"/>
      <c r="ALI1" s="331"/>
      <c r="ALJ1" s="331"/>
      <c r="ALK1" s="331"/>
      <c r="ALL1" s="331"/>
      <c r="ALM1" s="331"/>
      <c r="ALN1" s="331"/>
      <c r="ALO1" s="331"/>
      <c r="ALP1" s="331"/>
      <c r="ALQ1" s="331"/>
      <c r="ALR1" s="331"/>
      <c r="ALS1" s="331"/>
      <c r="ALT1" s="331"/>
      <c r="ALU1" s="331"/>
      <c r="ALV1" s="331"/>
      <c r="ALW1" s="331"/>
      <c r="ALX1" s="331"/>
      <c r="ALY1" s="331"/>
      <c r="ALZ1" s="331"/>
      <c r="AMA1" s="331"/>
      <c r="AMB1" s="331"/>
      <c r="AMC1" s="331"/>
      <c r="AMD1" s="331"/>
      <c r="AME1" s="331"/>
      <c r="AMF1" s="331"/>
      <c r="AMG1" s="331"/>
      <c r="AMH1" s="331"/>
      <c r="AMI1" s="331"/>
      <c r="AMJ1" s="331"/>
      <c r="AMK1" s="331"/>
      <c r="AML1" s="331"/>
    </row>
    <row r="2" spans="2:1026" s="74" customFormat="1" ht="29.25" customHeight="1" x14ac:dyDescent="0.55000000000000004">
      <c r="B2" s="828" t="s">
        <v>298</v>
      </c>
      <c r="C2" s="828"/>
      <c r="D2" s="828"/>
      <c r="E2" s="828"/>
      <c r="F2" s="828"/>
      <c r="G2" s="828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1"/>
      <c r="AT2" s="331"/>
      <c r="AU2" s="331"/>
      <c r="AV2" s="331"/>
      <c r="AW2" s="331"/>
      <c r="AX2" s="331"/>
      <c r="AY2" s="331"/>
      <c r="AZ2" s="331"/>
      <c r="BA2" s="331"/>
      <c r="BB2" s="331"/>
      <c r="BC2" s="331"/>
      <c r="BD2" s="331"/>
      <c r="BE2" s="331"/>
      <c r="BF2" s="331"/>
      <c r="BG2" s="331"/>
      <c r="BH2" s="331"/>
      <c r="BI2" s="331"/>
      <c r="BJ2" s="331"/>
      <c r="BK2" s="331"/>
      <c r="BL2" s="331"/>
      <c r="BM2" s="331"/>
      <c r="BN2" s="331"/>
      <c r="BO2" s="331"/>
      <c r="BP2" s="331"/>
      <c r="BQ2" s="331"/>
      <c r="BR2" s="331"/>
      <c r="BS2" s="331"/>
      <c r="BT2" s="331"/>
      <c r="BU2" s="331"/>
      <c r="BV2" s="331"/>
      <c r="BW2" s="331"/>
      <c r="BX2" s="331"/>
      <c r="BY2" s="331"/>
      <c r="BZ2" s="331"/>
      <c r="CA2" s="331"/>
      <c r="CB2" s="331"/>
      <c r="CC2" s="331"/>
      <c r="CD2" s="331"/>
      <c r="CE2" s="331"/>
      <c r="CF2" s="331"/>
      <c r="CG2" s="331"/>
      <c r="CH2" s="331"/>
      <c r="CI2" s="331"/>
      <c r="CJ2" s="331"/>
      <c r="CK2" s="331"/>
      <c r="CL2" s="331"/>
      <c r="CM2" s="331"/>
      <c r="CN2" s="331"/>
      <c r="CO2" s="331"/>
      <c r="CP2" s="331"/>
      <c r="CQ2" s="331"/>
      <c r="CR2" s="331"/>
      <c r="CS2" s="331"/>
      <c r="CT2" s="331"/>
      <c r="CU2" s="331"/>
      <c r="CV2" s="331"/>
      <c r="CW2" s="331"/>
      <c r="CX2" s="331"/>
      <c r="CY2" s="331"/>
      <c r="CZ2" s="331"/>
      <c r="DA2" s="331"/>
      <c r="DB2" s="331"/>
      <c r="DC2" s="331"/>
      <c r="DD2" s="331"/>
      <c r="DE2" s="331"/>
      <c r="DF2" s="331"/>
      <c r="DG2" s="331"/>
      <c r="DH2" s="331"/>
      <c r="DI2" s="331"/>
      <c r="DJ2" s="331"/>
      <c r="DK2" s="331"/>
      <c r="DL2" s="331"/>
      <c r="DM2" s="331"/>
      <c r="DN2" s="331"/>
      <c r="DO2" s="331"/>
      <c r="DP2" s="331"/>
      <c r="DQ2" s="331"/>
      <c r="DR2" s="331"/>
      <c r="DS2" s="331"/>
      <c r="DT2" s="331"/>
      <c r="DU2" s="331"/>
      <c r="DV2" s="331"/>
      <c r="DW2" s="331"/>
      <c r="DX2" s="331"/>
      <c r="DY2" s="331"/>
      <c r="DZ2" s="331"/>
      <c r="EA2" s="331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  <c r="EQ2" s="331"/>
      <c r="ER2" s="331"/>
      <c r="ES2" s="331"/>
      <c r="ET2" s="331"/>
      <c r="EU2" s="331"/>
      <c r="EV2" s="331"/>
      <c r="EW2" s="331"/>
      <c r="EX2" s="331"/>
      <c r="EY2" s="331"/>
      <c r="EZ2" s="331"/>
      <c r="FA2" s="331"/>
      <c r="FB2" s="331"/>
      <c r="FC2" s="331"/>
      <c r="FD2" s="331"/>
      <c r="FE2" s="331"/>
      <c r="FF2" s="331"/>
      <c r="FG2" s="331"/>
      <c r="FH2" s="331"/>
      <c r="FI2" s="331"/>
      <c r="FJ2" s="331"/>
      <c r="FK2" s="331"/>
      <c r="FL2" s="331"/>
      <c r="FM2" s="331"/>
      <c r="FN2" s="331"/>
      <c r="FO2" s="331"/>
      <c r="FP2" s="331"/>
      <c r="FQ2" s="331"/>
      <c r="FR2" s="331"/>
      <c r="FS2" s="331"/>
      <c r="FT2" s="331"/>
      <c r="FU2" s="331"/>
      <c r="FV2" s="331"/>
      <c r="FW2" s="331"/>
      <c r="FX2" s="331"/>
      <c r="FY2" s="331"/>
      <c r="FZ2" s="331"/>
      <c r="GA2" s="331"/>
      <c r="GB2" s="331"/>
      <c r="GC2" s="331"/>
      <c r="GD2" s="331"/>
      <c r="GE2" s="331"/>
      <c r="GF2" s="331"/>
      <c r="GG2" s="331"/>
      <c r="GH2" s="331"/>
      <c r="GI2" s="331"/>
      <c r="GJ2" s="331"/>
      <c r="GK2" s="331"/>
      <c r="GL2" s="331"/>
      <c r="GM2" s="331"/>
      <c r="GN2" s="331"/>
      <c r="GO2" s="331"/>
      <c r="GP2" s="331"/>
      <c r="GQ2" s="331"/>
      <c r="GR2" s="331"/>
      <c r="GS2" s="331"/>
      <c r="GT2" s="331"/>
      <c r="GU2" s="331"/>
      <c r="GV2" s="331"/>
      <c r="GW2" s="331"/>
      <c r="GX2" s="331"/>
      <c r="GY2" s="331"/>
      <c r="GZ2" s="331"/>
      <c r="HA2" s="331"/>
      <c r="HB2" s="331"/>
      <c r="HC2" s="331"/>
      <c r="HD2" s="331"/>
      <c r="HE2" s="331"/>
      <c r="HF2" s="331"/>
      <c r="HG2" s="331"/>
      <c r="HH2" s="331"/>
      <c r="HI2" s="331"/>
      <c r="HJ2" s="331"/>
      <c r="HK2" s="331"/>
      <c r="HL2" s="331"/>
      <c r="HM2" s="331"/>
      <c r="HN2" s="331"/>
      <c r="HO2" s="331"/>
      <c r="HP2" s="331"/>
      <c r="HQ2" s="331"/>
      <c r="HR2" s="331"/>
      <c r="HS2" s="331"/>
      <c r="HT2" s="331"/>
      <c r="HU2" s="331"/>
      <c r="HV2" s="331"/>
      <c r="HW2" s="331"/>
      <c r="HX2" s="331"/>
      <c r="HY2" s="331"/>
      <c r="HZ2" s="331"/>
      <c r="IA2" s="331"/>
      <c r="IB2" s="331"/>
      <c r="IC2" s="331"/>
      <c r="ID2" s="331"/>
      <c r="IE2" s="331"/>
      <c r="IF2" s="331"/>
      <c r="IG2" s="331"/>
      <c r="IH2" s="331"/>
      <c r="II2" s="331"/>
      <c r="IJ2" s="331"/>
      <c r="IK2" s="331"/>
      <c r="IL2" s="331"/>
      <c r="IM2" s="331"/>
      <c r="IN2" s="331"/>
      <c r="IO2" s="331"/>
      <c r="IP2" s="331"/>
      <c r="IQ2" s="331"/>
      <c r="IR2" s="331"/>
      <c r="IS2" s="331"/>
      <c r="IT2" s="331"/>
      <c r="IU2" s="331"/>
      <c r="IV2" s="331"/>
      <c r="IW2" s="331"/>
      <c r="IX2" s="331"/>
      <c r="IY2" s="331"/>
      <c r="IZ2" s="331"/>
      <c r="JA2" s="331"/>
      <c r="JB2" s="331"/>
      <c r="JC2" s="331"/>
      <c r="JD2" s="331"/>
      <c r="JE2" s="331"/>
      <c r="JF2" s="331"/>
      <c r="JG2" s="331"/>
      <c r="JH2" s="331"/>
      <c r="JI2" s="331"/>
      <c r="JJ2" s="331"/>
      <c r="JK2" s="331"/>
      <c r="JL2" s="331"/>
      <c r="JM2" s="331"/>
      <c r="JN2" s="331"/>
      <c r="JO2" s="331"/>
      <c r="JP2" s="331"/>
      <c r="JQ2" s="331"/>
      <c r="JR2" s="331"/>
      <c r="JS2" s="331"/>
      <c r="JT2" s="331"/>
      <c r="JU2" s="331"/>
      <c r="JV2" s="331"/>
      <c r="JW2" s="331"/>
      <c r="JX2" s="331"/>
      <c r="JY2" s="331"/>
      <c r="JZ2" s="331"/>
      <c r="KA2" s="331"/>
      <c r="KB2" s="331"/>
      <c r="KC2" s="331"/>
      <c r="KD2" s="331"/>
      <c r="KE2" s="331"/>
      <c r="KF2" s="331"/>
      <c r="KG2" s="331"/>
      <c r="KH2" s="331"/>
      <c r="KI2" s="331"/>
      <c r="KJ2" s="331"/>
      <c r="KK2" s="331"/>
      <c r="KL2" s="331"/>
      <c r="KM2" s="331"/>
      <c r="KN2" s="331"/>
      <c r="KO2" s="331"/>
      <c r="KP2" s="331"/>
      <c r="KQ2" s="331"/>
      <c r="KR2" s="331"/>
      <c r="KS2" s="331"/>
      <c r="KT2" s="331"/>
      <c r="KU2" s="331"/>
      <c r="KV2" s="331"/>
      <c r="KW2" s="331"/>
      <c r="KX2" s="331"/>
      <c r="KY2" s="331"/>
      <c r="KZ2" s="331"/>
      <c r="LA2" s="331"/>
      <c r="LB2" s="331"/>
      <c r="LC2" s="331"/>
      <c r="LD2" s="331"/>
      <c r="LE2" s="331"/>
      <c r="LF2" s="331"/>
      <c r="LG2" s="331"/>
      <c r="LH2" s="331"/>
      <c r="LI2" s="331"/>
      <c r="LJ2" s="331"/>
      <c r="LK2" s="331"/>
      <c r="LL2" s="331"/>
      <c r="LM2" s="331"/>
      <c r="LN2" s="331"/>
      <c r="LO2" s="331"/>
      <c r="LP2" s="331"/>
      <c r="LQ2" s="331"/>
      <c r="LR2" s="331"/>
      <c r="LS2" s="331"/>
      <c r="LT2" s="331"/>
      <c r="LU2" s="331"/>
      <c r="LV2" s="331"/>
      <c r="LW2" s="331"/>
      <c r="LX2" s="331"/>
      <c r="LY2" s="331"/>
      <c r="LZ2" s="331"/>
      <c r="MA2" s="331"/>
      <c r="MB2" s="331"/>
      <c r="MC2" s="331"/>
      <c r="MD2" s="331"/>
      <c r="ME2" s="331"/>
      <c r="MF2" s="331"/>
      <c r="MG2" s="331"/>
      <c r="MH2" s="331"/>
      <c r="MI2" s="331"/>
      <c r="MJ2" s="331"/>
      <c r="MK2" s="331"/>
      <c r="ML2" s="331"/>
      <c r="MM2" s="331"/>
      <c r="MN2" s="331"/>
      <c r="MO2" s="331"/>
      <c r="MP2" s="331"/>
      <c r="MQ2" s="331"/>
      <c r="MR2" s="331"/>
      <c r="MS2" s="331"/>
      <c r="MT2" s="331"/>
      <c r="MU2" s="331"/>
      <c r="MV2" s="331"/>
      <c r="MW2" s="331"/>
      <c r="MX2" s="331"/>
      <c r="MY2" s="331"/>
      <c r="MZ2" s="331"/>
      <c r="NA2" s="331"/>
      <c r="NB2" s="331"/>
      <c r="NC2" s="331"/>
      <c r="ND2" s="331"/>
      <c r="NE2" s="331"/>
      <c r="NF2" s="331"/>
      <c r="NG2" s="331"/>
      <c r="NH2" s="331"/>
      <c r="NI2" s="331"/>
      <c r="NJ2" s="331"/>
      <c r="NK2" s="331"/>
      <c r="NL2" s="331"/>
      <c r="NM2" s="331"/>
      <c r="NN2" s="331"/>
      <c r="NO2" s="331"/>
      <c r="NP2" s="331"/>
      <c r="NQ2" s="331"/>
      <c r="NR2" s="331"/>
      <c r="NS2" s="331"/>
      <c r="NT2" s="331"/>
      <c r="NU2" s="331"/>
      <c r="NV2" s="331"/>
      <c r="NW2" s="331"/>
      <c r="NX2" s="331"/>
      <c r="NY2" s="331"/>
      <c r="NZ2" s="331"/>
      <c r="OA2" s="331"/>
      <c r="OB2" s="331"/>
      <c r="OC2" s="331"/>
      <c r="OD2" s="331"/>
      <c r="OE2" s="331"/>
      <c r="OF2" s="331"/>
      <c r="OG2" s="331"/>
      <c r="OH2" s="331"/>
      <c r="OI2" s="331"/>
      <c r="OJ2" s="331"/>
      <c r="OK2" s="331"/>
      <c r="OL2" s="331"/>
      <c r="OM2" s="331"/>
      <c r="ON2" s="331"/>
      <c r="OO2" s="331"/>
      <c r="OP2" s="331"/>
      <c r="OQ2" s="331"/>
      <c r="OR2" s="331"/>
      <c r="OS2" s="331"/>
      <c r="OT2" s="331"/>
      <c r="OU2" s="331"/>
      <c r="OV2" s="331"/>
      <c r="OW2" s="331"/>
      <c r="OX2" s="331"/>
      <c r="OY2" s="331"/>
      <c r="OZ2" s="331"/>
      <c r="PA2" s="331"/>
      <c r="PB2" s="331"/>
      <c r="PC2" s="331"/>
      <c r="PD2" s="331"/>
      <c r="PE2" s="331"/>
      <c r="PF2" s="331"/>
      <c r="PG2" s="331"/>
      <c r="PH2" s="331"/>
      <c r="PI2" s="331"/>
      <c r="PJ2" s="331"/>
      <c r="PK2" s="331"/>
      <c r="PL2" s="331"/>
      <c r="PM2" s="331"/>
      <c r="PN2" s="331"/>
      <c r="PO2" s="331"/>
      <c r="PP2" s="331"/>
      <c r="PQ2" s="331"/>
      <c r="PR2" s="331"/>
      <c r="PS2" s="331"/>
      <c r="PT2" s="331"/>
      <c r="PU2" s="331"/>
      <c r="PV2" s="331"/>
      <c r="PW2" s="331"/>
      <c r="PX2" s="331"/>
      <c r="PY2" s="331"/>
      <c r="PZ2" s="331"/>
      <c r="QA2" s="331"/>
      <c r="QB2" s="331"/>
      <c r="QC2" s="331"/>
      <c r="QD2" s="331"/>
      <c r="QE2" s="331"/>
      <c r="QF2" s="331"/>
      <c r="QG2" s="331"/>
      <c r="QH2" s="331"/>
      <c r="QI2" s="331"/>
      <c r="QJ2" s="331"/>
      <c r="QK2" s="331"/>
      <c r="QL2" s="331"/>
      <c r="QM2" s="331"/>
      <c r="QN2" s="331"/>
      <c r="QO2" s="331"/>
      <c r="QP2" s="331"/>
      <c r="QQ2" s="331"/>
      <c r="QR2" s="331"/>
      <c r="QS2" s="331"/>
      <c r="QT2" s="331"/>
      <c r="QU2" s="331"/>
      <c r="QV2" s="331"/>
      <c r="QW2" s="331"/>
      <c r="QX2" s="331"/>
      <c r="QY2" s="331"/>
      <c r="QZ2" s="331"/>
      <c r="RA2" s="331"/>
      <c r="RB2" s="331"/>
      <c r="RC2" s="331"/>
      <c r="RD2" s="331"/>
      <c r="RE2" s="331"/>
      <c r="RF2" s="331"/>
      <c r="RG2" s="331"/>
      <c r="RH2" s="331"/>
      <c r="RI2" s="331"/>
      <c r="RJ2" s="331"/>
      <c r="RK2" s="331"/>
      <c r="RL2" s="331"/>
      <c r="RM2" s="331"/>
      <c r="RN2" s="331"/>
      <c r="RO2" s="331"/>
      <c r="RP2" s="331"/>
      <c r="RQ2" s="331"/>
      <c r="RR2" s="331"/>
      <c r="RS2" s="331"/>
      <c r="RT2" s="331"/>
      <c r="RU2" s="331"/>
      <c r="RV2" s="331"/>
      <c r="RW2" s="331"/>
      <c r="RX2" s="331"/>
      <c r="RY2" s="331"/>
      <c r="RZ2" s="331"/>
      <c r="SA2" s="331"/>
      <c r="SB2" s="331"/>
      <c r="SC2" s="331"/>
      <c r="SD2" s="331"/>
      <c r="SE2" s="331"/>
      <c r="SF2" s="331"/>
      <c r="SG2" s="331"/>
      <c r="SH2" s="331"/>
      <c r="SI2" s="331"/>
      <c r="SJ2" s="331"/>
      <c r="SK2" s="331"/>
      <c r="SL2" s="331"/>
      <c r="SM2" s="331"/>
      <c r="SN2" s="331"/>
      <c r="SO2" s="331"/>
      <c r="SP2" s="331"/>
      <c r="SQ2" s="331"/>
      <c r="SR2" s="331"/>
      <c r="SS2" s="331"/>
      <c r="ST2" s="331"/>
      <c r="SU2" s="331"/>
      <c r="SV2" s="331"/>
      <c r="SW2" s="331"/>
      <c r="SX2" s="331"/>
      <c r="SY2" s="331"/>
      <c r="SZ2" s="331"/>
      <c r="TA2" s="331"/>
      <c r="TB2" s="331"/>
      <c r="TC2" s="331"/>
      <c r="TD2" s="331"/>
      <c r="TE2" s="331"/>
      <c r="TF2" s="331"/>
      <c r="TG2" s="331"/>
      <c r="TH2" s="331"/>
      <c r="TI2" s="331"/>
      <c r="TJ2" s="331"/>
      <c r="TK2" s="331"/>
      <c r="TL2" s="331"/>
      <c r="TM2" s="331"/>
      <c r="TN2" s="331"/>
      <c r="TO2" s="331"/>
      <c r="TP2" s="331"/>
      <c r="TQ2" s="331"/>
      <c r="TR2" s="331"/>
      <c r="TS2" s="331"/>
      <c r="TT2" s="331"/>
      <c r="TU2" s="331"/>
      <c r="TV2" s="331"/>
      <c r="TW2" s="331"/>
      <c r="TX2" s="331"/>
      <c r="TY2" s="331"/>
      <c r="TZ2" s="331"/>
      <c r="UA2" s="331"/>
      <c r="UB2" s="331"/>
      <c r="UC2" s="331"/>
      <c r="UD2" s="331"/>
      <c r="UE2" s="331"/>
      <c r="UF2" s="331"/>
      <c r="UG2" s="331"/>
      <c r="UH2" s="331"/>
      <c r="UI2" s="331"/>
      <c r="UJ2" s="331"/>
      <c r="UK2" s="331"/>
      <c r="UL2" s="331"/>
      <c r="UM2" s="331"/>
      <c r="UN2" s="331"/>
      <c r="UO2" s="331"/>
      <c r="UP2" s="331"/>
      <c r="UQ2" s="331"/>
      <c r="UR2" s="331"/>
      <c r="US2" s="331"/>
      <c r="UT2" s="331"/>
      <c r="UU2" s="331"/>
      <c r="UV2" s="331"/>
      <c r="UW2" s="331"/>
      <c r="UX2" s="331"/>
      <c r="UY2" s="331"/>
      <c r="UZ2" s="331"/>
      <c r="VA2" s="331"/>
      <c r="VB2" s="331"/>
      <c r="VC2" s="331"/>
      <c r="VD2" s="331"/>
      <c r="VE2" s="331"/>
      <c r="VF2" s="331"/>
      <c r="VG2" s="331"/>
      <c r="VH2" s="331"/>
      <c r="VI2" s="331"/>
      <c r="VJ2" s="331"/>
      <c r="VK2" s="331"/>
      <c r="VL2" s="331"/>
      <c r="VM2" s="331"/>
      <c r="VN2" s="331"/>
      <c r="VO2" s="331"/>
      <c r="VP2" s="331"/>
      <c r="VQ2" s="331"/>
      <c r="VR2" s="331"/>
      <c r="VS2" s="331"/>
      <c r="VT2" s="331"/>
      <c r="VU2" s="331"/>
      <c r="VV2" s="331"/>
      <c r="VW2" s="331"/>
      <c r="VX2" s="331"/>
      <c r="VY2" s="331"/>
      <c r="VZ2" s="331"/>
      <c r="WA2" s="331"/>
      <c r="WB2" s="331"/>
      <c r="WC2" s="331"/>
      <c r="WD2" s="331"/>
      <c r="WE2" s="331"/>
      <c r="WF2" s="331"/>
      <c r="WG2" s="331"/>
      <c r="WH2" s="331"/>
      <c r="WI2" s="331"/>
      <c r="WJ2" s="331"/>
      <c r="WK2" s="331"/>
      <c r="WL2" s="331"/>
      <c r="WM2" s="331"/>
      <c r="WN2" s="331"/>
      <c r="WO2" s="331"/>
      <c r="WP2" s="331"/>
      <c r="WQ2" s="331"/>
      <c r="WR2" s="331"/>
      <c r="WS2" s="331"/>
      <c r="WT2" s="331"/>
      <c r="WU2" s="331"/>
      <c r="WV2" s="331"/>
      <c r="WW2" s="331"/>
      <c r="WX2" s="331"/>
      <c r="WY2" s="331"/>
      <c r="WZ2" s="331"/>
      <c r="XA2" s="331"/>
      <c r="XB2" s="331"/>
      <c r="XC2" s="331"/>
      <c r="XD2" s="331"/>
      <c r="XE2" s="331"/>
      <c r="XF2" s="331"/>
      <c r="XG2" s="331"/>
      <c r="XH2" s="331"/>
      <c r="XI2" s="331"/>
      <c r="XJ2" s="331"/>
      <c r="XK2" s="331"/>
      <c r="XL2" s="331"/>
      <c r="XM2" s="331"/>
      <c r="XN2" s="331"/>
      <c r="XO2" s="331"/>
      <c r="XP2" s="331"/>
      <c r="XQ2" s="331"/>
      <c r="XR2" s="331"/>
      <c r="XS2" s="331"/>
      <c r="XT2" s="331"/>
      <c r="XU2" s="331"/>
      <c r="XV2" s="331"/>
      <c r="XW2" s="331"/>
      <c r="XX2" s="331"/>
      <c r="XY2" s="331"/>
      <c r="XZ2" s="331"/>
      <c r="YA2" s="331"/>
      <c r="YB2" s="331"/>
      <c r="YC2" s="331"/>
      <c r="YD2" s="331"/>
      <c r="YE2" s="331"/>
      <c r="YF2" s="331"/>
      <c r="YG2" s="331"/>
      <c r="YH2" s="331"/>
      <c r="YI2" s="331"/>
      <c r="YJ2" s="331"/>
      <c r="YK2" s="331"/>
      <c r="YL2" s="331"/>
      <c r="YM2" s="331"/>
      <c r="YN2" s="331"/>
      <c r="YO2" s="331"/>
      <c r="YP2" s="331"/>
      <c r="YQ2" s="331"/>
      <c r="YR2" s="331"/>
      <c r="YS2" s="331"/>
      <c r="YT2" s="331"/>
      <c r="YU2" s="331"/>
      <c r="YV2" s="331"/>
      <c r="YW2" s="331"/>
      <c r="YX2" s="331"/>
      <c r="YY2" s="331"/>
      <c r="YZ2" s="331"/>
      <c r="ZA2" s="331"/>
      <c r="ZB2" s="331"/>
      <c r="ZC2" s="331"/>
      <c r="ZD2" s="331"/>
      <c r="ZE2" s="331"/>
      <c r="ZF2" s="331"/>
      <c r="ZG2" s="331"/>
      <c r="ZH2" s="331"/>
      <c r="ZI2" s="331"/>
      <c r="ZJ2" s="331"/>
      <c r="ZK2" s="331"/>
      <c r="ZL2" s="331"/>
      <c r="ZM2" s="331"/>
      <c r="ZN2" s="331"/>
      <c r="ZO2" s="331"/>
      <c r="ZP2" s="331"/>
      <c r="ZQ2" s="331"/>
      <c r="ZR2" s="331"/>
      <c r="ZS2" s="331"/>
      <c r="ZT2" s="331"/>
      <c r="ZU2" s="331"/>
      <c r="ZV2" s="331"/>
      <c r="ZW2" s="331"/>
      <c r="ZX2" s="331"/>
      <c r="ZY2" s="331"/>
      <c r="ZZ2" s="331"/>
      <c r="AAA2" s="331"/>
      <c r="AAB2" s="331"/>
      <c r="AAC2" s="331"/>
      <c r="AAD2" s="331"/>
      <c r="AAE2" s="331"/>
      <c r="AAF2" s="331"/>
      <c r="AAG2" s="331"/>
      <c r="AAH2" s="331"/>
      <c r="AAI2" s="331"/>
      <c r="AAJ2" s="331"/>
      <c r="AAK2" s="331"/>
      <c r="AAL2" s="331"/>
      <c r="AAM2" s="331"/>
      <c r="AAN2" s="331"/>
      <c r="AAO2" s="331"/>
      <c r="AAP2" s="331"/>
      <c r="AAQ2" s="331"/>
      <c r="AAR2" s="331"/>
      <c r="AAS2" s="331"/>
      <c r="AAT2" s="331"/>
      <c r="AAU2" s="331"/>
      <c r="AAV2" s="331"/>
      <c r="AAW2" s="331"/>
      <c r="AAX2" s="331"/>
      <c r="AAY2" s="331"/>
      <c r="AAZ2" s="331"/>
      <c r="ABA2" s="331"/>
      <c r="ABB2" s="331"/>
      <c r="ABC2" s="331"/>
      <c r="ABD2" s="331"/>
      <c r="ABE2" s="331"/>
      <c r="ABF2" s="331"/>
      <c r="ABG2" s="331"/>
      <c r="ABH2" s="331"/>
      <c r="ABI2" s="331"/>
      <c r="ABJ2" s="331"/>
      <c r="ABK2" s="331"/>
      <c r="ABL2" s="331"/>
      <c r="ABM2" s="331"/>
      <c r="ABN2" s="331"/>
      <c r="ABO2" s="331"/>
      <c r="ABP2" s="331"/>
      <c r="ABQ2" s="331"/>
      <c r="ABR2" s="331"/>
      <c r="ABS2" s="331"/>
      <c r="ABT2" s="331"/>
      <c r="ABU2" s="331"/>
      <c r="ABV2" s="331"/>
      <c r="ABW2" s="331"/>
      <c r="ABX2" s="331"/>
      <c r="ABY2" s="331"/>
      <c r="ABZ2" s="331"/>
      <c r="ACA2" s="331"/>
      <c r="ACB2" s="331"/>
      <c r="ACC2" s="331"/>
      <c r="ACD2" s="331"/>
      <c r="ACE2" s="331"/>
      <c r="ACF2" s="331"/>
      <c r="ACG2" s="331"/>
      <c r="ACH2" s="331"/>
      <c r="ACI2" s="331"/>
      <c r="ACJ2" s="331"/>
      <c r="ACK2" s="331"/>
      <c r="ACL2" s="331"/>
      <c r="ACM2" s="331"/>
      <c r="ACN2" s="331"/>
      <c r="ACO2" s="331"/>
      <c r="ACP2" s="331"/>
      <c r="ACQ2" s="331"/>
      <c r="ACR2" s="331"/>
      <c r="ACS2" s="331"/>
      <c r="ACT2" s="331"/>
      <c r="ACU2" s="331"/>
      <c r="ACV2" s="331"/>
      <c r="ACW2" s="331"/>
      <c r="ACX2" s="331"/>
      <c r="ACY2" s="331"/>
      <c r="ACZ2" s="331"/>
      <c r="ADA2" s="331"/>
      <c r="ADB2" s="331"/>
      <c r="ADC2" s="331"/>
      <c r="ADD2" s="331"/>
      <c r="ADE2" s="331"/>
      <c r="ADF2" s="331"/>
      <c r="ADG2" s="331"/>
      <c r="ADH2" s="331"/>
      <c r="ADI2" s="331"/>
      <c r="ADJ2" s="331"/>
      <c r="ADK2" s="331"/>
      <c r="ADL2" s="331"/>
      <c r="ADM2" s="331"/>
      <c r="ADN2" s="331"/>
      <c r="ADO2" s="331"/>
      <c r="ADP2" s="331"/>
      <c r="ADQ2" s="331"/>
      <c r="ADR2" s="331"/>
      <c r="ADS2" s="331"/>
      <c r="ADT2" s="331"/>
      <c r="ADU2" s="331"/>
      <c r="ADV2" s="331"/>
      <c r="ADW2" s="331"/>
      <c r="ADX2" s="331"/>
      <c r="ADY2" s="331"/>
      <c r="ADZ2" s="331"/>
      <c r="AEA2" s="331"/>
      <c r="AEB2" s="331"/>
      <c r="AEC2" s="331"/>
      <c r="AED2" s="331"/>
      <c r="AEE2" s="331"/>
      <c r="AEF2" s="331"/>
      <c r="AEG2" s="331"/>
      <c r="AEH2" s="331"/>
      <c r="AEI2" s="331"/>
      <c r="AEJ2" s="331"/>
      <c r="AEK2" s="331"/>
      <c r="AEL2" s="331"/>
      <c r="AEM2" s="331"/>
      <c r="AEN2" s="331"/>
      <c r="AEO2" s="331"/>
      <c r="AEP2" s="331"/>
      <c r="AEQ2" s="331"/>
      <c r="AER2" s="331"/>
      <c r="AES2" s="331"/>
      <c r="AET2" s="331"/>
      <c r="AEU2" s="331"/>
      <c r="AEV2" s="331"/>
      <c r="AEW2" s="331"/>
      <c r="AEX2" s="331"/>
      <c r="AEY2" s="331"/>
      <c r="AEZ2" s="331"/>
      <c r="AFA2" s="331"/>
      <c r="AFB2" s="331"/>
      <c r="AFC2" s="331"/>
      <c r="AFD2" s="331"/>
      <c r="AFE2" s="331"/>
      <c r="AFF2" s="331"/>
      <c r="AFG2" s="331"/>
      <c r="AFH2" s="331"/>
      <c r="AFI2" s="331"/>
      <c r="AFJ2" s="331"/>
      <c r="AFK2" s="331"/>
      <c r="AFL2" s="331"/>
      <c r="AFM2" s="331"/>
      <c r="AFN2" s="331"/>
      <c r="AFO2" s="331"/>
      <c r="AFP2" s="331"/>
      <c r="AFQ2" s="331"/>
      <c r="AFR2" s="331"/>
      <c r="AFS2" s="331"/>
      <c r="AFT2" s="331"/>
      <c r="AFU2" s="331"/>
      <c r="AFV2" s="331"/>
      <c r="AFW2" s="331"/>
      <c r="AFX2" s="331"/>
      <c r="AFY2" s="331"/>
      <c r="AFZ2" s="331"/>
      <c r="AGA2" s="331"/>
      <c r="AGB2" s="331"/>
      <c r="AGC2" s="331"/>
      <c r="AGD2" s="331"/>
      <c r="AGE2" s="331"/>
      <c r="AGF2" s="331"/>
      <c r="AGG2" s="331"/>
      <c r="AGH2" s="331"/>
      <c r="AGI2" s="331"/>
      <c r="AGJ2" s="331"/>
      <c r="AGK2" s="331"/>
      <c r="AGL2" s="331"/>
      <c r="AGM2" s="331"/>
      <c r="AGN2" s="331"/>
      <c r="AGO2" s="331"/>
      <c r="AGP2" s="331"/>
      <c r="AGQ2" s="331"/>
      <c r="AGR2" s="331"/>
      <c r="AGS2" s="331"/>
      <c r="AGT2" s="331"/>
      <c r="AGU2" s="331"/>
      <c r="AGV2" s="331"/>
      <c r="AGW2" s="331"/>
      <c r="AGX2" s="331"/>
      <c r="AGY2" s="331"/>
      <c r="AGZ2" s="331"/>
      <c r="AHA2" s="331"/>
      <c r="AHB2" s="331"/>
      <c r="AHC2" s="331"/>
      <c r="AHD2" s="331"/>
      <c r="AHE2" s="331"/>
      <c r="AHF2" s="331"/>
      <c r="AHG2" s="331"/>
      <c r="AHH2" s="331"/>
      <c r="AHI2" s="331"/>
      <c r="AHJ2" s="331"/>
      <c r="AHK2" s="331"/>
      <c r="AHL2" s="331"/>
      <c r="AHM2" s="331"/>
      <c r="AHN2" s="331"/>
      <c r="AHO2" s="331"/>
      <c r="AHP2" s="331"/>
      <c r="AHQ2" s="331"/>
      <c r="AHR2" s="331"/>
      <c r="AHS2" s="331"/>
      <c r="AHT2" s="331"/>
      <c r="AHU2" s="331"/>
      <c r="AHV2" s="331"/>
      <c r="AHW2" s="331"/>
      <c r="AHX2" s="331"/>
      <c r="AHY2" s="331"/>
      <c r="AHZ2" s="331"/>
      <c r="AIA2" s="331"/>
      <c r="AIB2" s="331"/>
      <c r="AIC2" s="331"/>
      <c r="AID2" s="331"/>
      <c r="AIE2" s="331"/>
      <c r="AIF2" s="331"/>
      <c r="AIG2" s="331"/>
      <c r="AIH2" s="331"/>
      <c r="AII2" s="331"/>
      <c r="AIJ2" s="331"/>
      <c r="AIK2" s="331"/>
      <c r="AIL2" s="331"/>
      <c r="AIM2" s="331"/>
      <c r="AIN2" s="331"/>
      <c r="AIO2" s="331"/>
      <c r="AIP2" s="331"/>
      <c r="AIQ2" s="331"/>
      <c r="AIR2" s="331"/>
      <c r="AIS2" s="331"/>
      <c r="AIT2" s="331"/>
      <c r="AIU2" s="331"/>
      <c r="AIV2" s="331"/>
      <c r="AIW2" s="331"/>
      <c r="AIX2" s="331"/>
      <c r="AIY2" s="331"/>
      <c r="AIZ2" s="331"/>
      <c r="AJA2" s="331"/>
      <c r="AJB2" s="331"/>
      <c r="AJC2" s="331"/>
      <c r="AJD2" s="331"/>
      <c r="AJE2" s="331"/>
      <c r="AJF2" s="331"/>
      <c r="AJG2" s="331"/>
      <c r="AJH2" s="331"/>
      <c r="AJI2" s="331"/>
      <c r="AJJ2" s="331"/>
      <c r="AJK2" s="331"/>
      <c r="AJL2" s="331"/>
      <c r="AJM2" s="331"/>
      <c r="AJN2" s="331"/>
      <c r="AJO2" s="331"/>
      <c r="AJP2" s="331"/>
      <c r="AJQ2" s="331"/>
      <c r="AJR2" s="331"/>
      <c r="AJS2" s="331"/>
      <c r="AJT2" s="331"/>
      <c r="AJU2" s="331"/>
      <c r="AJV2" s="331"/>
      <c r="AJW2" s="331"/>
      <c r="AJX2" s="331"/>
      <c r="AJY2" s="331"/>
      <c r="AJZ2" s="331"/>
      <c r="AKA2" s="331"/>
      <c r="AKB2" s="331"/>
      <c r="AKC2" s="331"/>
      <c r="AKD2" s="331"/>
      <c r="AKE2" s="331"/>
      <c r="AKF2" s="331"/>
      <c r="AKG2" s="331"/>
      <c r="AKH2" s="331"/>
      <c r="AKI2" s="331"/>
      <c r="AKJ2" s="331"/>
      <c r="AKK2" s="331"/>
      <c r="AKL2" s="331"/>
      <c r="AKM2" s="331"/>
      <c r="AKN2" s="331"/>
      <c r="AKO2" s="331"/>
      <c r="AKP2" s="331"/>
      <c r="AKQ2" s="331"/>
      <c r="AKR2" s="331"/>
      <c r="AKS2" s="331"/>
      <c r="AKT2" s="331"/>
      <c r="AKU2" s="331"/>
      <c r="AKV2" s="331"/>
      <c r="AKW2" s="331"/>
      <c r="AKX2" s="331"/>
      <c r="AKY2" s="331"/>
      <c r="AKZ2" s="331"/>
      <c r="ALA2" s="331"/>
      <c r="ALB2" s="331"/>
      <c r="ALC2" s="331"/>
      <c r="ALD2" s="331"/>
      <c r="ALE2" s="331"/>
      <c r="ALF2" s="331"/>
      <c r="ALG2" s="331"/>
      <c r="ALH2" s="331"/>
      <c r="ALI2" s="331"/>
      <c r="ALJ2" s="331"/>
      <c r="ALK2" s="331"/>
      <c r="ALL2" s="331"/>
      <c r="ALM2" s="331"/>
      <c r="ALN2" s="331"/>
      <c r="ALO2" s="331"/>
      <c r="ALP2" s="331"/>
      <c r="ALQ2" s="331"/>
      <c r="ALR2" s="331"/>
      <c r="ALS2" s="331"/>
      <c r="ALT2" s="331"/>
      <c r="ALU2" s="331"/>
      <c r="ALV2" s="331"/>
      <c r="ALW2" s="331"/>
      <c r="ALX2" s="331"/>
      <c r="ALY2" s="331"/>
      <c r="ALZ2" s="331"/>
      <c r="AMA2" s="331"/>
      <c r="AMB2" s="331"/>
      <c r="AMC2" s="331"/>
      <c r="AMD2" s="331"/>
      <c r="AME2" s="331"/>
      <c r="AMF2" s="331"/>
      <c r="AMG2" s="331"/>
      <c r="AMH2" s="331"/>
      <c r="AMI2" s="331"/>
      <c r="AMJ2" s="331"/>
      <c r="AMK2" s="331"/>
      <c r="AML2" s="331"/>
    </row>
    <row r="3" spans="2:1026" s="74" customFormat="1" ht="23.25" customHeight="1" x14ac:dyDescent="0.55000000000000004">
      <c r="B3" s="828" t="s">
        <v>437</v>
      </c>
      <c r="C3" s="828"/>
      <c r="D3" s="828"/>
      <c r="E3" s="828"/>
      <c r="F3" s="828"/>
      <c r="G3" s="828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1"/>
      <c r="AV3" s="331"/>
      <c r="AW3" s="331"/>
      <c r="AX3" s="331"/>
      <c r="AY3" s="331"/>
      <c r="AZ3" s="331"/>
      <c r="BA3" s="331"/>
      <c r="BB3" s="331"/>
      <c r="BC3" s="331"/>
      <c r="BD3" s="331"/>
      <c r="BE3" s="331"/>
      <c r="BF3" s="331"/>
      <c r="BG3" s="331"/>
      <c r="BH3" s="331"/>
      <c r="BI3" s="331"/>
      <c r="BJ3" s="331"/>
      <c r="BK3" s="331"/>
      <c r="BL3" s="331"/>
      <c r="BM3" s="331"/>
      <c r="BN3" s="331"/>
      <c r="BO3" s="331"/>
      <c r="BP3" s="331"/>
      <c r="BQ3" s="331"/>
      <c r="BR3" s="331"/>
      <c r="BS3" s="331"/>
      <c r="BT3" s="331"/>
      <c r="BU3" s="331"/>
      <c r="BV3" s="331"/>
      <c r="BW3" s="331"/>
      <c r="BX3" s="331"/>
      <c r="BY3" s="331"/>
      <c r="BZ3" s="331"/>
      <c r="CA3" s="331"/>
      <c r="CB3" s="331"/>
      <c r="CC3" s="331"/>
      <c r="CD3" s="331"/>
      <c r="CE3" s="331"/>
      <c r="CF3" s="331"/>
      <c r="CG3" s="331"/>
      <c r="CH3" s="331"/>
      <c r="CI3" s="331"/>
      <c r="CJ3" s="331"/>
      <c r="CK3" s="331"/>
      <c r="CL3" s="331"/>
      <c r="CM3" s="331"/>
      <c r="CN3" s="331"/>
      <c r="CO3" s="331"/>
      <c r="CP3" s="331"/>
      <c r="CQ3" s="331"/>
      <c r="CR3" s="331"/>
      <c r="CS3" s="331"/>
      <c r="CT3" s="331"/>
      <c r="CU3" s="331"/>
      <c r="CV3" s="331"/>
      <c r="CW3" s="331"/>
      <c r="CX3" s="331"/>
      <c r="CY3" s="331"/>
      <c r="CZ3" s="331"/>
      <c r="DA3" s="331"/>
      <c r="DB3" s="331"/>
      <c r="DC3" s="331"/>
      <c r="DD3" s="331"/>
      <c r="DE3" s="331"/>
      <c r="DF3" s="331"/>
      <c r="DG3" s="331"/>
      <c r="DH3" s="331"/>
      <c r="DI3" s="331"/>
      <c r="DJ3" s="331"/>
      <c r="DK3" s="331"/>
      <c r="DL3" s="331"/>
      <c r="DM3" s="331"/>
      <c r="DN3" s="331"/>
      <c r="DO3" s="331"/>
      <c r="DP3" s="331"/>
      <c r="DQ3" s="331"/>
      <c r="DR3" s="331"/>
      <c r="DS3" s="331"/>
      <c r="DT3" s="331"/>
      <c r="DU3" s="331"/>
      <c r="DV3" s="331"/>
      <c r="DW3" s="331"/>
      <c r="DX3" s="331"/>
      <c r="DY3" s="331"/>
      <c r="DZ3" s="331"/>
      <c r="EA3" s="331"/>
      <c r="EB3" s="331"/>
      <c r="EC3" s="331"/>
      <c r="ED3" s="331"/>
      <c r="EE3" s="331"/>
      <c r="EF3" s="331"/>
      <c r="EG3" s="331"/>
      <c r="EH3" s="331"/>
      <c r="EI3" s="331"/>
      <c r="EJ3" s="331"/>
      <c r="EK3" s="331"/>
      <c r="EL3" s="331"/>
      <c r="EM3" s="331"/>
      <c r="EN3" s="331"/>
      <c r="EO3" s="331"/>
      <c r="EP3" s="331"/>
      <c r="EQ3" s="331"/>
      <c r="ER3" s="331"/>
      <c r="ES3" s="331"/>
      <c r="ET3" s="331"/>
      <c r="EU3" s="331"/>
      <c r="EV3" s="331"/>
      <c r="EW3" s="331"/>
      <c r="EX3" s="331"/>
      <c r="EY3" s="331"/>
      <c r="EZ3" s="331"/>
      <c r="FA3" s="331"/>
      <c r="FB3" s="331"/>
      <c r="FC3" s="331"/>
      <c r="FD3" s="331"/>
      <c r="FE3" s="331"/>
      <c r="FF3" s="331"/>
      <c r="FG3" s="331"/>
      <c r="FH3" s="331"/>
      <c r="FI3" s="331"/>
      <c r="FJ3" s="331"/>
      <c r="FK3" s="331"/>
      <c r="FL3" s="331"/>
      <c r="FM3" s="331"/>
      <c r="FN3" s="331"/>
      <c r="FO3" s="331"/>
      <c r="FP3" s="331"/>
      <c r="FQ3" s="331"/>
      <c r="FR3" s="331"/>
      <c r="FS3" s="331"/>
      <c r="FT3" s="331"/>
      <c r="FU3" s="331"/>
      <c r="FV3" s="331"/>
      <c r="FW3" s="331"/>
      <c r="FX3" s="331"/>
      <c r="FY3" s="331"/>
      <c r="FZ3" s="331"/>
      <c r="GA3" s="331"/>
      <c r="GB3" s="331"/>
      <c r="GC3" s="331"/>
      <c r="GD3" s="331"/>
      <c r="GE3" s="331"/>
      <c r="GF3" s="331"/>
      <c r="GG3" s="331"/>
      <c r="GH3" s="331"/>
      <c r="GI3" s="331"/>
      <c r="GJ3" s="331"/>
      <c r="GK3" s="331"/>
      <c r="GL3" s="331"/>
      <c r="GM3" s="331"/>
      <c r="GN3" s="331"/>
      <c r="GO3" s="331"/>
      <c r="GP3" s="331"/>
      <c r="GQ3" s="331"/>
      <c r="GR3" s="331"/>
      <c r="GS3" s="331"/>
      <c r="GT3" s="331"/>
      <c r="GU3" s="331"/>
      <c r="GV3" s="331"/>
      <c r="GW3" s="331"/>
      <c r="GX3" s="331"/>
      <c r="GY3" s="331"/>
      <c r="GZ3" s="331"/>
      <c r="HA3" s="331"/>
      <c r="HB3" s="331"/>
      <c r="HC3" s="331"/>
      <c r="HD3" s="331"/>
      <c r="HE3" s="331"/>
      <c r="HF3" s="331"/>
      <c r="HG3" s="331"/>
      <c r="HH3" s="331"/>
      <c r="HI3" s="331"/>
      <c r="HJ3" s="331"/>
      <c r="HK3" s="331"/>
      <c r="HL3" s="331"/>
      <c r="HM3" s="331"/>
      <c r="HN3" s="331"/>
      <c r="HO3" s="331"/>
      <c r="HP3" s="331"/>
      <c r="HQ3" s="331"/>
      <c r="HR3" s="331"/>
      <c r="HS3" s="331"/>
      <c r="HT3" s="331"/>
      <c r="HU3" s="331"/>
      <c r="HV3" s="331"/>
      <c r="HW3" s="331"/>
      <c r="HX3" s="331"/>
      <c r="HY3" s="331"/>
      <c r="HZ3" s="331"/>
      <c r="IA3" s="331"/>
      <c r="IB3" s="331"/>
      <c r="IC3" s="331"/>
      <c r="ID3" s="331"/>
      <c r="IE3" s="331"/>
      <c r="IF3" s="331"/>
      <c r="IG3" s="331"/>
      <c r="IH3" s="331"/>
      <c r="II3" s="331"/>
      <c r="IJ3" s="331"/>
      <c r="IK3" s="331"/>
      <c r="IL3" s="331"/>
      <c r="IM3" s="331"/>
      <c r="IN3" s="331"/>
      <c r="IO3" s="331"/>
      <c r="IP3" s="331"/>
      <c r="IQ3" s="331"/>
      <c r="IR3" s="331"/>
      <c r="IS3" s="331"/>
      <c r="IT3" s="331"/>
      <c r="IU3" s="331"/>
      <c r="IV3" s="331"/>
      <c r="IW3" s="331"/>
      <c r="IX3" s="331"/>
      <c r="IY3" s="331"/>
      <c r="IZ3" s="331"/>
      <c r="JA3" s="331"/>
      <c r="JB3" s="331"/>
      <c r="JC3" s="331"/>
      <c r="JD3" s="331"/>
      <c r="JE3" s="331"/>
      <c r="JF3" s="331"/>
      <c r="JG3" s="331"/>
      <c r="JH3" s="331"/>
      <c r="JI3" s="331"/>
      <c r="JJ3" s="331"/>
      <c r="JK3" s="331"/>
      <c r="JL3" s="331"/>
      <c r="JM3" s="331"/>
      <c r="JN3" s="331"/>
      <c r="JO3" s="331"/>
      <c r="JP3" s="331"/>
      <c r="JQ3" s="331"/>
      <c r="JR3" s="331"/>
      <c r="JS3" s="331"/>
      <c r="JT3" s="331"/>
      <c r="JU3" s="331"/>
      <c r="JV3" s="331"/>
      <c r="JW3" s="331"/>
      <c r="JX3" s="331"/>
      <c r="JY3" s="331"/>
      <c r="JZ3" s="331"/>
      <c r="KA3" s="331"/>
      <c r="KB3" s="331"/>
      <c r="KC3" s="331"/>
      <c r="KD3" s="331"/>
      <c r="KE3" s="331"/>
      <c r="KF3" s="331"/>
      <c r="KG3" s="331"/>
      <c r="KH3" s="331"/>
      <c r="KI3" s="331"/>
      <c r="KJ3" s="331"/>
      <c r="KK3" s="331"/>
      <c r="KL3" s="331"/>
      <c r="KM3" s="331"/>
      <c r="KN3" s="331"/>
      <c r="KO3" s="331"/>
      <c r="KP3" s="331"/>
      <c r="KQ3" s="331"/>
      <c r="KR3" s="331"/>
      <c r="KS3" s="331"/>
      <c r="KT3" s="331"/>
      <c r="KU3" s="331"/>
      <c r="KV3" s="331"/>
      <c r="KW3" s="331"/>
      <c r="KX3" s="331"/>
      <c r="KY3" s="331"/>
      <c r="KZ3" s="331"/>
      <c r="LA3" s="331"/>
      <c r="LB3" s="331"/>
      <c r="LC3" s="331"/>
      <c r="LD3" s="331"/>
      <c r="LE3" s="331"/>
      <c r="LF3" s="331"/>
      <c r="LG3" s="331"/>
      <c r="LH3" s="331"/>
      <c r="LI3" s="331"/>
      <c r="LJ3" s="331"/>
      <c r="LK3" s="331"/>
      <c r="LL3" s="331"/>
      <c r="LM3" s="331"/>
      <c r="LN3" s="331"/>
      <c r="LO3" s="331"/>
      <c r="LP3" s="331"/>
      <c r="LQ3" s="331"/>
      <c r="LR3" s="331"/>
      <c r="LS3" s="331"/>
      <c r="LT3" s="331"/>
      <c r="LU3" s="331"/>
      <c r="LV3" s="331"/>
      <c r="LW3" s="331"/>
      <c r="LX3" s="331"/>
      <c r="LY3" s="331"/>
      <c r="LZ3" s="331"/>
      <c r="MA3" s="331"/>
      <c r="MB3" s="331"/>
      <c r="MC3" s="331"/>
      <c r="MD3" s="331"/>
      <c r="ME3" s="331"/>
      <c r="MF3" s="331"/>
      <c r="MG3" s="331"/>
      <c r="MH3" s="331"/>
      <c r="MI3" s="331"/>
      <c r="MJ3" s="331"/>
      <c r="MK3" s="331"/>
      <c r="ML3" s="331"/>
      <c r="MM3" s="331"/>
      <c r="MN3" s="331"/>
      <c r="MO3" s="331"/>
      <c r="MP3" s="331"/>
      <c r="MQ3" s="331"/>
      <c r="MR3" s="331"/>
      <c r="MS3" s="331"/>
      <c r="MT3" s="331"/>
      <c r="MU3" s="331"/>
      <c r="MV3" s="331"/>
      <c r="MW3" s="331"/>
      <c r="MX3" s="331"/>
      <c r="MY3" s="331"/>
      <c r="MZ3" s="331"/>
      <c r="NA3" s="331"/>
      <c r="NB3" s="331"/>
      <c r="NC3" s="331"/>
      <c r="ND3" s="331"/>
      <c r="NE3" s="331"/>
      <c r="NF3" s="331"/>
      <c r="NG3" s="331"/>
      <c r="NH3" s="331"/>
      <c r="NI3" s="331"/>
      <c r="NJ3" s="331"/>
      <c r="NK3" s="331"/>
      <c r="NL3" s="331"/>
      <c r="NM3" s="331"/>
      <c r="NN3" s="331"/>
      <c r="NO3" s="331"/>
      <c r="NP3" s="331"/>
      <c r="NQ3" s="331"/>
      <c r="NR3" s="331"/>
      <c r="NS3" s="331"/>
      <c r="NT3" s="331"/>
      <c r="NU3" s="331"/>
      <c r="NV3" s="331"/>
      <c r="NW3" s="331"/>
      <c r="NX3" s="331"/>
      <c r="NY3" s="331"/>
      <c r="NZ3" s="331"/>
      <c r="OA3" s="331"/>
      <c r="OB3" s="331"/>
      <c r="OC3" s="331"/>
      <c r="OD3" s="331"/>
      <c r="OE3" s="331"/>
      <c r="OF3" s="331"/>
      <c r="OG3" s="331"/>
      <c r="OH3" s="331"/>
      <c r="OI3" s="331"/>
      <c r="OJ3" s="331"/>
      <c r="OK3" s="331"/>
      <c r="OL3" s="331"/>
      <c r="OM3" s="331"/>
      <c r="ON3" s="331"/>
      <c r="OO3" s="331"/>
      <c r="OP3" s="331"/>
      <c r="OQ3" s="331"/>
      <c r="OR3" s="331"/>
      <c r="OS3" s="331"/>
      <c r="OT3" s="331"/>
      <c r="OU3" s="331"/>
      <c r="OV3" s="331"/>
      <c r="OW3" s="331"/>
      <c r="OX3" s="331"/>
      <c r="OY3" s="331"/>
      <c r="OZ3" s="331"/>
      <c r="PA3" s="331"/>
      <c r="PB3" s="331"/>
      <c r="PC3" s="331"/>
      <c r="PD3" s="331"/>
      <c r="PE3" s="331"/>
      <c r="PF3" s="331"/>
      <c r="PG3" s="331"/>
      <c r="PH3" s="331"/>
      <c r="PI3" s="331"/>
      <c r="PJ3" s="331"/>
      <c r="PK3" s="331"/>
      <c r="PL3" s="331"/>
      <c r="PM3" s="331"/>
      <c r="PN3" s="331"/>
      <c r="PO3" s="331"/>
      <c r="PP3" s="331"/>
      <c r="PQ3" s="331"/>
      <c r="PR3" s="331"/>
      <c r="PS3" s="331"/>
      <c r="PT3" s="331"/>
      <c r="PU3" s="331"/>
      <c r="PV3" s="331"/>
      <c r="PW3" s="331"/>
      <c r="PX3" s="331"/>
      <c r="PY3" s="331"/>
      <c r="PZ3" s="331"/>
      <c r="QA3" s="331"/>
      <c r="QB3" s="331"/>
      <c r="QC3" s="331"/>
      <c r="QD3" s="331"/>
      <c r="QE3" s="331"/>
      <c r="QF3" s="331"/>
      <c r="QG3" s="331"/>
      <c r="QH3" s="331"/>
      <c r="QI3" s="331"/>
      <c r="QJ3" s="331"/>
      <c r="QK3" s="331"/>
      <c r="QL3" s="331"/>
      <c r="QM3" s="331"/>
      <c r="QN3" s="331"/>
      <c r="QO3" s="331"/>
      <c r="QP3" s="331"/>
      <c r="QQ3" s="331"/>
      <c r="QR3" s="331"/>
      <c r="QS3" s="331"/>
      <c r="QT3" s="331"/>
      <c r="QU3" s="331"/>
      <c r="QV3" s="331"/>
      <c r="QW3" s="331"/>
      <c r="QX3" s="331"/>
      <c r="QY3" s="331"/>
      <c r="QZ3" s="331"/>
      <c r="RA3" s="331"/>
      <c r="RB3" s="331"/>
      <c r="RC3" s="331"/>
      <c r="RD3" s="331"/>
      <c r="RE3" s="331"/>
      <c r="RF3" s="331"/>
      <c r="RG3" s="331"/>
      <c r="RH3" s="331"/>
      <c r="RI3" s="331"/>
      <c r="RJ3" s="331"/>
      <c r="RK3" s="331"/>
      <c r="RL3" s="331"/>
      <c r="RM3" s="331"/>
      <c r="RN3" s="331"/>
      <c r="RO3" s="331"/>
      <c r="RP3" s="331"/>
      <c r="RQ3" s="331"/>
      <c r="RR3" s="331"/>
      <c r="RS3" s="331"/>
      <c r="RT3" s="331"/>
      <c r="RU3" s="331"/>
      <c r="RV3" s="331"/>
      <c r="RW3" s="331"/>
      <c r="RX3" s="331"/>
      <c r="RY3" s="331"/>
      <c r="RZ3" s="331"/>
      <c r="SA3" s="331"/>
      <c r="SB3" s="331"/>
      <c r="SC3" s="331"/>
      <c r="SD3" s="331"/>
      <c r="SE3" s="331"/>
      <c r="SF3" s="331"/>
      <c r="SG3" s="331"/>
      <c r="SH3" s="331"/>
      <c r="SI3" s="331"/>
      <c r="SJ3" s="331"/>
      <c r="SK3" s="331"/>
      <c r="SL3" s="331"/>
      <c r="SM3" s="331"/>
      <c r="SN3" s="331"/>
      <c r="SO3" s="331"/>
      <c r="SP3" s="331"/>
      <c r="SQ3" s="331"/>
      <c r="SR3" s="331"/>
      <c r="SS3" s="331"/>
      <c r="ST3" s="331"/>
      <c r="SU3" s="331"/>
      <c r="SV3" s="331"/>
      <c r="SW3" s="331"/>
      <c r="SX3" s="331"/>
      <c r="SY3" s="331"/>
      <c r="SZ3" s="331"/>
      <c r="TA3" s="331"/>
      <c r="TB3" s="331"/>
      <c r="TC3" s="331"/>
      <c r="TD3" s="331"/>
      <c r="TE3" s="331"/>
      <c r="TF3" s="331"/>
      <c r="TG3" s="331"/>
      <c r="TH3" s="331"/>
      <c r="TI3" s="331"/>
      <c r="TJ3" s="331"/>
      <c r="TK3" s="331"/>
      <c r="TL3" s="331"/>
      <c r="TM3" s="331"/>
      <c r="TN3" s="331"/>
      <c r="TO3" s="331"/>
      <c r="TP3" s="331"/>
      <c r="TQ3" s="331"/>
      <c r="TR3" s="331"/>
      <c r="TS3" s="331"/>
      <c r="TT3" s="331"/>
      <c r="TU3" s="331"/>
      <c r="TV3" s="331"/>
      <c r="TW3" s="331"/>
      <c r="TX3" s="331"/>
      <c r="TY3" s="331"/>
      <c r="TZ3" s="331"/>
      <c r="UA3" s="331"/>
      <c r="UB3" s="331"/>
      <c r="UC3" s="331"/>
      <c r="UD3" s="331"/>
      <c r="UE3" s="331"/>
      <c r="UF3" s="331"/>
      <c r="UG3" s="331"/>
      <c r="UH3" s="331"/>
      <c r="UI3" s="331"/>
      <c r="UJ3" s="331"/>
      <c r="UK3" s="331"/>
      <c r="UL3" s="331"/>
      <c r="UM3" s="331"/>
      <c r="UN3" s="331"/>
      <c r="UO3" s="331"/>
      <c r="UP3" s="331"/>
      <c r="UQ3" s="331"/>
      <c r="UR3" s="331"/>
      <c r="US3" s="331"/>
      <c r="UT3" s="331"/>
      <c r="UU3" s="331"/>
      <c r="UV3" s="331"/>
      <c r="UW3" s="331"/>
      <c r="UX3" s="331"/>
      <c r="UY3" s="331"/>
      <c r="UZ3" s="331"/>
      <c r="VA3" s="331"/>
      <c r="VB3" s="331"/>
      <c r="VC3" s="331"/>
      <c r="VD3" s="331"/>
      <c r="VE3" s="331"/>
      <c r="VF3" s="331"/>
      <c r="VG3" s="331"/>
      <c r="VH3" s="331"/>
      <c r="VI3" s="331"/>
      <c r="VJ3" s="331"/>
      <c r="VK3" s="331"/>
      <c r="VL3" s="331"/>
      <c r="VM3" s="331"/>
      <c r="VN3" s="331"/>
      <c r="VO3" s="331"/>
      <c r="VP3" s="331"/>
      <c r="VQ3" s="331"/>
      <c r="VR3" s="331"/>
      <c r="VS3" s="331"/>
      <c r="VT3" s="331"/>
      <c r="VU3" s="331"/>
      <c r="VV3" s="331"/>
      <c r="VW3" s="331"/>
      <c r="VX3" s="331"/>
      <c r="VY3" s="331"/>
      <c r="VZ3" s="331"/>
      <c r="WA3" s="331"/>
      <c r="WB3" s="331"/>
      <c r="WC3" s="331"/>
      <c r="WD3" s="331"/>
      <c r="WE3" s="331"/>
      <c r="WF3" s="331"/>
      <c r="WG3" s="331"/>
      <c r="WH3" s="331"/>
      <c r="WI3" s="331"/>
      <c r="WJ3" s="331"/>
      <c r="WK3" s="331"/>
      <c r="WL3" s="331"/>
      <c r="WM3" s="331"/>
      <c r="WN3" s="331"/>
      <c r="WO3" s="331"/>
      <c r="WP3" s="331"/>
      <c r="WQ3" s="331"/>
      <c r="WR3" s="331"/>
      <c r="WS3" s="331"/>
      <c r="WT3" s="331"/>
      <c r="WU3" s="331"/>
      <c r="WV3" s="331"/>
      <c r="WW3" s="331"/>
      <c r="WX3" s="331"/>
      <c r="WY3" s="331"/>
      <c r="WZ3" s="331"/>
      <c r="XA3" s="331"/>
      <c r="XB3" s="331"/>
      <c r="XC3" s="331"/>
      <c r="XD3" s="331"/>
      <c r="XE3" s="331"/>
      <c r="XF3" s="331"/>
      <c r="XG3" s="331"/>
      <c r="XH3" s="331"/>
      <c r="XI3" s="331"/>
      <c r="XJ3" s="331"/>
      <c r="XK3" s="331"/>
      <c r="XL3" s="331"/>
      <c r="XM3" s="331"/>
      <c r="XN3" s="331"/>
      <c r="XO3" s="331"/>
      <c r="XP3" s="331"/>
      <c r="XQ3" s="331"/>
      <c r="XR3" s="331"/>
      <c r="XS3" s="331"/>
      <c r="XT3" s="331"/>
      <c r="XU3" s="331"/>
      <c r="XV3" s="331"/>
      <c r="XW3" s="331"/>
      <c r="XX3" s="331"/>
      <c r="XY3" s="331"/>
      <c r="XZ3" s="331"/>
      <c r="YA3" s="331"/>
      <c r="YB3" s="331"/>
      <c r="YC3" s="331"/>
      <c r="YD3" s="331"/>
      <c r="YE3" s="331"/>
      <c r="YF3" s="331"/>
      <c r="YG3" s="331"/>
      <c r="YH3" s="331"/>
      <c r="YI3" s="331"/>
      <c r="YJ3" s="331"/>
      <c r="YK3" s="331"/>
      <c r="YL3" s="331"/>
      <c r="YM3" s="331"/>
      <c r="YN3" s="331"/>
      <c r="YO3" s="331"/>
      <c r="YP3" s="331"/>
      <c r="YQ3" s="331"/>
      <c r="YR3" s="331"/>
      <c r="YS3" s="331"/>
      <c r="YT3" s="331"/>
      <c r="YU3" s="331"/>
      <c r="YV3" s="331"/>
      <c r="YW3" s="331"/>
      <c r="YX3" s="331"/>
      <c r="YY3" s="331"/>
      <c r="YZ3" s="331"/>
      <c r="ZA3" s="331"/>
      <c r="ZB3" s="331"/>
      <c r="ZC3" s="331"/>
      <c r="ZD3" s="331"/>
      <c r="ZE3" s="331"/>
      <c r="ZF3" s="331"/>
      <c r="ZG3" s="331"/>
      <c r="ZH3" s="331"/>
      <c r="ZI3" s="331"/>
      <c r="ZJ3" s="331"/>
      <c r="ZK3" s="331"/>
      <c r="ZL3" s="331"/>
      <c r="ZM3" s="331"/>
      <c r="ZN3" s="331"/>
      <c r="ZO3" s="331"/>
      <c r="ZP3" s="331"/>
      <c r="ZQ3" s="331"/>
      <c r="ZR3" s="331"/>
      <c r="ZS3" s="331"/>
      <c r="ZT3" s="331"/>
      <c r="ZU3" s="331"/>
      <c r="ZV3" s="331"/>
      <c r="ZW3" s="331"/>
      <c r="ZX3" s="331"/>
      <c r="ZY3" s="331"/>
      <c r="ZZ3" s="331"/>
      <c r="AAA3" s="331"/>
      <c r="AAB3" s="331"/>
      <c r="AAC3" s="331"/>
      <c r="AAD3" s="331"/>
      <c r="AAE3" s="331"/>
      <c r="AAF3" s="331"/>
      <c r="AAG3" s="331"/>
      <c r="AAH3" s="331"/>
      <c r="AAI3" s="331"/>
      <c r="AAJ3" s="331"/>
      <c r="AAK3" s="331"/>
      <c r="AAL3" s="331"/>
      <c r="AAM3" s="331"/>
      <c r="AAN3" s="331"/>
      <c r="AAO3" s="331"/>
      <c r="AAP3" s="331"/>
      <c r="AAQ3" s="331"/>
      <c r="AAR3" s="331"/>
      <c r="AAS3" s="331"/>
      <c r="AAT3" s="331"/>
      <c r="AAU3" s="331"/>
      <c r="AAV3" s="331"/>
      <c r="AAW3" s="331"/>
      <c r="AAX3" s="331"/>
      <c r="AAY3" s="331"/>
      <c r="AAZ3" s="331"/>
      <c r="ABA3" s="331"/>
      <c r="ABB3" s="331"/>
      <c r="ABC3" s="331"/>
      <c r="ABD3" s="331"/>
      <c r="ABE3" s="331"/>
      <c r="ABF3" s="331"/>
      <c r="ABG3" s="331"/>
      <c r="ABH3" s="331"/>
      <c r="ABI3" s="331"/>
      <c r="ABJ3" s="331"/>
      <c r="ABK3" s="331"/>
      <c r="ABL3" s="331"/>
      <c r="ABM3" s="331"/>
      <c r="ABN3" s="331"/>
      <c r="ABO3" s="331"/>
      <c r="ABP3" s="331"/>
      <c r="ABQ3" s="331"/>
      <c r="ABR3" s="331"/>
      <c r="ABS3" s="331"/>
      <c r="ABT3" s="331"/>
      <c r="ABU3" s="331"/>
      <c r="ABV3" s="331"/>
      <c r="ABW3" s="331"/>
      <c r="ABX3" s="331"/>
      <c r="ABY3" s="331"/>
      <c r="ABZ3" s="331"/>
      <c r="ACA3" s="331"/>
      <c r="ACB3" s="331"/>
      <c r="ACC3" s="331"/>
      <c r="ACD3" s="331"/>
      <c r="ACE3" s="331"/>
      <c r="ACF3" s="331"/>
      <c r="ACG3" s="331"/>
      <c r="ACH3" s="331"/>
      <c r="ACI3" s="331"/>
      <c r="ACJ3" s="331"/>
      <c r="ACK3" s="331"/>
      <c r="ACL3" s="331"/>
      <c r="ACM3" s="331"/>
      <c r="ACN3" s="331"/>
      <c r="ACO3" s="331"/>
      <c r="ACP3" s="331"/>
      <c r="ACQ3" s="331"/>
      <c r="ACR3" s="331"/>
      <c r="ACS3" s="331"/>
      <c r="ACT3" s="331"/>
      <c r="ACU3" s="331"/>
      <c r="ACV3" s="331"/>
      <c r="ACW3" s="331"/>
      <c r="ACX3" s="331"/>
      <c r="ACY3" s="331"/>
      <c r="ACZ3" s="331"/>
      <c r="ADA3" s="331"/>
      <c r="ADB3" s="331"/>
      <c r="ADC3" s="331"/>
      <c r="ADD3" s="331"/>
      <c r="ADE3" s="331"/>
      <c r="ADF3" s="331"/>
      <c r="ADG3" s="331"/>
      <c r="ADH3" s="331"/>
      <c r="ADI3" s="331"/>
      <c r="ADJ3" s="331"/>
      <c r="ADK3" s="331"/>
      <c r="ADL3" s="331"/>
      <c r="ADM3" s="331"/>
      <c r="ADN3" s="331"/>
      <c r="ADO3" s="331"/>
      <c r="ADP3" s="331"/>
      <c r="ADQ3" s="331"/>
      <c r="ADR3" s="331"/>
      <c r="ADS3" s="331"/>
      <c r="ADT3" s="331"/>
      <c r="ADU3" s="331"/>
      <c r="ADV3" s="331"/>
      <c r="ADW3" s="331"/>
      <c r="ADX3" s="331"/>
      <c r="ADY3" s="331"/>
      <c r="ADZ3" s="331"/>
      <c r="AEA3" s="331"/>
      <c r="AEB3" s="331"/>
      <c r="AEC3" s="331"/>
      <c r="AED3" s="331"/>
      <c r="AEE3" s="331"/>
      <c r="AEF3" s="331"/>
      <c r="AEG3" s="331"/>
      <c r="AEH3" s="331"/>
      <c r="AEI3" s="331"/>
      <c r="AEJ3" s="331"/>
      <c r="AEK3" s="331"/>
      <c r="AEL3" s="331"/>
      <c r="AEM3" s="331"/>
      <c r="AEN3" s="331"/>
      <c r="AEO3" s="331"/>
      <c r="AEP3" s="331"/>
      <c r="AEQ3" s="331"/>
      <c r="AER3" s="331"/>
      <c r="AES3" s="331"/>
      <c r="AET3" s="331"/>
      <c r="AEU3" s="331"/>
      <c r="AEV3" s="331"/>
      <c r="AEW3" s="331"/>
      <c r="AEX3" s="331"/>
      <c r="AEY3" s="331"/>
      <c r="AEZ3" s="331"/>
      <c r="AFA3" s="331"/>
      <c r="AFB3" s="331"/>
      <c r="AFC3" s="331"/>
      <c r="AFD3" s="331"/>
      <c r="AFE3" s="331"/>
      <c r="AFF3" s="331"/>
      <c r="AFG3" s="331"/>
      <c r="AFH3" s="331"/>
      <c r="AFI3" s="331"/>
      <c r="AFJ3" s="331"/>
      <c r="AFK3" s="331"/>
      <c r="AFL3" s="331"/>
      <c r="AFM3" s="331"/>
      <c r="AFN3" s="331"/>
      <c r="AFO3" s="331"/>
      <c r="AFP3" s="331"/>
      <c r="AFQ3" s="331"/>
      <c r="AFR3" s="331"/>
      <c r="AFS3" s="331"/>
      <c r="AFT3" s="331"/>
      <c r="AFU3" s="331"/>
      <c r="AFV3" s="331"/>
      <c r="AFW3" s="331"/>
      <c r="AFX3" s="331"/>
      <c r="AFY3" s="331"/>
      <c r="AFZ3" s="331"/>
      <c r="AGA3" s="331"/>
      <c r="AGB3" s="331"/>
      <c r="AGC3" s="331"/>
      <c r="AGD3" s="331"/>
      <c r="AGE3" s="331"/>
      <c r="AGF3" s="331"/>
      <c r="AGG3" s="331"/>
      <c r="AGH3" s="331"/>
      <c r="AGI3" s="331"/>
      <c r="AGJ3" s="331"/>
      <c r="AGK3" s="331"/>
      <c r="AGL3" s="331"/>
      <c r="AGM3" s="331"/>
      <c r="AGN3" s="331"/>
      <c r="AGO3" s="331"/>
      <c r="AGP3" s="331"/>
      <c r="AGQ3" s="331"/>
      <c r="AGR3" s="331"/>
      <c r="AGS3" s="331"/>
      <c r="AGT3" s="331"/>
      <c r="AGU3" s="331"/>
      <c r="AGV3" s="331"/>
      <c r="AGW3" s="331"/>
      <c r="AGX3" s="331"/>
      <c r="AGY3" s="331"/>
      <c r="AGZ3" s="331"/>
      <c r="AHA3" s="331"/>
      <c r="AHB3" s="331"/>
      <c r="AHC3" s="331"/>
      <c r="AHD3" s="331"/>
      <c r="AHE3" s="331"/>
      <c r="AHF3" s="331"/>
      <c r="AHG3" s="331"/>
      <c r="AHH3" s="331"/>
      <c r="AHI3" s="331"/>
      <c r="AHJ3" s="331"/>
      <c r="AHK3" s="331"/>
      <c r="AHL3" s="331"/>
      <c r="AHM3" s="331"/>
      <c r="AHN3" s="331"/>
      <c r="AHO3" s="331"/>
      <c r="AHP3" s="331"/>
      <c r="AHQ3" s="331"/>
      <c r="AHR3" s="331"/>
      <c r="AHS3" s="331"/>
      <c r="AHT3" s="331"/>
      <c r="AHU3" s="331"/>
      <c r="AHV3" s="331"/>
      <c r="AHW3" s="331"/>
      <c r="AHX3" s="331"/>
      <c r="AHY3" s="331"/>
      <c r="AHZ3" s="331"/>
      <c r="AIA3" s="331"/>
      <c r="AIB3" s="331"/>
      <c r="AIC3" s="331"/>
      <c r="AID3" s="331"/>
      <c r="AIE3" s="331"/>
      <c r="AIF3" s="331"/>
      <c r="AIG3" s="331"/>
      <c r="AIH3" s="331"/>
      <c r="AII3" s="331"/>
      <c r="AIJ3" s="331"/>
      <c r="AIK3" s="331"/>
      <c r="AIL3" s="331"/>
      <c r="AIM3" s="331"/>
      <c r="AIN3" s="331"/>
      <c r="AIO3" s="331"/>
      <c r="AIP3" s="331"/>
      <c r="AIQ3" s="331"/>
      <c r="AIR3" s="331"/>
      <c r="AIS3" s="331"/>
      <c r="AIT3" s="331"/>
      <c r="AIU3" s="331"/>
      <c r="AIV3" s="331"/>
      <c r="AIW3" s="331"/>
      <c r="AIX3" s="331"/>
      <c r="AIY3" s="331"/>
      <c r="AIZ3" s="331"/>
      <c r="AJA3" s="331"/>
      <c r="AJB3" s="331"/>
      <c r="AJC3" s="331"/>
      <c r="AJD3" s="331"/>
      <c r="AJE3" s="331"/>
      <c r="AJF3" s="331"/>
      <c r="AJG3" s="331"/>
      <c r="AJH3" s="331"/>
      <c r="AJI3" s="331"/>
      <c r="AJJ3" s="331"/>
      <c r="AJK3" s="331"/>
      <c r="AJL3" s="331"/>
      <c r="AJM3" s="331"/>
      <c r="AJN3" s="331"/>
      <c r="AJO3" s="331"/>
      <c r="AJP3" s="331"/>
      <c r="AJQ3" s="331"/>
      <c r="AJR3" s="331"/>
      <c r="AJS3" s="331"/>
      <c r="AJT3" s="331"/>
      <c r="AJU3" s="331"/>
      <c r="AJV3" s="331"/>
      <c r="AJW3" s="331"/>
      <c r="AJX3" s="331"/>
      <c r="AJY3" s="331"/>
      <c r="AJZ3" s="331"/>
      <c r="AKA3" s="331"/>
      <c r="AKB3" s="331"/>
      <c r="AKC3" s="331"/>
      <c r="AKD3" s="331"/>
      <c r="AKE3" s="331"/>
      <c r="AKF3" s="331"/>
      <c r="AKG3" s="331"/>
      <c r="AKH3" s="331"/>
      <c r="AKI3" s="331"/>
      <c r="AKJ3" s="331"/>
      <c r="AKK3" s="331"/>
      <c r="AKL3" s="331"/>
      <c r="AKM3" s="331"/>
      <c r="AKN3" s="331"/>
      <c r="AKO3" s="331"/>
      <c r="AKP3" s="331"/>
      <c r="AKQ3" s="331"/>
      <c r="AKR3" s="331"/>
      <c r="AKS3" s="331"/>
      <c r="AKT3" s="331"/>
      <c r="AKU3" s="331"/>
      <c r="AKV3" s="331"/>
      <c r="AKW3" s="331"/>
      <c r="AKX3" s="331"/>
      <c r="AKY3" s="331"/>
      <c r="AKZ3" s="331"/>
      <c r="ALA3" s="331"/>
      <c r="ALB3" s="331"/>
      <c r="ALC3" s="331"/>
      <c r="ALD3" s="331"/>
      <c r="ALE3" s="331"/>
      <c r="ALF3" s="331"/>
      <c r="ALG3" s="331"/>
      <c r="ALH3" s="331"/>
      <c r="ALI3" s="331"/>
      <c r="ALJ3" s="331"/>
      <c r="ALK3" s="331"/>
      <c r="ALL3" s="331"/>
      <c r="ALM3" s="331"/>
      <c r="ALN3" s="331"/>
      <c r="ALO3" s="331"/>
      <c r="ALP3" s="331"/>
      <c r="ALQ3" s="331"/>
      <c r="ALR3" s="331"/>
      <c r="ALS3" s="331"/>
      <c r="ALT3" s="331"/>
      <c r="ALU3" s="331"/>
      <c r="ALV3" s="331"/>
      <c r="ALW3" s="331"/>
      <c r="ALX3" s="331"/>
      <c r="ALY3" s="331"/>
      <c r="ALZ3" s="331"/>
      <c r="AMA3" s="331"/>
      <c r="AMB3" s="331"/>
      <c r="AMC3" s="331"/>
      <c r="AMD3" s="331"/>
      <c r="AME3" s="331"/>
      <c r="AMF3" s="331"/>
      <c r="AMG3" s="331"/>
      <c r="AMH3" s="331"/>
      <c r="AMI3" s="331"/>
      <c r="AMJ3" s="331"/>
      <c r="AMK3" s="331"/>
      <c r="AML3" s="331"/>
    </row>
    <row r="4" spans="2:1026" s="74" customFormat="1" ht="20.25" x14ac:dyDescent="0.55000000000000004">
      <c r="B4" s="828" t="s">
        <v>438</v>
      </c>
      <c r="C4" s="828"/>
      <c r="D4" s="828"/>
      <c r="E4" s="828"/>
      <c r="F4" s="828"/>
      <c r="G4" s="828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1"/>
      <c r="AP4" s="331"/>
      <c r="AQ4" s="331"/>
      <c r="AR4" s="331"/>
      <c r="AS4" s="331"/>
      <c r="AT4" s="331"/>
      <c r="AU4" s="331"/>
      <c r="AV4" s="331"/>
      <c r="AW4" s="331"/>
      <c r="AX4" s="331"/>
      <c r="AY4" s="331"/>
      <c r="AZ4" s="331"/>
      <c r="BA4" s="331"/>
      <c r="BB4" s="331"/>
      <c r="BC4" s="331"/>
      <c r="BD4" s="331"/>
      <c r="BE4" s="331"/>
      <c r="BF4" s="331"/>
      <c r="BG4" s="331"/>
      <c r="BH4" s="331"/>
      <c r="BI4" s="331"/>
      <c r="BJ4" s="331"/>
      <c r="BK4" s="331"/>
      <c r="BL4" s="331"/>
      <c r="BM4" s="331"/>
      <c r="BN4" s="331"/>
      <c r="BO4" s="331"/>
      <c r="BP4" s="331"/>
      <c r="BQ4" s="331"/>
      <c r="BR4" s="331"/>
      <c r="BS4" s="331"/>
      <c r="BT4" s="331"/>
      <c r="BU4" s="331"/>
      <c r="BV4" s="331"/>
      <c r="BW4" s="331"/>
      <c r="BX4" s="331"/>
      <c r="BY4" s="331"/>
      <c r="BZ4" s="331"/>
      <c r="CA4" s="331"/>
      <c r="CB4" s="331"/>
      <c r="CC4" s="331"/>
      <c r="CD4" s="331"/>
      <c r="CE4" s="331"/>
      <c r="CF4" s="331"/>
      <c r="CG4" s="331"/>
      <c r="CH4" s="331"/>
      <c r="CI4" s="331"/>
      <c r="CJ4" s="331"/>
      <c r="CK4" s="331"/>
      <c r="CL4" s="331"/>
      <c r="CM4" s="331"/>
      <c r="CN4" s="331"/>
      <c r="CO4" s="331"/>
      <c r="CP4" s="331"/>
      <c r="CQ4" s="331"/>
      <c r="CR4" s="331"/>
      <c r="CS4" s="331"/>
      <c r="CT4" s="331"/>
      <c r="CU4" s="331"/>
      <c r="CV4" s="331"/>
      <c r="CW4" s="331"/>
      <c r="CX4" s="331"/>
      <c r="CY4" s="331"/>
      <c r="CZ4" s="331"/>
      <c r="DA4" s="331"/>
      <c r="DB4" s="331"/>
      <c r="DC4" s="331"/>
      <c r="DD4" s="331"/>
      <c r="DE4" s="331"/>
      <c r="DF4" s="331"/>
      <c r="DG4" s="331"/>
      <c r="DH4" s="331"/>
      <c r="DI4" s="331"/>
      <c r="DJ4" s="331"/>
      <c r="DK4" s="331"/>
      <c r="DL4" s="331"/>
      <c r="DM4" s="331"/>
      <c r="DN4" s="331"/>
      <c r="DO4" s="331"/>
      <c r="DP4" s="331"/>
      <c r="DQ4" s="331"/>
      <c r="DR4" s="331"/>
      <c r="DS4" s="331"/>
      <c r="DT4" s="331"/>
      <c r="DU4" s="331"/>
      <c r="DV4" s="331"/>
      <c r="DW4" s="331"/>
      <c r="DX4" s="331"/>
      <c r="DY4" s="331"/>
      <c r="DZ4" s="331"/>
      <c r="EA4" s="331"/>
      <c r="EB4" s="331"/>
      <c r="EC4" s="331"/>
      <c r="ED4" s="331"/>
      <c r="EE4" s="331"/>
      <c r="EF4" s="331"/>
      <c r="EG4" s="331"/>
      <c r="EH4" s="331"/>
      <c r="EI4" s="331"/>
      <c r="EJ4" s="331"/>
      <c r="EK4" s="331"/>
      <c r="EL4" s="331"/>
      <c r="EM4" s="331"/>
      <c r="EN4" s="331"/>
      <c r="EO4" s="331"/>
      <c r="EP4" s="331"/>
      <c r="EQ4" s="331"/>
      <c r="ER4" s="331"/>
      <c r="ES4" s="331"/>
      <c r="ET4" s="331"/>
      <c r="EU4" s="331"/>
      <c r="EV4" s="331"/>
      <c r="EW4" s="331"/>
      <c r="EX4" s="331"/>
      <c r="EY4" s="331"/>
      <c r="EZ4" s="331"/>
      <c r="FA4" s="331"/>
      <c r="FB4" s="331"/>
      <c r="FC4" s="331"/>
      <c r="FD4" s="331"/>
      <c r="FE4" s="331"/>
      <c r="FF4" s="331"/>
      <c r="FG4" s="331"/>
      <c r="FH4" s="331"/>
      <c r="FI4" s="331"/>
      <c r="FJ4" s="331"/>
      <c r="FK4" s="331"/>
      <c r="FL4" s="331"/>
      <c r="FM4" s="331"/>
      <c r="FN4" s="331"/>
      <c r="FO4" s="331"/>
      <c r="FP4" s="331"/>
      <c r="FQ4" s="331"/>
      <c r="FR4" s="331"/>
      <c r="FS4" s="331"/>
      <c r="FT4" s="331"/>
      <c r="FU4" s="331"/>
      <c r="FV4" s="331"/>
      <c r="FW4" s="331"/>
      <c r="FX4" s="331"/>
      <c r="FY4" s="331"/>
      <c r="FZ4" s="331"/>
      <c r="GA4" s="331"/>
      <c r="GB4" s="331"/>
      <c r="GC4" s="331"/>
      <c r="GD4" s="331"/>
      <c r="GE4" s="331"/>
      <c r="GF4" s="331"/>
      <c r="GG4" s="331"/>
      <c r="GH4" s="331"/>
      <c r="GI4" s="331"/>
      <c r="GJ4" s="331"/>
      <c r="GK4" s="331"/>
      <c r="GL4" s="331"/>
      <c r="GM4" s="331"/>
      <c r="GN4" s="331"/>
      <c r="GO4" s="331"/>
      <c r="GP4" s="331"/>
      <c r="GQ4" s="331"/>
      <c r="GR4" s="331"/>
      <c r="GS4" s="331"/>
      <c r="GT4" s="331"/>
      <c r="GU4" s="331"/>
      <c r="GV4" s="331"/>
      <c r="GW4" s="331"/>
      <c r="GX4" s="331"/>
      <c r="GY4" s="331"/>
      <c r="GZ4" s="331"/>
      <c r="HA4" s="331"/>
      <c r="HB4" s="331"/>
      <c r="HC4" s="331"/>
      <c r="HD4" s="331"/>
      <c r="HE4" s="331"/>
      <c r="HF4" s="331"/>
      <c r="HG4" s="331"/>
      <c r="HH4" s="331"/>
      <c r="HI4" s="331"/>
      <c r="HJ4" s="331"/>
      <c r="HK4" s="331"/>
      <c r="HL4" s="331"/>
      <c r="HM4" s="331"/>
      <c r="HN4" s="331"/>
      <c r="HO4" s="331"/>
      <c r="HP4" s="331"/>
      <c r="HQ4" s="331"/>
      <c r="HR4" s="331"/>
      <c r="HS4" s="331"/>
      <c r="HT4" s="331"/>
      <c r="HU4" s="331"/>
      <c r="HV4" s="331"/>
      <c r="HW4" s="331"/>
      <c r="HX4" s="331"/>
      <c r="HY4" s="331"/>
      <c r="HZ4" s="331"/>
      <c r="IA4" s="331"/>
      <c r="IB4" s="331"/>
      <c r="IC4" s="331"/>
      <c r="ID4" s="331"/>
      <c r="IE4" s="331"/>
      <c r="IF4" s="331"/>
      <c r="IG4" s="331"/>
      <c r="IH4" s="331"/>
      <c r="II4" s="331"/>
      <c r="IJ4" s="331"/>
      <c r="IK4" s="331"/>
      <c r="IL4" s="331"/>
      <c r="IM4" s="331"/>
      <c r="IN4" s="331"/>
      <c r="IO4" s="331"/>
      <c r="IP4" s="331"/>
      <c r="IQ4" s="331"/>
      <c r="IR4" s="331"/>
      <c r="IS4" s="331"/>
      <c r="IT4" s="331"/>
      <c r="IU4" s="331"/>
      <c r="IV4" s="331"/>
      <c r="IW4" s="331"/>
      <c r="IX4" s="331"/>
      <c r="IY4" s="331"/>
      <c r="IZ4" s="331"/>
      <c r="JA4" s="331"/>
      <c r="JB4" s="331"/>
      <c r="JC4" s="331"/>
      <c r="JD4" s="331"/>
      <c r="JE4" s="331"/>
      <c r="JF4" s="331"/>
      <c r="JG4" s="331"/>
      <c r="JH4" s="331"/>
      <c r="JI4" s="331"/>
      <c r="JJ4" s="331"/>
      <c r="JK4" s="331"/>
      <c r="JL4" s="331"/>
      <c r="JM4" s="331"/>
      <c r="JN4" s="331"/>
      <c r="JO4" s="331"/>
      <c r="JP4" s="331"/>
      <c r="JQ4" s="331"/>
      <c r="JR4" s="331"/>
      <c r="JS4" s="331"/>
      <c r="JT4" s="331"/>
      <c r="JU4" s="331"/>
      <c r="JV4" s="331"/>
      <c r="JW4" s="331"/>
      <c r="JX4" s="331"/>
      <c r="JY4" s="331"/>
      <c r="JZ4" s="331"/>
      <c r="KA4" s="331"/>
      <c r="KB4" s="331"/>
      <c r="KC4" s="331"/>
      <c r="KD4" s="331"/>
      <c r="KE4" s="331"/>
      <c r="KF4" s="331"/>
      <c r="KG4" s="331"/>
      <c r="KH4" s="331"/>
      <c r="KI4" s="331"/>
      <c r="KJ4" s="331"/>
      <c r="KK4" s="331"/>
      <c r="KL4" s="331"/>
      <c r="KM4" s="331"/>
      <c r="KN4" s="331"/>
      <c r="KO4" s="331"/>
      <c r="KP4" s="331"/>
      <c r="KQ4" s="331"/>
      <c r="KR4" s="331"/>
      <c r="KS4" s="331"/>
      <c r="KT4" s="331"/>
      <c r="KU4" s="331"/>
      <c r="KV4" s="331"/>
      <c r="KW4" s="331"/>
      <c r="KX4" s="331"/>
      <c r="KY4" s="331"/>
      <c r="KZ4" s="331"/>
      <c r="LA4" s="331"/>
      <c r="LB4" s="331"/>
      <c r="LC4" s="331"/>
      <c r="LD4" s="331"/>
      <c r="LE4" s="331"/>
      <c r="LF4" s="331"/>
      <c r="LG4" s="331"/>
      <c r="LH4" s="331"/>
      <c r="LI4" s="331"/>
      <c r="LJ4" s="331"/>
      <c r="LK4" s="331"/>
      <c r="LL4" s="331"/>
      <c r="LM4" s="331"/>
      <c r="LN4" s="331"/>
      <c r="LO4" s="331"/>
      <c r="LP4" s="331"/>
      <c r="LQ4" s="331"/>
      <c r="LR4" s="331"/>
      <c r="LS4" s="331"/>
      <c r="LT4" s="331"/>
      <c r="LU4" s="331"/>
      <c r="LV4" s="331"/>
      <c r="LW4" s="331"/>
      <c r="LX4" s="331"/>
      <c r="LY4" s="331"/>
      <c r="LZ4" s="331"/>
      <c r="MA4" s="331"/>
      <c r="MB4" s="331"/>
      <c r="MC4" s="331"/>
      <c r="MD4" s="331"/>
      <c r="ME4" s="331"/>
      <c r="MF4" s="331"/>
      <c r="MG4" s="331"/>
      <c r="MH4" s="331"/>
      <c r="MI4" s="331"/>
      <c r="MJ4" s="331"/>
      <c r="MK4" s="331"/>
      <c r="ML4" s="331"/>
      <c r="MM4" s="331"/>
      <c r="MN4" s="331"/>
      <c r="MO4" s="331"/>
      <c r="MP4" s="331"/>
      <c r="MQ4" s="331"/>
      <c r="MR4" s="331"/>
      <c r="MS4" s="331"/>
      <c r="MT4" s="331"/>
      <c r="MU4" s="331"/>
      <c r="MV4" s="331"/>
      <c r="MW4" s="331"/>
      <c r="MX4" s="331"/>
      <c r="MY4" s="331"/>
      <c r="MZ4" s="331"/>
      <c r="NA4" s="331"/>
      <c r="NB4" s="331"/>
      <c r="NC4" s="331"/>
      <c r="ND4" s="331"/>
      <c r="NE4" s="331"/>
      <c r="NF4" s="331"/>
      <c r="NG4" s="331"/>
      <c r="NH4" s="331"/>
      <c r="NI4" s="331"/>
      <c r="NJ4" s="331"/>
      <c r="NK4" s="331"/>
      <c r="NL4" s="331"/>
      <c r="NM4" s="331"/>
      <c r="NN4" s="331"/>
      <c r="NO4" s="331"/>
      <c r="NP4" s="331"/>
      <c r="NQ4" s="331"/>
      <c r="NR4" s="331"/>
      <c r="NS4" s="331"/>
      <c r="NT4" s="331"/>
      <c r="NU4" s="331"/>
      <c r="NV4" s="331"/>
      <c r="NW4" s="331"/>
      <c r="NX4" s="331"/>
      <c r="NY4" s="331"/>
      <c r="NZ4" s="331"/>
      <c r="OA4" s="331"/>
      <c r="OB4" s="331"/>
      <c r="OC4" s="331"/>
      <c r="OD4" s="331"/>
      <c r="OE4" s="331"/>
      <c r="OF4" s="331"/>
      <c r="OG4" s="331"/>
      <c r="OH4" s="331"/>
      <c r="OI4" s="331"/>
      <c r="OJ4" s="331"/>
      <c r="OK4" s="331"/>
      <c r="OL4" s="331"/>
      <c r="OM4" s="331"/>
      <c r="ON4" s="331"/>
      <c r="OO4" s="331"/>
      <c r="OP4" s="331"/>
      <c r="OQ4" s="331"/>
      <c r="OR4" s="331"/>
      <c r="OS4" s="331"/>
      <c r="OT4" s="331"/>
      <c r="OU4" s="331"/>
      <c r="OV4" s="331"/>
      <c r="OW4" s="331"/>
      <c r="OX4" s="331"/>
      <c r="OY4" s="331"/>
      <c r="OZ4" s="331"/>
      <c r="PA4" s="331"/>
      <c r="PB4" s="331"/>
      <c r="PC4" s="331"/>
      <c r="PD4" s="331"/>
      <c r="PE4" s="331"/>
      <c r="PF4" s="331"/>
      <c r="PG4" s="331"/>
      <c r="PH4" s="331"/>
      <c r="PI4" s="331"/>
      <c r="PJ4" s="331"/>
      <c r="PK4" s="331"/>
      <c r="PL4" s="331"/>
      <c r="PM4" s="331"/>
      <c r="PN4" s="331"/>
      <c r="PO4" s="331"/>
      <c r="PP4" s="331"/>
      <c r="PQ4" s="331"/>
      <c r="PR4" s="331"/>
      <c r="PS4" s="331"/>
      <c r="PT4" s="331"/>
      <c r="PU4" s="331"/>
      <c r="PV4" s="331"/>
      <c r="PW4" s="331"/>
      <c r="PX4" s="331"/>
      <c r="PY4" s="331"/>
      <c r="PZ4" s="331"/>
      <c r="QA4" s="331"/>
      <c r="QB4" s="331"/>
      <c r="QC4" s="331"/>
      <c r="QD4" s="331"/>
      <c r="QE4" s="331"/>
      <c r="QF4" s="331"/>
      <c r="QG4" s="331"/>
      <c r="QH4" s="331"/>
      <c r="QI4" s="331"/>
      <c r="QJ4" s="331"/>
      <c r="QK4" s="331"/>
      <c r="QL4" s="331"/>
      <c r="QM4" s="331"/>
      <c r="QN4" s="331"/>
      <c r="QO4" s="331"/>
      <c r="QP4" s="331"/>
      <c r="QQ4" s="331"/>
      <c r="QR4" s="331"/>
      <c r="QS4" s="331"/>
      <c r="QT4" s="331"/>
      <c r="QU4" s="331"/>
      <c r="QV4" s="331"/>
      <c r="QW4" s="331"/>
      <c r="QX4" s="331"/>
      <c r="QY4" s="331"/>
      <c r="QZ4" s="331"/>
      <c r="RA4" s="331"/>
      <c r="RB4" s="331"/>
      <c r="RC4" s="331"/>
      <c r="RD4" s="331"/>
      <c r="RE4" s="331"/>
      <c r="RF4" s="331"/>
      <c r="RG4" s="331"/>
      <c r="RH4" s="331"/>
      <c r="RI4" s="331"/>
      <c r="RJ4" s="331"/>
      <c r="RK4" s="331"/>
      <c r="RL4" s="331"/>
      <c r="RM4" s="331"/>
      <c r="RN4" s="331"/>
      <c r="RO4" s="331"/>
      <c r="RP4" s="331"/>
      <c r="RQ4" s="331"/>
      <c r="RR4" s="331"/>
      <c r="RS4" s="331"/>
      <c r="RT4" s="331"/>
      <c r="RU4" s="331"/>
      <c r="RV4" s="331"/>
      <c r="RW4" s="331"/>
      <c r="RX4" s="331"/>
      <c r="RY4" s="331"/>
      <c r="RZ4" s="331"/>
      <c r="SA4" s="331"/>
      <c r="SB4" s="331"/>
      <c r="SC4" s="331"/>
      <c r="SD4" s="331"/>
      <c r="SE4" s="331"/>
      <c r="SF4" s="331"/>
      <c r="SG4" s="331"/>
      <c r="SH4" s="331"/>
      <c r="SI4" s="331"/>
      <c r="SJ4" s="331"/>
      <c r="SK4" s="331"/>
      <c r="SL4" s="331"/>
      <c r="SM4" s="331"/>
      <c r="SN4" s="331"/>
      <c r="SO4" s="331"/>
      <c r="SP4" s="331"/>
      <c r="SQ4" s="331"/>
      <c r="SR4" s="331"/>
      <c r="SS4" s="331"/>
      <c r="ST4" s="331"/>
      <c r="SU4" s="331"/>
      <c r="SV4" s="331"/>
      <c r="SW4" s="331"/>
      <c r="SX4" s="331"/>
      <c r="SY4" s="331"/>
      <c r="SZ4" s="331"/>
      <c r="TA4" s="331"/>
      <c r="TB4" s="331"/>
      <c r="TC4" s="331"/>
      <c r="TD4" s="331"/>
      <c r="TE4" s="331"/>
      <c r="TF4" s="331"/>
      <c r="TG4" s="331"/>
      <c r="TH4" s="331"/>
      <c r="TI4" s="331"/>
      <c r="TJ4" s="331"/>
      <c r="TK4" s="331"/>
      <c r="TL4" s="331"/>
      <c r="TM4" s="331"/>
      <c r="TN4" s="331"/>
      <c r="TO4" s="331"/>
      <c r="TP4" s="331"/>
      <c r="TQ4" s="331"/>
      <c r="TR4" s="331"/>
      <c r="TS4" s="331"/>
      <c r="TT4" s="331"/>
      <c r="TU4" s="331"/>
      <c r="TV4" s="331"/>
      <c r="TW4" s="331"/>
      <c r="TX4" s="331"/>
      <c r="TY4" s="331"/>
      <c r="TZ4" s="331"/>
      <c r="UA4" s="331"/>
      <c r="UB4" s="331"/>
      <c r="UC4" s="331"/>
      <c r="UD4" s="331"/>
      <c r="UE4" s="331"/>
      <c r="UF4" s="331"/>
      <c r="UG4" s="331"/>
      <c r="UH4" s="331"/>
      <c r="UI4" s="331"/>
      <c r="UJ4" s="331"/>
      <c r="UK4" s="331"/>
      <c r="UL4" s="331"/>
      <c r="UM4" s="331"/>
      <c r="UN4" s="331"/>
      <c r="UO4" s="331"/>
      <c r="UP4" s="331"/>
      <c r="UQ4" s="331"/>
      <c r="UR4" s="331"/>
      <c r="US4" s="331"/>
      <c r="UT4" s="331"/>
      <c r="UU4" s="331"/>
      <c r="UV4" s="331"/>
      <c r="UW4" s="331"/>
      <c r="UX4" s="331"/>
      <c r="UY4" s="331"/>
      <c r="UZ4" s="331"/>
      <c r="VA4" s="331"/>
      <c r="VB4" s="331"/>
      <c r="VC4" s="331"/>
      <c r="VD4" s="331"/>
      <c r="VE4" s="331"/>
      <c r="VF4" s="331"/>
      <c r="VG4" s="331"/>
      <c r="VH4" s="331"/>
      <c r="VI4" s="331"/>
      <c r="VJ4" s="331"/>
      <c r="VK4" s="331"/>
      <c r="VL4" s="331"/>
      <c r="VM4" s="331"/>
      <c r="VN4" s="331"/>
      <c r="VO4" s="331"/>
      <c r="VP4" s="331"/>
      <c r="VQ4" s="331"/>
      <c r="VR4" s="331"/>
      <c r="VS4" s="331"/>
      <c r="VT4" s="331"/>
      <c r="VU4" s="331"/>
      <c r="VV4" s="331"/>
      <c r="VW4" s="331"/>
      <c r="VX4" s="331"/>
      <c r="VY4" s="331"/>
      <c r="VZ4" s="331"/>
      <c r="WA4" s="331"/>
      <c r="WB4" s="331"/>
      <c r="WC4" s="331"/>
      <c r="WD4" s="331"/>
      <c r="WE4" s="331"/>
      <c r="WF4" s="331"/>
      <c r="WG4" s="331"/>
      <c r="WH4" s="331"/>
      <c r="WI4" s="331"/>
      <c r="WJ4" s="331"/>
      <c r="WK4" s="331"/>
      <c r="WL4" s="331"/>
      <c r="WM4" s="331"/>
      <c r="WN4" s="331"/>
      <c r="WO4" s="331"/>
      <c r="WP4" s="331"/>
      <c r="WQ4" s="331"/>
      <c r="WR4" s="331"/>
      <c r="WS4" s="331"/>
      <c r="WT4" s="331"/>
      <c r="WU4" s="331"/>
      <c r="WV4" s="331"/>
      <c r="WW4" s="331"/>
      <c r="WX4" s="331"/>
      <c r="WY4" s="331"/>
      <c r="WZ4" s="331"/>
      <c r="XA4" s="331"/>
      <c r="XB4" s="331"/>
      <c r="XC4" s="331"/>
      <c r="XD4" s="331"/>
      <c r="XE4" s="331"/>
      <c r="XF4" s="331"/>
      <c r="XG4" s="331"/>
      <c r="XH4" s="331"/>
      <c r="XI4" s="331"/>
      <c r="XJ4" s="331"/>
      <c r="XK4" s="331"/>
      <c r="XL4" s="331"/>
      <c r="XM4" s="331"/>
      <c r="XN4" s="331"/>
      <c r="XO4" s="331"/>
      <c r="XP4" s="331"/>
      <c r="XQ4" s="331"/>
      <c r="XR4" s="331"/>
      <c r="XS4" s="331"/>
      <c r="XT4" s="331"/>
      <c r="XU4" s="331"/>
      <c r="XV4" s="331"/>
      <c r="XW4" s="331"/>
      <c r="XX4" s="331"/>
      <c r="XY4" s="331"/>
      <c r="XZ4" s="331"/>
      <c r="YA4" s="331"/>
      <c r="YB4" s="331"/>
      <c r="YC4" s="331"/>
      <c r="YD4" s="331"/>
      <c r="YE4" s="331"/>
      <c r="YF4" s="331"/>
      <c r="YG4" s="331"/>
      <c r="YH4" s="331"/>
      <c r="YI4" s="331"/>
      <c r="YJ4" s="331"/>
      <c r="YK4" s="331"/>
      <c r="YL4" s="331"/>
      <c r="YM4" s="331"/>
      <c r="YN4" s="331"/>
      <c r="YO4" s="331"/>
      <c r="YP4" s="331"/>
      <c r="YQ4" s="331"/>
      <c r="YR4" s="331"/>
      <c r="YS4" s="331"/>
      <c r="YT4" s="331"/>
      <c r="YU4" s="331"/>
      <c r="YV4" s="331"/>
      <c r="YW4" s="331"/>
      <c r="YX4" s="331"/>
      <c r="YY4" s="331"/>
      <c r="YZ4" s="331"/>
      <c r="ZA4" s="331"/>
      <c r="ZB4" s="331"/>
      <c r="ZC4" s="331"/>
      <c r="ZD4" s="331"/>
      <c r="ZE4" s="331"/>
      <c r="ZF4" s="331"/>
      <c r="ZG4" s="331"/>
      <c r="ZH4" s="331"/>
      <c r="ZI4" s="331"/>
      <c r="ZJ4" s="331"/>
      <c r="ZK4" s="331"/>
      <c r="ZL4" s="331"/>
      <c r="ZM4" s="331"/>
      <c r="ZN4" s="331"/>
      <c r="ZO4" s="331"/>
      <c r="ZP4" s="331"/>
      <c r="ZQ4" s="331"/>
      <c r="ZR4" s="331"/>
      <c r="ZS4" s="331"/>
      <c r="ZT4" s="331"/>
      <c r="ZU4" s="331"/>
      <c r="ZV4" s="331"/>
      <c r="ZW4" s="331"/>
      <c r="ZX4" s="331"/>
      <c r="ZY4" s="331"/>
      <c r="ZZ4" s="331"/>
      <c r="AAA4" s="331"/>
      <c r="AAB4" s="331"/>
      <c r="AAC4" s="331"/>
      <c r="AAD4" s="331"/>
      <c r="AAE4" s="331"/>
      <c r="AAF4" s="331"/>
      <c r="AAG4" s="331"/>
      <c r="AAH4" s="331"/>
      <c r="AAI4" s="331"/>
      <c r="AAJ4" s="331"/>
      <c r="AAK4" s="331"/>
      <c r="AAL4" s="331"/>
      <c r="AAM4" s="331"/>
      <c r="AAN4" s="331"/>
      <c r="AAO4" s="331"/>
      <c r="AAP4" s="331"/>
      <c r="AAQ4" s="331"/>
      <c r="AAR4" s="331"/>
      <c r="AAS4" s="331"/>
      <c r="AAT4" s="331"/>
      <c r="AAU4" s="331"/>
      <c r="AAV4" s="331"/>
      <c r="AAW4" s="331"/>
      <c r="AAX4" s="331"/>
      <c r="AAY4" s="331"/>
      <c r="AAZ4" s="331"/>
      <c r="ABA4" s="331"/>
      <c r="ABB4" s="331"/>
      <c r="ABC4" s="331"/>
      <c r="ABD4" s="331"/>
      <c r="ABE4" s="331"/>
      <c r="ABF4" s="331"/>
      <c r="ABG4" s="331"/>
      <c r="ABH4" s="331"/>
      <c r="ABI4" s="331"/>
      <c r="ABJ4" s="331"/>
      <c r="ABK4" s="331"/>
      <c r="ABL4" s="331"/>
      <c r="ABM4" s="331"/>
      <c r="ABN4" s="331"/>
      <c r="ABO4" s="331"/>
      <c r="ABP4" s="331"/>
      <c r="ABQ4" s="331"/>
      <c r="ABR4" s="331"/>
      <c r="ABS4" s="331"/>
      <c r="ABT4" s="331"/>
      <c r="ABU4" s="331"/>
      <c r="ABV4" s="331"/>
      <c r="ABW4" s="331"/>
      <c r="ABX4" s="331"/>
      <c r="ABY4" s="331"/>
      <c r="ABZ4" s="331"/>
      <c r="ACA4" s="331"/>
      <c r="ACB4" s="331"/>
      <c r="ACC4" s="331"/>
      <c r="ACD4" s="331"/>
      <c r="ACE4" s="331"/>
      <c r="ACF4" s="331"/>
      <c r="ACG4" s="331"/>
      <c r="ACH4" s="331"/>
      <c r="ACI4" s="331"/>
      <c r="ACJ4" s="331"/>
      <c r="ACK4" s="331"/>
      <c r="ACL4" s="331"/>
      <c r="ACM4" s="331"/>
      <c r="ACN4" s="331"/>
      <c r="ACO4" s="331"/>
      <c r="ACP4" s="331"/>
      <c r="ACQ4" s="331"/>
      <c r="ACR4" s="331"/>
      <c r="ACS4" s="331"/>
      <c r="ACT4" s="331"/>
      <c r="ACU4" s="331"/>
      <c r="ACV4" s="331"/>
      <c r="ACW4" s="331"/>
      <c r="ACX4" s="331"/>
      <c r="ACY4" s="331"/>
      <c r="ACZ4" s="331"/>
      <c r="ADA4" s="331"/>
      <c r="ADB4" s="331"/>
      <c r="ADC4" s="331"/>
      <c r="ADD4" s="331"/>
      <c r="ADE4" s="331"/>
      <c r="ADF4" s="331"/>
      <c r="ADG4" s="331"/>
      <c r="ADH4" s="331"/>
      <c r="ADI4" s="331"/>
      <c r="ADJ4" s="331"/>
      <c r="ADK4" s="331"/>
      <c r="ADL4" s="331"/>
      <c r="ADM4" s="331"/>
      <c r="ADN4" s="331"/>
      <c r="ADO4" s="331"/>
      <c r="ADP4" s="331"/>
      <c r="ADQ4" s="331"/>
      <c r="ADR4" s="331"/>
      <c r="ADS4" s="331"/>
      <c r="ADT4" s="331"/>
      <c r="ADU4" s="331"/>
      <c r="ADV4" s="331"/>
      <c r="ADW4" s="331"/>
      <c r="ADX4" s="331"/>
      <c r="ADY4" s="331"/>
      <c r="ADZ4" s="331"/>
      <c r="AEA4" s="331"/>
      <c r="AEB4" s="331"/>
      <c r="AEC4" s="331"/>
      <c r="AED4" s="331"/>
      <c r="AEE4" s="331"/>
      <c r="AEF4" s="331"/>
      <c r="AEG4" s="331"/>
      <c r="AEH4" s="331"/>
      <c r="AEI4" s="331"/>
      <c r="AEJ4" s="331"/>
      <c r="AEK4" s="331"/>
      <c r="AEL4" s="331"/>
      <c r="AEM4" s="331"/>
      <c r="AEN4" s="331"/>
      <c r="AEO4" s="331"/>
      <c r="AEP4" s="331"/>
      <c r="AEQ4" s="331"/>
      <c r="AER4" s="331"/>
      <c r="AES4" s="331"/>
      <c r="AET4" s="331"/>
      <c r="AEU4" s="331"/>
      <c r="AEV4" s="331"/>
      <c r="AEW4" s="331"/>
      <c r="AEX4" s="331"/>
      <c r="AEY4" s="331"/>
      <c r="AEZ4" s="331"/>
      <c r="AFA4" s="331"/>
      <c r="AFB4" s="331"/>
      <c r="AFC4" s="331"/>
      <c r="AFD4" s="331"/>
      <c r="AFE4" s="331"/>
      <c r="AFF4" s="331"/>
      <c r="AFG4" s="331"/>
      <c r="AFH4" s="331"/>
      <c r="AFI4" s="331"/>
      <c r="AFJ4" s="331"/>
      <c r="AFK4" s="331"/>
      <c r="AFL4" s="331"/>
      <c r="AFM4" s="331"/>
      <c r="AFN4" s="331"/>
      <c r="AFO4" s="331"/>
      <c r="AFP4" s="331"/>
      <c r="AFQ4" s="331"/>
      <c r="AFR4" s="331"/>
      <c r="AFS4" s="331"/>
      <c r="AFT4" s="331"/>
      <c r="AFU4" s="331"/>
      <c r="AFV4" s="331"/>
      <c r="AFW4" s="331"/>
      <c r="AFX4" s="331"/>
      <c r="AFY4" s="331"/>
      <c r="AFZ4" s="331"/>
      <c r="AGA4" s="331"/>
      <c r="AGB4" s="331"/>
      <c r="AGC4" s="331"/>
      <c r="AGD4" s="331"/>
      <c r="AGE4" s="331"/>
      <c r="AGF4" s="331"/>
      <c r="AGG4" s="331"/>
      <c r="AGH4" s="331"/>
      <c r="AGI4" s="331"/>
      <c r="AGJ4" s="331"/>
      <c r="AGK4" s="331"/>
      <c r="AGL4" s="331"/>
      <c r="AGM4" s="331"/>
      <c r="AGN4" s="331"/>
      <c r="AGO4" s="331"/>
      <c r="AGP4" s="331"/>
      <c r="AGQ4" s="331"/>
      <c r="AGR4" s="331"/>
      <c r="AGS4" s="331"/>
      <c r="AGT4" s="331"/>
      <c r="AGU4" s="331"/>
      <c r="AGV4" s="331"/>
      <c r="AGW4" s="331"/>
      <c r="AGX4" s="331"/>
      <c r="AGY4" s="331"/>
      <c r="AGZ4" s="331"/>
      <c r="AHA4" s="331"/>
      <c r="AHB4" s="331"/>
      <c r="AHC4" s="331"/>
      <c r="AHD4" s="331"/>
      <c r="AHE4" s="331"/>
      <c r="AHF4" s="331"/>
      <c r="AHG4" s="331"/>
      <c r="AHH4" s="331"/>
      <c r="AHI4" s="331"/>
      <c r="AHJ4" s="331"/>
      <c r="AHK4" s="331"/>
      <c r="AHL4" s="331"/>
      <c r="AHM4" s="331"/>
      <c r="AHN4" s="331"/>
      <c r="AHO4" s="331"/>
      <c r="AHP4" s="331"/>
      <c r="AHQ4" s="331"/>
      <c r="AHR4" s="331"/>
      <c r="AHS4" s="331"/>
      <c r="AHT4" s="331"/>
      <c r="AHU4" s="331"/>
      <c r="AHV4" s="331"/>
      <c r="AHW4" s="331"/>
      <c r="AHX4" s="331"/>
      <c r="AHY4" s="331"/>
      <c r="AHZ4" s="331"/>
      <c r="AIA4" s="331"/>
      <c r="AIB4" s="331"/>
      <c r="AIC4" s="331"/>
      <c r="AID4" s="331"/>
      <c r="AIE4" s="331"/>
      <c r="AIF4" s="331"/>
      <c r="AIG4" s="331"/>
      <c r="AIH4" s="331"/>
      <c r="AII4" s="331"/>
      <c r="AIJ4" s="331"/>
      <c r="AIK4" s="331"/>
      <c r="AIL4" s="331"/>
      <c r="AIM4" s="331"/>
      <c r="AIN4" s="331"/>
      <c r="AIO4" s="331"/>
      <c r="AIP4" s="331"/>
      <c r="AIQ4" s="331"/>
      <c r="AIR4" s="331"/>
      <c r="AIS4" s="331"/>
      <c r="AIT4" s="331"/>
      <c r="AIU4" s="331"/>
      <c r="AIV4" s="331"/>
      <c r="AIW4" s="331"/>
      <c r="AIX4" s="331"/>
      <c r="AIY4" s="331"/>
      <c r="AIZ4" s="331"/>
      <c r="AJA4" s="331"/>
      <c r="AJB4" s="331"/>
      <c r="AJC4" s="331"/>
      <c r="AJD4" s="331"/>
      <c r="AJE4" s="331"/>
      <c r="AJF4" s="331"/>
      <c r="AJG4" s="331"/>
      <c r="AJH4" s="331"/>
      <c r="AJI4" s="331"/>
      <c r="AJJ4" s="331"/>
      <c r="AJK4" s="331"/>
      <c r="AJL4" s="331"/>
      <c r="AJM4" s="331"/>
      <c r="AJN4" s="331"/>
      <c r="AJO4" s="331"/>
      <c r="AJP4" s="331"/>
      <c r="AJQ4" s="331"/>
      <c r="AJR4" s="331"/>
      <c r="AJS4" s="331"/>
      <c r="AJT4" s="331"/>
      <c r="AJU4" s="331"/>
      <c r="AJV4" s="331"/>
      <c r="AJW4" s="331"/>
      <c r="AJX4" s="331"/>
      <c r="AJY4" s="331"/>
      <c r="AJZ4" s="331"/>
      <c r="AKA4" s="331"/>
      <c r="AKB4" s="331"/>
      <c r="AKC4" s="331"/>
      <c r="AKD4" s="331"/>
      <c r="AKE4" s="331"/>
      <c r="AKF4" s="331"/>
      <c r="AKG4" s="331"/>
      <c r="AKH4" s="331"/>
      <c r="AKI4" s="331"/>
      <c r="AKJ4" s="331"/>
      <c r="AKK4" s="331"/>
      <c r="AKL4" s="331"/>
      <c r="AKM4" s="331"/>
      <c r="AKN4" s="331"/>
      <c r="AKO4" s="331"/>
      <c r="AKP4" s="331"/>
      <c r="AKQ4" s="331"/>
      <c r="AKR4" s="331"/>
      <c r="AKS4" s="331"/>
      <c r="AKT4" s="331"/>
      <c r="AKU4" s="331"/>
      <c r="AKV4" s="331"/>
      <c r="AKW4" s="331"/>
      <c r="AKX4" s="331"/>
      <c r="AKY4" s="331"/>
      <c r="AKZ4" s="331"/>
      <c r="ALA4" s="331"/>
      <c r="ALB4" s="331"/>
      <c r="ALC4" s="331"/>
      <c r="ALD4" s="331"/>
      <c r="ALE4" s="331"/>
      <c r="ALF4" s="331"/>
      <c r="ALG4" s="331"/>
      <c r="ALH4" s="331"/>
      <c r="ALI4" s="331"/>
      <c r="ALJ4" s="331"/>
      <c r="ALK4" s="331"/>
      <c r="ALL4" s="331"/>
      <c r="ALM4" s="331"/>
      <c r="ALN4" s="331"/>
      <c r="ALO4" s="331"/>
      <c r="ALP4" s="331"/>
      <c r="ALQ4" s="331"/>
      <c r="ALR4" s="331"/>
      <c r="ALS4" s="331"/>
      <c r="ALT4" s="331"/>
      <c r="ALU4" s="331"/>
      <c r="ALV4" s="331"/>
      <c r="ALW4" s="331"/>
      <c r="ALX4" s="331"/>
      <c r="ALY4" s="331"/>
      <c r="ALZ4" s="331"/>
      <c r="AMA4" s="331"/>
      <c r="AMB4" s="331"/>
      <c r="AMC4" s="331"/>
      <c r="AMD4" s="331"/>
      <c r="AME4" s="331"/>
      <c r="AMF4" s="331"/>
      <c r="AMG4" s="331"/>
      <c r="AMH4" s="331"/>
      <c r="AMI4" s="331"/>
      <c r="AMJ4" s="331"/>
      <c r="AMK4" s="331"/>
      <c r="AML4" s="331"/>
    </row>
    <row r="5" spans="2:1026" s="74" customFormat="1" ht="39" customHeight="1" x14ac:dyDescent="0.75">
      <c r="H5" s="454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331"/>
      <c r="AM5" s="331"/>
      <c r="AN5" s="331"/>
      <c r="AO5" s="331"/>
      <c r="AP5" s="331"/>
      <c r="AQ5" s="331"/>
      <c r="AR5" s="331"/>
      <c r="AS5" s="331"/>
      <c r="AT5" s="331"/>
      <c r="AU5" s="331"/>
      <c r="AV5" s="331"/>
      <c r="AW5" s="331"/>
      <c r="AX5" s="331"/>
      <c r="AY5" s="331"/>
      <c r="AZ5" s="331"/>
      <c r="BA5" s="331"/>
      <c r="BB5" s="331"/>
      <c r="BC5" s="331"/>
      <c r="BD5" s="331"/>
      <c r="BE5" s="331"/>
      <c r="BF5" s="331"/>
      <c r="BG5" s="331"/>
      <c r="BH5" s="331"/>
      <c r="BI5" s="331"/>
      <c r="BJ5" s="331"/>
      <c r="BK5" s="331"/>
      <c r="BL5" s="331"/>
      <c r="BM5" s="331"/>
      <c r="BN5" s="331"/>
      <c r="BO5" s="331"/>
      <c r="BP5" s="331"/>
      <c r="BQ5" s="331"/>
      <c r="BR5" s="331"/>
      <c r="BS5" s="331"/>
      <c r="BT5" s="331"/>
      <c r="BU5" s="331"/>
      <c r="BV5" s="331"/>
      <c r="BW5" s="331"/>
      <c r="BX5" s="331"/>
      <c r="BY5" s="331"/>
      <c r="BZ5" s="331"/>
      <c r="CA5" s="331"/>
      <c r="CB5" s="331"/>
      <c r="CC5" s="331"/>
      <c r="CD5" s="331"/>
      <c r="CE5" s="331"/>
      <c r="CF5" s="331"/>
      <c r="CG5" s="331"/>
      <c r="CH5" s="331"/>
      <c r="CI5" s="331"/>
      <c r="CJ5" s="331"/>
      <c r="CK5" s="331"/>
      <c r="CL5" s="331"/>
      <c r="CM5" s="331"/>
      <c r="CN5" s="331"/>
      <c r="CO5" s="331"/>
      <c r="CP5" s="331"/>
      <c r="CQ5" s="331"/>
      <c r="CR5" s="331"/>
      <c r="CS5" s="331"/>
      <c r="CT5" s="331"/>
      <c r="CU5" s="331"/>
      <c r="CV5" s="331"/>
      <c r="CW5" s="331"/>
      <c r="CX5" s="331"/>
      <c r="CY5" s="331"/>
      <c r="CZ5" s="331"/>
      <c r="DA5" s="331"/>
      <c r="DB5" s="331"/>
      <c r="DC5" s="331"/>
      <c r="DD5" s="331"/>
      <c r="DE5" s="331"/>
      <c r="DF5" s="331"/>
      <c r="DG5" s="331"/>
      <c r="DH5" s="331"/>
      <c r="DI5" s="331"/>
      <c r="DJ5" s="331"/>
      <c r="DK5" s="331"/>
      <c r="DL5" s="331"/>
      <c r="DM5" s="331"/>
      <c r="DN5" s="331"/>
      <c r="DO5" s="331"/>
      <c r="DP5" s="331"/>
      <c r="DQ5" s="331"/>
      <c r="DR5" s="331"/>
      <c r="DS5" s="331"/>
      <c r="DT5" s="331"/>
      <c r="DU5" s="331"/>
      <c r="DV5" s="331"/>
      <c r="DW5" s="331"/>
      <c r="DX5" s="331"/>
      <c r="DY5" s="331"/>
      <c r="DZ5" s="331"/>
      <c r="EA5" s="331"/>
      <c r="EB5" s="331"/>
      <c r="EC5" s="331"/>
      <c r="ED5" s="331"/>
      <c r="EE5" s="331"/>
      <c r="EF5" s="331"/>
      <c r="EG5" s="331"/>
      <c r="EH5" s="331"/>
      <c r="EI5" s="331"/>
      <c r="EJ5" s="331"/>
      <c r="EK5" s="331"/>
      <c r="EL5" s="331"/>
      <c r="EM5" s="331"/>
      <c r="EN5" s="331"/>
      <c r="EO5" s="331"/>
      <c r="EP5" s="331"/>
      <c r="EQ5" s="331"/>
      <c r="ER5" s="331"/>
      <c r="ES5" s="331"/>
      <c r="ET5" s="331"/>
      <c r="EU5" s="331"/>
      <c r="EV5" s="331"/>
      <c r="EW5" s="331"/>
      <c r="EX5" s="331"/>
      <c r="EY5" s="331"/>
      <c r="EZ5" s="331"/>
      <c r="FA5" s="331"/>
      <c r="FB5" s="331"/>
      <c r="FC5" s="331"/>
      <c r="FD5" s="331"/>
      <c r="FE5" s="331"/>
      <c r="FF5" s="331"/>
      <c r="FG5" s="331"/>
      <c r="FH5" s="331"/>
      <c r="FI5" s="331"/>
      <c r="FJ5" s="331"/>
      <c r="FK5" s="331"/>
      <c r="FL5" s="331"/>
      <c r="FM5" s="331"/>
      <c r="FN5" s="331"/>
      <c r="FO5" s="331"/>
      <c r="FP5" s="331"/>
      <c r="FQ5" s="331"/>
      <c r="FR5" s="331"/>
      <c r="FS5" s="331"/>
      <c r="FT5" s="331"/>
      <c r="FU5" s="331"/>
      <c r="FV5" s="331"/>
      <c r="FW5" s="331"/>
      <c r="FX5" s="331"/>
      <c r="FY5" s="331"/>
      <c r="FZ5" s="331"/>
      <c r="GA5" s="331"/>
      <c r="GB5" s="331"/>
      <c r="GC5" s="331"/>
      <c r="GD5" s="331"/>
      <c r="GE5" s="331"/>
      <c r="GF5" s="331"/>
      <c r="GG5" s="331"/>
      <c r="GH5" s="331"/>
      <c r="GI5" s="331"/>
      <c r="GJ5" s="331"/>
      <c r="GK5" s="331"/>
      <c r="GL5" s="331"/>
      <c r="GM5" s="331"/>
      <c r="GN5" s="331"/>
      <c r="GO5" s="331"/>
      <c r="GP5" s="331"/>
      <c r="GQ5" s="331"/>
      <c r="GR5" s="331"/>
      <c r="GS5" s="331"/>
      <c r="GT5" s="331"/>
      <c r="GU5" s="331"/>
      <c r="GV5" s="331"/>
      <c r="GW5" s="331"/>
      <c r="GX5" s="331"/>
      <c r="GY5" s="331"/>
      <c r="GZ5" s="331"/>
      <c r="HA5" s="331"/>
      <c r="HB5" s="331"/>
      <c r="HC5" s="331"/>
      <c r="HD5" s="331"/>
      <c r="HE5" s="331"/>
      <c r="HF5" s="331"/>
      <c r="HG5" s="331"/>
      <c r="HH5" s="331"/>
      <c r="HI5" s="331"/>
      <c r="HJ5" s="331"/>
      <c r="HK5" s="331"/>
      <c r="HL5" s="331"/>
      <c r="HM5" s="331"/>
      <c r="HN5" s="331"/>
      <c r="HO5" s="331"/>
      <c r="HP5" s="331"/>
      <c r="HQ5" s="331"/>
      <c r="HR5" s="331"/>
      <c r="HS5" s="331"/>
      <c r="HT5" s="331"/>
      <c r="HU5" s="331"/>
      <c r="HV5" s="331"/>
      <c r="HW5" s="331"/>
      <c r="HX5" s="331"/>
      <c r="HY5" s="331"/>
      <c r="HZ5" s="331"/>
      <c r="IA5" s="331"/>
      <c r="IB5" s="331"/>
      <c r="IC5" s="331"/>
      <c r="ID5" s="331"/>
      <c r="IE5" s="331"/>
      <c r="IF5" s="331"/>
      <c r="IG5" s="331"/>
      <c r="IH5" s="331"/>
      <c r="II5" s="331"/>
      <c r="IJ5" s="331"/>
      <c r="IK5" s="331"/>
      <c r="IL5" s="331"/>
      <c r="IM5" s="331"/>
      <c r="IN5" s="331"/>
      <c r="IO5" s="331"/>
      <c r="IP5" s="331"/>
      <c r="IQ5" s="331"/>
      <c r="IR5" s="331"/>
      <c r="IS5" s="331"/>
      <c r="IT5" s="331"/>
      <c r="IU5" s="331"/>
      <c r="IV5" s="331"/>
      <c r="IW5" s="331"/>
      <c r="IX5" s="331"/>
      <c r="IY5" s="331"/>
      <c r="IZ5" s="331"/>
      <c r="JA5" s="331"/>
      <c r="JB5" s="331"/>
      <c r="JC5" s="331"/>
      <c r="JD5" s="331"/>
      <c r="JE5" s="331"/>
      <c r="JF5" s="331"/>
      <c r="JG5" s="331"/>
      <c r="JH5" s="331"/>
      <c r="JI5" s="331"/>
      <c r="JJ5" s="331"/>
      <c r="JK5" s="331"/>
      <c r="JL5" s="331"/>
      <c r="JM5" s="331"/>
      <c r="JN5" s="331"/>
      <c r="JO5" s="331"/>
      <c r="JP5" s="331"/>
      <c r="JQ5" s="331"/>
      <c r="JR5" s="331"/>
      <c r="JS5" s="331"/>
      <c r="JT5" s="331"/>
      <c r="JU5" s="331"/>
      <c r="JV5" s="331"/>
      <c r="JW5" s="331"/>
      <c r="JX5" s="331"/>
      <c r="JY5" s="331"/>
      <c r="JZ5" s="331"/>
      <c r="KA5" s="331"/>
      <c r="KB5" s="331"/>
      <c r="KC5" s="331"/>
      <c r="KD5" s="331"/>
      <c r="KE5" s="331"/>
      <c r="KF5" s="331"/>
      <c r="KG5" s="331"/>
      <c r="KH5" s="331"/>
      <c r="KI5" s="331"/>
      <c r="KJ5" s="331"/>
      <c r="KK5" s="331"/>
      <c r="KL5" s="331"/>
      <c r="KM5" s="331"/>
      <c r="KN5" s="331"/>
      <c r="KO5" s="331"/>
      <c r="KP5" s="331"/>
      <c r="KQ5" s="331"/>
      <c r="KR5" s="331"/>
      <c r="KS5" s="331"/>
      <c r="KT5" s="331"/>
      <c r="KU5" s="331"/>
      <c r="KV5" s="331"/>
      <c r="KW5" s="331"/>
      <c r="KX5" s="331"/>
      <c r="KY5" s="331"/>
      <c r="KZ5" s="331"/>
      <c r="LA5" s="331"/>
      <c r="LB5" s="331"/>
      <c r="LC5" s="331"/>
      <c r="LD5" s="331"/>
      <c r="LE5" s="331"/>
      <c r="LF5" s="331"/>
      <c r="LG5" s="331"/>
      <c r="LH5" s="331"/>
      <c r="LI5" s="331"/>
      <c r="LJ5" s="331"/>
      <c r="LK5" s="331"/>
      <c r="LL5" s="331"/>
      <c r="LM5" s="331"/>
      <c r="LN5" s="331"/>
      <c r="LO5" s="331"/>
      <c r="LP5" s="331"/>
      <c r="LQ5" s="331"/>
      <c r="LR5" s="331"/>
      <c r="LS5" s="331"/>
      <c r="LT5" s="331"/>
      <c r="LU5" s="331"/>
      <c r="LV5" s="331"/>
      <c r="LW5" s="331"/>
      <c r="LX5" s="331"/>
      <c r="LY5" s="331"/>
      <c r="LZ5" s="331"/>
      <c r="MA5" s="331"/>
      <c r="MB5" s="331"/>
      <c r="MC5" s="331"/>
      <c r="MD5" s="331"/>
      <c r="ME5" s="331"/>
      <c r="MF5" s="331"/>
      <c r="MG5" s="331"/>
      <c r="MH5" s="331"/>
      <c r="MI5" s="331"/>
      <c r="MJ5" s="331"/>
      <c r="MK5" s="331"/>
      <c r="ML5" s="331"/>
      <c r="MM5" s="331"/>
      <c r="MN5" s="331"/>
      <c r="MO5" s="331"/>
      <c r="MP5" s="331"/>
      <c r="MQ5" s="331"/>
      <c r="MR5" s="331"/>
      <c r="MS5" s="331"/>
      <c r="MT5" s="331"/>
      <c r="MU5" s="331"/>
      <c r="MV5" s="331"/>
      <c r="MW5" s="331"/>
      <c r="MX5" s="331"/>
      <c r="MY5" s="331"/>
      <c r="MZ5" s="331"/>
      <c r="NA5" s="331"/>
      <c r="NB5" s="331"/>
      <c r="NC5" s="331"/>
      <c r="ND5" s="331"/>
      <c r="NE5" s="331"/>
      <c r="NF5" s="331"/>
      <c r="NG5" s="331"/>
      <c r="NH5" s="331"/>
      <c r="NI5" s="331"/>
      <c r="NJ5" s="331"/>
      <c r="NK5" s="331"/>
      <c r="NL5" s="331"/>
      <c r="NM5" s="331"/>
      <c r="NN5" s="331"/>
      <c r="NO5" s="331"/>
      <c r="NP5" s="331"/>
      <c r="NQ5" s="331"/>
      <c r="NR5" s="331"/>
      <c r="NS5" s="331"/>
      <c r="NT5" s="331"/>
      <c r="NU5" s="331"/>
      <c r="NV5" s="331"/>
      <c r="NW5" s="331"/>
      <c r="NX5" s="331"/>
      <c r="NY5" s="331"/>
      <c r="NZ5" s="331"/>
      <c r="OA5" s="331"/>
      <c r="OB5" s="331"/>
      <c r="OC5" s="331"/>
      <c r="OD5" s="331"/>
      <c r="OE5" s="331"/>
      <c r="OF5" s="331"/>
      <c r="OG5" s="331"/>
      <c r="OH5" s="331"/>
      <c r="OI5" s="331"/>
      <c r="OJ5" s="331"/>
      <c r="OK5" s="331"/>
      <c r="OL5" s="331"/>
      <c r="OM5" s="331"/>
      <c r="ON5" s="331"/>
      <c r="OO5" s="331"/>
      <c r="OP5" s="331"/>
      <c r="OQ5" s="331"/>
      <c r="OR5" s="331"/>
      <c r="OS5" s="331"/>
      <c r="OT5" s="331"/>
      <c r="OU5" s="331"/>
      <c r="OV5" s="331"/>
      <c r="OW5" s="331"/>
      <c r="OX5" s="331"/>
      <c r="OY5" s="331"/>
      <c r="OZ5" s="331"/>
      <c r="PA5" s="331"/>
      <c r="PB5" s="331"/>
      <c r="PC5" s="331"/>
      <c r="PD5" s="331"/>
      <c r="PE5" s="331"/>
      <c r="PF5" s="331"/>
      <c r="PG5" s="331"/>
      <c r="PH5" s="331"/>
      <c r="PI5" s="331"/>
      <c r="PJ5" s="331"/>
      <c r="PK5" s="331"/>
      <c r="PL5" s="331"/>
      <c r="PM5" s="331"/>
      <c r="PN5" s="331"/>
      <c r="PO5" s="331"/>
      <c r="PP5" s="331"/>
      <c r="PQ5" s="331"/>
      <c r="PR5" s="331"/>
      <c r="PS5" s="331"/>
      <c r="PT5" s="331"/>
      <c r="PU5" s="331"/>
      <c r="PV5" s="331"/>
      <c r="PW5" s="331"/>
      <c r="PX5" s="331"/>
      <c r="PY5" s="331"/>
      <c r="PZ5" s="331"/>
      <c r="QA5" s="331"/>
      <c r="QB5" s="331"/>
      <c r="QC5" s="331"/>
      <c r="QD5" s="331"/>
      <c r="QE5" s="331"/>
      <c r="QF5" s="331"/>
      <c r="QG5" s="331"/>
      <c r="QH5" s="331"/>
      <c r="QI5" s="331"/>
      <c r="QJ5" s="331"/>
      <c r="QK5" s="331"/>
      <c r="QL5" s="331"/>
      <c r="QM5" s="331"/>
      <c r="QN5" s="331"/>
      <c r="QO5" s="331"/>
      <c r="QP5" s="331"/>
      <c r="QQ5" s="331"/>
      <c r="QR5" s="331"/>
      <c r="QS5" s="331"/>
      <c r="QT5" s="331"/>
      <c r="QU5" s="331"/>
      <c r="QV5" s="331"/>
      <c r="QW5" s="331"/>
      <c r="QX5" s="331"/>
      <c r="QY5" s="331"/>
      <c r="QZ5" s="331"/>
      <c r="RA5" s="331"/>
      <c r="RB5" s="331"/>
      <c r="RC5" s="331"/>
      <c r="RD5" s="331"/>
      <c r="RE5" s="331"/>
      <c r="RF5" s="331"/>
      <c r="RG5" s="331"/>
      <c r="RH5" s="331"/>
      <c r="RI5" s="331"/>
      <c r="RJ5" s="331"/>
      <c r="RK5" s="331"/>
      <c r="RL5" s="331"/>
      <c r="RM5" s="331"/>
      <c r="RN5" s="331"/>
      <c r="RO5" s="331"/>
      <c r="RP5" s="331"/>
      <c r="RQ5" s="331"/>
      <c r="RR5" s="331"/>
      <c r="RS5" s="331"/>
      <c r="RT5" s="331"/>
      <c r="RU5" s="331"/>
      <c r="RV5" s="331"/>
      <c r="RW5" s="331"/>
      <c r="RX5" s="331"/>
      <c r="RY5" s="331"/>
      <c r="RZ5" s="331"/>
      <c r="SA5" s="331"/>
      <c r="SB5" s="331"/>
      <c r="SC5" s="331"/>
      <c r="SD5" s="331"/>
      <c r="SE5" s="331"/>
      <c r="SF5" s="331"/>
      <c r="SG5" s="331"/>
      <c r="SH5" s="331"/>
      <c r="SI5" s="331"/>
      <c r="SJ5" s="331"/>
      <c r="SK5" s="331"/>
      <c r="SL5" s="331"/>
      <c r="SM5" s="331"/>
      <c r="SN5" s="331"/>
      <c r="SO5" s="331"/>
      <c r="SP5" s="331"/>
      <c r="SQ5" s="331"/>
      <c r="SR5" s="331"/>
      <c r="SS5" s="331"/>
      <c r="ST5" s="331"/>
      <c r="SU5" s="331"/>
      <c r="SV5" s="331"/>
      <c r="SW5" s="331"/>
      <c r="SX5" s="331"/>
      <c r="SY5" s="331"/>
      <c r="SZ5" s="331"/>
      <c r="TA5" s="331"/>
      <c r="TB5" s="331"/>
      <c r="TC5" s="331"/>
      <c r="TD5" s="331"/>
      <c r="TE5" s="331"/>
      <c r="TF5" s="331"/>
      <c r="TG5" s="331"/>
      <c r="TH5" s="331"/>
      <c r="TI5" s="331"/>
      <c r="TJ5" s="331"/>
      <c r="TK5" s="331"/>
      <c r="TL5" s="331"/>
      <c r="TM5" s="331"/>
      <c r="TN5" s="331"/>
      <c r="TO5" s="331"/>
      <c r="TP5" s="331"/>
      <c r="TQ5" s="331"/>
      <c r="TR5" s="331"/>
      <c r="TS5" s="331"/>
      <c r="TT5" s="331"/>
      <c r="TU5" s="331"/>
      <c r="TV5" s="331"/>
      <c r="TW5" s="331"/>
      <c r="TX5" s="331"/>
      <c r="TY5" s="331"/>
      <c r="TZ5" s="331"/>
      <c r="UA5" s="331"/>
      <c r="UB5" s="331"/>
      <c r="UC5" s="331"/>
      <c r="UD5" s="331"/>
      <c r="UE5" s="331"/>
      <c r="UF5" s="331"/>
      <c r="UG5" s="331"/>
      <c r="UH5" s="331"/>
      <c r="UI5" s="331"/>
      <c r="UJ5" s="331"/>
      <c r="UK5" s="331"/>
      <c r="UL5" s="331"/>
      <c r="UM5" s="331"/>
      <c r="UN5" s="331"/>
      <c r="UO5" s="331"/>
      <c r="UP5" s="331"/>
      <c r="UQ5" s="331"/>
      <c r="UR5" s="331"/>
      <c r="US5" s="331"/>
      <c r="UT5" s="331"/>
      <c r="UU5" s="331"/>
      <c r="UV5" s="331"/>
      <c r="UW5" s="331"/>
      <c r="UX5" s="331"/>
      <c r="UY5" s="331"/>
      <c r="UZ5" s="331"/>
      <c r="VA5" s="331"/>
      <c r="VB5" s="331"/>
      <c r="VC5" s="331"/>
      <c r="VD5" s="331"/>
      <c r="VE5" s="331"/>
      <c r="VF5" s="331"/>
      <c r="VG5" s="331"/>
      <c r="VH5" s="331"/>
      <c r="VI5" s="331"/>
      <c r="VJ5" s="331"/>
      <c r="VK5" s="331"/>
      <c r="VL5" s="331"/>
      <c r="VM5" s="331"/>
      <c r="VN5" s="331"/>
      <c r="VO5" s="331"/>
      <c r="VP5" s="331"/>
      <c r="VQ5" s="331"/>
      <c r="VR5" s="331"/>
      <c r="VS5" s="331"/>
      <c r="VT5" s="331"/>
      <c r="VU5" s="331"/>
      <c r="VV5" s="331"/>
      <c r="VW5" s="331"/>
      <c r="VX5" s="331"/>
      <c r="VY5" s="331"/>
      <c r="VZ5" s="331"/>
      <c r="WA5" s="331"/>
      <c r="WB5" s="331"/>
      <c r="WC5" s="331"/>
      <c r="WD5" s="331"/>
      <c r="WE5" s="331"/>
      <c r="WF5" s="331"/>
      <c r="WG5" s="331"/>
      <c r="WH5" s="331"/>
      <c r="WI5" s="331"/>
      <c r="WJ5" s="331"/>
      <c r="WK5" s="331"/>
      <c r="WL5" s="331"/>
      <c r="WM5" s="331"/>
      <c r="WN5" s="331"/>
      <c r="WO5" s="331"/>
      <c r="WP5" s="331"/>
      <c r="WQ5" s="331"/>
      <c r="WR5" s="331"/>
      <c r="WS5" s="331"/>
      <c r="WT5" s="331"/>
      <c r="WU5" s="331"/>
      <c r="WV5" s="331"/>
      <c r="WW5" s="331"/>
      <c r="WX5" s="331"/>
      <c r="WY5" s="331"/>
      <c r="WZ5" s="331"/>
      <c r="XA5" s="331"/>
      <c r="XB5" s="331"/>
      <c r="XC5" s="331"/>
      <c r="XD5" s="331"/>
      <c r="XE5" s="331"/>
      <c r="XF5" s="331"/>
      <c r="XG5" s="331"/>
      <c r="XH5" s="331"/>
      <c r="XI5" s="331"/>
      <c r="XJ5" s="331"/>
      <c r="XK5" s="331"/>
      <c r="XL5" s="331"/>
      <c r="XM5" s="331"/>
      <c r="XN5" s="331"/>
      <c r="XO5" s="331"/>
      <c r="XP5" s="331"/>
      <c r="XQ5" s="331"/>
      <c r="XR5" s="331"/>
      <c r="XS5" s="331"/>
      <c r="XT5" s="331"/>
      <c r="XU5" s="331"/>
      <c r="XV5" s="331"/>
      <c r="XW5" s="331"/>
      <c r="XX5" s="331"/>
      <c r="XY5" s="331"/>
      <c r="XZ5" s="331"/>
      <c r="YA5" s="331"/>
      <c r="YB5" s="331"/>
      <c r="YC5" s="331"/>
      <c r="YD5" s="331"/>
      <c r="YE5" s="331"/>
      <c r="YF5" s="331"/>
      <c r="YG5" s="331"/>
      <c r="YH5" s="331"/>
      <c r="YI5" s="331"/>
      <c r="YJ5" s="331"/>
      <c r="YK5" s="331"/>
      <c r="YL5" s="331"/>
      <c r="YM5" s="331"/>
      <c r="YN5" s="331"/>
      <c r="YO5" s="331"/>
      <c r="YP5" s="331"/>
      <c r="YQ5" s="331"/>
      <c r="YR5" s="331"/>
      <c r="YS5" s="331"/>
      <c r="YT5" s="331"/>
      <c r="YU5" s="331"/>
      <c r="YV5" s="331"/>
      <c r="YW5" s="331"/>
      <c r="YX5" s="331"/>
      <c r="YY5" s="331"/>
      <c r="YZ5" s="331"/>
      <c r="ZA5" s="331"/>
      <c r="ZB5" s="331"/>
      <c r="ZC5" s="331"/>
      <c r="ZD5" s="331"/>
      <c r="ZE5" s="331"/>
      <c r="ZF5" s="331"/>
      <c r="ZG5" s="331"/>
      <c r="ZH5" s="331"/>
      <c r="ZI5" s="331"/>
      <c r="ZJ5" s="331"/>
      <c r="ZK5" s="331"/>
      <c r="ZL5" s="331"/>
      <c r="ZM5" s="331"/>
      <c r="ZN5" s="331"/>
      <c r="ZO5" s="331"/>
      <c r="ZP5" s="331"/>
      <c r="ZQ5" s="331"/>
      <c r="ZR5" s="331"/>
      <c r="ZS5" s="331"/>
      <c r="ZT5" s="331"/>
      <c r="ZU5" s="331"/>
      <c r="ZV5" s="331"/>
      <c r="ZW5" s="331"/>
      <c r="ZX5" s="331"/>
      <c r="ZY5" s="331"/>
      <c r="ZZ5" s="331"/>
      <c r="AAA5" s="331"/>
      <c r="AAB5" s="331"/>
      <c r="AAC5" s="331"/>
      <c r="AAD5" s="331"/>
      <c r="AAE5" s="331"/>
      <c r="AAF5" s="331"/>
      <c r="AAG5" s="331"/>
      <c r="AAH5" s="331"/>
      <c r="AAI5" s="331"/>
      <c r="AAJ5" s="331"/>
      <c r="AAK5" s="331"/>
      <c r="AAL5" s="331"/>
      <c r="AAM5" s="331"/>
      <c r="AAN5" s="331"/>
      <c r="AAO5" s="331"/>
      <c r="AAP5" s="331"/>
      <c r="AAQ5" s="331"/>
      <c r="AAR5" s="331"/>
      <c r="AAS5" s="331"/>
      <c r="AAT5" s="331"/>
      <c r="AAU5" s="331"/>
      <c r="AAV5" s="331"/>
      <c r="AAW5" s="331"/>
      <c r="AAX5" s="331"/>
      <c r="AAY5" s="331"/>
      <c r="AAZ5" s="331"/>
      <c r="ABA5" s="331"/>
      <c r="ABB5" s="331"/>
      <c r="ABC5" s="331"/>
      <c r="ABD5" s="331"/>
      <c r="ABE5" s="331"/>
      <c r="ABF5" s="331"/>
      <c r="ABG5" s="331"/>
      <c r="ABH5" s="331"/>
      <c r="ABI5" s="331"/>
      <c r="ABJ5" s="331"/>
      <c r="ABK5" s="331"/>
      <c r="ABL5" s="331"/>
      <c r="ABM5" s="331"/>
      <c r="ABN5" s="331"/>
      <c r="ABO5" s="331"/>
      <c r="ABP5" s="331"/>
      <c r="ABQ5" s="331"/>
      <c r="ABR5" s="331"/>
      <c r="ABS5" s="331"/>
      <c r="ABT5" s="331"/>
      <c r="ABU5" s="331"/>
      <c r="ABV5" s="331"/>
      <c r="ABW5" s="331"/>
      <c r="ABX5" s="331"/>
      <c r="ABY5" s="331"/>
      <c r="ABZ5" s="331"/>
      <c r="ACA5" s="331"/>
      <c r="ACB5" s="331"/>
      <c r="ACC5" s="331"/>
      <c r="ACD5" s="331"/>
      <c r="ACE5" s="331"/>
      <c r="ACF5" s="331"/>
      <c r="ACG5" s="331"/>
      <c r="ACH5" s="331"/>
      <c r="ACI5" s="331"/>
      <c r="ACJ5" s="331"/>
      <c r="ACK5" s="331"/>
      <c r="ACL5" s="331"/>
      <c r="ACM5" s="331"/>
      <c r="ACN5" s="331"/>
      <c r="ACO5" s="331"/>
      <c r="ACP5" s="331"/>
      <c r="ACQ5" s="331"/>
      <c r="ACR5" s="331"/>
      <c r="ACS5" s="331"/>
      <c r="ACT5" s="331"/>
      <c r="ACU5" s="331"/>
      <c r="ACV5" s="331"/>
      <c r="ACW5" s="331"/>
      <c r="ACX5" s="331"/>
      <c r="ACY5" s="331"/>
      <c r="ACZ5" s="331"/>
      <c r="ADA5" s="331"/>
      <c r="ADB5" s="331"/>
      <c r="ADC5" s="331"/>
      <c r="ADD5" s="331"/>
      <c r="ADE5" s="331"/>
      <c r="ADF5" s="331"/>
      <c r="ADG5" s="331"/>
      <c r="ADH5" s="331"/>
      <c r="ADI5" s="331"/>
      <c r="ADJ5" s="331"/>
      <c r="ADK5" s="331"/>
      <c r="ADL5" s="331"/>
      <c r="ADM5" s="331"/>
      <c r="ADN5" s="331"/>
      <c r="ADO5" s="331"/>
      <c r="ADP5" s="331"/>
      <c r="ADQ5" s="331"/>
      <c r="ADR5" s="331"/>
      <c r="ADS5" s="331"/>
      <c r="ADT5" s="331"/>
      <c r="ADU5" s="331"/>
      <c r="ADV5" s="331"/>
      <c r="ADW5" s="331"/>
      <c r="ADX5" s="331"/>
      <c r="ADY5" s="331"/>
      <c r="ADZ5" s="331"/>
      <c r="AEA5" s="331"/>
      <c r="AEB5" s="331"/>
      <c r="AEC5" s="331"/>
      <c r="AED5" s="331"/>
      <c r="AEE5" s="331"/>
      <c r="AEF5" s="331"/>
      <c r="AEG5" s="331"/>
      <c r="AEH5" s="331"/>
      <c r="AEI5" s="331"/>
      <c r="AEJ5" s="331"/>
      <c r="AEK5" s="331"/>
      <c r="AEL5" s="331"/>
      <c r="AEM5" s="331"/>
      <c r="AEN5" s="331"/>
      <c r="AEO5" s="331"/>
      <c r="AEP5" s="331"/>
      <c r="AEQ5" s="331"/>
      <c r="AER5" s="331"/>
      <c r="AES5" s="331"/>
      <c r="AET5" s="331"/>
      <c r="AEU5" s="331"/>
      <c r="AEV5" s="331"/>
      <c r="AEW5" s="331"/>
      <c r="AEX5" s="331"/>
      <c r="AEY5" s="331"/>
      <c r="AEZ5" s="331"/>
      <c r="AFA5" s="331"/>
      <c r="AFB5" s="331"/>
      <c r="AFC5" s="331"/>
      <c r="AFD5" s="331"/>
      <c r="AFE5" s="331"/>
      <c r="AFF5" s="331"/>
      <c r="AFG5" s="331"/>
      <c r="AFH5" s="331"/>
      <c r="AFI5" s="331"/>
      <c r="AFJ5" s="331"/>
      <c r="AFK5" s="331"/>
      <c r="AFL5" s="331"/>
      <c r="AFM5" s="331"/>
      <c r="AFN5" s="331"/>
      <c r="AFO5" s="331"/>
      <c r="AFP5" s="331"/>
      <c r="AFQ5" s="331"/>
      <c r="AFR5" s="331"/>
      <c r="AFS5" s="331"/>
      <c r="AFT5" s="331"/>
      <c r="AFU5" s="331"/>
      <c r="AFV5" s="331"/>
      <c r="AFW5" s="331"/>
      <c r="AFX5" s="331"/>
      <c r="AFY5" s="331"/>
      <c r="AFZ5" s="331"/>
      <c r="AGA5" s="331"/>
      <c r="AGB5" s="331"/>
      <c r="AGC5" s="331"/>
      <c r="AGD5" s="331"/>
      <c r="AGE5" s="331"/>
      <c r="AGF5" s="331"/>
      <c r="AGG5" s="331"/>
      <c r="AGH5" s="331"/>
      <c r="AGI5" s="331"/>
      <c r="AGJ5" s="331"/>
      <c r="AGK5" s="331"/>
      <c r="AGL5" s="331"/>
      <c r="AGM5" s="331"/>
      <c r="AGN5" s="331"/>
      <c r="AGO5" s="331"/>
      <c r="AGP5" s="331"/>
      <c r="AGQ5" s="331"/>
      <c r="AGR5" s="331"/>
      <c r="AGS5" s="331"/>
      <c r="AGT5" s="331"/>
      <c r="AGU5" s="331"/>
      <c r="AGV5" s="331"/>
      <c r="AGW5" s="331"/>
      <c r="AGX5" s="331"/>
      <c r="AGY5" s="331"/>
      <c r="AGZ5" s="331"/>
      <c r="AHA5" s="331"/>
      <c r="AHB5" s="331"/>
      <c r="AHC5" s="331"/>
      <c r="AHD5" s="331"/>
      <c r="AHE5" s="331"/>
      <c r="AHF5" s="331"/>
      <c r="AHG5" s="331"/>
      <c r="AHH5" s="331"/>
      <c r="AHI5" s="331"/>
      <c r="AHJ5" s="331"/>
      <c r="AHK5" s="331"/>
      <c r="AHL5" s="331"/>
      <c r="AHM5" s="331"/>
      <c r="AHN5" s="331"/>
      <c r="AHO5" s="331"/>
      <c r="AHP5" s="331"/>
      <c r="AHQ5" s="331"/>
      <c r="AHR5" s="331"/>
      <c r="AHS5" s="331"/>
      <c r="AHT5" s="331"/>
      <c r="AHU5" s="331"/>
      <c r="AHV5" s="331"/>
      <c r="AHW5" s="331"/>
      <c r="AHX5" s="331"/>
      <c r="AHY5" s="331"/>
      <c r="AHZ5" s="331"/>
      <c r="AIA5" s="331"/>
      <c r="AIB5" s="331"/>
      <c r="AIC5" s="331"/>
      <c r="AID5" s="331"/>
      <c r="AIE5" s="331"/>
      <c r="AIF5" s="331"/>
      <c r="AIG5" s="331"/>
      <c r="AIH5" s="331"/>
      <c r="AII5" s="331"/>
      <c r="AIJ5" s="331"/>
      <c r="AIK5" s="331"/>
      <c r="AIL5" s="331"/>
      <c r="AIM5" s="331"/>
      <c r="AIN5" s="331"/>
      <c r="AIO5" s="331"/>
      <c r="AIP5" s="331"/>
      <c r="AIQ5" s="331"/>
      <c r="AIR5" s="331"/>
      <c r="AIS5" s="331"/>
      <c r="AIT5" s="331"/>
      <c r="AIU5" s="331"/>
      <c r="AIV5" s="331"/>
      <c r="AIW5" s="331"/>
      <c r="AIX5" s="331"/>
      <c r="AIY5" s="331"/>
      <c r="AIZ5" s="331"/>
      <c r="AJA5" s="331"/>
      <c r="AJB5" s="331"/>
      <c r="AJC5" s="331"/>
      <c r="AJD5" s="331"/>
      <c r="AJE5" s="331"/>
      <c r="AJF5" s="331"/>
      <c r="AJG5" s="331"/>
      <c r="AJH5" s="331"/>
      <c r="AJI5" s="331"/>
      <c r="AJJ5" s="331"/>
      <c r="AJK5" s="331"/>
      <c r="AJL5" s="331"/>
      <c r="AJM5" s="331"/>
      <c r="AJN5" s="331"/>
      <c r="AJO5" s="331"/>
      <c r="AJP5" s="331"/>
      <c r="AJQ5" s="331"/>
      <c r="AJR5" s="331"/>
      <c r="AJS5" s="331"/>
      <c r="AJT5" s="331"/>
      <c r="AJU5" s="331"/>
      <c r="AJV5" s="331"/>
      <c r="AJW5" s="331"/>
      <c r="AJX5" s="331"/>
      <c r="AJY5" s="331"/>
      <c r="AJZ5" s="331"/>
      <c r="AKA5" s="331"/>
      <c r="AKB5" s="331"/>
      <c r="AKC5" s="331"/>
      <c r="AKD5" s="331"/>
      <c r="AKE5" s="331"/>
      <c r="AKF5" s="331"/>
      <c r="AKG5" s="331"/>
      <c r="AKH5" s="331"/>
      <c r="AKI5" s="331"/>
      <c r="AKJ5" s="331"/>
      <c r="AKK5" s="331"/>
      <c r="AKL5" s="331"/>
      <c r="AKM5" s="331"/>
      <c r="AKN5" s="331"/>
      <c r="AKO5" s="331"/>
      <c r="AKP5" s="331"/>
      <c r="AKQ5" s="331"/>
      <c r="AKR5" s="331"/>
      <c r="AKS5" s="331"/>
      <c r="AKT5" s="331"/>
      <c r="AKU5" s="331"/>
      <c r="AKV5" s="331"/>
      <c r="AKW5" s="331"/>
      <c r="AKX5" s="331"/>
      <c r="AKY5" s="331"/>
      <c r="AKZ5" s="331"/>
      <c r="ALA5" s="331"/>
      <c r="ALB5" s="331"/>
      <c r="ALC5" s="331"/>
      <c r="ALD5" s="331"/>
      <c r="ALE5" s="331"/>
      <c r="ALF5" s="331"/>
      <c r="ALG5" s="331"/>
      <c r="ALH5" s="331"/>
      <c r="ALI5" s="331"/>
      <c r="ALJ5" s="331"/>
      <c r="ALK5" s="331"/>
      <c r="ALL5" s="331"/>
      <c r="ALM5" s="331"/>
      <c r="ALN5" s="331"/>
      <c r="ALO5" s="331"/>
      <c r="ALP5" s="331"/>
      <c r="ALQ5" s="331"/>
      <c r="ALR5" s="331"/>
      <c r="ALS5" s="331"/>
      <c r="ALT5" s="331"/>
      <c r="ALU5" s="331"/>
      <c r="ALV5" s="331"/>
      <c r="ALW5" s="331"/>
      <c r="ALX5" s="331"/>
      <c r="ALY5" s="331"/>
      <c r="ALZ5" s="331"/>
      <c r="AMA5" s="331"/>
      <c r="AMB5" s="331"/>
      <c r="AMC5" s="331"/>
      <c r="AMD5" s="331"/>
      <c r="AME5" s="331"/>
      <c r="AMF5" s="331"/>
      <c r="AMG5" s="331"/>
      <c r="AMH5" s="331"/>
      <c r="AMI5" s="331"/>
      <c r="AMJ5" s="331"/>
      <c r="AMK5" s="331"/>
      <c r="AML5" s="331"/>
    </row>
    <row r="6" spans="2:1026" s="74" customFormat="1" ht="26.25" customHeight="1" thickBot="1" x14ac:dyDescent="0.8">
      <c r="H6" s="454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331"/>
      <c r="AA6" s="331"/>
      <c r="AB6" s="331"/>
      <c r="AC6" s="331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31"/>
      <c r="AR6" s="331"/>
      <c r="AS6" s="331"/>
      <c r="AT6" s="331"/>
      <c r="AU6" s="331"/>
      <c r="AV6" s="331"/>
      <c r="AW6" s="331"/>
      <c r="AX6" s="331"/>
      <c r="AY6" s="331"/>
      <c r="AZ6" s="331"/>
      <c r="BA6" s="331"/>
      <c r="BB6" s="331"/>
      <c r="BC6" s="331"/>
      <c r="BD6" s="331"/>
      <c r="BE6" s="331"/>
      <c r="BF6" s="331"/>
      <c r="BG6" s="331"/>
      <c r="BH6" s="331"/>
      <c r="BI6" s="331"/>
      <c r="BJ6" s="331"/>
      <c r="BK6" s="331"/>
      <c r="BL6" s="331"/>
      <c r="BM6" s="331"/>
      <c r="BN6" s="331"/>
      <c r="BO6" s="331"/>
      <c r="BP6" s="331"/>
      <c r="BQ6" s="331"/>
      <c r="BR6" s="331"/>
      <c r="BS6" s="331"/>
      <c r="BT6" s="331"/>
      <c r="BU6" s="331"/>
      <c r="BV6" s="331"/>
      <c r="BW6" s="331"/>
      <c r="BX6" s="331"/>
      <c r="BY6" s="331"/>
      <c r="BZ6" s="331"/>
      <c r="CA6" s="331"/>
      <c r="CB6" s="331"/>
      <c r="CC6" s="331"/>
      <c r="CD6" s="331"/>
      <c r="CE6" s="331"/>
      <c r="CF6" s="331"/>
      <c r="CG6" s="331"/>
      <c r="CH6" s="331"/>
      <c r="CI6" s="331"/>
      <c r="CJ6" s="331"/>
      <c r="CK6" s="331"/>
      <c r="CL6" s="331"/>
      <c r="CM6" s="331"/>
      <c r="CN6" s="331"/>
      <c r="CO6" s="331"/>
      <c r="CP6" s="331"/>
      <c r="CQ6" s="331"/>
      <c r="CR6" s="331"/>
      <c r="CS6" s="331"/>
      <c r="CT6" s="331"/>
      <c r="CU6" s="331"/>
      <c r="CV6" s="331"/>
      <c r="CW6" s="331"/>
      <c r="CX6" s="331"/>
      <c r="CY6" s="331"/>
      <c r="CZ6" s="331"/>
      <c r="DA6" s="331"/>
      <c r="DB6" s="331"/>
      <c r="DC6" s="331"/>
      <c r="DD6" s="331"/>
      <c r="DE6" s="331"/>
      <c r="DF6" s="331"/>
      <c r="DG6" s="331"/>
      <c r="DH6" s="331"/>
      <c r="DI6" s="331"/>
      <c r="DJ6" s="331"/>
      <c r="DK6" s="331"/>
      <c r="DL6" s="331"/>
      <c r="DM6" s="331"/>
      <c r="DN6" s="331"/>
      <c r="DO6" s="331"/>
      <c r="DP6" s="331"/>
      <c r="DQ6" s="331"/>
      <c r="DR6" s="331"/>
      <c r="DS6" s="331"/>
      <c r="DT6" s="331"/>
      <c r="DU6" s="331"/>
      <c r="DV6" s="331"/>
      <c r="DW6" s="331"/>
      <c r="DX6" s="331"/>
      <c r="DY6" s="331"/>
      <c r="DZ6" s="331"/>
      <c r="EA6" s="331"/>
      <c r="EB6" s="331"/>
      <c r="EC6" s="331"/>
      <c r="ED6" s="331"/>
      <c r="EE6" s="331"/>
      <c r="EF6" s="331"/>
      <c r="EG6" s="331"/>
      <c r="EH6" s="331"/>
      <c r="EI6" s="331"/>
      <c r="EJ6" s="331"/>
      <c r="EK6" s="331"/>
      <c r="EL6" s="331"/>
      <c r="EM6" s="331"/>
      <c r="EN6" s="331"/>
      <c r="EO6" s="331"/>
      <c r="EP6" s="331"/>
      <c r="EQ6" s="331"/>
      <c r="ER6" s="331"/>
      <c r="ES6" s="331"/>
      <c r="ET6" s="331"/>
      <c r="EU6" s="331"/>
      <c r="EV6" s="331"/>
      <c r="EW6" s="331"/>
      <c r="EX6" s="331"/>
      <c r="EY6" s="331"/>
      <c r="EZ6" s="331"/>
      <c r="FA6" s="331"/>
      <c r="FB6" s="331"/>
      <c r="FC6" s="331"/>
      <c r="FD6" s="331"/>
      <c r="FE6" s="331"/>
      <c r="FF6" s="331"/>
      <c r="FG6" s="331"/>
      <c r="FH6" s="331"/>
      <c r="FI6" s="331"/>
      <c r="FJ6" s="331"/>
      <c r="FK6" s="331"/>
      <c r="FL6" s="331"/>
      <c r="FM6" s="331"/>
      <c r="FN6" s="331"/>
      <c r="FO6" s="331"/>
      <c r="FP6" s="331"/>
      <c r="FQ6" s="331"/>
      <c r="FR6" s="331"/>
      <c r="FS6" s="331"/>
      <c r="FT6" s="331"/>
      <c r="FU6" s="331"/>
      <c r="FV6" s="331"/>
      <c r="FW6" s="331"/>
      <c r="FX6" s="331"/>
      <c r="FY6" s="331"/>
      <c r="FZ6" s="331"/>
      <c r="GA6" s="331"/>
      <c r="GB6" s="331"/>
      <c r="GC6" s="331"/>
      <c r="GD6" s="331"/>
      <c r="GE6" s="331"/>
      <c r="GF6" s="331"/>
      <c r="GG6" s="331"/>
      <c r="GH6" s="331"/>
      <c r="GI6" s="331"/>
      <c r="GJ6" s="331"/>
      <c r="GK6" s="331"/>
      <c r="GL6" s="331"/>
      <c r="GM6" s="331"/>
      <c r="GN6" s="331"/>
      <c r="GO6" s="331"/>
      <c r="GP6" s="331"/>
      <c r="GQ6" s="331"/>
      <c r="GR6" s="331"/>
      <c r="GS6" s="331"/>
      <c r="GT6" s="331"/>
      <c r="GU6" s="331"/>
      <c r="GV6" s="331"/>
      <c r="GW6" s="331"/>
      <c r="GX6" s="331"/>
      <c r="GY6" s="331"/>
      <c r="GZ6" s="331"/>
      <c r="HA6" s="331"/>
      <c r="HB6" s="331"/>
      <c r="HC6" s="331"/>
      <c r="HD6" s="331"/>
      <c r="HE6" s="331"/>
      <c r="HF6" s="331"/>
      <c r="HG6" s="331"/>
      <c r="HH6" s="331"/>
      <c r="HI6" s="331"/>
      <c r="HJ6" s="331"/>
      <c r="HK6" s="331"/>
      <c r="HL6" s="331"/>
      <c r="HM6" s="331"/>
      <c r="HN6" s="331"/>
      <c r="HO6" s="331"/>
      <c r="HP6" s="331"/>
      <c r="HQ6" s="331"/>
      <c r="HR6" s="331"/>
      <c r="HS6" s="331"/>
      <c r="HT6" s="331"/>
      <c r="HU6" s="331"/>
      <c r="HV6" s="331"/>
      <c r="HW6" s="331"/>
      <c r="HX6" s="331"/>
      <c r="HY6" s="331"/>
      <c r="HZ6" s="331"/>
      <c r="IA6" s="331"/>
      <c r="IB6" s="331"/>
      <c r="IC6" s="331"/>
      <c r="ID6" s="331"/>
      <c r="IE6" s="331"/>
      <c r="IF6" s="331"/>
      <c r="IG6" s="331"/>
      <c r="IH6" s="331"/>
      <c r="II6" s="331"/>
      <c r="IJ6" s="331"/>
      <c r="IK6" s="331"/>
      <c r="IL6" s="331"/>
      <c r="IM6" s="331"/>
      <c r="IN6" s="331"/>
      <c r="IO6" s="331"/>
      <c r="IP6" s="331"/>
      <c r="IQ6" s="331"/>
      <c r="IR6" s="331"/>
      <c r="IS6" s="331"/>
      <c r="IT6" s="331"/>
      <c r="IU6" s="331"/>
      <c r="IV6" s="331"/>
      <c r="IW6" s="331"/>
      <c r="IX6" s="331"/>
      <c r="IY6" s="331"/>
      <c r="IZ6" s="331"/>
      <c r="JA6" s="331"/>
      <c r="JB6" s="331"/>
      <c r="JC6" s="331"/>
      <c r="JD6" s="331"/>
      <c r="JE6" s="331"/>
      <c r="JF6" s="331"/>
      <c r="JG6" s="331"/>
      <c r="JH6" s="331"/>
      <c r="JI6" s="331"/>
      <c r="JJ6" s="331"/>
      <c r="JK6" s="331"/>
      <c r="JL6" s="331"/>
      <c r="JM6" s="331"/>
      <c r="JN6" s="331"/>
      <c r="JO6" s="331"/>
      <c r="JP6" s="331"/>
      <c r="JQ6" s="331"/>
      <c r="JR6" s="331"/>
      <c r="JS6" s="331"/>
      <c r="JT6" s="331"/>
      <c r="JU6" s="331"/>
      <c r="JV6" s="331"/>
      <c r="JW6" s="331"/>
      <c r="JX6" s="331"/>
      <c r="JY6" s="331"/>
      <c r="JZ6" s="331"/>
      <c r="KA6" s="331"/>
      <c r="KB6" s="331"/>
      <c r="KC6" s="331"/>
      <c r="KD6" s="331"/>
      <c r="KE6" s="331"/>
      <c r="KF6" s="331"/>
      <c r="KG6" s="331"/>
      <c r="KH6" s="331"/>
      <c r="KI6" s="331"/>
      <c r="KJ6" s="331"/>
      <c r="KK6" s="331"/>
      <c r="KL6" s="331"/>
      <c r="KM6" s="331"/>
      <c r="KN6" s="331"/>
      <c r="KO6" s="331"/>
      <c r="KP6" s="331"/>
      <c r="KQ6" s="331"/>
      <c r="KR6" s="331"/>
      <c r="KS6" s="331"/>
      <c r="KT6" s="331"/>
      <c r="KU6" s="331"/>
      <c r="KV6" s="331"/>
      <c r="KW6" s="331"/>
      <c r="KX6" s="331"/>
      <c r="KY6" s="331"/>
      <c r="KZ6" s="331"/>
      <c r="LA6" s="331"/>
      <c r="LB6" s="331"/>
      <c r="LC6" s="331"/>
      <c r="LD6" s="331"/>
      <c r="LE6" s="331"/>
      <c r="LF6" s="331"/>
      <c r="LG6" s="331"/>
      <c r="LH6" s="331"/>
      <c r="LI6" s="331"/>
      <c r="LJ6" s="331"/>
      <c r="LK6" s="331"/>
      <c r="LL6" s="331"/>
      <c r="LM6" s="331"/>
      <c r="LN6" s="331"/>
      <c r="LO6" s="331"/>
      <c r="LP6" s="331"/>
      <c r="LQ6" s="331"/>
      <c r="LR6" s="331"/>
      <c r="LS6" s="331"/>
      <c r="LT6" s="331"/>
      <c r="LU6" s="331"/>
      <c r="LV6" s="331"/>
      <c r="LW6" s="331"/>
      <c r="LX6" s="331"/>
      <c r="LY6" s="331"/>
      <c r="LZ6" s="331"/>
      <c r="MA6" s="331"/>
      <c r="MB6" s="331"/>
      <c r="MC6" s="331"/>
      <c r="MD6" s="331"/>
      <c r="ME6" s="331"/>
      <c r="MF6" s="331"/>
      <c r="MG6" s="331"/>
      <c r="MH6" s="331"/>
      <c r="MI6" s="331"/>
      <c r="MJ6" s="331"/>
      <c r="MK6" s="331"/>
      <c r="ML6" s="331"/>
      <c r="MM6" s="331"/>
      <c r="MN6" s="331"/>
      <c r="MO6" s="331"/>
      <c r="MP6" s="331"/>
      <c r="MQ6" s="331"/>
      <c r="MR6" s="331"/>
      <c r="MS6" s="331"/>
      <c r="MT6" s="331"/>
      <c r="MU6" s="331"/>
      <c r="MV6" s="331"/>
      <c r="MW6" s="331"/>
      <c r="MX6" s="331"/>
      <c r="MY6" s="331"/>
      <c r="MZ6" s="331"/>
      <c r="NA6" s="331"/>
      <c r="NB6" s="331"/>
      <c r="NC6" s="331"/>
      <c r="ND6" s="331"/>
      <c r="NE6" s="331"/>
      <c r="NF6" s="331"/>
      <c r="NG6" s="331"/>
      <c r="NH6" s="331"/>
      <c r="NI6" s="331"/>
      <c r="NJ6" s="331"/>
      <c r="NK6" s="331"/>
      <c r="NL6" s="331"/>
      <c r="NM6" s="331"/>
      <c r="NN6" s="331"/>
      <c r="NO6" s="331"/>
      <c r="NP6" s="331"/>
      <c r="NQ6" s="331"/>
      <c r="NR6" s="331"/>
      <c r="NS6" s="331"/>
      <c r="NT6" s="331"/>
      <c r="NU6" s="331"/>
      <c r="NV6" s="331"/>
      <c r="NW6" s="331"/>
      <c r="NX6" s="331"/>
      <c r="NY6" s="331"/>
      <c r="NZ6" s="331"/>
      <c r="OA6" s="331"/>
      <c r="OB6" s="331"/>
      <c r="OC6" s="331"/>
      <c r="OD6" s="331"/>
      <c r="OE6" s="331"/>
      <c r="OF6" s="331"/>
      <c r="OG6" s="331"/>
      <c r="OH6" s="331"/>
      <c r="OI6" s="331"/>
      <c r="OJ6" s="331"/>
      <c r="OK6" s="331"/>
      <c r="OL6" s="331"/>
      <c r="OM6" s="331"/>
      <c r="ON6" s="331"/>
      <c r="OO6" s="331"/>
      <c r="OP6" s="331"/>
      <c r="OQ6" s="331"/>
      <c r="OR6" s="331"/>
      <c r="OS6" s="331"/>
      <c r="OT6" s="331"/>
      <c r="OU6" s="331"/>
      <c r="OV6" s="331"/>
      <c r="OW6" s="331"/>
      <c r="OX6" s="331"/>
      <c r="OY6" s="331"/>
      <c r="OZ6" s="331"/>
      <c r="PA6" s="331"/>
      <c r="PB6" s="331"/>
      <c r="PC6" s="331"/>
      <c r="PD6" s="331"/>
      <c r="PE6" s="331"/>
      <c r="PF6" s="331"/>
      <c r="PG6" s="331"/>
      <c r="PH6" s="331"/>
      <c r="PI6" s="331"/>
      <c r="PJ6" s="331"/>
      <c r="PK6" s="331"/>
      <c r="PL6" s="331"/>
      <c r="PM6" s="331"/>
      <c r="PN6" s="331"/>
      <c r="PO6" s="331"/>
      <c r="PP6" s="331"/>
      <c r="PQ6" s="331"/>
      <c r="PR6" s="331"/>
      <c r="PS6" s="331"/>
      <c r="PT6" s="331"/>
      <c r="PU6" s="331"/>
      <c r="PV6" s="331"/>
      <c r="PW6" s="331"/>
      <c r="PX6" s="331"/>
      <c r="PY6" s="331"/>
      <c r="PZ6" s="331"/>
      <c r="QA6" s="331"/>
      <c r="QB6" s="331"/>
      <c r="QC6" s="331"/>
      <c r="QD6" s="331"/>
      <c r="QE6" s="331"/>
      <c r="QF6" s="331"/>
      <c r="QG6" s="331"/>
      <c r="QH6" s="331"/>
      <c r="QI6" s="331"/>
      <c r="QJ6" s="331"/>
      <c r="QK6" s="331"/>
      <c r="QL6" s="331"/>
      <c r="QM6" s="331"/>
      <c r="QN6" s="331"/>
      <c r="QO6" s="331"/>
      <c r="QP6" s="331"/>
      <c r="QQ6" s="331"/>
      <c r="QR6" s="331"/>
      <c r="QS6" s="331"/>
      <c r="QT6" s="331"/>
      <c r="QU6" s="331"/>
      <c r="QV6" s="331"/>
      <c r="QW6" s="331"/>
      <c r="QX6" s="331"/>
      <c r="QY6" s="331"/>
      <c r="QZ6" s="331"/>
      <c r="RA6" s="331"/>
      <c r="RB6" s="331"/>
      <c r="RC6" s="331"/>
      <c r="RD6" s="331"/>
      <c r="RE6" s="331"/>
      <c r="RF6" s="331"/>
      <c r="RG6" s="331"/>
      <c r="RH6" s="331"/>
      <c r="RI6" s="331"/>
      <c r="RJ6" s="331"/>
      <c r="RK6" s="331"/>
      <c r="RL6" s="331"/>
      <c r="RM6" s="331"/>
      <c r="RN6" s="331"/>
      <c r="RO6" s="331"/>
      <c r="RP6" s="331"/>
      <c r="RQ6" s="331"/>
      <c r="RR6" s="331"/>
      <c r="RS6" s="331"/>
      <c r="RT6" s="331"/>
      <c r="RU6" s="331"/>
      <c r="RV6" s="331"/>
      <c r="RW6" s="331"/>
      <c r="RX6" s="331"/>
      <c r="RY6" s="331"/>
      <c r="RZ6" s="331"/>
      <c r="SA6" s="331"/>
      <c r="SB6" s="331"/>
      <c r="SC6" s="331"/>
      <c r="SD6" s="331"/>
      <c r="SE6" s="331"/>
      <c r="SF6" s="331"/>
      <c r="SG6" s="331"/>
      <c r="SH6" s="331"/>
      <c r="SI6" s="331"/>
      <c r="SJ6" s="331"/>
      <c r="SK6" s="331"/>
      <c r="SL6" s="331"/>
      <c r="SM6" s="331"/>
      <c r="SN6" s="331"/>
      <c r="SO6" s="331"/>
      <c r="SP6" s="331"/>
      <c r="SQ6" s="331"/>
      <c r="SR6" s="331"/>
      <c r="SS6" s="331"/>
      <c r="ST6" s="331"/>
      <c r="SU6" s="331"/>
      <c r="SV6" s="331"/>
      <c r="SW6" s="331"/>
      <c r="SX6" s="331"/>
      <c r="SY6" s="331"/>
      <c r="SZ6" s="331"/>
      <c r="TA6" s="331"/>
      <c r="TB6" s="331"/>
      <c r="TC6" s="331"/>
      <c r="TD6" s="331"/>
      <c r="TE6" s="331"/>
      <c r="TF6" s="331"/>
      <c r="TG6" s="331"/>
      <c r="TH6" s="331"/>
      <c r="TI6" s="331"/>
      <c r="TJ6" s="331"/>
      <c r="TK6" s="331"/>
      <c r="TL6" s="331"/>
      <c r="TM6" s="331"/>
      <c r="TN6" s="331"/>
      <c r="TO6" s="331"/>
      <c r="TP6" s="331"/>
      <c r="TQ6" s="331"/>
      <c r="TR6" s="331"/>
      <c r="TS6" s="331"/>
      <c r="TT6" s="331"/>
      <c r="TU6" s="331"/>
      <c r="TV6" s="331"/>
      <c r="TW6" s="331"/>
      <c r="TX6" s="331"/>
      <c r="TY6" s="331"/>
      <c r="TZ6" s="331"/>
      <c r="UA6" s="331"/>
      <c r="UB6" s="331"/>
      <c r="UC6" s="331"/>
      <c r="UD6" s="331"/>
      <c r="UE6" s="331"/>
      <c r="UF6" s="331"/>
      <c r="UG6" s="331"/>
      <c r="UH6" s="331"/>
      <c r="UI6" s="331"/>
      <c r="UJ6" s="331"/>
      <c r="UK6" s="331"/>
      <c r="UL6" s="331"/>
      <c r="UM6" s="331"/>
      <c r="UN6" s="331"/>
      <c r="UO6" s="331"/>
      <c r="UP6" s="331"/>
      <c r="UQ6" s="331"/>
      <c r="UR6" s="331"/>
      <c r="US6" s="331"/>
      <c r="UT6" s="331"/>
      <c r="UU6" s="331"/>
      <c r="UV6" s="331"/>
      <c r="UW6" s="331"/>
      <c r="UX6" s="331"/>
      <c r="UY6" s="331"/>
      <c r="UZ6" s="331"/>
      <c r="VA6" s="331"/>
      <c r="VB6" s="331"/>
      <c r="VC6" s="331"/>
      <c r="VD6" s="331"/>
      <c r="VE6" s="331"/>
      <c r="VF6" s="331"/>
      <c r="VG6" s="331"/>
      <c r="VH6" s="331"/>
      <c r="VI6" s="331"/>
      <c r="VJ6" s="331"/>
      <c r="VK6" s="331"/>
      <c r="VL6" s="331"/>
      <c r="VM6" s="331"/>
      <c r="VN6" s="331"/>
      <c r="VO6" s="331"/>
      <c r="VP6" s="331"/>
      <c r="VQ6" s="331"/>
      <c r="VR6" s="331"/>
      <c r="VS6" s="331"/>
      <c r="VT6" s="331"/>
      <c r="VU6" s="331"/>
      <c r="VV6" s="331"/>
      <c r="VW6" s="331"/>
      <c r="VX6" s="331"/>
      <c r="VY6" s="331"/>
      <c r="VZ6" s="331"/>
      <c r="WA6" s="331"/>
      <c r="WB6" s="331"/>
      <c r="WC6" s="331"/>
      <c r="WD6" s="331"/>
      <c r="WE6" s="331"/>
      <c r="WF6" s="331"/>
      <c r="WG6" s="331"/>
      <c r="WH6" s="331"/>
      <c r="WI6" s="331"/>
      <c r="WJ6" s="331"/>
      <c r="WK6" s="331"/>
      <c r="WL6" s="331"/>
      <c r="WM6" s="331"/>
      <c r="WN6" s="331"/>
      <c r="WO6" s="331"/>
      <c r="WP6" s="331"/>
      <c r="WQ6" s="331"/>
      <c r="WR6" s="331"/>
      <c r="WS6" s="331"/>
      <c r="WT6" s="331"/>
      <c r="WU6" s="331"/>
      <c r="WV6" s="331"/>
      <c r="WW6" s="331"/>
      <c r="WX6" s="331"/>
      <c r="WY6" s="331"/>
      <c r="WZ6" s="331"/>
      <c r="XA6" s="331"/>
      <c r="XB6" s="331"/>
      <c r="XC6" s="331"/>
      <c r="XD6" s="331"/>
      <c r="XE6" s="331"/>
      <c r="XF6" s="331"/>
      <c r="XG6" s="331"/>
      <c r="XH6" s="331"/>
      <c r="XI6" s="331"/>
      <c r="XJ6" s="331"/>
      <c r="XK6" s="331"/>
      <c r="XL6" s="331"/>
      <c r="XM6" s="331"/>
      <c r="XN6" s="331"/>
      <c r="XO6" s="331"/>
      <c r="XP6" s="331"/>
      <c r="XQ6" s="331"/>
      <c r="XR6" s="331"/>
      <c r="XS6" s="331"/>
      <c r="XT6" s="331"/>
      <c r="XU6" s="331"/>
      <c r="XV6" s="331"/>
      <c r="XW6" s="331"/>
      <c r="XX6" s="331"/>
      <c r="XY6" s="331"/>
      <c r="XZ6" s="331"/>
      <c r="YA6" s="331"/>
      <c r="YB6" s="331"/>
      <c r="YC6" s="331"/>
      <c r="YD6" s="331"/>
      <c r="YE6" s="331"/>
      <c r="YF6" s="331"/>
      <c r="YG6" s="331"/>
      <c r="YH6" s="331"/>
      <c r="YI6" s="331"/>
      <c r="YJ6" s="331"/>
      <c r="YK6" s="331"/>
      <c r="YL6" s="331"/>
      <c r="YM6" s="331"/>
      <c r="YN6" s="331"/>
      <c r="YO6" s="331"/>
      <c r="YP6" s="331"/>
      <c r="YQ6" s="331"/>
      <c r="YR6" s="331"/>
      <c r="YS6" s="331"/>
      <c r="YT6" s="331"/>
      <c r="YU6" s="331"/>
      <c r="YV6" s="331"/>
      <c r="YW6" s="331"/>
      <c r="YX6" s="331"/>
      <c r="YY6" s="331"/>
      <c r="YZ6" s="331"/>
      <c r="ZA6" s="331"/>
      <c r="ZB6" s="331"/>
      <c r="ZC6" s="331"/>
      <c r="ZD6" s="331"/>
      <c r="ZE6" s="331"/>
      <c r="ZF6" s="331"/>
      <c r="ZG6" s="331"/>
      <c r="ZH6" s="331"/>
      <c r="ZI6" s="331"/>
      <c r="ZJ6" s="331"/>
      <c r="ZK6" s="331"/>
      <c r="ZL6" s="331"/>
      <c r="ZM6" s="331"/>
      <c r="ZN6" s="331"/>
      <c r="ZO6" s="331"/>
      <c r="ZP6" s="331"/>
      <c r="ZQ6" s="331"/>
      <c r="ZR6" s="331"/>
      <c r="ZS6" s="331"/>
      <c r="ZT6" s="331"/>
      <c r="ZU6" s="331"/>
      <c r="ZV6" s="331"/>
      <c r="ZW6" s="331"/>
      <c r="ZX6" s="331"/>
      <c r="ZY6" s="331"/>
      <c r="ZZ6" s="331"/>
      <c r="AAA6" s="331"/>
      <c r="AAB6" s="331"/>
      <c r="AAC6" s="331"/>
      <c r="AAD6" s="331"/>
      <c r="AAE6" s="331"/>
      <c r="AAF6" s="331"/>
      <c r="AAG6" s="331"/>
      <c r="AAH6" s="331"/>
      <c r="AAI6" s="331"/>
      <c r="AAJ6" s="331"/>
      <c r="AAK6" s="331"/>
      <c r="AAL6" s="331"/>
      <c r="AAM6" s="331"/>
      <c r="AAN6" s="331"/>
      <c r="AAO6" s="331"/>
      <c r="AAP6" s="331"/>
      <c r="AAQ6" s="331"/>
      <c r="AAR6" s="331"/>
      <c r="AAS6" s="331"/>
      <c r="AAT6" s="331"/>
      <c r="AAU6" s="331"/>
      <c r="AAV6" s="331"/>
      <c r="AAW6" s="331"/>
      <c r="AAX6" s="331"/>
      <c r="AAY6" s="331"/>
      <c r="AAZ6" s="331"/>
      <c r="ABA6" s="331"/>
      <c r="ABB6" s="331"/>
      <c r="ABC6" s="331"/>
      <c r="ABD6" s="331"/>
      <c r="ABE6" s="331"/>
      <c r="ABF6" s="331"/>
      <c r="ABG6" s="331"/>
      <c r="ABH6" s="331"/>
      <c r="ABI6" s="331"/>
      <c r="ABJ6" s="331"/>
      <c r="ABK6" s="331"/>
      <c r="ABL6" s="331"/>
      <c r="ABM6" s="331"/>
      <c r="ABN6" s="331"/>
      <c r="ABO6" s="331"/>
      <c r="ABP6" s="331"/>
      <c r="ABQ6" s="331"/>
      <c r="ABR6" s="331"/>
      <c r="ABS6" s="331"/>
      <c r="ABT6" s="331"/>
      <c r="ABU6" s="331"/>
      <c r="ABV6" s="331"/>
      <c r="ABW6" s="331"/>
      <c r="ABX6" s="331"/>
      <c r="ABY6" s="331"/>
      <c r="ABZ6" s="331"/>
      <c r="ACA6" s="331"/>
      <c r="ACB6" s="331"/>
      <c r="ACC6" s="331"/>
      <c r="ACD6" s="331"/>
      <c r="ACE6" s="331"/>
      <c r="ACF6" s="331"/>
      <c r="ACG6" s="331"/>
      <c r="ACH6" s="331"/>
      <c r="ACI6" s="331"/>
      <c r="ACJ6" s="331"/>
      <c r="ACK6" s="331"/>
      <c r="ACL6" s="331"/>
      <c r="ACM6" s="331"/>
      <c r="ACN6" s="331"/>
      <c r="ACO6" s="331"/>
      <c r="ACP6" s="331"/>
      <c r="ACQ6" s="331"/>
      <c r="ACR6" s="331"/>
      <c r="ACS6" s="331"/>
      <c r="ACT6" s="331"/>
      <c r="ACU6" s="331"/>
      <c r="ACV6" s="331"/>
      <c r="ACW6" s="331"/>
      <c r="ACX6" s="331"/>
      <c r="ACY6" s="331"/>
      <c r="ACZ6" s="331"/>
      <c r="ADA6" s="331"/>
      <c r="ADB6" s="331"/>
      <c r="ADC6" s="331"/>
      <c r="ADD6" s="331"/>
      <c r="ADE6" s="331"/>
      <c r="ADF6" s="331"/>
      <c r="ADG6" s="331"/>
      <c r="ADH6" s="331"/>
      <c r="ADI6" s="331"/>
      <c r="ADJ6" s="331"/>
      <c r="ADK6" s="331"/>
      <c r="ADL6" s="331"/>
      <c r="ADM6" s="331"/>
      <c r="ADN6" s="331"/>
      <c r="ADO6" s="331"/>
      <c r="ADP6" s="331"/>
      <c r="ADQ6" s="331"/>
      <c r="ADR6" s="331"/>
      <c r="ADS6" s="331"/>
      <c r="ADT6" s="331"/>
      <c r="ADU6" s="331"/>
      <c r="ADV6" s="331"/>
      <c r="ADW6" s="331"/>
      <c r="ADX6" s="331"/>
      <c r="ADY6" s="331"/>
      <c r="ADZ6" s="331"/>
      <c r="AEA6" s="331"/>
      <c r="AEB6" s="331"/>
      <c r="AEC6" s="331"/>
      <c r="AED6" s="331"/>
      <c r="AEE6" s="331"/>
      <c r="AEF6" s="331"/>
      <c r="AEG6" s="331"/>
      <c r="AEH6" s="331"/>
      <c r="AEI6" s="331"/>
      <c r="AEJ6" s="331"/>
      <c r="AEK6" s="331"/>
      <c r="AEL6" s="331"/>
      <c r="AEM6" s="331"/>
      <c r="AEN6" s="331"/>
      <c r="AEO6" s="331"/>
      <c r="AEP6" s="331"/>
      <c r="AEQ6" s="331"/>
      <c r="AER6" s="331"/>
      <c r="AES6" s="331"/>
      <c r="AET6" s="331"/>
      <c r="AEU6" s="331"/>
      <c r="AEV6" s="331"/>
      <c r="AEW6" s="331"/>
      <c r="AEX6" s="331"/>
      <c r="AEY6" s="331"/>
      <c r="AEZ6" s="331"/>
      <c r="AFA6" s="331"/>
      <c r="AFB6" s="331"/>
      <c r="AFC6" s="331"/>
      <c r="AFD6" s="331"/>
      <c r="AFE6" s="331"/>
      <c r="AFF6" s="331"/>
      <c r="AFG6" s="331"/>
      <c r="AFH6" s="331"/>
      <c r="AFI6" s="331"/>
      <c r="AFJ6" s="331"/>
      <c r="AFK6" s="331"/>
      <c r="AFL6" s="331"/>
      <c r="AFM6" s="331"/>
      <c r="AFN6" s="331"/>
      <c r="AFO6" s="331"/>
      <c r="AFP6" s="331"/>
      <c r="AFQ6" s="331"/>
      <c r="AFR6" s="331"/>
      <c r="AFS6" s="331"/>
      <c r="AFT6" s="331"/>
      <c r="AFU6" s="331"/>
      <c r="AFV6" s="331"/>
      <c r="AFW6" s="331"/>
      <c r="AFX6" s="331"/>
      <c r="AFY6" s="331"/>
      <c r="AFZ6" s="331"/>
      <c r="AGA6" s="331"/>
      <c r="AGB6" s="331"/>
      <c r="AGC6" s="331"/>
      <c r="AGD6" s="331"/>
      <c r="AGE6" s="331"/>
      <c r="AGF6" s="331"/>
      <c r="AGG6" s="331"/>
      <c r="AGH6" s="331"/>
      <c r="AGI6" s="331"/>
      <c r="AGJ6" s="331"/>
      <c r="AGK6" s="331"/>
      <c r="AGL6" s="331"/>
      <c r="AGM6" s="331"/>
      <c r="AGN6" s="331"/>
      <c r="AGO6" s="331"/>
      <c r="AGP6" s="331"/>
      <c r="AGQ6" s="331"/>
      <c r="AGR6" s="331"/>
      <c r="AGS6" s="331"/>
      <c r="AGT6" s="331"/>
      <c r="AGU6" s="331"/>
      <c r="AGV6" s="331"/>
      <c r="AGW6" s="331"/>
      <c r="AGX6" s="331"/>
      <c r="AGY6" s="331"/>
      <c r="AGZ6" s="331"/>
      <c r="AHA6" s="331"/>
      <c r="AHB6" s="331"/>
      <c r="AHC6" s="331"/>
      <c r="AHD6" s="331"/>
      <c r="AHE6" s="331"/>
      <c r="AHF6" s="331"/>
      <c r="AHG6" s="331"/>
      <c r="AHH6" s="331"/>
      <c r="AHI6" s="331"/>
      <c r="AHJ6" s="331"/>
      <c r="AHK6" s="331"/>
      <c r="AHL6" s="331"/>
      <c r="AHM6" s="331"/>
      <c r="AHN6" s="331"/>
      <c r="AHO6" s="331"/>
      <c r="AHP6" s="331"/>
      <c r="AHQ6" s="331"/>
      <c r="AHR6" s="331"/>
      <c r="AHS6" s="331"/>
      <c r="AHT6" s="331"/>
      <c r="AHU6" s="331"/>
      <c r="AHV6" s="331"/>
      <c r="AHW6" s="331"/>
      <c r="AHX6" s="331"/>
      <c r="AHY6" s="331"/>
      <c r="AHZ6" s="331"/>
      <c r="AIA6" s="331"/>
      <c r="AIB6" s="331"/>
      <c r="AIC6" s="331"/>
      <c r="AID6" s="331"/>
      <c r="AIE6" s="331"/>
      <c r="AIF6" s="331"/>
      <c r="AIG6" s="331"/>
      <c r="AIH6" s="331"/>
      <c r="AII6" s="331"/>
      <c r="AIJ6" s="331"/>
      <c r="AIK6" s="331"/>
      <c r="AIL6" s="331"/>
      <c r="AIM6" s="331"/>
      <c r="AIN6" s="331"/>
      <c r="AIO6" s="331"/>
      <c r="AIP6" s="331"/>
      <c r="AIQ6" s="331"/>
      <c r="AIR6" s="331"/>
      <c r="AIS6" s="331"/>
      <c r="AIT6" s="331"/>
      <c r="AIU6" s="331"/>
      <c r="AIV6" s="331"/>
      <c r="AIW6" s="331"/>
      <c r="AIX6" s="331"/>
      <c r="AIY6" s="331"/>
      <c r="AIZ6" s="331"/>
      <c r="AJA6" s="331"/>
      <c r="AJB6" s="331"/>
      <c r="AJC6" s="331"/>
      <c r="AJD6" s="331"/>
      <c r="AJE6" s="331"/>
      <c r="AJF6" s="331"/>
      <c r="AJG6" s="331"/>
      <c r="AJH6" s="331"/>
      <c r="AJI6" s="331"/>
      <c r="AJJ6" s="331"/>
      <c r="AJK6" s="331"/>
      <c r="AJL6" s="331"/>
      <c r="AJM6" s="331"/>
      <c r="AJN6" s="331"/>
      <c r="AJO6" s="331"/>
      <c r="AJP6" s="331"/>
      <c r="AJQ6" s="331"/>
      <c r="AJR6" s="331"/>
      <c r="AJS6" s="331"/>
      <c r="AJT6" s="331"/>
      <c r="AJU6" s="331"/>
      <c r="AJV6" s="331"/>
      <c r="AJW6" s="331"/>
      <c r="AJX6" s="331"/>
      <c r="AJY6" s="331"/>
      <c r="AJZ6" s="331"/>
      <c r="AKA6" s="331"/>
      <c r="AKB6" s="331"/>
      <c r="AKC6" s="331"/>
      <c r="AKD6" s="331"/>
      <c r="AKE6" s="331"/>
      <c r="AKF6" s="331"/>
      <c r="AKG6" s="331"/>
      <c r="AKH6" s="331"/>
      <c r="AKI6" s="331"/>
      <c r="AKJ6" s="331"/>
      <c r="AKK6" s="331"/>
      <c r="AKL6" s="331"/>
      <c r="AKM6" s="331"/>
      <c r="AKN6" s="331"/>
      <c r="AKO6" s="331"/>
      <c r="AKP6" s="331"/>
      <c r="AKQ6" s="331"/>
      <c r="AKR6" s="331"/>
      <c r="AKS6" s="331"/>
      <c r="AKT6" s="331"/>
      <c r="AKU6" s="331"/>
      <c r="AKV6" s="331"/>
      <c r="AKW6" s="331"/>
      <c r="AKX6" s="331"/>
      <c r="AKY6" s="331"/>
      <c r="AKZ6" s="331"/>
      <c r="ALA6" s="331"/>
      <c r="ALB6" s="331"/>
      <c r="ALC6" s="331"/>
      <c r="ALD6" s="331"/>
      <c r="ALE6" s="331"/>
      <c r="ALF6" s="331"/>
      <c r="ALG6" s="331"/>
      <c r="ALH6" s="331"/>
      <c r="ALI6" s="331"/>
      <c r="ALJ6" s="331"/>
      <c r="ALK6" s="331"/>
      <c r="ALL6" s="331"/>
      <c r="ALM6" s="331"/>
      <c r="ALN6" s="331"/>
      <c r="ALO6" s="331"/>
      <c r="ALP6" s="331"/>
      <c r="ALQ6" s="331"/>
      <c r="ALR6" s="331"/>
      <c r="ALS6" s="331"/>
      <c r="ALT6" s="331"/>
      <c r="ALU6" s="331"/>
      <c r="ALV6" s="331"/>
      <c r="ALW6" s="331"/>
      <c r="ALX6" s="331"/>
      <c r="ALY6" s="331"/>
      <c r="ALZ6" s="331"/>
      <c r="AMA6" s="331"/>
      <c r="AMB6" s="331"/>
      <c r="AMC6" s="331"/>
      <c r="AMD6" s="331"/>
      <c r="AME6" s="331"/>
      <c r="AMF6" s="331"/>
      <c r="AMG6" s="331"/>
      <c r="AMH6" s="331"/>
      <c r="AMI6" s="331"/>
      <c r="AMJ6" s="331"/>
      <c r="AMK6" s="331"/>
      <c r="AML6" s="331"/>
    </row>
    <row r="7" spans="2:1026" s="140" customFormat="1" ht="32.25" customHeight="1" thickTop="1" thickBot="1" x14ac:dyDescent="0.8">
      <c r="B7" s="533"/>
      <c r="C7" s="533"/>
      <c r="D7" s="534"/>
      <c r="E7" s="837" t="s">
        <v>299</v>
      </c>
      <c r="F7" s="837"/>
      <c r="G7" s="837"/>
      <c r="H7" s="342"/>
      <c r="I7" s="342"/>
      <c r="J7" s="342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42"/>
      <c r="AK7" s="342"/>
      <c r="AL7" s="342"/>
      <c r="AM7" s="342"/>
      <c r="AN7" s="342"/>
      <c r="AO7" s="342"/>
      <c r="AP7" s="342"/>
      <c r="AQ7" s="342"/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  <c r="BE7" s="342"/>
      <c r="BF7" s="342"/>
      <c r="BG7" s="342"/>
      <c r="BH7" s="342"/>
      <c r="BI7" s="342"/>
      <c r="BJ7" s="342"/>
      <c r="BK7" s="342"/>
      <c r="BL7" s="342"/>
      <c r="BM7" s="342"/>
      <c r="BN7" s="342"/>
      <c r="BO7" s="342"/>
      <c r="BP7" s="342"/>
      <c r="BQ7" s="342"/>
      <c r="BR7" s="342"/>
      <c r="BS7" s="342"/>
      <c r="BT7" s="342"/>
      <c r="BU7" s="342"/>
      <c r="BV7" s="342"/>
      <c r="BW7" s="342"/>
      <c r="BX7" s="342"/>
      <c r="BY7" s="342"/>
      <c r="BZ7" s="342"/>
      <c r="CA7" s="342"/>
      <c r="CB7" s="342"/>
      <c r="CC7" s="342"/>
      <c r="CD7" s="342"/>
      <c r="CE7" s="342"/>
      <c r="CF7" s="342"/>
      <c r="CG7" s="342"/>
      <c r="CH7" s="342"/>
      <c r="CI7" s="342"/>
      <c r="CJ7" s="342"/>
      <c r="CK7" s="342"/>
      <c r="CL7" s="342"/>
      <c r="CM7" s="342"/>
      <c r="CN7" s="342"/>
      <c r="CO7" s="342"/>
      <c r="CP7" s="342"/>
      <c r="CQ7" s="342"/>
      <c r="CR7" s="342"/>
      <c r="CS7" s="342"/>
      <c r="CT7" s="342"/>
      <c r="CU7" s="342"/>
      <c r="CV7" s="342"/>
      <c r="CW7" s="342"/>
      <c r="CX7" s="342"/>
      <c r="CY7" s="342"/>
      <c r="CZ7" s="342"/>
      <c r="DA7" s="342"/>
      <c r="DB7" s="342"/>
      <c r="DC7" s="342"/>
      <c r="DD7" s="342"/>
      <c r="DE7" s="342"/>
      <c r="DF7" s="342"/>
      <c r="DG7" s="342"/>
      <c r="DH7" s="342"/>
      <c r="DI7" s="342"/>
      <c r="DJ7" s="342"/>
      <c r="DK7" s="342"/>
      <c r="DL7" s="342"/>
      <c r="DM7" s="342"/>
      <c r="DN7" s="342"/>
      <c r="DO7" s="342"/>
      <c r="DP7" s="342"/>
      <c r="DQ7" s="342"/>
      <c r="DR7" s="342"/>
      <c r="DS7" s="342"/>
      <c r="DT7" s="342"/>
      <c r="DU7" s="342"/>
      <c r="DV7" s="342"/>
      <c r="DW7" s="342"/>
      <c r="DX7" s="342"/>
      <c r="DY7" s="342"/>
      <c r="DZ7" s="342"/>
      <c r="EA7" s="342"/>
      <c r="EB7" s="342"/>
      <c r="EC7" s="342"/>
      <c r="ED7" s="342"/>
      <c r="EE7" s="342"/>
      <c r="EF7" s="342"/>
      <c r="EG7" s="342"/>
      <c r="EH7" s="342"/>
      <c r="EI7" s="342"/>
      <c r="EJ7" s="342"/>
      <c r="EK7" s="342"/>
      <c r="EL7" s="342"/>
      <c r="EM7" s="342"/>
      <c r="EN7" s="342"/>
      <c r="EO7" s="342"/>
      <c r="EP7" s="342"/>
      <c r="EQ7" s="342"/>
      <c r="ER7" s="342"/>
      <c r="ES7" s="342"/>
      <c r="ET7" s="342"/>
      <c r="EU7" s="342"/>
      <c r="EV7" s="342"/>
      <c r="EW7" s="342"/>
      <c r="EX7" s="342"/>
      <c r="EY7" s="342"/>
      <c r="EZ7" s="342"/>
      <c r="FA7" s="342"/>
      <c r="FB7" s="342"/>
      <c r="FC7" s="342"/>
      <c r="FD7" s="342"/>
      <c r="FE7" s="342"/>
      <c r="FF7" s="342"/>
      <c r="FG7" s="342"/>
      <c r="FH7" s="342"/>
      <c r="FI7" s="342"/>
      <c r="FJ7" s="342"/>
      <c r="FK7" s="342"/>
      <c r="FL7" s="342"/>
      <c r="FM7" s="342"/>
      <c r="FN7" s="342"/>
      <c r="FO7" s="342"/>
      <c r="FP7" s="342"/>
      <c r="FQ7" s="342"/>
      <c r="FR7" s="342"/>
      <c r="FS7" s="342"/>
      <c r="FT7" s="342"/>
      <c r="FU7" s="342"/>
      <c r="FV7" s="342"/>
      <c r="FW7" s="342"/>
      <c r="FX7" s="342"/>
      <c r="FY7" s="342"/>
      <c r="FZ7" s="342"/>
      <c r="GA7" s="342"/>
      <c r="GB7" s="342"/>
      <c r="GC7" s="342"/>
      <c r="GD7" s="342"/>
      <c r="GE7" s="342"/>
      <c r="GF7" s="342"/>
      <c r="GG7" s="342"/>
      <c r="GH7" s="342"/>
      <c r="GI7" s="342"/>
      <c r="GJ7" s="342"/>
      <c r="GK7" s="342"/>
      <c r="GL7" s="342"/>
      <c r="GM7" s="342"/>
      <c r="GN7" s="342"/>
      <c r="GO7" s="342"/>
      <c r="GP7" s="342"/>
      <c r="GQ7" s="342"/>
      <c r="GR7" s="342"/>
      <c r="GS7" s="342"/>
      <c r="GT7" s="342"/>
      <c r="GU7" s="342"/>
      <c r="GV7" s="342"/>
      <c r="GW7" s="342"/>
      <c r="GX7" s="342"/>
      <c r="GY7" s="342"/>
      <c r="GZ7" s="342"/>
      <c r="HA7" s="342"/>
      <c r="HB7" s="342"/>
      <c r="HC7" s="342"/>
      <c r="HD7" s="342"/>
      <c r="HE7" s="342"/>
      <c r="HF7" s="342"/>
      <c r="HG7" s="342"/>
      <c r="HH7" s="342"/>
      <c r="HI7" s="342"/>
      <c r="HJ7" s="342"/>
      <c r="HK7" s="342"/>
      <c r="HL7" s="342"/>
      <c r="HM7" s="342"/>
      <c r="HN7" s="342"/>
      <c r="HO7" s="342"/>
      <c r="HP7" s="342"/>
      <c r="HQ7" s="342"/>
      <c r="HR7" s="342"/>
      <c r="HS7" s="342"/>
      <c r="HT7" s="342"/>
      <c r="HU7" s="342"/>
      <c r="HV7" s="342"/>
      <c r="HW7" s="342"/>
      <c r="HX7" s="342"/>
      <c r="HY7" s="342"/>
      <c r="HZ7" s="342"/>
      <c r="IA7" s="342"/>
      <c r="IB7" s="342"/>
      <c r="IC7" s="342"/>
      <c r="ID7" s="342"/>
      <c r="IE7" s="342"/>
      <c r="IF7" s="342"/>
      <c r="IG7" s="342"/>
      <c r="IH7" s="342"/>
      <c r="II7" s="342"/>
      <c r="IJ7" s="342"/>
      <c r="IK7" s="342"/>
      <c r="IL7" s="342"/>
      <c r="IM7" s="342"/>
      <c r="IN7" s="342"/>
      <c r="IO7" s="342"/>
      <c r="IP7" s="342"/>
      <c r="IQ7" s="342"/>
      <c r="IR7" s="342"/>
      <c r="IS7" s="342"/>
      <c r="IT7" s="342"/>
      <c r="IU7" s="342"/>
      <c r="IV7" s="342"/>
      <c r="IW7" s="342"/>
      <c r="IX7" s="342"/>
      <c r="IY7" s="342"/>
      <c r="IZ7" s="342"/>
      <c r="JA7" s="342"/>
      <c r="JB7" s="342"/>
      <c r="JC7" s="342"/>
      <c r="JD7" s="342"/>
      <c r="JE7" s="342"/>
      <c r="JF7" s="342"/>
      <c r="JG7" s="342"/>
      <c r="JH7" s="342"/>
      <c r="JI7" s="342"/>
      <c r="JJ7" s="342"/>
      <c r="JK7" s="342"/>
      <c r="JL7" s="342"/>
      <c r="JM7" s="342"/>
      <c r="JN7" s="342"/>
      <c r="JO7" s="342"/>
      <c r="JP7" s="342"/>
      <c r="JQ7" s="342"/>
      <c r="JR7" s="342"/>
      <c r="JS7" s="342"/>
      <c r="JT7" s="342"/>
      <c r="JU7" s="342"/>
      <c r="JV7" s="342"/>
      <c r="JW7" s="342"/>
      <c r="JX7" s="342"/>
      <c r="JY7" s="342"/>
      <c r="JZ7" s="342"/>
      <c r="KA7" s="342"/>
      <c r="KB7" s="342"/>
      <c r="KC7" s="342"/>
      <c r="KD7" s="342"/>
      <c r="KE7" s="342"/>
      <c r="KF7" s="342"/>
      <c r="KG7" s="342"/>
      <c r="KH7" s="342"/>
      <c r="KI7" s="342"/>
      <c r="KJ7" s="342"/>
      <c r="KK7" s="342"/>
      <c r="KL7" s="342"/>
      <c r="KM7" s="342"/>
      <c r="KN7" s="342"/>
      <c r="KO7" s="342"/>
      <c r="KP7" s="342"/>
      <c r="KQ7" s="342"/>
      <c r="KR7" s="342"/>
      <c r="KS7" s="342"/>
      <c r="KT7" s="342"/>
      <c r="KU7" s="342"/>
      <c r="KV7" s="342"/>
      <c r="KW7" s="342"/>
      <c r="KX7" s="342"/>
      <c r="KY7" s="342"/>
      <c r="KZ7" s="342"/>
      <c r="LA7" s="342"/>
      <c r="LB7" s="342"/>
      <c r="LC7" s="342"/>
      <c r="LD7" s="342"/>
      <c r="LE7" s="342"/>
      <c r="LF7" s="342"/>
      <c r="LG7" s="342"/>
      <c r="LH7" s="342"/>
      <c r="LI7" s="342"/>
      <c r="LJ7" s="342"/>
      <c r="LK7" s="342"/>
      <c r="LL7" s="342"/>
      <c r="LM7" s="342"/>
      <c r="LN7" s="342"/>
      <c r="LO7" s="342"/>
      <c r="LP7" s="342"/>
      <c r="LQ7" s="342"/>
      <c r="LR7" s="342"/>
      <c r="LS7" s="342"/>
      <c r="LT7" s="342"/>
      <c r="LU7" s="342"/>
      <c r="LV7" s="342"/>
      <c r="LW7" s="342"/>
      <c r="LX7" s="342"/>
      <c r="LY7" s="342"/>
      <c r="LZ7" s="342"/>
      <c r="MA7" s="342"/>
      <c r="MB7" s="342"/>
      <c r="MC7" s="342"/>
      <c r="MD7" s="342"/>
      <c r="ME7" s="342"/>
      <c r="MF7" s="342"/>
      <c r="MG7" s="342"/>
      <c r="MH7" s="342"/>
      <c r="MI7" s="342"/>
      <c r="MJ7" s="342"/>
      <c r="MK7" s="342"/>
      <c r="ML7" s="342"/>
      <c r="MM7" s="342"/>
      <c r="MN7" s="342"/>
      <c r="MO7" s="342"/>
      <c r="MP7" s="342"/>
      <c r="MQ7" s="342"/>
      <c r="MR7" s="342"/>
      <c r="MS7" s="342"/>
      <c r="MT7" s="342"/>
      <c r="MU7" s="342"/>
      <c r="MV7" s="342"/>
      <c r="MW7" s="342"/>
      <c r="MX7" s="342"/>
      <c r="MY7" s="342"/>
      <c r="MZ7" s="342"/>
      <c r="NA7" s="342"/>
      <c r="NB7" s="342"/>
      <c r="NC7" s="342"/>
      <c r="ND7" s="342"/>
      <c r="NE7" s="342"/>
      <c r="NF7" s="342"/>
      <c r="NG7" s="342"/>
      <c r="NH7" s="342"/>
      <c r="NI7" s="342"/>
      <c r="NJ7" s="342"/>
      <c r="NK7" s="342"/>
      <c r="NL7" s="342"/>
      <c r="NM7" s="342"/>
      <c r="NN7" s="342"/>
      <c r="NO7" s="342"/>
      <c r="NP7" s="342"/>
      <c r="NQ7" s="342"/>
      <c r="NR7" s="342"/>
      <c r="NS7" s="342"/>
      <c r="NT7" s="342"/>
      <c r="NU7" s="342"/>
      <c r="NV7" s="342"/>
      <c r="NW7" s="342"/>
      <c r="NX7" s="342"/>
      <c r="NY7" s="342"/>
      <c r="NZ7" s="342"/>
      <c r="OA7" s="342"/>
      <c r="OB7" s="342"/>
      <c r="OC7" s="342"/>
      <c r="OD7" s="342"/>
      <c r="OE7" s="342"/>
      <c r="OF7" s="342"/>
      <c r="OG7" s="342"/>
      <c r="OH7" s="342"/>
      <c r="OI7" s="342"/>
      <c r="OJ7" s="342"/>
      <c r="OK7" s="342"/>
      <c r="OL7" s="342"/>
      <c r="OM7" s="342"/>
      <c r="ON7" s="342"/>
      <c r="OO7" s="342"/>
      <c r="OP7" s="342"/>
      <c r="OQ7" s="342"/>
      <c r="OR7" s="342"/>
      <c r="OS7" s="342"/>
      <c r="OT7" s="342"/>
      <c r="OU7" s="342"/>
      <c r="OV7" s="342"/>
      <c r="OW7" s="342"/>
      <c r="OX7" s="342"/>
      <c r="OY7" s="342"/>
      <c r="OZ7" s="342"/>
      <c r="PA7" s="342"/>
      <c r="PB7" s="342"/>
      <c r="PC7" s="342"/>
      <c r="PD7" s="342"/>
      <c r="PE7" s="342"/>
      <c r="PF7" s="342"/>
      <c r="PG7" s="342"/>
      <c r="PH7" s="342"/>
      <c r="PI7" s="342"/>
      <c r="PJ7" s="342"/>
      <c r="PK7" s="342"/>
      <c r="PL7" s="342"/>
      <c r="PM7" s="342"/>
      <c r="PN7" s="342"/>
      <c r="PO7" s="342"/>
      <c r="PP7" s="342"/>
      <c r="PQ7" s="342"/>
      <c r="PR7" s="342"/>
      <c r="PS7" s="342"/>
      <c r="PT7" s="342"/>
      <c r="PU7" s="342"/>
      <c r="PV7" s="342"/>
      <c r="PW7" s="342"/>
      <c r="PX7" s="342"/>
      <c r="PY7" s="342"/>
      <c r="PZ7" s="342"/>
      <c r="QA7" s="342"/>
      <c r="QB7" s="342"/>
      <c r="QC7" s="342"/>
      <c r="QD7" s="342"/>
      <c r="QE7" s="342"/>
      <c r="QF7" s="342"/>
      <c r="QG7" s="342"/>
      <c r="QH7" s="342"/>
      <c r="QI7" s="342"/>
      <c r="QJ7" s="342"/>
      <c r="QK7" s="342"/>
      <c r="QL7" s="342"/>
      <c r="QM7" s="342"/>
      <c r="QN7" s="342"/>
      <c r="QO7" s="342"/>
      <c r="QP7" s="342"/>
      <c r="QQ7" s="342"/>
      <c r="QR7" s="342"/>
      <c r="QS7" s="342"/>
      <c r="QT7" s="342"/>
      <c r="QU7" s="342"/>
      <c r="QV7" s="342"/>
      <c r="QW7" s="342"/>
      <c r="QX7" s="342"/>
      <c r="QY7" s="342"/>
      <c r="QZ7" s="342"/>
      <c r="RA7" s="342"/>
      <c r="RB7" s="342"/>
      <c r="RC7" s="342"/>
      <c r="RD7" s="342"/>
      <c r="RE7" s="342"/>
      <c r="RF7" s="342"/>
      <c r="RG7" s="342"/>
      <c r="RH7" s="342"/>
      <c r="RI7" s="342"/>
      <c r="RJ7" s="342"/>
      <c r="RK7" s="342"/>
      <c r="RL7" s="342"/>
      <c r="RM7" s="342"/>
      <c r="RN7" s="342"/>
      <c r="RO7" s="342"/>
      <c r="RP7" s="342"/>
      <c r="RQ7" s="342"/>
      <c r="RR7" s="342"/>
      <c r="RS7" s="342"/>
      <c r="RT7" s="342"/>
      <c r="RU7" s="342"/>
      <c r="RV7" s="342"/>
      <c r="RW7" s="342"/>
      <c r="RX7" s="342"/>
      <c r="RY7" s="342"/>
      <c r="RZ7" s="342"/>
      <c r="SA7" s="342"/>
      <c r="SB7" s="342"/>
      <c r="SC7" s="342"/>
      <c r="SD7" s="342"/>
      <c r="SE7" s="342"/>
      <c r="SF7" s="342"/>
      <c r="SG7" s="342"/>
      <c r="SH7" s="342"/>
      <c r="SI7" s="342"/>
      <c r="SJ7" s="342"/>
      <c r="SK7" s="342"/>
      <c r="SL7" s="342"/>
      <c r="SM7" s="342"/>
      <c r="SN7" s="342"/>
      <c r="SO7" s="342"/>
      <c r="SP7" s="342"/>
      <c r="SQ7" s="342"/>
      <c r="SR7" s="342"/>
      <c r="SS7" s="342"/>
      <c r="ST7" s="342"/>
      <c r="SU7" s="342"/>
      <c r="SV7" s="342"/>
      <c r="SW7" s="342"/>
      <c r="SX7" s="342"/>
      <c r="SY7" s="342"/>
      <c r="SZ7" s="342"/>
      <c r="TA7" s="342"/>
      <c r="TB7" s="342"/>
      <c r="TC7" s="342"/>
      <c r="TD7" s="342"/>
      <c r="TE7" s="342"/>
      <c r="TF7" s="342"/>
      <c r="TG7" s="342"/>
      <c r="TH7" s="342"/>
      <c r="TI7" s="342"/>
      <c r="TJ7" s="342"/>
      <c r="TK7" s="342"/>
      <c r="TL7" s="342"/>
      <c r="TM7" s="342"/>
      <c r="TN7" s="342"/>
      <c r="TO7" s="342"/>
      <c r="TP7" s="342"/>
      <c r="TQ7" s="342"/>
      <c r="TR7" s="342"/>
      <c r="TS7" s="342"/>
      <c r="TT7" s="342"/>
      <c r="TU7" s="342"/>
      <c r="TV7" s="342"/>
      <c r="TW7" s="342"/>
      <c r="TX7" s="342"/>
      <c r="TY7" s="342"/>
      <c r="TZ7" s="342"/>
      <c r="UA7" s="342"/>
      <c r="UB7" s="342"/>
      <c r="UC7" s="342"/>
      <c r="UD7" s="342"/>
      <c r="UE7" s="342"/>
      <c r="UF7" s="342"/>
      <c r="UG7" s="342"/>
      <c r="UH7" s="342"/>
      <c r="UI7" s="342"/>
      <c r="UJ7" s="342"/>
      <c r="UK7" s="342"/>
      <c r="UL7" s="342"/>
      <c r="UM7" s="342"/>
      <c r="UN7" s="342"/>
      <c r="UO7" s="342"/>
      <c r="UP7" s="342"/>
      <c r="UQ7" s="342"/>
      <c r="UR7" s="342"/>
      <c r="US7" s="342"/>
      <c r="UT7" s="342"/>
      <c r="UU7" s="342"/>
      <c r="UV7" s="342"/>
      <c r="UW7" s="342"/>
      <c r="UX7" s="342"/>
      <c r="UY7" s="342"/>
      <c r="UZ7" s="342"/>
      <c r="VA7" s="342"/>
      <c r="VB7" s="342"/>
      <c r="VC7" s="342"/>
      <c r="VD7" s="342"/>
      <c r="VE7" s="342"/>
      <c r="VF7" s="342"/>
      <c r="VG7" s="342"/>
      <c r="VH7" s="342"/>
      <c r="VI7" s="342"/>
      <c r="VJ7" s="342"/>
      <c r="VK7" s="342"/>
      <c r="VL7" s="342"/>
      <c r="VM7" s="342"/>
      <c r="VN7" s="342"/>
      <c r="VO7" s="342"/>
      <c r="VP7" s="342"/>
      <c r="VQ7" s="342"/>
      <c r="VR7" s="342"/>
      <c r="VS7" s="342"/>
      <c r="VT7" s="342"/>
      <c r="VU7" s="342"/>
      <c r="VV7" s="342"/>
      <c r="VW7" s="342"/>
      <c r="VX7" s="342"/>
      <c r="VY7" s="342"/>
      <c r="VZ7" s="342"/>
      <c r="WA7" s="342"/>
      <c r="WB7" s="342"/>
      <c r="WC7" s="342"/>
      <c r="WD7" s="342"/>
      <c r="WE7" s="342"/>
      <c r="WF7" s="342"/>
      <c r="WG7" s="342"/>
      <c r="WH7" s="342"/>
      <c r="WI7" s="342"/>
      <c r="WJ7" s="342"/>
      <c r="WK7" s="342"/>
      <c r="WL7" s="342"/>
      <c r="WM7" s="342"/>
      <c r="WN7" s="342"/>
      <c r="WO7" s="342"/>
      <c r="WP7" s="342"/>
      <c r="WQ7" s="342"/>
      <c r="WR7" s="342"/>
      <c r="WS7" s="342"/>
      <c r="WT7" s="342"/>
      <c r="WU7" s="342"/>
      <c r="WV7" s="342"/>
      <c r="WW7" s="342"/>
      <c r="WX7" s="342"/>
      <c r="WY7" s="342"/>
      <c r="WZ7" s="342"/>
      <c r="XA7" s="342"/>
      <c r="XB7" s="342"/>
      <c r="XC7" s="342"/>
      <c r="XD7" s="342"/>
      <c r="XE7" s="342"/>
      <c r="XF7" s="342"/>
      <c r="XG7" s="342"/>
      <c r="XH7" s="342"/>
      <c r="XI7" s="342"/>
      <c r="XJ7" s="342"/>
      <c r="XK7" s="342"/>
      <c r="XL7" s="342"/>
      <c r="XM7" s="342"/>
      <c r="XN7" s="342"/>
      <c r="XO7" s="342"/>
      <c r="XP7" s="342"/>
      <c r="XQ7" s="342"/>
      <c r="XR7" s="342"/>
      <c r="XS7" s="342"/>
      <c r="XT7" s="342"/>
      <c r="XU7" s="342"/>
      <c r="XV7" s="342"/>
      <c r="XW7" s="342"/>
      <c r="XX7" s="342"/>
      <c r="XY7" s="342"/>
      <c r="XZ7" s="342"/>
      <c r="YA7" s="342"/>
      <c r="YB7" s="342"/>
      <c r="YC7" s="342"/>
      <c r="YD7" s="342"/>
      <c r="YE7" s="342"/>
      <c r="YF7" s="342"/>
      <c r="YG7" s="342"/>
      <c r="YH7" s="342"/>
      <c r="YI7" s="342"/>
      <c r="YJ7" s="342"/>
      <c r="YK7" s="342"/>
      <c r="YL7" s="342"/>
      <c r="YM7" s="342"/>
      <c r="YN7" s="342"/>
      <c r="YO7" s="342"/>
      <c r="YP7" s="342"/>
      <c r="YQ7" s="342"/>
      <c r="YR7" s="342"/>
      <c r="YS7" s="342"/>
      <c r="YT7" s="342"/>
      <c r="YU7" s="342"/>
      <c r="YV7" s="342"/>
      <c r="YW7" s="342"/>
      <c r="YX7" s="342"/>
      <c r="YY7" s="342"/>
      <c r="YZ7" s="342"/>
      <c r="ZA7" s="342"/>
      <c r="ZB7" s="342"/>
      <c r="ZC7" s="342"/>
      <c r="ZD7" s="342"/>
      <c r="ZE7" s="342"/>
      <c r="ZF7" s="342"/>
      <c r="ZG7" s="342"/>
      <c r="ZH7" s="342"/>
      <c r="ZI7" s="342"/>
      <c r="ZJ7" s="342"/>
      <c r="ZK7" s="342"/>
      <c r="ZL7" s="342"/>
      <c r="ZM7" s="342"/>
      <c r="ZN7" s="342"/>
      <c r="ZO7" s="342"/>
      <c r="ZP7" s="342"/>
      <c r="ZQ7" s="342"/>
      <c r="ZR7" s="342"/>
      <c r="ZS7" s="342"/>
      <c r="ZT7" s="342"/>
      <c r="ZU7" s="342"/>
      <c r="ZV7" s="342"/>
      <c r="ZW7" s="342"/>
      <c r="ZX7" s="342"/>
      <c r="ZY7" s="342"/>
      <c r="ZZ7" s="342"/>
      <c r="AAA7" s="342"/>
      <c r="AAB7" s="342"/>
      <c r="AAC7" s="342"/>
      <c r="AAD7" s="342"/>
      <c r="AAE7" s="342"/>
      <c r="AAF7" s="342"/>
      <c r="AAG7" s="342"/>
      <c r="AAH7" s="342"/>
      <c r="AAI7" s="342"/>
      <c r="AAJ7" s="342"/>
      <c r="AAK7" s="342"/>
      <c r="AAL7" s="342"/>
      <c r="AAM7" s="342"/>
      <c r="AAN7" s="342"/>
      <c r="AAO7" s="342"/>
      <c r="AAP7" s="342"/>
      <c r="AAQ7" s="342"/>
      <c r="AAR7" s="342"/>
      <c r="AAS7" s="342"/>
      <c r="AAT7" s="342"/>
      <c r="AAU7" s="342"/>
      <c r="AAV7" s="342"/>
      <c r="AAW7" s="342"/>
      <c r="AAX7" s="342"/>
      <c r="AAY7" s="342"/>
      <c r="AAZ7" s="342"/>
      <c r="ABA7" s="342"/>
      <c r="ABB7" s="342"/>
      <c r="ABC7" s="342"/>
      <c r="ABD7" s="342"/>
      <c r="ABE7" s="342"/>
      <c r="ABF7" s="342"/>
      <c r="ABG7" s="342"/>
      <c r="ABH7" s="342"/>
      <c r="ABI7" s="342"/>
      <c r="ABJ7" s="342"/>
      <c r="ABK7" s="342"/>
      <c r="ABL7" s="342"/>
      <c r="ABM7" s="342"/>
      <c r="ABN7" s="342"/>
      <c r="ABO7" s="342"/>
      <c r="ABP7" s="342"/>
      <c r="ABQ7" s="342"/>
      <c r="ABR7" s="342"/>
      <c r="ABS7" s="342"/>
      <c r="ABT7" s="342"/>
      <c r="ABU7" s="342"/>
      <c r="ABV7" s="342"/>
      <c r="ABW7" s="342"/>
      <c r="ABX7" s="342"/>
      <c r="ABY7" s="342"/>
      <c r="ABZ7" s="342"/>
      <c r="ACA7" s="342"/>
      <c r="ACB7" s="342"/>
      <c r="ACC7" s="342"/>
      <c r="ACD7" s="342"/>
      <c r="ACE7" s="342"/>
      <c r="ACF7" s="342"/>
      <c r="ACG7" s="342"/>
      <c r="ACH7" s="342"/>
      <c r="ACI7" s="342"/>
      <c r="ACJ7" s="342"/>
      <c r="ACK7" s="342"/>
      <c r="ACL7" s="342"/>
      <c r="ACM7" s="342"/>
      <c r="ACN7" s="342"/>
      <c r="ACO7" s="342"/>
      <c r="ACP7" s="342"/>
      <c r="ACQ7" s="342"/>
      <c r="ACR7" s="342"/>
      <c r="ACS7" s="342"/>
      <c r="ACT7" s="342"/>
      <c r="ACU7" s="342"/>
      <c r="ACV7" s="342"/>
      <c r="ACW7" s="342"/>
      <c r="ACX7" s="342"/>
      <c r="ACY7" s="342"/>
      <c r="ACZ7" s="342"/>
      <c r="ADA7" s="342"/>
      <c r="ADB7" s="342"/>
      <c r="ADC7" s="342"/>
      <c r="ADD7" s="342"/>
      <c r="ADE7" s="342"/>
      <c r="ADF7" s="342"/>
      <c r="ADG7" s="342"/>
      <c r="ADH7" s="342"/>
      <c r="ADI7" s="342"/>
      <c r="ADJ7" s="342"/>
      <c r="ADK7" s="342"/>
      <c r="ADL7" s="342"/>
      <c r="ADM7" s="342"/>
      <c r="ADN7" s="342"/>
      <c r="ADO7" s="342"/>
      <c r="ADP7" s="342"/>
      <c r="ADQ7" s="342"/>
      <c r="ADR7" s="342"/>
      <c r="ADS7" s="342"/>
      <c r="ADT7" s="342"/>
      <c r="ADU7" s="342"/>
      <c r="ADV7" s="342"/>
      <c r="ADW7" s="342"/>
      <c r="ADX7" s="342"/>
      <c r="ADY7" s="342"/>
      <c r="ADZ7" s="342"/>
      <c r="AEA7" s="342"/>
      <c r="AEB7" s="342"/>
      <c r="AEC7" s="342"/>
      <c r="AED7" s="342"/>
      <c r="AEE7" s="342"/>
      <c r="AEF7" s="342"/>
      <c r="AEG7" s="342"/>
      <c r="AEH7" s="342"/>
      <c r="AEI7" s="342"/>
      <c r="AEJ7" s="342"/>
      <c r="AEK7" s="342"/>
      <c r="AEL7" s="342"/>
      <c r="AEM7" s="342"/>
      <c r="AEN7" s="342"/>
      <c r="AEO7" s="342"/>
      <c r="AEP7" s="342"/>
      <c r="AEQ7" s="342"/>
      <c r="AER7" s="342"/>
      <c r="AES7" s="342"/>
      <c r="AET7" s="342"/>
      <c r="AEU7" s="342"/>
      <c r="AEV7" s="342"/>
      <c r="AEW7" s="342"/>
      <c r="AEX7" s="342"/>
      <c r="AEY7" s="342"/>
      <c r="AEZ7" s="342"/>
      <c r="AFA7" s="342"/>
      <c r="AFB7" s="342"/>
      <c r="AFC7" s="342"/>
      <c r="AFD7" s="342"/>
      <c r="AFE7" s="342"/>
      <c r="AFF7" s="342"/>
      <c r="AFG7" s="342"/>
      <c r="AFH7" s="342"/>
      <c r="AFI7" s="342"/>
      <c r="AFJ7" s="342"/>
      <c r="AFK7" s="342"/>
      <c r="AFL7" s="342"/>
      <c r="AFM7" s="342"/>
      <c r="AFN7" s="342"/>
      <c r="AFO7" s="342"/>
      <c r="AFP7" s="342"/>
      <c r="AFQ7" s="342"/>
      <c r="AFR7" s="342"/>
      <c r="AFS7" s="342"/>
      <c r="AFT7" s="342"/>
      <c r="AFU7" s="342"/>
      <c r="AFV7" s="342"/>
      <c r="AFW7" s="342"/>
      <c r="AFX7" s="342"/>
      <c r="AFY7" s="342"/>
      <c r="AFZ7" s="342"/>
      <c r="AGA7" s="342"/>
      <c r="AGB7" s="342"/>
      <c r="AGC7" s="342"/>
      <c r="AGD7" s="342"/>
      <c r="AGE7" s="342"/>
      <c r="AGF7" s="342"/>
      <c r="AGG7" s="342"/>
      <c r="AGH7" s="342"/>
      <c r="AGI7" s="342"/>
      <c r="AGJ7" s="342"/>
      <c r="AGK7" s="342"/>
      <c r="AGL7" s="342"/>
      <c r="AGM7" s="342"/>
      <c r="AGN7" s="342"/>
      <c r="AGO7" s="342"/>
      <c r="AGP7" s="342"/>
      <c r="AGQ7" s="342"/>
      <c r="AGR7" s="342"/>
      <c r="AGS7" s="342"/>
      <c r="AGT7" s="342"/>
      <c r="AGU7" s="342"/>
      <c r="AGV7" s="342"/>
      <c r="AGW7" s="342"/>
      <c r="AGX7" s="342"/>
      <c r="AGY7" s="342"/>
      <c r="AGZ7" s="342"/>
      <c r="AHA7" s="342"/>
      <c r="AHB7" s="342"/>
      <c r="AHC7" s="342"/>
      <c r="AHD7" s="342"/>
      <c r="AHE7" s="342"/>
      <c r="AHF7" s="342"/>
      <c r="AHG7" s="342"/>
      <c r="AHH7" s="342"/>
      <c r="AHI7" s="342"/>
      <c r="AHJ7" s="342"/>
      <c r="AHK7" s="342"/>
      <c r="AHL7" s="342"/>
      <c r="AHM7" s="342"/>
      <c r="AHN7" s="342"/>
      <c r="AHO7" s="342"/>
      <c r="AHP7" s="342"/>
      <c r="AHQ7" s="342"/>
      <c r="AHR7" s="342"/>
      <c r="AHS7" s="342"/>
      <c r="AHT7" s="342"/>
      <c r="AHU7" s="342"/>
      <c r="AHV7" s="342"/>
      <c r="AHW7" s="342"/>
      <c r="AHX7" s="342"/>
      <c r="AHY7" s="342"/>
      <c r="AHZ7" s="342"/>
      <c r="AIA7" s="342"/>
      <c r="AIB7" s="342"/>
      <c r="AIC7" s="342"/>
      <c r="AID7" s="342"/>
      <c r="AIE7" s="342"/>
      <c r="AIF7" s="342"/>
      <c r="AIG7" s="342"/>
      <c r="AIH7" s="342"/>
      <c r="AII7" s="342"/>
      <c r="AIJ7" s="342"/>
      <c r="AIK7" s="342"/>
      <c r="AIL7" s="342"/>
      <c r="AIM7" s="342"/>
      <c r="AIN7" s="342"/>
      <c r="AIO7" s="342"/>
      <c r="AIP7" s="342"/>
      <c r="AIQ7" s="342"/>
      <c r="AIR7" s="342"/>
      <c r="AIS7" s="342"/>
      <c r="AIT7" s="342"/>
      <c r="AIU7" s="342"/>
      <c r="AIV7" s="342"/>
      <c r="AIW7" s="342"/>
      <c r="AIX7" s="342"/>
      <c r="AIY7" s="342"/>
      <c r="AIZ7" s="342"/>
      <c r="AJA7" s="342"/>
      <c r="AJB7" s="342"/>
      <c r="AJC7" s="342"/>
      <c r="AJD7" s="342"/>
      <c r="AJE7" s="342"/>
      <c r="AJF7" s="342"/>
      <c r="AJG7" s="342"/>
      <c r="AJH7" s="342"/>
      <c r="AJI7" s="342"/>
      <c r="AJJ7" s="342"/>
      <c r="AJK7" s="342"/>
      <c r="AJL7" s="342"/>
      <c r="AJM7" s="342"/>
      <c r="AJN7" s="342"/>
      <c r="AJO7" s="342"/>
      <c r="AJP7" s="342"/>
      <c r="AJQ7" s="342"/>
      <c r="AJR7" s="342"/>
      <c r="AJS7" s="342"/>
      <c r="AJT7" s="342"/>
      <c r="AJU7" s="342"/>
      <c r="AJV7" s="342"/>
      <c r="AJW7" s="342"/>
      <c r="AJX7" s="342"/>
      <c r="AJY7" s="342"/>
      <c r="AJZ7" s="342"/>
      <c r="AKA7" s="342"/>
      <c r="AKB7" s="342"/>
      <c r="AKC7" s="342"/>
      <c r="AKD7" s="342"/>
      <c r="AKE7" s="342"/>
      <c r="AKF7" s="342"/>
      <c r="AKG7" s="342"/>
      <c r="AKH7" s="342"/>
      <c r="AKI7" s="342"/>
      <c r="AKJ7" s="342"/>
      <c r="AKK7" s="342"/>
      <c r="AKL7" s="342"/>
      <c r="AKM7" s="342"/>
      <c r="AKN7" s="342"/>
      <c r="AKO7" s="342"/>
      <c r="AKP7" s="342"/>
      <c r="AKQ7" s="342"/>
      <c r="AKR7" s="342"/>
      <c r="AKS7" s="342"/>
      <c r="AKT7" s="342"/>
      <c r="AKU7" s="342"/>
      <c r="AKV7" s="342"/>
      <c r="AKW7" s="342"/>
      <c r="AKX7" s="342"/>
      <c r="AKY7" s="342"/>
      <c r="AKZ7" s="342"/>
      <c r="ALA7" s="342"/>
      <c r="ALB7" s="342"/>
      <c r="ALC7" s="342"/>
      <c r="ALD7" s="342"/>
      <c r="ALE7" s="342"/>
      <c r="ALF7" s="342"/>
      <c r="ALG7" s="342"/>
      <c r="ALH7" s="342"/>
      <c r="ALI7" s="342"/>
      <c r="ALJ7" s="342"/>
      <c r="ALK7" s="342"/>
      <c r="ALL7" s="342"/>
      <c r="ALM7" s="342"/>
      <c r="ALN7" s="342"/>
      <c r="ALO7" s="342"/>
      <c r="ALP7" s="342"/>
      <c r="ALQ7" s="342"/>
      <c r="ALR7" s="342"/>
      <c r="ALS7" s="342"/>
      <c r="ALT7" s="342"/>
      <c r="ALU7" s="342"/>
      <c r="ALV7" s="342"/>
      <c r="ALW7" s="342"/>
      <c r="ALX7" s="342"/>
      <c r="ALY7" s="342"/>
      <c r="ALZ7" s="342"/>
      <c r="AMA7" s="342"/>
      <c r="AMB7" s="342"/>
      <c r="AMC7" s="342"/>
      <c r="AMD7" s="342"/>
      <c r="AME7" s="342"/>
      <c r="AMF7" s="342"/>
      <c r="AMG7" s="342"/>
      <c r="AMH7" s="342"/>
      <c r="AMI7" s="342"/>
      <c r="AMJ7" s="342"/>
      <c r="AMK7" s="342"/>
      <c r="AML7" s="342"/>
    </row>
    <row r="8" spans="2:1026" s="342" customFormat="1" ht="45" customHeight="1" thickTop="1" thickBot="1" x14ac:dyDescent="0.8">
      <c r="B8" s="535" t="s">
        <v>300</v>
      </c>
      <c r="C8" s="535" t="s">
        <v>301</v>
      </c>
      <c r="D8" s="538" t="s">
        <v>302</v>
      </c>
      <c r="E8" s="537" t="s">
        <v>303</v>
      </c>
      <c r="F8" s="602" t="s">
        <v>304</v>
      </c>
      <c r="G8" s="536" t="s">
        <v>305</v>
      </c>
    </row>
    <row r="9" spans="2:1026" s="342" customFormat="1" ht="26.25" customHeight="1" thickTop="1" x14ac:dyDescent="0.7">
      <c r="B9" s="338"/>
      <c r="C9" s="339"/>
      <c r="D9" s="340"/>
      <c r="E9" s="341"/>
      <c r="F9" s="339"/>
      <c r="G9" s="340"/>
    </row>
    <row r="10" spans="2:1026" s="342" customFormat="1" ht="45" customHeight="1" x14ac:dyDescent="0.85">
      <c r="B10" s="539" t="s">
        <v>306</v>
      </c>
      <c r="C10" s="540">
        <v>15.2</v>
      </c>
      <c r="D10" s="541">
        <v>25.2</v>
      </c>
      <c r="E10" s="542">
        <v>22.5</v>
      </c>
      <c r="F10" s="540">
        <v>20.6</v>
      </c>
      <c r="G10" s="541">
        <v>21.6</v>
      </c>
    </row>
    <row r="11" spans="2:1026" s="342" customFormat="1" ht="45" customHeight="1" x14ac:dyDescent="0.85">
      <c r="B11" s="539"/>
      <c r="C11" s="540"/>
      <c r="D11" s="541"/>
      <c r="E11" s="542"/>
      <c r="F11" s="540"/>
      <c r="G11" s="541"/>
    </row>
    <row r="12" spans="2:1026" s="342" customFormat="1" ht="45" customHeight="1" x14ac:dyDescent="0.85">
      <c r="B12" s="539" t="s">
        <v>307</v>
      </c>
      <c r="C12" s="540">
        <v>13.3</v>
      </c>
      <c r="D12" s="541">
        <v>24.4</v>
      </c>
      <c r="E12" s="542">
        <v>21.1</v>
      </c>
      <c r="F12" s="540">
        <v>19.3</v>
      </c>
      <c r="G12" s="541">
        <v>20.100000000000001</v>
      </c>
    </row>
    <row r="13" spans="2:1026" s="342" customFormat="1" ht="45" customHeight="1" x14ac:dyDescent="0.85">
      <c r="B13" s="539"/>
      <c r="C13" s="540"/>
      <c r="D13" s="541"/>
      <c r="E13" s="542"/>
      <c r="F13" s="540"/>
      <c r="G13" s="541"/>
    </row>
    <row r="14" spans="2:1026" s="342" customFormat="1" ht="45" customHeight="1" x14ac:dyDescent="0.85">
      <c r="B14" s="539" t="s">
        <v>308</v>
      </c>
      <c r="C14" s="540">
        <v>17</v>
      </c>
      <c r="D14" s="541">
        <v>26</v>
      </c>
      <c r="E14" s="542"/>
      <c r="F14" s="540"/>
      <c r="G14" s="541">
        <v>22</v>
      </c>
    </row>
    <row r="15" spans="2:1026" s="342" customFormat="1" ht="45" customHeight="1" x14ac:dyDescent="0.85">
      <c r="B15" s="539"/>
      <c r="C15" s="540"/>
      <c r="D15" s="541"/>
      <c r="E15" s="542"/>
      <c r="F15" s="540"/>
      <c r="G15" s="541"/>
    </row>
    <row r="16" spans="2:1026" s="342" customFormat="1" ht="45" customHeight="1" x14ac:dyDescent="0.85">
      <c r="B16" s="539" t="s">
        <v>309</v>
      </c>
      <c r="C16" s="540">
        <v>13.2</v>
      </c>
      <c r="D16" s="541">
        <v>20.5</v>
      </c>
      <c r="E16" s="542">
        <v>19.3</v>
      </c>
      <c r="F16" s="540">
        <v>16.399999999999999</v>
      </c>
      <c r="G16" s="541">
        <v>18.399999999999999</v>
      </c>
    </row>
    <row r="17" spans="2:1026" s="342" customFormat="1" ht="45" customHeight="1" x14ac:dyDescent="0.85">
      <c r="B17" s="539"/>
      <c r="C17" s="540"/>
      <c r="D17" s="541"/>
      <c r="E17" s="542"/>
      <c r="F17" s="540"/>
      <c r="G17" s="541"/>
    </row>
    <row r="18" spans="2:1026" s="342" customFormat="1" ht="45" customHeight="1" x14ac:dyDescent="0.85">
      <c r="B18" s="543" t="s">
        <v>310</v>
      </c>
      <c r="C18" s="544">
        <v>11.651068687439</v>
      </c>
      <c r="D18" s="545">
        <v>23.583763122558601</v>
      </c>
      <c r="E18" s="546">
        <v>19.830753326416001</v>
      </c>
      <c r="F18" s="544">
        <v>18.599580764770501</v>
      </c>
      <c r="G18" s="545">
        <v>19.223976135253899</v>
      </c>
    </row>
    <row r="19" spans="2:1026" s="74" customFormat="1" ht="28.5" x14ac:dyDescent="0.85">
      <c r="B19" s="543"/>
      <c r="C19" s="544"/>
      <c r="D19" s="545"/>
      <c r="E19" s="546"/>
      <c r="F19" s="544"/>
      <c r="G19" s="545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31"/>
      <c r="AW19" s="331"/>
      <c r="AX19" s="331"/>
      <c r="AY19" s="331"/>
      <c r="AZ19" s="331"/>
      <c r="BA19" s="331"/>
      <c r="BB19" s="331"/>
      <c r="BC19" s="331"/>
      <c r="BD19" s="331"/>
      <c r="BE19" s="331"/>
      <c r="BF19" s="331"/>
      <c r="BG19" s="331"/>
      <c r="BH19" s="331"/>
      <c r="BI19" s="331"/>
      <c r="BJ19" s="331"/>
      <c r="BK19" s="331"/>
      <c r="BL19" s="331"/>
      <c r="BM19" s="331"/>
      <c r="BN19" s="331"/>
      <c r="BO19" s="331"/>
      <c r="BP19" s="331"/>
      <c r="BQ19" s="331"/>
      <c r="BR19" s="331"/>
      <c r="BS19" s="331"/>
      <c r="BT19" s="331"/>
      <c r="BU19" s="331"/>
      <c r="BV19" s="331"/>
      <c r="BW19" s="331"/>
      <c r="BX19" s="331"/>
      <c r="BY19" s="331"/>
      <c r="BZ19" s="331"/>
      <c r="CA19" s="331"/>
      <c r="CB19" s="331"/>
      <c r="CC19" s="331"/>
      <c r="CD19" s="331"/>
      <c r="CE19" s="331"/>
      <c r="CF19" s="331"/>
      <c r="CG19" s="331"/>
      <c r="CH19" s="331"/>
      <c r="CI19" s="331"/>
      <c r="CJ19" s="331"/>
      <c r="CK19" s="331"/>
      <c r="CL19" s="331"/>
      <c r="CM19" s="331"/>
      <c r="CN19" s="331"/>
      <c r="CO19" s="331"/>
      <c r="CP19" s="331"/>
      <c r="CQ19" s="331"/>
      <c r="CR19" s="331"/>
      <c r="CS19" s="331"/>
      <c r="CT19" s="331"/>
      <c r="CU19" s="331"/>
      <c r="CV19" s="331"/>
      <c r="CW19" s="331"/>
      <c r="CX19" s="331"/>
      <c r="CY19" s="331"/>
      <c r="CZ19" s="331"/>
      <c r="DA19" s="331"/>
      <c r="DB19" s="331"/>
      <c r="DC19" s="331"/>
      <c r="DD19" s="331"/>
      <c r="DE19" s="331"/>
      <c r="DF19" s="331"/>
      <c r="DG19" s="331"/>
      <c r="DH19" s="331"/>
      <c r="DI19" s="331"/>
      <c r="DJ19" s="331"/>
      <c r="DK19" s="331"/>
      <c r="DL19" s="331"/>
      <c r="DM19" s="331"/>
      <c r="DN19" s="331"/>
      <c r="DO19" s="331"/>
      <c r="DP19" s="331"/>
      <c r="DQ19" s="331"/>
      <c r="DR19" s="331"/>
      <c r="DS19" s="331"/>
      <c r="DT19" s="331"/>
      <c r="DU19" s="331"/>
      <c r="DV19" s="331"/>
      <c r="DW19" s="331"/>
      <c r="DX19" s="331"/>
      <c r="DY19" s="331"/>
      <c r="DZ19" s="331"/>
      <c r="EA19" s="331"/>
      <c r="EB19" s="331"/>
      <c r="EC19" s="331"/>
      <c r="ED19" s="331"/>
      <c r="EE19" s="331"/>
      <c r="EF19" s="331"/>
      <c r="EG19" s="331"/>
      <c r="EH19" s="331"/>
      <c r="EI19" s="331"/>
      <c r="EJ19" s="331"/>
      <c r="EK19" s="331"/>
      <c r="EL19" s="331"/>
      <c r="EM19" s="331"/>
      <c r="EN19" s="331"/>
      <c r="EO19" s="331"/>
      <c r="EP19" s="331"/>
      <c r="EQ19" s="331"/>
      <c r="ER19" s="331"/>
      <c r="ES19" s="331"/>
      <c r="ET19" s="331"/>
      <c r="EU19" s="331"/>
      <c r="EV19" s="331"/>
      <c r="EW19" s="331"/>
      <c r="EX19" s="331"/>
      <c r="EY19" s="331"/>
      <c r="EZ19" s="331"/>
      <c r="FA19" s="331"/>
      <c r="FB19" s="331"/>
      <c r="FC19" s="331"/>
      <c r="FD19" s="331"/>
      <c r="FE19" s="331"/>
      <c r="FF19" s="331"/>
      <c r="FG19" s="331"/>
      <c r="FH19" s="331"/>
      <c r="FI19" s="331"/>
      <c r="FJ19" s="331"/>
      <c r="FK19" s="331"/>
      <c r="FL19" s="331"/>
      <c r="FM19" s="331"/>
      <c r="FN19" s="331"/>
      <c r="FO19" s="331"/>
      <c r="FP19" s="331"/>
      <c r="FQ19" s="331"/>
      <c r="FR19" s="331"/>
      <c r="FS19" s="331"/>
      <c r="FT19" s="331"/>
      <c r="FU19" s="331"/>
      <c r="FV19" s="331"/>
      <c r="FW19" s="331"/>
      <c r="FX19" s="331"/>
      <c r="FY19" s="331"/>
      <c r="FZ19" s="331"/>
      <c r="GA19" s="331"/>
      <c r="GB19" s="331"/>
      <c r="GC19" s="331"/>
      <c r="GD19" s="331"/>
      <c r="GE19" s="331"/>
      <c r="GF19" s="331"/>
      <c r="GG19" s="331"/>
      <c r="GH19" s="331"/>
      <c r="GI19" s="331"/>
      <c r="GJ19" s="331"/>
      <c r="GK19" s="331"/>
      <c r="GL19" s="331"/>
      <c r="GM19" s="331"/>
      <c r="GN19" s="331"/>
      <c r="GO19" s="331"/>
      <c r="GP19" s="331"/>
      <c r="GQ19" s="331"/>
      <c r="GR19" s="331"/>
      <c r="GS19" s="331"/>
      <c r="GT19" s="331"/>
      <c r="GU19" s="331"/>
      <c r="GV19" s="331"/>
      <c r="GW19" s="331"/>
      <c r="GX19" s="331"/>
      <c r="GY19" s="331"/>
      <c r="GZ19" s="331"/>
      <c r="HA19" s="331"/>
      <c r="HB19" s="331"/>
      <c r="HC19" s="331"/>
      <c r="HD19" s="331"/>
      <c r="HE19" s="331"/>
      <c r="HF19" s="331"/>
      <c r="HG19" s="331"/>
      <c r="HH19" s="331"/>
      <c r="HI19" s="331"/>
      <c r="HJ19" s="331"/>
      <c r="HK19" s="331"/>
      <c r="HL19" s="331"/>
      <c r="HM19" s="331"/>
      <c r="HN19" s="331"/>
      <c r="HO19" s="331"/>
      <c r="HP19" s="331"/>
      <c r="HQ19" s="331"/>
      <c r="HR19" s="331"/>
      <c r="HS19" s="331"/>
      <c r="HT19" s="331"/>
      <c r="HU19" s="331"/>
      <c r="HV19" s="331"/>
      <c r="HW19" s="331"/>
      <c r="HX19" s="331"/>
      <c r="HY19" s="331"/>
      <c r="HZ19" s="331"/>
      <c r="IA19" s="331"/>
      <c r="IB19" s="331"/>
      <c r="IC19" s="331"/>
      <c r="ID19" s="331"/>
      <c r="IE19" s="331"/>
      <c r="IF19" s="331"/>
      <c r="IG19" s="331"/>
      <c r="IH19" s="331"/>
      <c r="II19" s="331"/>
      <c r="IJ19" s="331"/>
      <c r="IK19" s="331"/>
      <c r="IL19" s="331"/>
      <c r="IM19" s="331"/>
      <c r="IN19" s="331"/>
      <c r="IO19" s="331"/>
      <c r="IP19" s="331"/>
      <c r="IQ19" s="331"/>
      <c r="IR19" s="331"/>
      <c r="IS19" s="331"/>
      <c r="IT19" s="331"/>
      <c r="IU19" s="331"/>
      <c r="IV19" s="331"/>
      <c r="IW19" s="331"/>
      <c r="IX19" s="331"/>
      <c r="IY19" s="331"/>
      <c r="IZ19" s="331"/>
      <c r="JA19" s="331"/>
      <c r="JB19" s="331"/>
      <c r="JC19" s="331"/>
      <c r="JD19" s="331"/>
      <c r="JE19" s="331"/>
      <c r="JF19" s="331"/>
      <c r="JG19" s="331"/>
      <c r="JH19" s="331"/>
      <c r="JI19" s="331"/>
      <c r="JJ19" s="331"/>
      <c r="JK19" s="331"/>
      <c r="JL19" s="331"/>
      <c r="JM19" s="331"/>
      <c r="JN19" s="331"/>
      <c r="JO19" s="331"/>
      <c r="JP19" s="331"/>
      <c r="JQ19" s="331"/>
      <c r="JR19" s="331"/>
      <c r="JS19" s="331"/>
      <c r="JT19" s="331"/>
      <c r="JU19" s="331"/>
      <c r="JV19" s="331"/>
      <c r="JW19" s="331"/>
      <c r="JX19" s="331"/>
      <c r="JY19" s="331"/>
      <c r="JZ19" s="331"/>
      <c r="KA19" s="331"/>
      <c r="KB19" s="331"/>
      <c r="KC19" s="331"/>
      <c r="KD19" s="331"/>
      <c r="KE19" s="331"/>
      <c r="KF19" s="331"/>
      <c r="KG19" s="331"/>
      <c r="KH19" s="331"/>
      <c r="KI19" s="331"/>
      <c r="KJ19" s="331"/>
      <c r="KK19" s="331"/>
      <c r="KL19" s="331"/>
      <c r="KM19" s="331"/>
      <c r="KN19" s="331"/>
      <c r="KO19" s="331"/>
      <c r="KP19" s="331"/>
      <c r="KQ19" s="331"/>
      <c r="KR19" s="331"/>
      <c r="KS19" s="331"/>
      <c r="KT19" s="331"/>
      <c r="KU19" s="331"/>
      <c r="KV19" s="331"/>
      <c r="KW19" s="331"/>
      <c r="KX19" s="331"/>
      <c r="KY19" s="331"/>
      <c r="KZ19" s="331"/>
      <c r="LA19" s="331"/>
      <c r="LB19" s="331"/>
      <c r="LC19" s="331"/>
      <c r="LD19" s="331"/>
      <c r="LE19" s="331"/>
      <c r="LF19" s="331"/>
      <c r="LG19" s="331"/>
      <c r="LH19" s="331"/>
      <c r="LI19" s="331"/>
      <c r="LJ19" s="331"/>
      <c r="LK19" s="331"/>
      <c r="LL19" s="331"/>
      <c r="LM19" s="331"/>
      <c r="LN19" s="331"/>
      <c r="LO19" s="331"/>
      <c r="LP19" s="331"/>
      <c r="LQ19" s="331"/>
      <c r="LR19" s="331"/>
      <c r="LS19" s="331"/>
      <c r="LT19" s="331"/>
      <c r="LU19" s="331"/>
      <c r="LV19" s="331"/>
      <c r="LW19" s="331"/>
      <c r="LX19" s="331"/>
      <c r="LY19" s="331"/>
      <c r="LZ19" s="331"/>
      <c r="MA19" s="331"/>
      <c r="MB19" s="331"/>
      <c r="MC19" s="331"/>
      <c r="MD19" s="331"/>
      <c r="ME19" s="331"/>
      <c r="MF19" s="331"/>
      <c r="MG19" s="331"/>
      <c r="MH19" s="331"/>
      <c r="MI19" s="331"/>
      <c r="MJ19" s="331"/>
      <c r="MK19" s="331"/>
      <c r="ML19" s="331"/>
      <c r="MM19" s="331"/>
      <c r="MN19" s="331"/>
      <c r="MO19" s="331"/>
      <c r="MP19" s="331"/>
      <c r="MQ19" s="331"/>
      <c r="MR19" s="331"/>
      <c r="MS19" s="331"/>
      <c r="MT19" s="331"/>
      <c r="MU19" s="331"/>
      <c r="MV19" s="331"/>
      <c r="MW19" s="331"/>
      <c r="MX19" s="331"/>
      <c r="MY19" s="331"/>
      <c r="MZ19" s="331"/>
      <c r="NA19" s="331"/>
      <c r="NB19" s="331"/>
      <c r="NC19" s="331"/>
      <c r="ND19" s="331"/>
      <c r="NE19" s="331"/>
      <c r="NF19" s="331"/>
      <c r="NG19" s="331"/>
      <c r="NH19" s="331"/>
      <c r="NI19" s="331"/>
      <c r="NJ19" s="331"/>
      <c r="NK19" s="331"/>
      <c r="NL19" s="331"/>
      <c r="NM19" s="331"/>
      <c r="NN19" s="331"/>
      <c r="NO19" s="331"/>
      <c r="NP19" s="331"/>
      <c r="NQ19" s="331"/>
      <c r="NR19" s="331"/>
      <c r="NS19" s="331"/>
      <c r="NT19" s="331"/>
      <c r="NU19" s="331"/>
      <c r="NV19" s="331"/>
      <c r="NW19" s="331"/>
      <c r="NX19" s="331"/>
      <c r="NY19" s="331"/>
      <c r="NZ19" s="331"/>
      <c r="OA19" s="331"/>
      <c r="OB19" s="331"/>
      <c r="OC19" s="331"/>
      <c r="OD19" s="331"/>
      <c r="OE19" s="331"/>
      <c r="OF19" s="331"/>
      <c r="OG19" s="331"/>
      <c r="OH19" s="331"/>
      <c r="OI19" s="331"/>
      <c r="OJ19" s="331"/>
      <c r="OK19" s="331"/>
      <c r="OL19" s="331"/>
      <c r="OM19" s="331"/>
      <c r="ON19" s="331"/>
      <c r="OO19" s="331"/>
      <c r="OP19" s="331"/>
      <c r="OQ19" s="331"/>
      <c r="OR19" s="331"/>
      <c r="OS19" s="331"/>
      <c r="OT19" s="331"/>
      <c r="OU19" s="331"/>
      <c r="OV19" s="331"/>
      <c r="OW19" s="331"/>
      <c r="OX19" s="331"/>
      <c r="OY19" s="331"/>
      <c r="OZ19" s="331"/>
      <c r="PA19" s="331"/>
      <c r="PB19" s="331"/>
      <c r="PC19" s="331"/>
      <c r="PD19" s="331"/>
      <c r="PE19" s="331"/>
      <c r="PF19" s="331"/>
      <c r="PG19" s="331"/>
      <c r="PH19" s="331"/>
      <c r="PI19" s="331"/>
      <c r="PJ19" s="331"/>
      <c r="PK19" s="331"/>
      <c r="PL19" s="331"/>
      <c r="PM19" s="331"/>
      <c r="PN19" s="331"/>
      <c r="PO19" s="331"/>
      <c r="PP19" s="331"/>
      <c r="PQ19" s="331"/>
      <c r="PR19" s="331"/>
      <c r="PS19" s="331"/>
      <c r="PT19" s="331"/>
      <c r="PU19" s="331"/>
      <c r="PV19" s="331"/>
      <c r="PW19" s="331"/>
      <c r="PX19" s="331"/>
      <c r="PY19" s="331"/>
      <c r="PZ19" s="331"/>
      <c r="QA19" s="331"/>
      <c r="QB19" s="331"/>
      <c r="QC19" s="331"/>
      <c r="QD19" s="331"/>
      <c r="QE19" s="331"/>
      <c r="QF19" s="331"/>
      <c r="QG19" s="331"/>
      <c r="QH19" s="331"/>
      <c r="QI19" s="331"/>
      <c r="QJ19" s="331"/>
      <c r="QK19" s="331"/>
      <c r="QL19" s="331"/>
      <c r="QM19" s="331"/>
      <c r="QN19" s="331"/>
      <c r="QO19" s="331"/>
      <c r="QP19" s="331"/>
      <c r="QQ19" s="331"/>
      <c r="QR19" s="331"/>
      <c r="QS19" s="331"/>
      <c r="QT19" s="331"/>
      <c r="QU19" s="331"/>
      <c r="QV19" s="331"/>
      <c r="QW19" s="331"/>
      <c r="QX19" s="331"/>
      <c r="QY19" s="331"/>
      <c r="QZ19" s="331"/>
      <c r="RA19" s="331"/>
      <c r="RB19" s="331"/>
      <c r="RC19" s="331"/>
      <c r="RD19" s="331"/>
      <c r="RE19" s="331"/>
      <c r="RF19" s="331"/>
      <c r="RG19" s="331"/>
      <c r="RH19" s="331"/>
      <c r="RI19" s="331"/>
      <c r="RJ19" s="331"/>
      <c r="RK19" s="331"/>
      <c r="RL19" s="331"/>
      <c r="RM19" s="331"/>
      <c r="RN19" s="331"/>
      <c r="RO19" s="331"/>
      <c r="RP19" s="331"/>
      <c r="RQ19" s="331"/>
      <c r="RR19" s="331"/>
      <c r="RS19" s="331"/>
      <c r="RT19" s="331"/>
      <c r="RU19" s="331"/>
      <c r="RV19" s="331"/>
      <c r="RW19" s="331"/>
      <c r="RX19" s="331"/>
      <c r="RY19" s="331"/>
      <c r="RZ19" s="331"/>
      <c r="SA19" s="331"/>
      <c r="SB19" s="331"/>
      <c r="SC19" s="331"/>
      <c r="SD19" s="331"/>
      <c r="SE19" s="331"/>
      <c r="SF19" s="331"/>
      <c r="SG19" s="331"/>
      <c r="SH19" s="331"/>
      <c r="SI19" s="331"/>
      <c r="SJ19" s="331"/>
      <c r="SK19" s="331"/>
      <c r="SL19" s="331"/>
      <c r="SM19" s="331"/>
      <c r="SN19" s="331"/>
      <c r="SO19" s="331"/>
      <c r="SP19" s="331"/>
      <c r="SQ19" s="331"/>
      <c r="SR19" s="331"/>
      <c r="SS19" s="331"/>
      <c r="ST19" s="331"/>
      <c r="SU19" s="331"/>
      <c r="SV19" s="331"/>
      <c r="SW19" s="331"/>
      <c r="SX19" s="331"/>
      <c r="SY19" s="331"/>
      <c r="SZ19" s="331"/>
      <c r="TA19" s="331"/>
      <c r="TB19" s="331"/>
      <c r="TC19" s="331"/>
      <c r="TD19" s="331"/>
      <c r="TE19" s="331"/>
      <c r="TF19" s="331"/>
      <c r="TG19" s="331"/>
      <c r="TH19" s="331"/>
      <c r="TI19" s="331"/>
      <c r="TJ19" s="331"/>
      <c r="TK19" s="331"/>
      <c r="TL19" s="331"/>
      <c r="TM19" s="331"/>
      <c r="TN19" s="331"/>
      <c r="TO19" s="331"/>
      <c r="TP19" s="331"/>
      <c r="TQ19" s="331"/>
      <c r="TR19" s="331"/>
      <c r="TS19" s="331"/>
      <c r="TT19" s="331"/>
      <c r="TU19" s="331"/>
      <c r="TV19" s="331"/>
      <c r="TW19" s="331"/>
      <c r="TX19" s="331"/>
      <c r="TY19" s="331"/>
      <c r="TZ19" s="331"/>
      <c r="UA19" s="331"/>
      <c r="UB19" s="331"/>
      <c r="UC19" s="331"/>
      <c r="UD19" s="331"/>
      <c r="UE19" s="331"/>
      <c r="UF19" s="331"/>
      <c r="UG19" s="331"/>
      <c r="UH19" s="331"/>
      <c r="UI19" s="331"/>
      <c r="UJ19" s="331"/>
      <c r="UK19" s="331"/>
      <c r="UL19" s="331"/>
      <c r="UM19" s="331"/>
      <c r="UN19" s="331"/>
      <c r="UO19" s="331"/>
      <c r="UP19" s="331"/>
      <c r="UQ19" s="331"/>
      <c r="UR19" s="331"/>
      <c r="US19" s="331"/>
      <c r="UT19" s="331"/>
      <c r="UU19" s="331"/>
      <c r="UV19" s="331"/>
      <c r="UW19" s="331"/>
      <c r="UX19" s="331"/>
      <c r="UY19" s="331"/>
      <c r="UZ19" s="331"/>
      <c r="VA19" s="331"/>
      <c r="VB19" s="331"/>
      <c r="VC19" s="331"/>
      <c r="VD19" s="331"/>
      <c r="VE19" s="331"/>
      <c r="VF19" s="331"/>
      <c r="VG19" s="331"/>
      <c r="VH19" s="331"/>
      <c r="VI19" s="331"/>
      <c r="VJ19" s="331"/>
      <c r="VK19" s="331"/>
      <c r="VL19" s="331"/>
      <c r="VM19" s="331"/>
      <c r="VN19" s="331"/>
      <c r="VO19" s="331"/>
      <c r="VP19" s="331"/>
      <c r="VQ19" s="331"/>
      <c r="VR19" s="331"/>
      <c r="VS19" s="331"/>
      <c r="VT19" s="331"/>
      <c r="VU19" s="331"/>
      <c r="VV19" s="331"/>
      <c r="VW19" s="331"/>
      <c r="VX19" s="331"/>
      <c r="VY19" s="331"/>
      <c r="VZ19" s="331"/>
      <c r="WA19" s="331"/>
      <c r="WB19" s="331"/>
      <c r="WC19" s="331"/>
      <c r="WD19" s="331"/>
      <c r="WE19" s="331"/>
      <c r="WF19" s="331"/>
      <c r="WG19" s="331"/>
      <c r="WH19" s="331"/>
      <c r="WI19" s="331"/>
      <c r="WJ19" s="331"/>
      <c r="WK19" s="331"/>
      <c r="WL19" s="331"/>
      <c r="WM19" s="331"/>
      <c r="WN19" s="331"/>
      <c r="WO19" s="331"/>
      <c r="WP19" s="331"/>
      <c r="WQ19" s="331"/>
      <c r="WR19" s="331"/>
      <c r="WS19" s="331"/>
      <c r="WT19" s="331"/>
      <c r="WU19" s="331"/>
      <c r="WV19" s="331"/>
      <c r="WW19" s="331"/>
      <c r="WX19" s="331"/>
      <c r="WY19" s="331"/>
      <c r="WZ19" s="331"/>
      <c r="XA19" s="331"/>
      <c r="XB19" s="331"/>
      <c r="XC19" s="331"/>
      <c r="XD19" s="331"/>
      <c r="XE19" s="331"/>
      <c r="XF19" s="331"/>
      <c r="XG19" s="331"/>
      <c r="XH19" s="331"/>
      <c r="XI19" s="331"/>
      <c r="XJ19" s="331"/>
      <c r="XK19" s="331"/>
      <c r="XL19" s="331"/>
      <c r="XM19" s="331"/>
      <c r="XN19" s="331"/>
      <c r="XO19" s="331"/>
      <c r="XP19" s="331"/>
      <c r="XQ19" s="331"/>
      <c r="XR19" s="331"/>
      <c r="XS19" s="331"/>
      <c r="XT19" s="331"/>
      <c r="XU19" s="331"/>
      <c r="XV19" s="331"/>
      <c r="XW19" s="331"/>
      <c r="XX19" s="331"/>
      <c r="XY19" s="331"/>
      <c r="XZ19" s="331"/>
      <c r="YA19" s="331"/>
      <c r="YB19" s="331"/>
      <c r="YC19" s="331"/>
      <c r="YD19" s="331"/>
      <c r="YE19" s="331"/>
      <c r="YF19" s="331"/>
      <c r="YG19" s="331"/>
      <c r="YH19" s="331"/>
      <c r="YI19" s="331"/>
      <c r="YJ19" s="331"/>
      <c r="YK19" s="331"/>
      <c r="YL19" s="331"/>
      <c r="YM19" s="331"/>
      <c r="YN19" s="331"/>
      <c r="YO19" s="331"/>
      <c r="YP19" s="331"/>
      <c r="YQ19" s="331"/>
      <c r="YR19" s="331"/>
      <c r="YS19" s="331"/>
      <c r="YT19" s="331"/>
      <c r="YU19" s="331"/>
      <c r="YV19" s="331"/>
      <c r="YW19" s="331"/>
      <c r="YX19" s="331"/>
      <c r="YY19" s="331"/>
      <c r="YZ19" s="331"/>
      <c r="ZA19" s="331"/>
      <c r="ZB19" s="331"/>
      <c r="ZC19" s="331"/>
      <c r="ZD19" s="331"/>
      <c r="ZE19" s="331"/>
      <c r="ZF19" s="331"/>
      <c r="ZG19" s="331"/>
      <c r="ZH19" s="331"/>
      <c r="ZI19" s="331"/>
      <c r="ZJ19" s="331"/>
      <c r="ZK19" s="331"/>
      <c r="ZL19" s="331"/>
      <c r="ZM19" s="331"/>
      <c r="ZN19" s="331"/>
      <c r="ZO19" s="331"/>
      <c r="ZP19" s="331"/>
      <c r="ZQ19" s="331"/>
      <c r="ZR19" s="331"/>
      <c r="ZS19" s="331"/>
      <c r="ZT19" s="331"/>
      <c r="ZU19" s="331"/>
      <c r="ZV19" s="331"/>
      <c r="ZW19" s="331"/>
      <c r="ZX19" s="331"/>
      <c r="ZY19" s="331"/>
      <c r="ZZ19" s="331"/>
      <c r="AAA19" s="331"/>
      <c r="AAB19" s="331"/>
      <c r="AAC19" s="331"/>
      <c r="AAD19" s="331"/>
      <c r="AAE19" s="331"/>
      <c r="AAF19" s="331"/>
      <c r="AAG19" s="331"/>
      <c r="AAH19" s="331"/>
      <c r="AAI19" s="331"/>
      <c r="AAJ19" s="331"/>
      <c r="AAK19" s="331"/>
      <c r="AAL19" s="331"/>
      <c r="AAM19" s="331"/>
      <c r="AAN19" s="331"/>
      <c r="AAO19" s="331"/>
      <c r="AAP19" s="331"/>
      <c r="AAQ19" s="331"/>
      <c r="AAR19" s="331"/>
      <c r="AAS19" s="331"/>
      <c r="AAT19" s="331"/>
      <c r="AAU19" s="331"/>
      <c r="AAV19" s="331"/>
      <c r="AAW19" s="331"/>
      <c r="AAX19" s="331"/>
      <c r="AAY19" s="331"/>
      <c r="AAZ19" s="331"/>
      <c r="ABA19" s="331"/>
      <c r="ABB19" s="331"/>
      <c r="ABC19" s="331"/>
      <c r="ABD19" s="331"/>
      <c r="ABE19" s="331"/>
      <c r="ABF19" s="331"/>
      <c r="ABG19" s="331"/>
      <c r="ABH19" s="331"/>
      <c r="ABI19" s="331"/>
      <c r="ABJ19" s="331"/>
      <c r="ABK19" s="331"/>
      <c r="ABL19" s="331"/>
      <c r="ABM19" s="331"/>
      <c r="ABN19" s="331"/>
      <c r="ABO19" s="331"/>
      <c r="ABP19" s="331"/>
      <c r="ABQ19" s="331"/>
      <c r="ABR19" s="331"/>
      <c r="ABS19" s="331"/>
      <c r="ABT19" s="331"/>
      <c r="ABU19" s="331"/>
      <c r="ABV19" s="331"/>
      <c r="ABW19" s="331"/>
      <c r="ABX19" s="331"/>
      <c r="ABY19" s="331"/>
      <c r="ABZ19" s="331"/>
      <c r="ACA19" s="331"/>
      <c r="ACB19" s="331"/>
      <c r="ACC19" s="331"/>
      <c r="ACD19" s="331"/>
      <c r="ACE19" s="331"/>
      <c r="ACF19" s="331"/>
      <c r="ACG19" s="331"/>
      <c r="ACH19" s="331"/>
      <c r="ACI19" s="331"/>
      <c r="ACJ19" s="331"/>
      <c r="ACK19" s="331"/>
      <c r="ACL19" s="331"/>
      <c r="ACM19" s="331"/>
      <c r="ACN19" s="331"/>
      <c r="ACO19" s="331"/>
      <c r="ACP19" s="331"/>
      <c r="ACQ19" s="331"/>
      <c r="ACR19" s="331"/>
      <c r="ACS19" s="331"/>
      <c r="ACT19" s="331"/>
      <c r="ACU19" s="331"/>
      <c r="ACV19" s="331"/>
      <c r="ACW19" s="331"/>
      <c r="ACX19" s="331"/>
      <c r="ACY19" s="331"/>
      <c r="ACZ19" s="331"/>
      <c r="ADA19" s="331"/>
      <c r="ADB19" s="331"/>
      <c r="ADC19" s="331"/>
      <c r="ADD19" s="331"/>
      <c r="ADE19" s="331"/>
      <c r="ADF19" s="331"/>
      <c r="ADG19" s="331"/>
      <c r="ADH19" s="331"/>
      <c r="ADI19" s="331"/>
      <c r="ADJ19" s="331"/>
      <c r="ADK19" s="331"/>
      <c r="ADL19" s="331"/>
      <c r="ADM19" s="331"/>
      <c r="ADN19" s="331"/>
      <c r="ADO19" s="331"/>
      <c r="ADP19" s="331"/>
      <c r="ADQ19" s="331"/>
      <c r="ADR19" s="331"/>
      <c r="ADS19" s="331"/>
      <c r="ADT19" s="331"/>
      <c r="ADU19" s="331"/>
      <c r="ADV19" s="331"/>
      <c r="ADW19" s="331"/>
      <c r="ADX19" s="331"/>
      <c r="ADY19" s="331"/>
      <c r="ADZ19" s="331"/>
      <c r="AEA19" s="331"/>
      <c r="AEB19" s="331"/>
      <c r="AEC19" s="331"/>
      <c r="AED19" s="331"/>
      <c r="AEE19" s="331"/>
      <c r="AEF19" s="331"/>
      <c r="AEG19" s="331"/>
      <c r="AEH19" s="331"/>
      <c r="AEI19" s="331"/>
      <c r="AEJ19" s="331"/>
      <c r="AEK19" s="331"/>
      <c r="AEL19" s="331"/>
      <c r="AEM19" s="331"/>
      <c r="AEN19" s="331"/>
      <c r="AEO19" s="331"/>
      <c r="AEP19" s="331"/>
      <c r="AEQ19" s="331"/>
      <c r="AER19" s="331"/>
      <c r="AES19" s="331"/>
      <c r="AET19" s="331"/>
      <c r="AEU19" s="331"/>
      <c r="AEV19" s="331"/>
      <c r="AEW19" s="331"/>
      <c r="AEX19" s="331"/>
      <c r="AEY19" s="331"/>
      <c r="AEZ19" s="331"/>
      <c r="AFA19" s="331"/>
      <c r="AFB19" s="331"/>
      <c r="AFC19" s="331"/>
      <c r="AFD19" s="331"/>
      <c r="AFE19" s="331"/>
      <c r="AFF19" s="331"/>
      <c r="AFG19" s="331"/>
      <c r="AFH19" s="331"/>
      <c r="AFI19" s="331"/>
      <c r="AFJ19" s="331"/>
      <c r="AFK19" s="331"/>
      <c r="AFL19" s="331"/>
      <c r="AFM19" s="331"/>
      <c r="AFN19" s="331"/>
      <c r="AFO19" s="331"/>
      <c r="AFP19" s="331"/>
      <c r="AFQ19" s="331"/>
      <c r="AFR19" s="331"/>
      <c r="AFS19" s="331"/>
      <c r="AFT19" s="331"/>
      <c r="AFU19" s="331"/>
      <c r="AFV19" s="331"/>
      <c r="AFW19" s="331"/>
      <c r="AFX19" s="331"/>
      <c r="AFY19" s="331"/>
      <c r="AFZ19" s="331"/>
      <c r="AGA19" s="331"/>
      <c r="AGB19" s="331"/>
      <c r="AGC19" s="331"/>
      <c r="AGD19" s="331"/>
      <c r="AGE19" s="331"/>
      <c r="AGF19" s="331"/>
      <c r="AGG19" s="331"/>
      <c r="AGH19" s="331"/>
      <c r="AGI19" s="331"/>
      <c r="AGJ19" s="331"/>
      <c r="AGK19" s="331"/>
      <c r="AGL19" s="331"/>
      <c r="AGM19" s="331"/>
      <c r="AGN19" s="331"/>
      <c r="AGO19" s="331"/>
      <c r="AGP19" s="331"/>
      <c r="AGQ19" s="331"/>
      <c r="AGR19" s="331"/>
      <c r="AGS19" s="331"/>
      <c r="AGT19" s="331"/>
      <c r="AGU19" s="331"/>
      <c r="AGV19" s="331"/>
      <c r="AGW19" s="331"/>
      <c r="AGX19" s="331"/>
      <c r="AGY19" s="331"/>
      <c r="AGZ19" s="331"/>
      <c r="AHA19" s="331"/>
      <c r="AHB19" s="331"/>
      <c r="AHC19" s="331"/>
      <c r="AHD19" s="331"/>
      <c r="AHE19" s="331"/>
      <c r="AHF19" s="331"/>
      <c r="AHG19" s="331"/>
      <c r="AHH19" s="331"/>
      <c r="AHI19" s="331"/>
      <c r="AHJ19" s="331"/>
      <c r="AHK19" s="331"/>
      <c r="AHL19" s="331"/>
      <c r="AHM19" s="331"/>
      <c r="AHN19" s="331"/>
      <c r="AHO19" s="331"/>
      <c r="AHP19" s="331"/>
      <c r="AHQ19" s="331"/>
      <c r="AHR19" s="331"/>
      <c r="AHS19" s="331"/>
      <c r="AHT19" s="331"/>
      <c r="AHU19" s="331"/>
      <c r="AHV19" s="331"/>
      <c r="AHW19" s="331"/>
      <c r="AHX19" s="331"/>
      <c r="AHY19" s="331"/>
      <c r="AHZ19" s="331"/>
      <c r="AIA19" s="331"/>
      <c r="AIB19" s="331"/>
      <c r="AIC19" s="331"/>
      <c r="AID19" s="331"/>
      <c r="AIE19" s="331"/>
      <c r="AIF19" s="331"/>
      <c r="AIG19" s="331"/>
      <c r="AIH19" s="331"/>
      <c r="AII19" s="331"/>
      <c r="AIJ19" s="331"/>
      <c r="AIK19" s="331"/>
      <c r="AIL19" s="331"/>
      <c r="AIM19" s="331"/>
      <c r="AIN19" s="331"/>
      <c r="AIO19" s="331"/>
      <c r="AIP19" s="331"/>
      <c r="AIQ19" s="331"/>
      <c r="AIR19" s="331"/>
      <c r="AIS19" s="331"/>
      <c r="AIT19" s="331"/>
      <c r="AIU19" s="331"/>
      <c r="AIV19" s="331"/>
      <c r="AIW19" s="331"/>
      <c r="AIX19" s="331"/>
      <c r="AIY19" s="331"/>
      <c r="AIZ19" s="331"/>
      <c r="AJA19" s="331"/>
      <c r="AJB19" s="331"/>
      <c r="AJC19" s="331"/>
      <c r="AJD19" s="331"/>
      <c r="AJE19" s="331"/>
      <c r="AJF19" s="331"/>
      <c r="AJG19" s="331"/>
      <c r="AJH19" s="331"/>
      <c r="AJI19" s="331"/>
      <c r="AJJ19" s="331"/>
      <c r="AJK19" s="331"/>
      <c r="AJL19" s="331"/>
      <c r="AJM19" s="331"/>
      <c r="AJN19" s="331"/>
      <c r="AJO19" s="331"/>
      <c r="AJP19" s="331"/>
      <c r="AJQ19" s="331"/>
      <c r="AJR19" s="331"/>
      <c r="AJS19" s="331"/>
      <c r="AJT19" s="331"/>
      <c r="AJU19" s="331"/>
      <c r="AJV19" s="331"/>
      <c r="AJW19" s="331"/>
      <c r="AJX19" s="331"/>
      <c r="AJY19" s="331"/>
      <c r="AJZ19" s="331"/>
      <c r="AKA19" s="331"/>
      <c r="AKB19" s="331"/>
      <c r="AKC19" s="331"/>
      <c r="AKD19" s="331"/>
      <c r="AKE19" s="331"/>
      <c r="AKF19" s="331"/>
      <c r="AKG19" s="331"/>
      <c r="AKH19" s="331"/>
      <c r="AKI19" s="331"/>
      <c r="AKJ19" s="331"/>
      <c r="AKK19" s="331"/>
      <c r="AKL19" s="331"/>
      <c r="AKM19" s="331"/>
      <c r="AKN19" s="331"/>
      <c r="AKO19" s="331"/>
      <c r="AKP19" s="331"/>
      <c r="AKQ19" s="331"/>
      <c r="AKR19" s="331"/>
      <c r="AKS19" s="331"/>
      <c r="AKT19" s="331"/>
      <c r="AKU19" s="331"/>
      <c r="AKV19" s="331"/>
      <c r="AKW19" s="331"/>
      <c r="AKX19" s="331"/>
      <c r="AKY19" s="331"/>
      <c r="AKZ19" s="331"/>
      <c r="ALA19" s="331"/>
      <c r="ALB19" s="331"/>
      <c r="ALC19" s="331"/>
      <c r="ALD19" s="331"/>
      <c r="ALE19" s="331"/>
      <c r="ALF19" s="331"/>
      <c r="ALG19" s="331"/>
      <c r="ALH19" s="331"/>
      <c r="ALI19" s="331"/>
      <c r="ALJ19" s="331"/>
      <c r="ALK19" s="331"/>
      <c r="ALL19" s="331"/>
      <c r="ALM19" s="331"/>
      <c r="ALN19" s="331"/>
      <c r="ALO19" s="331"/>
      <c r="ALP19" s="331"/>
      <c r="ALQ19" s="331"/>
      <c r="ALR19" s="331"/>
      <c r="ALS19" s="331"/>
      <c r="ALT19" s="331"/>
      <c r="ALU19" s="331"/>
      <c r="ALV19" s="331"/>
      <c r="ALW19" s="331"/>
      <c r="ALX19" s="331"/>
      <c r="ALY19" s="331"/>
      <c r="ALZ19" s="331"/>
      <c r="AMA19" s="331"/>
      <c r="AMB19" s="331"/>
      <c r="AMC19" s="331"/>
      <c r="AMD19" s="331"/>
      <c r="AME19" s="331"/>
      <c r="AMF19" s="331"/>
      <c r="AMG19" s="331"/>
      <c r="AMH19" s="331"/>
      <c r="AMI19" s="331"/>
      <c r="AMJ19" s="331"/>
      <c r="AMK19" s="331"/>
      <c r="AML19" s="331"/>
    </row>
    <row r="20" spans="2:1026" s="74" customFormat="1" ht="28.5" x14ac:dyDescent="0.85">
      <c r="B20" s="543" t="s">
        <v>311</v>
      </c>
      <c r="C20" s="544">
        <v>9.6</v>
      </c>
      <c r="D20" s="545">
        <v>21.6</v>
      </c>
      <c r="E20" s="546">
        <v>16.399999999999999</v>
      </c>
      <c r="F20" s="544">
        <v>18.399999999999999</v>
      </c>
      <c r="G20" s="545">
        <v>17.399999999999999</v>
      </c>
      <c r="H20" s="331"/>
      <c r="I20" s="331"/>
      <c r="J20" s="331"/>
      <c r="K20" s="331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31"/>
      <c r="AW20" s="331"/>
      <c r="AX20" s="331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31"/>
      <c r="AJB20" s="331"/>
      <c r="AJC20" s="331"/>
      <c r="AJD20" s="331"/>
      <c r="AJE20" s="331"/>
      <c r="AJF20" s="331"/>
      <c r="AJG20" s="331"/>
      <c r="AJH20" s="331"/>
      <c r="AJI20" s="331"/>
      <c r="AJJ20" s="331"/>
      <c r="AJK20" s="331"/>
      <c r="AJL20" s="331"/>
      <c r="AJM20" s="331"/>
      <c r="AJN20" s="331"/>
      <c r="AJO20" s="331"/>
      <c r="AJP20" s="331"/>
      <c r="AJQ20" s="331"/>
      <c r="AJR20" s="331"/>
      <c r="AJS20" s="331"/>
      <c r="AJT20" s="331"/>
      <c r="AJU20" s="331"/>
      <c r="AJV20" s="331"/>
      <c r="AJW20" s="331"/>
      <c r="AJX20" s="331"/>
      <c r="AJY20" s="331"/>
      <c r="AJZ20" s="331"/>
      <c r="AKA20" s="331"/>
      <c r="AKB20" s="331"/>
      <c r="AKC20" s="331"/>
      <c r="AKD20" s="331"/>
      <c r="AKE20" s="331"/>
      <c r="AKF20" s="331"/>
      <c r="AKG20" s="331"/>
      <c r="AKH20" s="331"/>
      <c r="AKI20" s="331"/>
      <c r="AKJ20" s="331"/>
      <c r="AKK20" s="331"/>
      <c r="AKL20" s="331"/>
      <c r="AKM20" s="331"/>
      <c r="AKN20" s="331"/>
      <c r="AKO20" s="331"/>
      <c r="AKP20" s="331"/>
      <c r="AKQ20" s="331"/>
      <c r="AKR20" s="331"/>
      <c r="AKS20" s="331"/>
      <c r="AKT20" s="331"/>
      <c r="AKU20" s="331"/>
      <c r="AKV20" s="331"/>
      <c r="AKW20" s="331"/>
      <c r="AKX20" s="331"/>
      <c r="AKY20" s="331"/>
      <c r="AKZ20" s="331"/>
      <c r="ALA20" s="331"/>
      <c r="ALB20" s="331"/>
      <c r="ALC20" s="331"/>
      <c r="ALD20" s="331"/>
      <c r="ALE20" s="331"/>
      <c r="ALF20" s="331"/>
      <c r="ALG20" s="331"/>
      <c r="ALH20" s="331"/>
      <c r="ALI20" s="331"/>
      <c r="ALJ20" s="331"/>
      <c r="ALK20" s="331"/>
      <c r="ALL20" s="331"/>
      <c r="ALM20" s="331"/>
      <c r="ALN20" s="331"/>
      <c r="ALO20" s="331"/>
      <c r="ALP20" s="331"/>
      <c r="ALQ20" s="331"/>
      <c r="ALR20" s="331"/>
      <c r="ALS20" s="331"/>
      <c r="ALT20" s="331"/>
      <c r="ALU20" s="331"/>
      <c r="ALV20" s="331"/>
      <c r="ALW20" s="331"/>
      <c r="ALX20" s="331"/>
      <c r="ALY20" s="331"/>
      <c r="ALZ20" s="331"/>
      <c r="AMA20" s="331"/>
      <c r="AMB20" s="331"/>
      <c r="AMC20" s="331"/>
      <c r="AMD20" s="331"/>
      <c r="AME20" s="331"/>
      <c r="AMF20" s="331"/>
      <c r="AMG20" s="331"/>
      <c r="AMH20" s="331"/>
      <c r="AMI20" s="331"/>
      <c r="AMJ20" s="331"/>
      <c r="AMK20" s="331"/>
      <c r="AML20" s="331"/>
    </row>
    <row r="21" spans="2:1026" s="74" customFormat="1" ht="28.5" x14ac:dyDescent="0.85">
      <c r="B21" s="543"/>
      <c r="C21" s="544"/>
      <c r="D21" s="545"/>
      <c r="E21" s="546"/>
      <c r="F21" s="544"/>
      <c r="G21" s="545"/>
      <c r="H21" s="331"/>
      <c r="I21" s="331"/>
      <c r="J21" s="331"/>
      <c r="K21" s="331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31"/>
      <c r="AW21" s="331"/>
      <c r="AX21" s="331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31"/>
      <c r="AJB21" s="331"/>
      <c r="AJC21" s="331"/>
      <c r="AJD21" s="331"/>
      <c r="AJE21" s="331"/>
      <c r="AJF21" s="331"/>
      <c r="AJG21" s="331"/>
      <c r="AJH21" s="331"/>
      <c r="AJI21" s="331"/>
      <c r="AJJ21" s="331"/>
      <c r="AJK21" s="331"/>
      <c r="AJL21" s="331"/>
      <c r="AJM21" s="331"/>
      <c r="AJN21" s="331"/>
      <c r="AJO21" s="331"/>
      <c r="AJP21" s="331"/>
      <c r="AJQ21" s="331"/>
      <c r="AJR21" s="331"/>
      <c r="AJS21" s="331"/>
      <c r="AJT21" s="331"/>
      <c r="AJU21" s="331"/>
      <c r="AJV21" s="331"/>
      <c r="AJW21" s="331"/>
      <c r="AJX21" s="331"/>
      <c r="AJY21" s="331"/>
      <c r="AJZ21" s="331"/>
      <c r="AKA21" s="331"/>
      <c r="AKB21" s="331"/>
      <c r="AKC21" s="331"/>
      <c r="AKD21" s="331"/>
      <c r="AKE21" s="331"/>
      <c r="AKF21" s="331"/>
      <c r="AKG21" s="331"/>
      <c r="AKH21" s="331"/>
      <c r="AKI21" s="331"/>
      <c r="AKJ21" s="331"/>
      <c r="AKK21" s="331"/>
      <c r="AKL21" s="331"/>
      <c r="AKM21" s="331"/>
      <c r="AKN21" s="331"/>
      <c r="AKO21" s="331"/>
      <c r="AKP21" s="331"/>
      <c r="AKQ21" s="331"/>
      <c r="AKR21" s="331"/>
      <c r="AKS21" s="331"/>
      <c r="AKT21" s="331"/>
      <c r="AKU21" s="331"/>
      <c r="AKV21" s="331"/>
      <c r="AKW21" s="331"/>
      <c r="AKX21" s="331"/>
      <c r="AKY21" s="331"/>
      <c r="AKZ21" s="331"/>
      <c r="ALA21" s="331"/>
      <c r="ALB21" s="331"/>
      <c r="ALC21" s="331"/>
      <c r="ALD21" s="331"/>
      <c r="ALE21" s="331"/>
      <c r="ALF21" s="331"/>
      <c r="ALG21" s="331"/>
      <c r="ALH21" s="331"/>
      <c r="ALI21" s="331"/>
      <c r="ALJ21" s="331"/>
      <c r="ALK21" s="331"/>
      <c r="ALL21" s="331"/>
      <c r="ALM21" s="331"/>
      <c r="ALN21" s="331"/>
      <c r="ALO21" s="331"/>
      <c r="ALP21" s="331"/>
      <c r="ALQ21" s="331"/>
      <c r="ALR21" s="331"/>
      <c r="ALS21" s="331"/>
      <c r="ALT21" s="331"/>
      <c r="ALU21" s="331"/>
      <c r="ALV21" s="331"/>
      <c r="ALW21" s="331"/>
      <c r="ALX21" s="331"/>
      <c r="ALY21" s="331"/>
      <c r="ALZ21" s="331"/>
      <c r="AMA21" s="331"/>
      <c r="AMB21" s="331"/>
      <c r="AMC21" s="331"/>
      <c r="AMD21" s="331"/>
      <c r="AME21" s="331"/>
      <c r="AMF21" s="331"/>
      <c r="AMG21" s="331"/>
      <c r="AMH21" s="331"/>
      <c r="AMI21" s="331"/>
      <c r="AMJ21" s="331"/>
      <c r="AMK21" s="331"/>
      <c r="AML21" s="331"/>
    </row>
    <row r="22" spans="2:1026" s="74" customFormat="1" ht="57" x14ac:dyDescent="0.85">
      <c r="B22" s="650" t="s">
        <v>391</v>
      </c>
      <c r="C22" s="544">
        <v>11.8</v>
      </c>
      <c r="D22" s="545">
        <v>21.3</v>
      </c>
      <c r="E22" s="546">
        <v>18.600000000000001</v>
      </c>
      <c r="F22" s="544">
        <v>16.7</v>
      </c>
      <c r="G22" s="545">
        <v>17.7</v>
      </c>
      <c r="H22" s="331"/>
      <c r="I22" s="331"/>
      <c r="J22" s="331"/>
      <c r="K22" s="331"/>
      <c r="L22" s="331"/>
      <c r="M22" s="331"/>
      <c r="N22" s="331"/>
      <c r="O22" s="331"/>
      <c r="P22" s="331"/>
      <c r="Q22" s="331"/>
      <c r="R22" s="331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31"/>
      <c r="AW22" s="331"/>
      <c r="AX22" s="331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1"/>
      <c r="AJB22" s="331"/>
      <c r="AJC22" s="331"/>
      <c r="AJD22" s="331"/>
      <c r="AJE22" s="331"/>
      <c r="AJF22" s="331"/>
      <c r="AJG22" s="331"/>
      <c r="AJH22" s="331"/>
      <c r="AJI22" s="331"/>
      <c r="AJJ22" s="331"/>
      <c r="AJK22" s="331"/>
      <c r="AJL22" s="331"/>
      <c r="AJM22" s="331"/>
      <c r="AJN22" s="331"/>
      <c r="AJO22" s="331"/>
      <c r="AJP22" s="331"/>
      <c r="AJQ22" s="331"/>
      <c r="AJR22" s="331"/>
      <c r="AJS22" s="331"/>
      <c r="AJT22" s="331"/>
      <c r="AJU22" s="331"/>
      <c r="AJV22" s="331"/>
      <c r="AJW22" s="331"/>
      <c r="AJX22" s="331"/>
      <c r="AJY22" s="331"/>
      <c r="AJZ22" s="331"/>
      <c r="AKA22" s="331"/>
      <c r="AKB22" s="331"/>
      <c r="AKC22" s="331"/>
      <c r="AKD22" s="331"/>
      <c r="AKE22" s="331"/>
      <c r="AKF22" s="331"/>
      <c r="AKG22" s="331"/>
      <c r="AKH22" s="331"/>
      <c r="AKI22" s="331"/>
      <c r="AKJ22" s="331"/>
      <c r="AKK22" s="331"/>
      <c r="AKL22" s="331"/>
      <c r="AKM22" s="331"/>
      <c r="AKN22" s="331"/>
      <c r="AKO22" s="331"/>
      <c r="AKP22" s="331"/>
      <c r="AKQ22" s="331"/>
      <c r="AKR22" s="331"/>
      <c r="AKS22" s="331"/>
      <c r="AKT22" s="331"/>
      <c r="AKU22" s="331"/>
      <c r="AKV22" s="331"/>
      <c r="AKW22" s="331"/>
      <c r="AKX22" s="331"/>
      <c r="AKY22" s="331"/>
      <c r="AKZ22" s="331"/>
      <c r="ALA22" s="331"/>
      <c r="ALB22" s="331"/>
      <c r="ALC22" s="331"/>
      <c r="ALD22" s="331"/>
      <c r="ALE22" s="331"/>
      <c r="ALF22" s="331"/>
      <c r="ALG22" s="331"/>
      <c r="ALH22" s="331"/>
      <c r="ALI22" s="331"/>
      <c r="ALJ22" s="331"/>
      <c r="ALK22" s="331"/>
      <c r="ALL22" s="331"/>
      <c r="ALM22" s="331"/>
      <c r="ALN22" s="331"/>
      <c r="ALO22" s="331"/>
      <c r="ALP22" s="331"/>
      <c r="ALQ22" s="331"/>
      <c r="ALR22" s="331"/>
      <c r="ALS22" s="331"/>
      <c r="ALT22" s="331"/>
      <c r="ALU22" s="331"/>
      <c r="ALV22" s="331"/>
      <c r="ALW22" s="331"/>
      <c r="ALX22" s="331"/>
      <c r="ALY22" s="331"/>
      <c r="ALZ22" s="331"/>
      <c r="AMA22" s="331"/>
      <c r="AMB22" s="331"/>
      <c r="AMC22" s="331"/>
      <c r="AMD22" s="331"/>
      <c r="AME22" s="331"/>
      <c r="AMF22" s="331"/>
      <c r="AMG22" s="331"/>
      <c r="AMH22" s="331"/>
      <c r="AMI22" s="331"/>
      <c r="AMJ22" s="331"/>
      <c r="AMK22" s="331"/>
      <c r="AML22" s="331"/>
    </row>
    <row r="23" spans="2:1026" s="74" customFormat="1" ht="28.5" x14ac:dyDescent="0.85">
      <c r="B23" s="543"/>
      <c r="C23" s="544"/>
      <c r="D23" s="545"/>
      <c r="E23" s="546"/>
      <c r="F23" s="544"/>
      <c r="G23" s="545"/>
      <c r="H23" s="331"/>
      <c r="I23" s="331"/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  <c r="AD23" s="331"/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31"/>
      <c r="AW23" s="331"/>
      <c r="AX23" s="331"/>
      <c r="AY23" s="331"/>
      <c r="AZ23" s="331"/>
      <c r="BA23" s="331"/>
      <c r="BB23" s="331"/>
      <c r="BC23" s="331"/>
      <c r="BD23" s="331"/>
      <c r="BE23" s="331"/>
      <c r="BF23" s="331"/>
      <c r="BG23" s="331"/>
      <c r="BH23" s="331"/>
      <c r="BI23" s="331"/>
      <c r="BJ23" s="331"/>
      <c r="BK23" s="331"/>
      <c r="BL23" s="331"/>
      <c r="BM23" s="331"/>
      <c r="BN23" s="331"/>
      <c r="BO23" s="331"/>
      <c r="BP23" s="331"/>
      <c r="BQ23" s="331"/>
      <c r="BR23" s="331"/>
      <c r="BS23" s="331"/>
      <c r="BT23" s="331"/>
      <c r="BU23" s="331"/>
      <c r="BV23" s="331"/>
      <c r="BW23" s="331"/>
      <c r="BX23" s="331"/>
      <c r="BY23" s="331"/>
      <c r="BZ23" s="331"/>
      <c r="CA23" s="331"/>
      <c r="CB23" s="331"/>
      <c r="CC23" s="331"/>
      <c r="CD23" s="331"/>
      <c r="CE23" s="331"/>
      <c r="CF23" s="331"/>
      <c r="CG23" s="331"/>
      <c r="CH23" s="331"/>
      <c r="CI23" s="331"/>
      <c r="CJ23" s="331"/>
      <c r="CK23" s="331"/>
      <c r="CL23" s="331"/>
      <c r="CM23" s="331"/>
      <c r="CN23" s="331"/>
      <c r="CO23" s="331"/>
      <c r="CP23" s="331"/>
      <c r="CQ23" s="331"/>
      <c r="CR23" s="331"/>
      <c r="CS23" s="331"/>
      <c r="CT23" s="331"/>
      <c r="CU23" s="331"/>
      <c r="CV23" s="331"/>
      <c r="CW23" s="331"/>
      <c r="CX23" s="331"/>
      <c r="CY23" s="331"/>
      <c r="CZ23" s="331"/>
      <c r="DA23" s="331"/>
      <c r="DB23" s="331"/>
      <c r="DC23" s="331"/>
      <c r="DD23" s="331"/>
      <c r="DE23" s="331"/>
      <c r="DF23" s="331"/>
      <c r="DG23" s="331"/>
      <c r="DH23" s="331"/>
      <c r="DI23" s="331"/>
      <c r="DJ23" s="331"/>
      <c r="DK23" s="331"/>
      <c r="DL23" s="331"/>
      <c r="DM23" s="331"/>
      <c r="DN23" s="331"/>
      <c r="DO23" s="331"/>
      <c r="DP23" s="331"/>
      <c r="DQ23" s="331"/>
      <c r="DR23" s="331"/>
      <c r="DS23" s="331"/>
      <c r="DT23" s="331"/>
      <c r="DU23" s="331"/>
      <c r="DV23" s="331"/>
      <c r="DW23" s="331"/>
      <c r="DX23" s="331"/>
      <c r="DY23" s="331"/>
      <c r="DZ23" s="331"/>
      <c r="EA23" s="331"/>
      <c r="EB23" s="331"/>
      <c r="EC23" s="331"/>
      <c r="ED23" s="331"/>
      <c r="EE23" s="331"/>
      <c r="EF23" s="331"/>
      <c r="EG23" s="331"/>
      <c r="EH23" s="331"/>
      <c r="EI23" s="331"/>
      <c r="EJ23" s="331"/>
      <c r="EK23" s="331"/>
      <c r="EL23" s="331"/>
      <c r="EM23" s="331"/>
      <c r="EN23" s="331"/>
      <c r="EO23" s="331"/>
      <c r="EP23" s="331"/>
      <c r="EQ23" s="331"/>
      <c r="ER23" s="331"/>
      <c r="ES23" s="331"/>
      <c r="ET23" s="331"/>
      <c r="EU23" s="331"/>
      <c r="EV23" s="331"/>
      <c r="EW23" s="331"/>
      <c r="EX23" s="331"/>
      <c r="EY23" s="331"/>
      <c r="EZ23" s="331"/>
      <c r="FA23" s="331"/>
      <c r="FB23" s="331"/>
      <c r="FC23" s="331"/>
      <c r="FD23" s="331"/>
      <c r="FE23" s="331"/>
      <c r="FF23" s="331"/>
      <c r="FG23" s="331"/>
      <c r="FH23" s="331"/>
      <c r="FI23" s="331"/>
      <c r="FJ23" s="331"/>
      <c r="FK23" s="331"/>
      <c r="FL23" s="331"/>
      <c r="FM23" s="331"/>
      <c r="FN23" s="331"/>
      <c r="FO23" s="331"/>
      <c r="FP23" s="331"/>
      <c r="FQ23" s="331"/>
      <c r="FR23" s="331"/>
      <c r="FS23" s="331"/>
      <c r="FT23" s="331"/>
      <c r="FU23" s="331"/>
      <c r="FV23" s="331"/>
      <c r="FW23" s="331"/>
      <c r="FX23" s="331"/>
      <c r="FY23" s="331"/>
      <c r="FZ23" s="331"/>
      <c r="GA23" s="331"/>
      <c r="GB23" s="331"/>
      <c r="GC23" s="331"/>
      <c r="GD23" s="331"/>
      <c r="GE23" s="331"/>
      <c r="GF23" s="331"/>
      <c r="GG23" s="331"/>
      <c r="GH23" s="331"/>
      <c r="GI23" s="331"/>
      <c r="GJ23" s="331"/>
      <c r="GK23" s="331"/>
      <c r="GL23" s="331"/>
      <c r="GM23" s="331"/>
      <c r="GN23" s="331"/>
      <c r="GO23" s="331"/>
      <c r="GP23" s="331"/>
      <c r="GQ23" s="331"/>
      <c r="GR23" s="331"/>
      <c r="GS23" s="331"/>
      <c r="GT23" s="331"/>
      <c r="GU23" s="331"/>
      <c r="GV23" s="331"/>
      <c r="GW23" s="331"/>
      <c r="GX23" s="331"/>
      <c r="GY23" s="331"/>
      <c r="GZ23" s="331"/>
      <c r="HA23" s="331"/>
      <c r="HB23" s="331"/>
      <c r="HC23" s="331"/>
      <c r="HD23" s="331"/>
      <c r="HE23" s="331"/>
      <c r="HF23" s="331"/>
      <c r="HG23" s="331"/>
      <c r="HH23" s="331"/>
      <c r="HI23" s="331"/>
      <c r="HJ23" s="331"/>
      <c r="HK23" s="331"/>
      <c r="HL23" s="331"/>
      <c r="HM23" s="331"/>
      <c r="HN23" s="331"/>
      <c r="HO23" s="331"/>
      <c r="HP23" s="331"/>
      <c r="HQ23" s="331"/>
      <c r="HR23" s="331"/>
      <c r="HS23" s="331"/>
      <c r="HT23" s="331"/>
      <c r="HU23" s="331"/>
      <c r="HV23" s="331"/>
      <c r="HW23" s="331"/>
      <c r="HX23" s="331"/>
      <c r="HY23" s="331"/>
      <c r="HZ23" s="331"/>
      <c r="IA23" s="331"/>
      <c r="IB23" s="331"/>
      <c r="IC23" s="331"/>
      <c r="ID23" s="331"/>
      <c r="IE23" s="331"/>
      <c r="IF23" s="331"/>
      <c r="IG23" s="331"/>
      <c r="IH23" s="331"/>
      <c r="II23" s="331"/>
      <c r="IJ23" s="331"/>
      <c r="IK23" s="331"/>
      <c r="IL23" s="331"/>
      <c r="IM23" s="331"/>
      <c r="IN23" s="331"/>
      <c r="IO23" s="331"/>
      <c r="IP23" s="331"/>
      <c r="IQ23" s="331"/>
      <c r="IR23" s="331"/>
      <c r="IS23" s="331"/>
      <c r="IT23" s="331"/>
      <c r="IU23" s="331"/>
      <c r="IV23" s="331"/>
      <c r="IW23" s="331"/>
      <c r="IX23" s="331"/>
      <c r="IY23" s="331"/>
      <c r="IZ23" s="331"/>
      <c r="JA23" s="331"/>
      <c r="JB23" s="331"/>
      <c r="JC23" s="331"/>
      <c r="JD23" s="331"/>
      <c r="JE23" s="331"/>
      <c r="JF23" s="331"/>
      <c r="JG23" s="331"/>
      <c r="JH23" s="331"/>
      <c r="JI23" s="331"/>
      <c r="JJ23" s="331"/>
      <c r="JK23" s="331"/>
      <c r="JL23" s="331"/>
      <c r="JM23" s="331"/>
      <c r="JN23" s="331"/>
      <c r="JO23" s="331"/>
      <c r="JP23" s="331"/>
      <c r="JQ23" s="331"/>
      <c r="JR23" s="331"/>
      <c r="JS23" s="331"/>
      <c r="JT23" s="331"/>
      <c r="JU23" s="331"/>
      <c r="JV23" s="331"/>
      <c r="JW23" s="331"/>
      <c r="JX23" s="331"/>
      <c r="JY23" s="331"/>
      <c r="JZ23" s="331"/>
      <c r="KA23" s="331"/>
      <c r="KB23" s="331"/>
      <c r="KC23" s="331"/>
      <c r="KD23" s="331"/>
      <c r="KE23" s="331"/>
      <c r="KF23" s="331"/>
      <c r="KG23" s="331"/>
      <c r="KH23" s="331"/>
      <c r="KI23" s="331"/>
      <c r="KJ23" s="331"/>
      <c r="KK23" s="331"/>
      <c r="KL23" s="331"/>
      <c r="KM23" s="331"/>
      <c r="KN23" s="331"/>
      <c r="KO23" s="331"/>
      <c r="KP23" s="331"/>
      <c r="KQ23" s="331"/>
      <c r="KR23" s="331"/>
      <c r="KS23" s="331"/>
      <c r="KT23" s="331"/>
      <c r="KU23" s="331"/>
      <c r="KV23" s="331"/>
      <c r="KW23" s="331"/>
      <c r="KX23" s="331"/>
      <c r="KY23" s="331"/>
      <c r="KZ23" s="331"/>
      <c r="LA23" s="331"/>
      <c r="LB23" s="331"/>
      <c r="LC23" s="331"/>
      <c r="LD23" s="331"/>
      <c r="LE23" s="331"/>
      <c r="LF23" s="331"/>
      <c r="LG23" s="331"/>
      <c r="LH23" s="331"/>
      <c r="LI23" s="331"/>
      <c r="LJ23" s="331"/>
      <c r="LK23" s="331"/>
      <c r="LL23" s="331"/>
      <c r="LM23" s="331"/>
      <c r="LN23" s="331"/>
      <c r="LO23" s="331"/>
      <c r="LP23" s="331"/>
      <c r="LQ23" s="331"/>
      <c r="LR23" s="331"/>
      <c r="LS23" s="331"/>
      <c r="LT23" s="331"/>
      <c r="LU23" s="331"/>
      <c r="LV23" s="331"/>
      <c r="LW23" s="331"/>
      <c r="LX23" s="331"/>
      <c r="LY23" s="331"/>
      <c r="LZ23" s="331"/>
      <c r="MA23" s="331"/>
      <c r="MB23" s="331"/>
      <c r="MC23" s="331"/>
      <c r="MD23" s="331"/>
      <c r="ME23" s="331"/>
      <c r="MF23" s="331"/>
      <c r="MG23" s="331"/>
      <c r="MH23" s="331"/>
      <c r="MI23" s="331"/>
      <c r="MJ23" s="331"/>
      <c r="MK23" s="331"/>
      <c r="ML23" s="331"/>
      <c r="MM23" s="331"/>
      <c r="MN23" s="331"/>
      <c r="MO23" s="331"/>
      <c r="MP23" s="331"/>
      <c r="MQ23" s="331"/>
      <c r="MR23" s="331"/>
      <c r="MS23" s="331"/>
      <c r="MT23" s="331"/>
      <c r="MU23" s="331"/>
      <c r="MV23" s="331"/>
      <c r="MW23" s="331"/>
      <c r="MX23" s="331"/>
      <c r="MY23" s="331"/>
      <c r="MZ23" s="331"/>
      <c r="NA23" s="331"/>
      <c r="NB23" s="331"/>
      <c r="NC23" s="331"/>
      <c r="ND23" s="331"/>
      <c r="NE23" s="331"/>
      <c r="NF23" s="331"/>
      <c r="NG23" s="331"/>
      <c r="NH23" s="331"/>
      <c r="NI23" s="331"/>
      <c r="NJ23" s="331"/>
      <c r="NK23" s="331"/>
      <c r="NL23" s="331"/>
      <c r="NM23" s="331"/>
      <c r="NN23" s="331"/>
      <c r="NO23" s="331"/>
      <c r="NP23" s="331"/>
      <c r="NQ23" s="331"/>
      <c r="NR23" s="331"/>
      <c r="NS23" s="331"/>
      <c r="NT23" s="331"/>
      <c r="NU23" s="331"/>
      <c r="NV23" s="331"/>
      <c r="NW23" s="331"/>
      <c r="NX23" s="331"/>
      <c r="NY23" s="331"/>
      <c r="NZ23" s="331"/>
      <c r="OA23" s="331"/>
      <c r="OB23" s="331"/>
      <c r="OC23" s="331"/>
      <c r="OD23" s="331"/>
      <c r="OE23" s="331"/>
      <c r="OF23" s="331"/>
      <c r="OG23" s="331"/>
      <c r="OH23" s="331"/>
      <c r="OI23" s="331"/>
      <c r="OJ23" s="331"/>
      <c r="OK23" s="331"/>
      <c r="OL23" s="331"/>
      <c r="OM23" s="331"/>
      <c r="ON23" s="331"/>
      <c r="OO23" s="331"/>
      <c r="OP23" s="331"/>
      <c r="OQ23" s="331"/>
      <c r="OR23" s="331"/>
      <c r="OS23" s="331"/>
      <c r="OT23" s="331"/>
      <c r="OU23" s="331"/>
      <c r="OV23" s="331"/>
      <c r="OW23" s="331"/>
      <c r="OX23" s="331"/>
      <c r="OY23" s="331"/>
      <c r="OZ23" s="331"/>
      <c r="PA23" s="331"/>
      <c r="PB23" s="331"/>
      <c r="PC23" s="331"/>
      <c r="PD23" s="331"/>
      <c r="PE23" s="331"/>
      <c r="PF23" s="331"/>
      <c r="PG23" s="331"/>
      <c r="PH23" s="331"/>
      <c r="PI23" s="331"/>
      <c r="PJ23" s="331"/>
      <c r="PK23" s="331"/>
      <c r="PL23" s="331"/>
      <c r="PM23" s="331"/>
      <c r="PN23" s="331"/>
      <c r="PO23" s="331"/>
      <c r="PP23" s="331"/>
      <c r="PQ23" s="331"/>
      <c r="PR23" s="331"/>
      <c r="PS23" s="331"/>
      <c r="PT23" s="331"/>
      <c r="PU23" s="331"/>
      <c r="PV23" s="331"/>
      <c r="PW23" s="331"/>
      <c r="PX23" s="331"/>
      <c r="PY23" s="331"/>
      <c r="PZ23" s="331"/>
      <c r="QA23" s="331"/>
      <c r="QB23" s="331"/>
      <c r="QC23" s="331"/>
      <c r="QD23" s="331"/>
      <c r="QE23" s="331"/>
      <c r="QF23" s="331"/>
      <c r="QG23" s="331"/>
      <c r="QH23" s="331"/>
      <c r="QI23" s="331"/>
      <c r="QJ23" s="331"/>
      <c r="QK23" s="331"/>
      <c r="QL23" s="331"/>
      <c r="QM23" s="331"/>
      <c r="QN23" s="331"/>
      <c r="QO23" s="331"/>
      <c r="QP23" s="331"/>
      <c r="QQ23" s="331"/>
      <c r="QR23" s="331"/>
      <c r="QS23" s="331"/>
      <c r="QT23" s="331"/>
      <c r="QU23" s="331"/>
      <c r="QV23" s="331"/>
      <c r="QW23" s="331"/>
      <c r="QX23" s="331"/>
      <c r="QY23" s="331"/>
      <c r="QZ23" s="331"/>
      <c r="RA23" s="331"/>
      <c r="RB23" s="331"/>
      <c r="RC23" s="331"/>
      <c r="RD23" s="331"/>
      <c r="RE23" s="331"/>
      <c r="RF23" s="331"/>
      <c r="RG23" s="331"/>
      <c r="RH23" s="331"/>
      <c r="RI23" s="331"/>
      <c r="RJ23" s="331"/>
      <c r="RK23" s="331"/>
      <c r="RL23" s="331"/>
      <c r="RM23" s="331"/>
      <c r="RN23" s="331"/>
      <c r="RO23" s="331"/>
      <c r="RP23" s="331"/>
      <c r="RQ23" s="331"/>
      <c r="RR23" s="331"/>
      <c r="RS23" s="331"/>
      <c r="RT23" s="331"/>
      <c r="RU23" s="331"/>
      <c r="RV23" s="331"/>
      <c r="RW23" s="331"/>
      <c r="RX23" s="331"/>
      <c r="RY23" s="331"/>
      <c r="RZ23" s="331"/>
      <c r="SA23" s="331"/>
      <c r="SB23" s="331"/>
      <c r="SC23" s="331"/>
      <c r="SD23" s="331"/>
      <c r="SE23" s="331"/>
      <c r="SF23" s="331"/>
      <c r="SG23" s="331"/>
      <c r="SH23" s="331"/>
      <c r="SI23" s="331"/>
      <c r="SJ23" s="331"/>
      <c r="SK23" s="331"/>
      <c r="SL23" s="331"/>
      <c r="SM23" s="331"/>
      <c r="SN23" s="331"/>
      <c r="SO23" s="331"/>
      <c r="SP23" s="331"/>
      <c r="SQ23" s="331"/>
      <c r="SR23" s="331"/>
      <c r="SS23" s="331"/>
      <c r="ST23" s="331"/>
      <c r="SU23" s="331"/>
      <c r="SV23" s="331"/>
      <c r="SW23" s="331"/>
      <c r="SX23" s="331"/>
      <c r="SY23" s="331"/>
      <c r="SZ23" s="331"/>
      <c r="TA23" s="331"/>
      <c r="TB23" s="331"/>
      <c r="TC23" s="331"/>
      <c r="TD23" s="331"/>
      <c r="TE23" s="331"/>
      <c r="TF23" s="331"/>
      <c r="TG23" s="331"/>
      <c r="TH23" s="331"/>
      <c r="TI23" s="331"/>
      <c r="TJ23" s="331"/>
      <c r="TK23" s="331"/>
      <c r="TL23" s="331"/>
      <c r="TM23" s="331"/>
      <c r="TN23" s="331"/>
      <c r="TO23" s="331"/>
      <c r="TP23" s="331"/>
      <c r="TQ23" s="331"/>
      <c r="TR23" s="331"/>
      <c r="TS23" s="331"/>
      <c r="TT23" s="331"/>
      <c r="TU23" s="331"/>
      <c r="TV23" s="331"/>
      <c r="TW23" s="331"/>
      <c r="TX23" s="331"/>
      <c r="TY23" s="331"/>
      <c r="TZ23" s="331"/>
      <c r="UA23" s="331"/>
      <c r="UB23" s="331"/>
      <c r="UC23" s="331"/>
      <c r="UD23" s="331"/>
      <c r="UE23" s="331"/>
      <c r="UF23" s="331"/>
      <c r="UG23" s="331"/>
      <c r="UH23" s="331"/>
      <c r="UI23" s="331"/>
      <c r="UJ23" s="331"/>
      <c r="UK23" s="331"/>
      <c r="UL23" s="331"/>
      <c r="UM23" s="331"/>
      <c r="UN23" s="331"/>
      <c r="UO23" s="331"/>
      <c r="UP23" s="331"/>
      <c r="UQ23" s="331"/>
      <c r="UR23" s="331"/>
      <c r="US23" s="331"/>
      <c r="UT23" s="331"/>
      <c r="UU23" s="331"/>
      <c r="UV23" s="331"/>
      <c r="UW23" s="331"/>
      <c r="UX23" s="331"/>
      <c r="UY23" s="331"/>
      <c r="UZ23" s="331"/>
      <c r="VA23" s="331"/>
      <c r="VB23" s="331"/>
      <c r="VC23" s="331"/>
      <c r="VD23" s="331"/>
      <c r="VE23" s="331"/>
      <c r="VF23" s="331"/>
      <c r="VG23" s="331"/>
      <c r="VH23" s="331"/>
      <c r="VI23" s="331"/>
      <c r="VJ23" s="331"/>
      <c r="VK23" s="331"/>
      <c r="VL23" s="331"/>
      <c r="VM23" s="331"/>
      <c r="VN23" s="331"/>
      <c r="VO23" s="331"/>
      <c r="VP23" s="331"/>
      <c r="VQ23" s="331"/>
      <c r="VR23" s="331"/>
      <c r="VS23" s="331"/>
      <c r="VT23" s="331"/>
      <c r="VU23" s="331"/>
      <c r="VV23" s="331"/>
      <c r="VW23" s="331"/>
      <c r="VX23" s="331"/>
      <c r="VY23" s="331"/>
      <c r="VZ23" s="331"/>
      <c r="WA23" s="331"/>
      <c r="WB23" s="331"/>
      <c r="WC23" s="331"/>
      <c r="WD23" s="331"/>
      <c r="WE23" s="331"/>
      <c r="WF23" s="331"/>
      <c r="WG23" s="331"/>
      <c r="WH23" s="331"/>
      <c r="WI23" s="331"/>
      <c r="WJ23" s="331"/>
      <c r="WK23" s="331"/>
      <c r="WL23" s="331"/>
      <c r="WM23" s="331"/>
      <c r="WN23" s="331"/>
      <c r="WO23" s="331"/>
      <c r="WP23" s="331"/>
      <c r="WQ23" s="331"/>
      <c r="WR23" s="331"/>
      <c r="WS23" s="331"/>
      <c r="WT23" s="331"/>
      <c r="WU23" s="331"/>
      <c r="WV23" s="331"/>
      <c r="WW23" s="331"/>
      <c r="WX23" s="331"/>
      <c r="WY23" s="331"/>
      <c r="WZ23" s="331"/>
      <c r="XA23" s="331"/>
      <c r="XB23" s="331"/>
      <c r="XC23" s="331"/>
      <c r="XD23" s="331"/>
      <c r="XE23" s="331"/>
      <c r="XF23" s="331"/>
      <c r="XG23" s="331"/>
      <c r="XH23" s="331"/>
      <c r="XI23" s="331"/>
      <c r="XJ23" s="331"/>
      <c r="XK23" s="331"/>
      <c r="XL23" s="331"/>
      <c r="XM23" s="331"/>
      <c r="XN23" s="331"/>
      <c r="XO23" s="331"/>
      <c r="XP23" s="331"/>
      <c r="XQ23" s="331"/>
      <c r="XR23" s="331"/>
      <c r="XS23" s="331"/>
      <c r="XT23" s="331"/>
      <c r="XU23" s="331"/>
      <c r="XV23" s="331"/>
      <c r="XW23" s="331"/>
      <c r="XX23" s="331"/>
      <c r="XY23" s="331"/>
      <c r="XZ23" s="331"/>
      <c r="YA23" s="331"/>
      <c r="YB23" s="331"/>
      <c r="YC23" s="331"/>
      <c r="YD23" s="331"/>
      <c r="YE23" s="331"/>
      <c r="YF23" s="331"/>
      <c r="YG23" s="331"/>
      <c r="YH23" s="331"/>
      <c r="YI23" s="331"/>
      <c r="YJ23" s="331"/>
      <c r="YK23" s="331"/>
      <c r="YL23" s="331"/>
      <c r="YM23" s="331"/>
      <c r="YN23" s="331"/>
      <c r="YO23" s="331"/>
      <c r="YP23" s="331"/>
      <c r="YQ23" s="331"/>
      <c r="YR23" s="331"/>
      <c r="YS23" s="331"/>
      <c r="YT23" s="331"/>
      <c r="YU23" s="331"/>
      <c r="YV23" s="331"/>
      <c r="YW23" s="331"/>
      <c r="YX23" s="331"/>
      <c r="YY23" s="331"/>
      <c r="YZ23" s="331"/>
      <c r="ZA23" s="331"/>
      <c r="ZB23" s="331"/>
      <c r="ZC23" s="331"/>
      <c r="ZD23" s="331"/>
      <c r="ZE23" s="331"/>
      <c r="ZF23" s="331"/>
      <c r="ZG23" s="331"/>
      <c r="ZH23" s="331"/>
      <c r="ZI23" s="331"/>
      <c r="ZJ23" s="331"/>
      <c r="ZK23" s="331"/>
      <c r="ZL23" s="331"/>
      <c r="ZM23" s="331"/>
      <c r="ZN23" s="331"/>
      <c r="ZO23" s="331"/>
      <c r="ZP23" s="331"/>
      <c r="ZQ23" s="331"/>
      <c r="ZR23" s="331"/>
      <c r="ZS23" s="331"/>
      <c r="ZT23" s="331"/>
      <c r="ZU23" s="331"/>
      <c r="ZV23" s="331"/>
      <c r="ZW23" s="331"/>
      <c r="ZX23" s="331"/>
      <c r="ZY23" s="331"/>
      <c r="ZZ23" s="331"/>
      <c r="AAA23" s="331"/>
      <c r="AAB23" s="331"/>
      <c r="AAC23" s="331"/>
      <c r="AAD23" s="331"/>
      <c r="AAE23" s="331"/>
      <c r="AAF23" s="331"/>
      <c r="AAG23" s="331"/>
      <c r="AAH23" s="331"/>
      <c r="AAI23" s="331"/>
      <c r="AAJ23" s="331"/>
      <c r="AAK23" s="331"/>
      <c r="AAL23" s="331"/>
      <c r="AAM23" s="331"/>
      <c r="AAN23" s="331"/>
      <c r="AAO23" s="331"/>
      <c r="AAP23" s="331"/>
      <c r="AAQ23" s="331"/>
      <c r="AAR23" s="331"/>
      <c r="AAS23" s="331"/>
      <c r="AAT23" s="331"/>
      <c r="AAU23" s="331"/>
      <c r="AAV23" s="331"/>
      <c r="AAW23" s="331"/>
      <c r="AAX23" s="331"/>
      <c r="AAY23" s="331"/>
      <c r="AAZ23" s="331"/>
      <c r="ABA23" s="331"/>
      <c r="ABB23" s="331"/>
      <c r="ABC23" s="331"/>
      <c r="ABD23" s="331"/>
      <c r="ABE23" s="331"/>
      <c r="ABF23" s="331"/>
      <c r="ABG23" s="331"/>
      <c r="ABH23" s="331"/>
      <c r="ABI23" s="331"/>
      <c r="ABJ23" s="331"/>
      <c r="ABK23" s="331"/>
      <c r="ABL23" s="331"/>
      <c r="ABM23" s="331"/>
      <c r="ABN23" s="331"/>
      <c r="ABO23" s="331"/>
      <c r="ABP23" s="331"/>
      <c r="ABQ23" s="331"/>
      <c r="ABR23" s="331"/>
      <c r="ABS23" s="331"/>
      <c r="ABT23" s="331"/>
      <c r="ABU23" s="331"/>
      <c r="ABV23" s="331"/>
      <c r="ABW23" s="331"/>
      <c r="ABX23" s="331"/>
      <c r="ABY23" s="331"/>
      <c r="ABZ23" s="331"/>
      <c r="ACA23" s="331"/>
      <c r="ACB23" s="331"/>
      <c r="ACC23" s="331"/>
      <c r="ACD23" s="331"/>
      <c r="ACE23" s="331"/>
      <c r="ACF23" s="331"/>
      <c r="ACG23" s="331"/>
      <c r="ACH23" s="331"/>
      <c r="ACI23" s="331"/>
      <c r="ACJ23" s="331"/>
      <c r="ACK23" s="331"/>
      <c r="ACL23" s="331"/>
      <c r="ACM23" s="331"/>
      <c r="ACN23" s="331"/>
      <c r="ACO23" s="331"/>
      <c r="ACP23" s="331"/>
      <c r="ACQ23" s="331"/>
      <c r="ACR23" s="331"/>
      <c r="ACS23" s="331"/>
      <c r="ACT23" s="331"/>
      <c r="ACU23" s="331"/>
      <c r="ACV23" s="331"/>
      <c r="ACW23" s="331"/>
      <c r="ACX23" s="331"/>
      <c r="ACY23" s="331"/>
      <c r="ACZ23" s="331"/>
      <c r="ADA23" s="331"/>
      <c r="ADB23" s="331"/>
      <c r="ADC23" s="331"/>
      <c r="ADD23" s="331"/>
      <c r="ADE23" s="331"/>
      <c r="ADF23" s="331"/>
      <c r="ADG23" s="331"/>
      <c r="ADH23" s="331"/>
      <c r="ADI23" s="331"/>
      <c r="ADJ23" s="331"/>
      <c r="ADK23" s="331"/>
      <c r="ADL23" s="331"/>
      <c r="ADM23" s="331"/>
      <c r="ADN23" s="331"/>
      <c r="ADO23" s="331"/>
      <c r="ADP23" s="331"/>
      <c r="ADQ23" s="331"/>
      <c r="ADR23" s="331"/>
      <c r="ADS23" s="331"/>
      <c r="ADT23" s="331"/>
      <c r="ADU23" s="331"/>
      <c r="ADV23" s="331"/>
      <c r="ADW23" s="331"/>
      <c r="ADX23" s="331"/>
      <c r="ADY23" s="331"/>
      <c r="ADZ23" s="331"/>
      <c r="AEA23" s="331"/>
      <c r="AEB23" s="331"/>
      <c r="AEC23" s="331"/>
      <c r="AED23" s="331"/>
      <c r="AEE23" s="331"/>
      <c r="AEF23" s="331"/>
      <c r="AEG23" s="331"/>
      <c r="AEH23" s="331"/>
      <c r="AEI23" s="331"/>
      <c r="AEJ23" s="331"/>
      <c r="AEK23" s="331"/>
      <c r="AEL23" s="331"/>
      <c r="AEM23" s="331"/>
      <c r="AEN23" s="331"/>
      <c r="AEO23" s="331"/>
      <c r="AEP23" s="331"/>
      <c r="AEQ23" s="331"/>
      <c r="AER23" s="331"/>
      <c r="AES23" s="331"/>
      <c r="AET23" s="331"/>
      <c r="AEU23" s="331"/>
      <c r="AEV23" s="331"/>
      <c r="AEW23" s="331"/>
      <c r="AEX23" s="331"/>
      <c r="AEY23" s="331"/>
      <c r="AEZ23" s="331"/>
      <c r="AFA23" s="331"/>
      <c r="AFB23" s="331"/>
      <c r="AFC23" s="331"/>
      <c r="AFD23" s="331"/>
      <c r="AFE23" s="331"/>
      <c r="AFF23" s="331"/>
      <c r="AFG23" s="331"/>
      <c r="AFH23" s="331"/>
      <c r="AFI23" s="331"/>
      <c r="AFJ23" s="331"/>
      <c r="AFK23" s="331"/>
      <c r="AFL23" s="331"/>
      <c r="AFM23" s="331"/>
      <c r="AFN23" s="331"/>
      <c r="AFO23" s="331"/>
      <c r="AFP23" s="331"/>
      <c r="AFQ23" s="331"/>
      <c r="AFR23" s="331"/>
      <c r="AFS23" s="331"/>
      <c r="AFT23" s="331"/>
      <c r="AFU23" s="331"/>
      <c r="AFV23" s="331"/>
      <c r="AFW23" s="331"/>
      <c r="AFX23" s="331"/>
      <c r="AFY23" s="331"/>
      <c r="AFZ23" s="331"/>
      <c r="AGA23" s="331"/>
      <c r="AGB23" s="331"/>
      <c r="AGC23" s="331"/>
      <c r="AGD23" s="331"/>
      <c r="AGE23" s="331"/>
      <c r="AGF23" s="331"/>
      <c r="AGG23" s="331"/>
      <c r="AGH23" s="331"/>
      <c r="AGI23" s="331"/>
      <c r="AGJ23" s="331"/>
      <c r="AGK23" s="331"/>
      <c r="AGL23" s="331"/>
      <c r="AGM23" s="331"/>
      <c r="AGN23" s="331"/>
      <c r="AGO23" s="331"/>
      <c r="AGP23" s="331"/>
      <c r="AGQ23" s="331"/>
      <c r="AGR23" s="331"/>
      <c r="AGS23" s="331"/>
      <c r="AGT23" s="331"/>
      <c r="AGU23" s="331"/>
      <c r="AGV23" s="331"/>
      <c r="AGW23" s="331"/>
      <c r="AGX23" s="331"/>
      <c r="AGY23" s="331"/>
      <c r="AGZ23" s="331"/>
      <c r="AHA23" s="331"/>
      <c r="AHB23" s="331"/>
      <c r="AHC23" s="331"/>
      <c r="AHD23" s="331"/>
      <c r="AHE23" s="331"/>
      <c r="AHF23" s="331"/>
      <c r="AHG23" s="331"/>
      <c r="AHH23" s="331"/>
      <c r="AHI23" s="331"/>
      <c r="AHJ23" s="331"/>
      <c r="AHK23" s="331"/>
      <c r="AHL23" s="331"/>
      <c r="AHM23" s="331"/>
      <c r="AHN23" s="331"/>
      <c r="AHO23" s="331"/>
      <c r="AHP23" s="331"/>
      <c r="AHQ23" s="331"/>
      <c r="AHR23" s="331"/>
      <c r="AHS23" s="331"/>
      <c r="AHT23" s="331"/>
      <c r="AHU23" s="331"/>
      <c r="AHV23" s="331"/>
      <c r="AHW23" s="331"/>
      <c r="AHX23" s="331"/>
      <c r="AHY23" s="331"/>
      <c r="AHZ23" s="331"/>
      <c r="AIA23" s="331"/>
      <c r="AIB23" s="331"/>
      <c r="AIC23" s="331"/>
      <c r="AID23" s="331"/>
      <c r="AIE23" s="331"/>
      <c r="AIF23" s="331"/>
      <c r="AIG23" s="331"/>
      <c r="AIH23" s="331"/>
      <c r="AII23" s="331"/>
      <c r="AIJ23" s="331"/>
      <c r="AIK23" s="331"/>
      <c r="AIL23" s="331"/>
      <c r="AIM23" s="331"/>
      <c r="AIN23" s="331"/>
      <c r="AIO23" s="331"/>
      <c r="AIP23" s="331"/>
      <c r="AIQ23" s="331"/>
      <c r="AIR23" s="331"/>
      <c r="AIS23" s="331"/>
      <c r="AIT23" s="331"/>
      <c r="AIU23" s="331"/>
      <c r="AIV23" s="331"/>
      <c r="AIW23" s="331"/>
      <c r="AIX23" s="331"/>
      <c r="AIY23" s="331"/>
      <c r="AIZ23" s="331"/>
      <c r="AJA23" s="331"/>
      <c r="AJB23" s="331"/>
      <c r="AJC23" s="331"/>
      <c r="AJD23" s="331"/>
      <c r="AJE23" s="331"/>
      <c r="AJF23" s="331"/>
      <c r="AJG23" s="331"/>
      <c r="AJH23" s="331"/>
      <c r="AJI23" s="331"/>
      <c r="AJJ23" s="331"/>
      <c r="AJK23" s="331"/>
      <c r="AJL23" s="331"/>
      <c r="AJM23" s="331"/>
      <c r="AJN23" s="331"/>
      <c r="AJO23" s="331"/>
      <c r="AJP23" s="331"/>
      <c r="AJQ23" s="331"/>
      <c r="AJR23" s="331"/>
      <c r="AJS23" s="331"/>
      <c r="AJT23" s="331"/>
      <c r="AJU23" s="331"/>
      <c r="AJV23" s="331"/>
      <c r="AJW23" s="331"/>
      <c r="AJX23" s="331"/>
      <c r="AJY23" s="331"/>
      <c r="AJZ23" s="331"/>
      <c r="AKA23" s="331"/>
      <c r="AKB23" s="331"/>
      <c r="AKC23" s="331"/>
      <c r="AKD23" s="331"/>
      <c r="AKE23" s="331"/>
      <c r="AKF23" s="331"/>
      <c r="AKG23" s="331"/>
      <c r="AKH23" s="331"/>
      <c r="AKI23" s="331"/>
      <c r="AKJ23" s="331"/>
      <c r="AKK23" s="331"/>
      <c r="AKL23" s="331"/>
      <c r="AKM23" s="331"/>
      <c r="AKN23" s="331"/>
      <c r="AKO23" s="331"/>
      <c r="AKP23" s="331"/>
      <c r="AKQ23" s="331"/>
      <c r="AKR23" s="331"/>
      <c r="AKS23" s="331"/>
      <c r="AKT23" s="331"/>
      <c r="AKU23" s="331"/>
      <c r="AKV23" s="331"/>
      <c r="AKW23" s="331"/>
      <c r="AKX23" s="331"/>
      <c r="AKY23" s="331"/>
      <c r="AKZ23" s="331"/>
      <c r="ALA23" s="331"/>
      <c r="ALB23" s="331"/>
      <c r="ALC23" s="331"/>
      <c r="ALD23" s="331"/>
      <c r="ALE23" s="331"/>
      <c r="ALF23" s="331"/>
      <c r="ALG23" s="331"/>
      <c r="ALH23" s="331"/>
      <c r="ALI23" s="331"/>
      <c r="ALJ23" s="331"/>
      <c r="ALK23" s="331"/>
      <c r="ALL23" s="331"/>
      <c r="ALM23" s="331"/>
      <c r="ALN23" s="331"/>
      <c r="ALO23" s="331"/>
      <c r="ALP23" s="331"/>
      <c r="ALQ23" s="331"/>
      <c r="ALR23" s="331"/>
      <c r="ALS23" s="331"/>
      <c r="ALT23" s="331"/>
      <c r="ALU23" s="331"/>
      <c r="ALV23" s="331"/>
      <c r="ALW23" s="331"/>
      <c r="ALX23" s="331"/>
      <c r="ALY23" s="331"/>
      <c r="ALZ23" s="331"/>
      <c r="AMA23" s="331"/>
      <c r="AMB23" s="331"/>
      <c r="AMC23" s="331"/>
      <c r="AMD23" s="331"/>
      <c r="AME23" s="331"/>
      <c r="AMF23" s="331"/>
      <c r="AMG23" s="331"/>
      <c r="AMH23" s="331"/>
      <c r="AMI23" s="331"/>
      <c r="AMJ23" s="331"/>
      <c r="AMK23" s="331"/>
      <c r="AML23" s="331"/>
    </row>
    <row r="24" spans="2:1026" s="342" customFormat="1" ht="57.75" customHeight="1" x14ac:dyDescent="0.85">
      <c r="B24" s="650" t="s">
        <v>392</v>
      </c>
      <c r="C24" s="544">
        <v>11.1</v>
      </c>
      <c r="D24" s="544">
        <v>18.100000000000001</v>
      </c>
      <c r="E24" s="544">
        <v>17.100000000000001</v>
      </c>
      <c r="F24" s="544">
        <v>14.3</v>
      </c>
      <c r="G24" s="544">
        <v>15.7</v>
      </c>
    </row>
    <row r="25" spans="2:1026" s="342" customFormat="1" ht="57.75" customHeight="1" x14ac:dyDescent="0.85">
      <c r="B25" s="650"/>
      <c r="C25" s="544"/>
      <c r="D25" s="545"/>
      <c r="E25" s="546"/>
      <c r="F25" s="544"/>
      <c r="G25" s="545"/>
    </row>
    <row r="26" spans="2:1026" s="342" customFormat="1" ht="57" x14ac:dyDescent="0.85">
      <c r="B26" s="650" t="s">
        <v>433</v>
      </c>
      <c r="C26" s="544">
        <v>8.3000000000000007</v>
      </c>
      <c r="D26" s="545">
        <v>15.6</v>
      </c>
      <c r="E26" s="546">
        <v>13.5</v>
      </c>
      <c r="F26" s="544">
        <v>11.6</v>
      </c>
      <c r="G26" s="545">
        <v>12.6</v>
      </c>
    </row>
    <row r="27" spans="2:1026" s="342" customFormat="1" ht="28.5" x14ac:dyDescent="0.85">
      <c r="B27" s="650"/>
      <c r="C27" s="544"/>
      <c r="D27" s="545"/>
      <c r="E27" s="546"/>
      <c r="F27" s="544"/>
      <c r="G27" s="545"/>
    </row>
    <row r="28" spans="2:1026" s="342" customFormat="1" ht="57" x14ac:dyDescent="0.85">
      <c r="B28" s="650" t="s">
        <v>434</v>
      </c>
      <c r="C28" s="540">
        <v>10.4</v>
      </c>
      <c r="D28" s="541">
        <v>18.3</v>
      </c>
      <c r="E28" s="542">
        <v>16.8</v>
      </c>
      <c r="F28" s="540">
        <v>14.2</v>
      </c>
      <c r="G28" s="541">
        <v>15.5</v>
      </c>
    </row>
    <row r="29" spans="2:1026" s="342" customFormat="1" ht="28.5" x14ac:dyDescent="0.85">
      <c r="B29" s="650"/>
      <c r="C29" s="540"/>
      <c r="D29" s="541"/>
      <c r="E29" s="546"/>
      <c r="F29" s="540"/>
      <c r="G29" s="541"/>
    </row>
    <row r="30" spans="2:1026" s="74" customFormat="1" ht="57" x14ac:dyDescent="0.85">
      <c r="B30" s="650" t="s">
        <v>435</v>
      </c>
      <c r="C30" s="544">
        <v>9.3000000000000007</v>
      </c>
      <c r="D30" s="545">
        <v>16</v>
      </c>
      <c r="E30" s="546">
        <v>15.1</v>
      </c>
      <c r="F30" s="544">
        <v>11.8</v>
      </c>
      <c r="G30" s="545">
        <v>13.5</v>
      </c>
      <c r="H30" s="331"/>
      <c r="I30" s="331"/>
      <c r="J30" s="331"/>
      <c r="K30" s="331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1"/>
      <c r="BB30" s="331"/>
      <c r="BC30" s="331"/>
      <c r="BD30" s="331"/>
      <c r="BE30" s="331"/>
      <c r="BF30" s="331"/>
      <c r="BG30" s="331"/>
      <c r="BH30" s="331"/>
      <c r="BI30" s="331"/>
      <c r="BJ30" s="331"/>
      <c r="BK30" s="331"/>
      <c r="BL30" s="331"/>
      <c r="BM30" s="331"/>
      <c r="BN30" s="331"/>
      <c r="BO30" s="331"/>
      <c r="BP30" s="331"/>
      <c r="BQ30" s="331"/>
      <c r="BR30" s="331"/>
      <c r="BS30" s="331"/>
      <c r="BT30" s="331"/>
      <c r="BU30" s="331"/>
      <c r="BV30" s="331"/>
      <c r="BW30" s="331"/>
      <c r="BX30" s="331"/>
      <c r="BY30" s="331"/>
      <c r="BZ30" s="331"/>
      <c r="CA30" s="331"/>
      <c r="CB30" s="331"/>
      <c r="CC30" s="331"/>
      <c r="CD30" s="331"/>
      <c r="CE30" s="331"/>
      <c r="CF30" s="331"/>
      <c r="CG30" s="331"/>
      <c r="CH30" s="331"/>
      <c r="CI30" s="331"/>
      <c r="CJ30" s="331"/>
      <c r="CK30" s="331"/>
      <c r="CL30" s="331"/>
      <c r="CM30" s="331"/>
      <c r="CN30" s="331"/>
      <c r="CO30" s="331"/>
      <c r="CP30" s="331"/>
      <c r="CQ30" s="331"/>
      <c r="CR30" s="331"/>
      <c r="CS30" s="331"/>
      <c r="CT30" s="331"/>
      <c r="CU30" s="331"/>
      <c r="CV30" s="331"/>
      <c r="CW30" s="331"/>
      <c r="CX30" s="331"/>
      <c r="CY30" s="331"/>
      <c r="CZ30" s="331"/>
      <c r="DA30" s="331"/>
      <c r="DB30" s="331"/>
      <c r="DC30" s="331"/>
      <c r="DD30" s="331"/>
      <c r="DE30" s="331"/>
      <c r="DF30" s="331"/>
      <c r="DG30" s="331"/>
      <c r="DH30" s="331"/>
      <c r="DI30" s="331"/>
      <c r="DJ30" s="331"/>
      <c r="DK30" s="331"/>
      <c r="DL30" s="331"/>
      <c r="DM30" s="331"/>
      <c r="DN30" s="331"/>
      <c r="DO30" s="331"/>
      <c r="DP30" s="331"/>
      <c r="DQ30" s="331"/>
      <c r="DR30" s="331"/>
      <c r="DS30" s="331"/>
      <c r="DT30" s="331"/>
      <c r="DU30" s="331"/>
      <c r="DV30" s="331"/>
      <c r="DW30" s="331"/>
      <c r="DX30" s="331"/>
      <c r="DY30" s="331"/>
      <c r="DZ30" s="331"/>
      <c r="EA30" s="331"/>
      <c r="EB30" s="331"/>
      <c r="EC30" s="331"/>
      <c r="ED30" s="331"/>
      <c r="EE30" s="331"/>
      <c r="EF30" s="331"/>
      <c r="EG30" s="331"/>
      <c r="EH30" s="331"/>
      <c r="EI30" s="331"/>
      <c r="EJ30" s="331"/>
      <c r="EK30" s="331"/>
      <c r="EL30" s="331"/>
      <c r="EM30" s="331"/>
      <c r="EN30" s="331"/>
      <c r="EO30" s="331"/>
      <c r="EP30" s="331"/>
      <c r="EQ30" s="331"/>
      <c r="ER30" s="331"/>
      <c r="ES30" s="331"/>
      <c r="ET30" s="331"/>
      <c r="EU30" s="331"/>
      <c r="EV30" s="331"/>
      <c r="EW30" s="331"/>
      <c r="EX30" s="331"/>
      <c r="EY30" s="331"/>
      <c r="EZ30" s="331"/>
      <c r="FA30" s="331"/>
      <c r="FB30" s="331"/>
      <c r="FC30" s="331"/>
      <c r="FD30" s="331"/>
      <c r="FE30" s="331"/>
      <c r="FF30" s="331"/>
      <c r="FG30" s="331"/>
      <c r="FH30" s="331"/>
      <c r="FI30" s="331"/>
      <c r="FJ30" s="331"/>
      <c r="FK30" s="331"/>
      <c r="FL30" s="331"/>
      <c r="FM30" s="331"/>
      <c r="FN30" s="331"/>
      <c r="FO30" s="331"/>
      <c r="FP30" s="331"/>
      <c r="FQ30" s="331"/>
      <c r="FR30" s="331"/>
      <c r="FS30" s="331"/>
      <c r="FT30" s="331"/>
      <c r="FU30" s="331"/>
      <c r="FV30" s="331"/>
      <c r="FW30" s="331"/>
      <c r="FX30" s="331"/>
      <c r="FY30" s="331"/>
      <c r="FZ30" s="331"/>
      <c r="GA30" s="331"/>
      <c r="GB30" s="331"/>
      <c r="GC30" s="331"/>
      <c r="GD30" s="331"/>
      <c r="GE30" s="331"/>
      <c r="GF30" s="331"/>
      <c r="GG30" s="331"/>
      <c r="GH30" s="331"/>
      <c r="GI30" s="331"/>
      <c r="GJ30" s="331"/>
      <c r="GK30" s="331"/>
      <c r="GL30" s="331"/>
      <c r="GM30" s="331"/>
      <c r="GN30" s="331"/>
      <c r="GO30" s="331"/>
      <c r="GP30" s="331"/>
      <c r="GQ30" s="331"/>
      <c r="GR30" s="331"/>
      <c r="GS30" s="331"/>
      <c r="GT30" s="331"/>
      <c r="GU30" s="331"/>
      <c r="GV30" s="331"/>
      <c r="GW30" s="331"/>
      <c r="GX30" s="331"/>
      <c r="GY30" s="331"/>
      <c r="GZ30" s="331"/>
      <c r="HA30" s="331"/>
      <c r="HB30" s="331"/>
      <c r="HC30" s="331"/>
      <c r="HD30" s="331"/>
      <c r="HE30" s="331"/>
      <c r="HF30" s="331"/>
      <c r="HG30" s="331"/>
      <c r="HH30" s="331"/>
      <c r="HI30" s="331"/>
      <c r="HJ30" s="331"/>
      <c r="HK30" s="331"/>
      <c r="HL30" s="331"/>
      <c r="HM30" s="331"/>
      <c r="HN30" s="331"/>
      <c r="HO30" s="331"/>
      <c r="HP30" s="331"/>
      <c r="HQ30" s="331"/>
      <c r="HR30" s="331"/>
      <c r="HS30" s="331"/>
      <c r="HT30" s="331"/>
      <c r="HU30" s="331"/>
      <c r="HV30" s="331"/>
      <c r="HW30" s="331"/>
      <c r="HX30" s="331"/>
      <c r="HY30" s="331"/>
      <c r="HZ30" s="331"/>
      <c r="IA30" s="331"/>
      <c r="IB30" s="331"/>
      <c r="IC30" s="331"/>
      <c r="ID30" s="331"/>
      <c r="IE30" s="331"/>
      <c r="IF30" s="331"/>
      <c r="IG30" s="331"/>
      <c r="IH30" s="331"/>
      <c r="II30" s="331"/>
      <c r="IJ30" s="331"/>
      <c r="IK30" s="331"/>
      <c r="IL30" s="331"/>
      <c r="IM30" s="331"/>
      <c r="IN30" s="331"/>
      <c r="IO30" s="331"/>
      <c r="IP30" s="331"/>
      <c r="IQ30" s="331"/>
      <c r="IR30" s="331"/>
      <c r="IS30" s="331"/>
      <c r="IT30" s="331"/>
      <c r="IU30" s="331"/>
      <c r="IV30" s="331"/>
      <c r="IW30" s="331"/>
      <c r="IX30" s="331"/>
      <c r="IY30" s="331"/>
      <c r="IZ30" s="331"/>
      <c r="JA30" s="331"/>
      <c r="JB30" s="331"/>
      <c r="JC30" s="331"/>
      <c r="JD30" s="331"/>
      <c r="JE30" s="331"/>
      <c r="JF30" s="331"/>
      <c r="JG30" s="331"/>
      <c r="JH30" s="331"/>
      <c r="JI30" s="331"/>
      <c r="JJ30" s="331"/>
      <c r="JK30" s="331"/>
      <c r="JL30" s="331"/>
      <c r="JM30" s="331"/>
      <c r="JN30" s="331"/>
      <c r="JO30" s="331"/>
      <c r="JP30" s="331"/>
      <c r="JQ30" s="331"/>
      <c r="JR30" s="331"/>
      <c r="JS30" s="331"/>
      <c r="JT30" s="331"/>
      <c r="JU30" s="331"/>
      <c r="JV30" s="331"/>
      <c r="JW30" s="331"/>
      <c r="JX30" s="331"/>
      <c r="JY30" s="331"/>
      <c r="JZ30" s="331"/>
      <c r="KA30" s="331"/>
      <c r="KB30" s="331"/>
      <c r="KC30" s="331"/>
      <c r="KD30" s="331"/>
      <c r="KE30" s="331"/>
      <c r="KF30" s="331"/>
      <c r="KG30" s="331"/>
      <c r="KH30" s="331"/>
      <c r="KI30" s="331"/>
      <c r="KJ30" s="331"/>
      <c r="KK30" s="331"/>
      <c r="KL30" s="331"/>
      <c r="KM30" s="331"/>
      <c r="KN30" s="331"/>
      <c r="KO30" s="331"/>
      <c r="KP30" s="331"/>
      <c r="KQ30" s="331"/>
      <c r="KR30" s="331"/>
      <c r="KS30" s="331"/>
      <c r="KT30" s="331"/>
      <c r="KU30" s="331"/>
      <c r="KV30" s="331"/>
      <c r="KW30" s="331"/>
      <c r="KX30" s="331"/>
      <c r="KY30" s="331"/>
      <c r="KZ30" s="331"/>
      <c r="LA30" s="331"/>
      <c r="LB30" s="331"/>
      <c r="LC30" s="331"/>
      <c r="LD30" s="331"/>
      <c r="LE30" s="331"/>
      <c r="LF30" s="331"/>
      <c r="LG30" s="331"/>
      <c r="LH30" s="331"/>
      <c r="LI30" s="331"/>
      <c r="LJ30" s="331"/>
      <c r="LK30" s="331"/>
      <c r="LL30" s="331"/>
      <c r="LM30" s="331"/>
      <c r="LN30" s="331"/>
      <c r="LO30" s="331"/>
      <c r="LP30" s="331"/>
      <c r="LQ30" s="331"/>
      <c r="LR30" s="331"/>
      <c r="LS30" s="331"/>
      <c r="LT30" s="331"/>
      <c r="LU30" s="331"/>
      <c r="LV30" s="331"/>
      <c r="LW30" s="331"/>
      <c r="LX30" s="331"/>
      <c r="LY30" s="331"/>
      <c r="LZ30" s="331"/>
      <c r="MA30" s="331"/>
      <c r="MB30" s="331"/>
      <c r="MC30" s="331"/>
      <c r="MD30" s="331"/>
      <c r="ME30" s="331"/>
      <c r="MF30" s="331"/>
      <c r="MG30" s="331"/>
      <c r="MH30" s="331"/>
      <c r="MI30" s="331"/>
      <c r="MJ30" s="331"/>
      <c r="MK30" s="331"/>
      <c r="ML30" s="331"/>
      <c r="MM30" s="331"/>
      <c r="MN30" s="331"/>
      <c r="MO30" s="331"/>
      <c r="MP30" s="331"/>
      <c r="MQ30" s="331"/>
      <c r="MR30" s="331"/>
      <c r="MS30" s="331"/>
      <c r="MT30" s="331"/>
      <c r="MU30" s="331"/>
      <c r="MV30" s="331"/>
      <c r="MW30" s="331"/>
      <c r="MX30" s="331"/>
      <c r="MY30" s="331"/>
      <c r="MZ30" s="331"/>
      <c r="NA30" s="331"/>
      <c r="NB30" s="331"/>
      <c r="NC30" s="331"/>
      <c r="ND30" s="331"/>
      <c r="NE30" s="331"/>
      <c r="NF30" s="331"/>
      <c r="NG30" s="331"/>
      <c r="NH30" s="331"/>
      <c r="NI30" s="331"/>
      <c r="NJ30" s="331"/>
      <c r="NK30" s="331"/>
      <c r="NL30" s="331"/>
      <c r="NM30" s="331"/>
      <c r="NN30" s="331"/>
      <c r="NO30" s="331"/>
      <c r="NP30" s="331"/>
      <c r="NQ30" s="331"/>
      <c r="NR30" s="331"/>
      <c r="NS30" s="331"/>
      <c r="NT30" s="331"/>
      <c r="NU30" s="331"/>
      <c r="NV30" s="331"/>
      <c r="NW30" s="331"/>
      <c r="NX30" s="331"/>
      <c r="NY30" s="331"/>
      <c r="NZ30" s="331"/>
      <c r="OA30" s="331"/>
      <c r="OB30" s="331"/>
      <c r="OC30" s="331"/>
      <c r="OD30" s="331"/>
      <c r="OE30" s="331"/>
      <c r="OF30" s="331"/>
      <c r="OG30" s="331"/>
      <c r="OH30" s="331"/>
      <c r="OI30" s="331"/>
      <c r="OJ30" s="331"/>
      <c r="OK30" s="331"/>
      <c r="OL30" s="331"/>
      <c r="OM30" s="331"/>
      <c r="ON30" s="331"/>
      <c r="OO30" s="331"/>
      <c r="OP30" s="331"/>
      <c r="OQ30" s="331"/>
      <c r="OR30" s="331"/>
      <c r="OS30" s="331"/>
      <c r="OT30" s="331"/>
      <c r="OU30" s="331"/>
      <c r="OV30" s="331"/>
      <c r="OW30" s="331"/>
      <c r="OX30" s="331"/>
      <c r="OY30" s="331"/>
      <c r="OZ30" s="331"/>
      <c r="PA30" s="331"/>
      <c r="PB30" s="331"/>
      <c r="PC30" s="331"/>
      <c r="PD30" s="331"/>
      <c r="PE30" s="331"/>
      <c r="PF30" s="331"/>
      <c r="PG30" s="331"/>
      <c r="PH30" s="331"/>
      <c r="PI30" s="331"/>
      <c r="PJ30" s="331"/>
      <c r="PK30" s="331"/>
      <c r="PL30" s="331"/>
      <c r="PM30" s="331"/>
      <c r="PN30" s="331"/>
      <c r="PO30" s="331"/>
      <c r="PP30" s="331"/>
      <c r="PQ30" s="331"/>
      <c r="PR30" s="331"/>
      <c r="PS30" s="331"/>
      <c r="PT30" s="331"/>
      <c r="PU30" s="331"/>
      <c r="PV30" s="331"/>
      <c r="PW30" s="331"/>
      <c r="PX30" s="331"/>
      <c r="PY30" s="331"/>
      <c r="PZ30" s="331"/>
      <c r="QA30" s="331"/>
      <c r="QB30" s="331"/>
      <c r="QC30" s="331"/>
      <c r="QD30" s="331"/>
      <c r="QE30" s="331"/>
      <c r="QF30" s="331"/>
      <c r="QG30" s="331"/>
      <c r="QH30" s="331"/>
      <c r="QI30" s="331"/>
      <c r="QJ30" s="331"/>
      <c r="QK30" s="331"/>
      <c r="QL30" s="331"/>
      <c r="QM30" s="331"/>
      <c r="QN30" s="331"/>
      <c r="QO30" s="331"/>
      <c r="QP30" s="331"/>
      <c r="QQ30" s="331"/>
      <c r="QR30" s="331"/>
      <c r="QS30" s="331"/>
      <c r="QT30" s="331"/>
      <c r="QU30" s="331"/>
      <c r="QV30" s="331"/>
      <c r="QW30" s="331"/>
      <c r="QX30" s="331"/>
      <c r="QY30" s="331"/>
      <c r="QZ30" s="331"/>
      <c r="RA30" s="331"/>
      <c r="RB30" s="331"/>
      <c r="RC30" s="331"/>
      <c r="RD30" s="331"/>
      <c r="RE30" s="331"/>
      <c r="RF30" s="331"/>
      <c r="RG30" s="331"/>
      <c r="RH30" s="331"/>
      <c r="RI30" s="331"/>
      <c r="RJ30" s="331"/>
      <c r="RK30" s="331"/>
      <c r="RL30" s="331"/>
      <c r="RM30" s="331"/>
      <c r="RN30" s="331"/>
      <c r="RO30" s="331"/>
      <c r="RP30" s="331"/>
      <c r="RQ30" s="331"/>
      <c r="RR30" s="331"/>
      <c r="RS30" s="331"/>
      <c r="RT30" s="331"/>
      <c r="RU30" s="331"/>
      <c r="RV30" s="331"/>
      <c r="RW30" s="331"/>
      <c r="RX30" s="331"/>
      <c r="RY30" s="331"/>
      <c r="RZ30" s="331"/>
      <c r="SA30" s="331"/>
      <c r="SB30" s="331"/>
      <c r="SC30" s="331"/>
      <c r="SD30" s="331"/>
      <c r="SE30" s="331"/>
      <c r="SF30" s="331"/>
      <c r="SG30" s="331"/>
      <c r="SH30" s="331"/>
      <c r="SI30" s="331"/>
      <c r="SJ30" s="331"/>
      <c r="SK30" s="331"/>
      <c r="SL30" s="331"/>
      <c r="SM30" s="331"/>
      <c r="SN30" s="331"/>
      <c r="SO30" s="331"/>
      <c r="SP30" s="331"/>
      <c r="SQ30" s="331"/>
      <c r="SR30" s="331"/>
      <c r="SS30" s="331"/>
      <c r="ST30" s="331"/>
      <c r="SU30" s="331"/>
      <c r="SV30" s="331"/>
      <c r="SW30" s="331"/>
      <c r="SX30" s="331"/>
      <c r="SY30" s="331"/>
      <c r="SZ30" s="331"/>
      <c r="TA30" s="331"/>
      <c r="TB30" s="331"/>
      <c r="TC30" s="331"/>
      <c r="TD30" s="331"/>
      <c r="TE30" s="331"/>
      <c r="TF30" s="331"/>
      <c r="TG30" s="331"/>
      <c r="TH30" s="331"/>
      <c r="TI30" s="331"/>
      <c r="TJ30" s="331"/>
      <c r="TK30" s="331"/>
      <c r="TL30" s="331"/>
      <c r="TM30" s="331"/>
      <c r="TN30" s="331"/>
      <c r="TO30" s="331"/>
      <c r="TP30" s="331"/>
      <c r="TQ30" s="331"/>
      <c r="TR30" s="331"/>
      <c r="TS30" s="331"/>
      <c r="TT30" s="331"/>
      <c r="TU30" s="331"/>
      <c r="TV30" s="331"/>
      <c r="TW30" s="331"/>
      <c r="TX30" s="331"/>
      <c r="TY30" s="331"/>
      <c r="TZ30" s="331"/>
      <c r="UA30" s="331"/>
      <c r="UB30" s="331"/>
      <c r="UC30" s="331"/>
      <c r="UD30" s="331"/>
      <c r="UE30" s="331"/>
      <c r="UF30" s="331"/>
      <c r="UG30" s="331"/>
      <c r="UH30" s="331"/>
      <c r="UI30" s="331"/>
      <c r="UJ30" s="331"/>
      <c r="UK30" s="331"/>
      <c r="UL30" s="331"/>
      <c r="UM30" s="331"/>
      <c r="UN30" s="331"/>
      <c r="UO30" s="331"/>
      <c r="UP30" s="331"/>
      <c r="UQ30" s="331"/>
      <c r="UR30" s="331"/>
      <c r="US30" s="331"/>
      <c r="UT30" s="331"/>
      <c r="UU30" s="331"/>
      <c r="UV30" s="331"/>
      <c r="UW30" s="331"/>
      <c r="UX30" s="331"/>
      <c r="UY30" s="331"/>
      <c r="UZ30" s="331"/>
      <c r="VA30" s="331"/>
      <c r="VB30" s="331"/>
      <c r="VC30" s="331"/>
      <c r="VD30" s="331"/>
      <c r="VE30" s="331"/>
      <c r="VF30" s="331"/>
      <c r="VG30" s="331"/>
      <c r="VH30" s="331"/>
      <c r="VI30" s="331"/>
      <c r="VJ30" s="331"/>
      <c r="VK30" s="331"/>
      <c r="VL30" s="331"/>
      <c r="VM30" s="331"/>
      <c r="VN30" s="331"/>
      <c r="VO30" s="331"/>
      <c r="VP30" s="331"/>
      <c r="VQ30" s="331"/>
      <c r="VR30" s="331"/>
      <c r="VS30" s="331"/>
      <c r="VT30" s="331"/>
      <c r="VU30" s="331"/>
      <c r="VV30" s="331"/>
      <c r="VW30" s="331"/>
      <c r="VX30" s="331"/>
      <c r="VY30" s="331"/>
      <c r="VZ30" s="331"/>
      <c r="WA30" s="331"/>
      <c r="WB30" s="331"/>
      <c r="WC30" s="331"/>
      <c r="WD30" s="331"/>
      <c r="WE30" s="331"/>
      <c r="WF30" s="331"/>
      <c r="WG30" s="331"/>
      <c r="WH30" s="331"/>
      <c r="WI30" s="331"/>
      <c r="WJ30" s="331"/>
      <c r="WK30" s="331"/>
      <c r="WL30" s="331"/>
      <c r="WM30" s="331"/>
      <c r="WN30" s="331"/>
      <c r="WO30" s="331"/>
      <c r="WP30" s="331"/>
      <c r="WQ30" s="331"/>
      <c r="WR30" s="331"/>
      <c r="WS30" s="331"/>
      <c r="WT30" s="331"/>
      <c r="WU30" s="331"/>
      <c r="WV30" s="331"/>
      <c r="WW30" s="331"/>
      <c r="WX30" s="331"/>
      <c r="WY30" s="331"/>
      <c r="WZ30" s="331"/>
      <c r="XA30" s="331"/>
      <c r="XB30" s="331"/>
      <c r="XC30" s="331"/>
      <c r="XD30" s="331"/>
      <c r="XE30" s="331"/>
      <c r="XF30" s="331"/>
      <c r="XG30" s="331"/>
      <c r="XH30" s="331"/>
      <c r="XI30" s="331"/>
      <c r="XJ30" s="331"/>
      <c r="XK30" s="331"/>
      <c r="XL30" s="331"/>
      <c r="XM30" s="331"/>
      <c r="XN30" s="331"/>
      <c r="XO30" s="331"/>
      <c r="XP30" s="331"/>
      <c r="XQ30" s="331"/>
      <c r="XR30" s="331"/>
      <c r="XS30" s="331"/>
      <c r="XT30" s="331"/>
      <c r="XU30" s="331"/>
      <c r="XV30" s="331"/>
      <c r="XW30" s="331"/>
      <c r="XX30" s="331"/>
      <c r="XY30" s="331"/>
      <c r="XZ30" s="331"/>
      <c r="YA30" s="331"/>
      <c r="YB30" s="331"/>
      <c r="YC30" s="331"/>
      <c r="YD30" s="331"/>
      <c r="YE30" s="331"/>
      <c r="YF30" s="331"/>
      <c r="YG30" s="331"/>
      <c r="YH30" s="331"/>
      <c r="YI30" s="331"/>
      <c r="YJ30" s="331"/>
      <c r="YK30" s="331"/>
      <c r="YL30" s="331"/>
      <c r="YM30" s="331"/>
      <c r="YN30" s="331"/>
      <c r="YO30" s="331"/>
      <c r="YP30" s="331"/>
      <c r="YQ30" s="331"/>
      <c r="YR30" s="331"/>
      <c r="YS30" s="331"/>
      <c r="YT30" s="331"/>
      <c r="YU30" s="331"/>
      <c r="YV30" s="331"/>
      <c r="YW30" s="331"/>
      <c r="YX30" s="331"/>
      <c r="YY30" s="331"/>
      <c r="YZ30" s="331"/>
      <c r="ZA30" s="331"/>
      <c r="ZB30" s="331"/>
      <c r="ZC30" s="331"/>
      <c r="ZD30" s="331"/>
      <c r="ZE30" s="331"/>
      <c r="ZF30" s="331"/>
      <c r="ZG30" s="331"/>
      <c r="ZH30" s="331"/>
      <c r="ZI30" s="331"/>
      <c r="ZJ30" s="331"/>
      <c r="ZK30" s="331"/>
      <c r="ZL30" s="331"/>
      <c r="ZM30" s="331"/>
      <c r="ZN30" s="331"/>
      <c r="ZO30" s="331"/>
      <c r="ZP30" s="331"/>
      <c r="ZQ30" s="331"/>
      <c r="ZR30" s="331"/>
      <c r="ZS30" s="331"/>
      <c r="ZT30" s="331"/>
      <c r="ZU30" s="331"/>
      <c r="ZV30" s="331"/>
      <c r="ZW30" s="331"/>
      <c r="ZX30" s="331"/>
      <c r="ZY30" s="331"/>
      <c r="ZZ30" s="331"/>
      <c r="AAA30" s="331"/>
      <c r="AAB30" s="331"/>
      <c r="AAC30" s="331"/>
      <c r="AAD30" s="331"/>
      <c r="AAE30" s="331"/>
      <c r="AAF30" s="331"/>
      <c r="AAG30" s="331"/>
      <c r="AAH30" s="331"/>
      <c r="AAI30" s="331"/>
      <c r="AAJ30" s="331"/>
      <c r="AAK30" s="331"/>
      <c r="AAL30" s="331"/>
      <c r="AAM30" s="331"/>
      <c r="AAN30" s="331"/>
      <c r="AAO30" s="331"/>
      <c r="AAP30" s="331"/>
      <c r="AAQ30" s="331"/>
      <c r="AAR30" s="331"/>
      <c r="AAS30" s="331"/>
      <c r="AAT30" s="331"/>
      <c r="AAU30" s="331"/>
      <c r="AAV30" s="331"/>
      <c r="AAW30" s="331"/>
      <c r="AAX30" s="331"/>
      <c r="AAY30" s="331"/>
      <c r="AAZ30" s="331"/>
      <c r="ABA30" s="331"/>
      <c r="ABB30" s="331"/>
      <c r="ABC30" s="331"/>
      <c r="ABD30" s="331"/>
      <c r="ABE30" s="331"/>
      <c r="ABF30" s="331"/>
      <c r="ABG30" s="331"/>
      <c r="ABH30" s="331"/>
      <c r="ABI30" s="331"/>
      <c r="ABJ30" s="331"/>
      <c r="ABK30" s="331"/>
      <c r="ABL30" s="331"/>
      <c r="ABM30" s="331"/>
      <c r="ABN30" s="331"/>
      <c r="ABO30" s="331"/>
      <c r="ABP30" s="331"/>
      <c r="ABQ30" s="331"/>
      <c r="ABR30" s="331"/>
      <c r="ABS30" s="331"/>
      <c r="ABT30" s="331"/>
      <c r="ABU30" s="331"/>
      <c r="ABV30" s="331"/>
      <c r="ABW30" s="331"/>
      <c r="ABX30" s="331"/>
      <c r="ABY30" s="331"/>
      <c r="ABZ30" s="331"/>
      <c r="ACA30" s="331"/>
      <c r="ACB30" s="331"/>
      <c r="ACC30" s="331"/>
      <c r="ACD30" s="331"/>
      <c r="ACE30" s="331"/>
      <c r="ACF30" s="331"/>
      <c r="ACG30" s="331"/>
      <c r="ACH30" s="331"/>
      <c r="ACI30" s="331"/>
      <c r="ACJ30" s="331"/>
      <c r="ACK30" s="331"/>
      <c r="ACL30" s="331"/>
      <c r="ACM30" s="331"/>
      <c r="ACN30" s="331"/>
      <c r="ACO30" s="331"/>
      <c r="ACP30" s="331"/>
      <c r="ACQ30" s="331"/>
      <c r="ACR30" s="331"/>
      <c r="ACS30" s="331"/>
      <c r="ACT30" s="331"/>
      <c r="ACU30" s="331"/>
      <c r="ACV30" s="331"/>
      <c r="ACW30" s="331"/>
      <c r="ACX30" s="331"/>
      <c r="ACY30" s="331"/>
      <c r="ACZ30" s="331"/>
      <c r="ADA30" s="331"/>
      <c r="ADB30" s="331"/>
      <c r="ADC30" s="331"/>
      <c r="ADD30" s="331"/>
      <c r="ADE30" s="331"/>
      <c r="ADF30" s="331"/>
      <c r="ADG30" s="331"/>
      <c r="ADH30" s="331"/>
      <c r="ADI30" s="331"/>
      <c r="ADJ30" s="331"/>
      <c r="ADK30" s="331"/>
      <c r="ADL30" s="331"/>
      <c r="ADM30" s="331"/>
      <c r="ADN30" s="331"/>
      <c r="ADO30" s="331"/>
      <c r="ADP30" s="331"/>
      <c r="ADQ30" s="331"/>
      <c r="ADR30" s="331"/>
      <c r="ADS30" s="331"/>
      <c r="ADT30" s="331"/>
      <c r="ADU30" s="331"/>
      <c r="ADV30" s="331"/>
      <c r="ADW30" s="331"/>
      <c r="ADX30" s="331"/>
      <c r="ADY30" s="331"/>
      <c r="ADZ30" s="331"/>
      <c r="AEA30" s="331"/>
      <c r="AEB30" s="331"/>
      <c r="AEC30" s="331"/>
      <c r="AED30" s="331"/>
      <c r="AEE30" s="331"/>
      <c r="AEF30" s="331"/>
      <c r="AEG30" s="331"/>
      <c r="AEH30" s="331"/>
      <c r="AEI30" s="331"/>
      <c r="AEJ30" s="331"/>
      <c r="AEK30" s="331"/>
      <c r="AEL30" s="331"/>
      <c r="AEM30" s="331"/>
      <c r="AEN30" s="331"/>
      <c r="AEO30" s="331"/>
      <c r="AEP30" s="331"/>
      <c r="AEQ30" s="331"/>
      <c r="AER30" s="331"/>
      <c r="AES30" s="331"/>
      <c r="AET30" s="331"/>
      <c r="AEU30" s="331"/>
      <c r="AEV30" s="331"/>
      <c r="AEW30" s="331"/>
      <c r="AEX30" s="331"/>
      <c r="AEY30" s="331"/>
      <c r="AEZ30" s="331"/>
      <c r="AFA30" s="331"/>
      <c r="AFB30" s="331"/>
      <c r="AFC30" s="331"/>
      <c r="AFD30" s="331"/>
      <c r="AFE30" s="331"/>
      <c r="AFF30" s="331"/>
      <c r="AFG30" s="331"/>
      <c r="AFH30" s="331"/>
      <c r="AFI30" s="331"/>
      <c r="AFJ30" s="331"/>
      <c r="AFK30" s="331"/>
      <c r="AFL30" s="331"/>
      <c r="AFM30" s="331"/>
      <c r="AFN30" s="331"/>
      <c r="AFO30" s="331"/>
      <c r="AFP30" s="331"/>
      <c r="AFQ30" s="331"/>
      <c r="AFR30" s="331"/>
      <c r="AFS30" s="331"/>
      <c r="AFT30" s="331"/>
      <c r="AFU30" s="331"/>
      <c r="AFV30" s="331"/>
      <c r="AFW30" s="331"/>
      <c r="AFX30" s="331"/>
      <c r="AFY30" s="331"/>
      <c r="AFZ30" s="331"/>
      <c r="AGA30" s="331"/>
      <c r="AGB30" s="331"/>
      <c r="AGC30" s="331"/>
      <c r="AGD30" s="331"/>
      <c r="AGE30" s="331"/>
      <c r="AGF30" s="331"/>
      <c r="AGG30" s="331"/>
      <c r="AGH30" s="331"/>
      <c r="AGI30" s="331"/>
      <c r="AGJ30" s="331"/>
      <c r="AGK30" s="331"/>
      <c r="AGL30" s="331"/>
      <c r="AGM30" s="331"/>
      <c r="AGN30" s="331"/>
      <c r="AGO30" s="331"/>
      <c r="AGP30" s="331"/>
      <c r="AGQ30" s="331"/>
      <c r="AGR30" s="331"/>
      <c r="AGS30" s="331"/>
      <c r="AGT30" s="331"/>
      <c r="AGU30" s="331"/>
      <c r="AGV30" s="331"/>
      <c r="AGW30" s="331"/>
      <c r="AGX30" s="331"/>
      <c r="AGY30" s="331"/>
      <c r="AGZ30" s="331"/>
      <c r="AHA30" s="331"/>
      <c r="AHB30" s="331"/>
      <c r="AHC30" s="331"/>
      <c r="AHD30" s="331"/>
      <c r="AHE30" s="331"/>
      <c r="AHF30" s="331"/>
      <c r="AHG30" s="331"/>
      <c r="AHH30" s="331"/>
      <c r="AHI30" s="331"/>
      <c r="AHJ30" s="331"/>
      <c r="AHK30" s="331"/>
      <c r="AHL30" s="331"/>
      <c r="AHM30" s="331"/>
      <c r="AHN30" s="331"/>
      <c r="AHO30" s="331"/>
      <c r="AHP30" s="331"/>
      <c r="AHQ30" s="331"/>
      <c r="AHR30" s="331"/>
      <c r="AHS30" s="331"/>
      <c r="AHT30" s="331"/>
      <c r="AHU30" s="331"/>
      <c r="AHV30" s="331"/>
      <c r="AHW30" s="331"/>
      <c r="AHX30" s="331"/>
      <c r="AHY30" s="331"/>
      <c r="AHZ30" s="331"/>
      <c r="AIA30" s="331"/>
      <c r="AIB30" s="331"/>
      <c r="AIC30" s="331"/>
      <c r="AID30" s="331"/>
      <c r="AIE30" s="331"/>
      <c r="AIF30" s="331"/>
      <c r="AIG30" s="331"/>
      <c r="AIH30" s="331"/>
      <c r="AII30" s="331"/>
      <c r="AIJ30" s="331"/>
      <c r="AIK30" s="331"/>
      <c r="AIL30" s="331"/>
      <c r="AIM30" s="331"/>
      <c r="AIN30" s="331"/>
      <c r="AIO30" s="331"/>
      <c r="AIP30" s="331"/>
      <c r="AIQ30" s="331"/>
      <c r="AIR30" s="331"/>
      <c r="AIS30" s="331"/>
      <c r="AIT30" s="331"/>
      <c r="AIU30" s="331"/>
      <c r="AIV30" s="331"/>
      <c r="AIW30" s="331"/>
      <c r="AIX30" s="331"/>
      <c r="AIY30" s="331"/>
      <c r="AIZ30" s="331"/>
      <c r="AJA30" s="331"/>
      <c r="AJB30" s="331"/>
      <c r="AJC30" s="331"/>
      <c r="AJD30" s="331"/>
      <c r="AJE30" s="331"/>
      <c r="AJF30" s="331"/>
      <c r="AJG30" s="331"/>
      <c r="AJH30" s="331"/>
      <c r="AJI30" s="331"/>
      <c r="AJJ30" s="331"/>
      <c r="AJK30" s="331"/>
      <c r="AJL30" s="331"/>
      <c r="AJM30" s="331"/>
      <c r="AJN30" s="331"/>
      <c r="AJO30" s="331"/>
      <c r="AJP30" s="331"/>
      <c r="AJQ30" s="331"/>
      <c r="AJR30" s="331"/>
      <c r="AJS30" s="331"/>
      <c r="AJT30" s="331"/>
      <c r="AJU30" s="331"/>
      <c r="AJV30" s="331"/>
      <c r="AJW30" s="331"/>
      <c r="AJX30" s="331"/>
      <c r="AJY30" s="331"/>
      <c r="AJZ30" s="331"/>
      <c r="AKA30" s="331"/>
      <c r="AKB30" s="331"/>
      <c r="AKC30" s="331"/>
      <c r="AKD30" s="331"/>
      <c r="AKE30" s="331"/>
      <c r="AKF30" s="331"/>
      <c r="AKG30" s="331"/>
      <c r="AKH30" s="331"/>
      <c r="AKI30" s="331"/>
      <c r="AKJ30" s="331"/>
      <c r="AKK30" s="331"/>
      <c r="AKL30" s="331"/>
      <c r="AKM30" s="331"/>
      <c r="AKN30" s="331"/>
      <c r="AKO30" s="331"/>
      <c r="AKP30" s="331"/>
      <c r="AKQ30" s="331"/>
      <c r="AKR30" s="331"/>
      <c r="AKS30" s="331"/>
      <c r="AKT30" s="331"/>
      <c r="AKU30" s="331"/>
      <c r="AKV30" s="331"/>
      <c r="AKW30" s="331"/>
      <c r="AKX30" s="331"/>
      <c r="AKY30" s="331"/>
      <c r="AKZ30" s="331"/>
      <c r="ALA30" s="331"/>
      <c r="ALB30" s="331"/>
      <c r="ALC30" s="331"/>
      <c r="ALD30" s="331"/>
      <c r="ALE30" s="331"/>
      <c r="ALF30" s="331"/>
      <c r="ALG30" s="331"/>
      <c r="ALH30" s="331"/>
      <c r="ALI30" s="331"/>
      <c r="ALJ30" s="331"/>
      <c r="ALK30" s="331"/>
      <c r="ALL30" s="331"/>
      <c r="ALM30" s="331"/>
      <c r="ALN30" s="331"/>
      <c r="ALO30" s="331"/>
      <c r="ALP30" s="331"/>
      <c r="ALQ30" s="331"/>
      <c r="ALR30" s="331"/>
      <c r="ALS30" s="331"/>
      <c r="ALT30" s="331"/>
      <c r="ALU30" s="331"/>
      <c r="ALV30" s="331"/>
      <c r="ALW30" s="331"/>
      <c r="ALX30" s="331"/>
      <c r="ALY30" s="331"/>
      <c r="ALZ30" s="331"/>
      <c r="AMA30" s="331"/>
      <c r="AMB30" s="331"/>
      <c r="AMC30" s="331"/>
      <c r="AMD30" s="331"/>
      <c r="AME30" s="331"/>
      <c r="AMF30" s="331"/>
      <c r="AMG30" s="331"/>
      <c r="AMH30" s="331"/>
      <c r="AMI30" s="331"/>
      <c r="AMJ30" s="331"/>
      <c r="AMK30" s="331"/>
      <c r="AML30" s="331"/>
    </row>
    <row r="31" spans="2:1026" s="74" customFormat="1" ht="39.75" customHeight="1" x14ac:dyDescent="0.85">
      <c r="B31" s="650"/>
      <c r="C31" s="545"/>
      <c r="D31" s="545"/>
      <c r="E31" s="546"/>
      <c r="F31" s="544"/>
      <c r="G31" s="545"/>
      <c r="H31" s="331"/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  <c r="BC31" s="331"/>
      <c r="BD31" s="331"/>
      <c r="BE31" s="331"/>
      <c r="BF31" s="331"/>
      <c r="BG31" s="331"/>
      <c r="BH31" s="331"/>
      <c r="BI31" s="331"/>
      <c r="BJ31" s="331"/>
      <c r="BK31" s="331"/>
      <c r="BL31" s="331"/>
      <c r="BM31" s="331"/>
      <c r="BN31" s="331"/>
      <c r="BO31" s="331"/>
      <c r="BP31" s="331"/>
      <c r="BQ31" s="331"/>
      <c r="BR31" s="331"/>
      <c r="BS31" s="331"/>
      <c r="BT31" s="331"/>
      <c r="BU31" s="331"/>
      <c r="BV31" s="331"/>
      <c r="BW31" s="331"/>
      <c r="BX31" s="331"/>
      <c r="BY31" s="331"/>
      <c r="BZ31" s="331"/>
      <c r="CA31" s="331"/>
      <c r="CB31" s="331"/>
      <c r="CC31" s="331"/>
      <c r="CD31" s="331"/>
      <c r="CE31" s="331"/>
      <c r="CF31" s="331"/>
      <c r="CG31" s="331"/>
      <c r="CH31" s="331"/>
      <c r="CI31" s="331"/>
      <c r="CJ31" s="331"/>
      <c r="CK31" s="331"/>
      <c r="CL31" s="331"/>
      <c r="CM31" s="331"/>
      <c r="CN31" s="331"/>
      <c r="CO31" s="331"/>
      <c r="CP31" s="331"/>
      <c r="CQ31" s="331"/>
      <c r="CR31" s="331"/>
      <c r="CS31" s="331"/>
      <c r="CT31" s="331"/>
      <c r="CU31" s="331"/>
      <c r="CV31" s="331"/>
      <c r="CW31" s="331"/>
      <c r="CX31" s="331"/>
      <c r="CY31" s="331"/>
      <c r="CZ31" s="331"/>
      <c r="DA31" s="331"/>
      <c r="DB31" s="331"/>
      <c r="DC31" s="331"/>
      <c r="DD31" s="331"/>
      <c r="DE31" s="331"/>
      <c r="DF31" s="331"/>
      <c r="DG31" s="331"/>
      <c r="DH31" s="331"/>
      <c r="DI31" s="331"/>
      <c r="DJ31" s="331"/>
      <c r="DK31" s="331"/>
      <c r="DL31" s="331"/>
      <c r="DM31" s="331"/>
      <c r="DN31" s="331"/>
      <c r="DO31" s="331"/>
      <c r="DP31" s="331"/>
      <c r="DQ31" s="331"/>
      <c r="DR31" s="331"/>
      <c r="DS31" s="331"/>
      <c r="DT31" s="331"/>
      <c r="DU31" s="331"/>
      <c r="DV31" s="331"/>
      <c r="DW31" s="331"/>
      <c r="DX31" s="331"/>
      <c r="DY31" s="331"/>
      <c r="DZ31" s="331"/>
      <c r="EA31" s="331"/>
      <c r="EB31" s="331"/>
      <c r="EC31" s="331"/>
      <c r="ED31" s="331"/>
      <c r="EE31" s="331"/>
      <c r="EF31" s="331"/>
      <c r="EG31" s="331"/>
      <c r="EH31" s="331"/>
      <c r="EI31" s="331"/>
      <c r="EJ31" s="331"/>
      <c r="EK31" s="331"/>
      <c r="EL31" s="331"/>
      <c r="EM31" s="331"/>
      <c r="EN31" s="331"/>
      <c r="EO31" s="331"/>
      <c r="EP31" s="331"/>
      <c r="EQ31" s="331"/>
      <c r="ER31" s="331"/>
      <c r="ES31" s="331"/>
      <c r="ET31" s="331"/>
      <c r="EU31" s="331"/>
      <c r="EV31" s="331"/>
      <c r="EW31" s="331"/>
      <c r="EX31" s="331"/>
      <c r="EY31" s="331"/>
      <c r="EZ31" s="331"/>
      <c r="FA31" s="331"/>
      <c r="FB31" s="331"/>
      <c r="FC31" s="331"/>
      <c r="FD31" s="331"/>
      <c r="FE31" s="331"/>
      <c r="FF31" s="331"/>
      <c r="FG31" s="331"/>
      <c r="FH31" s="331"/>
      <c r="FI31" s="331"/>
      <c r="FJ31" s="331"/>
      <c r="FK31" s="331"/>
      <c r="FL31" s="331"/>
      <c r="FM31" s="331"/>
      <c r="FN31" s="331"/>
      <c r="FO31" s="331"/>
      <c r="FP31" s="331"/>
      <c r="FQ31" s="331"/>
      <c r="FR31" s="331"/>
      <c r="FS31" s="331"/>
      <c r="FT31" s="331"/>
      <c r="FU31" s="331"/>
      <c r="FV31" s="331"/>
      <c r="FW31" s="331"/>
      <c r="FX31" s="331"/>
      <c r="FY31" s="331"/>
      <c r="FZ31" s="331"/>
      <c r="GA31" s="331"/>
      <c r="GB31" s="331"/>
      <c r="GC31" s="331"/>
      <c r="GD31" s="331"/>
      <c r="GE31" s="331"/>
      <c r="GF31" s="331"/>
      <c r="GG31" s="331"/>
      <c r="GH31" s="331"/>
      <c r="GI31" s="331"/>
      <c r="GJ31" s="331"/>
      <c r="GK31" s="331"/>
      <c r="GL31" s="331"/>
      <c r="GM31" s="331"/>
      <c r="GN31" s="331"/>
      <c r="GO31" s="331"/>
      <c r="GP31" s="331"/>
      <c r="GQ31" s="331"/>
      <c r="GR31" s="331"/>
      <c r="GS31" s="331"/>
      <c r="GT31" s="331"/>
      <c r="GU31" s="331"/>
      <c r="GV31" s="331"/>
      <c r="GW31" s="331"/>
      <c r="GX31" s="331"/>
      <c r="GY31" s="331"/>
      <c r="GZ31" s="331"/>
      <c r="HA31" s="331"/>
      <c r="HB31" s="331"/>
      <c r="HC31" s="331"/>
      <c r="HD31" s="331"/>
      <c r="HE31" s="331"/>
      <c r="HF31" s="331"/>
      <c r="HG31" s="331"/>
      <c r="HH31" s="331"/>
      <c r="HI31" s="331"/>
      <c r="HJ31" s="331"/>
      <c r="HK31" s="331"/>
      <c r="HL31" s="331"/>
      <c r="HM31" s="331"/>
      <c r="HN31" s="331"/>
      <c r="HO31" s="331"/>
      <c r="HP31" s="331"/>
      <c r="HQ31" s="331"/>
      <c r="HR31" s="331"/>
      <c r="HS31" s="331"/>
      <c r="HT31" s="331"/>
      <c r="HU31" s="331"/>
      <c r="HV31" s="331"/>
      <c r="HW31" s="331"/>
      <c r="HX31" s="331"/>
      <c r="HY31" s="331"/>
      <c r="HZ31" s="331"/>
      <c r="IA31" s="331"/>
      <c r="IB31" s="331"/>
      <c r="IC31" s="331"/>
      <c r="ID31" s="331"/>
      <c r="IE31" s="331"/>
      <c r="IF31" s="331"/>
      <c r="IG31" s="331"/>
      <c r="IH31" s="331"/>
      <c r="II31" s="331"/>
      <c r="IJ31" s="331"/>
      <c r="IK31" s="331"/>
      <c r="IL31" s="331"/>
      <c r="IM31" s="331"/>
      <c r="IN31" s="331"/>
      <c r="IO31" s="331"/>
      <c r="IP31" s="331"/>
      <c r="IQ31" s="331"/>
      <c r="IR31" s="331"/>
      <c r="IS31" s="331"/>
      <c r="IT31" s="331"/>
      <c r="IU31" s="331"/>
      <c r="IV31" s="331"/>
      <c r="IW31" s="331"/>
      <c r="IX31" s="331"/>
      <c r="IY31" s="331"/>
      <c r="IZ31" s="331"/>
      <c r="JA31" s="331"/>
      <c r="JB31" s="331"/>
      <c r="JC31" s="331"/>
      <c r="JD31" s="331"/>
      <c r="JE31" s="331"/>
      <c r="JF31" s="331"/>
      <c r="JG31" s="331"/>
      <c r="JH31" s="331"/>
      <c r="JI31" s="331"/>
      <c r="JJ31" s="331"/>
      <c r="JK31" s="331"/>
      <c r="JL31" s="331"/>
      <c r="JM31" s="331"/>
      <c r="JN31" s="331"/>
      <c r="JO31" s="331"/>
      <c r="JP31" s="331"/>
      <c r="JQ31" s="331"/>
      <c r="JR31" s="331"/>
      <c r="JS31" s="331"/>
      <c r="JT31" s="331"/>
      <c r="JU31" s="331"/>
      <c r="JV31" s="331"/>
      <c r="JW31" s="331"/>
      <c r="JX31" s="331"/>
      <c r="JY31" s="331"/>
      <c r="JZ31" s="331"/>
      <c r="KA31" s="331"/>
      <c r="KB31" s="331"/>
      <c r="KC31" s="331"/>
      <c r="KD31" s="331"/>
      <c r="KE31" s="331"/>
      <c r="KF31" s="331"/>
      <c r="KG31" s="331"/>
      <c r="KH31" s="331"/>
      <c r="KI31" s="331"/>
      <c r="KJ31" s="331"/>
      <c r="KK31" s="331"/>
      <c r="KL31" s="331"/>
      <c r="KM31" s="331"/>
      <c r="KN31" s="331"/>
      <c r="KO31" s="331"/>
      <c r="KP31" s="331"/>
      <c r="KQ31" s="331"/>
      <c r="KR31" s="331"/>
      <c r="KS31" s="331"/>
      <c r="KT31" s="331"/>
      <c r="KU31" s="331"/>
      <c r="KV31" s="331"/>
      <c r="KW31" s="331"/>
      <c r="KX31" s="331"/>
      <c r="KY31" s="331"/>
      <c r="KZ31" s="331"/>
      <c r="LA31" s="331"/>
      <c r="LB31" s="331"/>
      <c r="LC31" s="331"/>
      <c r="LD31" s="331"/>
      <c r="LE31" s="331"/>
      <c r="LF31" s="331"/>
      <c r="LG31" s="331"/>
      <c r="LH31" s="331"/>
      <c r="LI31" s="331"/>
      <c r="LJ31" s="331"/>
      <c r="LK31" s="331"/>
      <c r="LL31" s="331"/>
      <c r="LM31" s="331"/>
      <c r="LN31" s="331"/>
      <c r="LO31" s="331"/>
      <c r="LP31" s="331"/>
      <c r="LQ31" s="331"/>
      <c r="LR31" s="331"/>
      <c r="LS31" s="331"/>
      <c r="LT31" s="331"/>
      <c r="LU31" s="331"/>
      <c r="LV31" s="331"/>
      <c r="LW31" s="331"/>
      <c r="LX31" s="331"/>
      <c r="LY31" s="331"/>
      <c r="LZ31" s="331"/>
      <c r="MA31" s="331"/>
      <c r="MB31" s="331"/>
      <c r="MC31" s="331"/>
      <c r="MD31" s="331"/>
      <c r="ME31" s="331"/>
      <c r="MF31" s="331"/>
      <c r="MG31" s="331"/>
      <c r="MH31" s="331"/>
      <c r="MI31" s="331"/>
      <c r="MJ31" s="331"/>
      <c r="MK31" s="331"/>
      <c r="ML31" s="331"/>
      <c r="MM31" s="331"/>
      <c r="MN31" s="331"/>
      <c r="MO31" s="331"/>
      <c r="MP31" s="331"/>
      <c r="MQ31" s="331"/>
      <c r="MR31" s="331"/>
      <c r="MS31" s="331"/>
      <c r="MT31" s="331"/>
      <c r="MU31" s="331"/>
      <c r="MV31" s="331"/>
      <c r="MW31" s="331"/>
      <c r="MX31" s="331"/>
      <c r="MY31" s="331"/>
      <c r="MZ31" s="331"/>
      <c r="NA31" s="331"/>
      <c r="NB31" s="331"/>
      <c r="NC31" s="331"/>
      <c r="ND31" s="331"/>
      <c r="NE31" s="331"/>
      <c r="NF31" s="331"/>
      <c r="NG31" s="331"/>
      <c r="NH31" s="331"/>
      <c r="NI31" s="331"/>
      <c r="NJ31" s="331"/>
      <c r="NK31" s="331"/>
      <c r="NL31" s="331"/>
      <c r="NM31" s="331"/>
      <c r="NN31" s="331"/>
      <c r="NO31" s="331"/>
      <c r="NP31" s="331"/>
      <c r="NQ31" s="331"/>
      <c r="NR31" s="331"/>
      <c r="NS31" s="331"/>
      <c r="NT31" s="331"/>
      <c r="NU31" s="331"/>
      <c r="NV31" s="331"/>
      <c r="NW31" s="331"/>
      <c r="NX31" s="331"/>
      <c r="NY31" s="331"/>
      <c r="NZ31" s="331"/>
      <c r="OA31" s="331"/>
      <c r="OB31" s="331"/>
      <c r="OC31" s="331"/>
      <c r="OD31" s="331"/>
      <c r="OE31" s="331"/>
      <c r="OF31" s="331"/>
      <c r="OG31" s="331"/>
      <c r="OH31" s="331"/>
      <c r="OI31" s="331"/>
      <c r="OJ31" s="331"/>
      <c r="OK31" s="331"/>
      <c r="OL31" s="331"/>
      <c r="OM31" s="331"/>
      <c r="ON31" s="331"/>
      <c r="OO31" s="331"/>
      <c r="OP31" s="331"/>
      <c r="OQ31" s="331"/>
      <c r="OR31" s="331"/>
      <c r="OS31" s="331"/>
      <c r="OT31" s="331"/>
      <c r="OU31" s="331"/>
      <c r="OV31" s="331"/>
      <c r="OW31" s="331"/>
      <c r="OX31" s="331"/>
      <c r="OY31" s="331"/>
      <c r="OZ31" s="331"/>
      <c r="PA31" s="331"/>
      <c r="PB31" s="331"/>
      <c r="PC31" s="331"/>
      <c r="PD31" s="331"/>
      <c r="PE31" s="331"/>
      <c r="PF31" s="331"/>
      <c r="PG31" s="331"/>
      <c r="PH31" s="331"/>
      <c r="PI31" s="331"/>
      <c r="PJ31" s="331"/>
      <c r="PK31" s="331"/>
      <c r="PL31" s="331"/>
      <c r="PM31" s="331"/>
      <c r="PN31" s="331"/>
      <c r="PO31" s="331"/>
      <c r="PP31" s="331"/>
      <c r="PQ31" s="331"/>
      <c r="PR31" s="331"/>
      <c r="PS31" s="331"/>
      <c r="PT31" s="331"/>
      <c r="PU31" s="331"/>
      <c r="PV31" s="331"/>
      <c r="PW31" s="331"/>
      <c r="PX31" s="331"/>
      <c r="PY31" s="331"/>
      <c r="PZ31" s="331"/>
      <c r="QA31" s="331"/>
      <c r="QB31" s="331"/>
      <c r="QC31" s="331"/>
      <c r="QD31" s="331"/>
      <c r="QE31" s="331"/>
      <c r="QF31" s="331"/>
      <c r="QG31" s="331"/>
      <c r="QH31" s="331"/>
      <c r="QI31" s="331"/>
      <c r="QJ31" s="331"/>
      <c r="QK31" s="331"/>
      <c r="QL31" s="331"/>
      <c r="QM31" s="331"/>
      <c r="QN31" s="331"/>
      <c r="QO31" s="331"/>
      <c r="QP31" s="331"/>
      <c r="QQ31" s="331"/>
      <c r="QR31" s="331"/>
      <c r="QS31" s="331"/>
      <c r="QT31" s="331"/>
      <c r="QU31" s="331"/>
      <c r="QV31" s="331"/>
      <c r="QW31" s="331"/>
      <c r="QX31" s="331"/>
      <c r="QY31" s="331"/>
      <c r="QZ31" s="331"/>
      <c r="RA31" s="331"/>
      <c r="RB31" s="331"/>
      <c r="RC31" s="331"/>
      <c r="RD31" s="331"/>
      <c r="RE31" s="331"/>
      <c r="RF31" s="331"/>
      <c r="RG31" s="331"/>
      <c r="RH31" s="331"/>
      <c r="RI31" s="331"/>
      <c r="RJ31" s="331"/>
      <c r="RK31" s="331"/>
      <c r="RL31" s="331"/>
      <c r="RM31" s="331"/>
      <c r="RN31" s="331"/>
      <c r="RO31" s="331"/>
      <c r="RP31" s="331"/>
      <c r="RQ31" s="331"/>
      <c r="RR31" s="331"/>
      <c r="RS31" s="331"/>
      <c r="RT31" s="331"/>
      <c r="RU31" s="331"/>
      <c r="RV31" s="331"/>
      <c r="RW31" s="331"/>
      <c r="RX31" s="331"/>
      <c r="RY31" s="331"/>
      <c r="RZ31" s="331"/>
      <c r="SA31" s="331"/>
      <c r="SB31" s="331"/>
      <c r="SC31" s="331"/>
      <c r="SD31" s="331"/>
      <c r="SE31" s="331"/>
      <c r="SF31" s="331"/>
      <c r="SG31" s="331"/>
      <c r="SH31" s="331"/>
      <c r="SI31" s="331"/>
      <c r="SJ31" s="331"/>
      <c r="SK31" s="331"/>
      <c r="SL31" s="331"/>
      <c r="SM31" s="331"/>
      <c r="SN31" s="331"/>
      <c r="SO31" s="331"/>
      <c r="SP31" s="331"/>
      <c r="SQ31" s="331"/>
      <c r="SR31" s="331"/>
      <c r="SS31" s="331"/>
      <c r="ST31" s="331"/>
      <c r="SU31" s="331"/>
      <c r="SV31" s="331"/>
      <c r="SW31" s="331"/>
      <c r="SX31" s="331"/>
      <c r="SY31" s="331"/>
      <c r="SZ31" s="331"/>
      <c r="TA31" s="331"/>
      <c r="TB31" s="331"/>
      <c r="TC31" s="331"/>
      <c r="TD31" s="331"/>
      <c r="TE31" s="331"/>
      <c r="TF31" s="331"/>
      <c r="TG31" s="331"/>
      <c r="TH31" s="331"/>
      <c r="TI31" s="331"/>
      <c r="TJ31" s="331"/>
      <c r="TK31" s="331"/>
      <c r="TL31" s="331"/>
      <c r="TM31" s="331"/>
      <c r="TN31" s="331"/>
      <c r="TO31" s="331"/>
      <c r="TP31" s="331"/>
      <c r="TQ31" s="331"/>
      <c r="TR31" s="331"/>
      <c r="TS31" s="331"/>
      <c r="TT31" s="331"/>
      <c r="TU31" s="331"/>
      <c r="TV31" s="331"/>
      <c r="TW31" s="331"/>
      <c r="TX31" s="331"/>
      <c r="TY31" s="331"/>
      <c r="TZ31" s="331"/>
      <c r="UA31" s="331"/>
      <c r="UB31" s="331"/>
      <c r="UC31" s="331"/>
      <c r="UD31" s="331"/>
      <c r="UE31" s="331"/>
      <c r="UF31" s="331"/>
      <c r="UG31" s="331"/>
      <c r="UH31" s="331"/>
      <c r="UI31" s="331"/>
      <c r="UJ31" s="331"/>
      <c r="UK31" s="331"/>
      <c r="UL31" s="331"/>
      <c r="UM31" s="331"/>
      <c r="UN31" s="331"/>
      <c r="UO31" s="331"/>
      <c r="UP31" s="331"/>
      <c r="UQ31" s="331"/>
      <c r="UR31" s="331"/>
      <c r="US31" s="331"/>
      <c r="UT31" s="331"/>
      <c r="UU31" s="331"/>
      <c r="UV31" s="331"/>
      <c r="UW31" s="331"/>
      <c r="UX31" s="331"/>
      <c r="UY31" s="331"/>
      <c r="UZ31" s="331"/>
      <c r="VA31" s="331"/>
      <c r="VB31" s="331"/>
      <c r="VC31" s="331"/>
      <c r="VD31" s="331"/>
      <c r="VE31" s="331"/>
      <c r="VF31" s="331"/>
      <c r="VG31" s="331"/>
      <c r="VH31" s="331"/>
      <c r="VI31" s="331"/>
      <c r="VJ31" s="331"/>
      <c r="VK31" s="331"/>
      <c r="VL31" s="331"/>
      <c r="VM31" s="331"/>
      <c r="VN31" s="331"/>
      <c r="VO31" s="331"/>
      <c r="VP31" s="331"/>
      <c r="VQ31" s="331"/>
      <c r="VR31" s="331"/>
      <c r="VS31" s="331"/>
      <c r="VT31" s="331"/>
      <c r="VU31" s="331"/>
      <c r="VV31" s="331"/>
      <c r="VW31" s="331"/>
      <c r="VX31" s="331"/>
      <c r="VY31" s="331"/>
      <c r="VZ31" s="331"/>
      <c r="WA31" s="331"/>
      <c r="WB31" s="331"/>
      <c r="WC31" s="331"/>
      <c r="WD31" s="331"/>
      <c r="WE31" s="331"/>
      <c r="WF31" s="331"/>
      <c r="WG31" s="331"/>
      <c r="WH31" s="331"/>
      <c r="WI31" s="331"/>
      <c r="WJ31" s="331"/>
      <c r="WK31" s="331"/>
      <c r="WL31" s="331"/>
      <c r="WM31" s="331"/>
      <c r="WN31" s="331"/>
      <c r="WO31" s="331"/>
      <c r="WP31" s="331"/>
      <c r="WQ31" s="331"/>
      <c r="WR31" s="331"/>
      <c r="WS31" s="331"/>
      <c r="WT31" s="331"/>
      <c r="WU31" s="331"/>
      <c r="WV31" s="331"/>
      <c r="WW31" s="331"/>
      <c r="WX31" s="331"/>
      <c r="WY31" s="331"/>
      <c r="WZ31" s="331"/>
      <c r="XA31" s="331"/>
      <c r="XB31" s="331"/>
      <c r="XC31" s="331"/>
      <c r="XD31" s="331"/>
      <c r="XE31" s="331"/>
      <c r="XF31" s="331"/>
      <c r="XG31" s="331"/>
      <c r="XH31" s="331"/>
      <c r="XI31" s="331"/>
      <c r="XJ31" s="331"/>
      <c r="XK31" s="331"/>
      <c r="XL31" s="331"/>
      <c r="XM31" s="331"/>
      <c r="XN31" s="331"/>
      <c r="XO31" s="331"/>
      <c r="XP31" s="331"/>
      <c r="XQ31" s="331"/>
      <c r="XR31" s="331"/>
      <c r="XS31" s="331"/>
      <c r="XT31" s="331"/>
      <c r="XU31" s="331"/>
      <c r="XV31" s="331"/>
      <c r="XW31" s="331"/>
      <c r="XX31" s="331"/>
      <c r="XY31" s="331"/>
      <c r="XZ31" s="331"/>
      <c r="YA31" s="331"/>
      <c r="YB31" s="331"/>
      <c r="YC31" s="331"/>
      <c r="YD31" s="331"/>
      <c r="YE31" s="331"/>
      <c r="YF31" s="331"/>
      <c r="YG31" s="331"/>
      <c r="YH31" s="331"/>
      <c r="YI31" s="331"/>
      <c r="YJ31" s="331"/>
      <c r="YK31" s="331"/>
      <c r="YL31" s="331"/>
      <c r="YM31" s="331"/>
      <c r="YN31" s="331"/>
      <c r="YO31" s="331"/>
      <c r="YP31" s="331"/>
      <c r="YQ31" s="331"/>
      <c r="YR31" s="331"/>
      <c r="YS31" s="331"/>
      <c r="YT31" s="331"/>
      <c r="YU31" s="331"/>
      <c r="YV31" s="331"/>
      <c r="YW31" s="331"/>
      <c r="YX31" s="331"/>
      <c r="YY31" s="331"/>
      <c r="YZ31" s="331"/>
      <c r="ZA31" s="331"/>
      <c r="ZB31" s="331"/>
      <c r="ZC31" s="331"/>
      <c r="ZD31" s="331"/>
      <c r="ZE31" s="331"/>
      <c r="ZF31" s="331"/>
      <c r="ZG31" s="331"/>
      <c r="ZH31" s="331"/>
      <c r="ZI31" s="331"/>
      <c r="ZJ31" s="331"/>
      <c r="ZK31" s="331"/>
      <c r="ZL31" s="331"/>
      <c r="ZM31" s="331"/>
      <c r="ZN31" s="331"/>
      <c r="ZO31" s="331"/>
      <c r="ZP31" s="331"/>
      <c r="ZQ31" s="331"/>
      <c r="ZR31" s="331"/>
      <c r="ZS31" s="331"/>
      <c r="ZT31" s="331"/>
      <c r="ZU31" s="331"/>
      <c r="ZV31" s="331"/>
      <c r="ZW31" s="331"/>
      <c r="ZX31" s="331"/>
      <c r="ZY31" s="331"/>
      <c r="ZZ31" s="331"/>
      <c r="AAA31" s="331"/>
      <c r="AAB31" s="331"/>
      <c r="AAC31" s="331"/>
      <c r="AAD31" s="331"/>
      <c r="AAE31" s="331"/>
      <c r="AAF31" s="331"/>
      <c r="AAG31" s="331"/>
      <c r="AAH31" s="331"/>
      <c r="AAI31" s="331"/>
      <c r="AAJ31" s="331"/>
      <c r="AAK31" s="331"/>
      <c r="AAL31" s="331"/>
      <c r="AAM31" s="331"/>
      <c r="AAN31" s="331"/>
      <c r="AAO31" s="331"/>
      <c r="AAP31" s="331"/>
      <c r="AAQ31" s="331"/>
      <c r="AAR31" s="331"/>
      <c r="AAS31" s="331"/>
      <c r="AAT31" s="331"/>
      <c r="AAU31" s="331"/>
      <c r="AAV31" s="331"/>
      <c r="AAW31" s="331"/>
      <c r="AAX31" s="331"/>
      <c r="AAY31" s="331"/>
      <c r="AAZ31" s="331"/>
      <c r="ABA31" s="331"/>
      <c r="ABB31" s="331"/>
      <c r="ABC31" s="331"/>
      <c r="ABD31" s="331"/>
      <c r="ABE31" s="331"/>
      <c r="ABF31" s="331"/>
      <c r="ABG31" s="331"/>
      <c r="ABH31" s="331"/>
      <c r="ABI31" s="331"/>
      <c r="ABJ31" s="331"/>
      <c r="ABK31" s="331"/>
      <c r="ABL31" s="331"/>
      <c r="ABM31" s="331"/>
      <c r="ABN31" s="331"/>
      <c r="ABO31" s="331"/>
      <c r="ABP31" s="331"/>
      <c r="ABQ31" s="331"/>
      <c r="ABR31" s="331"/>
      <c r="ABS31" s="331"/>
      <c r="ABT31" s="331"/>
      <c r="ABU31" s="331"/>
      <c r="ABV31" s="331"/>
      <c r="ABW31" s="331"/>
      <c r="ABX31" s="331"/>
      <c r="ABY31" s="331"/>
      <c r="ABZ31" s="331"/>
      <c r="ACA31" s="331"/>
      <c r="ACB31" s="331"/>
      <c r="ACC31" s="331"/>
      <c r="ACD31" s="331"/>
      <c r="ACE31" s="331"/>
      <c r="ACF31" s="331"/>
      <c r="ACG31" s="331"/>
      <c r="ACH31" s="331"/>
      <c r="ACI31" s="331"/>
      <c r="ACJ31" s="331"/>
      <c r="ACK31" s="331"/>
      <c r="ACL31" s="331"/>
      <c r="ACM31" s="331"/>
      <c r="ACN31" s="331"/>
      <c r="ACO31" s="331"/>
      <c r="ACP31" s="331"/>
      <c r="ACQ31" s="331"/>
      <c r="ACR31" s="331"/>
      <c r="ACS31" s="331"/>
      <c r="ACT31" s="331"/>
      <c r="ACU31" s="331"/>
      <c r="ACV31" s="331"/>
      <c r="ACW31" s="331"/>
      <c r="ACX31" s="331"/>
      <c r="ACY31" s="331"/>
      <c r="ACZ31" s="331"/>
      <c r="ADA31" s="331"/>
      <c r="ADB31" s="331"/>
      <c r="ADC31" s="331"/>
      <c r="ADD31" s="331"/>
      <c r="ADE31" s="331"/>
      <c r="ADF31" s="331"/>
      <c r="ADG31" s="331"/>
      <c r="ADH31" s="331"/>
      <c r="ADI31" s="331"/>
      <c r="ADJ31" s="331"/>
      <c r="ADK31" s="331"/>
      <c r="ADL31" s="331"/>
      <c r="ADM31" s="331"/>
      <c r="ADN31" s="331"/>
      <c r="ADO31" s="331"/>
      <c r="ADP31" s="331"/>
      <c r="ADQ31" s="331"/>
      <c r="ADR31" s="331"/>
      <c r="ADS31" s="331"/>
      <c r="ADT31" s="331"/>
      <c r="ADU31" s="331"/>
      <c r="ADV31" s="331"/>
      <c r="ADW31" s="331"/>
      <c r="ADX31" s="331"/>
      <c r="ADY31" s="331"/>
      <c r="ADZ31" s="331"/>
      <c r="AEA31" s="331"/>
      <c r="AEB31" s="331"/>
      <c r="AEC31" s="331"/>
      <c r="AED31" s="331"/>
      <c r="AEE31" s="331"/>
      <c r="AEF31" s="331"/>
      <c r="AEG31" s="331"/>
      <c r="AEH31" s="331"/>
      <c r="AEI31" s="331"/>
      <c r="AEJ31" s="331"/>
      <c r="AEK31" s="331"/>
      <c r="AEL31" s="331"/>
      <c r="AEM31" s="331"/>
      <c r="AEN31" s="331"/>
      <c r="AEO31" s="331"/>
      <c r="AEP31" s="331"/>
      <c r="AEQ31" s="331"/>
      <c r="AER31" s="331"/>
      <c r="AES31" s="331"/>
      <c r="AET31" s="331"/>
      <c r="AEU31" s="331"/>
      <c r="AEV31" s="331"/>
      <c r="AEW31" s="331"/>
      <c r="AEX31" s="331"/>
      <c r="AEY31" s="331"/>
      <c r="AEZ31" s="331"/>
      <c r="AFA31" s="331"/>
      <c r="AFB31" s="331"/>
      <c r="AFC31" s="331"/>
      <c r="AFD31" s="331"/>
      <c r="AFE31" s="331"/>
      <c r="AFF31" s="331"/>
      <c r="AFG31" s="331"/>
      <c r="AFH31" s="331"/>
      <c r="AFI31" s="331"/>
      <c r="AFJ31" s="331"/>
      <c r="AFK31" s="331"/>
      <c r="AFL31" s="331"/>
      <c r="AFM31" s="331"/>
      <c r="AFN31" s="331"/>
      <c r="AFO31" s="331"/>
      <c r="AFP31" s="331"/>
      <c r="AFQ31" s="331"/>
      <c r="AFR31" s="331"/>
      <c r="AFS31" s="331"/>
      <c r="AFT31" s="331"/>
      <c r="AFU31" s="331"/>
      <c r="AFV31" s="331"/>
      <c r="AFW31" s="331"/>
      <c r="AFX31" s="331"/>
      <c r="AFY31" s="331"/>
      <c r="AFZ31" s="331"/>
      <c r="AGA31" s="331"/>
      <c r="AGB31" s="331"/>
      <c r="AGC31" s="331"/>
      <c r="AGD31" s="331"/>
      <c r="AGE31" s="331"/>
      <c r="AGF31" s="331"/>
      <c r="AGG31" s="331"/>
      <c r="AGH31" s="331"/>
      <c r="AGI31" s="331"/>
      <c r="AGJ31" s="331"/>
      <c r="AGK31" s="331"/>
      <c r="AGL31" s="331"/>
      <c r="AGM31" s="331"/>
      <c r="AGN31" s="331"/>
      <c r="AGO31" s="331"/>
      <c r="AGP31" s="331"/>
      <c r="AGQ31" s="331"/>
      <c r="AGR31" s="331"/>
      <c r="AGS31" s="331"/>
      <c r="AGT31" s="331"/>
      <c r="AGU31" s="331"/>
      <c r="AGV31" s="331"/>
      <c r="AGW31" s="331"/>
      <c r="AGX31" s="331"/>
      <c r="AGY31" s="331"/>
      <c r="AGZ31" s="331"/>
      <c r="AHA31" s="331"/>
      <c r="AHB31" s="331"/>
      <c r="AHC31" s="331"/>
      <c r="AHD31" s="331"/>
      <c r="AHE31" s="331"/>
      <c r="AHF31" s="331"/>
      <c r="AHG31" s="331"/>
      <c r="AHH31" s="331"/>
      <c r="AHI31" s="331"/>
      <c r="AHJ31" s="331"/>
      <c r="AHK31" s="331"/>
      <c r="AHL31" s="331"/>
      <c r="AHM31" s="331"/>
      <c r="AHN31" s="331"/>
      <c r="AHO31" s="331"/>
      <c r="AHP31" s="331"/>
      <c r="AHQ31" s="331"/>
      <c r="AHR31" s="331"/>
      <c r="AHS31" s="331"/>
      <c r="AHT31" s="331"/>
      <c r="AHU31" s="331"/>
      <c r="AHV31" s="331"/>
      <c r="AHW31" s="331"/>
      <c r="AHX31" s="331"/>
      <c r="AHY31" s="331"/>
      <c r="AHZ31" s="331"/>
      <c r="AIA31" s="331"/>
      <c r="AIB31" s="331"/>
      <c r="AIC31" s="331"/>
      <c r="AID31" s="331"/>
      <c r="AIE31" s="331"/>
      <c r="AIF31" s="331"/>
      <c r="AIG31" s="331"/>
      <c r="AIH31" s="331"/>
      <c r="AII31" s="331"/>
      <c r="AIJ31" s="331"/>
      <c r="AIK31" s="331"/>
      <c r="AIL31" s="331"/>
      <c r="AIM31" s="331"/>
      <c r="AIN31" s="331"/>
      <c r="AIO31" s="331"/>
      <c r="AIP31" s="331"/>
      <c r="AIQ31" s="331"/>
      <c r="AIR31" s="331"/>
      <c r="AIS31" s="331"/>
      <c r="AIT31" s="331"/>
      <c r="AIU31" s="331"/>
      <c r="AIV31" s="331"/>
      <c r="AIW31" s="331"/>
      <c r="AIX31" s="331"/>
      <c r="AIY31" s="331"/>
      <c r="AIZ31" s="331"/>
      <c r="AJA31" s="331"/>
      <c r="AJB31" s="331"/>
      <c r="AJC31" s="331"/>
      <c r="AJD31" s="331"/>
      <c r="AJE31" s="331"/>
      <c r="AJF31" s="331"/>
      <c r="AJG31" s="331"/>
      <c r="AJH31" s="331"/>
      <c r="AJI31" s="331"/>
      <c r="AJJ31" s="331"/>
      <c r="AJK31" s="331"/>
      <c r="AJL31" s="331"/>
      <c r="AJM31" s="331"/>
      <c r="AJN31" s="331"/>
      <c r="AJO31" s="331"/>
      <c r="AJP31" s="331"/>
      <c r="AJQ31" s="331"/>
      <c r="AJR31" s="331"/>
      <c r="AJS31" s="331"/>
      <c r="AJT31" s="331"/>
      <c r="AJU31" s="331"/>
      <c r="AJV31" s="331"/>
      <c r="AJW31" s="331"/>
      <c r="AJX31" s="331"/>
      <c r="AJY31" s="331"/>
      <c r="AJZ31" s="331"/>
      <c r="AKA31" s="331"/>
      <c r="AKB31" s="331"/>
      <c r="AKC31" s="331"/>
      <c r="AKD31" s="331"/>
      <c r="AKE31" s="331"/>
      <c r="AKF31" s="331"/>
      <c r="AKG31" s="331"/>
      <c r="AKH31" s="331"/>
      <c r="AKI31" s="331"/>
      <c r="AKJ31" s="331"/>
      <c r="AKK31" s="331"/>
      <c r="AKL31" s="331"/>
      <c r="AKM31" s="331"/>
      <c r="AKN31" s="331"/>
      <c r="AKO31" s="331"/>
      <c r="AKP31" s="331"/>
      <c r="AKQ31" s="331"/>
      <c r="AKR31" s="331"/>
      <c r="AKS31" s="331"/>
      <c r="AKT31" s="331"/>
      <c r="AKU31" s="331"/>
      <c r="AKV31" s="331"/>
      <c r="AKW31" s="331"/>
      <c r="AKX31" s="331"/>
      <c r="AKY31" s="331"/>
      <c r="AKZ31" s="331"/>
      <c r="ALA31" s="331"/>
      <c r="ALB31" s="331"/>
      <c r="ALC31" s="331"/>
      <c r="ALD31" s="331"/>
      <c r="ALE31" s="331"/>
      <c r="ALF31" s="331"/>
      <c r="ALG31" s="331"/>
      <c r="ALH31" s="331"/>
      <c r="ALI31" s="331"/>
      <c r="ALJ31" s="331"/>
      <c r="ALK31" s="331"/>
      <c r="ALL31" s="331"/>
      <c r="ALM31" s="331"/>
      <c r="ALN31" s="331"/>
      <c r="ALO31" s="331"/>
      <c r="ALP31" s="331"/>
      <c r="ALQ31" s="331"/>
      <c r="ALR31" s="331"/>
      <c r="ALS31" s="331"/>
      <c r="ALT31" s="331"/>
      <c r="ALU31" s="331"/>
      <c r="ALV31" s="331"/>
      <c r="ALW31" s="331"/>
      <c r="ALX31" s="331"/>
      <c r="ALY31" s="331"/>
      <c r="ALZ31" s="331"/>
      <c r="AMA31" s="331"/>
      <c r="AMB31" s="331"/>
      <c r="AMC31" s="331"/>
      <c r="AMD31" s="331"/>
      <c r="AME31" s="331"/>
      <c r="AMF31" s="331"/>
      <c r="AMG31" s="331"/>
      <c r="AMH31" s="331"/>
      <c r="AMI31" s="331"/>
      <c r="AMJ31" s="331"/>
      <c r="AMK31" s="331"/>
      <c r="AML31" s="331"/>
    </row>
    <row r="32" spans="2:1026" s="74" customFormat="1" ht="57.4" thickBot="1" x14ac:dyDescent="0.9">
      <c r="B32" s="651" t="s">
        <v>436</v>
      </c>
      <c r="C32" s="547">
        <v>9.3000000000000007</v>
      </c>
      <c r="D32" s="547">
        <v>17.399999999999999</v>
      </c>
      <c r="E32" s="547">
        <v>14.9</v>
      </c>
      <c r="F32" s="547">
        <v>13.9</v>
      </c>
      <c r="G32" s="547">
        <v>14.4</v>
      </c>
      <c r="H32" s="331"/>
      <c r="I32" s="331"/>
      <c r="J32" s="331"/>
      <c r="K32" s="331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  <c r="BC32" s="331"/>
      <c r="BD32" s="331"/>
      <c r="BE32" s="331"/>
      <c r="BF32" s="331"/>
      <c r="BG32" s="331"/>
      <c r="BH32" s="331"/>
      <c r="BI32" s="331"/>
      <c r="BJ32" s="331"/>
      <c r="BK32" s="331"/>
      <c r="BL32" s="331"/>
      <c r="BM32" s="331"/>
      <c r="BN32" s="331"/>
      <c r="BO32" s="331"/>
      <c r="BP32" s="331"/>
      <c r="BQ32" s="331"/>
      <c r="BR32" s="331"/>
      <c r="BS32" s="331"/>
      <c r="BT32" s="331"/>
      <c r="BU32" s="331"/>
      <c r="BV32" s="331"/>
      <c r="BW32" s="331"/>
      <c r="BX32" s="331"/>
      <c r="BY32" s="331"/>
      <c r="BZ32" s="331"/>
      <c r="CA32" s="331"/>
      <c r="CB32" s="331"/>
      <c r="CC32" s="331"/>
      <c r="CD32" s="331"/>
      <c r="CE32" s="331"/>
      <c r="CF32" s="331"/>
      <c r="CG32" s="331"/>
      <c r="CH32" s="331"/>
      <c r="CI32" s="331"/>
      <c r="CJ32" s="331"/>
      <c r="CK32" s="331"/>
      <c r="CL32" s="331"/>
      <c r="CM32" s="331"/>
      <c r="CN32" s="331"/>
      <c r="CO32" s="331"/>
      <c r="CP32" s="331"/>
      <c r="CQ32" s="331"/>
      <c r="CR32" s="331"/>
      <c r="CS32" s="331"/>
      <c r="CT32" s="331"/>
      <c r="CU32" s="331"/>
      <c r="CV32" s="331"/>
      <c r="CW32" s="331"/>
      <c r="CX32" s="331"/>
      <c r="CY32" s="331"/>
      <c r="CZ32" s="331"/>
      <c r="DA32" s="331"/>
      <c r="DB32" s="331"/>
      <c r="DC32" s="331"/>
      <c r="DD32" s="331"/>
      <c r="DE32" s="331"/>
      <c r="DF32" s="331"/>
      <c r="DG32" s="331"/>
      <c r="DH32" s="331"/>
      <c r="DI32" s="331"/>
      <c r="DJ32" s="331"/>
      <c r="DK32" s="331"/>
      <c r="DL32" s="331"/>
      <c r="DM32" s="331"/>
      <c r="DN32" s="331"/>
      <c r="DO32" s="331"/>
      <c r="DP32" s="331"/>
      <c r="DQ32" s="331"/>
      <c r="DR32" s="331"/>
      <c r="DS32" s="331"/>
      <c r="DT32" s="331"/>
      <c r="DU32" s="331"/>
      <c r="DV32" s="331"/>
      <c r="DW32" s="331"/>
      <c r="DX32" s="331"/>
      <c r="DY32" s="331"/>
      <c r="DZ32" s="331"/>
      <c r="EA32" s="331"/>
      <c r="EB32" s="331"/>
      <c r="EC32" s="331"/>
      <c r="ED32" s="331"/>
      <c r="EE32" s="331"/>
      <c r="EF32" s="331"/>
      <c r="EG32" s="331"/>
      <c r="EH32" s="331"/>
      <c r="EI32" s="331"/>
      <c r="EJ32" s="331"/>
      <c r="EK32" s="331"/>
      <c r="EL32" s="331"/>
      <c r="EM32" s="331"/>
      <c r="EN32" s="331"/>
      <c r="EO32" s="331"/>
      <c r="EP32" s="331"/>
      <c r="EQ32" s="331"/>
      <c r="ER32" s="331"/>
      <c r="ES32" s="331"/>
      <c r="ET32" s="331"/>
      <c r="EU32" s="331"/>
      <c r="EV32" s="331"/>
      <c r="EW32" s="331"/>
      <c r="EX32" s="331"/>
      <c r="EY32" s="331"/>
      <c r="EZ32" s="331"/>
      <c r="FA32" s="331"/>
      <c r="FB32" s="331"/>
      <c r="FC32" s="331"/>
      <c r="FD32" s="331"/>
      <c r="FE32" s="331"/>
      <c r="FF32" s="331"/>
      <c r="FG32" s="331"/>
      <c r="FH32" s="331"/>
      <c r="FI32" s="331"/>
      <c r="FJ32" s="331"/>
      <c r="FK32" s="331"/>
      <c r="FL32" s="331"/>
      <c r="FM32" s="331"/>
      <c r="FN32" s="331"/>
      <c r="FO32" s="331"/>
      <c r="FP32" s="331"/>
      <c r="FQ32" s="331"/>
      <c r="FR32" s="331"/>
      <c r="FS32" s="331"/>
      <c r="FT32" s="331"/>
      <c r="FU32" s="331"/>
      <c r="FV32" s="331"/>
      <c r="FW32" s="331"/>
      <c r="FX32" s="331"/>
      <c r="FY32" s="331"/>
      <c r="FZ32" s="331"/>
      <c r="GA32" s="331"/>
      <c r="GB32" s="331"/>
      <c r="GC32" s="331"/>
      <c r="GD32" s="331"/>
      <c r="GE32" s="331"/>
      <c r="GF32" s="331"/>
      <c r="GG32" s="331"/>
      <c r="GH32" s="331"/>
      <c r="GI32" s="331"/>
      <c r="GJ32" s="331"/>
      <c r="GK32" s="331"/>
      <c r="GL32" s="331"/>
      <c r="GM32" s="331"/>
      <c r="GN32" s="331"/>
      <c r="GO32" s="331"/>
      <c r="GP32" s="331"/>
      <c r="GQ32" s="331"/>
      <c r="GR32" s="331"/>
      <c r="GS32" s="331"/>
      <c r="GT32" s="331"/>
      <c r="GU32" s="331"/>
      <c r="GV32" s="331"/>
      <c r="GW32" s="331"/>
      <c r="GX32" s="331"/>
      <c r="GY32" s="331"/>
      <c r="GZ32" s="331"/>
      <c r="HA32" s="331"/>
      <c r="HB32" s="331"/>
      <c r="HC32" s="331"/>
      <c r="HD32" s="331"/>
      <c r="HE32" s="331"/>
      <c r="HF32" s="331"/>
      <c r="HG32" s="331"/>
      <c r="HH32" s="331"/>
      <c r="HI32" s="331"/>
      <c r="HJ32" s="331"/>
      <c r="HK32" s="331"/>
      <c r="HL32" s="331"/>
      <c r="HM32" s="331"/>
      <c r="HN32" s="331"/>
      <c r="HO32" s="331"/>
      <c r="HP32" s="331"/>
      <c r="HQ32" s="331"/>
      <c r="HR32" s="331"/>
      <c r="HS32" s="331"/>
      <c r="HT32" s="331"/>
      <c r="HU32" s="331"/>
      <c r="HV32" s="331"/>
      <c r="HW32" s="331"/>
      <c r="HX32" s="331"/>
      <c r="HY32" s="331"/>
      <c r="HZ32" s="331"/>
      <c r="IA32" s="331"/>
      <c r="IB32" s="331"/>
      <c r="IC32" s="331"/>
      <c r="ID32" s="331"/>
      <c r="IE32" s="331"/>
      <c r="IF32" s="331"/>
      <c r="IG32" s="331"/>
      <c r="IH32" s="331"/>
      <c r="II32" s="331"/>
      <c r="IJ32" s="331"/>
      <c r="IK32" s="331"/>
      <c r="IL32" s="331"/>
      <c r="IM32" s="331"/>
      <c r="IN32" s="331"/>
      <c r="IO32" s="331"/>
      <c r="IP32" s="331"/>
      <c r="IQ32" s="331"/>
      <c r="IR32" s="331"/>
      <c r="IS32" s="331"/>
      <c r="IT32" s="331"/>
      <c r="IU32" s="331"/>
      <c r="IV32" s="331"/>
      <c r="IW32" s="331"/>
      <c r="IX32" s="331"/>
      <c r="IY32" s="331"/>
      <c r="IZ32" s="331"/>
      <c r="JA32" s="331"/>
      <c r="JB32" s="331"/>
      <c r="JC32" s="331"/>
      <c r="JD32" s="331"/>
      <c r="JE32" s="331"/>
      <c r="JF32" s="331"/>
      <c r="JG32" s="331"/>
      <c r="JH32" s="331"/>
      <c r="JI32" s="331"/>
      <c r="JJ32" s="331"/>
      <c r="JK32" s="331"/>
      <c r="JL32" s="331"/>
      <c r="JM32" s="331"/>
      <c r="JN32" s="331"/>
      <c r="JO32" s="331"/>
      <c r="JP32" s="331"/>
      <c r="JQ32" s="331"/>
      <c r="JR32" s="331"/>
      <c r="JS32" s="331"/>
      <c r="JT32" s="331"/>
      <c r="JU32" s="331"/>
      <c r="JV32" s="331"/>
      <c r="JW32" s="331"/>
      <c r="JX32" s="331"/>
      <c r="JY32" s="331"/>
      <c r="JZ32" s="331"/>
      <c r="KA32" s="331"/>
      <c r="KB32" s="331"/>
      <c r="KC32" s="331"/>
      <c r="KD32" s="331"/>
      <c r="KE32" s="331"/>
      <c r="KF32" s="331"/>
      <c r="KG32" s="331"/>
      <c r="KH32" s="331"/>
      <c r="KI32" s="331"/>
      <c r="KJ32" s="331"/>
      <c r="KK32" s="331"/>
      <c r="KL32" s="331"/>
      <c r="KM32" s="331"/>
      <c r="KN32" s="331"/>
      <c r="KO32" s="331"/>
      <c r="KP32" s="331"/>
      <c r="KQ32" s="331"/>
      <c r="KR32" s="331"/>
      <c r="KS32" s="331"/>
      <c r="KT32" s="331"/>
      <c r="KU32" s="331"/>
      <c r="KV32" s="331"/>
      <c r="KW32" s="331"/>
      <c r="KX32" s="331"/>
      <c r="KY32" s="331"/>
      <c r="KZ32" s="331"/>
      <c r="LA32" s="331"/>
      <c r="LB32" s="331"/>
      <c r="LC32" s="331"/>
      <c r="LD32" s="331"/>
      <c r="LE32" s="331"/>
      <c r="LF32" s="331"/>
      <c r="LG32" s="331"/>
      <c r="LH32" s="331"/>
      <c r="LI32" s="331"/>
      <c r="LJ32" s="331"/>
      <c r="LK32" s="331"/>
      <c r="LL32" s="331"/>
      <c r="LM32" s="331"/>
      <c r="LN32" s="331"/>
      <c r="LO32" s="331"/>
      <c r="LP32" s="331"/>
      <c r="LQ32" s="331"/>
      <c r="LR32" s="331"/>
      <c r="LS32" s="331"/>
      <c r="LT32" s="331"/>
      <c r="LU32" s="331"/>
      <c r="LV32" s="331"/>
      <c r="LW32" s="331"/>
      <c r="LX32" s="331"/>
      <c r="LY32" s="331"/>
      <c r="LZ32" s="331"/>
      <c r="MA32" s="331"/>
      <c r="MB32" s="331"/>
      <c r="MC32" s="331"/>
      <c r="MD32" s="331"/>
      <c r="ME32" s="331"/>
      <c r="MF32" s="331"/>
      <c r="MG32" s="331"/>
      <c r="MH32" s="331"/>
      <c r="MI32" s="331"/>
      <c r="MJ32" s="331"/>
      <c r="MK32" s="331"/>
      <c r="ML32" s="331"/>
      <c r="MM32" s="331"/>
      <c r="MN32" s="331"/>
      <c r="MO32" s="331"/>
      <c r="MP32" s="331"/>
      <c r="MQ32" s="331"/>
      <c r="MR32" s="331"/>
      <c r="MS32" s="331"/>
      <c r="MT32" s="331"/>
      <c r="MU32" s="331"/>
      <c r="MV32" s="331"/>
      <c r="MW32" s="331"/>
      <c r="MX32" s="331"/>
      <c r="MY32" s="331"/>
      <c r="MZ32" s="331"/>
      <c r="NA32" s="331"/>
      <c r="NB32" s="331"/>
      <c r="NC32" s="331"/>
      <c r="ND32" s="331"/>
      <c r="NE32" s="331"/>
      <c r="NF32" s="331"/>
      <c r="NG32" s="331"/>
      <c r="NH32" s="331"/>
      <c r="NI32" s="331"/>
      <c r="NJ32" s="331"/>
      <c r="NK32" s="331"/>
      <c r="NL32" s="331"/>
      <c r="NM32" s="331"/>
      <c r="NN32" s="331"/>
      <c r="NO32" s="331"/>
      <c r="NP32" s="331"/>
      <c r="NQ32" s="331"/>
      <c r="NR32" s="331"/>
      <c r="NS32" s="331"/>
      <c r="NT32" s="331"/>
      <c r="NU32" s="331"/>
      <c r="NV32" s="331"/>
      <c r="NW32" s="331"/>
      <c r="NX32" s="331"/>
      <c r="NY32" s="331"/>
      <c r="NZ32" s="331"/>
      <c r="OA32" s="331"/>
      <c r="OB32" s="331"/>
      <c r="OC32" s="331"/>
      <c r="OD32" s="331"/>
      <c r="OE32" s="331"/>
      <c r="OF32" s="331"/>
      <c r="OG32" s="331"/>
      <c r="OH32" s="331"/>
      <c r="OI32" s="331"/>
      <c r="OJ32" s="331"/>
      <c r="OK32" s="331"/>
      <c r="OL32" s="331"/>
      <c r="OM32" s="331"/>
      <c r="ON32" s="331"/>
      <c r="OO32" s="331"/>
      <c r="OP32" s="331"/>
      <c r="OQ32" s="331"/>
      <c r="OR32" s="331"/>
      <c r="OS32" s="331"/>
      <c r="OT32" s="331"/>
      <c r="OU32" s="331"/>
      <c r="OV32" s="331"/>
      <c r="OW32" s="331"/>
      <c r="OX32" s="331"/>
      <c r="OY32" s="331"/>
      <c r="OZ32" s="331"/>
      <c r="PA32" s="331"/>
      <c r="PB32" s="331"/>
      <c r="PC32" s="331"/>
      <c r="PD32" s="331"/>
      <c r="PE32" s="331"/>
      <c r="PF32" s="331"/>
      <c r="PG32" s="331"/>
      <c r="PH32" s="331"/>
      <c r="PI32" s="331"/>
      <c r="PJ32" s="331"/>
      <c r="PK32" s="331"/>
      <c r="PL32" s="331"/>
      <c r="PM32" s="331"/>
      <c r="PN32" s="331"/>
      <c r="PO32" s="331"/>
      <c r="PP32" s="331"/>
      <c r="PQ32" s="331"/>
      <c r="PR32" s="331"/>
      <c r="PS32" s="331"/>
      <c r="PT32" s="331"/>
      <c r="PU32" s="331"/>
      <c r="PV32" s="331"/>
      <c r="PW32" s="331"/>
      <c r="PX32" s="331"/>
      <c r="PY32" s="331"/>
      <c r="PZ32" s="331"/>
      <c r="QA32" s="331"/>
      <c r="QB32" s="331"/>
      <c r="QC32" s="331"/>
      <c r="QD32" s="331"/>
      <c r="QE32" s="331"/>
      <c r="QF32" s="331"/>
      <c r="QG32" s="331"/>
      <c r="QH32" s="331"/>
      <c r="QI32" s="331"/>
      <c r="QJ32" s="331"/>
      <c r="QK32" s="331"/>
      <c r="QL32" s="331"/>
      <c r="QM32" s="331"/>
      <c r="QN32" s="331"/>
      <c r="QO32" s="331"/>
      <c r="QP32" s="331"/>
      <c r="QQ32" s="331"/>
      <c r="QR32" s="331"/>
      <c r="QS32" s="331"/>
      <c r="QT32" s="331"/>
      <c r="QU32" s="331"/>
      <c r="QV32" s="331"/>
      <c r="QW32" s="331"/>
      <c r="QX32" s="331"/>
      <c r="QY32" s="331"/>
      <c r="QZ32" s="331"/>
      <c r="RA32" s="331"/>
      <c r="RB32" s="331"/>
      <c r="RC32" s="331"/>
      <c r="RD32" s="331"/>
      <c r="RE32" s="331"/>
      <c r="RF32" s="331"/>
      <c r="RG32" s="331"/>
      <c r="RH32" s="331"/>
      <c r="RI32" s="331"/>
      <c r="RJ32" s="331"/>
      <c r="RK32" s="331"/>
      <c r="RL32" s="331"/>
      <c r="RM32" s="331"/>
      <c r="RN32" s="331"/>
      <c r="RO32" s="331"/>
      <c r="RP32" s="331"/>
      <c r="RQ32" s="331"/>
      <c r="RR32" s="331"/>
      <c r="RS32" s="331"/>
      <c r="RT32" s="331"/>
      <c r="RU32" s="331"/>
      <c r="RV32" s="331"/>
      <c r="RW32" s="331"/>
      <c r="RX32" s="331"/>
      <c r="RY32" s="331"/>
      <c r="RZ32" s="331"/>
      <c r="SA32" s="331"/>
      <c r="SB32" s="331"/>
      <c r="SC32" s="331"/>
      <c r="SD32" s="331"/>
      <c r="SE32" s="331"/>
      <c r="SF32" s="331"/>
      <c r="SG32" s="331"/>
      <c r="SH32" s="331"/>
      <c r="SI32" s="331"/>
      <c r="SJ32" s="331"/>
      <c r="SK32" s="331"/>
      <c r="SL32" s="331"/>
      <c r="SM32" s="331"/>
      <c r="SN32" s="331"/>
      <c r="SO32" s="331"/>
      <c r="SP32" s="331"/>
      <c r="SQ32" s="331"/>
      <c r="SR32" s="331"/>
      <c r="SS32" s="331"/>
      <c r="ST32" s="331"/>
      <c r="SU32" s="331"/>
      <c r="SV32" s="331"/>
      <c r="SW32" s="331"/>
      <c r="SX32" s="331"/>
      <c r="SY32" s="331"/>
      <c r="SZ32" s="331"/>
      <c r="TA32" s="331"/>
      <c r="TB32" s="331"/>
      <c r="TC32" s="331"/>
      <c r="TD32" s="331"/>
      <c r="TE32" s="331"/>
      <c r="TF32" s="331"/>
      <c r="TG32" s="331"/>
      <c r="TH32" s="331"/>
      <c r="TI32" s="331"/>
      <c r="TJ32" s="331"/>
      <c r="TK32" s="331"/>
      <c r="TL32" s="331"/>
      <c r="TM32" s="331"/>
      <c r="TN32" s="331"/>
      <c r="TO32" s="331"/>
      <c r="TP32" s="331"/>
      <c r="TQ32" s="331"/>
      <c r="TR32" s="331"/>
      <c r="TS32" s="331"/>
      <c r="TT32" s="331"/>
      <c r="TU32" s="331"/>
      <c r="TV32" s="331"/>
      <c r="TW32" s="331"/>
      <c r="TX32" s="331"/>
      <c r="TY32" s="331"/>
      <c r="TZ32" s="331"/>
      <c r="UA32" s="331"/>
      <c r="UB32" s="331"/>
      <c r="UC32" s="331"/>
      <c r="UD32" s="331"/>
      <c r="UE32" s="331"/>
      <c r="UF32" s="331"/>
      <c r="UG32" s="331"/>
      <c r="UH32" s="331"/>
      <c r="UI32" s="331"/>
      <c r="UJ32" s="331"/>
      <c r="UK32" s="331"/>
      <c r="UL32" s="331"/>
      <c r="UM32" s="331"/>
      <c r="UN32" s="331"/>
      <c r="UO32" s="331"/>
      <c r="UP32" s="331"/>
      <c r="UQ32" s="331"/>
      <c r="UR32" s="331"/>
      <c r="US32" s="331"/>
      <c r="UT32" s="331"/>
      <c r="UU32" s="331"/>
      <c r="UV32" s="331"/>
      <c r="UW32" s="331"/>
      <c r="UX32" s="331"/>
      <c r="UY32" s="331"/>
      <c r="UZ32" s="331"/>
      <c r="VA32" s="331"/>
      <c r="VB32" s="331"/>
      <c r="VC32" s="331"/>
      <c r="VD32" s="331"/>
      <c r="VE32" s="331"/>
      <c r="VF32" s="331"/>
      <c r="VG32" s="331"/>
      <c r="VH32" s="331"/>
      <c r="VI32" s="331"/>
      <c r="VJ32" s="331"/>
      <c r="VK32" s="331"/>
      <c r="VL32" s="331"/>
      <c r="VM32" s="331"/>
      <c r="VN32" s="331"/>
      <c r="VO32" s="331"/>
      <c r="VP32" s="331"/>
      <c r="VQ32" s="331"/>
      <c r="VR32" s="331"/>
      <c r="VS32" s="331"/>
      <c r="VT32" s="331"/>
      <c r="VU32" s="331"/>
      <c r="VV32" s="331"/>
      <c r="VW32" s="331"/>
      <c r="VX32" s="331"/>
      <c r="VY32" s="331"/>
      <c r="VZ32" s="331"/>
      <c r="WA32" s="331"/>
      <c r="WB32" s="331"/>
      <c r="WC32" s="331"/>
      <c r="WD32" s="331"/>
      <c r="WE32" s="331"/>
      <c r="WF32" s="331"/>
      <c r="WG32" s="331"/>
      <c r="WH32" s="331"/>
      <c r="WI32" s="331"/>
      <c r="WJ32" s="331"/>
      <c r="WK32" s="331"/>
      <c r="WL32" s="331"/>
      <c r="WM32" s="331"/>
      <c r="WN32" s="331"/>
      <c r="WO32" s="331"/>
      <c r="WP32" s="331"/>
      <c r="WQ32" s="331"/>
      <c r="WR32" s="331"/>
      <c r="WS32" s="331"/>
      <c r="WT32" s="331"/>
      <c r="WU32" s="331"/>
      <c r="WV32" s="331"/>
      <c r="WW32" s="331"/>
      <c r="WX32" s="331"/>
      <c r="WY32" s="331"/>
      <c r="WZ32" s="331"/>
      <c r="XA32" s="331"/>
      <c r="XB32" s="331"/>
      <c r="XC32" s="331"/>
      <c r="XD32" s="331"/>
      <c r="XE32" s="331"/>
      <c r="XF32" s="331"/>
      <c r="XG32" s="331"/>
      <c r="XH32" s="331"/>
      <c r="XI32" s="331"/>
      <c r="XJ32" s="331"/>
      <c r="XK32" s="331"/>
      <c r="XL32" s="331"/>
      <c r="XM32" s="331"/>
      <c r="XN32" s="331"/>
      <c r="XO32" s="331"/>
      <c r="XP32" s="331"/>
      <c r="XQ32" s="331"/>
      <c r="XR32" s="331"/>
      <c r="XS32" s="331"/>
      <c r="XT32" s="331"/>
      <c r="XU32" s="331"/>
      <c r="XV32" s="331"/>
      <c r="XW32" s="331"/>
      <c r="XX32" s="331"/>
      <c r="XY32" s="331"/>
      <c r="XZ32" s="331"/>
      <c r="YA32" s="331"/>
      <c r="YB32" s="331"/>
      <c r="YC32" s="331"/>
      <c r="YD32" s="331"/>
      <c r="YE32" s="331"/>
      <c r="YF32" s="331"/>
      <c r="YG32" s="331"/>
      <c r="YH32" s="331"/>
      <c r="YI32" s="331"/>
      <c r="YJ32" s="331"/>
      <c r="YK32" s="331"/>
      <c r="YL32" s="331"/>
      <c r="YM32" s="331"/>
      <c r="YN32" s="331"/>
      <c r="YO32" s="331"/>
      <c r="YP32" s="331"/>
      <c r="YQ32" s="331"/>
      <c r="YR32" s="331"/>
      <c r="YS32" s="331"/>
      <c r="YT32" s="331"/>
      <c r="YU32" s="331"/>
      <c r="YV32" s="331"/>
      <c r="YW32" s="331"/>
      <c r="YX32" s="331"/>
      <c r="YY32" s="331"/>
      <c r="YZ32" s="331"/>
      <c r="ZA32" s="331"/>
      <c r="ZB32" s="331"/>
      <c r="ZC32" s="331"/>
      <c r="ZD32" s="331"/>
      <c r="ZE32" s="331"/>
      <c r="ZF32" s="331"/>
      <c r="ZG32" s="331"/>
      <c r="ZH32" s="331"/>
      <c r="ZI32" s="331"/>
      <c r="ZJ32" s="331"/>
      <c r="ZK32" s="331"/>
      <c r="ZL32" s="331"/>
      <c r="ZM32" s="331"/>
      <c r="ZN32" s="331"/>
      <c r="ZO32" s="331"/>
      <c r="ZP32" s="331"/>
      <c r="ZQ32" s="331"/>
      <c r="ZR32" s="331"/>
      <c r="ZS32" s="331"/>
      <c r="ZT32" s="331"/>
      <c r="ZU32" s="331"/>
      <c r="ZV32" s="331"/>
      <c r="ZW32" s="331"/>
      <c r="ZX32" s="331"/>
      <c r="ZY32" s="331"/>
      <c r="ZZ32" s="331"/>
      <c r="AAA32" s="331"/>
      <c r="AAB32" s="331"/>
      <c r="AAC32" s="331"/>
      <c r="AAD32" s="331"/>
      <c r="AAE32" s="331"/>
      <c r="AAF32" s="331"/>
      <c r="AAG32" s="331"/>
      <c r="AAH32" s="331"/>
      <c r="AAI32" s="331"/>
      <c r="AAJ32" s="331"/>
      <c r="AAK32" s="331"/>
      <c r="AAL32" s="331"/>
      <c r="AAM32" s="331"/>
      <c r="AAN32" s="331"/>
      <c r="AAO32" s="331"/>
      <c r="AAP32" s="331"/>
      <c r="AAQ32" s="331"/>
      <c r="AAR32" s="331"/>
      <c r="AAS32" s="331"/>
      <c r="AAT32" s="331"/>
      <c r="AAU32" s="331"/>
      <c r="AAV32" s="331"/>
      <c r="AAW32" s="331"/>
      <c r="AAX32" s="331"/>
      <c r="AAY32" s="331"/>
      <c r="AAZ32" s="331"/>
      <c r="ABA32" s="331"/>
      <c r="ABB32" s="331"/>
      <c r="ABC32" s="331"/>
      <c r="ABD32" s="331"/>
      <c r="ABE32" s="331"/>
      <c r="ABF32" s="331"/>
      <c r="ABG32" s="331"/>
      <c r="ABH32" s="331"/>
      <c r="ABI32" s="331"/>
      <c r="ABJ32" s="331"/>
      <c r="ABK32" s="331"/>
      <c r="ABL32" s="331"/>
      <c r="ABM32" s="331"/>
      <c r="ABN32" s="331"/>
      <c r="ABO32" s="331"/>
      <c r="ABP32" s="331"/>
      <c r="ABQ32" s="331"/>
      <c r="ABR32" s="331"/>
      <c r="ABS32" s="331"/>
      <c r="ABT32" s="331"/>
      <c r="ABU32" s="331"/>
      <c r="ABV32" s="331"/>
      <c r="ABW32" s="331"/>
      <c r="ABX32" s="331"/>
      <c r="ABY32" s="331"/>
      <c r="ABZ32" s="331"/>
      <c r="ACA32" s="331"/>
      <c r="ACB32" s="331"/>
      <c r="ACC32" s="331"/>
      <c r="ACD32" s="331"/>
      <c r="ACE32" s="331"/>
      <c r="ACF32" s="331"/>
      <c r="ACG32" s="331"/>
      <c r="ACH32" s="331"/>
      <c r="ACI32" s="331"/>
      <c r="ACJ32" s="331"/>
      <c r="ACK32" s="331"/>
      <c r="ACL32" s="331"/>
      <c r="ACM32" s="331"/>
      <c r="ACN32" s="331"/>
      <c r="ACO32" s="331"/>
      <c r="ACP32" s="331"/>
      <c r="ACQ32" s="331"/>
      <c r="ACR32" s="331"/>
      <c r="ACS32" s="331"/>
      <c r="ACT32" s="331"/>
      <c r="ACU32" s="331"/>
      <c r="ACV32" s="331"/>
      <c r="ACW32" s="331"/>
      <c r="ACX32" s="331"/>
      <c r="ACY32" s="331"/>
      <c r="ACZ32" s="331"/>
      <c r="ADA32" s="331"/>
      <c r="ADB32" s="331"/>
      <c r="ADC32" s="331"/>
      <c r="ADD32" s="331"/>
      <c r="ADE32" s="331"/>
      <c r="ADF32" s="331"/>
      <c r="ADG32" s="331"/>
      <c r="ADH32" s="331"/>
      <c r="ADI32" s="331"/>
      <c r="ADJ32" s="331"/>
      <c r="ADK32" s="331"/>
      <c r="ADL32" s="331"/>
      <c r="ADM32" s="331"/>
      <c r="ADN32" s="331"/>
      <c r="ADO32" s="331"/>
      <c r="ADP32" s="331"/>
      <c r="ADQ32" s="331"/>
      <c r="ADR32" s="331"/>
      <c r="ADS32" s="331"/>
      <c r="ADT32" s="331"/>
      <c r="ADU32" s="331"/>
      <c r="ADV32" s="331"/>
      <c r="ADW32" s="331"/>
      <c r="ADX32" s="331"/>
      <c r="ADY32" s="331"/>
      <c r="ADZ32" s="331"/>
      <c r="AEA32" s="331"/>
      <c r="AEB32" s="331"/>
      <c r="AEC32" s="331"/>
      <c r="AED32" s="331"/>
      <c r="AEE32" s="331"/>
      <c r="AEF32" s="331"/>
      <c r="AEG32" s="331"/>
      <c r="AEH32" s="331"/>
      <c r="AEI32" s="331"/>
      <c r="AEJ32" s="331"/>
      <c r="AEK32" s="331"/>
      <c r="AEL32" s="331"/>
      <c r="AEM32" s="331"/>
      <c r="AEN32" s="331"/>
      <c r="AEO32" s="331"/>
      <c r="AEP32" s="331"/>
      <c r="AEQ32" s="331"/>
      <c r="AER32" s="331"/>
      <c r="AES32" s="331"/>
      <c r="AET32" s="331"/>
      <c r="AEU32" s="331"/>
      <c r="AEV32" s="331"/>
      <c r="AEW32" s="331"/>
      <c r="AEX32" s="331"/>
      <c r="AEY32" s="331"/>
      <c r="AEZ32" s="331"/>
      <c r="AFA32" s="331"/>
      <c r="AFB32" s="331"/>
      <c r="AFC32" s="331"/>
      <c r="AFD32" s="331"/>
      <c r="AFE32" s="331"/>
      <c r="AFF32" s="331"/>
      <c r="AFG32" s="331"/>
      <c r="AFH32" s="331"/>
      <c r="AFI32" s="331"/>
      <c r="AFJ32" s="331"/>
      <c r="AFK32" s="331"/>
      <c r="AFL32" s="331"/>
      <c r="AFM32" s="331"/>
      <c r="AFN32" s="331"/>
      <c r="AFO32" s="331"/>
      <c r="AFP32" s="331"/>
      <c r="AFQ32" s="331"/>
      <c r="AFR32" s="331"/>
      <c r="AFS32" s="331"/>
      <c r="AFT32" s="331"/>
      <c r="AFU32" s="331"/>
      <c r="AFV32" s="331"/>
      <c r="AFW32" s="331"/>
      <c r="AFX32" s="331"/>
      <c r="AFY32" s="331"/>
      <c r="AFZ32" s="331"/>
      <c r="AGA32" s="331"/>
      <c r="AGB32" s="331"/>
      <c r="AGC32" s="331"/>
      <c r="AGD32" s="331"/>
      <c r="AGE32" s="331"/>
      <c r="AGF32" s="331"/>
      <c r="AGG32" s="331"/>
      <c r="AGH32" s="331"/>
      <c r="AGI32" s="331"/>
      <c r="AGJ32" s="331"/>
      <c r="AGK32" s="331"/>
      <c r="AGL32" s="331"/>
      <c r="AGM32" s="331"/>
      <c r="AGN32" s="331"/>
      <c r="AGO32" s="331"/>
      <c r="AGP32" s="331"/>
      <c r="AGQ32" s="331"/>
      <c r="AGR32" s="331"/>
      <c r="AGS32" s="331"/>
      <c r="AGT32" s="331"/>
      <c r="AGU32" s="331"/>
      <c r="AGV32" s="331"/>
      <c r="AGW32" s="331"/>
      <c r="AGX32" s="331"/>
      <c r="AGY32" s="331"/>
      <c r="AGZ32" s="331"/>
      <c r="AHA32" s="331"/>
      <c r="AHB32" s="331"/>
      <c r="AHC32" s="331"/>
      <c r="AHD32" s="331"/>
      <c r="AHE32" s="331"/>
      <c r="AHF32" s="331"/>
      <c r="AHG32" s="331"/>
      <c r="AHH32" s="331"/>
      <c r="AHI32" s="331"/>
      <c r="AHJ32" s="331"/>
      <c r="AHK32" s="331"/>
      <c r="AHL32" s="331"/>
      <c r="AHM32" s="331"/>
      <c r="AHN32" s="331"/>
      <c r="AHO32" s="331"/>
      <c r="AHP32" s="331"/>
      <c r="AHQ32" s="331"/>
      <c r="AHR32" s="331"/>
      <c r="AHS32" s="331"/>
      <c r="AHT32" s="331"/>
      <c r="AHU32" s="331"/>
      <c r="AHV32" s="331"/>
      <c r="AHW32" s="331"/>
      <c r="AHX32" s="331"/>
      <c r="AHY32" s="331"/>
      <c r="AHZ32" s="331"/>
      <c r="AIA32" s="331"/>
      <c r="AIB32" s="331"/>
      <c r="AIC32" s="331"/>
      <c r="AID32" s="331"/>
      <c r="AIE32" s="331"/>
      <c r="AIF32" s="331"/>
      <c r="AIG32" s="331"/>
      <c r="AIH32" s="331"/>
      <c r="AII32" s="331"/>
      <c r="AIJ32" s="331"/>
      <c r="AIK32" s="331"/>
      <c r="AIL32" s="331"/>
      <c r="AIM32" s="331"/>
      <c r="AIN32" s="331"/>
      <c r="AIO32" s="331"/>
      <c r="AIP32" s="331"/>
      <c r="AIQ32" s="331"/>
      <c r="AIR32" s="331"/>
      <c r="AIS32" s="331"/>
      <c r="AIT32" s="331"/>
      <c r="AIU32" s="331"/>
      <c r="AIV32" s="331"/>
      <c r="AIW32" s="331"/>
      <c r="AIX32" s="331"/>
      <c r="AIY32" s="331"/>
      <c r="AIZ32" s="331"/>
      <c r="AJA32" s="331"/>
      <c r="AJB32" s="331"/>
      <c r="AJC32" s="331"/>
      <c r="AJD32" s="331"/>
      <c r="AJE32" s="331"/>
      <c r="AJF32" s="331"/>
      <c r="AJG32" s="331"/>
      <c r="AJH32" s="331"/>
      <c r="AJI32" s="331"/>
      <c r="AJJ32" s="331"/>
      <c r="AJK32" s="331"/>
      <c r="AJL32" s="331"/>
      <c r="AJM32" s="331"/>
      <c r="AJN32" s="331"/>
      <c r="AJO32" s="331"/>
      <c r="AJP32" s="331"/>
      <c r="AJQ32" s="331"/>
      <c r="AJR32" s="331"/>
      <c r="AJS32" s="331"/>
      <c r="AJT32" s="331"/>
      <c r="AJU32" s="331"/>
      <c r="AJV32" s="331"/>
      <c r="AJW32" s="331"/>
      <c r="AJX32" s="331"/>
      <c r="AJY32" s="331"/>
      <c r="AJZ32" s="331"/>
      <c r="AKA32" s="331"/>
      <c r="AKB32" s="331"/>
      <c r="AKC32" s="331"/>
      <c r="AKD32" s="331"/>
      <c r="AKE32" s="331"/>
      <c r="AKF32" s="331"/>
      <c r="AKG32" s="331"/>
      <c r="AKH32" s="331"/>
      <c r="AKI32" s="331"/>
      <c r="AKJ32" s="331"/>
      <c r="AKK32" s="331"/>
      <c r="AKL32" s="331"/>
      <c r="AKM32" s="331"/>
      <c r="AKN32" s="331"/>
      <c r="AKO32" s="331"/>
      <c r="AKP32" s="331"/>
      <c r="AKQ32" s="331"/>
      <c r="AKR32" s="331"/>
      <c r="AKS32" s="331"/>
      <c r="AKT32" s="331"/>
      <c r="AKU32" s="331"/>
      <c r="AKV32" s="331"/>
      <c r="AKW32" s="331"/>
      <c r="AKX32" s="331"/>
      <c r="AKY32" s="331"/>
      <c r="AKZ32" s="331"/>
      <c r="ALA32" s="331"/>
      <c r="ALB32" s="331"/>
      <c r="ALC32" s="331"/>
      <c r="ALD32" s="331"/>
      <c r="ALE32" s="331"/>
      <c r="ALF32" s="331"/>
      <c r="ALG32" s="331"/>
      <c r="ALH32" s="331"/>
      <c r="ALI32" s="331"/>
      <c r="ALJ32" s="331"/>
      <c r="ALK32" s="331"/>
      <c r="ALL32" s="331"/>
      <c r="ALM32" s="331"/>
      <c r="ALN32" s="331"/>
      <c r="ALO32" s="331"/>
      <c r="ALP32" s="331"/>
      <c r="ALQ32" s="331"/>
      <c r="ALR32" s="331"/>
      <c r="ALS32" s="331"/>
      <c r="ALT32" s="331"/>
      <c r="ALU32" s="331"/>
      <c r="ALV32" s="331"/>
      <c r="ALW32" s="331"/>
      <c r="ALX32" s="331"/>
      <c r="ALY32" s="331"/>
      <c r="ALZ32" s="331"/>
      <c r="AMA32" s="331"/>
      <c r="AMB32" s="331"/>
      <c r="AMC32" s="331"/>
      <c r="AMD32" s="331"/>
      <c r="AME32" s="331"/>
      <c r="AMF32" s="331"/>
      <c r="AMG32" s="331"/>
      <c r="AMH32" s="331"/>
      <c r="AMI32" s="331"/>
      <c r="AMJ32" s="331"/>
      <c r="AMK32" s="331"/>
      <c r="AML32" s="331"/>
    </row>
    <row r="33" spans="2:1026" s="74" customFormat="1" ht="18.399999999999999" thickTop="1" x14ac:dyDescent="0.55000000000000004">
      <c r="B33" s="530" t="s">
        <v>372</v>
      </c>
      <c r="C33" s="337"/>
      <c r="D33" s="337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  <c r="BC33" s="331"/>
      <c r="BD33" s="331"/>
      <c r="BE33" s="331"/>
      <c r="BF33" s="331"/>
      <c r="BG33" s="331"/>
      <c r="BH33" s="331"/>
      <c r="BI33" s="331"/>
      <c r="BJ33" s="331"/>
      <c r="BK33" s="331"/>
      <c r="BL33" s="331"/>
      <c r="BM33" s="331"/>
      <c r="BN33" s="331"/>
      <c r="BO33" s="331"/>
      <c r="BP33" s="331"/>
      <c r="BQ33" s="331"/>
      <c r="BR33" s="331"/>
      <c r="BS33" s="331"/>
      <c r="BT33" s="331"/>
      <c r="BU33" s="331"/>
      <c r="BV33" s="331"/>
      <c r="BW33" s="331"/>
      <c r="BX33" s="331"/>
      <c r="BY33" s="331"/>
      <c r="BZ33" s="331"/>
      <c r="CA33" s="331"/>
      <c r="CB33" s="331"/>
      <c r="CC33" s="331"/>
      <c r="CD33" s="331"/>
      <c r="CE33" s="331"/>
      <c r="CF33" s="331"/>
      <c r="CG33" s="331"/>
      <c r="CH33" s="331"/>
      <c r="CI33" s="331"/>
      <c r="CJ33" s="331"/>
      <c r="CK33" s="331"/>
      <c r="CL33" s="331"/>
      <c r="CM33" s="331"/>
      <c r="CN33" s="331"/>
      <c r="CO33" s="331"/>
      <c r="CP33" s="331"/>
      <c r="CQ33" s="331"/>
      <c r="CR33" s="331"/>
      <c r="CS33" s="331"/>
      <c r="CT33" s="331"/>
      <c r="CU33" s="331"/>
      <c r="CV33" s="331"/>
      <c r="CW33" s="331"/>
      <c r="CX33" s="331"/>
      <c r="CY33" s="331"/>
      <c r="CZ33" s="331"/>
      <c r="DA33" s="331"/>
      <c r="DB33" s="331"/>
      <c r="DC33" s="331"/>
      <c r="DD33" s="331"/>
      <c r="DE33" s="331"/>
      <c r="DF33" s="331"/>
      <c r="DG33" s="331"/>
      <c r="DH33" s="331"/>
      <c r="DI33" s="331"/>
      <c r="DJ33" s="331"/>
      <c r="DK33" s="331"/>
      <c r="DL33" s="331"/>
      <c r="DM33" s="331"/>
      <c r="DN33" s="331"/>
      <c r="DO33" s="331"/>
      <c r="DP33" s="331"/>
      <c r="DQ33" s="331"/>
      <c r="DR33" s="331"/>
      <c r="DS33" s="331"/>
      <c r="DT33" s="331"/>
      <c r="DU33" s="331"/>
      <c r="DV33" s="331"/>
      <c r="DW33" s="331"/>
      <c r="DX33" s="331"/>
      <c r="DY33" s="331"/>
      <c r="DZ33" s="331"/>
      <c r="EA33" s="331"/>
      <c r="EB33" s="331"/>
      <c r="EC33" s="331"/>
      <c r="ED33" s="331"/>
      <c r="EE33" s="331"/>
      <c r="EF33" s="331"/>
      <c r="EG33" s="331"/>
      <c r="EH33" s="331"/>
      <c r="EI33" s="331"/>
      <c r="EJ33" s="331"/>
      <c r="EK33" s="331"/>
      <c r="EL33" s="331"/>
      <c r="EM33" s="331"/>
      <c r="EN33" s="331"/>
      <c r="EO33" s="331"/>
      <c r="EP33" s="331"/>
      <c r="EQ33" s="331"/>
      <c r="ER33" s="331"/>
      <c r="ES33" s="331"/>
      <c r="ET33" s="331"/>
      <c r="EU33" s="331"/>
      <c r="EV33" s="331"/>
      <c r="EW33" s="331"/>
      <c r="EX33" s="331"/>
      <c r="EY33" s="331"/>
      <c r="EZ33" s="331"/>
      <c r="FA33" s="331"/>
      <c r="FB33" s="331"/>
      <c r="FC33" s="331"/>
      <c r="FD33" s="331"/>
      <c r="FE33" s="331"/>
      <c r="FF33" s="331"/>
      <c r="FG33" s="331"/>
      <c r="FH33" s="331"/>
      <c r="FI33" s="331"/>
      <c r="FJ33" s="331"/>
      <c r="FK33" s="331"/>
      <c r="FL33" s="331"/>
      <c r="FM33" s="331"/>
      <c r="FN33" s="331"/>
      <c r="FO33" s="331"/>
      <c r="FP33" s="331"/>
      <c r="FQ33" s="331"/>
      <c r="FR33" s="331"/>
      <c r="FS33" s="331"/>
      <c r="FT33" s="331"/>
      <c r="FU33" s="331"/>
      <c r="FV33" s="331"/>
      <c r="FW33" s="331"/>
      <c r="FX33" s="331"/>
      <c r="FY33" s="331"/>
      <c r="FZ33" s="331"/>
      <c r="GA33" s="331"/>
      <c r="GB33" s="331"/>
      <c r="GC33" s="331"/>
      <c r="GD33" s="331"/>
      <c r="GE33" s="331"/>
      <c r="GF33" s="331"/>
      <c r="GG33" s="331"/>
      <c r="GH33" s="331"/>
      <c r="GI33" s="331"/>
      <c r="GJ33" s="331"/>
      <c r="GK33" s="331"/>
      <c r="GL33" s="331"/>
      <c r="GM33" s="331"/>
      <c r="GN33" s="331"/>
      <c r="GO33" s="331"/>
      <c r="GP33" s="331"/>
      <c r="GQ33" s="331"/>
      <c r="GR33" s="331"/>
      <c r="GS33" s="331"/>
      <c r="GT33" s="331"/>
      <c r="GU33" s="331"/>
      <c r="GV33" s="331"/>
      <c r="GW33" s="331"/>
      <c r="GX33" s="331"/>
      <c r="GY33" s="331"/>
      <c r="GZ33" s="331"/>
      <c r="HA33" s="331"/>
      <c r="HB33" s="331"/>
      <c r="HC33" s="331"/>
      <c r="HD33" s="331"/>
      <c r="HE33" s="331"/>
      <c r="HF33" s="331"/>
      <c r="HG33" s="331"/>
      <c r="HH33" s="331"/>
      <c r="HI33" s="331"/>
      <c r="HJ33" s="331"/>
      <c r="HK33" s="331"/>
      <c r="HL33" s="331"/>
      <c r="HM33" s="331"/>
      <c r="HN33" s="331"/>
      <c r="HO33" s="331"/>
      <c r="HP33" s="331"/>
      <c r="HQ33" s="331"/>
      <c r="HR33" s="331"/>
      <c r="HS33" s="331"/>
      <c r="HT33" s="331"/>
      <c r="HU33" s="331"/>
      <c r="HV33" s="331"/>
      <c r="HW33" s="331"/>
      <c r="HX33" s="331"/>
      <c r="HY33" s="331"/>
      <c r="HZ33" s="331"/>
      <c r="IA33" s="331"/>
      <c r="IB33" s="331"/>
      <c r="IC33" s="331"/>
      <c r="ID33" s="331"/>
      <c r="IE33" s="331"/>
      <c r="IF33" s="331"/>
      <c r="IG33" s="331"/>
      <c r="IH33" s="331"/>
      <c r="II33" s="331"/>
      <c r="IJ33" s="331"/>
      <c r="IK33" s="331"/>
      <c r="IL33" s="331"/>
      <c r="IM33" s="331"/>
      <c r="IN33" s="331"/>
      <c r="IO33" s="331"/>
      <c r="IP33" s="331"/>
      <c r="IQ33" s="331"/>
      <c r="IR33" s="331"/>
      <c r="IS33" s="331"/>
      <c r="IT33" s="331"/>
      <c r="IU33" s="331"/>
      <c r="IV33" s="331"/>
      <c r="IW33" s="331"/>
      <c r="IX33" s="331"/>
      <c r="IY33" s="331"/>
      <c r="IZ33" s="331"/>
      <c r="JA33" s="331"/>
      <c r="JB33" s="331"/>
      <c r="JC33" s="331"/>
      <c r="JD33" s="331"/>
      <c r="JE33" s="331"/>
      <c r="JF33" s="331"/>
      <c r="JG33" s="331"/>
      <c r="JH33" s="331"/>
      <c r="JI33" s="331"/>
      <c r="JJ33" s="331"/>
      <c r="JK33" s="331"/>
      <c r="JL33" s="331"/>
      <c r="JM33" s="331"/>
      <c r="JN33" s="331"/>
      <c r="JO33" s="331"/>
      <c r="JP33" s="331"/>
      <c r="JQ33" s="331"/>
      <c r="JR33" s="331"/>
      <c r="JS33" s="331"/>
      <c r="JT33" s="331"/>
      <c r="JU33" s="331"/>
      <c r="JV33" s="331"/>
      <c r="JW33" s="331"/>
      <c r="JX33" s="331"/>
      <c r="JY33" s="331"/>
      <c r="JZ33" s="331"/>
      <c r="KA33" s="331"/>
      <c r="KB33" s="331"/>
      <c r="KC33" s="331"/>
      <c r="KD33" s="331"/>
      <c r="KE33" s="331"/>
      <c r="KF33" s="331"/>
      <c r="KG33" s="331"/>
      <c r="KH33" s="331"/>
      <c r="KI33" s="331"/>
      <c r="KJ33" s="331"/>
      <c r="KK33" s="331"/>
      <c r="KL33" s="331"/>
      <c r="KM33" s="331"/>
      <c r="KN33" s="331"/>
      <c r="KO33" s="331"/>
      <c r="KP33" s="331"/>
      <c r="KQ33" s="331"/>
      <c r="KR33" s="331"/>
      <c r="KS33" s="331"/>
      <c r="KT33" s="331"/>
      <c r="KU33" s="331"/>
      <c r="KV33" s="331"/>
      <c r="KW33" s="331"/>
      <c r="KX33" s="331"/>
      <c r="KY33" s="331"/>
      <c r="KZ33" s="331"/>
      <c r="LA33" s="331"/>
      <c r="LB33" s="331"/>
      <c r="LC33" s="331"/>
      <c r="LD33" s="331"/>
      <c r="LE33" s="331"/>
      <c r="LF33" s="331"/>
      <c r="LG33" s="331"/>
      <c r="LH33" s="331"/>
      <c r="LI33" s="331"/>
      <c r="LJ33" s="331"/>
      <c r="LK33" s="331"/>
      <c r="LL33" s="331"/>
      <c r="LM33" s="331"/>
      <c r="LN33" s="331"/>
      <c r="LO33" s="331"/>
      <c r="LP33" s="331"/>
      <c r="LQ33" s="331"/>
      <c r="LR33" s="331"/>
      <c r="LS33" s="331"/>
      <c r="LT33" s="331"/>
      <c r="LU33" s="331"/>
      <c r="LV33" s="331"/>
      <c r="LW33" s="331"/>
      <c r="LX33" s="331"/>
      <c r="LY33" s="331"/>
      <c r="LZ33" s="331"/>
      <c r="MA33" s="331"/>
      <c r="MB33" s="331"/>
      <c r="MC33" s="331"/>
      <c r="MD33" s="331"/>
      <c r="ME33" s="331"/>
      <c r="MF33" s="331"/>
      <c r="MG33" s="331"/>
      <c r="MH33" s="331"/>
      <c r="MI33" s="331"/>
      <c r="MJ33" s="331"/>
      <c r="MK33" s="331"/>
      <c r="ML33" s="331"/>
      <c r="MM33" s="331"/>
      <c r="MN33" s="331"/>
      <c r="MO33" s="331"/>
      <c r="MP33" s="331"/>
      <c r="MQ33" s="331"/>
      <c r="MR33" s="331"/>
      <c r="MS33" s="331"/>
      <c r="MT33" s="331"/>
      <c r="MU33" s="331"/>
      <c r="MV33" s="331"/>
      <c r="MW33" s="331"/>
      <c r="MX33" s="331"/>
      <c r="MY33" s="331"/>
      <c r="MZ33" s="331"/>
      <c r="NA33" s="331"/>
      <c r="NB33" s="331"/>
      <c r="NC33" s="331"/>
      <c r="ND33" s="331"/>
      <c r="NE33" s="331"/>
      <c r="NF33" s="331"/>
      <c r="NG33" s="331"/>
      <c r="NH33" s="331"/>
      <c r="NI33" s="331"/>
      <c r="NJ33" s="331"/>
      <c r="NK33" s="331"/>
      <c r="NL33" s="331"/>
      <c r="NM33" s="331"/>
      <c r="NN33" s="331"/>
      <c r="NO33" s="331"/>
      <c r="NP33" s="331"/>
      <c r="NQ33" s="331"/>
      <c r="NR33" s="331"/>
      <c r="NS33" s="331"/>
      <c r="NT33" s="331"/>
      <c r="NU33" s="331"/>
      <c r="NV33" s="331"/>
      <c r="NW33" s="331"/>
      <c r="NX33" s="331"/>
      <c r="NY33" s="331"/>
      <c r="NZ33" s="331"/>
      <c r="OA33" s="331"/>
      <c r="OB33" s="331"/>
      <c r="OC33" s="331"/>
      <c r="OD33" s="331"/>
      <c r="OE33" s="331"/>
      <c r="OF33" s="331"/>
      <c r="OG33" s="331"/>
      <c r="OH33" s="331"/>
      <c r="OI33" s="331"/>
      <c r="OJ33" s="331"/>
      <c r="OK33" s="331"/>
      <c r="OL33" s="331"/>
      <c r="OM33" s="331"/>
      <c r="ON33" s="331"/>
      <c r="OO33" s="331"/>
      <c r="OP33" s="331"/>
      <c r="OQ33" s="331"/>
      <c r="OR33" s="331"/>
      <c r="OS33" s="331"/>
      <c r="OT33" s="331"/>
      <c r="OU33" s="331"/>
      <c r="OV33" s="331"/>
      <c r="OW33" s="331"/>
      <c r="OX33" s="331"/>
      <c r="OY33" s="331"/>
      <c r="OZ33" s="331"/>
      <c r="PA33" s="331"/>
      <c r="PB33" s="331"/>
      <c r="PC33" s="331"/>
      <c r="PD33" s="331"/>
      <c r="PE33" s="331"/>
      <c r="PF33" s="331"/>
      <c r="PG33" s="331"/>
      <c r="PH33" s="331"/>
      <c r="PI33" s="331"/>
      <c r="PJ33" s="331"/>
      <c r="PK33" s="331"/>
      <c r="PL33" s="331"/>
      <c r="PM33" s="331"/>
      <c r="PN33" s="331"/>
      <c r="PO33" s="331"/>
      <c r="PP33" s="331"/>
      <c r="PQ33" s="331"/>
      <c r="PR33" s="331"/>
      <c r="PS33" s="331"/>
      <c r="PT33" s="331"/>
      <c r="PU33" s="331"/>
      <c r="PV33" s="331"/>
      <c r="PW33" s="331"/>
      <c r="PX33" s="331"/>
      <c r="PY33" s="331"/>
      <c r="PZ33" s="331"/>
      <c r="QA33" s="331"/>
      <c r="QB33" s="331"/>
      <c r="QC33" s="331"/>
      <c r="QD33" s="331"/>
      <c r="QE33" s="331"/>
      <c r="QF33" s="331"/>
      <c r="QG33" s="331"/>
      <c r="QH33" s="331"/>
      <c r="QI33" s="331"/>
      <c r="QJ33" s="331"/>
      <c r="QK33" s="331"/>
      <c r="QL33" s="331"/>
      <c r="QM33" s="331"/>
      <c r="QN33" s="331"/>
      <c r="QO33" s="331"/>
      <c r="QP33" s="331"/>
      <c r="QQ33" s="331"/>
      <c r="QR33" s="331"/>
      <c r="QS33" s="331"/>
      <c r="QT33" s="331"/>
      <c r="QU33" s="331"/>
      <c r="QV33" s="331"/>
      <c r="QW33" s="331"/>
      <c r="QX33" s="331"/>
      <c r="QY33" s="331"/>
      <c r="QZ33" s="331"/>
      <c r="RA33" s="331"/>
      <c r="RB33" s="331"/>
      <c r="RC33" s="331"/>
      <c r="RD33" s="331"/>
      <c r="RE33" s="331"/>
      <c r="RF33" s="331"/>
      <c r="RG33" s="331"/>
      <c r="RH33" s="331"/>
      <c r="RI33" s="331"/>
      <c r="RJ33" s="331"/>
      <c r="RK33" s="331"/>
      <c r="RL33" s="331"/>
      <c r="RM33" s="331"/>
      <c r="RN33" s="331"/>
      <c r="RO33" s="331"/>
      <c r="RP33" s="331"/>
      <c r="RQ33" s="331"/>
      <c r="RR33" s="331"/>
      <c r="RS33" s="331"/>
      <c r="RT33" s="331"/>
      <c r="RU33" s="331"/>
      <c r="RV33" s="331"/>
      <c r="RW33" s="331"/>
      <c r="RX33" s="331"/>
      <c r="RY33" s="331"/>
      <c r="RZ33" s="331"/>
      <c r="SA33" s="331"/>
      <c r="SB33" s="331"/>
      <c r="SC33" s="331"/>
      <c r="SD33" s="331"/>
      <c r="SE33" s="331"/>
      <c r="SF33" s="331"/>
      <c r="SG33" s="331"/>
      <c r="SH33" s="331"/>
      <c r="SI33" s="331"/>
      <c r="SJ33" s="331"/>
      <c r="SK33" s="331"/>
      <c r="SL33" s="331"/>
      <c r="SM33" s="331"/>
      <c r="SN33" s="331"/>
      <c r="SO33" s="331"/>
      <c r="SP33" s="331"/>
      <c r="SQ33" s="331"/>
      <c r="SR33" s="331"/>
      <c r="SS33" s="331"/>
      <c r="ST33" s="331"/>
      <c r="SU33" s="331"/>
      <c r="SV33" s="331"/>
      <c r="SW33" s="331"/>
      <c r="SX33" s="331"/>
      <c r="SY33" s="331"/>
      <c r="SZ33" s="331"/>
      <c r="TA33" s="331"/>
      <c r="TB33" s="331"/>
      <c r="TC33" s="331"/>
      <c r="TD33" s="331"/>
      <c r="TE33" s="331"/>
      <c r="TF33" s="331"/>
      <c r="TG33" s="331"/>
      <c r="TH33" s="331"/>
      <c r="TI33" s="331"/>
      <c r="TJ33" s="331"/>
      <c r="TK33" s="331"/>
      <c r="TL33" s="331"/>
      <c r="TM33" s="331"/>
      <c r="TN33" s="331"/>
      <c r="TO33" s="331"/>
      <c r="TP33" s="331"/>
      <c r="TQ33" s="331"/>
      <c r="TR33" s="331"/>
      <c r="TS33" s="331"/>
      <c r="TT33" s="331"/>
      <c r="TU33" s="331"/>
      <c r="TV33" s="331"/>
      <c r="TW33" s="331"/>
      <c r="TX33" s="331"/>
      <c r="TY33" s="331"/>
      <c r="TZ33" s="331"/>
      <c r="UA33" s="331"/>
      <c r="UB33" s="331"/>
      <c r="UC33" s="331"/>
      <c r="UD33" s="331"/>
      <c r="UE33" s="331"/>
      <c r="UF33" s="331"/>
      <c r="UG33" s="331"/>
      <c r="UH33" s="331"/>
      <c r="UI33" s="331"/>
      <c r="UJ33" s="331"/>
      <c r="UK33" s="331"/>
      <c r="UL33" s="331"/>
      <c r="UM33" s="331"/>
      <c r="UN33" s="331"/>
      <c r="UO33" s="331"/>
      <c r="UP33" s="331"/>
      <c r="UQ33" s="331"/>
      <c r="UR33" s="331"/>
      <c r="US33" s="331"/>
      <c r="UT33" s="331"/>
      <c r="UU33" s="331"/>
      <c r="UV33" s="331"/>
      <c r="UW33" s="331"/>
      <c r="UX33" s="331"/>
      <c r="UY33" s="331"/>
      <c r="UZ33" s="331"/>
      <c r="VA33" s="331"/>
      <c r="VB33" s="331"/>
      <c r="VC33" s="331"/>
      <c r="VD33" s="331"/>
      <c r="VE33" s="331"/>
      <c r="VF33" s="331"/>
      <c r="VG33" s="331"/>
      <c r="VH33" s="331"/>
      <c r="VI33" s="331"/>
      <c r="VJ33" s="331"/>
      <c r="VK33" s="331"/>
      <c r="VL33" s="331"/>
      <c r="VM33" s="331"/>
      <c r="VN33" s="331"/>
      <c r="VO33" s="331"/>
      <c r="VP33" s="331"/>
      <c r="VQ33" s="331"/>
      <c r="VR33" s="331"/>
      <c r="VS33" s="331"/>
      <c r="VT33" s="331"/>
      <c r="VU33" s="331"/>
      <c r="VV33" s="331"/>
      <c r="VW33" s="331"/>
      <c r="VX33" s="331"/>
      <c r="VY33" s="331"/>
      <c r="VZ33" s="331"/>
      <c r="WA33" s="331"/>
      <c r="WB33" s="331"/>
      <c r="WC33" s="331"/>
      <c r="WD33" s="331"/>
      <c r="WE33" s="331"/>
      <c r="WF33" s="331"/>
      <c r="WG33" s="331"/>
      <c r="WH33" s="331"/>
      <c r="WI33" s="331"/>
      <c r="WJ33" s="331"/>
      <c r="WK33" s="331"/>
      <c r="WL33" s="331"/>
      <c r="WM33" s="331"/>
      <c r="WN33" s="331"/>
      <c r="WO33" s="331"/>
      <c r="WP33" s="331"/>
      <c r="WQ33" s="331"/>
      <c r="WR33" s="331"/>
      <c r="WS33" s="331"/>
      <c r="WT33" s="331"/>
      <c r="WU33" s="331"/>
      <c r="WV33" s="331"/>
      <c r="WW33" s="331"/>
      <c r="WX33" s="331"/>
      <c r="WY33" s="331"/>
      <c r="WZ33" s="331"/>
      <c r="XA33" s="331"/>
      <c r="XB33" s="331"/>
      <c r="XC33" s="331"/>
      <c r="XD33" s="331"/>
      <c r="XE33" s="331"/>
      <c r="XF33" s="331"/>
      <c r="XG33" s="331"/>
      <c r="XH33" s="331"/>
      <c r="XI33" s="331"/>
      <c r="XJ33" s="331"/>
      <c r="XK33" s="331"/>
      <c r="XL33" s="331"/>
      <c r="XM33" s="331"/>
      <c r="XN33" s="331"/>
      <c r="XO33" s="331"/>
      <c r="XP33" s="331"/>
      <c r="XQ33" s="331"/>
      <c r="XR33" s="331"/>
      <c r="XS33" s="331"/>
      <c r="XT33" s="331"/>
      <c r="XU33" s="331"/>
      <c r="XV33" s="331"/>
      <c r="XW33" s="331"/>
      <c r="XX33" s="331"/>
      <c r="XY33" s="331"/>
      <c r="XZ33" s="331"/>
      <c r="YA33" s="331"/>
      <c r="YB33" s="331"/>
      <c r="YC33" s="331"/>
      <c r="YD33" s="331"/>
      <c r="YE33" s="331"/>
      <c r="YF33" s="331"/>
      <c r="YG33" s="331"/>
      <c r="YH33" s="331"/>
      <c r="YI33" s="331"/>
      <c r="YJ33" s="331"/>
      <c r="YK33" s="331"/>
      <c r="YL33" s="331"/>
      <c r="YM33" s="331"/>
      <c r="YN33" s="331"/>
      <c r="YO33" s="331"/>
      <c r="YP33" s="331"/>
      <c r="YQ33" s="331"/>
      <c r="YR33" s="331"/>
      <c r="YS33" s="331"/>
      <c r="YT33" s="331"/>
      <c r="YU33" s="331"/>
      <c r="YV33" s="331"/>
      <c r="YW33" s="331"/>
      <c r="YX33" s="331"/>
      <c r="YY33" s="331"/>
      <c r="YZ33" s="331"/>
      <c r="ZA33" s="331"/>
      <c r="ZB33" s="331"/>
      <c r="ZC33" s="331"/>
      <c r="ZD33" s="331"/>
      <c r="ZE33" s="331"/>
      <c r="ZF33" s="331"/>
      <c r="ZG33" s="331"/>
      <c r="ZH33" s="331"/>
      <c r="ZI33" s="331"/>
      <c r="ZJ33" s="331"/>
      <c r="ZK33" s="331"/>
      <c r="ZL33" s="331"/>
      <c r="ZM33" s="331"/>
      <c r="ZN33" s="331"/>
      <c r="ZO33" s="331"/>
      <c r="ZP33" s="331"/>
      <c r="ZQ33" s="331"/>
      <c r="ZR33" s="331"/>
      <c r="ZS33" s="331"/>
      <c r="ZT33" s="331"/>
      <c r="ZU33" s="331"/>
      <c r="ZV33" s="331"/>
      <c r="ZW33" s="331"/>
      <c r="ZX33" s="331"/>
      <c r="ZY33" s="331"/>
      <c r="ZZ33" s="331"/>
      <c r="AAA33" s="331"/>
      <c r="AAB33" s="331"/>
      <c r="AAC33" s="331"/>
      <c r="AAD33" s="331"/>
      <c r="AAE33" s="331"/>
      <c r="AAF33" s="331"/>
      <c r="AAG33" s="331"/>
      <c r="AAH33" s="331"/>
      <c r="AAI33" s="331"/>
      <c r="AAJ33" s="331"/>
      <c r="AAK33" s="331"/>
      <c r="AAL33" s="331"/>
      <c r="AAM33" s="331"/>
      <c r="AAN33" s="331"/>
      <c r="AAO33" s="331"/>
      <c r="AAP33" s="331"/>
      <c r="AAQ33" s="331"/>
      <c r="AAR33" s="331"/>
      <c r="AAS33" s="331"/>
      <c r="AAT33" s="331"/>
      <c r="AAU33" s="331"/>
      <c r="AAV33" s="331"/>
      <c r="AAW33" s="331"/>
      <c r="AAX33" s="331"/>
      <c r="AAY33" s="331"/>
      <c r="AAZ33" s="331"/>
      <c r="ABA33" s="331"/>
      <c r="ABB33" s="331"/>
      <c r="ABC33" s="331"/>
      <c r="ABD33" s="331"/>
      <c r="ABE33" s="331"/>
      <c r="ABF33" s="331"/>
      <c r="ABG33" s="331"/>
      <c r="ABH33" s="331"/>
      <c r="ABI33" s="331"/>
      <c r="ABJ33" s="331"/>
      <c r="ABK33" s="331"/>
      <c r="ABL33" s="331"/>
      <c r="ABM33" s="331"/>
      <c r="ABN33" s="331"/>
      <c r="ABO33" s="331"/>
      <c r="ABP33" s="331"/>
      <c r="ABQ33" s="331"/>
      <c r="ABR33" s="331"/>
      <c r="ABS33" s="331"/>
      <c r="ABT33" s="331"/>
      <c r="ABU33" s="331"/>
      <c r="ABV33" s="331"/>
      <c r="ABW33" s="331"/>
      <c r="ABX33" s="331"/>
      <c r="ABY33" s="331"/>
      <c r="ABZ33" s="331"/>
      <c r="ACA33" s="331"/>
      <c r="ACB33" s="331"/>
      <c r="ACC33" s="331"/>
      <c r="ACD33" s="331"/>
      <c r="ACE33" s="331"/>
      <c r="ACF33" s="331"/>
      <c r="ACG33" s="331"/>
      <c r="ACH33" s="331"/>
      <c r="ACI33" s="331"/>
      <c r="ACJ33" s="331"/>
      <c r="ACK33" s="331"/>
      <c r="ACL33" s="331"/>
      <c r="ACM33" s="331"/>
      <c r="ACN33" s="331"/>
      <c r="ACO33" s="331"/>
      <c r="ACP33" s="331"/>
      <c r="ACQ33" s="331"/>
      <c r="ACR33" s="331"/>
      <c r="ACS33" s="331"/>
      <c r="ACT33" s="331"/>
      <c r="ACU33" s="331"/>
      <c r="ACV33" s="331"/>
      <c r="ACW33" s="331"/>
      <c r="ACX33" s="331"/>
      <c r="ACY33" s="331"/>
      <c r="ACZ33" s="331"/>
      <c r="ADA33" s="331"/>
      <c r="ADB33" s="331"/>
      <c r="ADC33" s="331"/>
      <c r="ADD33" s="331"/>
      <c r="ADE33" s="331"/>
      <c r="ADF33" s="331"/>
      <c r="ADG33" s="331"/>
      <c r="ADH33" s="331"/>
      <c r="ADI33" s="331"/>
      <c r="ADJ33" s="331"/>
      <c r="ADK33" s="331"/>
      <c r="ADL33" s="331"/>
      <c r="ADM33" s="331"/>
      <c r="ADN33" s="331"/>
      <c r="ADO33" s="331"/>
      <c r="ADP33" s="331"/>
      <c r="ADQ33" s="331"/>
      <c r="ADR33" s="331"/>
      <c r="ADS33" s="331"/>
      <c r="ADT33" s="331"/>
      <c r="ADU33" s="331"/>
      <c r="ADV33" s="331"/>
      <c r="ADW33" s="331"/>
      <c r="ADX33" s="331"/>
      <c r="ADY33" s="331"/>
      <c r="ADZ33" s="331"/>
      <c r="AEA33" s="331"/>
      <c r="AEB33" s="331"/>
      <c r="AEC33" s="331"/>
      <c r="AED33" s="331"/>
      <c r="AEE33" s="331"/>
      <c r="AEF33" s="331"/>
      <c r="AEG33" s="331"/>
      <c r="AEH33" s="331"/>
      <c r="AEI33" s="331"/>
      <c r="AEJ33" s="331"/>
      <c r="AEK33" s="331"/>
      <c r="AEL33" s="331"/>
      <c r="AEM33" s="331"/>
      <c r="AEN33" s="331"/>
      <c r="AEO33" s="331"/>
      <c r="AEP33" s="331"/>
      <c r="AEQ33" s="331"/>
      <c r="AER33" s="331"/>
      <c r="AES33" s="331"/>
      <c r="AET33" s="331"/>
      <c r="AEU33" s="331"/>
      <c r="AEV33" s="331"/>
      <c r="AEW33" s="331"/>
      <c r="AEX33" s="331"/>
      <c r="AEY33" s="331"/>
      <c r="AEZ33" s="331"/>
      <c r="AFA33" s="331"/>
      <c r="AFB33" s="331"/>
      <c r="AFC33" s="331"/>
      <c r="AFD33" s="331"/>
      <c r="AFE33" s="331"/>
      <c r="AFF33" s="331"/>
      <c r="AFG33" s="331"/>
      <c r="AFH33" s="331"/>
      <c r="AFI33" s="331"/>
      <c r="AFJ33" s="331"/>
      <c r="AFK33" s="331"/>
      <c r="AFL33" s="331"/>
      <c r="AFM33" s="331"/>
      <c r="AFN33" s="331"/>
      <c r="AFO33" s="331"/>
      <c r="AFP33" s="331"/>
      <c r="AFQ33" s="331"/>
      <c r="AFR33" s="331"/>
      <c r="AFS33" s="331"/>
      <c r="AFT33" s="331"/>
      <c r="AFU33" s="331"/>
      <c r="AFV33" s="331"/>
      <c r="AFW33" s="331"/>
      <c r="AFX33" s="331"/>
      <c r="AFY33" s="331"/>
      <c r="AFZ33" s="331"/>
      <c r="AGA33" s="331"/>
      <c r="AGB33" s="331"/>
      <c r="AGC33" s="331"/>
      <c r="AGD33" s="331"/>
      <c r="AGE33" s="331"/>
      <c r="AGF33" s="331"/>
      <c r="AGG33" s="331"/>
      <c r="AGH33" s="331"/>
      <c r="AGI33" s="331"/>
      <c r="AGJ33" s="331"/>
      <c r="AGK33" s="331"/>
      <c r="AGL33" s="331"/>
      <c r="AGM33" s="331"/>
      <c r="AGN33" s="331"/>
      <c r="AGO33" s="331"/>
      <c r="AGP33" s="331"/>
      <c r="AGQ33" s="331"/>
      <c r="AGR33" s="331"/>
      <c r="AGS33" s="331"/>
      <c r="AGT33" s="331"/>
      <c r="AGU33" s="331"/>
      <c r="AGV33" s="331"/>
      <c r="AGW33" s="331"/>
      <c r="AGX33" s="331"/>
      <c r="AGY33" s="331"/>
      <c r="AGZ33" s="331"/>
      <c r="AHA33" s="331"/>
      <c r="AHB33" s="331"/>
      <c r="AHC33" s="331"/>
      <c r="AHD33" s="331"/>
      <c r="AHE33" s="331"/>
      <c r="AHF33" s="331"/>
      <c r="AHG33" s="331"/>
      <c r="AHH33" s="331"/>
      <c r="AHI33" s="331"/>
      <c r="AHJ33" s="331"/>
      <c r="AHK33" s="331"/>
      <c r="AHL33" s="331"/>
      <c r="AHM33" s="331"/>
      <c r="AHN33" s="331"/>
      <c r="AHO33" s="331"/>
      <c r="AHP33" s="331"/>
      <c r="AHQ33" s="331"/>
      <c r="AHR33" s="331"/>
      <c r="AHS33" s="331"/>
      <c r="AHT33" s="331"/>
      <c r="AHU33" s="331"/>
      <c r="AHV33" s="331"/>
      <c r="AHW33" s="331"/>
      <c r="AHX33" s="331"/>
      <c r="AHY33" s="331"/>
      <c r="AHZ33" s="331"/>
      <c r="AIA33" s="331"/>
      <c r="AIB33" s="331"/>
      <c r="AIC33" s="331"/>
      <c r="AID33" s="331"/>
      <c r="AIE33" s="331"/>
      <c r="AIF33" s="331"/>
      <c r="AIG33" s="331"/>
      <c r="AIH33" s="331"/>
      <c r="AII33" s="331"/>
      <c r="AIJ33" s="331"/>
      <c r="AIK33" s="331"/>
      <c r="AIL33" s="331"/>
      <c r="AIM33" s="331"/>
      <c r="AIN33" s="331"/>
      <c r="AIO33" s="331"/>
      <c r="AIP33" s="331"/>
      <c r="AIQ33" s="331"/>
      <c r="AIR33" s="331"/>
      <c r="AIS33" s="331"/>
      <c r="AIT33" s="331"/>
      <c r="AIU33" s="331"/>
      <c r="AIV33" s="331"/>
      <c r="AIW33" s="331"/>
      <c r="AIX33" s="331"/>
      <c r="AIY33" s="331"/>
      <c r="AIZ33" s="331"/>
      <c r="AJA33" s="331"/>
      <c r="AJB33" s="331"/>
      <c r="AJC33" s="331"/>
      <c r="AJD33" s="331"/>
      <c r="AJE33" s="331"/>
      <c r="AJF33" s="331"/>
      <c r="AJG33" s="331"/>
      <c r="AJH33" s="331"/>
      <c r="AJI33" s="331"/>
      <c r="AJJ33" s="331"/>
      <c r="AJK33" s="331"/>
      <c r="AJL33" s="331"/>
      <c r="AJM33" s="331"/>
      <c r="AJN33" s="331"/>
      <c r="AJO33" s="331"/>
      <c r="AJP33" s="331"/>
      <c r="AJQ33" s="331"/>
      <c r="AJR33" s="331"/>
      <c r="AJS33" s="331"/>
      <c r="AJT33" s="331"/>
      <c r="AJU33" s="331"/>
      <c r="AJV33" s="331"/>
      <c r="AJW33" s="331"/>
      <c r="AJX33" s="331"/>
      <c r="AJY33" s="331"/>
      <c r="AJZ33" s="331"/>
      <c r="AKA33" s="331"/>
      <c r="AKB33" s="331"/>
      <c r="AKC33" s="331"/>
      <c r="AKD33" s="331"/>
      <c r="AKE33" s="331"/>
      <c r="AKF33" s="331"/>
      <c r="AKG33" s="331"/>
      <c r="AKH33" s="331"/>
      <c r="AKI33" s="331"/>
      <c r="AKJ33" s="331"/>
      <c r="AKK33" s="331"/>
      <c r="AKL33" s="331"/>
      <c r="AKM33" s="331"/>
      <c r="AKN33" s="331"/>
      <c r="AKO33" s="331"/>
      <c r="AKP33" s="331"/>
      <c r="AKQ33" s="331"/>
      <c r="AKR33" s="331"/>
      <c r="AKS33" s="331"/>
      <c r="AKT33" s="331"/>
      <c r="AKU33" s="331"/>
      <c r="AKV33" s="331"/>
      <c r="AKW33" s="331"/>
      <c r="AKX33" s="331"/>
      <c r="AKY33" s="331"/>
      <c r="AKZ33" s="331"/>
      <c r="ALA33" s="331"/>
      <c r="ALB33" s="331"/>
      <c r="ALC33" s="331"/>
      <c r="ALD33" s="331"/>
      <c r="ALE33" s="331"/>
      <c r="ALF33" s="331"/>
      <c r="ALG33" s="331"/>
      <c r="ALH33" s="331"/>
      <c r="ALI33" s="331"/>
      <c r="ALJ33" s="331"/>
      <c r="ALK33" s="331"/>
      <c r="ALL33" s="331"/>
      <c r="ALM33" s="331"/>
      <c r="ALN33" s="331"/>
      <c r="ALO33" s="331"/>
      <c r="ALP33" s="331"/>
      <c r="ALQ33" s="331"/>
      <c r="ALR33" s="331"/>
      <c r="ALS33" s="331"/>
      <c r="ALT33" s="331"/>
      <c r="ALU33" s="331"/>
      <c r="ALV33" s="331"/>
      <c r="ALW33" s="331"/>
      <c r="ALX33" s="331"/>
      <c r="ALY33" s="331"/>
      <c r="ALZ33" s="331"/>
      <c r="AMA33" s="331"/>
      <c r="AMB33" s="331"/>
      <c r="AMC33" s="331"/>
      <c r="AMD33" s="331"/>
      <c r="AME33" s="331"/>
      <c r="AMF33" s="331"/>
      <c r="AMG33" s="331"/>
      <c r="AMH33" s="331"/>
      <c r="AMI33" s="331"/>
      <c r="AMJ33" s="331"/>
      <c r="AMK33" s="331"/>
      <c r="AML33" s="331"/>
    </row>
  </sheetData>
  <mergeCells count="4">
    <mergeCell ref="E7:G7"/>
    <mergeCell ref="B2:G2"/>
    <mergeCell ref="B3:G3"/>
    <mergeCell ref="B4:G4"/>
  </mergeCells>
  <printOptions horizontalCentered="1" verticalCentered="1"/>
  <pageMargins left="0.78740157480314965" right="0.39370078740157483" top="0.98425196850393704" bottom="0.59055118110236227" header="0.31496062992125984" footer="0.35433070866141736"/>
  <pageSetup paperSize="9" scale="41" firstPageNumber="0" orientation="landscape" cellComments="atEnd" r:id="rId1"/>
  <headerFooter scaleWithDoc="0">
    <oddHeader>&amp;CBADIS EDITION 2014-2018</oddHeader>
    <oddFooter>&amp;C&amp;7 93&amp;R&amp;7SECTION G - AGRICULTURE ET SECURITE ALIMENTAIRE</oddFooter>
  </headerFooter>
  <colBreaks count="1" manualBreakCount="1">
    <brk id="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zoomScale="60" zoomScaleNormal="100" workbookViewId="0">
      <selection activeCell="G9" sqref="G9"/>
    </sheetView>
  </sheetViews>
  <sheetFormatPr baseColWidth="10" defaultRowHeight="18" x14ac:dyDescent="0.55000000000000004"/>
  <cols>
    <col min="1" max="1" width="39" style="404" customWidth="1"/>
    <col min="2" max="2" width="26" style="404" customWidth="1"/>
    <col min="3" max="3" width="24.75" style="404" customWidth="1"/>
    <col min="4" max="6" width="23.125" style="404" customWidth="1"/>
    <col min="7" max="16384" width="11" style="404"/>
  </cols>
  <sheetData>
    <row r="1" spans="1:10" x14ac:dyDescent="0.55000000000000004">
      <c r="A1" s="530" t="s">
        <v>375</v>
      </c>
      <c r="B1" s="331"/>
      <c r="C1" s="331"/>
      <c r="D1" s="331"/>
      <c r="E1" s="331"/>
      <c r="F1" s="331"/>
    </row>
    <row r="2" spans="1:10" x14ac:dyDescent="0.55000000000000004">
      <c r="A2" s="530" t="s">
        <v>298</v>
      </c>
      <c r="B2" s="331"/>
      <c r="C2" s="331"/>
      <c r="D2" s="331"/>
      <c r="E2" s="331"/>
      <c r="F2" s="331"/>
    </row>
    <row r="3" spans="1:10" x14ac:dyDescent="0.55000000000000004">
      <c r="A3" s="530" t="s">
        <v>393</v>
      </c>
      <c r="B3" s="331"/>
      <c r="C3" s="331"/>
      <c r="D3" s="331"/>
      <c r="E3" s="331"/>
      <c r="F3" s="331"/>
    </row>
    <row r="4" spans="1:10" ht="20.25" x14ac:dyDescent="0.55000000000000004">
      <c r="A4" s="828" t="s">
        <v>438</v>
      </c>
      <c r="B4" s="828"/>
      <c r="C4" s="828"/>
      <c r="D4" s="828"/>
      <c r="E4" s="828"/>
      <c r="F4" s="828"/>
    </row>
    <row r="7" spans="1:10" ht="18.399999999999999" thickBot="1" x14ac:dyDescent="0.6"/>
    <row r="8" spans="1:10" ht="18.75" thickTop="1" thickBot="1" x14ac:dyDescent="0.6">
      <c r="A8" s="710"/>
      <c r="B8" s="711"/>
      <c r="C8" s="710"/>
      <c r="D8" s="838" t="s">
        <v>299</v>
      </c>
      <c r="E8" s="838"/>
      <c r="F8" s="838"/>
    </row>
    <row r="9" spans="1:10" ht="18.75" thickTop="1" thickBot="1" x14ac:dyDescent="0.6">
      <c r="A9" s="712" t="s">
        <v>300</v>
      </c>
      <c r="B9" s="713" t="s">
        <v>301</v>
      </c>
      <c r="C9" s="712" t="s">
        <v>302</v>
      </c>
      <c r="D9" s="714" t="s">
        <v>303</v>
      </c>
      <c r="E9" s="715" t="s">
        <v>304</v>
      </c>
      <c r="F9" s="714" t="s">
        <v>305</v>
      </c>
    </row>
    <row r="10" spans="1:10" ht="45" customHeight="1" thickTop="1" x14ac:dyDescent="0.55000000000000004">
      <c r="A10" s="710" t="s">
        <v>306</v>
      </c>
      <c r="B10" s="716">
        <v>17.7</v>
      </c>
      <c r="C10" s="717">
        <v>25.5</v>
      </c>
      <c r="D10" s="718">
        <v>24.8</v>
      </c>
      <c r="E10" s="718">
        <v>20.6</v>
      </c>
      <c r="F10" s="719">
        <v>22.7</v>
      </c>
    </row>
    <row r="11" spans="1:10" ht="45" customHeight="1" x14ac:dyDescent="0.55000000000000004">
      <c r="A11" s="720" t="s">
        <v>307</v>
      </c>
      <c r="B11" s="718">
        <v>13.8</v>
      </c>
      <c r="C11" s="717">
        <v>26.5</v>
      </c>
      <c r="D11" s="718">
        <v>23.3</v>
      </c>
      <c r="E11" s="718">
        <v>20.100000000000001</v>
      </c>
      <c r="F11" s="719">
        <v>21.7</v>
      </c>
    </row>
    <row r="12" spans="1:10" ht="45" customHeight="1" x14ac:dyDescent="0.55000000000000004">
      <c r="A12" s="720" t="s">
        <v>308</v>
      </c>
      <c r="B12" s="718">
        <v>17</v>
      </c>
      <c r="C12" s="717">
        <v>26</v>
      </c>
      <c r="D12" s="718"/>
      <c r="E12" s="718"/>
      <c r="F12" s="719">
        <v>23</v>
      </c>
    </row>
    <row r="13" spans="1:10" ht="45" customHeight="1" x14ac:dyDescent="0.55000000000000004">
      <c r="A13" s="720" t="s">
        <v>309</v>
      </c>
      <c r="B13" s="718">
        <v>14.5</v>
      </c>
      <c r="C13" s="717">
        <v>20.9</v>
      </c>
      <c r="D13" s="718">
        <v>20</v>
      </c>
      <c r="E13" s="718">
        <v>17.100000000000001</v>
      </c>
      <c r="F13" s="719">
        <v>19</v>
      </c>
    </row>
    <row r="14" spans="1:10" ht="45" customHeight="1" x14ac:dyDescent="0.55000000000000004">
      <c r="A14" s="720" t="s">
        <v>310</v>
      </c>
      <c r="B14" s="718">
        <v>20.778715133666999</v>
      </c>
      <c r="C14" s="717">
        <v>42.667026519775398</v>
      </c>
      <c r="D14" s="718">
        <v>35.559627532958999</v>
      </c>
      <c r="E14" s="718">
        <v>33.754150390625</v>
      </c>
      <c r="F14" s="719">
        <v>34.669807434082003</v>
      </c>
    </row>
    <row r="15" spans="1:10" ht="45" customHeight="1" x14ac:dyDescent="0.55000000000000004">
      <c r="A15" s="720" t="s">
        <v>312</v>
      </c>
      <c r="B15" s="718">
        <v>8.6</v>
      </c>
      <c r="C15" s="717">
        <v>20.6</v>
      </c>
      <c r="D15" s="718">
        <v>16.5</v>
      </c>
      <c r="E15" s="718">
        <v>16.3</v>
      </c>
      <c r="F15" s="719">
        <v>16.399999999999999</v>
      </c>
      <c r="J15" s="721"/>
    </row>
    <row r="16" spans="1:10" ht="39" customHeight="1" x14ac:dyDescent="0.55000000000000004">
      <c r="A16" s="720" t="s">
        <v>391</v>
      </c>
      <c r="B16" s="718">
        <v>19</v>
      </c>
      <c r="C16" s="717">
        <v>31.3</v>
      </c>
      <c r="D16" s="718">
        <v>28.1</v>
      </c>
      <c r="E16" s="718">
        <v>24.9</v>
      </c>
      <c r="F16" s="719">
        <v>26.5</v>
      </c>
    </row>
    <row r="17" spans="1:6" x14ac:dyDescent="0.55000000000000004">
      <c r="A17" s="720"/>
      <c r="B17" s="718"/>
      <c r="C17" s="717"/>
      <c r="D17" s="718"/>
      <c r="E17" s="718"/>
      <c r="F17" s="719"/>
    </row>
    <row r="18" spans="1:6" x14ac:dyDescent="0.55000000000000004">
      <c r="A18" s="720" t="s">
        <v>392</v>
      </c>
      <c r="B18" s="718">
        <v>13.4</v>
      </c>
      <c r="C18" s="335">
        <v>21.4</v>
      </c>
      <c r="D18" s="718">
        <v>20.399999999999999</v>
      </c>
      <c r="E18" s="335">
        <v>17</v>
      </c>
      <c r="F18" s="718">
        <v>18.7</v>
      </c>
    </row>
    <row r="19" spans="1:6" ht="33.75" customHeight="1" x14ac:dyDescent="0.55000000000000004">
      <c r="A19" s="723" t="s">
        <v>433</v>
      </c>
      <c r="B19" s="718">
        <v>12.4</v>
      </c>
      <c r="C19" s="719">
        <v>23.2</v>
      </c>
      <c r="D19" s="717">
        <v>20.3</v>
      </c>
      <c r="E19" s="718">
        <v>17</v>
      </c>
      <c r="F19" s="719">
        <v>18.7</v>
      </c>
    </row>
    <row r="20" spans="1:6" x14ac:dyDescent="0.55000000000000004">
      <c r="A20" s="723"/>
      <c r="B20" s="718"/>
      <c r="C20" s="719"/>
      <c r="D20" s="717"/>
      <c r="E20" s="718"/>
      <c r="F20" s="719"/>
    </row>
    <row r="21" spans="1:6" x14ac:dyDescent="0.55000000000000004">
      <c r="A21" s="723" t="s">
        <v>434</v>
      </c>
      <c r="B21" s="335">
        <v>14.3</v>
      </c>
      <c r="C21" s="724">
        <v>23.9</v>
      </c>
      <c r="D21" s="336">
        <v>22.5</v>
      </c>
      <c r="E21" s="335">
        <v>18.5</v>
      </c>
      <c r="F21" s="724">
        <v>20.5</v>
      </c>
    </row>
    <row r="22" spans="1:6" x14ac:dyDescent="0.55000000000000004">
      <c r="A22" s="723"/>
      <c r="B22" s="335"/>
      <c r="C22" s="724"/>
      <c r="D22" s="717"/>
      <c r="E22" s="335"/>
      <c r="F22" s="724"/>
    </row>
    <row r="23" spans="1:6" x14ac:dyDescent="0.55000000000000004">
      <c r="A23" s="723" t="s">
        <v>435</v>
      </c>
      <c r="B23" s="718">
        <v>11.7</v>
      </c>
      <c r="C23" s="719">
        <v>20.100000000000001</v>
      </c>
      <c r="D23" s="717">
        <v>19.3</v>
      </c>
      <c r="E23" s="718">
        <v>14.5</v>
      </c>
      <c r="F23" s="719">
        <v>17</v>
      </c>
    </row>
    <row r="24" spans="1:6" x14ac:dyDescent="0.55000000000000004">
      <c r="A24" s="723"/>
      <c r="B24" s="719"/>
      <c r="C24" s="719"/>
      <c r="D24" s="717"/>
      <c r="E24" s="718"/>
      <c r="F24" s="719"/>
    </row>
    <row r="25" spans="1:6" ht="18.399999999999999" thickBot="1" x14ac:dyDescent="0.6">
      <c r="A25" s="725" t="s">
        <v>436</v>
      </c>
      <c r="B25" s="722">
        <v>10.199999999999999</v>
      </c>
      <c r="C25" s="722">
        <v>20.2</v>
      </c>
      <c r="D25" s="722">
        <v>18</v>
      </c>
      <c r="E25" s="722">
        <v>15</v>
      </c>
      <c r="F25" s="722">
        <v>16.5</v>
      </c>
    </row>
    <row r="26" spans="1:6" ht="18.399999999999999" thickTop="1" x14ac:dyDescent="0.55000000000000004"/>
    <row r="27" spans="1:6" x14ac:dyDescent="0.55000000000000004">
      <c r="A27" s="530" t="s">
        <v>373</v>
      </c>
    </row>
  </sheetData>
  <mergeCells count="2">
    <mergeCell ref="D8:F8"/>
    <mergeCell ref="A4:F4"/>
  </mergeCells>
  <printOptions horizontalCentered="1" verticalCentered="1"/>
  <pageMargins left="0.78740157480314965" right="0.39370078740157483" top="0.98425196850393704" bottom="0.59055118110236227" header="0.31496062992125984" footer="0.35433070866141736"/>
  <pageSetup paperSize="9" scale="79" orientation="landscape" cellComments="atEnd" r:id="rId1"/>
  <headerFooter scaleWithDoc="0">
    <oddHeader>&amp;CBADIS EDITION 2014-2018</oddHeader>
    <oddFooter>&amp;C&amp;7 94&amp;R&amp;7SECTION G - AGRICULTURE ET SECURITE ALIMENTAIRE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zoomScale="60" zoomScaleNormal="60" zoomScalePageLayoutView="90" workbookViewId="0">
      <selection activeCell="G9" sqref="G9"/>
    </sheetView>
  </sheetViews>
  <sheetFormatPr baseColWidth="10" defaultRowHeight="13.15" x14ac:dyDescent="0.4"/>
  <cols>
    <col min="1" max="1" width="39.625" customWidth="1"/>
    <col min="2" max="6" width="24.875" customWidth="1"/>
  </cols>
  <sheetData>
    <row r="1" spans="1:6" ht="20.25" x14ac:dyDescent="0.55000000000000004">
      <c r="A1" s="532" t="s">
        <v>374</v>
      </c>
      <c r="B1" s="331"/>
      <c r="C1" s="331"/>
      <c r="D1" s="331"/>
      <c r="E1" s="331"/>
      <c r="F1" s="331"/>
    </row>
    <row r="2" spans="1:6" ht="20.25" x14ac:dyDescent="0.55000000000000004">
      <c r="A2" s="828" t="s">
        <v>298</v>
      </c>
      <c r="B2" s="828"/>
      <c r="C2" s="828"/>
      <c r="D2" s="828"/>
      <c r="E2" s="828"/>
      <c r="F2" s="331"/>
    </row>
    <row r="3" spans="1:6" ht="20.25" x14ac:dyDescent="0.55000000000000004">
      <c r="A3" s="828" t="s">
        <v>394</v>
      </c>
      <c r="B3" s="828"/>
      <c r="C3" s="828"/>
      <c r="D3" s="828"/>
      <c r="E3" s="828"/>
      <c r="F3" s="331"/>
    </row>
    <row r="4" spans="1:6" ht="18.399999999999999" thickBot="1" x14ac:dyDescent="0.6">
      <c r="A4" s="331"/>
      <c r="B4" s="331"/>
      <c r="C4" s="331"/>
      <c r="D4" s="331"/>
      <c r="E4" s="331"/>
      <c r="F4" s="331"/>
    </row>
    <row r="5" spans="1:6" ht="26.25" thickTop="1" thickBot="1" x14ac:dyDescent="0.8">
      <c r="A5" s="548"/>
      <c r="B5" s="553"/>
      <c r="C5" s="548"/>
      <c r="D5" s="839" t="s">
        <v>299</v>
      </c>
      <c r="E5" s="840"/>
      <c r="F5" s="841"/>
    </row>
    <row r="6" spans="1:6" ht="26.25" thickTop="1" thickBot="1" x14ac:dyDescent="0.8">
      <c r="A6" s="536" t="s">
        <v>300</v>
      </c>
      <c r="B6" s="536" t="s">
        <v>301</v>
      </c>
      <c r="C6" s="536" t="s">
        <v>302</v>
      </c>
      <c r="D6" s="536" t="s">
        <v>303</v>
      </c>
      <c r="E6" s="536" t="s">
        <v>304</v>
      </c>
      <c r="F6" s="536" t="s">
        <v>305</v>
      </c>
    </row>
    <row r="7" spans="1:6" ht="45" customHeight="1" thickTop="1" x14ac:dyDescent="0.85">
      <c r="A7" s="549" t="s">
        <v>306</v>
      </c>
      <c r="B7" s="546">
        <v>3.5</v>
      </c>
      <c r="C7" s="544">
        <v>7.2</v>
      </c>
      <c r="D7" s="545">
        <v>7.6</v>
      </c>
      <c r="E7" s="546">
        <v>4.0999999999999996</v>
      </c>
      <c r="F7" s="544">
        <v>5.8</v>
      </c>
    </row>
    <row r="8" spans="1:6" ht="45" customHeight="1" x14ac:dyDescent="0.85">
      <c r="A8" s="549" t="s">
        <v>307</v>
      </c>
      <c r="B8" s="546">
        <v>7.1</v>
      </c>
      <c r="C8" s="544">
        <v>9.6999999999999993</v>
      </c>
      <c r="D8" s="545">
        <v>9.9</v>
      </c>
      <c r="E8" s="546">
        <v>7.5</v>
      </c>
      <c r="F8" s="544">
        <v>8.6999999999999993</v>
      </c>
    </row>
    <row r="9" spans="1:6" ht="45" customHeight="1" x14ac:dyDescent="0.85">
      <c r="A9" s="549" t="s">
        <v>308</v>
      </c>
      <c r="B9" s="546">
        <v>5.9</v>
      </c>
      <c r="C9" s="544">
        <v>7.2</v>
      </c>
      <c r="D9" s="545"/>
      <c r="E9" s="546"/>
      <c r="F9" s="544">
        <v>6.7</v>
      </c>
    </row>
    <row r="10" spans="1:6" ht="45" customHeight="1" x14ac:dyDescent="0.85">
      <c r="A10" s="549" t="s">
        <v>309</v>
      </c>
      <c r="B10" s="546">
        <v>6.9</v>
      </c>
      <c r="C10" s="544">
        <v>9.3000000000000007</v>
      </c>
      <c r="D10" s="545">
        <v>9.4</v>
      </c>
      <c r="E10" s="546">
        <v>7.3</v>
      </c>
      <c r="F10" s="544">
        <v>8.3000000000000007</v>
      </c>
    </row>
    <row r="11" spans="1:6" ht="45" customHeight="1" x14ac:dyDescent="0.85">
      <c r="A11" s="549" t="s">
        <v>310</v>
      </c>
      <c r="B11" s="546">
        <v>7.7064838409423801</v>
      </c>
      <c r="C11" s="544">
        <v>10.068117141723601</v>
      </c>
      <c r="D11" s="545">
        <v>8.9079933166503906</v>
      </c>
      <c r="E11" s="546">
        <v>9.5111560821533203</v>
      </c>
      <c r="F11" s="544">
        <v>9.2052593231201207</v>
      </c>
    </row>
    <row r="12" spans="1:6" ht="45" customHeight="1" x14ac:dyDescent="0.85">
      <c r="A12" s="549" t="s">
        <v>311</v>
      </c>
      <c r="B12" s="546">
        <v>5.7</v>
      </c>
      <c r="C12" s="544">
        <v>8.6999999999999993</v>
      </c>
      <c r="D12" s="545">
        <v>8.5</v>
      </c>
      <c r="E12" s="546">
        <v>6.8</v>
      </c>
      <c r="F12" s="544">
        <v>7.7</v>
      </c>
    </row>
    <row r="13" spans="1:6" ht="34.5" customHeight="1" x14ac:dyDescent="0.85">
      <c r="A13" s="549" t="s">
        <v>391</v>
      </c>
      <c r="B13" s="546">
        <v>9.5</v>
      </c>
      <c r="C13" s="540">
        <v>10.5</v>
      </c>
      <c r="D13" s="545">
        <v>10.199999999999999</v>
      </c>
      <c r="E13" s="542">
        <v>10</v>
      </c>
      <c r="F13" s="544">
        <v>10.1</v>
      </c>
    </row>
    <row r="14" spans="1:6" ht="38.25" customHeight="1" x14ac:dyDescent="0.85">
      <c r="A14" s="549" t="s">
        <v>392</v>
      </c>
      <c r="B14" s="544">
        <v>6.7</v>
      </c>
      <c r="C14" s="544">
        <v>10</v>
      </c>
      <c r="D14" s="544">
        <v>10</v>
      </c>
      <c r="E14" s="544">
        <v>7.7</v>
      </c>
      <c r="F14" s="544">
        <v>8.8000000000000007</v>
      </c>
    </row>
    <row r="15" spans="1:6" s="404" customFormat="1" ht="42.75" customHeight="1" x14ac:dyDescent="0.85">
      <c r="A15" s="549" t="s">
        <v>433</v>
      </c>
      <c r="B15" s="544">
        <v>4.5</v>
      </c>
      <c r="C15" s="544">
        <v>6.8</v>
      </c>
      <c r="D15" s="544">
        <v>6.2</v>
      </c>
      <c r="E15" s="544">
        <v>5.5</v>
      </c>
      <c r="F15" s="544">
        <v>5.9</v>
      </c>
    </row>
    <row r="16" spans="1:6" s="404" customFormat="1" ht="34.5" customHeight="1" x14ac:dyDescent="0.85">
      <c r="A16" s="549" t="s">
        <v>434</v>
      </c>
      <c r="B16" s="540">
        <v>6.5</v>
      </c>
      <c r="C16" s="544">
        <v>8.6</v>
      </c>
      <c r="D16" s="544">
        <v>8.3000000000000007</v>
      </c>
      <c r="E16" s="544">
        <v>7.4</v>
      </c>
      <c r="F16" s="544">
        <v>7.8</v>
      </c>
    </row>
    <row r="17" spans="1:6" s="404" customFormat="1" ht="34.5" customHeight="1" x14ac:dyDescent="0.85">
      <c r="A17" s="549" t="s">
        <v>435</v>
      </c>
      <c r="B17" s="544">
        <v>5.0999999999999996</v>
      </c>
      <c r="C17" s="544">
        <v>8.4</v>
      </c>
      <c r="D17" s="544">
        <v>7.9</v>
      </c>
      <c r="E17" s="544">
        <v>6.4</v>
      </c>
      <c r="F17" s="544">
        <v>7.2</v>
      </c>
    </row>
    <row r="18" spans="1:6" s="404" customFormat="1" ht="37.5" customHeight="1" thickBot="1" x14ac:dyDescent="0.9">
      <c r="A18" s="550" t="s">
        <v>436</v>
      </c>
      <c r="B18" s="726">
        <v>7.3</v>
      </c>
      <c r="C18" s="726">
        <v>10</v>
      </c>
      <c r="D18" s="726">
        <v>9.9</v>
      </c>
      <c r="E18" s="726">
        <v>8.1999999999999993</v>
      </c>
      <c r="F18" s="726">
        <v>9</v>
      </c>
    </row>
    <row r="19" spans="1:6" ht="18.399999999999999" thickTop="1" x14ac:dyDescent="0.55000000000000004">
      <c r="A19" s="331"/>
      <c r="B19" s="337"/>
      <c r="C19" s="337"/>
      <c r="D19" s="331"/>
      <c r="E19" s="331"/>
      <c r="F19" s="331"/>
    </row>
    <row r="20" spans="1:6" ht="18" x14ac:dyDescent="0.55000000000000004">
      <c r="A20" s="530" t="s">
        <v>373</v>
      </c>
      <c r="B20" s="331"/>
      <c r="C20" s="331"/>
      <c r="D20" s="331"/>
      <c r="E20" s="331"/>
      <c r="F20" s="331"/>
    </row>
    <row r="21" spans="1:6" ht="18" x14ac:dyDescent="0.55000000000000004">
      <c r="A21" s="331"/>
      <c r="B21" s="331"/>
      <c r="C21" s="331"/>
      <c r="D21" s="331"/>
      <c r="E21" s="331"/>
      <c r="F21" s="331"/>
    </row>
  </sheetData>
  <mergeCells count="3">
    <mergeCell ref="D5:F5"/>
    <mergeCell ref="A2:E2"/>
    <mergeCell ref="A3:E3"/>
  </mergeCells>
  <printOptions horizontalCentered="1" verticalCentered="1"/>
  <pageMargins left="0.78740157480314965" right="0.39370078740157483" top="0.98425196850393704" bottom="0.59055118110236227" header="0.51181102362204722" footer="0.31496062992125984"/>
  <pageSetup paperSize="9" scale="76" orientation="landscape" cellComments="atEnd" r:id="rId1"/>
  <headerFooter scaleWithDoc="0">
    <oddHeader>&amp;CBADIS EDITION 2014-2018</oddHeader>
    <oddFooter>&amp;C&amp;7 95&amp;R&amp;7SECTION G - AGRICULTURE ET SECURITE ALIMENTAIRE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6"/>
  <sheetViews>
    <sheetView view="pageBreakPreview" zoomScale="60" zoomScaleNormal="60" zoomScalePageLayoutView="90" workbookViewId="0">
      <pane xSplit="2" ySplit="5" topLeftCell="C6" activePane="bottomRight" state="frozen"/>
      <selection activeCell="G9" sqref="G9"/>
      <selection pane="topRight" activeCell="G9" sqref="G9"/>
      <selection pane="bottomLeft" activeCell="G9" sqref="G9"/>
      <selection pane="bottomRight" activeCell="M20" sqref="M20"/>
    </sheetView>
  </sheetViews>
  <sheetFormatPr baseColWidth="10" defaultRowHeight="13.15" x14ac:dyDescent="0.4"/>
  <cols>
    <col min="1" max="17" width="13.125" customWidth="1"/>
    <col min="18" max="18" width="14.25" customWidth="1"/>
    <col min="19" max="19" width="14" customWidth="1"/>
  </cols>
  <sheetData>
    <row r="1" spans="1:22" ht="39" customHeight="1" x14ac:dyDescent="0.7">
      <c r="A1" s="556" t="s">
        <v>423</v>
      </c>
      <c r="B1" s="73"/>
      <c r="C1" s="281"/>
      <c r="D1" s="281"/>
      <c r="E1" s="281"/>
      <c r="F1" s="281"/>
      <c r="G1" s="281"/>
      <c r="H1" s="281"/>
      <c r="I1" s="281"/>
      <c r="J1" s="281"/>
      <c r="K1" s="74"/>
      <c r="L1" s="74"/>
      <c r="M1" s="74"/>
      <c r="N1" s="74"/>
      <c r="O1" s="74"/>
      <c r="P1" s="74"/>
      <c r="Q1" s="74"/>
      <c r="R1" s="74"/>
      <c r="S1" s="74"/>
    </row>
    <row r="2" spans="1:22" ht="27" customHeight="1" x14ac:dyDescent="0.7">
      <c r="A2" s="556"/>
      <c r="B2" s="73"/>
      <c r="C2" s="281"/>
      <c r="D2" s="281"/>
      <c r="E2" s="556" t="s">
        <v>313</v>
      </c>
      <c r="F2" s="281"/>
      <c r="G2" s="281"/>
      <c r="H2" s="281"/>
      <c r="I2" s="281"/>
      <c r="J2" s="281"/>
      <c r="K2" s="74"/>
      <c r="L2" s="74"/>
      <c r="M2" s="74"/>
      <c r="N2" s="74"/>
      <c r="O2" s="74"/>
      <c r="P2" s="74"/>
      <c r="Q2" s="74"/>
      <c r="R2" s="74"/>
      <c r="S2" s="74"/>
    </row>
    <row r="3" spans="1:22" ht="23.65" thickBot="1" x14ac:dyDescent="0.75">
      <c r="A3" s="281"/>
      <c r="B3" s="281"/>
      <c r="D3" s="74"/>
      <c r="F3" s="281"/>
      <c r="G3" s="556"/>
      <c r="H3" s="281"/>
      <c r="I3" s="281"/>
      <c r="J3" s="281"/>
      <c r="K3" s="74"/>
      <c r="L3" s="74"/>
      <c r="M3" s="74"/>
      <c r="N3" s="74"/>
      <c r="O3" s="74"/>
      <c r="P3" s="74"/>
      <c r="Q3" s="74"/>
      <c r="R3" s="74"/>
      <c r="S3" s="74"/>
    </row>
    <row r="4" spans="1:22" ht="21.75" thickTop="1" thickBot="1" x14ac:dyDescent="0.7">
      <c r="A4" s="479"/>
      <c r="B4" s="479" t="s">
        <v>3</v>
      </c>
      <c r="C4" s="842" t="s">
        <v>314</v>
      </c>
      <c r="D4" s="842"/>
      <c r="E4" s="842"/>
      <c r="F4" s="844" t="s">
        <v>315</v>
      </c>
      <c r="G4" s="845"/>
      <c r="H4" s="846"/>
      <c r="I4" s="842" t="s">
        <v>316</v>
      </c>
      <c r="J4" s="842"/>
      <c r="K4" s="842"/>
      <c r="L4" s="843" t="s">
        <v>317</v>
      </c>
      <c r="M4" s="843"/>
      <c r="N4" s="843"/>
      <c r="O4" s="842" t="s">
        <v>318</v>
      </c>
      <c r="P4" s="842"/>
      <c r="Q4" s="842"/>
      <c r="R4" s="409" t="s">
        <v>305</v>
      </c>
      <c r="S4" s="604"/>
    </row>
    <row r="5" spans="1:22" ht="21.75" thickTop="1" thickBot="1" x14ac:dyDescent="0.7">
      <c r="A5" s="481" t="s">
        <v>10</v>
      </c>
      <c r="B5" s="481" t="s">
        <v>14</v>
      </c>
      <c r="C5" s="482" t="s">
        <v>15</v>
      </c>
      <c r="D5" s="481" t="s">
        <v>16</v>
      </c>
      <c r="E5" s="482" t="s">
        <v>18</v>
      </c>
      <c r="F5" s="603" t="s">
        <v>15</v>
      </c>
      <c r="G5" s="482" t="s">
        <v>16</v>
      </c>
      <c r="H5" s="603" t="s">
        <v>18</v>
      </c>
      <c r="I5" s="482" t="s">
        <v>15</v>
      </c>
      <c r="J5" s="603" t="s">
        <v>16</v>
      </c>
      <c r="K5" s="482" t="s">
        <v>18</v>
      </c>
      <c r="L5" s="603" t="s">
        <v>15</v>
      </c>
      <c r="M5" s="603" t="s">
        <v>16</v>
      </c>
      <c r="N5" s="603" t="s">
        <v>18</v>
      </c>
      <c r="O5" s="603" t="s">
        <v>15</v>
      </c>
      <c r="P5" s="604" t="s">
        <v>16</v>
      </c>
      <c r="Q5" s="603" t="s">
        <v>18</v>
      </c>
      <c r="R5" s="603" t="s">
        <v>319</v>
      </c>
      <c r="S5" s="603" t="s">
        <v>320</v>
      </c>
    </row>
    <row r="6" spans="1:22" s="298" customFormat="1" ht="33.75" customHeight="1" thickTop="1" x14ac:dyDescent="0.8">
      <c r="A6" s="430" t="s">
        <v>20</v>
      </c>
      <c r="B6" s="318">
        <v>1970</v>
      </c>
      <c r="C6" s="431"/>
      <c r="D6" s="432"/>
      <c r="E6" s="431">
        <v>788800</v>
      </c>
      <c r="F6" s="432"/>
      <c r="G6" s="431"/>
      <c r="H6" s="432"/>
      <c r="I6" s="431"/>
      <c r="J6" s="432"/>
      <c r="K6" s="431">
        <v>11500</v>
      </c>
      <c r="L6" s="432"/>
      <c r="M6" s="431"/>
      <c r="N6" s="432">
        <v>22584</v>
      </c>
      <c r="O6" s="431"/>
      <c r="P6" s="432"/>
      <c r="Q6" s="431">
        <v>176773</v>
      </c>
      <c r="R6" s="432"/>
      <c r="S6" s="433">
        <f t="shared" ref="S6:S41" si="0">E6+H6+K6+N6+Q6</f>
        <v>999657</v>
      </c>
    </row>
    <row r="7" spans="1:22" s="298" customFormat="1" ht="33.75" customHeight="1" x14ac:dyDescent="0.8">
      <c r="A7" s="430" t="s">
        <v>21</v>
      </c>
      <c r="B7" s="318">
        <v>1971</v>
      </c>
      <c r="C7" s="431"/>
      <c r="D7" s="432"/>
      <c r="E7" s="431">
        <v>582000</v>
      </c>
      <c r="F7" s="432"/>
      <c r="G7" s="431"/>
      <c r="H7" s="432">
        <v>8214</v>
      </c>
      <c r="I7" s="431"/>
      <c r="J7" s="432"/>
      <c r="K7" s="431">
        <v>11610</v>
      </c>
      <c r="L7" s="432"/>
      <c r="M7" s="431"/>
      <c r="N7" s="432">
        <v>17776</v>
      </c>
      <c r="O7" s="431"/>
      <c r="P7" s="432"/>
      <c r="Q7" s="431">
        <v>161830</v>
      </c>
      <c r="R7" s="432"/>
      <c r="S7" s="433">
        <f t="shared" si="0"/>
        <v>781430</v>
      </c>
    </row>
    <row r="8" spans="1:22" s="298" customFormat="1" ht="33.75" customHeight="1" x14ac:dyDescent="0.8">
      <c r="A8" s="430" t="s">
        <v>28</v>
      </c>
      <c r="B8" s="318">
        <v>1972</v>
      </c>
      <c r="C8" s="431"/>
      <c r="D8" s="432"/>
      <c r="E8" s="431">
        <v>985396</v>
      </c>
      <c r="F8" s="432"/>
      <c r="G8" s="431"/>
      <c r="H8" s="432">
        <v>12645</v>
      </c>
      <c r="I8" s="431"/>
      <c r="J8" s="432"/>
      <c r="K8" s="431">
        <v>21169</v>
      </c>
      <c r="L8" s="432"/>
      <c r="M8" s="431"/>
      <c r="N8" s="432">
        <v>25848</v>
      </c>
      <c r="O8" s="431"/>
      <c r="P8" s="432"/>
      <c r="Q8" s="431">
        <v>137501</v>
      </c>
      <c r="R8" s="432"/>
      <c r="S8" s="433">
        <f t="shared" si="0"/>
        <v>1182559</v>
      </c>
    </row>
    <row r="9" spans="1:22" s="298" customFormat="1" ht="33.75" customHeight="1" x14ac:dyDescent="0.8">
      <c r="A9" s="430" t="s">
        <v>30</v>
      </c>
      <c r="B9" s="318">
        <v>1973</v>
      </c>
      <c r="C9" s="431"/>
      <c r="D9" s="432"/>
      <c r="E9" s="431">
        <v>570010</v>
      </c>
      <c r="F9" s="432"/>
      <c r="G9" s="431"/>
      <c r="H9" s="432">
        <v>16930</v>
      </c>
      <c r="I9" s="431"/>
      <c r="J9" s="432"/>
      <c r="K9" s="431">
        <v>23302</v>
      </c>
      <c r="L9" s="432"/>
      <c r="M9" s="431"/>
      <c r="N9" s="432">
        <v>10806</v>
      </c>
      <c r="O9" s="431"/>
      <c r="P9" s="432"/>
      <c r="Q9" s="431">
        <v>150445</v>
      </c>
      <c r="R9" s="432"/>
      <c r="S9" s="433">
        <f t="shared" si="0"/>
        <v>771493</v>
      </c>
    </row>
    <row r="10" spans="1:22" s="298" customFormat="1" ht="33.75" customHeight="1" x14ac:dyDescent="0.8">
      <c r="A10" s="430" t="s">
        <v>44</v>
      </c>
      <c r="B10" s="318">
        <v>1974</v>
      </c>
      <c r="C10" s="431"/>
      <c r="D10" s="432"/>
      <c r="E10" s="431">
        <v>657026</v>
      </c>
      <c r="F10" s="432"/>
      <c r="G10" s="431"/>
      <c r="H10" s="432">
        <v>16540</v>
      </c>
      <c r="I10" s="431"/>
      <c r="J10" s="432"/>
      <c r="K10" s="431">
        <v>32609</v>
      </c>
      <c r="L10" s="432"/>
      <c r="M10" s="431"/>
      <c r="N10" s="432">
        <v>15222</v>
      </c>
      <c r="O10" s="431"/>
      <c r="P10" s="432"/>
      <c r="Q10" s="431">
        <v>120271</v>
      </c>
      <c r="R10" s="432"/>
      <c r="S10" s="433">
        <f t="shared" si="0"/>
        <v>841668</v>
      </c>
      <c r="V10" s="556"/>
    </row>
    <row r="11" spans="1:22" s="298" customFormat="1" ht="33.75" customHeight="1" x14ac:dyDescent="0.8">
      <c r="A11" s="430" t="s">
        <v>45</v>
      </c>
      <c r="B11" s="318">
        <v>1975</v>
      </c>
      <c r="C11" s="431"/>
      <c r="D11" s="432"/>
      <c r="E11" s="431">
        <v>980723</v>
      </c>
      <c r="F11" s="432"/>
      <c r="G11" s="431"/>
      <c r="H11" s="432">
        <v>20270</v>
      </c>
      <c r="I11" s="431"/>
      <c r="J11" s="432"/>
      <c r="K11" s="431">
        <v>40599</v>
      </c>
      <c r="L11" s="432"/>
      <c r="M11" s="431"/>
      <c r="N11" s="432">
        <v>22303</v>
      </c>
      <c r="O11" s="431"/>
      <c r="P11" s="432"/>
      <c r="Q11" s="431">
        <v>120159</v>
      </c>
      <c r="R11" s="432"/>
      <c r="S11" s="433">
        <f t="shared" si="0"/>
        <v>1184054</v>
      </c>
    </row>
    <row r="12" spans="1:22" s="298" customFormat="1" ht="33.75" customHeight="1" x14ac:dyDescent="0.8">
      <c r="A12" s="430" t="s">
        <v>46</v>
      </c>
      <c r="B12" s="318">
        <v>1976</v>
      </c>
      <c r="C12" s="431"/>
      <c r="D12" s="432"/>
      <c r="E12" s="431">
        <v>1434147</v>
      </c>
      <c r="F12" s="432"/>
      <c r="G12" s="431"/>
      <c r="H12" s="432">
        <v>23795</v>
      </c>
      <c r="I12" s="431"/>
      <c r="J12" s="432"/>
      <c r="K12" s="431">
        <v>30685</v>
      </c>
      <c r="L12" s="432"/>
      <c r="M12" s="431"/>
      <c r="N12" s="432">
        <v>24462</v>
      </c>
      <c r="O12" s="431"/>
      <c r="P12" s="432"/>
      <c r="Q12" s="431">
        <v>109201</v>
      </c>
      <c r="R12" s="432"/>
      <c r="S12" s="433">
        <f t="shared" si="0"/>
        <v>1622290</v>
      </c>
    </row>
    <row r="13" spans="1:22" s="298" customFormat="1" ht="33.75" customHeight="1" x14ac:dyDescent="0.8">
      <c r="A13" s="430" t="s">
        <v>47</v>
      </c>
      <c r="B13" s="318">
        <v>1977</v>
      </c>
      <c r="C13" s="431"/>
      <c r="D13" s="432"/>
      <c r="E13" s="431">
        <v>1186322</v>
      </c>
      <c r="F13" s="432"/>
      <c r="G13" s="431"/>
      <c r="H13" s="432">
        <v>12660</v>
      </c>
      <c r="I13" s="431"/>
      <c r="J13" s="432"/>
      <c r="K13" s="431">
        <v>45207</v>
      </c>
      <c r="L13" s="432"/>
      <c r="M13" s="431"/>
      <c r="N13" s="432">
        <v>16136</v>
      </c>
      <c r="O13" s="431"/>
      <c r="P13" s="432"/>
      <c r="Q13" s="431">
        <v>67679</v>
      </c>
      <c r="R13" s="432"/>
      <c r="S13" s="433">
        <f t="shared" si="0"/>
        <v>1328004</v>
      </c>
    </row>
    <row r="14" spans="1:22" s="298" customFormat="1" ht="33.75" customHeight="1" x14ac:dyDescent="0.8">
      <c r="A14" s="430" t="s">
        <v>48</v>
      </c>
      <c r="B14" s="318">
        <v>1978</v>
      </c>
      <c r="C14" s="431"/>
      <c r="D14" s="432"/>
      <c r="E14" s="431">
        <v>509285</v>
      </c>
      <c r="F14" s="432"/>
      <c r="G14" s="431"/>
      <c r="H14" s="432">
        <v>11167</v>
      </c>
      <c r="I14" s="431"/>
      <c r="J14" s="432"/>
      <c r="K14" s="431">
        <v>37166</v>
      </c>
      <c r="L14" s="432"/>
      <c r="M14" s="431"/>
      <c r="N14" s="432">
        <v>11719</v>
      </c>
      <c r="O14" s="431"/>
      <c r="P14" s="432"/>
      <c r="Q14" s="431">
        <v>75111</v>
      </c>
      <c r="R14" s="432"/>
      <c r="S14" s="433">
        <f t="shared" si="0"/>
        <v>644448</v>
      </c>
    </row>
    <row r="15" spans="1:22" s="298" customFormat="1" ht="33.75" customHeight="1" x14ac:dyDescent="0.8">
      <c r="A15" s="430" t="s">
        <v>49</v>
      </c>
      <c r="B15" s="318">
        <v>1979</v>
      </c>
      <c r="C15" s="431"/>
      <c r="D15" s="432"/>
      <c r="E15" s="431">
        <v>1050641</v>
      </c>
      <c r="F15" s="432"/>
      <c r="G15" s="431"/>
      <c r="H15" s="432">
        <v>10441</v>
      </c>
      <c r="I15" s="431"/>
      <c r="J15" s="432"/>
      <c r="K15" s="431">
        <v>33806</v>
      </c>
      <c r="L15" s="432"/>
      <c r="M15" s="431"/>
      <c r="N15" s="432">
        <v>21568</v>
      </c>
      <c r="O15" s="431"/>
      <c r="P15" s="432"/>
      <c r="Q15" s="431">
        <v>82507</v>
      </c>
      <c r="R15" s="432"/>
      <c r="S15" s="433">
        <f t="shared" si="0"/>
        <v>1198963</v>
      </c>
    </row>
    <row r="16" spans="1:22" s="298" customFormat="1" ht="33.75" customHeight="1" x14ac:dyDescent="0.8">
      <c r="A16" s="430" t="s">
        <v>50</v>
      </c>
      <c r="B16" s="318">
        <v>1980</v>
      </c>
      <c r="C16" s="431"/>
      <c r="D16" s="432"/>
      <c r="E16" s="431">
        <v>672887</v>
      </c>
      <c r="F16" s="432"/>
      <c r="G16" s="431"/>
      <c r="H16" s="432">
        <v>3136</v>
      </c>
      <c r="I16" s="431"/>
      <c r="J16" s="432"/>
      <c r="K16" s="431">
        <v>26868</v>
      </c>
      <c r="L16" s="432"/>
      <c r="M16" s="431"/>
      <c r="N16" s="432">
        <v>18839</v>
      </c>
      <c r="O16" s="431"/>
      <c r="P16" s="432"/>
      <c r="Q16" s="431">
        <v>24647</v>
      </c>
      <c r="R16" s="432"/>
      <c r="S16" s="433">
        <f t="shared" si="0"/>
        <v>746377</v>
      </c>
    </row>
    <row r="17" spans="1:19" s="298" customFormat="1" ht="33.75" customHeight="1" x14ac:dyDescent="0.8">
      <c r="A17" s="430" t="s">
        <v>51</v>
      </c>
      <c r="B17" s="318">
        <v>1981</v>
      </c>
      <c r="C17" s="431">
        <v>1065205</v>
      </c>
      <c r="D17" s="432">
        <v>489.47010199914598</v>
      </c>
      <c r="E17" s="431">
        <v>521386</v>
      </c>
      <c r="F17" s="432">
        <v>8937</v>
      </c>
      <c r="G17" s="431">
        <v>180.93319906008699</v>
      </c>
      <c r="H17" s="432">
        <v>1617</v>
      </c>
      <c r="I17" s="431">
        <v>29914</v>
      </c>
      <c r="J17" s="432">
        <v>688.84134518954295</v>
      </c>
      <c r="K17" s="431">
        <v>20606</v>
      </c>
      <c r="L17" s="432">
        <v>54247</v>
      </c>
      <c r="M17" s="431">
        <v>314.85612107582</v>
      </c>
      <c r="N17" s="432">
        <v>17080</v>
      </c>
      <c r="O17" s="431">
        <v>7598</v>
      </c>
      <c r="P17" s="432">
        <v>3304.94867070282</v>
      </c>
      <c r="Q17" s="431">
        <v>25111</v>
      </c>
      <c r="R17" s="432">
        <v>1165901</v>
      </c>
      <c r="S17" s="433">
        <f t="shared" si="0"/>
        <v>585800</v>
      </c>
    </row>
    <row r="18" spans="1:19" s="298" customFormat="1" ht="33.75" customHeight="1" x14ac:dyDescent="0.8">
      <c r="A18" s="430" t="s">
        <v>52</v>
      </c>
      <c r="B18" s="318">
        <v>1982</v>
      </c>
      <c r="C18" s="431">
        <v>1010340</v>
      </c>
      <c r="D18" s="432">
        <v>857.75481521072095</v>
      </c>
      <c r="E18" s="431">
        <v>866624</v>
      </c>
      <c r="F18" s="432">
        <v>7832</v>
      </c>
      <c r="G18" s="431">
        <v>588.73850868232898</v>
      </c>
      <c r="H18" s="432">
        <v>4611</v>
      </c>
      <c r="I18" s="431">
        <v>31977</v>
      </c>
      <c r="J18" s="432">
        <v>1282.3904681489801</v>
      </c>
      <c r="K18" s="431">
        <v>41007</v>
      </c>
      <c r="L18" s="432">
        <v>68484</v>
      </c>
      <c r="M18" s="431">
        <v>420.09812510951502</v>
      </c>
      <c r="N18" s="432">
        <v>28770</v>
      </c>
      <c r="O18" s="431">
        <v>7779</v>
      </c>
      <c r="P18" s="432">
        <v>4332.6905771950096</v>
      </c>
      <c r="Q18" s="431">
        <v>33704</v>
      </c>
      <c r="R18" s="432">
        <v>1126412</v>
      </c>
      <c r="S18" s="433">
        <f t="shared" si="0"/>
        <v>974716</v>
      </c>
    </row>
    <row r="19" spans="1:19" s="298" customFormat="1" ht="33.75" customHeight="1" x14ac:dyDescent="0.8">
      <c r="A19" s="430" t="s">
        <v>53</v>
      </c>
      <c r="B19" s="318">
        <v>1983</v>
      </c>
      <c r="C19" s="431">
        <v>1149108</v>
      </c>
      <c r="D19" s="432">
        <v>996.774019500343</v>
      </c>
      <c r="E19" s="431">
        <v>1145401</v>
      </c>
      <c r="F19" s="432">
        <v>18160</v>
      </c>
      <c r="G19" s="431">
        <v>293.061674008811</v>
      </c>
      <c r="H19" s="432">
        <v>5322</v>
      </c>
      <c r="I19" s="431">
        <v>42018</v>
      </c>
      <c r="J19" s="432">
        <v>1120.49597791423</v>
      </c>
      <c r="K19" s="431">
        <v>47081</v>
      </c>
      <c r="L19" s="432">
        <v>47930</v>
      </c>
      <c r="M19" s="431">
        <v>275.65199248904599</v>
      </c>
      <c r="N19" s="432">
        <v>13212</v>
      </c>
      <c r="O19" s="431">
        <v>8616</v>
      </c>
      <c r="P19" s="432">
        <v>3717.5023212627698</v>
      </c>
      <c r="Q19" s="431">
        <v>32030</v>
      </c>
      <c r="R19" s="432">
        <v>1265832</v>
      </c>
      <c r="S19" s="433">
        <f t="shared" si="0"/>
        <v>1243046</v>
      </c>
    </row>
    <row r="20" spans="1:19" s="298" customFormat="1" ht="33.75" customHeight="1" x14ac:dyDescent="0.8">
      <c r="A20" s="430" t="s">
        <v>54</v>
      </c>
      <c r="B20" s="318">
        <v>1984</v>
      </c>
      <c r="C20" s="431">
        <v>1080670</v>
      </c>
      <c r="D20" s="432">
        <v>527.90213478675298</v>
      </c>
      <c r="E20" s="431">
        <v>570488</v>
      </c>
      <c r="F20" s="432">
        <v>29118</v>
      </c>
      <c r="G20" s="431">
        <v>349.16546466103398</v>
      </c>
      <c r="H20" s="432">
        <v>10167</v>
      </c>
      <c r="I20" s="431">
        <v>33353</v>
      </c>
      <c r="J20" s="432">
        <v>913.26117590621504</v>
      </c>
      <c r="K20" s="431">
        <v>30460</v>
      </c>
      <c r="L20" s="432">
        <v>41598</v>
      </c>
      <c r="M20" s="431">
        <v>234.24203086686899</v>
      </c>
      <c r="N20" s="432">
        <v>9744</v>
      </c>
      <c r="O20" s="431">
        <v>6306</v>
      </c>
      <c r="P20" s="432">
        <v>2741.5160164922299</v>
      </c>
      <c r="Q20" s="431">
        <v>17288</v>
      </c>
      <c r="R20" s="432">
        <v>1191045</v>
      </c>
      <c r="S20" s="433">
        <f t="shared" si="0"/>
        <v>638147</v>
      </c>
    </row>
    <row r="21" spans="1:19" s="298" customFormat="1" ht="33.75" customHeight="1" x14ac:dyDescent="0.8">
      <c r="A21" s="430" t="s">
        <v>55</v>
      </c>
      <c r="B21" s="318">
        <v>1985</v>
      </c>
      <c r="C21" s="431">
        <v>869115</v>
      </c>
      <c r="D21" s="432">
        <v>770.01432491672597</v>
      </c>
      <c r="E21" s="431">
        <v>669231</v>
      </c>
      <c r="F21" s="432">
        <v>14976</v>
      </c>
      <c r="G21" s="431">
        <v>880.54220085470104</v>
      </c>
      <c r="H21" s="432">
        <v>13187</v>
      </c>
      <c r="I21" s="431">
        <v>46337</v>
      </c>
      <c r="J21" s="432">
        <v>1012.40908992814</v>
      </c>
      <c r="K21" s="431">
        <v>46912</v>
      </c>
      <c r="L21" s="432">
        <v>51273</v>
      </c>
      <c r="M21" s="431">
        <v>307.998361710842</v>
      </c>
      <c r="N21" s="432">
        <v>15792</v>
      </c>
      <c r="O21" s="431">
        <v>6502</v>
      </c>
      <c r="P21" s="432">
        <v>2958.3205167640699</v>
      </c>
      <c r="Q21" s="431">
        <v>19235</v>
      </c>
      <c r="R21" s="432">
        <v>988203</v>
      </c>
      <c r="S21" s="433">
        <f t="shared" si="0"/>
        <v>764357</v>
      </c>
    </row>
    <row r="22" spans="1:19" s="298" customFormat="1" ht="33.75" customHeight="1" x14ac:dyDescent="0.8">
      <c r="A22" s="430" t="s">
        <v>56</v>
      </c>
      <c r="B22" s="318">
        <v>1986</v>
      </c>
      <c r="C22" s="431">
        <v>594388</v>
      </c>
      <c r="D22" s="432">
        <v>993.45713574298304</v>
      </c>
      <c r="E22" s="431">
        <v>590499</v>
      </c>
      <c r="F22" s="432">
        <v>10185</v>
      </c>
      <c r="G22" s="431">
        <v>1077.5650466372099</v>
      </c>
      <c r="H22" s="432">
        <v>10975</v>
      </c>
      <c r="I22" s="431">
        <v>38849</v>
      </c>
      <c r="J22" s="432">
        <v>719.22057195809396</v>
      </c>
      <c r="K22" s="431">
        <v>27941</v>
      </c>
      <c r="L22" s="432">
        <v>128458</v>
      </c>
      <c r="M22" s="431">
        <v>542.78441202572003</v>
      </c>
      <c r="N22" s="432">
        <v>69725</v>
      </c>
      <c r="O22" s="431">
        <v>7831</v>
      </c>
      <c r="P22" s="432">
        <v>3952.8795811518298</v>
      </c>
      <c r="Q22" s="431">
        <v>30955</v>
      </c>
      <c r="R22" s="432">
        <v>779711</v>
      </c>
      <c r="S22" s="433">
        <f t="shared" si="0"/>
        <v>730095</v>
      </c>
    </row>
    <row r="23" spans="1:19" s="298" customFormat="1" ht="33.75" customHeight="1" x14ac:dyDescent="0.8">
      <c r="A23" s="430" t="s">
        <v>57</v>
      </c>
      <c r="B23" s="318">
        <v>1987</v>
      </c>
      <c r="C23" s="431">
        <v>789789</v>
      </c>
      <c r="D23" s="432">
        <v>1040.4437134475199</v>
      </c>
      <c r="E23" s="431">
        <v>821731</v>
      </c>
      <c r="F23" s="432">
        <v>17939</v>
      </c>
      <c r="G23" s="431">
        <v>1077.03885389375</v>
      </c>
      <c r="H23" s="432">
        <v>19321</v>
      </c>
      <c r="I23" s="431">
        <v>25410</v>
      </c>
      <c r="J23" s="432">
        <v>1057.4576938213299</v>
      </c>
      <c r="K23" s="431">
        <v>26870</v>
      </c>
      <c r="L23" s="432">
        <v>117607</v>
      </c>
      <c r="M23" s="431">
        <v>466.40931237086198</v>
      </c>
      <c r="N23" s="432">
        <v>54853</v>
      </c>
      <c r="O23" s="431">
        <v>20089</v>
      </c>
      <c r="P23" s="432">
        <v>3735.5766837572801</v>
      </c>
      <c r="Q23" s="431">
        <v>75044</v>
      </c>
      <c r="R23" s="432">
        <v>970834</v>
      </c>
      <c r="S23" s="433">
        <f t="shared" si="0"/>
        <v>997819</v>
      </c>
    </row>
    <row r="24" spans="1:19" s="298" customFormat="1" ht="33.75" customHeight="1" x14ac:dyDescent="0.8">
      <c r="A24" s="430" t="s">
        <v>58</v>
      </c>
      <c r="B24" s="318">
        <v>1988</v>
      </c>
      <c r="C24" s="431">
        <v>831158</v>
      </c>
      <c r="D24" s="432">
        <v>1138.70647939381</v>
      </c>
      <c r="E24" s="431">
        <v>946445</v>
      </c>
      <c r="F24" s="432">
        <v>14180</v>
      </c>
      <c r="G24" s="431">
        <v>1174.5416078984499</v>
      </c>
      <c r="H24" s="432">
        <v>16655</v>
      </c>
      <c r="I24" s="431">
        <v>28878</v>
      </c>
      <c r="J24" s="432">
        <v>1344.10277720064</v>
      </c>
      <c r="K24" s="431">
        <v>38815</v>
      </c>
      <c r="L24" s="432">
        <v>71480</v>
      </c>
      <c r="M24" s="431">
        <v>400.46166759932902</v>
      </c>
      <c r="N24" s="432">
        <v>28625</v>
      </c>
      <c r="O24" s="431">
        <v>14122</v>
      </c>
      <c r="P24" s="432">
        <v>3743.4499362696502</v>
      </c>
      <c r="Q24" s="431">
        <v>52865</v>
      </c>
      <c r="R24" s="432">
        <v>959818</v>
      </c>
      <c r="S24" s="433">
        <f t="shared" si="0"/>
        <v>1083405</v>
      </c>
    </row>
    <row r="25" spans="1:19" s="298" customFormat="1" ht="33.75" customHeight="1" x14ac:dyDescent="0.8">
      <c r="A25" s="430" t="s">
        <v>59</v>
      </c>
      <c r="B25" s="318">
        <v>1989</v>
      </c>
      <c r="C25" s="431">
        <v>886191</v>
      </c>
      <c r="D25" s="432">
        <v>793.69120200949897</v>
      </c>
      <c r="E25" s="431">
        <v>703362</v>
      </c>
      <c r="F25" s="432">
        <v>17247</v>
      </c>
      <c r="G25" s="431">
        <v>1132.71873369282</v>
      </c>
      <c r="H25" s="432">
        <v>19536</v>
      </c>
      <c r="I25" s="431">
        <v>38558</v>
      </c>
      <c r="J25" s="432">
        <v>1003.7346335390801</v>
      </c>
      <c r="K25" s="431">
        <v>38702</v>
      </c>
      <c r="L25" s="432">
        <v>69121</v>
      </c>
      <c r="M25" s="431">
        <v>250.575078485554</v>
      </c>
      <c r="N25" s="432">
        <v>17320</v>
      </c>
      <c r="O25" s="431">
        <v>16111</v>
      </c>
      <c r="P25" s="432">
        <v>3406.6786667494298</v>
      </c>
      <c r="Q25" s="431">
        <v>54885</v>
      </c>
      <c r="R25" s="432">
        <v>1027228</v>
      </c>
      <c r="S25" s="433">
        <f t="shared" si="0"/>
        <v>833805</v>
      </c>
    </row>
    <row r="26" spans="1:19" s="298" customFormat="1" ht="33.75" customHeight="1" x14ac:dyDescent="0.8">
      <c r="A26" s="430" t="s">
        <v>60</v>
      </c>
      <c r="B26" s="318">
        <v>1990</v>
      </c>
      <c r="C26" s="431">
        <v>764400</v>
      </c>
      <c r="D26" s="432">
        <v>1072.2671376242799</v>
      </c>
      <c r="E26" s="431">
        <v>819641</v>
      </c>
      <c r="F26" s="432">
        <v>19459</v>
      </c>
      <c r="G26" s="431">
        <v>1263.3742741148101</v>
      </c>
      <c r="H26" s="432">
        <v>24584</v>
      </c>
      <c r="I26" s="431">
        <v>24183</v>
      </c>
      <c r="J26" s="432">
        <v>1211.7189761402601</v>
      </c>
      <c r="K26" s="431">
        <v>29303</v>
      </c>
      <c r="L26" s="432">
        <v>64808</v>
      </c>
      <c r="M26" s="431">
        <v>406.58560671522002</v>
      </c>
      <c r="N26" s="432">
        <v>26350</v>
      </c>
      <c r="O26" s="431">
        <v>16048</v>
      </c>
      <c r="P26" s="432">
        <v>3650.9845463609199</v>
      </c>
      <c r="Q26" s="431">
        <v>58591</v>
      </c>
      <c r="R26" s="432">
        <v>888898</v>
      </c>
      <c r="S26" s="433">
        <f t="shared" si="0"/>
        <v>958469</v>
      </c>
    </row>
    <row r="27" spans="1:19" s="298" customFormat="1" ht="33.75" customHeight="1" x14ac:dyDescent="0.8">
      <c r="A27" s="430" t="s">
        <v>61</v>
      </c>
      <c r="B27" s="318">
        <v>1991</v>
      </c>
      <c r="C27" s="431">
        <v>886429</v>
      </c>
      <c r="D27" s="432">
        <v>765.71614872708403</v>
      </c>
      <c r="E27" s="431">
        <v>678753</v>
      </c>
      <c r="F27" s="432">
        <v>27519</v>
      </c>
      <c r="G27" s="431">
        <v>865.98350230749702</v>
      </c>
      <c r="H27" s="432">
        <v>23831</v>
      </c>
      <c r="I27" s="431">
        <v>43341</v>
      </c>
      <c r="J27" s="432">
        <v>1031.8866662052101</v>
      </c>
      <c r="K27" s="431">
        <v>44723</v>
      </c>
      <c r="L27" s="432">
        <v>45334</v>
      </c>
      <c r="M27" s="431">
        <v>270.04014646843399</v>
      </c>
      <c r="N27" s="432">
        <v>12242</v>
      </c>
      <c r="O27" s="431">
        <v>19704</v>
      </c>
      <c r="P27" s="432">
        <v>3515.9358505887099</v>
      </c>
      <c r="Q27" s="431">
        <v>69278</v>
      </c>
      <c r="R27" s="432">
        <v>1022327</v>
      </c>
      <c r="S27" s="433">
        <f t="shared" si="0"/>
        <v>828827</v>
      </c>
    </row>
    <row r="28" spans="1:19" s="298" customFormat="1" ht="33.75" customHeight="1" x14ac:dyDescent="0.8">
      <c r="A28" s="430" t="s">
        <v>62</v>
      </c>
      <c r="B28" s="318">
        <v>1992</v>
      </c>
      <c r="C28" s="431">
        <v>843518</v>
      </c>
      <c r="D28" s="432">
        <v>826.69130949191401</v>
      </c>
      <c r="E28" s="431">
        <v>697329</v>
      </c>
      <c r="F28" s="432">
        <v>28096</v>
      </c>
      <c r="G28" s="431">
        <v>964.08741457858798</v>
      </c>
      <c r="H28" s="432">
        <v>27087</v>
      </c>
      <c r="I28" s="431">
        <v>44164</v>
      </c>
      <c r="J28" s="432">
        <v>1145.2087673218</v>
      </c>
      <c r="K28" s="431">
        <v>50577</v>
      </c>
      <c r="L28" s="432">
        <v>50744</v>
      </c>
      <c r="M28" s="431">
        <v>329.12265489516</v>
      </c>
      <c r="N28" s="432">
        <v>16701</v>
      </c>
      <c r="O28" s="431">
        <v>9906</v>
      </c>
      <c r="P28" s="432">
        <v>2475.16656571775</v>
      </c>
      <c r="Q28" s="431">
        <v>24519</v>
      </c>
      <c r="R28" s="432">
        <v>976428</v>
      </c>
      <c r="S28" s="433">
        <f t="shared" si="0"/>
        <v>816213</v>
      </c>
    </row>
    <row r="29" spans="1:19" s="298" customFormat="1" ht="33.75" customHeight="1" x14ac:dyDescent="0.8">
      <c r="A29" s="430" t="s">
        <v>63</v>
      </c>
      <c r="B29" s="318">
        <v>1993</v>
      </c>
      <c r="C29" s="431">
        <v>925966</v>
      </c>
      <c r="D29" s="432">
        <v>595.79941380137097</v>
      </c>
      <c r="E29" s="431">
        <v>551690</v>
      </c>
      <c r="F29" s="432">
        <v>30814</v>
      </c>
      <c r="G29" s="431">
        <v>869.99415849938305</v>
      </c>
      <c r="H29" s="432">
        <v>26808</v>
      </c>
      <c r="I29" s="431">
        <v>44772</v>
      </c>
      <c r="J29" s="432">
        <v>1061.6680067899599</v>
      </c>
      <c r="K29" s="431">
        <v>47533</v>
      </c>
      <c r="L29" s="432">
        <v>73653</v>
      </c>
      <c r="M29" s="431">
        <v>118.66454862666799</v>
      </c>
      <c r="N29" s="432">
        <v>8740</v>
      </c>
      <c r="O29" s="431">
        <v>21373</v>
      </c>
      <c r="P29" s="432">
        <v>2149.5812473681699</v>
      </c>
      <c r="Q29" s="431">
        <v>45943</v>
      </c>
      <c r="R29" s="432">
        <v>1096578</v>
      </c>
      <c r="S29" s="433">
        <f t="shared" si="0"/>
        <v>680714</v>
      </c>
    </row>
    <row r="30" spans="1:19" s="298" customFormat="1" ht="33.75" customHeight="1" x14ac:dyDescent="0.8">
      <c r="A30" s="430" t="s">
        <v>64</v>
      </c>
      <c r="B30" s="318">
        <v>1994</v>
      </c>
      <c r="C30" s="431">
        <v>739031</v>
      </c>
      <c r="D30" s="432">
        <v>819.67603524074104</v>
      </c>
      <c r="E30" s="431">
        <v>605766</v>
      </c>
      <c r="F30" s="432">
        <v>25255</v>
      </c>
      <c r="G30" s="431">
        <v>1011.00772124332</v>
      </c>
      <c r="H30" s="432">
        <v>25533</v>
      </c>
      <c r="I30" s="431">
        <v>43724</v>
      </c>
      <c r="J30" s="432">
        <v>886.67551001738195</v>
      </c>
      <c r="K30" s="431">
        <v>38769</v>
      </c>
      <c r="L30" s="432">
        <v>118432</v>
      </c>
      <c r="M30" s="431">
        <v>471.61240205349901</v>
      </c>
      <c r="N30" s="432">
        <v>55854</v>
      </c>
      <c r="O30" s="431">
        <v>15701</v>
      </c>
      <c r="P30" s="432">
        <v>2767.33965989427</v>
      </c>
      <c r="Q30" s="431">
        <v>43450</v>
      </c>
      <c r="R30" s="432">
        <v>942143</v>
      </c>
      <c r="S30" s="433">
        <f t="shared" si="0"/>
        <v>769372</v>
      </c>
    </row>
    <row r="31" spans="1:19" s="298" customFormat="1" ht="33.75" customHeight="1" x14ac:dyDescent="0.8">
      <c r="A31" s="430" t="s">
        <v>65</v>
      </c>
      <c r="B31" s="318">
        <v>1995</v>
      </c>
      <c r="C31" s="431">
        <v>892031</v>
      </c>
      <c r="D31" s="432">
        <v>760.10811283464398</v>
      </c>
      <c r="E31" s="431">
        <v>678040</v>
      </c>
      <c r="F31" s="432">
        <v>35984</v>
      </c>
      <c r="G31" s="431">
        <v>1111.6051578479301</v>
      </c>
      <c r="H31" s="432">
        <v>40000</v>
      </c>
      <c r="I31" s="431">
        <v>33946</v>
      </c>
      <c r="J31" s="432">
        <v>844.39992929947596</v>
      </c>
      <c r="K31" s="431">
        <v>28664</v>
      </c>
      <c r="L31" s="432">
        <v>91504</v>
      </c>
      <c r="M31" s="431">
        <v>316.70746634026898</v>
      </c>
      <c r="N31" s="432">
        <v>28980</v>
      </c>
      <c r="O31" s="431">
        <v>30659</v>
      </c>
      <c r="P31" s="432">
        <v>2508.72500733879</v>
      </c>
      <c r="Q31" s="431">
        <v>76915</v>
      </c>
      <c r="R31" s="432">
        <v>1084124</v>
      </c>
      <c r="S31" s="433">
        <f t="shared" si="0"/>
        <v>852599</v>
      </c>
    </row>
    <row r="32" spans="1:19" s="298" customFormat="1" ht="33.75" customHeight="1" x14ac:dyDescent="0.8">
      <c r="A32" s="430" t="s">
        <v>66</v>
      </c>
      <c r="B32" s="318">
        <v>1996</v>
      </c>
      <c r="C32" s="431">
        <v>841384</v>
      </c>
      <c r="D32" s="432">
        <v>939.66250843847797</v>
      </c>
      <c r="E32" s="431">
        <v>790617</v>
      </c>
      <c r="F32" s="432">
        <v>39985</v>
      </c>
      <c r="G32" s="431">
        <v>913.29248468175604</v>
      </c>
      <c r="H32" s="432">
        <v>36518</v>
      </c>
      <c r="I32" s="431">
        <v>35016</v>
      </c>
      <c r="J32" s="432">
        <v>895.67626228010101</v>
      </c>
      <c r="K32" s="431">
        <v>31363</v>
      </c>
      <c r="L32" s="432">
        <v>97479</v>
      </c>
      <c r="M32" s="431">
        <v>429.94901465956798</v>
      </c>
      <c r="N32" s="432">
        <v>41911</v>
      </c>
      <c r="O32" s="431">
        <v>17457</v>
      </c>
      <c r="P32" s="432">
        <v>3180.0996734834198</v>
      </c>
      <c r="Q32" s="431">
        <v>55515</v>
      </c>
      <c r="R32" s="432">
        <v>1031321</v>
      </c>
      <c r="S32" s="433">
        <f t="shared" si="0"/>
        <v>955924</v>
      </c>
    </row>
    <row r="33" spans="1:19" s="298" customFormat="1" ht="33.75" customHeight="1" x14ac:dyDescent="0.8">
      <c r="A33" s="430" t="s">
        <v>67</v>
      </c>
      <c r="B33" s="318">
        <v>1997</v>
      </c>
      <c r="C33" s="431">
        <v>856114</v>
      </c>
      <c r="D33" s="432">
        <v>687</v>
      </c>
      <c r="E33" s="431">
        <v>588181</v>
      </c>
      <c r="F33" s="432">
        <v>63701</v>
      </c>
      <c r="G33" s="431">
        <v>591</v>
      </c>
      <c r="H33" s="432">
        <v>37656</v>
      </c>
      <c r="I33" s="431">
        <v>50308</v>
      </c>
      <c r="J33" s="432">
        <v>763.278206249503</v>
      </c>
      <c r="K33" s="431">
        <v>38399</v>
      </c>
      <c r="L33" s="432">
        <v>88623</v>
      </c>
      <c r="M33" s="431">
        <v>233</v>
      </c>
      <c r="N33" s="432">
        <v>20626</v>
      </c>
      <c r="O33" s="431">
        <v>14011</v>
      </c>
      <c r="P33" s="432">
        <v>2640</v>
      </c>
      <c r="Q33" s="431">
        <v>36985</v>
      </c>
      <c r="R33" s="432">
        <v>1072757</v>
      </c>
      <c r="S33" s="433">
        <f t="shared" si="0"/>
        <v>721847</v>
      </c>
    </row>
    <row r="34" spans="1:19" s="298" customFormat="1" ht="33.75" customHeight="1" x14ac:dyDescent="0.8">
      <c r="A34" s="430" t="s">
        <v>68</v>
      </c>
      <c r="B34" s="318">
        <v>1998</v>
      </c>
      <c r="C34" s="431">
        <v>727773</v>
      </c>
      <c r="D34" s="432">
        <v>695</v>
      </c>
      <c r="E34" s="431">
        <v>505894</v>
      </c>
      <c r="F34" s="432">
        <v>60347</v>
      </c>
      <c r="G34" s="431">
        <v>645</v>
      </c>
      <c r="H34" s="432">
        <v>38931</v>
      </c>
      <c r="I34" s="431">
        <v>53841</v>
      </c>
      <c r="J34" s="432">
        <v>748.11017625972795</v>
      </c>
      <c r="K34" s="431">
        <v>40279</v>
      </c>
      <c r="L34" s="432">
        <v>126719</v>
      </c>
      <c r="M34" s="431">
        <v>153</v>
      </c>
      <c r="N34" s="432">
        <v>19335</v>
      </c>
      <c r="O34" s="431">
        <v>19937</v>
      </c>
      <c r="P34" s="432">
        <v>2336</v>
      </c>
      <c r="Q34" s="431">
        <v>46564</v>
      </c>
      <c r="R34" s="432">
        <v>988617</v>
      </c>
      <c r="S34" s="433">
        <f t="shared" si="0"/>
        <v>651003</v>
      </c>
    </row>
    <row r="35" spans="1:19" s="298" customFormat="1" ht="33.75" customHeight="1" x14ac:dyDescent="0.8">
      <c r="A35" s="430" t="s">
        <v>69</v>
      </c>
      <c r="B35" s="318">
        <v>1999</v>
      </c>
      <c r="C35" s="431">
        <v>519168</v>
      </c>
      <c r="D35" s="432">
        <v>1041.6146603796799</v>
      </c>
      <c r="E35" s="431">
        <v>540773</v>
      </c>
      <c r="F35" s="432">
        <v>36296</v>
      </c>
      <c r="G35" s="431">
        <v>1216.4976856953899</v>
      </c>
      <c r="H35" s="432">
        <v>44154</v>
      </c>
      <c r="I35" s="431">
        <v>45209</v>
      </c>
      <c r="J35" s="432">
        <v>257.07270676192798</v>
      </c>
      <c r="K35" s="431">
        <v>11622</v>
      </c>
      <c r="L35" s="432">
        <v>123365</v>
      </c>
      <c r="M35" s="431">
        <v>329.26680987314103</v>
      </c>
      <c r="N35" s="432">
        <v>40620</v>
      </c>
      <c r="O35" s="431">
        <v>13247</v>
      </c>
      <c r="P35" s="432">
        <v>4952.6685287234804</v>
      </c>
      <c r="Q35" s="431">
        <v>65608</v>
      </c>
      <c r="R35" s="432">
        <v>737285</v>
      </c>
      <c r="S35" s="433">
        <f t="shared" si="0"/>
        <v>702777</v>
      </c>
    </row>
    <row r="36" spans="1:19" s="298" customFormat="1" ht="33.75" customHeight="1" x14ac:dyDescent="0.8">
      <c r="A36" s="430" t="s">
        <v>70</v>
      </c>
      <c r="B36" s="318">
        <v>2000</v>
      </c>
      <c r="C36" s="431">
        <v>769643</v>
      </c>
      <c r="D36" s="432">
        <v>992.76807558829205</v>
      </c>
      <c r="E36" s="431">
        <v>764077</v>
      </c>
      <c r="F36" s="432">
        <v>54705</v>
      </c>
      <c r="G36" s="431">
        <v>1030.1983365323099</v>
      </c>
      <c r="H36" s="432">
        <v>56357</v>
      </c>
      <c r="I36" s="431">
        <v>21434</v>
      </c>
      <c r="J36" s="432">
        <v>653.16786414108401</v>
      </c>
      <c r="K36" s="431">
        <v>14000</v>
      </c>
      <c r="L36" s="432">
        <v>160538</v>
      </c>
      <c r="M36" s="431">
        <v>347.61240329392399</v>
      </c>
      <c r="N36" s="432">
        <v>55805</v>
      </c>
      <c r="O36" s="431">
        <v>16294</v>
      </c>
      <c r="P36" s="432">
        <v>2584.8164968700098</v>
      </c>
      <c r="Q36" s="431">
        <v>42117</v>
      </c>
      <c r="R36" s="432">
        <v>1022614</v>
      </c>
      <c r="S36" s="433">
        <f t="shared" si="0"/>
        <v>932356</v>
      </c>
    </row>
    <row r="37" spans="1:19" s="298" customFormat="1" ht="33.75" customHeight="1" x14ac:dyDescent="0.8">
      <c r="A37" s="430" t="s">
        <v>71</v>
      </c>
      <c r="B37" s="318">
        <v>2001</v>
      </c>
      <c r="C37" s="431">
        <v>1030946</v>
      </c>
      <c r="D37" s="432">
        <v>973.383668979753</v>
      </c>
      <c r="E37" s="431">
        <v>900096</v>
      </c>
      <c r="F37" s="432">
        <v>64445</v>
      </c>
      <c r="G37" s="431">
        <v>900.51982310497306</v>
      </c>
      <c r="H37" s="432">
        <v>58034</v>
      </c>
      <c r="I37" s="431">
        <v>22265</v>
      </c>
      <c r="J37" s="432">
        <v>915.24814731641595</v>
      </c>
      <c r="K37" s="431">
        <v>20378</v>
      </c>
      <c r="L37" s="432">
        <v>146464</v>
      </c>
      <c r="M37" s="431">
        <v>322.87797684072501</v>
      </c>
      <c r="N37" s="432">
        <v>47290</v>
      </c>
      <c r="O37" s="431">
        <v>27179</v>
      </c>
      <c r="P37" s="432">
        <v>4888.29611096803</v>
      </c>
      <c r="Q37" s="431">
        <v>132859</v>
      </c>
      <c r="R37" s="432">
        <v>1291299</v>
      </c>
      <c r="S37" s="433">
        <f t="shared" si="0"/>
        <v>1158657</v>
      </c>
    </row>
    <row r="38" spans="1:19" s="298" customFormat="1" ht="33.75" customHeight="1" x14ac:dyDescent="0.8">
      <c r="A38" s="430" t="s">
        <v>72</v>
      </c>
      <c r="B38" s="318">
        <v>2002</v>
      </c>
      <c r="C38" s="431">
        <v>920534</v>
      </c>
      <c r="D38" s="432">
        <v>963.95787662378598</v>
      </c>
      <c r="E38" s="431">
        <v>887356</v>
      </c>
      <c r="F38" s="432">
        <v>63623</v>
      </c>
      <c r="G38" s="431">
        <v>887.74499787812601</v>
      </c>
      <c r="H38" s="432">
        <v>56481</v>
      </c>
      <c r="I38" s="431">
        <v>31501</v>
      </c>
      <c r="J38" s="432">
        <v>1086.85438557506</v>
      </c>
      <c r="K38" s="431">
        <v>34237</v>
      </c>
      <c r="L38" s="432">
        <v>90685</v>
      </c>
      <c r="M38" s="431">
        <v>349.782213155428</v>
      </c>
      <c r="N38" s="432">
        <v>31720</v>
      </c>
      <c r="O38" s="431">
        <v>27794</v>
      </c>
      <c r="P38" s="432">
        <v>4971.8644311722001</v>
      </c>
      <c r="Q38" s="431">
        <v>138188</v>
      </c>
      <c r="R38" s="432">
        <v>1134137</v>
      </c>
      <c r="S38" s="433">
        <f t="shared" si="0"/>
        <v>1147982</v>
      </c>
    </row>
    <row r="39" spans="1:19" s="298" customFormat="1" ht="33.75" customHeight="1" x14ac:dyDescent="0.8">
      <c r="A39" s="430" t="s">
        <v>290</v>
      </c>
      <c r="B39" s="318">
        <v>2003</v>
      </c>
      <c r="C39" s="431">
        <v>813730</v>
      </c>
      <c r="D39" s="432">
        <v>320</v>
      </c>
      <c r="E39" s="431">
        <v>260733</v>
      </c>
      <c r="F39" s="432">
        <v>17264</v>
      </c>
      <c r="G39" s="431">
        <v>268</v>
      </c>
      <c r="H39" s="432">
        <v>4623</v>
      </c>
      <c r="I39" s="431">
        <v>35478</v>
      </c>
      <c r="J39" s="432">
        <v>1106</v>
      </c>
      <c r="K39" s="431">
        <v>39228</v>
      </c>
      <c r="L39" s="432">
        <v>132596</v>
      </c>
      <c r="M39" s="431">
        <v>97</v>
      </c>
      <c r="N39" s="432">
        <v>12805</v>
      </c>
      <c r="O39" s="431">
        <v>21408</v>
      </c>
      <c r="P39" s="432">
        <v>4996</v>
      </c>
      <c r="Q39" s="431">
        <v>106960</v>
      </c>
      <c r="R39" s="432">
        <v>1020476</v>
      </c>
      <c r="S39" s="433">
        <f t="shared" si="0"/>
        <v>424349</v>
      </c>
    </row>
    <row r="40" spans="1:19" s="298" customFormat="1" ht="33.75" customHeight="1" x14ac:dyDescent="0.8">
      <c r="A40" s="430" t="s">
        <v>291</v>
      </c>
      <c r="B40" s="318">
        <v>2004</v>
      </c>
      <c r="C40" s="431">
        <v>524843</v>
      </c>
      <c r="D40" s="432"/>
      <c r="E40" s="431">
        <v>440709</v>
      </c>
      <c r="F40" s="652"/>
      <c r="G40" s="653"/>
      <c r="H40" s="652"/>
      <c r="I40" s="431">
        <v>46160</v>
      </c>
      <c r="J40" s="432">
        <v>1191</v>
      </c>
      <c r="K40" s="431">
        <v>54964</v>
      </c>
      <c r="L40" s="432">
        <v>145847</v>
      </c>
      <c r="M40" s="431">
        <v>238</v>
      </c>
      <c r="N40" s="432">
        <v>34705</v>
      </c>
      <c r="O40" s="431">
        <v>36061</v>
      </c>
      <c r="P40" s="432">
        <v>5039</v>
      </c>
      <c r="Q40" s="431">
        <v>181711</v>
      </c>
      <c r="R40" s="432">
        <v>752911</v>
      </c>
      <c r="S40" s="433">
        <f t="shared" si="0"/>
        <v>712089</v>
      </c>
    </row>
    <row r="41" spans="1:19" s="298" customFormat="1" ht="33.75" customHeight="1" x14ac:dyDescent="0.8">
      <c r="A41" s="430" t="s">
        <v>292</v>
      </c>
      <c r="B41" s="318">
        <v>2005</v>
      </c>
      <c r="C41" s="431">
        <v>747303</v>
      </c>
      <c r="D41" s="432">
        <v>806.39446114895804</v>
      </c>
      <c r="E41" s="431">
        <v>602621</v>
      </c>
      <c r="F41" s="652"/>
      <c r="G41" s="653"/>
      <c r="H41" s="652"/>
      <c r="I41" s="431">
        <v>43557</v>
      </c>
      <c r="J41" s="432">
        <v>910.71469568611201</v>
      </c>
      <c r="K41" s="431">
        <v>39668</v>
      </c>
      <c r="L41" s="432">
        <v>188181</v>
      </c>
      <c r="M41" s="431">
        <v>63.683368671651202</v>
      </c>
      <c r="N41" s="432">
        <v>11984</v>
      </c>
      <c r="O41" s="431">
        <v>59585</v>
      </c>
      <c r="P41" s="432">
        <v>6737.4003524376903</v>
      </c>
      <c r="Q41" s="431">
        <v>401448</v>
      </c>
      <c r="R41" s="432">
        <v>1038626</v>
      </c>
      <c r="S41" s="433">
        <f t="shared" si="0"/>
        <v>1055721</v>
      </c>
    </row>
    <row r="42" spans="1:19" s="298" customFormat="1" ht="33.75" customHeight="1" x14ac:dyDescent="0.8">
      <c r="A42" s="430" t="s">
        <v>293</v>
      </c>
      <c r="B42" s="318">
        <v>2006</v>
      </c>
      <c r="C42" s="431">
        <v>772305</v>
      </c>
      <c r="D42" s="432">
        <v>910.74510717915905</v>
      </c>
      <c r="E42" s="431">
        <v>703373</v>
      </c>
      <c r="F42" s="652"/>
      <c r="G42" s="653"/>
      <c r="H42" s="652"/>
      <c r="I42" s="431">
        <v>38254</v>
      </c>
      <c r="J42" s="432">
        <v>1177.0010979244</v>
      </c>
      <c r="K42" s="431">
        <v>45025</v>
      </c>
      <c r="L42" s="432">
        <v>221907</v>
      </c>
      <c r="M42" s="431">
        <v>418.544705664986</v>
      </c>
      <c r="N42" s="432">
        <v>92878</v>
      </c>
      <c r="O42" s="431">
        <v>26040</v>
      </c>
      <c r="P42" s="432">
        <v>10809.7926267281</v>
      </c>
      <c r="Q42" s="431">
        <v>281487</v>
      </c>
      <c r="R42" s="432">
        <v>1058506</v>
      </c>
      <c r="S42" s="433">
        <f t="shared" ref="S42:S53" si="1">E42+H42+K42+N42+Q42</f>
        <v>1122763</v>
      </c>
    </row>
    <row r="43" spans="1:19" s="298" customFormat="1" ht="33.75" customHeight="1" x14ac:dyDescent="0.8">
      <c r="A43" s="430" t="s">
        <v>294</v>
      </c>
      <c r="B43" s="318">
        <v>2007</v>
      </c>
      <c r="C43" s="432">
        <v>594264</v>
      </c>
      <c r="D43" s="432">
        <v>775</v>
      </c>
      <c r="E43" s="432">
        <v>460481</v>
      </c>
      <c r="F43" s="652"/>
      <c r="G43" s="652"/>
      <c r="H43" s="652"/>
      <c r="I43" s="432">
        <v>43770</v>
      </c>
      <c r="J43" s="432">
        <v>1189</v>
      </c>
      <c r="K43" s="432">
        <v>52027</v>
      </c>
      <c r="L43" s="432">
        <v>193462</v>
      </c>
      <c r="M43" s="432">
        <v>274</v>
      </c>
      <c r="N43" s="432">
        <v>52931</v>
      </c>
      <c r="O43" s="432">
        <v>19464</v>
      </c>
      <c r="P43" s="432">
        <v>6208</v>
      </c>
      <c r="Q43" s="432">
        <v>120841</v>
      </c>
      <c r="R43" s="434">
        <f>C43+F43+I43+L43+O43</f>
        <v>850960</v>
      </c>
      <c r="S43" s="432">
        <f t="shared" si="1"/>
        <v>686280</v>
      </c>
    </row>
    <row r="44" spans="1:19" s="298" customFormat="1" ht="33.75" customHeight="1" x14ac:dyDescent="0.8">
      <c r="A44" s="430" t="s">
        <v>295</v>
      </c>
      <c r="B44" s="318">
        <v>2008</v>
      </c>
      <c r="C44" s="431">
        <v>607195</v>
      </c>
      <c r="D44" s="432">
        <v>545</v>
      </c>
      <c r="E44" s="431">
        <v>331195</v>
      </c>
      <c r="F44" s="652"/>
      <c r="G44" s="652"/>
      <c r="H44" s="652"/>
      <c r="I44" s="431">
        <v>43157</v>
      </c>
      <c r="J44" s="432">
        <v>1046</v>
      </c>
      <c r="K44" s="431">
        <v>45138</v>
      </c>
      <c r="L44" s="432">
        <v>167825</v>
      </c>
      <c r="M44" s="431">
        <v>241</v>
      </c>
      <c r="N44" s="432">
        <v>40392</v>
      </c>
      <c r="O44" s="431">
        <v>61248</v>
      </c>
      <c r="P44" s="432">
        <v>5034</v>
      </c>
      <c r="Q44" s="431">
        <v>308312</v>
      </c>
      <c r="R44" s="434">
        <f>C44+F44+I44+L44+O44</f>
        <v>879425</v>
      </c>
      <c r="S44" s="433">
        <f t="shared" si="1"/>
        <v>725037</v>
      </c>
    </row>
    <row r="45" spans="1:19" s="298" customFormat="1" ht="33.75" customHeight="1" x14ac:dyDescent="0.8">
      <c r="A45" s="430" t="s">
        <v>296</v>
      </c>
      <c r="B45" s="318">
        <v>2009</v>
      </c>
      <c r="C45" s="431">
        <v>836843</v>
      </c>
      <c r="D45" s="432">
        <v>874</v>
      </c>
      <c r="E45" s="431">
        <v>731210</v>
      </c>
      <c r="F45" s="652"/>
      <c r="G45" s="652"/>
      <c r="H45" s="652"/>
      <c r="I45" s="431">
        <v>32515</v>
      </c>
      <c r="J45" s="432">
        <v>1194</v>
      </c>
      <c r="K45" s="431">
        <v>38810</v>
      </c>
      <c r="L45" s="432">
        <v>272104</v>
      </c>
      <c r="M45" s="431">
        <v>465</v>
      </c>
      <c r="N45" s="432">
        <v>126423</v>
      </c>
      <c r="O45" s="431">
        <v>113205</v>
      </c>
      <c r="P45" s="432">
        <v>8135</v>
      </c>
      <c r="Q45" s="431">
        <v>920866</v>
      </c>
      <c r="R45" s="434">
        <f>C45+F45+I45+L45+O45</f>
        <v>1254667</v>
      </c>
      <c r="S45" s="433">
        <f t="shared" si="1"/>
        <v>1817309</v>
      </c>
    </row>
    <row r="46" spans="1:19" s="298" customFormat="1" ht="33.75" customHeight="1" x14ac:dyDescent="0.8">
      <c r="A46" s="654" t="s">
        <v>383</v>
      </c>
      <c r="B46" s="432">
        <v>2010</v>
      </c>
      <c r="C46" s="432">
        <v>1059093</v>
      </c>
      <c r="D46" s="432">
        <f>E46/C46*1000</f>
        <v>975.03334814963091</v>
      </c>
      <c r="E46" s="318">
        <v>1032650.9937918371</v>
      </c>
      <c r="F46" s="652"/>
      <c r="G46" s="652"/>
      <c r="H46" s="652"/>
      <c r="I46" s="432">
        <v>22744</v>
      </c>
      <c r="J46" s="432">
        <v>971.23177541329574</v>
      </c>
      <c r="K46" s="432">
        <v>22089.695499999998</v>
      </c>
      <c r="L46" s="432">
        <v>215783</v>
      </c>
      <c r="M46" s="432">
        <v>401.44497017837364</v>
      </c>
      <c r="N46" s="432">
        <v>86625</v>
      </c>
      <c r="O46" s="432">
        <v>32418</v>
      </c>
      <c r="P46" s="432">
        <v>8262.6719273101899</v>
      </c>
      <c r="Q46" s="432">
        <v>267859.29853954178</v>
      </c>
      <c r="R46" s="432">
        <f t="shared" ref="R46:R53" si="2">C46+F46+I46+L46+O46</f>
        <v>1330038</v>
      </c>
      <c r="S46" s="432">
        <f t="shared" si="1"/>
        <v>1409224.9878313788</v>
      </c>
    </row>
    <row r="47" spans="1:19" s="298" customFormat="1" ht="33.75" customHeight="1" x14ac:dyDescent="0.8">
      <c r="A47" s="527" t="s">
        <v>384</v>
      </c>
      <c r="B47" s="432">
        <v>2011</v>
      </c>
      <c r="C47" s="432">
        <v>1195573</v>
      </c>
      <c r="D47" s="432">
        <f>E47/C47*1000</f>
        <v>1076.3504093852907</v>
      </c>
      <c r="E47" s="318">
        <v>1286855.4880000001</v>
      </c>
      <c r="F47" s="652"/>
      <c r="G47" s="652"/>
      <c r="H47" s="652"/>
      <c r="I47" s="432">
        <v>27586</v>
      </c>
      <c r="J47" s="432">
        <v>944.13514101355781</v>
      </c>
      <c r="K47" s="432">
        <v>26044.912000000004</v>
      </c>
      <c r="L47" s="432">
        <v>128244</v>
      </c>
      <c r="M47" s="432">
        <v>381.14843579426719</v>
      </c>
      <c r="N47" s="432">
        <v>48880</v>
      </c>
      <c r="O47" s="432">
        <v>25206</v>
      </c>
      <c r="P47" s="432">
        <v>7190.1975243989518</v>
      </c>
      <c r="Q47" s="432">
        <v>181236.1188</v>
      </c>
      <c r="R47" s="432">
        <f t="shared" si="2"/>
        <v>1376609</v>
      </c>
      <c r="S47" s="432">
        <f t="shared" si="1"/>
        <v>1543016.5188000002</v>
      </c>
    </row>
    <row r="48" spans="1:19" s="298" customFormat="1" ht="33.75" customHeight="1" x14ac:dyDescent="0.8">
      <c r="A48" s="527" t="s">
        <v>385</v>
      </c>
      <c r="B48" s="432">
        <v>2012</v>
      </c>
      <c r="C48" s="655">
        <v>865771</v>
      </c>
      <c r="D48" s="433">
        <f>E48/C48*1000</f>
        <v>609.31599741076923</v>
      </c>
      <c r="E48" s="318">
        <v>527528.12039431906</v>
      </c>
      <c r="F48" s="656"/>
      <c r="G48" s="657"/>
      <c r="H48" s="652"/>
      <c r="I48" s="655">
        <v>26642</v>
      </c>
      <c r="J48" s="433">
        <v>952.13722693491468</v>
      </c>
      <c r="K48" s="432">
        <v>25366.839999999997</v>
      </c>
      <c r="L48" s="432">
        <v>128725.5</v>
      </c>
      <c r="M48" s="433">
        <v>297.36839207338227</v>
      </c>
      <c r="N48" s="432">
        <v>28109.936734304752</v>
      </c>
      <c r="O48" s="655">
        <v>20673</v>
      </c>
      <c r="P48" s="433">
        <v>7491.8377260133702</v>
      </c>
      <c r="Q48" s="432">
        <v>154878.76130987442</v>
      </c>
      <c r="R48" s="655">
        <f t="shared" si="2"/>
        <v>1041811.5</v>
      </c>
      <c r="S48" s="433">
        <f t="shared" si="1"/>
        <v>735883.65843849815</v>
      </c>
    </row>
    <row r="49" spans="1:19" s="298" customFormat="1" ht="33.75" customHeight="1" x14ac:dyDescent="0.8">
      <c r="A49" s="527" t="s">
        <v>386</v>
      </c>
      <c r="B49" s="432">
        <v>2013</v>
      </c>
      <c r="C49" s="655">
        <v>916749.9731995383</v>
      </c>
      <c r="D49" s="655">
        <f>E49/C49*1000</f>
        <v>738.97581130830258</v>
      </c>
      <c r="E49" s="655">
        <v>677456.05521199352</v>
      </c>
      <c r="F49" s="656"/>
      <c r="G49" s="656"/>
      <c r="H49" s="656"/>
      <c r="I49" s="655">
        <v>32259.5</v>
      </c>
      <c r="J49" s="655">
        <v>893.31824733799351</v>
      </c>
      <c r="K49" s="655">
        <v>28818</v>
      </c>
      <c r="L49" s="655">
        <v>123110.6828858885</v>
      </c>
      <c r="M49" s="655">
        <v>330.49931197973206</v>
      </c>
      <c r="N49" s="655">
        <v>40687.995991141121</v>
      </c>
      <c r="O49" s="655">
        <v>20868.387762093276</v>
      </c>
      <c r="P49" s="655">
        <v>6997.6943509253279</v>
      </c>
      <c r="Q49" s="655">
        <v>146030.59915571936</v>
      </c>
      <c r="R49" s="655">
        <f t="shared" si="2"/>
        <v>1092988.5438475201</v>
      </c>
      <c r="S49" s="655">
        <f t="shared" si="1"/>
        <v>892992.65035885398</v>
      </c>
    </row>
    <row r="50" spans="1:19" s="298" customFormat="1" ht="33.75" customHeight="1" x14ac:dyDescent="0.8">
      <c r="A50" s="527" t="s">
        <v>409</v>
      </c>
      <c r="B50" s="432">
        <v>2014</v>
      </c>
      <c r="C50" s="431">
        <v>618432</v>
      </c>
      <c r="D50" s="655">
        <f t="shared" ref="D50:D53" si="3">E50/C50*1000</f>
        <v>1082.3000750284591</v>
      </c>
      <c r="E50" s="763">
        <v>669329</v>
      </c>
      <c r="F50" s="652"/>
      <c r="G50" s="652"/>
      <c r="H50" s="652"/>
      <c r="I50" s="431">
        <v>25057</v>
      </c>
      <c r="J50" s="432">
        <v>976.61676377858487</v>
      </c>
      <c r="K50" s="431">
        <v>24471.08625</v>
      </c>
      <c r="L50" s="432">
        <v>117199</v>
      </c>
      <c r="M50" s="431">
        <v>381.30259224385094</v>
      </c>
      <c r="N50" s="432">
        <v>44688.282508387085</v>
      </c>
      <c r="O50" s="431">
        <v>30311.082988347222</v>
      </c>
      <c r="P50" s="432">
        <v>7415.4455431657479</v>
      </c>
      <c r="Q50" s="431">
        <v>224770.18525446652</v>
      </c>
      <c r="R50" s="655">
        <f t="shared" si="2"/>
        <v>790999.08298834728</v>
      </c>
      <c r="S50" s="655">
        <f t="shared" si="1"/>
        <v>963258.55401285365</v>
      </c>
    </row>
    <row r="51" spans="1:19" ht="33.75" customHeight="1" x14ac:dyDescent="0.75">
      <c r="A51" s="527" t="s">
        <v>410</v>
      </c>
      <c r="B51" s="432">
        <v>2015</v>
      </c>
      <c r="C51" s="432">
        <v>1135339.4555220508</v>
      </c>
      <c r="D51" s="655">
        <f t="shared" si="3"/>
        <v>924.87018493425637</v>
      </c>
      <c r="E51" s="318">
        <v>1050041.612191837</v>
      </c>
      <c r="F51" s="652"/>
      <c r="G51" s="652"/>
      <c r="H51" s="652"/>
      <c r="I51" s="432">
        <v>29690.76</v>
      </c>
      <c r="J51" s="432">
        <v>683.55593592080504</v>
      </c>
      <c r="K51" s="432">
        <v>20295.295239999999</v>
      </c>
      <c r="L51" s="432">
        <v>162990.24863353986</v>
      </c>
      <c r="M51" s="432">
        <v>508.46449682216166</v>
      </c>
      <c r="N51" s="432">
        <v>82874.75475837187</v>
      </c>
      <c r="O51" s="432">
        <v>40267.977435583409</v>
      </c>
      <c r="P51" s="432">
        <v>10916.149674587348</v>
      </c>
      <c r="Q51" s="432">
        <v>439571.26877973456</v>
      </c>
      <c r="R51" s="655">
        <f t="shared" si="2"/>
        <v>1368288.4415911741</v>
      </c>
      <c r="S51" s="655">
        <f t="shared" si="1"/>
        <v>1592782.9309699435</v>
      </c>
    </row>
    <row r="52" spans="1:19" ht="33.75" customHeight="1" x14ac:dyDescent="0.75">
      <c r="A52" s="527" t="s">
        <v>411</v>
      </c>
      <c r="B52" s="432">
        <v>2016</v>
      </c>
      <c r="C52" s="432">
        <v>1212233.0207221536</v>
      </c>
      <c r="D52" s="655">
        <f t="shared" si="3"/>
        <v>817.85184863261873</v>
      </c>
      <c r="E52" s="318">
        <v>991427.01697111689</v>
      </c>
      <c r="F52" s="652"/>
      <c r="G52" s="652"/>
      <c r="H52" s="652"/>
      <c r="I52" s="432">
        <v>20571.75</v>
      </c>
      <c r="J52" s="432">
        <v>736.92085019504896</v>
      </c>
      <c r="K52" s="432">
        <v>15159.751499999998</v>
      </c>
      <c r="L52" s="432">
        <v>184956.32697583208</v>
      </c>
      <c r="M52" s="432">
        <v>540.25601444921426</v>
      </c>
      <c r="N52" s="432">
        <v>99923.768059128735</v>
      </c>
      <c r="O52" s="432">
        <v>63512.963093971826</v>
      </c>
      <c r="P52" s="432">
        <v>11096.859586540304</v>
      </c>
      <c r="Q52" s="432">
        <v>704794.43337892182</v>
      </c>
      <c r="R52" s="655">
        <f t="shared" si="2"/>
        <v>1481274.0607919574</v>
      </c>
      <c r="S52" s="655">
        <f t="shared" si="1"/>
        <v>1811304.9699091674</v>
      </c>
    </row>
    <row r="53" spans="1:19" ht="33.75" customHeight="1" thickBot="1" x14ac:dyDescent="0.8">
      <c r="A53" s="528" t="s">
        <v>412</v>
      </c>
      <c r="B53" s="658">
        <v>2017</v>
      </c>
      <c r="C53" s="658">
        <v>1254047.5044919096</v>
      </c>
      <c r="D53" s="658">
        <f t="shared" si="3"/>
        <v>1120.5503132893764</v>
      </c>
      <c r="E53" s="658">
        <v>1405223.32403817</v>
      </c>
      <c r="F53" s="659"/>
      <c r="G53" s="659"/>
      <c r="H53" s="659"/>
      <c r="I53" s="658">
        <v>20931.25</v>
      </c>
      <c r="J53" s="658">
        <v>955.50910719617798</v>
      </c>
      <c r="K53" s="658">
        <v>20000</v>
      </c>
      <c r="L53" s="658">
        <v>203058.61183900887</v>
      </c>
      <c r="M53" s="658">
        <v>535.12523143643693</v>
      </c>
      <c r="N53" s="658">
        <v>108661.78665551124</v>
      </c>
      <c r="O53" s="658">
        <v>63856.57676975213</v>
      </c>
      <c r="P53" s="658">
        <v>11705.497446007477</v>
      </c>
      <c r="Q53" s="658">
        <v>747472.996289114</v>
      </c>
      <c r="R53" s="658">
        <f t="shared" si="2"/>
        <v>1541893.9431006706</v>
      </c>
      <c r="S53" s="658">
        <f t="shared" si="1"/>
        <v>2281358.1069827955</v>
      </c>
    </row>
    <row r="54" spans="1:19" ht="41.25" customHeight="1" thickTop="1" x14ac:dyDescent="0.55000000000000004">
      <c r="A54" s="555" t="s">
        <v>349</v>
      </c>
      <c r="B54" s="346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74"/>
      <c r="N54" s="74"/>
      <c r="O54" s="74"/>
      <c r="P54" s="74"/>
      <c r="Q54" s="74"/>
      <c r="R54" s="74"/>
      <c r="S54" s="74"/>
    </row>
    <row r="55" spans="1:19" ht="32.25" customHeight="1" x14ac:dyDescent="0.55000000000000004">
      <c r="A55" s="555" t="s">
        <v>321</v>
      </c>
      <c r="B55" s="346"/>
      <c r="C55" s="346"/>
      <c r="D55" s="346"/>
      <c r="E55" s="346"/>
      <c r="F55" s="346"/>
      <c r="G55" s="346"/>
      <c r="H55" s="346"/>
      <c r="I55" s="97"/>
      <c r="J55" s="97"/>
      <c r="K55" s="97"/>
      <c r="L55" s="97"/>
      <c r="M55" s="74"/>
      <c r="N55" s="74"/>
      <c r="O55" s="74"/>
      <c r="P55" s="74"/>
      <c r="Q55" s="74"/>
      <c r="R55" s="74"/>
      <c r="S55" s="74"/>
    </row>
    <row r="56" spans="1:19" ht="24.75" customHeight="1" x14ac:dyDescent="0.55000000000000004">
      <c r="A56" s="555" t="s">
        <v>350</v>
      </c>
      <c r="B56" s="346"/>
      <c r="C56" s="346"/>
      <c r="D56" s="346"/>
      <c r="E56" s="346"/>
      <c r="F56" s="346"/>
      <c r="G56" s="346"/>
      <c r="H56" s="346"/>
      <c r="I56" s="97"/>
      <c r="J56" s="97"/>
      <c r="K56" s="97"/>
      <c r="L56" s="97"/>
      <c r="M56" s="74"/>
      <c r="N56" s="74"/>
      <c r="O56" s="74"/>
      <c r="P56" s="74"/>
      <c r="Q56" s="74"/>
      <c r="R56" s="74"/>
      <c r="S56" s="74"/>
    </row>
  </sheetData>
  <mergeCells count="5">
    <mergeCell ref="C4:E4"/>
    <mergeCell ref="I4:K4"/>
    <mergeCell ref="L4:N4"/>
    <mergeCell ref="O4:Q4"/>
    <mergeCell ref="F4:H4"/>
  </mergeCells>
  <printOptions horizontalCentered="1" verticalCentered="1"/>
  <pageMargins left="0.59055118110236227" right="0.39370078740157483" top="0.39370078740157483" bottom="0.39370078740157483" header="0.31496062992125984" footer="0.35433070866141736"/>
  <pageSetup paperSize="9" scale="33" orientation="landscape" cellComments="atEnd" r:id="rId1"/>
  <headerFooter scaleWithDoc="0">
    <oddHeader>&amp;CBADIS EDITION 2014-2018</oddHeader>
    <oddFooter>&amp;C&amp;7 96&amp;R&amp;7SECTION G - AGRICULTURE ET SECURITE ALIMENTAIRE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8"/>
  <sheetViews>
    <sheetView view="pageBreakPreview" zoomScale="60" zoomScaleNormal="60" zoomScalePageLayoutView="60" workbookViewId="0">
      <selection activeCell="G9" sqref="G9"/>
    </sheetView>
  </sheetViews>
  <sheetFormatPr baseColWidth="10" defaultRowHeight="13.15" x14ac:dyDescent="0.4"/>
  <cols>
    <col min="1" max="1" width="14.25" customWidth="1"/>
    <col min="2" max="19" width="11.625" customWidth="1"/>
  </cols>
  <sheetData>
    <row r="1" spans="1:19" ht="20.25" x14ac:dyDescent="0.55000000000000004">
      <c r="A1" s="558" t="s">
        <v>424</v>
      </c>
      <c r="B1" s="349"/>
      <c r="C1" s="330"/>
      <c r="D1" s="330"/>
      <c r="E1" s="330"/>
      <c r="F1" s="330"/>
      <c r="G1" s="330"/>
      <c r="H1" s="330"/>
      <c r="I1" s="330"/>
      <c r="J1" s="330"/>
      <c r="K1" s="331"/>
      <c r="L1" s="331"/>
      <c r="M1" s="331"/>
      <c r="N1" s="350"/>
      <c r="O1" s="331"/>
      <c r="P1" s="331"/>
      <c r="Q1" s="331"/>
      <c r="R1" s="331"/>
      <c r="S1" s="331"/>
    </row>
    <row r="2" spans="1:19" ht="20.25" x14ac:dyDescent="0.55000000000000004">
      <c r="A2" s="558"/>
      <c r="B2" s="349"/>
      <c r="C2" s="330"/>
      <c r="D2" s="330"/>
      <c r="E2" s="558" t="s">
        <v>2</v>
      </c>
      <c r="F2" s="330"/>
      <c r="G2" s="330"/>
      <c r="H2" s="330"/>
      <c r="I2" s="330"/>
      <c r="J2" s="330"/>
      <c r="K2" s="331"/>
      <c r="L2" s="331"/>
      <c r="M2" s="331"/>
      <c r="N2" s="350"/>
      <c r="O2" s="331"/>
      <c r="P2" s="331"/>
      <c r="Q2" s="331"/>
      <c r="R2" s="331"/>
      <c r="S2" s="331"/>
    </row>
    <row r="3" spans="1:19" ht="18.399999999999999" thickBot="1" x14ac:dyDescent="0.6">
      <c r="A3" s="330"/>
      <c r="B3" s="330"/>
      <c r="C3" s="331"/>
      <c r="D3" s="330"/>
      <c r="F3" s="330"/>
      <c r="G3" s="330"/>
      <c r="H3" s="330"/>
      <c r="I3" s="330"/>
      <c r="J3" s="330"/>
      <c r="K3" s="331"/>
      <c r="L3" s="331"/>
      <c r="M3" s="331"/>
      <c r="N3" s="350"/>
      <c r="O3" s="331"/>
      <c r="P3" s="331"/>
      <c r="Q3" s="331"/>
      <c r="R3" s="331"/>
      <c r="S3" s="331"/>
    </row>
    <row r="4" spans="1:19" s="284" customFormat="1" ht="21.75" thickTop="1" thickBot="1" x14ac:dyDescent="0.7">
      <c r="A4" s="605" t="s">
        <v>10</v>
      </c>
      <c r="B4" s="605" t="s">
        <v>3</v>
      </c>
      <c r="C4" s="848" t="s">
        <v>4</v>
      </c>
      <c r="D4" s="848"/>
      <c r="E4" s="848"/>
      <c r="F4" s="849" t="s">
        <v>5</v>
      </c>
      <c r="G4" s="849"/>
      <c r="H4" s="849"/>
      <c r="I4" s="848" t="s">
        <v>6</v>
      </c>
      <c r="J4" s="848"/>
      <c r="K4" s="848"/>
      <c r="L4" s="849" t="s">
        <v>7</v>
      </c>
      <c r="M4" s="849"/>
      <c r="N4" s="849"/>
      <c r="O4" s="847" t="s">
        <v>8</v>
      </c>
      <c r="P4" s="847"/>
      <c r="Q4" s="847"/>
      <c r="R4" s="847" t="s">
        <v>9</v>
      </c>
      <c r="S4" s="847"/>
    </row>
    <row r="5" spans="1:19" s="284" customFormat="1" ht="21.75" thickTop="1" thickBot="1" x14ac:dyDescent="0.7">
      <c r="A5" s="563"/>
      <c r="B5" s="563" t="s">
        <v>14</v>
      </c>
      <c r="C5" s="560" t="s">
        <v>15</v>
      </c>
      <c r="D5" s="560" t="s">
        <v>16</v>
      </c>
      <c r="E5" s="560" t="s">
        <v>17</v>
      </c>
      <c r="F5" s="606" t="s">
        <v>15</v>
      </c>
      <c r="G5" s="559" t="s">
        <v>16</v>
      </c>
      <c r="H5" s="606" t="s">
        <v>18</v>
      </c>
      <c r="I5" s="559" t="s">
        <v>15</v>
      </c>
      <c r="J5" s="606" t="s">
        <v>16</v>
      </c>
      <c r="K5" s="559" t="s">
        <v>18</v>
      </c>
      <c r="L5" s="606" t="s">
        <v>15</v>
      </c>
      <c r="M5" s="606" t="s">
        <v>16</v>
      </c>
      <c r="N5" s="606" t="s">
        <v>18</v>
      </c>
      <c r="O5" s="606" t="s">
        <v>15</v>
      </c>
      <c r="P5" s="606" t="s">
        <v>16</v>
      </c>
      <c r="Q5" s="606" t="s">
        <v>18</v>
      </c>
      <c r="R5" s="606" t="s">
        <v>15</v>
      </c>
      <c r="S5" s="560" t="s">
        <v>18</v>
      </c>
    </row>
    <row r="6" spans="1:19" s="284" customFormat="1" ht="46.5" customHeight="1" thickTop="1" x14ac:dyDescent="0.65">
      <c r="A6" s="561" t="s">
        <v>20</v>
      </c>
      <c r="B6" s="561">
        <v>1969</v>
      </c>
      <c r="C6" s="436"/>
      <c r="D6" s="436"/>
      <c r="E6" s="438">
        <v>634643</v>
      </c>
      <c r="F6" s="436"/>
      <c r="G6" s="437"/>
      <c r="H6" s="436"/>
      <c r="I6" s="437"/>
      <c r="J6" s="436"/>
      <c r="K6" s="437">
        <v>48842</v>
      </c>
      <c r="L6" s="436"/>
      <c r="M6" s="437"/>
      <c r="N6" s="436">
        <v>140874</v>
      </c>
      <c r="O6" s="437"/>
      <c r="P6" s="436"/>
      <c r="Q6" s="437"/>
      <c r="R6" s="436"/>
      <c r="S6" s="438">
        <f t="shared" ref="S6:S38" si="0">E6+H6+K6+N6+Q6</f>
        <v>824359</v>
      </c>
    </row>
    <row r="7" spans="1:19" s="284" customFormat="1" ht="46.5" customHeight="1" x14ac:dyDescent="0.65">
      <c r="A7" s="439" t="s">
        <v>21</v>
      </c>
      <c r="B7" s="439">
        <v>1970</v>
      </c>
      <c r="C7" s="436"/>
      <c r="D7" s="436"/>
      <c r="E7" s="438">
        <v>384111</v>
      </c>
      <c r="F7" s="436"/>
      <c r="G7" s="437"/>
      <c r="H7" s="436"/>
      <c r="I7" s="437"/>
      <c r="J7" s="436"/>
      <c r="K7" s="437">
        <v>33075</v>
      </c>
      <c r="L7" s="436"/>
      <c r="M7" s="437"/>
      <c r="N7" s="436">
        <v>93547</v>
      </c>
      <c r="O7" s="437"/>
      <c r="P7" s="436"/>
      <c r="Q7" s="437"/>
      <c r="R7" s="436"/>
      <c r="S7" s="438">
        <f t="shared" si="0"/>
        <v>510733</v>
      </c>
    </row>
    <row r="8" spans="1:19" s="284" customFormat="1" ht="46.5" customHeight="1" x14ac:dyDescent="0.65">
      <c r="A8" s="439" t="s">
        <v>28</v>
      </c>
      <c r="B8" s="439">
        <v>1971</v>
      </c>
      <c r="C8" s="436"/>
      <c r="D8" s="436"/>
      <c r="E8" s="438">
        <v>583132</v>
      </c>
      <c r="F8" s="436"/>
      <c r="G8" s="437"/>
      <c r="H8" s="436"/>
      <c r="I8" s="437"/>
      <c r="J8" s="436"/>
      <c r="K8" s="437">
        <v>37602</v>
      </c>
      <c r="L8" s="436"/>
      <c r="M8" s="437"/>
      <c r="N8" s="436">
        <v>107957</v>
      </c>
      <c r="O8" s="437"/>
      <c r="P8" s="436"/>
      <c r="Q8" s="437"/>
      <c r="R8" s="436"/>
      <c r="S8" s="438">
        <f t="shared" si="0"/>
        <v>728691</v>
      </c>
    </row>
    <row r="9" spans="1:19" s="284" customFormat="1" ht="46.5" customHeight="1" x14ac:dyDescent="0.65">
      <c r="A9" s="439" t="s">
        <v>30</v>
      </c>
      <c r="B9" s="439">
        <v>1972</v>
      </c>
      <c r="C9" s="436"/>
      <c r="D9" s="436"/>
      <c r="E9" s="438">
        <v>321885</v>
      </c>
      <c r="F9" s="436"/>
      <c r="G9" s="437"/>
      <c r="H9" s="436"/>
      <c r="I9" s="437"/>
      <c r="J9" s="436"/>
      <c r="K9" s="437">
        <v>20210</v>
      </c>
      <c r="L9" s="436"/>
      <c r="M9" s="437"/>
      <c r="N9" s="436">
        <v>37989</v>
      </c>
      <c r="O9" s="437"/>
      <c r="P9" s="436"/>
      <c r="Q9" s="437"/>
      <c r="R9" s="436"/>
      <c r="S9" s="438">
        <f t="shared" si="0"/>
        <v>380084</v>
      </c>
    </row>
    <row r="10" spans="1:19" s="284" customFormat="1" ht="46.5" customHeight="1" x14ac:dyDescent="0.65">
      <c r="A10" s="439" t="s">
        <v>44</v>
      </c>
      <c r="B10" s="439">
        <v>1973</v>
      </c>
      <c r="C10" s="436"/>
      <c r="D10" s="436"/>
      <c r="E10" s="438">
        <v>510186</v>
      </c>
      <c r="F10" s="436"/>
      <c r="G10" s="437"/>
      <c r="H10" s="436"/>
      <c r="I10" s="437"/>
      <c r="J10" s="436"/>
      <c r="K10" s="437">
        <v>33881</v>
      </c>
      <c r="L10" s="436"/>
      <c r="M10" s="437"/>
      <c r="N10" s="436">
        <v>65581</v>
      </c>
      <c r="O10" s="437"/>
      <c r="P10" s="436"/>
      <c r="Q10" s="437"/>
      <c r="R10" s="436"/>
      <c r="S10" s="438">
        <f t="shared" si="0"/>
        <v>609648</v>
      </c>
    </row>
    <row r="11" spans="1:19" s="284" customFormat="1" ht="46.5" customHeight="1" x14ac:dyDescent="0.65">
      <c r="A11" s="439" t="s">
        <v>45</v>
      </c>
      <c r="B11" s="439">
        <v>1974</v>
      </c>
      <c r="C11" s="436"/>
      <c r="D11" s="436"/>
      <c r="E11" s="438">
        <v>800288</v>
      </c>
      <c r="F11" s="436"/>
      <c r="G11" s="437"/>
      <c r="H11" s="436"/>
      <c r="I11" s="437"/>
      <c r="J11" s="436"/>
      <c r="K11" s="437">
        <v>43257</v>
      </c>
      <c r="L11" s="436"/>
      <c r="M11" s="437"/>
      <c r="N11" s="436">
        <v>120562</v>
      </c>
      <c r="O11" s="437"/>
      <c r="P11" s="436"/>
      <c r="Q11" s="437"/>
      <c r="R11" s="436"/>
      <c r="S11" s="438">
        <f t="shared" si="0"/>
        <v>964107</v>
      </c>
    </row>
    <row r="12" spans="1:19" s="284" customFormat="1" ht="46.5" customHeight="1" x14ac:dyDescent="0.65">
      <c r="A12" s="439" t="s">
        <v>46</v>
      </c>
      <c r="B12" s="439">
        <v>1975</v>
      </c>
      <c r="C12" s="436"/>
      <c r="D12" s="436"/>
      <c r="E12" s="438">
        <v>616383</v>
      </c>
      <c r="F12" s="436"/>
      <c r="G12" s="437"/>
      <c r="H12" s="436"/>
      <c r="I12" s="437"/>
      <c r="J12" s="436"/>
      <c r="K12" s="437">
        <v>44256</v>
      </c>
      <c r="L12" s="436"/>
      <c r="M12" s="437"/>
      <c r="N12" s="436">
        <v>130517</v>
      </c>
      <c r="O12" s="437"/>
      <c r="P12" s="436"/>
      <c r="Q12" s="437"/>
      <c r="R12" s="436"/>
      <c r="S12" s="438">
        <f t="shared" si="0"/>
        <v>791156</v>
      </c>
    </row>
    <row r="13" spans="1:19" s="284" customFormat="1" ht="46.5" customHeight="1" x14ac:dyDescent="0.65">
      <c r="A13" s="439" t="s">
        <v>47</v>
      </c>
      <c r="B13" s="439">
        <v>1976</v>
      </c>
      <c r="C13" s="436"/>
      <c r="D13" s="436"/>
      <c r="E13" s="438">
        <v>507275</v>
      </c>
      <c r="F13" s="436"/>
      <c r="G13" s="437"/>
      <c r="H13" s="436"/>
      <c r="I13" s="437"/>
      <c r="J13" s="436"/>
      <c r="K13" s="437">
        <v>43307</v>
      </c>
      <c r="L13" s="436"/>
      <c r="M13" s="437"/>
      <c r="N13" s="436">
        <v>126419</v>
      </c>
      <c r="O13" s="437"/>
      <c r="P13" s="436"/>
      <c r="Q13" s="437"/>
      <c r="R13" s="436"/>
      <c r="S13" s="438">
        <f t="shared" si="0"/>
        <v>677001</v>
      </c>
    </row>
    <row r="14" spans="1:19" s="284" customFormat="1" ht="46.5" customHeight="1" x14ac:dyDescent="0.65">
      <c r="A14" s="439" t="s">
        <v>48</v>
      </c>
      <c r="B14" s="439">
        <v>1977</v>
      </c>
      <c r="C14" s="436"/>
      <c r="D14" s="436"/>
      <c r="E14" s="438">
        <v>410017</v>
      </c>
      <c r="F14" s="436"/>
      <c r="G14" s="437"/>
      <c r="H14" s="436"/>
      <c r="I14" s="437"/>
      <c r="J14" s="436"/>
      <c r="K14" s="437">
        <v>33107</v>
      </c>
      <c r="L14" s="436"/>
      <c r="M14" s="437"/>
      <c r="N14" s="436">
        <v>62918</v>
      </c>
      <c r="O14" s="437"/>
      <c r="P14" s="436"/>
      <c r="Q14" s="437"/>
      <c r="R14" s="436"/>
      <c r="S14" s="438">
        <f t="shared" si="0"/>
        <v>506042</v>
      </c>
    </row>
    <row r="15" spans="1:19" s="284" customFormat="1" ht="46.5" customHeight="1" x14ac:dyDescent="0.65">
      <c r="A15" s="439" t="s">
        <v>49</v>
      </c>
      <c r="B15" s="439">
        <v>1978</v>
      </c>
      <c r="C15" s="436"/>
      <c r="D15" s="436"/>
      <c r="E15" s="438">
        <v>751990</v>
      </c>
      <c r="F15" s="436"/>
      <c r="G15" s="437"/>
      <c r="H15" s="436"/>
      <c r="I15" s="437"/>
      <c r="J15" s="436"/>
      <c r="K15" s="437">
        <v>54048</v>
      </c>
      <c r="L15" s="436"/>
      <c r="M15" s="437"/>
      <c r="N15" s="436">
        <v>146426</v>
      </c>
      <c r="O15" s="437"/>
      <c r="P15" s="436"/>
      <c r="Q15" s="437"/>
      <c r="R15" s="436"/>
      <c r="S15" s="438">
        <f t="shared" si="0"/>
        <v>952464</v>
      </c>
    </row>
    <row r="16" spans="1:19" s="284" customFormat="1" ht="46.5" customHeight="1" x14ac:dyDescent="0.65">
      <c r="A16" s="439" t="s">
        <v>50</v>
      </c>
      <c r="B16" s="439">
        <v>1979</v>
      </c>
      <c r="C16" s="436"/>
      <c r="D16" s="436"/>
      <c r="E16" s="438">
        <v>520593</v>
      </c>
      <c r="F16" s="436"/>
      <c r="G16" s="437"/>
      <c r="H16" s="436"/>
      <c r="I16" s="437"/>
      <c r="J16" s="436"/>
      <c r="K16" s="437">
        <v>46293</v>
      </c>
      <c r="L16" s="436"/>
      <c r="M16" s="437"/>
      <c r="N16" s="436">
        <v>96567</v>
      </c>
      <c r="O16" s="437"/>
      <c r="P16" s="436"/>
      <c r="Q16" s="437"/>
      <c r="R16" s="436"/>
      <c r="S16" s="438">
        <f t="shared" si="0"/>
        <v>663453</v>
      </c>
    </row>
    <row r="17" spans="1:19" s="284" customFormat="1" ht="46.5" customHeight="1" x14ac:dyDescent="0.65">
      <c r="A17" s="439" t="s">
        <v>51</v>
      </c>
      <c r="B17" s="439">
        <v>1980</v>
      </c>
      <c r="C17" s="436">
        <v>1116667</v>
      </c>
      <c r="D17" s="436">
        <f t="shared" ref="D17:D32" si="1">(E17*1000)/C17</f>
        <v>488.12403339581095</v>
      </c>
      <c r="E17" s="438">
        <v>545072</v>
      </c>
      <c r="F17" s="436"/>
      <c r="G17" s="437"/>
      <c r="H17" s="436"/>
      <c r="I17" s="437">
        <v>78225</v>
      </c>
      <c r="J17" s="436">
        <f t="shared" ref="J17:J32" si="2">(K17*1000)/I17</f>
        <v>728.85906040268458</v>
      </c>
      <c r="K17" s="437">
        <v>57015</v>
      </c>
      <c r="L17" s="436">
        <v>67175</v>
      </c>
      <c r="M17" s="437">
        <f t="shared" ref="M17:M32" si="3">(N17*1000)/L17</f>
        <v>962.53070338667658</v>
      </c>
      <c r="N17" s="436">
        <v>64658</v>
      </c>
      <c r="O17" s="437"/>
      <c r="P17" s="436"/>
      <c r="Q17" s="437"/>
      <c r="R17" s="436">
        <f t="shared" ref="R17:R33" si="4">O17+L17+I17+F17+C17</f>
        <v>1262067</v>
      </c>
      <c r="S17" s="438">
        <f t="shared" si="0"/>
        <v>666745</v>
      </c>
    </row>
    <row r="18" spans="1:19" s="284" customFormat="1" ht="46.5" customHeight="1" x14ac:dyDescent="0.65">
      <c r="A18" s="439" t="s">
        <v>52</v>
      </c>
      <c r="B18" s="439">
        <v>1981</v>
      </c>
      <c r="C18" s="436">
        <v>1184952</v>
      </c>
      <c r="D18" s="436">
        <f t="shared" si="1"/>
        <v>621.04709726638714</v>
      </c>
      <c r="E18" s="438">
        <v>735911</v>
      </c>
      <c r="F18" s="436"/>
      <c r="G18" s="437"/>
      <c r="H18" s="436"/>
      <c r="I18" s="437">
        <v>77934</v>
      </c>
      <c r="J18" s="436">
        <f t="shared" si="2"/>
        <v>1216.7346729283754</v>
      </c>
      <c r="K18" s="437">
        <v>94825</v>
      </c>
      <c r="L18" s="436">
        <v>73048</v>
      </c>
      <c r="M18" s="437">
        <f t="shared" si="3"/>
        <v>1739.0209177527106</v>
      </c>
      <c r="N18" s="436">
        <v>127032</v>
      </c>
      <c r="O18" s="437"/>
      <c r="P18" s="436"/>
      <c r="Q18" s="437"/>
      <c r="R18" s="436">
        <f t="shared" si="4"/>
        <v>1335934</v>
      </c>
      <c r="S18" s="438">
        <f t="shared" si="0"/>
        <v>957768</v>
      </c>
    </row>
    <row r="19" spans="1:19" s="284" customFormat="1" ht="46.5" customHeight="1" x14ac:dyDescent="0.65">
      <c r="A19" s="439" t="s">
        <v>53</v>
      </c>
      <c r="B19" s="439">
        <v>1982</v>
      </c>
      <c r="C19" s="436">
        <v>990928</v>
      </c>
      <c r="D19" s="436">
        <f t="shared" si="1"/>
        <v>587.55328338688582</v>
      </c>
      <c r="E19" s="438">
        <v>582223</v>
      </c>
      <c r="F19" s="436"/>
      <c r="G19" s="437"/>
      <c r="H19" s="436"/>
      <c r="I19" s="437">
        <v>86391</v>
      </c>
      <c r="J19" s="436">
        <f t="shared" si="2"/>
        <v>952.27512125105625</v>
      </c>
      <c r="K19" s="437">
        <v>82268</v>
      </c>
      <c r="L19" s="436">
        <v>68165</v>
      </c>
      <c r="M19" s="437">
        <f t="shared" si="3"/>
        <v>1581.8968678940805</v>
      </c>
      <c r="N19" s="436">
        <v>107830</v>
      </c>
      <c r="O19" s="437"/>
      <c r="P19" s="436"/>
      <c r="Q19" s="437"/>
      <c r="R19" s="436">
        <f t="shared" si="4"/>
        <v>1145484</v>
      </c>
      <c r="S19" s="438">
        <f t="shared" si="0"/>
        <v>772321</v>
      </c>
    </row>
    <row r="20" spans="1:19" s="284" customFormat="1" ht="46.5" customHeight="1" x14ac:dyDescent="0.65">
      <c r="A20" s="439" t="s">
        <v>54</v>
      </c>
      <c r="B20" s="439">
        <v>1983</v>
      </c>
      <c r="C20" s="436">
        <v>827773</v>
      </c>
      <c r="D20" s="436">
        <f t="shared" si="1"/>
        <v>425.23735371895435</v>
      </c>
      <c r="E20" s="438">
        <v>352000</v>
      </c>
      <c r="F20" s="436"/>
      <c r="G20" s="437"/>
      <c r="H20" s="436"/>
      <c r="I20" s="437">
        <v>70512</v>
      </c>
      <c r="J20" s="436">
        <f t="shared" si="2"/>
        <v>858.83253914227362</v>
      </c>
      <c r="K20" s="437">
        <v>60558</v>
      </c>
      <c r="L20" s="436">
        <v>51393</v>
      </c>
      <c r="M20" s="437">
        <f t="shared" si="3"/>
        <v>1974.977136964178</v>
      </c>
      <c r="N20" s="436">
        <v>101500</v>
      </c>
      <c r="O20" s="437"/>
      <c r="P20" s="436"/>
      <c r="Q20" s="437"/>
      <c r="R20" s="436">
        <f t="shared" si="4"/>
        <v>949678</v>
      </c>
      <c r="S20" s="438">
        <f t="shared" si="0"/>
        <v>514058</v>
      </c>
    </row>
    <row r="21" spans="1:19" s="284" customFormat="1" ht="46.5" customHeight="1" x14ac:dyDescent="0.65">
      <c r="A21" s="439" t="s">
        <v>55</v>
      </c>
      <c r="B21" s="439">
        <v>1984</v>
      </c>
      <c r="C21" s="436">
        <v>1002851</v>
      </c>
      <c r="D21" s="436">
        <f t="shared" si="1"/>
        <v>470.115700138904</v>
      </c>
      <c r="E21" s="438">
        <v>471456</v>
      </c>
      <c r="F21" s="436"/>
      <c r="G21" s="437"/>
      <c r="H21" s="436"/>
      <c r="I21" s="437">
        <v>82680</v>
      </c>
      <c r="J21" s="436">
        <f t="shared" si="2"/>
        <v>1191.5820029027577</v>
      </c>
      <c r="K21" s="437">
        <v>98520</v>
      </c>
      <c r="L21" s="436">
        <v>66091</v>
      </c>
      <c r="M21" s="437">
        <f t="shared" si="3"/>
        <v>2055.1663615318275</v>
      </c>
      <c r="N21" s="436">
        <v>135828</v>
      </c>
      <c r="O21" s="437"/>
      <c r="P21" s="436"/>
      <c r="Q21" s="437"/>
      <c r="R21" s="436">
        <f t="shared" si="4"/>
        <v>1151622</v>
      </c>
      <c r="S21" s="438">
        <f t="shared" si="0"/>
        <v>705804</v>
      </c>
    </row>
    <row r="22" spans="1:19" s="284" customFormat="1" ht="46.5" customHeight="1" x14ac:dyDescent="0.65">
      <c r="A22" s="439" t="s">
        <v>56</v>
      </c>
      <c r="B22" s="439">
        <v>1985</v>
      </c>
      <c r="C22" s="436">
        <v>1337805</v>
      </c>
      <c r="D22" s="436">
        <f t="shared" si="1"/>
        <v>709.79701825004395</v>
      </c>
      <c r="E22" s="438">
        <v>949570</v>
      </c>
      <c r="F22" s="436"/>
      <c r="G22" s="437"/>
      <c r="H22" s="436"/>
      <c r="I22" s="437">
        <v>101381</v>
      </c>
      <c r="J22" s="436">
        <f t="shared" si="2"/>
        <v>1449.3248241781005</v>
      </c>
      <c r="K22" s="437">
        <v>146934</v>
      </c>
      <c r="L22" s="436">
        <v>78159</v>
      </c>
      <c r="M22" s="437">
        <f t="shared" si="3"/>
        <v>1880.8454560575237</v>
      </c>
      <c r="N22" s="436">
        <v>147005</v>
      </c>
      <c r="O22" s="437"/>
      <c r="P22" s="436"/>
      <c r="Q22" s="437"/>
      <c r="R22" s="436">
        <f t="shared" si="4"/>
        <v>1517345</v>
      </c>
      <c r="S22" s="438">
        <f t="shared" si="0"/>
        <v>1243509</v>
      </c>
    </row>
    <row r="23" spans="1:19" s="284" customFormat="1" ht="46.5" customHeight="1" x14ac:dyDescent="0.65">
      <c r="A23" s="439" t="s">
        <v>57</v>
      </c>
      <c r="B23" s="439">
        <v>1986</v>
      </c>
      <c r="C23" s="436">
        <v>856195</v>
      </c>
      <c r="D23" s="436">
        <f t="shared" si="1"/>
        <v>586.38511086843539</v>
      </c>
      <c r="E23" s="438">
        <v>502060</v>
      </c>
      <c r="F23" s="436">
        <v>136959</v>
      </c>
      <c r="G23" s="437">
        <f t="shared" ref="G23:G33" si="5">(H23*1000)/F23</f>
        <v>961.35339773216799</v>
      </c>
      <c r="H23" s="436">
        <v>131666</v>
      </c>
      <c r="I23" s="437">
        <v>94699</v>
      </c>
      <c r="J23" s="436">
        <f t="shared" si="2"/>
        <v>1139.2200551220183</v>
      </c>
      <c r="K23" s="437">
        <v>107883</v>
      </c>
      <c r="L23" s="436">
        <v>71479</v>
      </c>
      <c r="M23" s="437">
        <f t="shared" si="3"/>
        <v>1997.677639586452</v>
      </c>
      <c r="N23" s="436">
        <v>142792</v>
      </c>
      <c r="O23" s="437"/>
      <c r="P23" s="436"/>
      <c r="Q23" s="437"/>
      <c r="R23" s="436">
        <f t="shared" si="4"/>
        <v>1159332</v>
      </c>
      <c r="S23" s="438">
        <f t="shared" si="0"/>
        <v>884401</v>
      </c>
    </row>
    <row r="24" spans="1:19" s="284" customFormat="1" ht="46.5" customHeight="1" x14ac:dyDescent="0.65">
      <c r="A24" s="439" t="s">
        <v>58</v>
      </c>
      <c r="B24" s="439">
        <v>1987</v>
      </c>
      <c r="C24" s="436">
        <v>946001</v>
      </c>
      <c r="D24" s="436">
        <f t="shared" si="1"/>
        <v>729.4950005338261</v>
      </c>
      <c r="E24" s="438">
        <v>690103</v>
      </c>
      <c r="F24" s="436">
        <v>127816</v>
      </c>
      <c r="G24" s="437">
        <f t="shared" si="5"/>
        <v>869.89109344682981</v>
      </c>
      <c r="H24" s="436">
        <v>111186</v>
      </c>
      <c r="I24" s="437">
        <v>98860</v>
      </c>
      <c r="J24" s="436">
        <f t="shared" si="2"/>
        <v>1149.3526198664779</v>
      </c>
      <c r="K24" s="437">
        <v>113625</v>
      </c>
      <c r="L24" s="436">
        <v>74346</v>
      </c>
      <c r="M24" s="437">
        <f t="shared" si="3"/>
        <v>1826.5004169693057</v>
      </c>
      <c r="N24" s="436">
        <v>135793</v>
      </c>
      <c r="O24" s="437">
        <v>5557</v>
      </c>
      <c r="P24" s="436">
        <f t="shared" ref="P24:P32" si="6">(Q24*1000)/O24</f>
        <v>571.3514486233579</v>
      </c>
      <c r="Q24" s="437">
        <v>3175</v>
      </c>
      <c r="R24" s="436">
        <f t="shared" si="4"/>
        <v>1252580</v>
      </c>
      <c r="S24" s="438">
        <f t="shared" si="0"/>
        <v>1053882</v>
      </c>
    </row>
    <row r="25" spans="1:19" s="284" customFormat="1" ht="46.5" customHeight="1" x14ac:dyDescent="0.65">
      <c r="A25" s="439" t="s">
        <v>59</v>
      </c>
      <c r="B25" s="439">
        <v>1988</v>
      </c>
      <c r="C25" s="436">
        <v>893436</v>
      </c>
      <c r="D25" s="436">
        <f t="shared" si="1"/>
        <v>542.44288342981474</v>
      </c>
      <c r="E25" s="438">
        <v>484638</v>
      </c>
      <c r="F25" s="436">
        <v>129880</v>
      </c>
      <c r="G25" s="437">
        <f t="shared" si="5"/>
        <v>843.56328919002158</v>
      </c>
      <c r="H25" s="436">
        <v>109562</v>
      </c>
      <c r="I25" s="437">
        <v>110297</v>
      </c>
      <c r="J25" s="436">
        <f t="shared" si="2"/>
        <v>1118.1355793901919</v>
      </c>
      <c r="K25" s="437">
        <v>123327</v>
      </c>
      <c r="L25" s="436">
        <v>78809</v>
      </c>
      <c r="M25" s="437">
        <f t="shared" si="3"/>
        <v>1857.7192960194902</v>
      </c>
      <c r="N25" s="436">
        <v>146405</v>
      </c>
      <c r="O25" s="437">
        <v>5187</v>
      </c>
      <c r="P25" s="436">
        <f t="shared" si="6"/>
        <v>572.19973009446699</v>
      </c>
      <c r="Q25" s="437">
        <v>2968</v>
      </c>
      <c r="R25" s="436">
        <f t="shared" si="4"/>
        <v>1217609</v>
      </c>
      <c r="S25" s="438">
        <f t="shared" si="0"/>
        <v>866900</v>
      </c>
    </row>
    <row r="26" spans="1:19" s="284" customFormat="1" ht="46.5" customHeight="1" x14ac:dyDescent="0.65">
      <c r="A26" s="439" t="s">
        <v>60</v>
      </c>
      <c r="B26" s="439">
        <v>1989</v>
      </c>
      <c r="C26" s="436">
        <v>952898</v>
      </c>
      <c r="D26" s="436">
        <f t="shared" si="1"/>
        <v>670.46315555285037</v>
      </c>
      <c r="E26" s="438">
        <v>638883</v>
      </c>
      <c r="F26" s="436">
        <v>131461</v>
      </c>
      <c r="G26" s="437">
        <f t="shared" si="5"/>
        <v>965.06188147055025</v>
      </c>
      <c r="H26" s="436">
        <v>126868</v>
      </c>
      <c r="I26" s="437">
        <v>92990</v>
      </c>
      <c r="J26" s="436">
        <f t="shared" si="2"/>
        <v>1413.1304441337779</v>
      </c>
      <c r="K26" s="437">
        <v>131407</v>
      </c>
      <c r="L26" s="436">
        <v>79331</v>
      </c>
      <c r="M26" s="437">
        <f t="shared" si="3"/>
        <v>2120.5707730899649</v>
      </c>
      <c r="N26" s="436">
        <v>168227</v>
      </c>
      <c r="O26" s="437">
        <v>2396</v>
      </c>
      <c r="P26" s="436">
        <f t="shared" si="6"/>
        <v>585.14190317195323</v>
      </c>
      <c r="Q26" s="437">
        <v>1402</v>
      </c>
      <c r="R26" s="436">
        <f t="shared" si="4"/>
        <v>1259076</v>
      </c>
      <c r="S26" s="438">
        <f t="shared" si="0"/>
        <v>1066787</v>
      </c>
    </row>
    <row r="27" spans="1:19" s="284" customFormat="1" ht="46.5" customHeight="1" x14ac:dyDescent="0.65">
      <c r="A27" s="439" t="s">
        <v>61</v>
      </c>
      <c r="B27" s="439">
        <v>1990</v>
      </c>
      <c r="C27" s="436">
        <v>864842</v>
      </c>
      <c r="D27" s="436">
        <f t="shared" si="1"/>
        <v>583.69158759634706</v>
      </c>
      <c r="E27" s="438">
        <v>504801</v>
      </c>
      <c r="F27" s="436">
        <v>172860</v>
      </c>
      <c r="G27" s="437">
        <f t="shared" si="5"/>
        <v>910.11801457827141</v>
      </c>
      <c r="H27" s="436">
        <v>157323</v>
      </c>
      <c r="I27" s="437">
        <v>116686</v>
      </c>
      <c r="J27" s="436">
        <f t="shared" si="2"/>
        <v>1140.9766381571053</v>
      </c>
      <c r="K27" s="437">
        <v>133136</v>
      </c>
      <c r="L27" s="436">
        <v>72957</v>
      </c>
      <c r="M27" s="437">
        <f t="shared" si="3"/>
        <v>2139.3834724563785</v>
      </c>
      <c r="N27" s="436">
        <v>156083</v>
      </c>
      <c r="O27" s="437">
        <v>1659</v>
      </c>
      <c r="P27" s="436">
        <f t="shared" si="6"/>
        <v>415.91320072332729</v>
      </c>
      <c r="Q27" s="437">
        <v>690</v>
      </c>
      <c r="R27" s="436">
        <f t="shared" si="4"/>
        <v>1229004</v>
      </c>
      <c r="S27" s="438">
        <f t="shared" si="0"/>
        <v>952033</v>
      </c>
    </row>
    <row r="28" spans="1:19" s="284" customFormat="1" ht="46.5" customHeight="1" x14ac:dyDescent="0.65">
      <c r="A28" s="439" t="s">
        <v>62</v>
      </c>
      <c r="B28" s="439">
        <v>1991</v>
      </c>
      <c r="C28" s="436">
        <v>879182</v>
      </c>
      <c r="D28" s="436">
        <f t="shared" si="1"/>
        <v>673.93554463125952</v>
      </c>
      <c r="E28" s="438">
        <v>592512</v>
      </c>
      <c r="F28" s="436">
        <v>99636</v>
      </c>
      <c r="G28" s="437">
        <f t="shared" si="5"/>
        <v>783.80304307679955</v>
      </c>
      <c r="H28" s="436">
        <v>78095</v>
      </c>
      <c r="I28" s="437">
        <v>90632</v>
      </c>
      <c r="J28" s="436">
        <f t="shared" si="2"/>
        <v>1132.4035660693794</v>
      </c>
      <c r="K28" s="437">
        <v>102632</v>
      </c>
      <c r="L28" s="436">
        <v>73131</v>
      </c>
      <c r="M28" s="437">
        <f t="shared" si="3"/>
        <v>2321.8607703983262</v>
      </c>
      <c r="N28" s="436">
        <v>169800</v>
      </c>
      <c r="O28" s="437">
        <v>3447</v>
      </c>
      <c r="P28" s="436">
        <f t="shared" si="6"/>
        <v>717.72555845662896</v>
      </c>
      <c r="Q28" s="437">
        <v>2474</v>
      </c>
      <c r="R28" s="436">
        <f t="shared" si="4"/>
        <v>1146028</v>
      </c>
      <c r="S28" s="438">
        <f t="shared" si="0"/>
        <v>945513</v>
      </c>
    </row>
    <row r="29" spans="1:19" s="284" customFormat="1" ht="46.5" customHeight="1" x14ac:dyDescent="0.65">
      <c r="A29" s="439" t="s">
        <v>63</v>
      </c>
      <c r="B29" s="439">
        <v>1992</v>
      </c>
      <c r="C29" s="436">
        <v>773688</v>
      </c>
      <c r="D29" s="436">
        <f t="shared" si="1"/>
        <v>576.4171087053179</v>
      </c>
      <c r="E29" s="438">
        <v>445967</v>
      </c>
      <c r="F29" s="436">
        <v>131398</v>
      </c>
      <c r="G29" s="437">
        <f t="shared" si="5"/>
        <v>888.43818018539093</v>
      </c>
      <c r="H29" s="436">
        <v>116739</v>
      </c>
      <c r="I29" s="437">
        <v>105041</v>
      </c>
      <c r="J29" s="436">
        <f t="shared" si="2"/>
        <v>1090.6598375872279</v>
      </c>
      <c r="K29" s="437">
        <v>114564</v>
      </c>
      <c r="L29" s="436">
        <v>73696</v>
      </c>
      <c r="M29" s="437">
        <f t="shared" si="3"/>
        <v>2406.4535388623535</v>
      </c>
      <c r="N29" s="436">
        <v>177346</v>
      </c>
      <c r="O29" s="437">
        <v>3387</v>
      </c>
      <c r="P29" s="436">
        <f t="shared" si="6"/>
        <v>540.00590493061702</v>
      </c>
      <c r="Q29" s="437">
        <v>1829</v>
      </c>
      <c r="R29" s="436">
        <f t="shared" si="4"/>
        <v>1087210</v>
      </c>
      <c r="S29" s="438">
        <f t="shared" si="0"/>
        <v>856445</v>
      </c>
    </row>
    <row r="30" spans="1:19" s="284" customFormat="1" ht="46.5" customHeight="1" x14ac:dyDescent="0.65">
      <c r="A30" s="439" t="s">
        <v>64</v>
      </c>
      <c r="B30" s="439">
        <v>1993</v>
      </c>
      <c r="C30" s="436">
        <v>973911</v>
      </c>
      <c r="D30" s="436">
        <f t="shared" si="1"/>
        <v>671.04899729030683</v>
      </c>
      <c r="E30" s="438">
        <v>653542</v>
      </c>
      <c r="F30" s="436">
        <v>126360</v>
      </c>
      <c r="G30" s="437">
        <f t="shared" si="5"/>
        <v>784.0534979423868</v>
      </c>
      <c r="H30" s="436">
        <v>99073</v>
      </c>
      <c r="I30" s="437">
        <v>108960</v>
      </c>
      <c r="J30" s="436">
        <f t="shared" si="2"/>
        <v>1269.4291483113068</v>
      </c>
      <c r="K30" s="437">
        <v>138317</v>
      </c>
      <c r="L30" s="436">
        <v>77945</v>
      </c>
      <c r="M30" s="437">
        <f t="shared" si="3"/>
        <v>2480.9032009750467</v>
      </c>
      <c r="N30" s="436">
        <v>193374</v>
      </c>
      <c r="O30" s="437">
        <v>3385</v>
      </c>
      <c r="P30" s="436">
        <f t="shared" si="6"/>
        <v>538.55243722304283</v>
      </c>
      <c r="Q30" s="437">
        <v>1823</v>
      </c>
      <c r="R30" s="436">
        <f t="shared" si="4"/>
        <v>1290561</v>
      </c>
      <c r="S30" s="438">
        <f t="shared" si="0"/>
        <v>1086129</v>
      </c>
    </row>
    <row r="31" spans="1:19" s="284" customFormat="1" ht="46.5" customHeight="1" x14ac:dyDescent="0.65">
      <c r="A31" s="439" t="s">
        <v>65</v>
      </c>
      <c r="B31" s="439">
        <v>1994</v>
      </c>
      <c r="C31" s="436">
        <v>935780</v>
      </c>
      <c r="D31" s="436">
        <f t="shared" si="1"/>
        <v>585.34164012909014</v>
      </c>
      <c r="E31" s="438">
        <v>547751</v>
      </c>
      <c r="F31" s="436">
        <v>141947</v>
      </c>
      <c r="G31" s="437">
        <f t="shared" si="5"/>
        <v>867.16873199151792</v>
      </c>
      <c r="H31" s="436">
        <v>123092</v>
      </c>
      <c r="I31" s="437">
        <v>106814</v>
      </c>
      <c r="J31" s="436">
        <f t="shared" si="2"/>
        <v>1013.2847754039733</v>
      </c>
      <c r="K31" s="437">
        <v>108233</v>
      </c>
      <c r="L31" s="436">
        <v>77736</v>
      </c>
      <c r="M31" s="437">
        <f t="shared" si="3"/>
        <v>2086.909539981476</v>
      </c>
      <c r="N31" s="436">
        <v>162228</v>
      </c>
      <c r="O31" s="437">
        <v>3318</v>
      </c>
      <c r="P31" s="436">
        <f t="shared" si="6"/>
        <v>622.66425557564799</v>
      </c>
      <c r="Q31" s="437">
        <v>2066</v>
      </c>
      <c r="R31" s="436">
        <f t="shared" si="4"/>
        <v>1265595</v>
      </c>
      <c r="S31" s="438">
        <f t="shared" si="0"/>
        <v>943370</v>
      </c>
    </row>
    <row r="32" spans="1:19" s="284" customFormat="1" ht="46.5" customHeight="1" x14ac:dyDescent="0.65">
      <c r="A32" s="439" t="s">
        <v>66</v>
      </c>
      <c r="B32" s="439">
        <v>1995</v>
      </c>
      <c r="C32" s="436">
        <v>890880</v>
      </c>
      <c r="D32" s="436">
        <f t="shared" si="1"/>
        <v>748.47903196839081</v>
      </c>
      <c r="E32" s="438">
        <v>666805</v>
      </c>
      <c r="F32" s="436">
        <v>148414</v>
      </c>
      <c r="G32" s="437">
        <f t="shared" si="5"/>
        <v>857.92445456628082</v>
      </c>
      <c r="H32" s="436">
        <v>127328</v>
      </c>
      <c r="I32" s="437">
        <v>97889</v>
      </c>
      <c r="J32" s="436">
        <f t="shared" si="2"/>
        <v>1088.0589238831737</v>
      </c>
      <c r="K32" s="437">
        <v>106509</v>
      </c>
      <c r="L32" s="436">
        <v>68966</v>
      </c>
      <c r="M32" s="437">
        <f t="shared" si="3"/>
        <v>2249.6882521822349</v>
      </c>
      <c r="N32" s="436">
        <v>155152</v>
      </c>
      <c r="O32" s="437">
        <v>6281</v>
      </c>
      <c r="P32" s="436">
        <f t="shared" si="6"/>
        <v>569.81372392931064</v>
      </c>
      <c r="Q32" s="437">
        <v>3579</v>
      </c>
      <c r="R32" s="436">
        <f t="shared" si="4"/>
        <v>1212430</v>
      </c>
      <c r="S32" s="438">
        <f t="shared" si="0"/>
        <v>1059373</v>
      </c>
    </row>
    <row r="33" spans="1:19" s="284" customFormat="1" ht="46.5" customHeight="1" x14ac:dyDescent="0.65">
      <c r="A33" s="439" t="s">
        <v>67</v>
      </c>
      <c r="B33" s="439">
        <v>1996</v>
      </c>
      <c r="C33" s="436">
        <v>971643</v>
      </c>
      <c r="D33" s="436">
        <v>619</v>
      </c>
      <c r="E33" s="438">
        <v>601359</v>
      </c>
      <c r="F33" s="436">
        <v>148656</v>
      </c>
      <c r="G33" s="437">
        <f t="shared" si="5"/>
        <v>894.74356904531271</v>
      </c>
      <c r="H33" s="436">
        <v>133009</v>
      </c>
      <c r="I33" s="437">
        <v>84913</v>
      </c>
      <c r="J33" s="436">
        <v>1044</v>
      </c>
      <c r="K33" s="437">
        <v>88634</v>
      </c>
      <c r="L33" s="436">
        <v>73811</v>
      </c>
      <c r="M33" s="437">
        <v>2016</v>
      </c>
      <c r="N33" s="436">
        <v>148780</v>
      </c>
      <c r="O33" s="437">
        <v>7872</v>
      </c>
      <c r="P33" s="436">
        <v>546</v>
      </c>
      <c r="Q33" s="437">
        <v>4297</v>
      </c>
      <c r="R33" s="436">
        <f t="shared" si="4"/>
        <v>1286895</v>
      </c>
      <c r="S33" s="438">
        <f t="shared" si="0"/>
        <v>976079</v>
      </c>
    </row>
    <row r="34" spans="1:19" s="284" customFormat="1" ht="46.5" customHeight="1" x14ac:dyDescent="0.65">
      <c r="A34" s="439" t="s">
        <v>68</v>
      </c>
      <c r="B34" s="439">
        <v>1997</v>
      </c>
      <c r="C34" s="436">
        <v>821238</v>
      </c>
      <c r="D34" s="436">
        <f>E34*1000/C34</f>
        <v>519.31474188968366</v>
      </c>
      <c r="E34" s="438">
        <v>426481</v>
      </c>
      <c r="F34" s="436">
        <v>154476</v>
      </c>
      <c r="G34" s="437">
        <f>H34*1000/F34</f>
        <v>765.79533390300116</v>
      </c>
      <c r="H34" s="436">
        <v>118297</v>
      </c>
      <c r="I34" s="437">
        <v>62178</v>
      </c>
      <c r="J34" s="436">
        <v>969</v>
      </c>
      <c r="K34" s="437">
        <v>60281</v>
      </c>
      <c r="L34" s="436">
        <v>74698</v>
      </c>
      <c r="M34" s="437">
        <f>N34*1000/L34</f>
        <v>2325.3902380251143</v>
      </c>
      <c r="N34" s="436">
        <v>173702</v>
      </c>
      <c r="O34" s="437">
        <v>5284</v>
      </c>
      <c r="P34" s="436">
        <f>Q34*1000/O34</f>
        <v>464.79939439818321</v>
      </c>
      <c r="Q34" s="437">
        <v>2456</v>
      </c>
      <c r="R34" s="436">
        <f>C34+F34+I34+L34+O34</f>
        <v>1117874</v>
      </c>
      <c r="S34" s="438">
        <f t="shared" si="0"/>
        <v>781217</v>
      </c>
    </row>
    <row r="35" spans="1:19" s="284" customFormat="1" ht="46.5" customHeight="1" x14ac:dyDescent="0.65">
      <c r="A35" s="439" t="s">
        <v>69</v>
      </c>
      <c r="B35" s="439">
        <v>1998</v>
      </c>
      <c r="C35" s="436">
        <v>766495</v>
      </c>
      <c r="D35" s="436">
        <f>E35*1000/C35</f>
        <v>558.18237561888861</v>
      </c>
      <c r="E35" s="438">
        <v>427844</v>
      </c>
      <c r="F35" s="436">
        <v>201756</v>
      </c>
      <c r="G35" s="437">
        <f>H35*1000/F35</f>
        <v>592.66638910366976</v>
      </c>
      <c r="H35" s="436">
        <v>119574</v>
      </c>
      <c r="I35" s="437">
        <v>53714</v>
      </c>
      <c r="J35" s="436">
        <f>K35*1000/I35</f>
        <v>825.46449715158064</v>
      </c>
      <c r="K35" s="437">
        <v>44339</v>
      </c>
      <c r="L35" s="436">
        <v>45405</v>
      </c>
      <c r="M35" s="437">
        <f>N35*1000/L35</f>
        <v>2720.3832177073009</v>
      </c>
      <c r="N35" s="436">
        <v>123519</v>
      </c>
      <c r="O35" s="437">
        <v>3001</v>
      </c>
      <c r="P35" s="436">
        <f>Q35*1000/O35</f>
        <v>494.83505498167278</v>
      </c>
      <c r="Q35" s="437">
        <v>1485</v>
      </c>
      <c r="R35" s="436">
        <f>C35+F35+I35+L35+O35</f>
        <v>1070371</v>
      </c>
      <c r="S35" s="438">
        <f t="shared" si="0"/>
        <v>716761</v>
      </c>
    </row>
    <row r="36" spans="1:19" s="284" customFormat="1" ht="46.5" customHeight="1" x14ac:dyDescent="0.65">
      <c r="A36" s="439" t="s">
        <v>70</v>
      </c>
      <c r="B36" s="439">
        <v>1999</v>
      </c>
      <c r="C36" s="436">
        <v>1007462</v>
      </c>
      <c r="D36" s="436">
        <f>(E36*1000)/C36</f>
        <v>670.00045659290379</v>
      </c>
      <c r="E36" s="438">
        <v>675000</v>
      </c>
      <c r="F36" s="436">
        <v>230196</v>
      </c>
      <c r="G36" s="437">
        <f>(H36*1000)/F36</f>
        <v>640.51503935776464</v>
      </c>
      <c r="H36" s="436">
        <v>147444</v>
      </c>
      <c r="I36" s="437">
        <v>70440</v>
      </c>
      <c r="J36" s="436">
        <f>(K36*1000)/I36</f>
        <v>938.84156729131178</v>
      </c>
      <c r="K36" s="437">
        <v>66132</v>
      </c>
      <c r="L36" s="436">
        <v>95884</v>
      </c>
      <c r="M36" s="437">
        <f>(N36*1000)/L36</f>
        <v>2500.7926244211758</v>
      </c>
      <c r="N36" s="436">
        <v>239786</v>
      </c>
      <c r="O36" s="437">
        <v>4469</v>
      </c>
      <c r="P36" s="436">
        <f>(Q36*1000)/O36</f>
        <v>683.1505929738197</v>
      </c>
      <c r="Q36" s="437">
        <v>3053</v>
      </c>
      <c r="R36" s="436">
        <f>C36+F36+I36+L36+O36</f>
        <v>1408451</v>
      </c>
      <c r="S36" s="438">
        <f t="shared" si="0"/>
        <v>1131415</v>
      </c>
    </row>
    <row r="37" spans="1:19" s="284" customFormat="1" ht="46.5" customHeight="1" x14ac:dyDescent="0.65">
      <c r="A37" s="439" t="s">
        <v>71</v>
      </c>
      <c r="B37" s="439">
        <v>2000</v>
      </c>
      <c r="C37" s="436">
        <v>842124</v>
      </c>
      <c r="D37" s="436">
        <v>712.74657888861998</v>
      </c>
      <c r="E37" s="438">
        <v>600221</v>
      </c>
      <c r="F37" s="436">
        <v>165394</v>
      </c>
      <c r="G37" s="437">
        <v>869.13672805543104</v>
      </c>
      <c r="H37" s="436">
        <v>143750</v>
      </c>
      <c r="I37" s="437">
        <v>70715</v>
      </c>
      <c r="J37" s="436">
        <v>1111.4049353036801</v>
      </c>
      <c r="K37" s="437">
        <v>78593</v>
      </c>
      <c r="L37" s="436">
        <v>86252</v>
      </c>
      <c r="M37" s="437">
        <v>2345.3717015257598</v>
      </c>
      <c r="N37" s="436">
        <v>202293</v>
      </c>
      <c r="O37" s="437">
        <v>2128</v>
      </c>
      <c r="P37" s="436">
        <v>500</v>
      </c>
      <c r="Q37" s="437">
        <v>1064</v>
      </c>
      <c r="R37" s="436">
        <f>C37+F37+I37+L37+O37</f>
        <v>1166613</v>
      </c>
      <c r="S37" s="438">
        <f t="shared" si="0"/>
        <v>1025921</v>
      </c>
    </row>
    <row r="38" spans="1:19" s="284" customFormat="1" ht="46.5" customHeight="1" x14ac:dyDescent="0.65">
      <c r="A38" s="439" t="s">
        <v>72</v>
      </c>
      <c r="B38" s="439">
        <v>2001</v>
      </c>
      <c r="C38" s="436">
        <v>801074</v>
      </c>
      <c r="D38" s="436">
        <f>E38*1000/C38</f>
        <v>586.8434127184255</v>
      </c>
      <c r="E38" s="438">
        <v>470105</v>
      </c>
      <c r="F38" s="436">
        <v>174453</v>
      </c>
      <c r="G38" s="437">
        <f>H38*1000/F38</f>
        <v>804.21087628186388</v>
      </c>
      <c r="H38" s="436">
        <v>140297</v>
      </c>
      <c r="I38" s="437">
        <v>88411</v>
      </c>
      <c r="J38" s="436">
        <f>K38*1000/I38</f>
        <v>1203.967832057097</v>
      </c>
      <c r="K38" s="437">
        <v>106444</v>
      </c>
      <c r="L38" s="436">
        <v>87944</v>
      </c>
      <c r="M38" s="437">
        <f>N38*1000/L38</f>
        <v>2773.4353679614301</v>
      </c>
      <c r="N38" s="436">
        <v>243907</v>
      </c>
      <c r="O38" s="437">
        <v>1383</v>
      </c>
      <c r="P38" s="436">
        <f>Q38*1000/O38</f>
        <v>584.96023138105568</v>
      </c>
      <c r="Q38" s="437">
        <v>809</v>
      </c>
      <c r="R38" s="436">
        <f>C38+F38+I38+L38+O38</f>
        <v>1153265</v>
      </c>
      <c r="S38" s="438">
        <f t="shared" si="0"/>
        <v>961562</v>
      </c>
    </row>
    <row r="39" spans="1:19" s="284" customFormat="1" ht="46.5" customHeight="1" x14ac:dyDescent="0.65">
      <c r="A39" s="439" t="s">
        <v>290</v>
      </c>
      <c r="B39" s="439">
        <v>2002</v>
      </c>
      <c r="C39" s="436">
        <v>819580</v>
      </c>
      <c r="D39" s="436">
        <v>506</v>
      </c>
      <c r="E39" s="438">
        <v>414820</v>
      </c>
      <c r="F39" s="436">
        <v>199757</v>
      </c>
      <c r="G39" s="437">
        <v>585</v>
      </c>
      <c r="H39" s="436">
        <v>116929</v>
      </c>
      <c r="I39" s="437">
        <v>108114</v>
      </c>
      <c r="J39" s="436">
        <v>743</v>
      </c>
      <c r="K39" s="437">
        <v>80372</v>
      </c>
      <c r="L39" s="436">
        <v>76025</v>
      </c>
      <c r="M39" s="437">
        <v>2268</v>
      </c>
      <c r="N39" s="436">
        <v>172395</v>
      </c>
      <c r="O39" s="437">
        <v>1840</v>
      </c>
      <c r="P39" s="436">
        <v>478</v>
      </c>
      <c r="Q39" s="437">
        <v>880</v>
      </c>
      <c r="R39" s="436">
        <v>1203181</v>
      </c>
      <c r="S39" s="438">
        <v>785396</v>
      </c>
    </row>
    <row r="40" spans="1:19" s="284" customFormat="1" ht="46.5" customHeight="1" x14ac:dyDescent="0.65">
      <c r="A40" s="439" t="s">
        <v>291</v>
      </c>
      <c r="B40" s="439">
        <v>2003</v>
      </c>
      <c r="C40" s="436">
        <v>857458</v>
      </c>
      <c r="D40" s="436">
        <v>733</v>
      </c>
      <c r="E40" s="438">
        <v>628426</v>
      </c>
      <c r="F40" s="436">
        <v>208363</v>
      </c>
      <c r="G40" s="437">
        <v>911</v>
      </c>
      <c r="H40" s="436">
        <v>189787</v>
      </c>
      <c r="I40" s="437">
        <v>175575</v>
      </c>
      <c r="J40" s="436">
        <v>2283</v>
      </c>
      <c r="K40" s="437">
        <v>400909</v>
      </c>
      <c r="L40" s="436">
        <v>87814</v>
      </c>
      <c r="M40" s="437">
        <v>2640</v>
      </c>
      <c r="N40" s="436">
        <v>231805</v>
      </c>
      <c r="O40" s="437">
        <v>2000</v>
      </c>
      <c r="P40" s="436">
        <v>483</v>
      </c>
      <c r="Q40" s="437">
        <v>966</v>
      </c>
      <c r="R40" s="436">
        <v>1203181</v>
      </c>
      <c r="S40" s="438">
        <v>1451893</v>
      </c>
    </row>
    <row r="41" spans="1:19" s="284" customFormat="1" ht="46.5" customHeight="1" x14ac:dyDescent="0.65">
      <c r="A41" s="439" t="s">
        <v>292</v>
      </c>
      <c r="B41" s="439">
        <v>2004</v>
      </c>
      <c r="C41" s="436">
        <v>686929</v>
      </c>
      <c r="D41" s="436">
        <v>471.30343892891398</v>
      </c>
      <c r="E41" s="438">
        <v>323752</v>
      </c>
      <c r="F41" s="436">
        <v>163130</v>
      </c>
      <c r="G41" s="437">
        <v>775.40611782014298</v>
      </c>
      <c r="H41" s="436">
        <v>126492</v>
      </c>
      <c r="I41" s="437">
        <v>147298</v>
      </c>
      <c r="J41" s="436">
        <v>2719.3512471316599</v>
      </c>
      <c r="K41" s="437">
        <v>400555</v>
      </c>
      <c r="L41" s="436">
        <v>82849</v>
      </c>
      <c r="M41" s="437">
        <v>2808.62774445075</v>
      </c>
      <c r="N41" s="436">
        <v>232692</v>
      </c>
      <c r="O41" s="437">
        <v>2341</v>
      </c>
      <c r="P41" s="436">
        <v>444.25459205467803</v>
      </c>
      <c r="Q41" s="437">
        <v>1040</v>
      </c>
      <c r="R41" s="436">
        <v>1082547</v>
      </c>
      <c r="S41" s="438">
        <v>1084531</v>
      </c>
    </row>
    <row r="42" spans="1:19" s="284" customFormat="1" ht="46.5" customHeight="1" x14ac:dyDescent="0.65">
      <c r="A42" s="439" t="s">
        <v>293</v>
      </c>
      <c r="B42" s="439">
        <v>2005</v>
      </c>
      <c r="C42" s="439">
        <v>800763</v>
      </c>
      <c r="D42" s="436">
        <v>759.96393439756798</v>
      </c>
      <c r="E42" s="443">
        <v>608551</v>
      </c>
      <c r="F42" s="439">
        <v>149173</v>
      </c>
      <c r="G42" s="437">
        <v>965.24840286110805</v>
      </c>
      <c r="H42" s="439">
        <v>143989</v>
      </c>
      <c r="I42" s="440">
        <v>143039</v>
      </c>
      <c r="J42" s="441">
        <v>2796.1465054985001</v>
      </c>
      <c r="K42" s="440">
        <v>399958</v>
      </c>
      <c r="L42" s="439">
        <v>97779</v>
      </c>
      <c r="M42" s="442">
        <v>2959.9811820534101</v>
      </c>
      <c r="N42" s="439">
        <v>289424</v>
      </c>
      <c r="O42" s="440">
        <v>2176</v>
      </c>
      <c r="P42" s="436">
        <v>575.82720588235304</v>
      </c>
      <c r="Q42" s="440">
        <v>1253</v>
      </c>
      <c r="R42" s="439">
        <v>1192930</v>
      </c>
      <c r="S42" s="443">
        <v>1443175</v>
      </c>
    </row>
    <row r="43" spans="1:19" s="284" customFormat="1" ht="46.5" customHeight="1" x14ac:dyDescent="0.65">
      <c r="A43" s="660" t="s">
        <v>294</v>
      </c>
      <c r="B43" s="562">
        <v>2006</v>
      </c>
      <c r="C43" s="444">
        <v>748311</v>
      </c>
      <c r="D43" s="444">
        <v>661</v>
      </c>
      <c r="E43" s="446">
        <v>494345</v>
      </c>
      <c r="F43" s="444">
        <v>159063</v>
      </c>
      <c r="G43" s="445">
        <v>761</v>
      </c>
      <c r="H43" s="444">
        <v>121003</v>
      </c>
      <c r="I43" s="445">
        <v>130461</v>
      </c>
      <c r="J43" s="444">
        <v>1392</v>
      </c>
      <c r="K43" s="445">
        <v>181585</v>
      </c>
      <c r="L43" s="444">
        <v>85037</v>
      </c>
      <c r="M43" s="445">
        <v>2240</v>
      </c>
      <c r="N43" s="444">
        <v>190493</v>
      </c>
      <c r="O43" s="445">
        <v>1450</v>
      </c>
      <c r="P43" s="444">
        <v>613</v>
      </c>
      <c r="Q43" s="445">
        <v>889</v>
      </c>
      <c r="R43" s="444">
        <v>1124322</v>
      </c>
      <c r="S43" s="446">
        <v>988315</v>
      </c>
    </row>
    <row r="44" spans="1:19" s="284" customFormat="1" ht="46.5" customHeight="1" x14ac:dyDescent="0.65">
      <c r="A44" s="660" t="s">
        <v>295</v>
      </c>
      <c r="B44" s="562">
        <v>2007</v>
      </c>
      <c r="C44" s="444">
        <v>686892</v>
      </c>
      <c r="D44" s="444">
        <v>464</v>
      </c>
      <c r="E44" s="446">
        <v>318822</v>
      </c>
      <c r="F44" s="444">
        <v>155919</v>
      </c>
      <c r="G44" s="445">
        <v>646</v>
      </c>
      <c r="H44" s="444">
        <v>100704</v>
      </c>
      <c r="I44" s="445">
        <v>143769</v>
      </c>
      <c r="J44" s="444">
        <v>1101</v>
      </c>
      <c r="K44" s="445">
        <v>158266</v>
      </c>
      <c r="L44" s="444">
        <v>80312</v>
      </c>
      <c r="M44" s="445">
        <v>2408</v>
      </c>
      <c r="N44" s="444">
        <v>193379</v>
      </c>
      <c r="O44" s="445">
        <v>1984</v>
      </c>
      <c r="P44" s="444">
        <v>538</v>
      </c>
      <c r="Q44" s="445">
        <v>1068</v>
      </c>
      <c r="R44" s="444">
        <v>1068876</v>
      </c>
      <c r="S44" s="446">
        <v>772239</v>
      </c>
    </row>
    <row r="45" spans="1:19" s="284" customFormat="1" ht="46.5" customHeight="1" x14ac:dyDescent="0.65">
      <c r="A45" s="661" t="s">
        <v>296</v>
      </c>
      <c r="B45" s="439">
        <v>2008</v>
      </c>
      <c r="C45" s="436">
        <v>883619</v>
      </c>
      <c r="D45" s="436">
        <v>767</v>
      </c>
      <c r="E45" s="438">
        <v>678171</v>
      </c>
      <c r="F45" s="436">
        <v>249297</v>
      </c>
      <c r="G45" s="437">
        <v>1009</v>
      </c>
      <c r="H45" s="436">
        <v>251515</v>
      </c>
      <c r="I45" s="437">
        <v>216517</v>
      </c>
      <c r="J45" s="436">
        <v>1835</v>
      </c>
      <c r="K45" s="437">
        <v>397326</v>
      </c>
      <c r="L45" s="436">
        <v>125329</v>
      </c>
      <c r="M45" s="437">
        <v>3257</v>
      </c>
      <c r="N45" s="436">
        <v>408219</v>
      </c>
      <c r="O45" s="437">
        <v>6795</v>
      </c>
      <c r="P45" s="436">
        <v>651</v>
      </c>
      <c r="Q45" s="437">
        <v>4425</v>
      </c>
      <c r="R45" s="436">
        <v>1481557</v>
      </c>
      <c r="S45" s="438">
        <v>1739655</v>
      </c>
    </row>
    <row r="46" spans="1:19" ht="46.5" customHeight="1" x14ac:dyDescent="0.65">
      <c r="A46" s="439" t="s">
        <v>383</v>
      </c>
      <c r="B46" s="439">
        <v>2009</v>
      </c>
      <c r="C46" s="439">
        <v>1051667.616434857</v>
      </c>
      <c r="D46" s="436">
        <f>E46/C46*1000</f>
        <v>770.31999404701935</v>
      </c>
      <c r="E46" s="443">
        <v>810120.5920315421</v>
      </c>
      <c r="F46" s="439">
        <v>235820.75404532513</v>
      </c>
      <c r="G46" s="437">
        <f>H46/F46*1000</f>
        <v>927.38215111851173</v>
      </c>
      <c r="H46" s="439">
        <v>218695.95816494309</v>
      </c>
      <c r="I46" s="440">
        <v>178710.20102604569</v>
      </c>
      <c r="J46" s="441">
        <f>K46/I46*1000</f>
        <v>1624.3207637866615</v>
      </c>
      <c r="K46" s="440">
        <v>290282.69022709434</v>
      </c>
      <c r="L46" s="439">
        <v>134308.61618013814</v>
      </c>
      <c r="M46" s="442">
        <f>N46/L46*1000</f>
        <v>2913.223564439812</v>
      </c>
      <c r="N46" s="439">
        <v>391271.02556328068</v>
      </c>
      <c r="O46" s="440">
        <v>4145.8650218075309</v>
      </c>
      <c r="P46" s="436">
        <f>Q46/O46*1000</f>
        <v>744.0224008588051</v>
      </c>
      <c r="Q46" s="440">
        <v>3084.6164471617817</v>
      </c>
      <c r="R46" s="439">
        <v>1604653.0527081736</v>
      </c>
      <c r="S46" s="443">
        <v>1713454.8824340221</v>
      </c>
    </row>
    <row r="47" spans="1:19" ht="46.5" customHeight="1" x14ac:dyDescent="0.65">
      <c r="A47" s="562" t="s">
        <v>384</v>
      </c>
      <c r="B47" s="562">
        <v>2010</v>
      </c>
      <c r="C47" s="444">
        <v>1033157</v>
      </c>
      <c r="D47" s="444">
        <f>E47/C47*1000</f>
        <v>787.1940082678625</v>
      </c>
      <c r="E47" s="446">
        <v>813295</v>
      </c>
      <c r="F47" s="444">
        <v>174264</v>
      </c>
      <c r="G47" s="445">
        <f t="shared" ref="G47:G49" si="7">H47/F47*1000</f>
        <v>933.06062066749291</v>
      </c>
      <c r="H47" s="444">
        <v>162598.87599999999</v>
      </c>
      <c r="I47" s="445">
        <v>121235</v>
      </c>
      <c r="J47" s="444">
        <f t="shared" ref="J47:J49" si="8">K47/I47*1000</f>
        <v>1538.4256444096177</v>
      </c>
      <c r="K47" s="445">
        <v>186511.033</v>
      </c>
      <c r="L47" s="444">
        <v>147208</v>
      </c>
      <c r="M47" s="445">
        <f>N47/L47*1000</f>
        <v>4103.3319452747146</v>
      </c>
      <c r="N47" s="444">
        <v>604043.28900000011</v>
      </c>
      <c r="O47" s="445">
        <v>1649</v>
      </c>
      <c r="P47" s="444">
        <f t="shared" ref="P47:P49" si="9">Q47/O47*1000</f>
        <v>833.36021831412961</v>
      </c>
      <c r="Q47" s="445">
        <v>1374.2109999999998</v>
      </c>
      <c r="R47" s="444">
        <v>1477513</v>
      </c>
      <c r="S47" s="446">
        <v>1767822.409</v>
      </c>
    </row>
    <row r="48" spans="1:19" ht="46.5" customHeight="1" x14ac:dyDescent="0.65">
      <c r="A48" s="562" t="s">
        <v>385</v>
      </c>
      <c r="B48" s="562">
        <v>2011</v>
      </c>
      <c r="C48" s="444">
        <v>779803.05277780618</v>
      </c>
      <c r="D48" s="444">
        <f t="shared" ref="D48" si="10">E48/C48*1000</f>
        <v>616.51366481236153</v>
      </c>
      <c r="E48" s="446">
        <v>480759.23789991264</v>
      </c>
      <c r="F48" s="444">
        <v>122036.51023169291</v>
      </c>
      <c r="G48" s="445">
        <f>H48/F48*1000</f>
        <v>711.79122912871662</v>
      </c>
      <c r="H48" s="444">
        <v>86864.517616395897</v>
      </c>
      <c r="I48" s="445">
        <v>109516.76262039422</v>
      </c>
      <c r="J48" s="444">
        <f t="shared" si="8"/>
        <v>1133.0852625089003</v>
      </c>
      <c r="K48" s="445">
        <v>124091.82972285431</v>
      </c>
      <c r="L48" s="444">
        <v>109176.87341508457</v>
      </c>
      <c r="M48" s="445">
        <f>N48/L48*1000</f>
        <v>3717.1199383554463</v>
      </c>
      <c r="N48" s="444">
        <v>405823.53297851951</v>
      </c>
      <c r="O48" s="445">
        <v>2448.1409751125448</v>
      </c>
      <c r="P48" s="444">
        <f>Q48/O48*1000</f>
        <v>708.83278847141833</v>
      </c>
      <c r="Q48" s="445">
        <v>1735.3225939601621</v>
      </c>
      <c r="R48" s="444">
        <v>1122981.3400200903</v>
      </c>
      <c r="S48" s="446">
        <v>1099274.4408116424</v>
      </c>
    </row>
    <row r="49" spans="1:19" ht="46.5" customHeight="1" x14ac:dyDescent="0.65">
      <c r="A49" s="562" t="s">
        <v>386</v>
      </c>
      <c r="B49" s="444">
        <v>2012</v>
      </c>
      <c r="C49" s="444">
        <v>817470.77969179361</v>
      </c>
      <c r="D49" s="444">
        <f>E49/C49*1000</f>
        <v>810.56615221452842</v>
      </c>
      <c r="E49" s="444">
        <v>662614.14444258763</v>
      </c>
      <c r="F49" s="444">
        <v>143871.31251964279</v>
      </c>
      <c r="G49" s="444">
        <f t="shared" si="7"/>
        <v>968.72719408353066</v>
      </c>
      <c r="H49" s="444">
        <v>139372.0528862683</v>
      </c>
      <c r="I49" s="444">
        <v>150239.66781403264</v>
      </c>
      <c r="J49" s="444">
        <f t="shared" si="8"/>
        <v>1590.5263749194623</v>
      </c>
      <c r="K49" s="444">
        <v>238960.15421735754</v>
      </c>
      <c r="L49" s="444">
        <v>135129.12909537938</v>
      </c>
      <c r="M49" s="444">
        <f>N49/L49*1000</f>
        <v>4643.8279318422256</v>
      </c>
      <c r="N49" s="444">
        <v>627516.42409863672</v>
      </c>
      <c r="O49" s="444">
        <v>1795.8721660197871</v>
      </c>
      <c r="P49" s="444">
        <f t="shared" si="9"/>
        <v>833.83164012440102</v>
      </c>
      <c r="Q49" s="444">
        <v>1497.4550336460397</v>
      </c>
      <c r="R49" s="444">
        <v>1248506.7612868682</v>
      </c>
      <c r="S49" s="444">
        <v>1669960.2306784962</v>
      </c>
    </row>
    <row r="50" spans="1:19" ht="30.75" customHeight="1" x14ac:dyDescent="0.65">
      <c r="A50" s="562" t="s">
        <v>409</v>
      </c>
      <c r="B50" s="562">
        <v>2013</v>
      </c>
      <c r="C50" s="436">
        <v>754274</v>
      </c>
      <c r="D50" s="436">
        <v>683.2593699371846</v>
      </c>
      <c r="E50" s="438">
        <v>515364.77799999999</v>
      </c>
      <c r="F50" s="436">
        <v>108803</v>
      </c>
      <c r="G50" s="705">
        <v>845.8270268283045</v>
      </c>
      <c r="H50" s="436">
        <v>92028.518000000011</v>
      </c>
      <c r="I50" s="705">
        <v>156576.36749890109</v>
      </c>
      <c r="J50" s="436">
        <v>1442.7587041799113</v>
      </c>
      <c r="K50" s="705">
        <v>225901.91707791211</v>
      </c>
      <c r="L50" s="436">
        <v>108546.9712631868</v>
      </c>
      <c r="M50" s="705">
        <v>4018.1039894662367</v>
      </c>
      <c r="N50" s="436">
        <v>436153.01827708789</v>
      </c>
      <c r="O50" s="705">
        <v>2445.908775974026</v>
      </c>
      <c r="P50" s="436">
        <v>608.4793890097443</v>
      </c>
      <c r="Q50" s="705">
        <v>1488.2850775782467</v>
      </c>
      <c r="R50" s="436">
        <v>1130646.2475380618</v>
      </c>
      <c r="S50" s="438">
        <v>1270936.5164325782</v>
      </c>
    </row>
    <row r="51" spans="1:19" ht="27" customHeight="1" x14ac:dyDescent="0.65">
      <c r="A51" s="439" t="s">
        <v>410</v>
      </c>
      <c r="B51" s="562">
        <v>2014</v>
      </c>
      <c r="C51" s="436">
        <v>562753</v>
      </c>
      <c r="D51" s="436">
        <v>628.52106154920534</v>
      </c>
      <c r="E51" s="438">
        <v>353702.11294999998</v>
      </c>
      <c r="F51" s="436">
        <v>98042.968981513724</v>
      </c>
      <c r="G51" s="705">
        <v>767.87993649291616</v>
      </c>
      <c r="H51" s="436">
        <v>75285.228795101706</v>
      </c>
      <c r="I51" s="705">
        <v>124519.42</v>
      </c>
      <c r="J51" s="436">
        <v>1238.6850340292301</v>
      </c>
      <c r="K51" s="705">
        <v>154240.342</v>
      </c>
      <c r="L51" s="436">
        <v>115964.90889999999</v>
      </c>
      <c r="M51" s="705">
        <v>4562.1658861867427</v>
      </c>
      <c r="N51" s="436">
        <v>529051.15137833334</v>
      </c>
      <c r="O51" s="705">
        <v>2889</v>
      </c>
      <c r="P51" s="436">
        <v>681.98338525441329</v>
      </c>
      <c r="Q51" s="705">
        <v>1970.25</v>
      </c>
      <c r="R51" s="436">
        <v>904169.29788151383</v>
      </c>
      <c r="S51" s="438">
        <v>1114249.0851234351</v>
      </c>
    </row>
    <row r="52" spans="1:19" ht="27" customHeight="1" x14ac:dyDescent="0.65">
      <c r="A52" s="439" t="s">
        <v>411</v>
      </c>
      <c r="B52" s="562">
        <v>2015</v>
      </c>
      <c r="C52" s="436">
        <v>922008.22501464747</v>
      </c>
      <c r="D52" s="436">
        <v>813.30459284443089</v>
      </c>
      <c r="E52" s="438">
        <v>749873.52404475433</v>
      </c>
      <c r="F52" s="436">
        <v>200737.37315480149</v>
      </c>
      <c r="G52" s="705">
        <v>939.03831231154538</v>
      </c>
      <c r="H52" s="436">
        <v>188500.08410513771</v>
      </c>
      <c r="I52" s="705">
        <v>199502.35619952553</v>
      </c>
      <c r="J52" s="436">
        <v>1525.2760060515782</v>
      </c>
      <c r="K52" s="705">
        <v>304296.15706189163</v>
      </c>
      <c r="L52" s="436">
        <v>241680.96136469982</v>
      </c>
      <c r="M52" s="705">
        <v>3750.1840355377817</v>
      </c>
      <c r="N52" s="436">
        <v>906348.08300332061</v>
      </c>
      <c r="O52" s="705">
        <v>4446.3777955619244</v>
      </c>
      <c r="P52" s="436">
        <v>725.89175714477142</v>
      </c>
      <c r="Q52" s="705">
        <v>3227.5889909499406</v>
      </c>
      <c r="R52" s="436">
        <v>1568375.2935292362</v>
      </c>
      <c r="S52" s="438">
        <v>2152245.4372060546</v>
      </c>
    </row>
    <row r="53" spans="1:19" ht="22.5" customHeight="1" x14ac:dyDescent="0.65">
      <c r="A53" s="439" t="s">
        <v>412</v>
      </c>
      <c r="B53" s="562">
        <v>2016</v>
      </c>
      <c r="C53" s="436">
        <v>935231.59595933382</v>
      </c>
      <c r="D53" s="436">
        <v>696.33629791729595</v>
      </c>
      <c r="E53" s="438">
        <v>651235.70722560678</v>
      </c>
      <c r="F53" s="436">
        <v>220811.11047028162</v>
      </c>
      <c r="G53" s="705">
        <v>806.24739082608119</v>
      </c>
      <c r="H53" s="436">
        <v>178028.38168207413</v>
      </c>
      <c r="I53" s="705">
        <v>219452.59181947811</v>
      </c>
      <c r="J53" s="436">
        <v>1576.7865044940181</v>
      </c>
      <c r="K53" s="705">
        <v>346029.88515718747</v>
      </c>
      <c r="L53" s="436">
        <v>283501.08400850935</v>
      </c>
      <c r="M53" s="705">
        <v>3353.7046051630359</v>
      </c>
      <c r="N53" s="436">
        <v>950778.89100805065</v>
      </c>
      <c r="O53" s="705">
        <v>4757.6242412512593</v>
      </c>
      <c r="P53" s="436">
        <v>789.70962341885456</v>
      </c>
      <c r="Q53" s="705">
        <v>3757.1416479269456</v>
      </c>
      <c r="R53" s="436">
        <v>1663754.0064988541</v>
      </c>
      <c r="S53" s="438">
        <v>2247093.6594068585</v>
      </c>
    </row>
    <row r="54" spans="1:19" ht="31.5" customHeight="1" thickBot="1" x14ac:dyDescent="0.7">
      <c r="A54" s="447" t="s">
        <v>413</v>
      </c>
      <c r="B54" s="447">
        <v>2017</v>
      </c>
      <c r="C54" s="448">
        <v>940879.50667941885</v>
      </c>
      <c r="D54" s="448">
        <v>930.49557626633089</v>
      </c>
      <c r="E54" s="448">
        <v>875484.21876484691</v>
      </c>
      <c r="F54" s="448">
        <v>221328.53173224215</v>
      </c>
      <c r="G54" s="448">
        <v>973.62438336129401</v>
      </c>
      <c r="H54" s="448">
        <v>215490.85522806484</v>
      </c>
      <c r="I54" s="448">
        <v>231659.39576947875</v>
      </c>
      <c r="J54" s="448">
        <v>1771.412203616045</v>
      </c>
      <c r="K54" s="448">
        <v>410364.28074837383</v>
      </c>
      <c r="L54" s="448">
        <v>305933.58579837909</v>
      </c>
      <c r="M54" s="448">
        <v>3305.5186707891753</v>
      </c>
      <c r="N54" s="448">
        <v>1011269.1798780243</v>
      </c>
      <c r="O54" s="448">
        <v>4917.1251161372038</v>
      </c>
      <c r="P54" s="448">
        <v>784.44611274784279</v>
      </c>
      <c r="Q54" s="448">
        <v>3857.2196832486147</v>
      </c>
      <c r="R54" s="448">
        <v>1704718.1450956559</v>
      </c>
      <c r="S54" s="448">
        <v>2516465.7543025585</v>
      </c>
    </row>
    <row r="55" spans="1:19" ht="29.25" customHeight="1" thickTop="1" x14ac:dyDescent="0.55000000000000004">
      <c r="A55" s="530" t="s">
        <v>322</v>
      </c>
      <c r="B55" s="557" t="s">
        <v>323</v>
      </c>
      <c r="C55" s="530"/>
      <c r="D55" s="530"/>
      <c r="E55" s="530"/>
      <c r="F55" s="530"/>
      <c r="G55" s="530"/>
      <c r="H55" s="330"/>
      <c r="I55" s="330"/>
      <c r="J55" s="330"/>
      <c r="K55" s="330"/>
      <c r="L55" s="330"/>
      <c r="M55" s="330"/>
      <c r="N55" s="330"/>
      <c r="O55" s="330"/>
      <c r="P55" s="330"/>
      <c r="Q55" s="330"/>
      <c r="R55" s="330"/>
      <c r="S55" s="330"/>
    </row>
    <row r="56" spans="1:19" ht="18" x14ac:dyDescent="0.55000000000000004">
      <c r="A56" s="530" t="s">
        <v>377</v>
      </c>
      <c r="B56" s="530"/>
      <c r="C56" s="530"/>
      <c r="D56" s="530"/>
      <c r="E56" s="530"/>
      <c r="F56" s="530"/>
      <c r="G56" s="530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</row>
    <row r="57" spans="1:19" ht="18" x14ac:dyDescent="0.55000000000000004">
      <c r="A57" s="530"/>
      <c r="B57" s="557" t="s">
        <v>321</v>
      </c>
      <c r="C57" s="530"/>
      <c r="D57" s="530"/>
      <c r="E57" s="530"/>
      <c r="F57" s="530"/>
      <c r="G57" s="530"/>
      <c r="H57" s="331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1"/>
    </row>
    <row r="58" spans="1:19" ht="18" x14ac:dyDescent="0.55000000000000004">
      <c r="A58" s="331"/>
      <c r="B58" s="331"/>
      <c r="C58" s="331"/>
      <c r="D58" s="331"/>
      <c r="E58" s="331"/>
      <c r="F58" s="331"/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1"/>
    </row>
  </sheetData>
  <mergeCells count="6">
    <mergeCell ref="R4:S4"/>
    <mergeCell ref="C4:E4"/>
    <mergeCell ref="F4:H4"/>
    <mergeCell ref="I4:K4"/>
    <mergeCell ref="L4:N4"/>
    <mergeCell ref="O4:Q4"/>
  </mergeCells>
  <printOptions horizontalCentered="1" verticalCentered="1"/>
  <pageMargins left="0.59055118110236227" right="0.39370078740157483" top="0.98425196850393704" bottom="0.59055118110236227" header="0.31496062992125984" footer="0.35433070866141736"/>
  <pageSetup paperSize="9" scale="34" orientation="portrait" cellComments="atEnd" r:id="rId1"/>
  <headerFooter scaleWithDoc="0">
    <oddHeader>&amp;CBADIS EDITION 2014-2018</oddHeader>
    <oddFooter>&amp;C&amp;7 97&amp;R&amp;7SECTION G - AGRICULTURE ET SECURITE ALIMENTAIRE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/>
  <dimension ref="A1:H68"/>
  <sheetViews>
    <sheetView view="pageBreakPreview" topLeftCell="A4" zoomScale="50" zoomScaleNormal="100" zoomScaleSheetLayoutView="50" zoomScalePageLayoutView="60" workbookViewId="0">
      <selection activeCell="G9" sqref="G9"/>
    </sheetView>
  </sheetViews>
  <sheetFormatPr baseColWidth="10" defaultRowHeight="13.15" x14ac:dyDescent="0.4"/>
  <cols>
    <col min="1" max="8" width="15.625" style="72" customWidth="1"/>
  </cols>
  <sheetData>
    <row r="1" spans="1:8" s="111" customFormat="1" ht="24.75" customHeight="1" x14ac:dyDescent="0.65">
      <c r="A1" s="558" t="s">
        <v>379</v>
      </c>
      <c r="B1" s="554"/>
      <c r="C1" s="558"/>
      <c r="D1" s="554"/>
      <c r="E1" s="554"/>
      <c r="F1" s="554"/>
      <c r="G1" s="554"/>
      <c r="H1" s="435"/>
    </row>
    <row r="2" spans="1:8" s="111" customFormat="1" ht="18.75" customHeight="1" x14ac:dyDescent="0.65">
      <c r="A2" s="554"/>
      <c r="B2" s="554"/>
      <c r="C2" s="558" t="s">
        <v>425</v>
      </c>
      <c r="D2" s="554"/>
      <c r="E2" s="554"/>
      <c r="F2" s="554"/>
      <c r="G2" s="554"/>
      <c r="H2" s="435"/>
    </row>
    <row r="3" spans="1:8" s="111" customFormat="1" ht="21.4" thickBot="1" x14ac:dyDescent="0.7">
      <c r="A3" s="457"/>
      <c r="B3" s="458"/>
      <c r="C3" s="458"/>
      <c r="D3" s="458"/>
      <c r="E3" s="458"/>
      <c r="F3" s="458"/>
      <c r="G3" s="458"/>
      <c r="H3" s="458"/>
    </row>
    <row r="4" spans="1:8" s="111" customFormat="1" ht="23.65" thickTop="1" x14ac:dyDescent="0.65">
      <c r="A4" s="565"/>
      <c r="B4" s="566"/>
      <c r="C4" s="565"/>
      <c r="D4" s="566"/>
      <c r="E4" s="565"/>
      <c r="F4" s="566"/>
      <c r="G4" s="565"/>
      <c r="H4" s="567"/>
    </row>
    <row r="5" spans="1:8" s="111" customFormat="1" ht="23.25" x14ac:dyDescent="0.65">
      <c r="A5" s="568" t="s">
        <v>324</v>
      </c>
      <c r="B5" s="569" t="s">
        <v>84</v>
      </c>
      <c r="C5" s="568" t="s">
        <v>85</v>
      </c>
      <c r="D5" s="569" t="s">
        <v>25</v>
      </c>
      <c r="E5" s="570" t="s">
        <v>325</v>
      </c>
      <c r="F5" s="571" t="s">
        <v>24</v>
      </c>
      <c r="G5" s="570" t="s">
        <v>87</v>
      </c>
      <c r="H5" s="572" t="s">
        <v>326</v>
      </c>
    </row>
    <row r="6" spans="1:8" s="111" customFormat="1" ht="23.65" thickBot="1" x14ac:dyDescent="0.7">
      <c r="A6" s="573" t="s">
        <v>237</v>
      </c>
      <c r="B6" s="574"/>
      <c r="C6" s="575"/>
      <c r="D6" s="574"/>
      <c r="E6" s="576"/>
      <c r="F6" s="577"/>
      <c r="G6" s="576"/>
      <c r="H6" s="578"/>
    </row>
    <row r="7" spans="1:8" s="151" customFormat="1" ht="30" customHeight="1" thickTop="1" x14ac:dyDescent="0.75">
      <c r="A7" s="449">
        <v>1960</v>
      </c>
      <c r="B7" s="450">
        <v>22</v>
      </c>
      <c r="C7" s="451" t="s">
        <v>83</v>
      </c>
      <c r="D7" s="452">
        <v>18</v>
      </c>
      <c r="E7" s="451">
        <v>17</v>
      </c>
      <c r="F7" s="452">
        <v>16</v>
      </c>
      <c r="G7" s="451">
        <v>20</v>
      </c>
      <c r="H7" s="453" t="s">
        <v>83</v>
      </c>
    </row>
    <row r="8" spans="1:8" s="151" customFormat="1" ht="30" customHeight="1" x14ac:dyDescent="0.75">
      <c r="A8" s="449">
        <v>1961</v>
      </c>
      <c r="B8" s="450">
        <v>22</v>
      </c>
      <c r="C8" s="451" t="s">
        <v>83</v>
      </c>
      <c r="D8" s="452">
        <v>18</v>
      </c>
      <c r="E8" s="451">
        <v>17</v>
      </c>
      <c r="F8" s="452">
        <v>16</v>
      </c>
      <c r="G8" s="451">
        <v>20</v>
      </c>
      <c r="H8" s="453" t="s">
        <v>83</v>
      </c>
    </row>
    <row r="9" spans="1:8" s="151" customFormat="1" ht="30" customHeight="1" x14ac:dyDescent="0.75">
      <c r="A9" s="449">
        <v>1962</v>
      </c>
      <c r="B9" s="450">
        <v>22</v>
      </c>
      <c r="C9" s="451" t="s">
        <v>83</v>
      </c>
      <c r="D9" s="452">
        <v>21</v>
      </c>
      <c r="E9" s="451">
        <v>17</v>
      </c>
      <c r="F9" s="452">
        <v>16</v>
      </c>
      <c r="G9" s="451">
        <v>20</v>
      </c>
      <c r="H9" s="453" t="s">
        <v>83</v>
      </c>
    </row>
    <row r="10" spans="1:8" s="151" customFormat="1" ht="30" customHeight="1" x14ac:dyDescent="0.75">
      <c r="A10" s="449">
        <v>1963</v>
      </c>
      <c r="B10" s="450">
        <v>22</v>
      </c>
      <c r="C10" s="449">
        <v>28</v>
      </c>
      <c r="D10" s="452">
        <v>21</v>
      </c>
      <c r="E10" s="451">
        <v>17</v>
      </c>
      <c r="F10" s="452">
        <v>16</v>
      </c>
      <c r="G10" s="451">
        <v>20</v>
      </c>
      <c r="H10" s="453" t="s">
        <v>83</v>
      </c>
    </row>
    <row r="11" spans="1:8" s="151" customFormat="1" ht="30" customHeight="1" x14ac:dyDescent="0.75">
      <c r="A11" s="449">
        <v>1964</v>
      </c>
      <c r="B11" s="450">
        <v>22</v>
      </c>
      <c r="C11" s="449">
        <v>28</v>
      </c>
      <c r="D11" s="452">
        <v>21</v>
      </c>
      <c r="E11" s="451">
        <v>20</v>
      </c>
      <c r="F11" s="452">
        <v>16</v>
      </c>
      <c r="G11" s="451">
        <v>20</v>
      </c>
      <c r="H11" s="453" t="s">
        <v>83</v>
      </c>
    </row>
    <row r="12" spans="1:8" s="151" customFormat="1" ht="30" customHeight="1" x14ac:dyDescent="0.75">
      <c r="A12" s="449">
        <v>1965</v>
      </c>
      <c r="B12" s="450">
        <v>22</v>
      </c>
      <c r="C12" s="449">
        <v>28</v>
      </c>
      <c r="D12" s="452">
        <v>21</v>
      </c>
      <c r="E12" s="451">
        <v>19</v>
      </c>
      <c r="F12" s="452">
        <v>15</v>
      </c>
      <c r="G12" s="451">
        <v>20</v>
      </c>
      <c r="H12" s="453" t="s">
        <v>83</v>
      </c>
    </row>
    <row r="13" spans="1:8" s="151" customFormat="1" ht="30" customHeight="1" x14ac:dyDescent="0.75">
      <c r="A13" s="449">
        <v>1966</v>
      </c>
      <c r="B13" s="450">
        <v>22</v>
      </c>
      <c r="C13" s="449">
        <v>28</v>
      </c>
      <c r="D13" s="452">
        <v>21</v>
      </c>
      <c r="E13" s="451">
        <v>19</v>
      </c>
      <c r="F13" s="452">
        <v>17</v>
      </c>
      <c r="G13" s="451">
        <v>25</v>
      </c>
      <c r="H13" s="453" t="s">
        <v>83</v>
      </c>
    </row>
    <row r="14" spans="1:8" s="151" customFormat="1" ht="30" customHeight="1" x14ac:dyDescent="0.75">
      <c r="A14" s="449">
        <v>1967</v>
      </c>
      <c r="B14" s="450">
        <v>18</v>
      </c>
      <c r="C14" s="449">
        <v>28</v>
      </c>
      <c r="D14" s="452">
        <v>21</v>
      </c>
      <c r="E14" s="451">
        <v>20</v>
      </c>
      <c r="F14" s="452">
        <v>17</v>
      </c>
      <c r="G14" s="451">
        <v>25</v>
      </c>
      <c r="H14" s="453" t="s">
        <v>83</v>
      </c>
    </row>
    <row r="15" spans="1:8" s="151" customFormat="1" ht="30" customHeight="1" x14ac:dyDescent="0.75">
      <c r="A15" s="449">
        <v>1968</v>
      </c>
      <c r="B15" s="450">
        <v>18</v>
      </c>
      <c r="C15" s="449">
        <v>28</v>
      </c>
      <c r="D15" s="452">
        <v>21</v>
      </c>
      <c r="E15" s="451">
        <v>20</v>
      </c>
      <c r="F15" s="452">
        <v>18</v>
      </c>
      <c r="G15" s="451">
        <v>25</v>
      </c>
      <c r="H15" s="453" t="s">
        <v>83</v>
      </c>
    </row>
    <row r="16" spans="1:8" s="151" customFormat="1" ht="30" customHeight="1" x14ac:dyDescent="0.75">
      <c r="A16" s="449">
        <v>1969</v>
      </c>
      <c r="B16" s="450">
        <v>18</v>
      </c>
      <c r="C16" s="449">
        <v>28</v>
      </c>
      <c r="D16" s="452">
        <v>21</v>
      </c>
      <c r="E16" s="451">
        <v>20</v>
      </c>
      <c r="F16" s="452">
        <v>18</v>
      </c>
      <c r="G16" s="451">
        <v>25</v>
      </c>
      <c r="H16" s="453">
        <v>15</v>
      </c>
    </row>
    <row r="17" spans="1:8" s="151" customFormat="1" ht="30" customHeight="1" x14ac:dyDescent="0.75">
      <c r="A17" s="449">
        <v>1970</v>
      </c>
      <c r="B17" s="450">
        <v>20</v>
      </c>
      <c r="C17" s="449">
        <v>31</v>
      </c>
      <c r="D17" s="452">
        <v>21</v>
      </c>
      <c r="E17" s="451">
        <v>17</v>
      </c>
      <c r="F17" s="452">
        <v>18</v>
      </c>
      <c r="G17" s="451">
        <v>25</v>
      </c>
      <c r="H17" s="453">
        <v>15</v>
      </c>
    </row>
    <row r="18" spans="1:8" s="151" customFormat="1" ht="30" customHeight="1" x14ac:dyDescent="0.75">
      <c r="A18" s="449">
        <v>1971</v>
      </c>
      <c r="B18" s="450">
        <v>23</v>
      </c>
      <c r="C18" s="449">
        <v>30</v>
      </c>
      <c r="D18" s="452">
        <v>21</v>
      </c>
      <c r="E18" s="451">
        <v>17</v>
      </c>
      <c r="F18" s="452">
        <v>18</v>
      </c>
      <c r="G18" s="451">
        <v>25</v>
      </c>
      <c r="H18" s="453">
        <v>17</v>
      </c>
    </row>
    <row r="19" spans="1:8" s="151" customFormat="1" ht="30" customHeight="1" x14ac:dyDescent="0.75">
      <c r="A19" s="449">
        <v>1972</v>
      </c>
      <c r="B19" s="450">
        <v>30</v>
      </c>
      <c r="C19" s="449">
        <v>34</v>
      </c>
      <c r="D19" s="452">
        <v>21</v>
      </c>
      <c r="E19" s="451">
        <v>17</v>
      </c>
      <c r="F19" s="452">
        <v>19</v>
      </c>
      <c r="G19" s="451">
        <v>30</v>
      </c>
      <c r="H19" s="453">
        <v>23</v>
      </c>
    </row>
    <row r="20" spans="1:8" s="151" customFormat="1" ht="30" customHeight="1" x14ac:dyDescent="0.75">
      <c r="A20" s="449">
        <v>1973</v>
      </c>
      <c r="B20" s="450">
        <v>42</v>
      </c>
      <c r="C20" s="449">
        <v>47</v>
      </c>
      <c r="D20" s="452">
        <v>25</v>
      </c>
      <c r="E20" s="451">
        <v>25</v>
      </c>
      <c r="F20" s="452">
        <v>25</v>
      </c>
      <c r="G20" s="451">
        <v>30</v>
      </c>
      <c r="H20" s="453">
        <v>23</v>
      </c>
    </row>
    <row r="21" spans="1:8" s="151" customFormat="1" ht="30" customHeight="1" x14ac:dyDescent="0.75">
      <c r="A21" s="449">
        <v>1974</v>
      </c>
      <c r="B21" s="450">
        <v>42</v>
      </c>
      <c r="C21" s="449">
        <v>47</v>
      </c>
      <c r="D21" s="452">
        <v>42</v>
      </c>
      <c r="E21" s="451">
        <v>30</v>
      </c>
      <c r="F21" s="452">
        <v>35</v>
      </c>
      <c r="G21" s="451">
        <v>30</v>
      </c>
      <c r="H21" s="453">
        <v>30</v>
      </c>
    </row>
    <row r="22" spans="1:8" s="151" customFormat="1" ht="30" customHeight="1" x14ac:dyDescent="0.75">
      <c r="A22" s="449">
        <v>1975</v>
      </c>
      <c r="B22" s="450">
        <v>42</v>
      </c>
      <c r="C22" s="449">
        <v>49</v>
      </c>
      <c r="D22" s="452">
        <v>42</v>
      </c>
      <c r="E22" s="451">
        <v>30</v>
      </c>
      <c r="F22" s="452">
        <v>35</v>
      </c>
      <c r="G22" s="451">
        <v>30</v>
      </c>
      <c r="H22" s="453">
        <v>30</v>
      </c>
    </row>
    <row r="23" spans="1:8" s="151" customFormat="1" ht="30" customHeight="1" x14ac:dyDescent="0.75">
      <c r="A23" s="449">
        <v>1976</v>
      </c>
      <c r="B23" s="450">
        <v>42</v>
      </c>
      <c r="C23" s="449">
        <v>49</v>
      </c>
      <c r="D23" s="452">
        <v>42</v>
      </c>
      <c r="E23" s="451">
        <v>35</v>
      </c>
      <c r="F23" s="452">
        <v>37</v>
      </c>
      <c r="G23" s="451">
        <v>30</v>
      </c>
      <c r="H23" s="453">
        <v>38</v>
      </c>
    </row>
    <row r="24" spans="1:8" s="151" customFormat="1" ht="30" customHeight="1" x14ac:dyDescent="0.75">
      <c r="A24" s="449">
        <v>1977</v>
      </c>
      <c r="B24" s="450">
        <v>42</v>
      </c>
      <c r="C24" s="449">
        <v>49</v>
      </c>
      <c r="D24" s="452">
        <v>42</v>
      </c>
      <c r="E24" s="451">
        <v>35</v>
      </c>
      <c r="F24" s="452">
        <v>37</v>
      </c>
      <c r="G24" s="451">
        <v>30</v>
      </c>
      <c r="H24" s="453">
        <v>47</v>
      </c>
    </row>
    <row r="25" spans="1:8" s="151" customFormat="1" ht="30" customHeight="1" x14ac:dyDescent="0.75">
      <c r="A25" s="449">
        <v>1978</v>
      </c>
      <c r="B25" s="450">
        <v>46</v>
      </c>
      <c r="C25" s="449">
        <v>55</v>
      </c>
      <c r="D25" s="452">
        <v>42</v>
      </c>
      <c r="E25" s="451">
        <v>40</v>
      </c>
      <c r="F25" s="452">
        <v>37</v>
      </c>
      <c r="G25" s="451">
        <v>30</v>
      </c>
      <c r="H25" s="453">
        <v>51</v>
      </c>
    </row>
    <row r="26" spans="1:8" s="151" customFormat="1" ht="30" customHeight="1" x14ac:dyDescent="0.75">
      <c r="A26" s="449">
        <v>1979</v>
      </c>
      <c r="B26" s="450">
        <v>50</v>
      </c>
      <c r="C26" s="449">
        <v>60</v>
      </c>
      <c r="D26" s="452">
        <v>42</v>
      </c>
      <c r="E26" s="451">
        <v>40</v>
      </c>
      <c r="F26" s="452">
        <v>37</v>
      </c>
      <c r="G26" s="451">
        <v>30</v>
      </c>
      <c r="H26" s="453">
        <v>50</v>
      </c>
    </row>
    <row r="27" spans="1:8" s="151" customFormat="1" ht="30" customHeight="1" x14ac:dyDescent="0.75">
      <c r="A27" s="449">
        <v>1980</v>
      </c>
      <c r="B27" s="450">
        <v>70</v>
      </c>
      <c r="C27" s="449">
        <v>68</v>
      </c>
      <c r="D27" s="452">
        <v>42</v>
      </c>
      <c r="E27" s="451">
        <v>40</v>
      </c>
      <c r="F27" s="452">
        <v>37</v>
      </c>
      <c r="G27" s="451">
        <v>43</v>
      </c>
      <c r="H27" s="453">
        <v>56</v>
      </c>
    </row>
    <row r="28" spans="1:8" s="151" customFormat="1" ht="30" customHeight="1" x14ac:dyDescent="0.75">
      <c r="A28" s="449">
        <v>1981</v>
      </c>
      <c r="B28" s="450">
        <v>70</v>
      </c>
      <c r="C28" s="449">
        <v>70</v>
      </c>
      <c r="D28" s="452">
        <v>52</v>
      </c>
      <c r="E28" s="451">
        <v>50</v>
      </c>
      <c r="F28" s="452">
        <v>47</v>
      </c>
      <c r="G28" s="451">
        <v>43</v>
      </c>
      <c r="H28" s="453">
        <v>63</v>
      </c>
    </row>
    <row r="29" spans="1:8" s="151" customFormat="1" ht="30" customHeight="1" x14ac:dyDescent="0.75">
      <c r="A29" s="449">
        <v>1982</v>
      </c>
      <c r="B29" s="450">
        <v>70</v>
      </c>
      <c r="C29" s="449">
        <v>70</v>
      </c>
      <c r="D29" s="452">
        <v>52</v>
      </c>
      <c r="E29" s="451">
        <v>50</v>
      </c>
      <c r="F29" s="452">
        <v>47</v>
      </c>
      <c r="G29" s="451">
        <v>43</v>
      </c>
      <c r="H29" s="453">
        <v>80</v>
      </c>
    </row>
    <row r="30" spans="1:8" s="151" customFormat="1" ht="30" customHeight="1" x14ac:dyDescent="0.75">
      <c r="A30" s="449">
        <v>1983</v>
      </c>
      <c r="B30" s="450">
        <v>90</v>
      </c>
      <c r="C30" s="449">
        <v>70</v>
      </c>
      <c r="D30" s="452">
        <v>60</v>
      </c>
      <c r="E30" s="451">
        <v>50</v>
      </c>
      <c r="F30" s="452">
        <v>50</v>
      </c>
      <c r="G30" s="451">
        <v>60</v>
      </c>
      <c r="H30" s="453">
        <v>82</v>
      </c>
    </row>
    <row r="31" spans="1:8" s="151" customFormat="1" ht="30" customHeight="1" x14ac:dyDescent="0.75">
      <c r="A31" s="449">
        <v>1984</v>
      </c>
      <c r="B31" s="450">
        <v>90</v>
      </c>
      <c r="C31" s="449">
        <v>100</v>
      </c>
      <c r="D31" s="452">
        <v>66</v>
      </c>
      <c r="E31" s="451">
        <v>55</v>
      </c>
      <c r="F31" s="452">
        <v>60</v>
      </c>
      <c r="G31" s="451">
        <v>110</v>
      </c>
      <c r="H31" s="453">
        <v>40</v>
      </c>
    </row>
    <row r="32" spans="1:8" s="151" customFormat="1" ht="30" customHeight="1" x14ac:dyDescent="0.75">
      <c r="A32" s="449">
        <v>1985</v>
      </c>
      <c r="B32" s="450">
        <v>90</v>
      </c>
      <c r="C32" s="449">
        <v>100</v>
      </c>
      <c r="D32" s="452">
        <v>85</v>
      </c>
      <c r="E32" s="451">
        <v>56</v>
      </c>
      <c r="F32" s="452">
        <v>70</v>
      </c>
      <c r="G32" s="451">
        <v>110</v>
      </c>
      <c r="H32" s="453">
        <v>40</v>
      </c>
    </row>
    <row r="33" spans="1:8" s="151" customFormat="1" ht="30" customHeight="1" x14ac:dyDescent="0.75">
      <c r="A33" s="449">
        <v>1986</v>
      </c>
      <c r="B33" s="450">
        <v>90</v>
      </c>
      <c r="C33" s="449">
        <v>100</v>
      </c>
      <c r="D33" s="452">
        <v>85</v>
      </c>
      <c r="E33" s="451">
        <v>70</v>
      </c>
      <c r="F33" s="452">
        <v>70</v>
      </c>
      <c r="G33" s="451">
        <v>110</v>
      </c>
      <c r="H33" s="453">
        <v>40</v>
      </c>
    </row>
    <row r="34" spans="1:8" s="151" customFormat="1" ht="30" customHeight="1" x14ac:dyDescent="0.75">
      <c r="A34" s="449">
        <v>1987</v>
      </c>
      <c r="B34" s="450">
        <v>90</v>
      </c>
      <c r="C34" s="449">
        <v>100</v>
      </c>
      <c r="D34" s="452">
        <v>85</v>
      </c>
      <c r="E34" s="451">
        <v>70</v>
      </c>
      <c r="F34" s="452">
        <v>70</v>
      </c>
      <c r="G34" s="451">
        <v>110</v>
      </c>
      <c r="H34" s="453">
        <v>40</v>
      </c>
    </row>
    <row r="35" spans="1:8" s="151" customFormat="1" ht="30" customHeight="1" x14ac:dyDescent="0.75">
      <c r="A35" s="449">
        <v>1988</v>
      </c>
      <c r="B35" s="450">
        <v>70</v>
      </c>
      <c r="C35" s="449">
        <v>100</v>
      </c>
      <c r="D35" s="452">
        <v>85</v>
      </c>
      <c r="E35" s="451">
        <v>70</v>
      </c>
      <c r="F35" s="452">
        <v>70</v>
      </c>
      <c r="G35" s="451">
        <v>110</v>
      </c>
      <c r="H35" s="453">
        <v>40</v>
      </c>
    </row>
    <row r="36" spans="1:8" s="151" customFormat="1" ht="30" customHeight="1" x14ac:dyDescent="0.75">
      <c r="A36" s="449">
        <v>1989</v>
      </c>
      <c r="B36" s="450">
        <v>70</v>
      </c>
      <c r="C36" s="449">
        <v>100</v>
      </c>
      <c r="D36" s="452">
        <v>85</v>
      </c>
      <c r="E36" s="451">
        <v>70</v>
      </c>
      <c r="F36" s="452">
        <v>70</v>
      </c>
      <c r="G36" s="451">
        <v>110</v>
      </c>
      <c r="H36" s="453">
        <v>40</v>
      </c>
    </row>
    <row r="37" spans="1:8" s="151" customFormat="1" ht="30" customHeight="1" x14ac:dyDescent="0.75">
      <c r="A37" s="449">
        <v>1990</v>
      </c>
      <c r="B37" s="450">
        <v>80</v>
      </c>
      <c r="C37" s="449">
        <v>100</v>
      </c>
      <c r="D37" s="452">
        <v>85</v>
      </c>
      <c r="E37" s="451">
        <v>70</v>
      </c>
      <c r="F37" s="452">
        <v>74</v>
      </c>
      <c r="G37" s="451">
        <v>83</v>
      </c>
      <c r="H37" s="453">
        <v>40</v>
      </c>
    </row>
    <row r="38" spans="1:8" s="151" customFormat="1" ht="30" customHeight="1" x14ac:dyDescent="0.75">
      <c r="A38" s="449">
        <v>1991</v>
      </c>
      <c r="B38" s="450">
        <v>80</v>
      </c>
      <c r="C38" s="449">
        <v>100</v>
      </c>
      <c r="D38" s="452">
        <v>85</v>
      </c>
      <c r="E38" s="451">
        <v>77</v>
      </c>
      <c r="F38" s="452">
        <v>78</v>
      </c>
      <c r="G38" s="451">
        <v>137</v>
      </c>
      <c r="H38" s="453">
        <v>40</v>
      </c>
    </row>
    <row r="39" spans="1:8" s="151" customFormat="1" ht="30" customHeight="1" x14ac:dyDescent="0.75">
      <c r="A39" s="449">
        <v>1992</v>
      </c>
      <c r="B39" s="450">
        <v>80</v>
      </c>
      <c r="C39" s="449">
        <v>100</v>
      </c>
      <c r="D39" s="452">
        <v>85</v>
      </c>
      <c r="E39" s="451">
        <v>55</v>
      </c>
      <c r="F39" s="452">
        <v>57</v>
      </c>
      <c r="G39" s="451">
        <v>85</v>
      </c>
      <c r="H39" s="453">
        <v>40</v>
      </c>
    </row>
    <row r="40" spans="1:8" s="151" customFormat="1" ht="30" customHeight="1" x14ac:dyDescent="0.75">
      <c r="A40" s="449">
        <v>1993</v>
      </c>
      <c r="B40" s="450">
        <v>100</v>
      </c>
      <c r="C40" s="449">
        <v>110</v>
      </c>
      <c r="D40" s="452">
        <v>90</v>
      </c>
      <c r="E40" s="451">
        <v>65</v>
      </c>
      <c r="F40" s="452">
        <v>62</v>
      </c>
      <c r="G40" s="451">
        <v>84</v>
      </c>
      <c r="H40" s="453">
        <v>40</v>
      </c>
    </row>
    <row r="41" spans="1:8" s="151" customFormat="1" ht="30" customHeight="1" x14ac:dyDescent="0.75">
      <c r="A41" s="449">
        <v>1994</v>
      </c>
      <c r="B41" s="450">
        <v>120</v>
      </c>
      <c r="C41" s="449">
        <v>150</v>
      </c>
      <c r="D41" s="452">
        <v>100</v>
      </c>
      <c r="E41" s="451">
        <v>64</v>
      </c>
      <c r="F41" s="452">
        <v>83</v>
      </c>
      <c r="G41" s="451">
        <v>68</v>
      </c>
      <c r="H41" s="453">
        <v>40</v>
      </c>
    </row>
    <row r="42" spans="1:8" s="151" customFormat="1" ht="30" customHeight="1" x14ac:dyDescent="0.75">
      <c r="A42" s="449">
        <v>1995</v>
      </c>
      <c r="B42" s="450">
        <v>125</v>
      </c>
      <c r="C42" s="449">
        <v>170</v>
      </c>
      <c r="D42" s="452">
        <v>115</v>
      </c>
      <c r="E42" s="451">
        <v>106</v>
      </c>
      <c r="F42" s="452">
        <v>120</v>
      </c>
      <c r="G42" s="451">
        <v>98</v>
      </c>
      <c r="H42" s="453">
        <v>40</v>
      </c>
    </row>
    <row r="43" spans="1:8" s="151" customFormat="1" ht="30" customHeight="1" x14ac:dyDescent="0.75">
      <c r="A43" s="449">
        <v>1996</v>
      </c>
      <c r="B43" s="450">
        <v>131</v>
      </c>
      <c r="C43" s="449">
        <v>170</v>
      </c>
      <c r="D43" s="452">
        <v>90</v>
      </c>
      <c r="E43" s="451">
        <v>119</v>
      </c>
      <c r="F43" s="452">
        <v>141</v>
      </c>
      <c r="G43" s="451">
        <v>153.325557656</v>
      </c>
      <c r="H43" s="453">
        <v>40</v>
      </c>
    </row>
    <row r="44" spans="1:8" s="151" customFormat="1" ht="30" customHeight="1" x14ac:dyDescent="0.75">
      <c r="A44" s="449">
        <v>1997</v>
      </c>
      <c r="B44" s="450">
        <v>150</v>
      </c>
      <c r="C44" s="449">
        <v>185</v>
      </c>
      <c r="D44" s="452">
        <v>102</v>
      </c>
      <c r="E44" s="451">
        <v>112</v>
      </c>
      <c r="F44" s="452">
        <v>128</v>
      </c>
      <c r="G44" s="451">
        <v>216.29330420979201</v>
      </c>
      <c r="H44" s="453">
        <v>40</v>
      </c>
    </row>
    <row r="45" spans="1:8" s="151" customFormat="1" ht="30" customHeight="1" x14ac:dyDescent="0.75">
      <c r="A45" s="449">
        <v>1998</v>
      </c>
      <c r="B45" s="449">
        <v>160</v>
      </c>
      <c r="C45" s="449">
        <v>185</v>
      </c>
      <c r="D45" s="451">
        <v>96</v>
      </c>
      <c r="E45" s="451">
        <v>131</v>
      </c>
      <c r="F45" s="451">
        <v>132</v>
      </c>
      <c r="G45" s="451">
        <v>332.82208758431602</v>
      </c>
      <c r="H45" s="451">
        <v>40</v>
      </c>
    </row>
    <row r="46" spans="1:8" s="151" customFormat="1" ht="30" customHeight="1" x14ac:dyDescent="0.75">
      <c r="A46" s="449">
        <v>1999</v>
      </c>
      <c r="B46" s="449">
        <v>145</v>
      </c>
      <c r="C46" s="449">
        <v>185</v>
      </c>
      <c r="D46" s="451">
        <v>101</v>
      </c>
      <c r="E46" s="451">
        <v>117</v>
      </c>
      <c r="F46" s="451">
        <v>134</v>
      </c>
      <c r="G46" s="451">
        <v>184.107975439802</v>
      </c>
      <c r="H46" s="451">
        <v>40</v>
      </c>
    </row>
    <row r="47" spans="1:8" s="151" customFormat="1" ht="30" customHeight="1" x14ac:dyDescent="0.75">
      <c r="A47" s="449">
        <v>2000</v>
      </c>
      <c r="B47" s="449">
        <v>145</v>
      </c>
      <c r="C47" s="449">
        <v>185</v>
      </c>
      <c r="D47" s="451">
        <v>100</v>
      </c>
      <c r="E47" s="451">
        <v>105</v>
      </c>
      <c r="F47" s="451">
        <v>93</v>
      </c>
      <c r="G47" s="451">
        <v>126.242939575937</v>
      </c>
      <c r="H47" s="451">
        <v>127.63073992665301</v>
      </c>
    </row>
    <row r="48" spans="1:8" s="151" customFormat="1" ht="30" customHeight="1" x14ac:dyDescent="0.75">
      <c r="A48" s="449">
        <v>2001</v>
      </c>
      <c r="B48" s="449">
        <v>120</v>
      </c>
      <c r="C48" s="449">
        <v>185</v>
      </c>
      <c r="D48" s="451">
        <v>100</v>
      </c>
      <c r="E48" s="451">
        <v>101</v>
      </c>
      <c r="F48" s="451">
        <v>115</v>
      </c>
      <c r="G48" s="451">
        <v>242.682779842706</v>
      </c>
      <c r="H48" s="451">
        <v>131.42794819128599</v>
      </c>
    </row>
    <row r="49" spans="1:8" s="151" customFormat="1" ht="30" customHeight="1" x14ac:dyDescent="0.75">
      <c r="A49" s="449">
        <v>2002</v>
      </c>
      <c r="B49" s="449">
        <v>120</v>
      </c>
      <c r="C49" s="449">
        <v>185</v>
      </c>
      <c r="D49" s="451">
        <v>100</v>
      </c>
      <c r="E49" s="451">
        <v>154</v>
      </c>
      <c r="F49" s="451">
        <v>143</v>
      </c>
      <c r="G49" s="451">
        <v>365.85675554565302</v>
      </c>
      <c r="H49" s="451">
        <v>134.49587339424099</v>
      </c>
    </row>
    <row r="50" spans="1:8" s="151" customFormat="1" ht="30" customHeight="1" x14ac:dyDescent="0.75">
      <c r="A50" s="449">
        <v>2003</v>
      </c>
      <c r="B50" s="449">
        <v>150</v>
      </c>
      <c r="C50" s="449">
        <v>185</v>
      </c>
      <c r="D50" s="451">
        <v>100</v>
      </c>
      <c r="E50" s="451">
        <v>114</v>
      </c>
      <c r="F50" s="451">
        <v>138.6</v>
      </c>
      <c r="G50" s="451">
        <f t="shared" ref="G50:G56" si="0">G49</f>
        <v>365.85675554565302</v>
      </c>
      <c r="H50" s="451">
        <v>134.43248098009499</v>
      </c>
    </row>
    <row r="51" spans="1:8" s="151" customFormat="1" ht="30" customHeight="1" x14ac:dyDescent="0.75">
      <c r="A51" s="449">
        <v>2004</v>
      </c>
      <c r="B51" s="449">
        <v>150</v>
      </c>
      <c r="C51" s="449">
        <v>185</v>
      </c>
      <c r="D51" s="451">
        <v>100</v>
      </c>
      <c r="E51" s="451">
        <v>85</v>
      </c>
      <c r="F51" s="451">
        <v>92</v>
      </c>
      <c r="G51" s="451">
        <f t="shared" si="0"/>
        <v>365.85675554565302</v>
      </c>
      <c r="H51" s="451">
        <v>135.127089324114</v>
      </c>
    </row>
    <row r="52" spans="1:8" s="151" customFormat="1" ht="30" customHeight="1" x14ac:dyDescent="0.75">
      <c r="A52" s="449">
        <v>2005</v>
      </c>
      <c r="B52" s="449">
        <v>150</v>
      </c>
      <c r="C52" s="449">
        <v>185</v>
      </c>
      <c r="D52" s="451">
        <v>105.975623142725</v>
      </c>
      <c r="E52" s="451">
        <v>95</v>
      </c>
      <c r="F52" s="451">
        <v>98</v>
      </c>
      <c r="G52" s="451">
        <f t="shared" si="0"/>
        <v>365.85675554565302</v>
      </c>
      <c r="H52" s="451">
        <v>137.43020263857201</v>
      </c>
    </row>
    <row r="53" spans="1:8" s="151" customFormat="1" ht="30" customHeight="1" x14ac:dyDescent="0.75">
      <c r="A53" s="449">
        <v>2006</v>
      </c>
      <c r="B53" s="449">
        <v>150</v>
      </c>
      <c r="C53" s="449">
        <v>185</v>
      </c>
      <c r="D53" s="451">
        <v>108.91777383106</v>
      </c>
      <c r="E53" s="451">
        <v>112.94008174610001</v>
      </c>
      <c r="F53" s="451">
        <v>126.72590985727901</v>
      </c>
      <c r="G53" s="423">
        <f t="shared" si="0"/>
        <v>365.85675554565302</v>
      </c>
      <c r="H53" s="451">
        <v>140.336948875297</v>
      </c>
    </row>
    <row r="54" spans="1:8" s="151" customFormat="1" ht="30" customHeight="1" x14ac:dyDescent="0.75">
      <c r="A54" s="449">
        <v>2007</v>
      </c>
      <c r="B54" s="449">
        <v>150</v>
      </c>
      <c r="C54" s="449">
        <v>185</v>
      </c>
      <c r="D54" s="451">
        <v>117.92353586162299</v>
      </c>
      <c r="E54" s="451">
        <v>125.718143604497</v>
      </c>
      <c r="F54" s="451">
        <v>142.800879902693</v>
      </c>
      <c r="G54" s="423">
        <f t="shared" si="0"/>
        <v>365.85675554565302</v>
      </c>
      <c r="H54" s="451">
        <v>148.56594339018699</v>
      </c>
    </row>
    <row r="55" spans="1:8" s="151" customFormat="1" ht="30" customHeight="1" x14ac:dyDescent="0.75">
      <c r="A55" s="449">
        <v>2008</v>
      </c>
      <c r="B55" s="451">
        <v>165</v>
      </c>
      <c r="C55" s="449">
        <v>185</v>
      </c>
      <c r="D55" s="451">
        <v>161.555244130424</v>
      </c>
      <c r="E55" s="451">
        <v>166.50614101805101</v>
      </c>
      <c r="F55" s="451">
        <v>159.505693581781</v>
      </c>
      <c r="G55" s="423">
        <f t="shared" si="0"/>
        <v>365.85675554565302</v>
      </c>
      <c r="H55" s="451">
        <v>157.116580221433</v>
      </c>
    </row>
    <row r="56" spans="1:8" s="151" customFormat="1" ht="30" customHeight="1" x14ac:dyDescent="0.75">
      <c r="A56" s="449">
        <v>2009</v>
      </c>
      <c r="B56" s="449">
        <v>170</v>
      </c>
      <c r="C56" s="449">
        <v>185</v>
      </c>
      <c r="D56" s="451">
        <v>140.55306239346899</v>
      </c>
      <c r="E56" s="451">
        <v>164</v>
      </c>
      <c r="F56" s="451">
        <v>153</v>
      </c>
      <c r="G56" s="451">
        <f t="shared" si="0"/>
        <v>365.85675554565302</v>
      </c>
      <c r="H56" s="451">
        <v>155.47448195968201</v>
      </c>
    </row>
    <row r="57" spans="1:8" s="74" customFormat="1" ht="25.5" x14ac:dyDescent="0.75">
      <c r="A57" s="449">
        <v>2010</v>
      </c>
      <c r="B57" s="449">
        <v>165</v>
      </c>
      <c r="C57" s="449">
        <v>195</v>
      </c>
      <c r="D57" s="451">
        <v>143.76712448782317</v>
      </c>
      <c r="E57" s="451">
        <v>151.57969909053159</v>
      </c>
      <c r="F57" s="451">
        <v>143.82</v>
      </c>
      <c r="G57" s="423">
        <v>329.23475813518024</v>
      </c>
      <c r="H57" s="451">
        <v>155.82193960040834</v>
      </c>
    </row>
    <row r="58" spans="1:8" s="74" customFormat="1" ht="25.5" x14ac:dyDescent="0.75">
      <c r="A58" s="449">
        <v>2011</v>
      </c>
      <c r="B58" s="449">
        <v>175</v>
      </c>
      <c r="C58" s="449">
        <v>205</v>
      </c>
      <c r="D58" s="451">
        <v>158.81171858596119</v>
      </c>
      <c r="E58" s="451">
        <v>155</v>
      </c>
      <c r="F58" s="451">
        <v>155.13286055106218</v>
      </c>
      <c r="G58" s="423">
        <v>395.1253833472768</v>
      </c>
      <c r="H58" s="451">
        <v>161.11988554682222</v>
      </c>
    </row>
    <row r="59" spans="1:8" s="74" customFormat="1" ht="25.5" x14ac:dyDescent="0.75">
      <c r="A59" s="449">
        <v>2012</v>
      </c>
      <c r="B59" s="451">
        <v>190</v>
      </c>
      <c r="C59" s="449">
        <v>255</v>
      </c>
      <c r="D59" s="451">
        <v>165.20459229982018</v>
      </c>
      <c r="E59" s="451">
        <v>178.30100098684554</v>
      </c>
      <c r="F59" s="451">
        <v>181.10708537505053</v>
      </c>
      <c r="G59" s="423">
        <v>479.01020426148409</v>
      </c>
      <c r="H59" s="451">
        <v>163.37556394447773</v>
      </c>
    </row>
    <row r="60" spans="1:8" s="74" customFormat="1" ht="25.5" x14ac:dyDescent="0.75">
      <c r="A60" s="451">
        <v>2013</v>
      </c>
      <c r="B60" s="451">
        <v>200</v>
      </c>
      <c r="C60" s="451">
        <v>255</v>
      </c>
      <c r="D60" s="451">
        <v>157.41535082781365</v>
      </c>
      <c r="E60" s="451">
        <v>177.05861329679925</v>
      </c>
      <c r="F60" s="451">
        <v>164.44421872828232</v>
      </c>
      <c r="G60" s="451">
        <v>408.75516471782998</v>
      </c>
      <c r="H60" s="451">
        <v>164.51919289208908</v>
      </c>
    </row>
    <row r="61" spans="1:8" s="74" customFormat="1" ht="25.5" x14ac:dyDescent="0.75">
      <c r="A61" s="449">
        <v>2014</v>
      </c>
      <c r="B61" s="706">
        <v>200</v>
      </c>
      <c r="C61" s="451">
        <v>255</v>
      </c>
      <c r="D61" s="707">
        <v>166</v>
      </c>
      <c r="E61" s="451">
        <v>182</v>
      </c>
      <c r="F61" s="707">
        <v>166</v>
      </c>
      <c r="G61" s="451">
        <v>365</v>
      </c>
      <c r="H61" s="453">
        <v>168</v>
      </c>
    </row>
    <row r="62" spans="1:8" s="74" customFormat="1" ht="25.5" x14ac:dyDescent="0.75">
      <c r="A62" s="449">
        <v>2015</v>
      </c>
      <c r="B62" s="706">
        <v>200</v>
      </c>
      <c r="C62" s="451">
        <v>255</v>
      </c>
      <c r="D62" s="707">
        <v>149.709</v>
      </c>
      <c r="E62" s="451">
        <v>169.15873015873001</v>
      </c>
      <c r="F62" s="707">
        <v>153.64252999999999</v>
      </c>
      <c r="G62" s="451">
        <v>448.66935483870998</v>
      </c>
      <c r="H62" s="453">
        <v>162.937049097385</v>
      </c>
    </row>
    <row r="63" spans="1:8" s="74" customFormat="1" ht="25.5" x14ac:dyDescent="0.75">
      <c r="A63" s="449">
        <v>2016</v>
      </c>
      <c r="B63" s="706">
        <v>210</v>
      </c>
      <c r="C63" s="451">
        <v>255</v>
      </c>
      <c r="D63" s="707">
        <v>125</v>
      </c>
      <c r="E63" s="451">
        <v>168.99265364151299</v>
      </c>
      <c r="F63" s="707">
        <v>159.74918043682001</v>
      </c>
      <c r="G63" s="451">
        <v>411.71792361948201</v>
      </c>
      <c r="H63" s="453">
        <v>158.19250730383101</v>
      </c>
    </row>
    <row r="64" spans="1:8" s="74" customFormat="1" ht="25.9" thickBot="1" x14ac:dyDescent="0.8">
      <c r="A64" s="455">
        <v>2017</v>
      </c>
      <c r="B64" s="456">
        <v>210</v>
      </c>
      <c r="C64" s="456">
        <v>300</v>
      </c>
      <c r="D64" s="456">
        <v>130</v>
      </c>
      <c r="E64" s="456">
        <v>186.436125728398</v>
      </c>
      <c r="F64" s="456">
        <v>162.521649215585</v>
      </c>
      <c r="G64" s="456">
        <v>367.30575950323799</v>
      </c>
      <c r="H64" s="456">
        <v>157.32446152656399</v>
      </c>
    </row>
    <row r="65" spans="1:8" ht="18.399999999999999" thickTop="1" x14ac:dyDescent="0.55000000000000004">
      <c r="A65" s="334"/>
      <c r="B65" s="334"/>
      <c r="C65" s="334"/>
      <c r="D65" s="334"/>
      <c r="E65" s="334"/>
      <c r="F65" s="334"/>
      <c r="G65" s="334"/>
      <c r="H65" s="334"/>
    </row>
    <row r="66" spans="1:8" ht="18" x14ac:dyDescent="0.55000000000000004">
      <c r="A66" s="564" t="s">
        <v>395</v>
      </c>
      <c r="B66" s="334"/>
      <c r="C66" s="334"/>
      <c r="D66" s="334"/>
      <c r="E66" s="334"/>
      <c r="F66" s="334"/>
      <c r="G66" s="334"/>
      <c r="H66" s="334"/>
    </row>
    <row r="67" spans="1:8" ht="18" x14ac:dyDescent="0.55000000000000004">
      <c r="A67" s="564"/>
      <c r="B67" s="331"/>
      <c r="C67" s="331"/>
      <c r="D67" s="331"/>
      <c r="E67" s="331"/>
      <c r="F67" s="331"/>
      <c r="G67" s="331"/>
      <c r="H67" s="331"/>
    </row>
    <row r="68" spans="1:8" ht="18" x14ac:dyDescent="0.55000000000000004">
      <c r="A68" s="74"/>
      <c r="B68" s="331"/>
      <c r="C68" s="334"/>
      <c r="D68" s="334"/>
      <c r="E68" s="334"/>
      <c r="F68" s="334"/>
      <c r="G68" s="334"/>
      <c r="H68" s="334"/>
    </row>
  </sheetData>
  <printOptions horizontalCentered="1" verticalCentered="1"/>
  <pageMargins left="1.1023622047244095" right="0.39370078740157483" top="0.39370078740157483" bottom="0.47244094488188981" header="0.51181102362204722" footer="0.31496062992125984"/>
  <pageSetup paperSize="9" scale="48" firstPageNumber="0" orientation="portrait" r:id="rId1"/>
  <headerFooter scaleWithDoc="0">
    <oddHeader>&amp;CBADIS EDITION 2014-2018</oddHeader>
    <oddFooter>&amp;C&amp;7 98&amp;R&amp;7SECTION G - AGRICULTURE ET SECURITE ALIMENTAIRE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/>
  <dimension ref="A1:AKJ54"/>
  <sheetViews>
    <sheetView view="pageBreakPreview" topLeftCell="C1" zoomScale="70" zoomScaleNormal="60" zoomScaleSheetLayoutView="70" zoomScalePageLayoutView="60" workbookViewId="0">
      <selection activeCell="H8" sqref="H8"/>
    </sheetView>
  </sheetViews>
  <sheetFormatPr baseColWidth="10" defaultRowHeight="15.4" x14ac:dyDescent="0.45"/>
  <cols>
    <col min="1" max="1" width="14.125" style="2" customWidth="1"/>
    <col min="2" max="2" width="14.875" style="2" customWidth="1"/>
    <col min="3" max="5" width="14.125" style="2" customWidth="1"/>
    <col min="6" max="6" width="14.875" style="2" customWidth="1"/>
    <col min="7" max="8" width="14.125" style="2" customWidth="1"/>
    <col min="9" max="9" width="14.875" style="2" customWidth="1"/>
    <col min="10" max="10" width="15" style="2" customWidth="1"/>
    <col min="11" max="11" width="0" style="2" hidden="1"/>
    <col min="12" max="12" width="8.375" style="2"/>
    <col min="13" max="13" width="8.625" style="2"/>
    <col min="14" max="972" width="8.375" style="2"/>
  </cols>
  <sheetData>
    <row r="1" spans="1:13" s="111" customFormat="1" ht="30.75" customHeight="1" x14ac:dyDescent="0.65">
      <c r="A1" s="20" t="s">
        <v>396</v>
      </c>
      <c r="B1" s="105"/>
      <c r="C1" s="105"/>
      <c r="D1" s="105"/>
      <c r="E1" s="105"/>
      <c r="F1" s="105"/>
      <c r="G1" s="105"/>
      <c r="H1" s="105"/>
      <c r="I1" s="105"/>
      <c r="J1" s="105"/>
      <c r="M1" s="382"/>
    </row>
    <row r="2" spans="1:13" s="111" customFormat="1" ht="18.75" customHeight="1" x14ac:dyDescent="0.65">
      <c r="A2" s="662"/>
      <c r="B2" s="105"/>
      <c r="C2" s="105"/>
      <c r="D2" s="20" t="s">
        <v>327</v>
      </c>
      <c r="E2" s="105"/>
      <c r="F2" s="105"/>
      <c r="G2" s="105"/>
      <c r="H2" s="105"/>
      <c r="I2" s="105"/>
      <c r="J2" s="105"/>
    </row>
    <row r="3" spans="1:13" s="74" customFormat="1" ht="18" x14ac:dyDescent="0.55000000000000004">
      <c r="A3" s="105"/>
      <c r="B3" s="105"/>
      <c r="C3" s="105"/>
      <c r="D3" s="105"/>
      <c r="E3" s="105"/>
      <c r="F3" s="105"/>
      <c r="G3" s="105"/>
      <c r="H3" s="105"/>
      <c r="I3" s="105"/>
      <c r="J3" s="105"/>
      <c r="M3" s="90"/>
    </row>
    <row r="4" spans="1:13" s="74" customFormat="1" ht="18.399999999999999" thickBot="1" x14ac:dyDescent="0.6">
      <c r="A4" s="663"/>
      <c r="B4" s="663"/>
      <c r="C4" s="663"/>
      <c r="D4" s="663"/>
      <c r="E4" s="663"/>
      <c r="F4" s="663"/>
      <c r="G4" s="663"/>
      <c r="H4" s="663"/>
      <c r="I4" s="663"/>
      <c r="J4" s="664"/>
      <c r="M4" s="89"/>
    </row>
    <row r="5" spans="1:13" s="111" customFormat="1" ht="45" customHeight="1" thickTop="1" thickBot="1" x14ac:dyDescent="0.7">
      <c r="A5" s="675" t="s">
        <v>328</v>
      </c>
      <c r="B5" s="676" t="s">
        <v>329</v>
      </c>
      <c r="C5" s="675" t="s">
        <v>330</v>
      </c>
      <c r="D5" s="676" t="s">
        <v>85</v>
      </c>
      <c r="E5" s="675" t="s">
        <v>25</v>
      </c>
      <c r="F5" s="676" t="s">
        <v>331</v>
      </c>
      <c r="G5" s="675" t="s">
        <v>24</v>
      </c>
      <c r="H5" s="676" t="s">
        <v>87</v>
      </c>
      <c r="I5" s="675" t="s">
        <v>326</v>
      </c>
      <c r="J5" s="677" t="s">
        <v>27</v>
      </c>
      <c r="K5" s="112"/>
      <c r="L5" s="112"/>
      <c r="M5" s="464"/>
    </row>
    <row r="6" spans="1:13" s="74" customFormat="1" ht="1.5" customHeight="1" thickTop="1" x14ac:dyDescent="0.55000000000000004">
      <c r="A6" s="666">
        <v>1970</v>
      </c>
      <c r="B6" s="667">
        <v>105951716.00633889</v>
      </c>
      <c r="C6" s="668"/>
      <c r="D6" s="667">
        <v>2394256.2599049164</v>
      </c>
      <c r="E6" s="668">
        <v>19868324.217432715</v>
      </c>
      <c r="F6" s="667">
        <v>72458528.988589749</v>
      </c>
      <c r="G6" s="668">
        <v>5904417.2690966781</v>
      </c>
      <c r="H6" s="667">
        <v>3791857.1790808151</v>
      </c>
      <c r="I6" s="668">
        <v>17808128.828843065</v>
      </c>
      <c r="J6" s="669">
        <v>228177228.7492868</v>
      </c>
      <c r="K6" s="97"/>
      <c r="L6" s="97"/>
      <c r="M6" s="97"/>
    </row>
    <row r="7" spans="1:13" s="140" customFormat="1" ht="3" customHeight="1" x14ac:dyDescent="0.7">
      <c r="A7" s="666">
        <v>1971</v>
      </c>
      <c r="B7" s="667">
        <v>86080714.415781245</v>
      </c>
      <c r="C7" s="668">
        <v>1214891.7323216961</v>
      </c>
      <c r="D7" s="667">
        <v>2239796.2670713225</v>
      </c>
      <c r="E7" s="668">
        <v>12632933.245220015</v>
      </c>
      <c r="F7" s="667">
        <v>41991434.186039589</v>
      </c>
      <c r="G7" s="668">
        <v>3828488.9681335264</v>
      </c>
      <c r="H7" s="667">
        <v>2857781.9726858935</v>
      </c>
      <c r="I7" s="668">
        <v>17691432.409711741</v>
      </c>
      <c r="J7" s="669">
        <v>168537473.19696507</v>
      </c>
      <c r="K7" s="359"/>
      <c r="L7" s="359"/>
      <c r="M7" s="359"/>
    </row>
    <row r="8" spans="1:13" s="140" customFormat="1" ht="29.25" customHeight="1" x14ac:dyDescent="0.7">
      <c r="A8" s="666">
        <v>1972</v>
      </c>
      <c r="B8" s="667">
        <v>185788721.73216677</v>
      </c>
      <c r="C8" s="668">
        <v>2384116.0166098187</v>
      </c>
      <c r="D8" s="667">
        <v>4523416.2817736957</v>
      </c>
      <c r="E8" s="668">
        <v>14248114.587868929</v>
      </c>
      <c r="F8" s="667">
        <v>62302158.420880973</v>
      </c>
      <c r="G8" s="668">
        <v>4490056.8832863774</v>
      </c>
      <c r="H8" s="667">
        <v>4873438.5763013512</v>
      </c>
      <c r="I8" s="668">
        <v>19875633.945424933</v>
      </c>
      <c r="J8" s="669">
        <v>298485656.44431281</v>
      </c>
      <c r="K8" s="359"/>
      <c r="L8" s="359"/>
      <c r="M8" s="359"/>
    </row>
    <row r="9" spans="1:13" s="140" customFormat="1" ht="29.25" customHeight="1" x14ac:dyDescent="0.7">
      <c r="A9" s="666">
        <v>1973</v>
      </c>
      <c r="B9" s="667">
        <v>135245899.98800248</v>
      </c>
      <c r="C9" s="668">
        <v>4016970.0299940039</v>
      </c>
      <c r="D9" s="667">
        <v>6187046.7682463536</v>
      </c>
      <c r="E9" s="668">
        <v>5365253.0893821176</v>
      </c>
      <c r="F9" s="667">
        <v>45460383.02339527</v>
      </c>
      <c r="G9" s="668">
        <v>2854293.7412517467</v>
      </c>
      <c r="H9" s="667">
        <v>1831380.395920814</v>
      </c>
      <c r="I9" s="668">
        <v>19547802.283543363</v>
      </c>
      <c r="J9" s="669">
        <v>220509029.31973612</v>
      </c>
      <c r="K9" s="359"/>
      <c r="L9" s="359"/>
      <c r="M9" s="359"/>
    </row>
    <row r="10" spans="1:13" s="140" customFormat="1" ht="29.25" customHeight="1" x14ac:dyDescent="0.7">
      <c r="A10" s="666">
        <v>1974</v>
      </c>
      <c r="B10" s="667">
        <v>139858256.14734209</v>
      </c>
      <c r="C10" s="668">
        <v>3520797.5889493539</v>
      </c>
      <c r="D10" s="667">
        <v>7767684.924236089</v>
      </c>
      <c r="E10" s="668">
        <v>13959941.153620772</v>
      </c>
      <c r="F10" s="667">
        <v>77572190.305566952</v>
      </c>
      <c r="G10" s="668">
        <v>6010083.7923817374</v>
      </c>
      <c r="H10" s="667">
        <v>2314457.6308078622</v>
      </c>
      <c r="I10" s="668">
        <v>18286830.489744607</v>
      </c>
      <c r="J10" s="669">
        <v>269290242.03264952</v>
      </c>
      <c r="K10" s="359"/>
      <c r="L10" s="359"/>
      <c r="M10" s="359"/>
    </row>
    <row r="11" spans="1:13" s="140" customFormat="1" ht="29.25" customHeight="1" x14ac:dyDescent="0.7">
      <c r="A11" s="666">
        <v>1975</v>
      </c>
      <c r="B11" s="667">
        <v>160563430.10145789</v>
      </c>
      <c r="C11" s="668">
        <v>3318593.2502414561</v>
      </c>
      <c r="D11" s="667">
        <v>7754653.6060341308</v>
      </c>
      <c r="E11" s="668">
        <v>19738344.323414426</v>
      </c>
      <c r="F11" s="667">
        <v>93587650.822793514</v>
      </c>
      <c r="G11" s="668">
        <v>5901676.8716368405</v>
      </c>
      <c r="H11" s="667">
        <v>2608167.7799751638</v>
      </c>
      <c r="I11" s="668">
        <v>14051689.560778176</v>
      </c>
      <c r="J11" s="669">
        <v>307524206.31633168</v>
      </c>
      <c r="K11" s="359"/>
      <c r="L11" s="359"/>
      <c r="M11" s="359"/>
    </row>
    <row r="12" spans="1:13" s="140" customFormat="1" ht="29.25" customHeight="1" x14ac:dyDescent="0.7">
      <c r="A12" s="666">
        <v>1976</v>
      </c>
      <c r="B12" s="667">
        <v>212115990.17550209</v>
      </c>
      <c r="C12" s="668">
        <v>3519374.2246966818</v>
      </c>
      <c r="D12" s="667">
        <v>5294837.7571879663</v>
      </c>
      <c r="E12" s="668">
        <v>19303978.385574147</v>
      </c>
      <c r="F12" s="667">
        <v>75971227.944989264</v>
      </c>
      <c r="G12" s="668">
        <v>5766394.2509556105</v>
      </c>
      <c r="H12" s="667">
        <v>2584304.3942163927</v>
      </c>
      <c r="I12" s="668">
        <v>14613042.975236878</v>
      </c>
      <c r="J12" s="669">
        <v>339169150.10835904</v>
      </c>
      <c r="K12" s="359"/>
      <c r="L12" s="359"/>
      <c r="M12" s="359"/>
    </row>
    <row r="13" spans="1:13" s="140" customFormat="1" ht="29.25" customHeight="1" x14ac:dyDescent="0.7">
      <c r="A13" s="666">
        <v>1977</v>
      </c>
      <c r="B13" s="667">
        <v>163957172.94632828</v>
      </c>
      <c r="C13" s="668">
        <v>1749691.7443160592</v>
      </c>
      <c r="D13" s="667">
        <v>7289207.5144427828</v>
      </c>
      <c r="E13" s="668">
        <v>17471902.10305623</v>
      </c>
      <c r="F13" s="667">
        <v>58423833.570164174</v>
      </c>
      <c r="G13" s="668">
        <v>5272764.4507081807</v>
      </c>
      <c r="H13" s="667">
        <v>1592926.3138278055</v>
      </c>
      <c r="I13" s="668">
        <v>10467195.545564653</v>
      </c>
      <c r="J13" s="669">
        <v>266224694.18840817</v>
      </c>
      <c r="K13" s="359"/>
      <c r="L13" s="359"/>
      <c r="M13" s="359"/>
    </row>
    <row r="14" spans="1:13" s="140" customFormat="1" ht="29.25" customHeight="1" x14ac:dyDescent="0.7">
      <c r="A14" s="666">
        <v>1978</v>
      </c>
      <c r="B14" s="667">
        <v>70878422.758620471</v>
      </c>
      <c r="C14" s="668">
        <v>1554138.3448275812</v>
      </c>
      <c r="D14" s="667">
        <v>6184489.2653673245</v>
      </c>
      <c r="E14" s="668">
        <v>7995019.5022488637</v>
      </c>
      <c r="F14" s="667">
        <v>49620048.335832268</v>
      </c>
      <c r="G14" s="668">
        <v>3706097.8440779569</v>
      </c>
      <c r="H14" s="667">
        <v>1063670.5547226383</v>
      </c>
      <c r="I14" s="668">
        <v>11589616.038980471</v>
      </c>
      <c r="J14" s="669">
        <v>152591502.64467758</v>
      </c>
      <c r="K14" s="359"/>
      <c r="L14" s="359"/>
      <c r="M14" s="359"/>
    </row>
    <row r="15" spans="1:13" s="140" customFormat="1" ht="29.25" customHeight="1" x14ac:dyDescent="0.7">
      <c r="A15" s="666">
        <v>1979</v>
      </c>
      <c r="B15" s="667">
        <v>152385735.84091994</v>
      </c>
      <c r="C15" s="668">
        <v>1514370.2443699087</v>
      </c>
      <c r="D15" s="667">
        <v>5883896.2338284608</v>
      </c>
      <c r="E15" s="668">
        <v>17839696.295160454</v>
      </c>
      <c r="F15" s="667">
        <v>87255341.830378518</v>
      </c>
      <c r="G15" s="668">
        <v>5800979.3502635127</v>
      </c>
      <c r="H15" s="667">
        <v>1876943.0570196451</v>
      </c>
      <c r="I15" s="668">
        <v>11966875.371346427</v>
      </c>
      <c r="J15" s="669">
        <v>284523838.22328687</v>
      </c>
      <c r="K15" s="359"/>
      <c r="L15" s="359"/>
      <c r="M15" s="359"/>
    </row>
    <row r="16" spans="1:13" s="140" customFormat="1" ht="29.25" customHeight="1" x14ac:dyDescent="0.7">
      <c r="A16" s="666">
        <v>1980</v>
      </c>
      <c r="B16" s="667">
        <v>122749584.60289663</v>
      </c>
      <c r="C16" s="668">
        <v>572076.28816529945</v>
      </c>
      <c r="D16" s="667">
        <v>4761284.2033022726</v>
      </c>
      <c r="E16" s="668">
        <v>10569583.721796844</v>
      </c>
      <c r="F16" s="667">
        <v>54267294.293884352</v>
      </c>
      <c r="G16" s="668">
        <v>4463719.5767918099</v>
      </c>
      <c r="H16" s="667">
        <v>2111087.1141038719</v>
      </c>
      <c r="I16" s="668">
        <v>3596929.661839325</v>
      </c>
      <c r="J16" s="669">
        <v>203091559.46278048</v>
      </c>
      <c r="K16" s="359"/>
      <c r="L16" s="359"/>
      <c r="M16" s="359"/>
    </row>
    <row r="17" spans="1:13" s="140" customFormat="1" ht="29.25" customHeight="1" x14ac:dyDescent="0.7">
      <c r="A17" s="666">
        <v>1981</v>
      </c>
      <c r="B17" s="667">
        <v>36497020</v>
      </c>
      <c r="C17" s="668">
        <v>113190</v>
      </c>
      <c r="D17" s="667">
        <v>1442420</v>
      </c>
      <c r="E17" s="668">
        <v>3362216</v>
      </c>
      <c r="F17" s="667">
        <v>27253600</v>
      </c>
      <c r="G17" s="668">
        <v>2679705</v>
      </c>
      <c r="H17" s="667">
        <v>734440</v>
      </c>
      <c r="I17" s="668">
        <v>1581993</v>
      </c>
      <c r="J17" s="669">
        <v>73664584</v>
      </c>
      <c r="K17" s="359"/>
      <c r="L17" s="359"/>
      <c r="M17" s="359"/>
    </row>
    <row r="18" spans="1:13" s="140" customFormat="1" ht="29.25" customHeight="1" x14ac:dyDescent="0.7">
      <c r="A18" s="666">
        <v>1982</v>
      </c>
      <c r="B18" s="667">
        <v>60663680</v>
      </c>
      <c r="C18" s="668">
        <v>322770</v>
      </c>
      <c r="D18" s="667">
        <v>2870490</v>
      </c>
      <c r="E18" s="668">
        <v>6605664</v>
      </c>
      <c r="F18" s="667">
        <v>36795550</v>
      </c>
      <c r="G18" s="668">
        <v>4456775</v>
      </c>
      <c r="H18" s="667">
        <v>1237110</v>
      </c>
      <c r="I18" s="668">
        <v>2696320</v>
      </c>
      <c r="J18" s="669">
        <v>115648359</v>
      </c>
      <c r="K18" s="359"/>
      <c r="L18" s="359"/>
      <c r="M18" s="359"/>
    </row>
    <row r="19" spans="1:13" s="140" customFormat="1" ht="29.25" customHeight="1" x14ac:dyDescent="0.7">
      <c r="A19" s="666">
        <v>1983</v>
      </c>
      <c r="B19" s="667">
        <v>103086090</v>
      </c>
      <c r="C19" s="668">
        <v>478980</v>
      </c>
      <c r="D19" s="667">
        <v>3295670</v>
      </c>
      <c r="E19" s="668">
        <v>6469800</v>
      </c>
      <c r="F19" s="667">
        <v>29111150</v>
      </c>
      <c r="G19" s="668">
        <v>4113400</v>
      </c>
      <c r="H19" s="667">
        <v>792720</v>
      </c>
      <c r="I19" s="668">
        <v>2626460</v>
      </c>
      <c r="J19" s="669">
        <v>149974270</v>
      </c>
      <c r="K19" s="360"/>
      <c r="L19" s="359"/>
      <c r="M19" s="287"/>
    </row>
    <row r="20" spans="1:13" s="140" customFormat="1" ht="29.25" customHeight="1" x14ac:dyDescent="0.7">
      <c r="A20" s="666">
        <v>1984</v>
      </c>
      <c r="B20" s="667">
        <v>51343920</v>
      </c>
      <c r="C20" s="668">
        <v>915030</v>
      </c>
      <c r="D20" s="667">
        <v>3046000</v>
      </c>
      <c r="E20" s="668">
        <v>6699000</v>
      </c>
      <c r="F20" s="667">
        <v>19360000</v>
      </c>
      <c r="G20" s="668">
        <v>3633480</v>
      </c>
      <c r="H20" s="667">
        <v>1071840</v>
      </c>
      <c r="I20" s="668">
        <v>691520</v>
      </c>
      <c r="J20" s="669">
        <v>86760790</v>
      </c>
      <c r="K20" s="360"/>
      <c r="L20" s="359"/>
      <c r="M20" s="287"/>
    </row>
    <row r="21" spans="1:13" s="140" customFormat="1" ht="29.25" customHeight="1" x14ac:dyDescent="0.7">
      <c r="A21" s="666">
        <v>1985</v>
      </c>
      <c r="B21" s="667">
        <v>60230790</v>
      </c>
      <c r="C21" s="668">
        <v>1186830</v>
      </c>
      <c r="D21" s="667">
        <v>4691200</v>
      </c>
      <c r="E21" s="668">
        <v>11545380</v>
      </c>
      <c r="F21" s="667">
        <v>26401536</v>
      </c>
      <c r="G21" s="668">
        <v>6896400</v>
      </c>
      <c r="H21" s="667">
        <v>1737120</v>
      </c>
      <c r="I21" s="668">
        <v>769400</v>
      </c>
      <c r="J21" s="669">
        <v>113458656</v>
      </c>
      <c r="K21" s="360"/>
      <c r="L21" s="359"/>
      <c r="M21" s="287"/>
    </row>
    <row r="22" spans="1:13" s="140" customFormat="1" ht="29.25" customHeight="1" x14ac:dyDescent="0.7">
      <c r="A22" s="666">
        <v>1986</v>
      </c>
      <c r="B22" s="667">
        <v>53144910</v>
      </c>
      <c r="C22" s="668">
        <v>987750</v>
      </c>
      <c r="D22" s="667">
        <v>2794100</v>
      </c>
      <c r="E22" s="668">
        <v>12495425</v>
      </c>
      <c r="F22" s="667">
        <v>66469900</v>
      </c>
      <c r="G22" s="668">
        <v>10285380</v>
      </c>
      <c r="H22" s="667">
        <v>7669750</v>
      </c>
      <c r="I22" s="668">
        <v>1238200</v>
      </c>
      <c r="J22" s="669">
        <v>155085415</v>
      </c>
      <c r="K22" s="360"/>
      <c r="L22" s="359"/>
      <c r="M22" s="287"/>
    </row>
    <row r="23" spans="1:13" s="140" customFormat="1" ht="29.25" customHeight="1" x14ac:dyDescent="0.7">
      <c r="A23" s="666">
        <v>1987</v>
      </c>
      <c r="B23" s="667">
        <v>73955790</v>
      </c>
      <c r="C23" s="668">
        <v>1738890</v>
      </c>
      <c r="D23" s="667">
        <v>2687000</v>
      </c>
      <c r="E23" s="668">
        <v>12137320</v>
      </c>
      <c r="F23" s="667">
        <v>44360820</v>
      </c>
      <c r="G23" s="668">
        <v>7551810</v>
      </c>
      <c r="H23" s="667">
        <v>6033830</v>
      </c>
      <c r="I23" s="668">
        <v>3001760</v>
      </c>
      <c r="J23" s="669">
        <v>151467220</v>
      </c>
      <c r="K23" s="360"/>
      <c r="L23" s="359"/>
      <c r="M23" s="287"/>
    </row>
    <row r="24" spans="1:13" s="140" customFormat="1" ht="29.25" customHeight="1" x14ac:dyDescent="0.7">
      <c r="A24" s="666">
        <v>1988</v>
      </c>
      <c r="B24" s="667">
        <v>66251150</v>
      </c>
      <c r="C24" s="668">
        <v>1165850</v>
      </c>
      <c r="D24" s="667">
        <v>3881500</v>
      </c>
      <c r="E24" s="668">
        <v>11542405</v>
      </c>
      <c r="F24" s="667">
        <v>56090230</v>
      </c>
      <c r="G24" s="668">
        <v>7953750</v>
      </c>
      <c r="H24" s="667">
        <v>3148750</v>
      </c>
      <c r="I24" s="668">
        <v>2114600</v>
      </c>
      <c r="J24" s="669">
        <v>152148235</v>
      </c>
      <c r="K24" s="360"/>
      <c r="L24" s="359"/>
      <c r="M24" s="287"/>
    </row>
    <row r="25" spans="1:13" s="140" customFormat="1" ht="29.25" customHeight="1" x14ac:dyDescent="0.7">
      <c r="A25" s="666">
        <v>1989</v>
      </c>
      <c r="B25" s="667">
        <v>49235340</v>
      </c>
      <c r="C25" s="668">
        <v>1367520</v>
      </c>
      <c r="D25" s="667">
        <v>3870200</v>
      </c>
      <c r="E25" s="668">
        <v>12444425</v>
      </c>
      <c r="F25" s="667">
        <v>41594000</v>
      </c>
      <c r="G25" s="668">
        <v>8632890</v>
      </c>
      <c r="H25" s="667">
        <v>1905200</v>
      </c>
      <c r="I25" s="668">
        <v>2195400</v>
      </c>
      <c r="J25" s="669">
        <v>121244975</v>
      </c>
      <c r="K25" s="360"/>
      <c r="L25" s="359"/>
      <c r="M25" s="287"/>
    </row>
    <row r="26" spans="1:13" s="140" customFormat="1" ht="29.25" customHeight="1" x14ac:dyDescent="0.7">
      <c r="A26" s="666">
        <v>1990</v>
      </c>
      <c r="B26" s="667">
        <v>65571280</v>
      </c>
      <c r="C26" s="668">
        <v>1966720</v>
      </c>
      <c r="D26" s="667">
        <v>2930300</v>
      </c>
      <c r="E26" s="668">
        <v>14299295</v>
      </c>
      <c r="F26" s="667">
        <v>53602570</v>
      </c>
      <c r="G26" s="668">
        <v>9724118</v>
      </c>
      <c r="H26" s="667">
        <v>2187050</v>
      </c>
      <c r="I26" s="668">
        <v>2343640</v>
      </c>
      <c r="J26" s="669">
        <v>152624973</v>
      </c>
      <c r="K26" s="360"/>
      <c r="L26" s="359"/>
      <c r="M26" s="287"/>
    </row>
    <row r="27" spans="1:13" s="140" customFormat="1" ht="29.25" customHeight="1" x14ac:dyDescent="0.7">
      <c r="A27" s="666">
        <v>1991</v>
      </c>
      <c r="B27" s="667">
        <v>54300240</v>
      </c>
      <c r="C27" s="668">
        <v>1906480</v>
      </c>
      <c r="D27" s="667">
        <v>4472300</v>
      </c>
      <c r="E27" s="668">
        <v>13267055</v>
      </c>
      <c r="F27" s="667">
        <v>50983548</v>
      </c>
      <c r="G27" s="668">
        <v>10384608</v>
      </c>
      <c r="H27" s="667">
        <v>1677154</v>
      </c>
      <c r="I27" s="668">
        <v>2771120</v>
      </c>
      <c r="J27" s="669">
        <v>139762505</v>
      </c>
      <c r="K27" s="360"/>
      <c r="L27" s="359"/>
      <c r="M27" s="287"/>
    </row>
    <row r="28" spans="1:13" s="140" customFormat="1" ht="29.25" customHeight="1" x14ac:dyDescent="0.7">
      <c r="A28" s="666">
        <v>1992</v>
      </c>
      <c r="B28" s="667">
        <v>55786320</v>
      </c>
      <c r="C28" s="668">
        <v>2166960</v>
      </c>
      <c r="D28" s="667">
        <v>5057700</v>
      </c>
      <c r="E28" s="668">
        <v>14433000</v>
      </c>
      <c r="F28" s="667">
        <v>36883385</v>
      </c>
      <c r="G28" s="668">
        <v>5850024</v>
      </c>
      <c r="H28" s="667">
        <v>1419585</v>
      </c>
      <c r="I28" s="668">
        <v>980760</v>
      </c>
      <c r="J28" s="669">
        <v>122577734</v>
      </c>
      <c r="K28" s="360"/>
      <c r="L28" s="359"/>
      <c r="M28" s="287"/>
    </row>
    <row r="29" spans="1:13" s="140" customFormat="1" ht="29.25" customHeight="1" x14ac:dyDescent="0.7">
      <c r="A29" s="666">
        <v>1993</v>
      </c>
      <c r="B29" s="667">
        <v>55169000</v>
      </c>
      <c r="C29" s="668">
        <v>2680800</v>
      </c>
      <c r="D29" s="667">
        <v>5228630</v>
      </c>
      <c r="E29" s="668">
        <v>15961140</v>
      </c>
      <c r="F29" s="667">
        <v>36575890</v>
      </c>
      <c r="G29" s="668">
        <v>7102968</v>
      </c>
      <c r="H29" s="667">
        <v>734160</v>
      </c>
      <c r="I29" s="668">
        <v>1837720</v>
      </c>
      <c r="J29" s="669">
        <v>125290308</v>
      </c>
      <c r="K29" s="360"/>
      <c r="L29" s="359"/>
      <c r="M29" s="287"/>
    </row>
    <row r="30" spans="1:13" s="140" customFormat="1" ht="29.25" customHeight="1" x14ac:dyDescent="0.7">
      <c r="A30" s="666">
        <v>1994</v>
      </c>
      <c r="B30" s="667">
        <v>72691920</v>
      </c>
      <c r="C30" s="668">
        <v>3063960</v>
      </c>
      <c r="D30" s="667">
        <v>5815350</v>
      </c>
      <c r="E30" s="668">
        <v>19337400</v>
      </c>
      <c r="F30" s="667">
        <v>48167360</v>
      </c>
      <c r="G30" s="668">
        <v>11480311</v>
      </c>
      <c r="H30" s="667">
        <v>3798072</v>
      </c>
      <c r="I30" s="668">
        <v>1738000</v>
      </c>
      <c r="J30" s="669">
        <v>166092373</v>
      </c>
      <c r="K30" s="360"/>
      <c r="L30" s="359"/>
      <c r="M30" s="287"/>
    </row>
    <row r="31" spans="1:13" s="140" customFormat="1" ht="29.25" customHeight="1" x14ac:dyDescent="0.7">
      <c r="A31" s="666">
        <v>1995</v>
      </c>
      <c r="B31" s="667">
        <v>84755000</v>
      </c>
      <c r="C31" s="668">
        <v>5000000</v>
      </c>
      <c r="D31" s="667">
        <v>4872880</v>
      </c>
      <c r="E31" s="668">
        <v>18656220</v>
      </c>
      <c r="F31" s="667">
        <v>71109358</v>
      </c>
      <c r="G31" s="668">
        <v>12987960</v>
      </c>
      <c r="H31" s="667">
        <v>2840040</v>
      </c>
      <c r="I31" s="668">
        <v>3076600</v>
      </c>
      <c r="J31" s="669">
        <v>203298058</v>
      </c>
      <c r="K31" s="360"/>
      <c r="L31" s="359"/>
      <c r="M31" s="287"/>
    </row>
    <row r="32" spans="1:13" s="140" customFormat="1" ht="29.25" customHeight="1" x14ac:dyDescent="0.7">
      <c r="A32" s="666">
        <v>1996</v>
      </c>
      <c r="B32" s="667">
        <v>103570827</v>
      </c>
      <c r="C32" s="668">
        <v>4783858</v>
      </c>
      <c r="D32" s="667">
        <v>5331710</v>
      </c>
      <c r="E32" s="668">
        <v>13963680</v>
      </c>
      <c r="F32" s="667">
        <v>94501827</v>
      </c>
      <c r="G32" s="668">
        <v>15017769</v>
      </c>
      <c r="H32" s="667">
        <v>6426027.4469206156</v>
      </c>
      <c r="I32" s="668">
        <v>2220600</v>
      </c>
      <c r="J32" s="669">
        <v>245816298.4469206</v>
      </c>
      <c r="K32" s="360"/>
      <c r="L32" s="359"/>
      <c r="M32" s="287"/>
    </row>
    <row r="33" spans="1:13" s="140" customFormat="1" ht="29.25" customHeight="1" x14ac:dyDescent="0.7">
      <c r="A33" s="666">
        <v>1997</v>
      </c>
      <c r="B33" s="667">
        <v>88227150</v>
      </c>
      <c r="C33" s="668">
        <v>5648400</v>
      </c>
      <c r="D33" s="667">
        <v>7103815</v>
      </c>
      <c r="E33" s="668">
        <v>15175560</v>
      </c>
      <c r="F33" s="667">
        <v>82249216</v>
      </c>
      <c r="G33" s="668">
        <v>11345152</v>
      </c>
      <c r="H33" s="667">
        <v>4461265.6926311702</v>
      </c>
      <c r="I33" s="668">
        <v>1479400</v>
      </c>
      <c r="J33" s="669">
        <v>215689958.69263119</v>
      </c>
      <c r="K33" s="360"/>
      <c r="L33" s="359"/>
      <c r="M33" s="287"/>
    </row>
    <row r="34" spans="1:13" s="140" customFormat="1" ht="29.25" customHeight="1" x14ac:dyDescent="0.7">
      <c r="A34" s="666">
        <v>1998</v>
      </c>
      <c r="B34" s="667">
        <v>80943040</v>
      </c>
      <c r="C34" s="668">
        <v>6228960</v>
      </c>
      <c r="D34" s="667">
        <v>7451615</v>
      </c>
      <c r="E34" s="668">
        <v>16675392</v>
      </c>
      <c r="F34" s="667">
        <v>71365918</v>
      </c>
      <c r="G34" s="668">
        <v>7957092</v>
      </c>
      <c r="H34" s="667">
        <v>6435115.0634427499</v>
      </c>
      <c r="I34" s="668">
        <v>1862560</v>
      </c>
      <c r="J34" s="669">
        <v>198919692.06344274</v>
      </c>
      <c r="K34" s="360"/>
      <c r="L34" s="359"/>
      <c r="M34" s="287"/>
    </row>
    <row r="35" spans="1:13" s="140" customFormat="1" ht="29.25" customHeight="1" x14ac:dyDescent="0.7">
      <c r="A35" s="666">
        <v>1999</v>
      </c>
      <c r="B35" s="667">
        <v>78412085</v>
      </c>
      <c r="C35" s="668">
        <v>6402330</v>
      </c>
      <c r="D35" s="667">
        <v>2150070</v>
      </c>
      <c r="E35" s="668">
        <v>12475419</v>
      </c>
      <c r="F35" s="667">
        <v>64047906</v>
      </c>
      <c r="G35" s="668">
        <v>5941426</v>
      </c>
      <c r="H35" s="667">
        <v>7478465.9623647574</v>
      </c>
      <c r="I35" s="668">
        <v>2624320</v>
      </c>
      <c r="J35" s="669">
        <v>179532021.96236476</v>
      </c>
      <c r="K35" s="360"/>
      <c r="L35" s="359"/>
      <c r="M35" s="359"/>
    </row>
    <row r="36" spans="1:13" s="140" customFormat="1" ht="29.25" customHeight="1" x14ac:dyDescent="0.7">
      <c r="A36" s="666">
        <v>2000</v>
      </c>
      <c r="B36" s="667">
        <v>110791165</v>
      </c>
      <c r="C36" s="668">
        <v>8171765</v>
      </c>
      <c r="D36" s="667">
        <v>2590000</v>
      </c>
      <c r="E36" s="668">
        <v>23978600</v>
      </c>
      <c r="F36" s="667">
        <v>86356620</v>
      </c>
      <c r="G36" s="668">
        <v>6150276</v>
      </c>
      <c r="H36" s="667">
        <v>7044987.2430351647</v>
      </c>
      <c r="I36" s="668">
        <v>5375423.8734908449</v>
      </c>
      <c r="J36" s="669">
        <v>250458837.11652601</v>
      </c>
      <c r="K36" s="360"/>
      <c r="L36" s="359"/>
      <c r="M36" s="361"/>
    </row>
    <row r="37" spans="1:13" s="140" customFormat="1" ht="29.25" customHeight="1" x14ac:dyDescent="0.7">
      <c r="A37" s="666">
        <v>2001</v>
      </c>
      <c r="B37" s="667">
        <v>108011520</v>
      </c>
      <c r="C37" s="668">
        <v>6964080</v>
      </c>
      <c r="D37" s="667">
        <v>3769930</v>
      </c>
      <c r="E37" s="668">
        <v>20229300</v>
      </c>
      <c r="F37" s="667">
        <v>75141071</v>
      </c>
      <c r="G37" s="668">
        <v>9038195</v>
      </c>
      <c r="H37" s="667">
        <v>11476468.658761567</v>
      </c>
      <c r="I37" s="668">
        <v>17461385.768746067</v>
      </c>
      <c r="J37" s="669">
        <v>252091950.42750764</v>
      </c>
      <c r="K37" s="360"/>
      <c r="L37" s="359"/>
      <c r="M37" s="361"/>
    </row>
    <row r="38" spans="1:13" s="140" customFormat="1" ht="29.25" customHeight="1" x14ac:dyDescent="0.7">
      <c r="A38" s="666">
        <v>2002</v>
      </c>
      <c r="B38" s="667">
        <v>106482720</v>
      </c>
      <c r="C38" s="668">
        <v>6777720</v>
      </c>
      <c r="D38" s="667">
        <v>6333845</v>
      </c>
      <c r="E38" s="668">
        <v>24390700</v>
      </c>
      <c r="F38" s="667">
        <v>94001908</v>
      </c>
      <c r="G38" s="668">
        <v>15221492</v>
      </c>
      <c r="H38" s="667">
        <v>11604976.285908114</v>
      </c>
      <c r="I38" s="668">
        <v>18585715.752603374</v>
      </c>
      <c r="J38" s="669">
        <v>283399077.03851146</v>
      </c>
      <c r="K38" s="360"/>
      <c r="L38" s="359"/>
      <c r="M38" s="361"/>
    </row>
    <row r="39" spans="1:13" s="140" customFormat="1" ht="29.25" customHeight="1" x14ac:dyDescent="0.7">
      <c r="A39" s="666">
        <v>2003</v>
      </c>
      <c r="B39" s="667">
        <v>39109950</v>
      </c>
      <c r="C39" s="668">
        <v>693450</v>
      </c>
      <c r="D39" s="667">
        <v>7257180</v>
      </c>
      <c r="E39" s="668">
        <v>17239500</v>
      </c>
      <c r="F39" s="667">
        <v>60619386</v>
      </c>
      <c r="G39" s="668">
        <v>11139559.199999999</v>
      </c>
      <c r="H39" s="667">
        <v>4684795.754762087</v>
      </c>
      <c r="I39" s="668">
        <v>14378898.165630961</v>
      </c>
      <c r="J39" s="669">
        <v>155122719.12039304</v>
      </c>
      <c r="K39" s="360"/>
      <c r="L39" s="359"/>
      <c r="M39" s="361"/>
    </row>
    <row r="40" spans="1:13" s="140" customFormat="1" ht="29.25" customHeight="1" x14ac:dyDescent="0.7">
      <c r="A40" s="666">
        <v>2004</v>
      </c>
      <c r="B40" s="667">
        <v>66106350</v>
      </c>
      <c r="C40" s="670"/>
      <c r="D40" s="667">
        <v>10168340</v>
      </c>
      <c r="E40" s="668">
        <v>23180500</v>
      </c>
      <c r="F40" s="667">
        <v>69548105</v>
      </c>
      <c r="G40" s="668">
        <v>36883628</v>
      </c>
      <c r="H40" s="667">
        <v>12697058.701211888</v>
      </c>
      <c r="I40" s="668">
        <v>24555429.799067318</v>
      </c>
      <c r="J40" s="669">
        <v>243139411.50027922</v>
      </c>
      <c r="K40" s="360"/>
      <c r="L40" s="359"/>
      <c r="M40" s="361"/>
    </row>
    <row r="41" spans="1:13" s="140" customFormat="1" ht="29.25" customHeight="1" x14ac:dyDescent="0.7">
      <c r="A41" s="666">
        <v>2005</v>
      </c>
      <c r="B41" s="667">
        <v>84877950</v>
      </c>
      <c r="C41" s="670"/>
      <c r="D41" s="667">
        <v>9250000</v>
      </c>
      <c r="E41" s="668">
        <v>20887265.443315383</v>
      </c>
      <c r="F41" s="667">
        <v>48598770</v>
      </c>
      <c r="G41" s="668">
        <v>41417054</v>
      </c>
      <c r="H41" s="667">
        <v>6361151.4086722694</v>
      </c>
      <c r="I41" s="668">
        <v>55209560.445588261</v>
      </c>
      <c r="J41" s="669">
        <v>266601751.29757592</v>
      </c>
      <c r="K41" s="360"/>
      <c r="L41" s="359"/>
      <c r="M41" s="361"/>
    </row>
    <row r="42" spans="1:13" s="140" customFormat="1" ht="29.25" customHeight="1" x14ac:dyDescent="0.7">
      <c r="A42" s="666">
        <v>2006</v>
      </c>
      <c r="B42" s="666">
        <v>105505950</v>
      </c>
      <c r="C42" s="671"/>
      <c r="D42" s="666">
        <v>8329625</v>
      </c>
      <c r="E42" s="668">
        <v>31523417.77328071</v>
      </c>
      <c r="F42" s="668">
        <v>84991929.117210105</v>
      </c>
      <c r="G42" s="668">
        <v>50685041.454697594</v>
      </c>
      <c r="H42" s="668">
        <v>33980043.741569161</v>
      </c>
      <c r="I42" s="668">
        <v>39503026.728060722</v>
      </c>
      <c r="J42" s="666">
        <v>354519033.81481832</v>
      </c>
      <c r="K42" s="360"/>
      <c r="L42" s="359"/>
      <c r="M42" s="361"/>
    </row>
    <row r="43" spans="1:13" s="359" customFormat="1" ht="29.25" customHeight="1" x14ac:dyDescent="0.7">
      <c r="A43" s="666">
        <v>2007</v>
      </c>
      <c r="B43" s="666">
        <v>69072150</v>
      </c>
      <c r="C43" s="671"/>
      <c r="D43" s="666">
        <v>9624995</v>
      </c>
      <c r="E43" s="668">
        <v>22463608.116888151</v>
      </c>
      <c r="F43" s="668">
        <v>77360408.230740026</v>
      </c>
      <c r="G43" s="668">
        <v>25930497.777130507</v>
      </c>
      <c r="H43" s="668">
        <v>19365163.927786961</v>
      </c>
      <c r="I43" s="668">
        <v>17952857.165213585</v>
      </c>
      <c r="J43" s="666">
        <v>241769680.21775925</v>
      </c>
      <c r="K43" s="360"/>
      <c r="M43" s="361"/>
    </row>
    <row r="44" spans="1:13" s="365" customFormat="1" ht="29.25" customHeight="1" x14ac:dyDescent="0.7">
      <c r="A44" s="666">
        <v>2008</v>
      </c>
      <c r="B44" s="666">
        <v>54647175</v>
      </c>
      <c r="C44" s="671"/>
      <c r="D44" s="666">
        <v>8350530</v>
      </c>
      <c r="E44" s="668">
        <v>31241391.554697264</v>
      </c>
      <c r="F44" s="668">
        <v>69853655.316738874</v>
      </c>
      <c r="G44" s="668">
        <v>25244328.100414153</v>
      </c>
      <c r="H44" s="668">
        <v>14777686.070000017</v>
      </c>
      <c r="I44" s="668">
        <v>48440927.081230447</v>
      </c>
      <c r="J44" s="666">
        <v>252555693.12308073</v>
      </c>
      <c r="K44" s="362"/>
      <c r="L44" s="363"/>
      <c r="M44" s="364"/>
    </row>
    <row r="45" spans="1:13" s="140" customFormat="1" ht="29.25" customHeight="1" thickBot="1" x14ac:dyDescent="0.75">
      <c r="A45" s="666">
        <v>2009</v>
      </c>
      <c r="B45" s="667">
        <v>124305700</v>
      </c>
      <c r="C45" s="670"/>
      <c r="D45" s="667">
        <v>7179850</v>
      </c>
      <c r="E45" s="668">
        <v>57376430.577199519</v>
      </c>
      <c r="F45" s="667">
        <v>152468504</v>
      </c>
      <c r="G45" s="668">
        <v>60790878</v>
      </c>
      <c r="H45" s="667">
        <v>46252708.60634809</v>
      </c>
      <c r="I45" s="668">
        <v>143171164.30428454</v>
      </c>
      <c r="J45" s="669">
        <v>591545235.48783219</v>
      </c>
      <c r="K45" s="366" t="e">
        <f>#REF!*#REF!</f>
        <v>#REF!</v>
      </c>
      <c r="L45" s="359"/>
      <c r="M45" s="359"/>
    </row>
    <row r="46" spans="1:13" s="140" customFormat="1" ht="29.25" customHeight="1" thickTop="1" x14ac:dyDescent="0.7">
      <c r="A46" s="666">
        <v>2010</v>
      </c>
      <c r="B46" s="667">
        <v>170387413.97565311</v>
      </c>
      <c r="C46" s="670"/>
      <c r="D46" s="667">
        <v>4307490.6224999996</v>
      </c>
      <c r="E46" s="668">
        <v>56251910.240634412</v>
      </c>
      <c r="F46" s="667">
        <v>155947703.098142</v>
      </c>
      <c r="G46" s="668">
        <v>41748456.508460708</v>
      </c>
      <c r="H46" s="667">
        <v>28519960.923459988</v>
      </c>
      <c r="I46" s="668">
        <v>41738355.438436225</v>
      </c>
      <c r="J46" s="669">
        <v>498901290.80728644</v>
      </c>
      <c r="K46" s="360"/>
      <c r="L46" s="359"/>
      <c r="M46" s="361"/>
    </row>
    <row r="47" spans="1:13" s="140" customFormat="1" ht="29.25" customHeight="1" x14ac:dyDescent="0.7">
      <c r="A47" s="666">
        <v>2011</v>
      </c>
      <c r="B47" s="667">
        <v>225199710.40000004</v>
      </c>
      <c r="C47" s="670"/>
      <c r="D47" s="667">
        <v>5339206.9600000009</v>
      </c>
      <c r="E47" s="668">
        <v>95929152.826406449</v>
      </c>
      <c r="F47" s="667">
        <v>151263550.78</v>
      </c>
      <c r="G47" s="668">
        <v>28933990.073623557</v>
      </c>
      <c r="H47" s="667">
        <v>19313728.738014888</v>
      </c>
      <c r="I47" s="668">
        <v>29200742.718006276</v>
      </c>
      <c r="J47" s="669">
        <v>555180082.49605119</v>
      </c>
      <c r="K47" s="360"/>
      <c r="L47" s="359"/>
      <c r="M47" s="361"/>
    </row>
    <row r="48" spans="1:13" s="74" customFormat="1" ht="29.25" customHeight="1" x14ac:dyDescent="0.55000000000000004">
      <c r="A48" s="666">
        <v>2012</v>
      </c>
      <c r="B48" s="667">
        <v>100230342.87492062</v>
      </c>
      <c r="C48" s="670"/>
      <c r="D48" s="667">
        <v>6468544.1999999993</v>
      </c>
      <c r="E48" s="668">
        <v>67043911.311388947</v>
      </c>
      <c r="F48" s="667">
        <v>101207883.79247031</v>
      </c>
      <c r="G48" s="668">
        <v>22473909.599963207</v>
      </c>
      <c r="H48" s="667">
        <v>13464946.536876714</v>
      </c>
      <c r="I48" s="668">
        <v>25303404.972022891</v>
      </c>
      <c r="J48" s="669">
        <v>336192943.28764266</v>
      </c>
      <c r="K48" s="357"/>
      <c r="L48" s="97"/>
      <c r="M48" s="97"/>
    </row>
    <row r="49" spans="1:10" ht="29.25" customHeight="1" x14ac:dyDescent="0.5">
      <c r="A49" s="666">
        <v>2013</v>
      </c>
      <c r="B49" s="667">
        <v>138514479.95517495</v>
      </c>
      <c r="C49" s="670"/>
      <c r="D49" s="668">
        <v>8862037.7587499991</v>
      </c>
      <c r="E49" s="668">
        <v>98780718.049702004</v>
      </c>
      <c r="F49" s="668">
        <v>141998563.98222044</v>
      </c>
      <c r="G49" s="668">
        <v>39295615.867463216</v>
      </c>
      <c r="H49" s="668">
        <v>22487867.671537299</v>
      </c>
      <c r="I49" s="668">
        <v>31171223.726900462</v>
      </c>
      <c r="J49" s="668">
        <v>481110507.01174831</v>
      </c>
    </row>
    <row r="50" spans="1:10" ht="25.5" customHeight="1" x14ac:dyDescent="0.5">
      <c r="A50" s="666">
        <v>2014</v>
      </c>
      <c r="B50" s="667">
        <v>90363470.203636348</v>
      </c>
      <c r="C50" s="670"/>
      <c r="D50" s="667">
        <v>6240126.9937500004</v>
      </c>
      <c r="E50" s="668">
        <v>72401401.033996597</v>
      </c>
      <c r="F50" s="667">
        <v>110545579.87199999</v>
      </c>
      <c r="G50" s="668">
        <v>37499718.234933406</v>
      </c>
      <c r="H50" s="667">
        <v>16311223.115561286</v>
      </c>
      <c r="I50" s="668">
        <v>37761391.122750372</v>
      </c>
      <c r="J50" s="669">
        <v>371122910.57662797</v>
      </c>
    </row>
    <row r="51" spans="1:10" ht="17.649999999999999" x14ac:dyDescent="0.5">
      <c r="A51" s="666">
        <v>2015</v>
      </c>
      <c r="B51" s="667">
        <v>210008322.4383674</v>
      </c>
      <c r="C51" s="670"/>
      <c r="D51" s="667">
        <v>5175300.2862</v>
      </c>
      <c r="E51" s="668">
        <v>79203718.821698904</v>
      </c>
      <c r="F51" s="667">
        <v>72566953.983770549</v>
      </c>
      <c r="G51" s="668">
        <v>23697876.37294526</v>
      </c>
      <c r="H51" s="667">
        <v>37183362.749855019</v>
      </c>
      <c r="I51" s="668">
        <v>71622445.40296343</v>
      </c>
      <c r="J51" s="669">
        <v>499457980.05580056</v>
      </c>
    </row>
    <row r="52" spans="1:10" ht="17.649999999999999" x14ac:dyDescent="0.5">
      <c r="A52" s="666">
        <v>2016</v>
      </c>
      <c r="B52" s="667">
        <v>208199673.56393453</v>
      </c>
      <c r="C52" s="670"/>
      <c r="D52" s="667">
        <v>3865736.6324999998</v>
      </c>
      <c r="E52" s="668">
        <v>113293510.37541507</v>
      </c>
      <c r="F52" s="667">
        <v>158578246.14841154</v>
      </c>
      <c r="G52" s="668">
        <v>48611061.700711049</v>
      </c>
      <c r="H52" s="667">
        <v>41140406.305539198</v>
      </c>
      <c r="I52" s="668">
        <v>111493198.54999453</v>
      </c>
      <c r="J52" s="669">
        <v>685181833.27650595</v>
      </c>
    </row>
    <row r="53" spans="1:10" ht="18" thickBot="1" x14ac:dyDescent="0.55000000000000004">
      <c r="A53" s="672">
        <v>2017</v>
      </c>
      <c r="B53" s="672">
        <v>295096898.04801571</v>
      </c>
      <c r="C53" s="673"/>
      <c r="D53" s="674">
        <v>6000000</v>
      </c>
      <c r="E53" s="674">
        <v>123601255.83104658</v>
      </c>
      <c r="F53" s="674">
        <v>154604783.94163781</v>
      </c>
      <c r="G53" s="674">
        <v>56237347.613625586</v>
      </c>
      <c r="H53" s="674">
        <v>39912100.076481365</v>
      </c>
      <c r="I53" s="674">
        <v>117595786.64683223</v>
      </c>
      <c r="J53" s="674">
        <v>793048172.15763927</v>
      </c>
    </row>
    <row r="54" spans="1:10" ht="15.75" thickTop="1" x14ac:dyDescent="0.45">
      <c r="A54" s="665" t="s">
        <v>378</v>
      </c>
    </row>
  </sheetData>
  <printOptions horizontalCentered="1" verticalCentered="1"/>
  <pageMargins left="0.6692913385826772" right="0.31496062992125984" top="0.59055118110236227" bottom="0.55118110236220474" header="0.31496062992125984" footer="0.35433070866141736"/>
  <pageSetup paperSize="9" scale="60" firstPageNumber="0" orientation="portrait" r:id="rId1"/>
  <headerFooter scaleWithDoc="0">
    <oddHeader>&amp;CBADIS EDITION 2014-2018</oddHeader>
    <oddFooter>&amp;C&amp;7 99&amp;R&amp;7SECTION G - AGRICULTURE ET SECURITE ALIMENTAIRE</oddFooter>
  </headerFooter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/>
  <dimension ref="A1:AMK55"/>
  <sheetViews>
    <sheetView view="pageBreakPreview" zoomScale="60" zoomScaleNormal="60" zoomScalePageLayoutView="60" workbookViewId="0">
      <selection activeCell="G9" sqref="G9"/>
    </sheetView>
  </sheetViews>
  <sheetFormatPr baseColWidth="10" defaultRowHeight="15.4" x14ac:dyDescent="0.45"/>
  <cols>
    <col min="1" max="1" width="14.5" style="2" customWidth="1"/>
    <col min="2" max="10" width="14.125" style="2" customWidth="1"/>
    <col min="11" max="11" width="9.125" style="2"/>
    <col min="12" max="12" width="14.875" style="2"/>
    <col min="13" max="17" width="8.375" style="2"/>
    <col min="18" max="18" width="8.125" style="2"/>
    <col min="19" max="48" width="8.375" style="2"/>
    <col min="49" max="49" width="9.625" style="2"/>
    <col min="50" max="58" width="8.375" style="2"/>
    <col min="59" max="59" width="9.625" style="2"/>
    <col min="60" max="1025" width="8.375" style="2"/>
  </cols>
  <sheetData>
    <row r="1" spans="1:63" s="111" customFormat="1" ht="20.25" customHeight="1" x14ac:dyDescent="0.65">
      <c r="A1" s="601" t="s">
        <v>332</v>
      </c>
      <c r="J1" s="461"/>
      <c r="AW1" s="462" t="s">
        <v>333</v>
      </c>
      <c r="AX1" s="463"/>
      <c r="AY1" s="463"/>
      <c r="AZ1" s="463"/>
      <c r="BA1" s="463"/>
      <c r="BB1" s="463"/>
      <c r="BC1" s="463"/>
      <c r="BG1" s="461"/>
      <c r="BH1" s="461"/>
      <c r="BI1" s="461"/>
    </row>
    <row r="2" spans="1:63" s="111" customFormat="1" ht="22.5" customHeight="1" x14ac:dyDescent="0.65">
      <c r="B2" s="601" t="s">
        <v>426</v>
      </c>
      <c r="G2" s="467"/>
      <c r="J2" s="461"/>
      <c r="L2" s="398"/>
      <c r="AW2" s="463"/>
      <c r="AX2" s="463"/>
      <c r="AY2" s="478" t="s">
        <v>397</v>
      </c>
      <c r="AZ2" s="463"/>
      <c r="BA2" s="463"/>
      <c r="BB2" s="463"/>
      <c r="BC2" s="463"/>
      <c r="BG2" s="461"/>
      <c r="BH2" s="461"/>
      <c r="BI2" s="461"/>
    </row>
    <row r="3" spans="1:63" s="111" customFormat="1" ht="18" customHeight="1" thickBot="1" x14ac:dyDescent="0.7">
      <c r="A3" s="112"/>
      <c r="B3" s="112"/>
      <c r="C3" s="112"/>
      <c r="D3" s="112"/>
      <c r="E3" s="112"/>
      <c r="F3" s="112"/>
      <c r="G3" s="112"/>
      <c r="H3" s="112"/>
      <c r="I3" s="112"/>
      <c r="J3" s="461"/>
      <c r="BG3" s="682"/>
      <c r="BH3" s="683"/>
      <c r="BI3" s="461"/>
    </row>
    <row r="4" spans="1:63" s="111" customFormat="1" ht="21.75" thickTop="1" thickBot="1" x14ac:dyDescent="0.7">
      <c r="A4" s="579" t="s">
        <v>10</v>
      </c>
      <c r="B4" s="579" t="s">
        <v>3</v>
      </c>
      <c r="C4" s="597" t="s">
        <v>84</v>
      </c>
      <c r="D4" s="579" t="s">
        <v>85</v>
      </c>
      <c r="E4" s="597" t="s">
        <v>25</v>
      </c>
      <c r="F4" s="579" t="s">
        <v>325</v>
      </c>
      <c r="G4" s="597" t="s">
        <v>24</v>
      </c>
      <c r="H4" s="579" t="s">
        <v>87</v>
      </c>
      <c r="I4" s="598" t="s">
        <v>326</v>
      </c>
      <c r="J4" s="596" t="s">
        <v>279</v>
      </c>
      <c r="AW4" s="480"/>
      <c r="AX4" s="465"/>
      <c r="AY4" s="466"/>
      <c r="AZ4" s="465"/>
      <c r="BA4" s="465"/>
      <c r="BB4" s="465"/>
      <c r="BC4" s="465"/>
      <c r="BD4" s="465"/>
      <c r="BG4" s="684" t="s">
        <v>335</v>
      </c>
      <c r="BH4" s="685"/>
      <c r="BI4" s="461"/>
      <c r="BJ4" s="398"/>
      <c r="BK4" s="382"/>
    </row>
    <row r="5" spans="1:63" s="111" customFormat="1" ht="21.75" thickTop="1" thickBot="1" x14ac:dyDescent="0.7">
      <c r="A5" s="580" t="s">
        <v>336</v>
      </c>
      <c r="B5" s="580" t="s">
        <v>14</v>
      </c>
      <c r="C5" s="599"/>
      <c r="D5" s="580"/>
      <c r="E5" s="599"/>
      <c r="F5" s="580"/>
      <c r="G5" s="599"/>
      <c r="H5" s="580"/>
      <c r="I5" s="600"/>
      <c r="J5" s="481"/>
      <c r="AW5" s="484" t="s">
        <v>237</v>
      </c>
      <c r="AX5" s="460" t="s">
        <v>84</v>
      </c>
      <c r="AY5" s="459" t="s">
        <v>85</v>
      </c>
      <c r="AZ5" s="460" t="s">
        <v>25</v>
      </c>
      <c r="BA5" s="485" t="s">
        <v>325</v>
      </c>
      <c r="BB5" s="486" t="s">
        <v>24</v>
      </c>
      <c r="BC5" s="459" t="s">
        <v>87</v>
      </c>
      <c r="BD5" s="487" t="s">
        <v>326</v>
      </c>
      <c r="BG5" s="686" t="s">
        <v>334</v>
      </c>
      <c r="BH5" s="687"/>
      <c r="BI5" s="688">
        <v>14.481570626268301</v>
      </c>
      <c r="BK5" s="398"/>
    </row>
    <row r="6" spans="1:63" s="140" customFormat="1" ht="33" customHeight="1" thickTop="1" x14ac:dyDescent="0.7">
      <c r="A6" s="286" t="s">
        <v>20</v>
      </c>
      <c r="B6" s="286">
        <v>1970</v>
      </c>
      <c r="C6" s="678">
        <f>AX6/$AX$44*100</f>
        <v>12.121212121212121</v>
      </c>
      <c r="D6" s="679">
        <f>AY6/$AY$44*100</f>
        <v>16.756756756756758</v>
      </c>
      <c r="E6" s="679">
        <f>AZ6/$AZ$44*100</f>
        <v>12.998649541234725</v>
      </c>
      <c r="F6" s="679">
        <f>BA6/$BA$44*100</f>
        <v>10.209833641004881</v>
      </c>
      <c r="G6" s="679">
        <f>BB6/$BB$44*100</f>
        <v>11.284863628251067</v>
      </c>
      <c r="H6" s="679">
        <f>BC6/$BC$44*100</f>
        <v>6.8332754885758575</v>
      </c>
      <c r="I6" s="679">
        <f>BD6/$BD$44*100</f>
        <v>9.5470509725069626</v>
      </c>
      <c r="J6" s="680">
        <f t="shared" ref="J6:J49" si="0">AVERAGE(C6:I6)</f>
        <v>11.393091735648911</v>
      </c>
      <c r="L6" s="471"/>
      <c r="AW6" s="472" t="s">
        <v>20</v>
      </c>
      <c r="AX6" s="473">
        <v>20</v>
      </c>
      <c r="AY6" s="472">
        <v>31</v>
      </c>
      <c r="AZ6" s="472">
        <v>21</v>
      </c>
      <c r="BA6" s="472">
        <v>17</v>
      </c>
      <c r="BB6" s="472">
        <v>18</v>
      </c>
      <c r="BC6" s="472">
        <v>25</v>
      </c>
      <c r="BD6" s="472">
        <v>15</v>
      </c>
      <c r="BG6" s="689" t="s">
        <v>20</v>
      </c>
      <c r="BH6" s="690">
        <v>14.8898013120015</v>
      </c>
      <c r="BI6" s="691">
        <v>14.8898013120015</v>
      </c>
    </row>
    <row r="7" spans="1:63" s="140" customFormat="1" ht="33" customHeight="1" x14ac:dyDescent="0.7">
      <c r="A7" s="286" t="s">
        <v>21</v>
      </c>
      <c r="B7" s="286">
        <v>1971</v>
      </c>
      <c r="C7" s="469">
        <f t="shared" ref="C7:C49" si="1">AX7/$AX$44*100</f>
        <v>13.939393939393941</v>
      </c>
      <c r="D7" s="468">
        <f t="shared" ref="D7:D49" si="2">AY7/$AY$44*100</f>
        <v>16.216216216216218</v>
      </c>
      <c r="E7" s="468">
        <f t="shared" ref="E7:E49" si="3">AZ7/$AZ$44*100</f>
        <v>12.998649541234725</v>
      </c>
      <c r="F7" s="468">
        <f t="shared" ref="F7:F49" si="4">BA7/$BA$44*100</f>
        <v>10.209833641004881</v>
      </c>
      <c r="G7" s="468">
        <f t="shared" ref="G7:G49" si="5">BB7/$BB$44*100</f>
        <v>11.284863628251067</v>
      </c>
      <c r="H7" s="468">
        <f t="shared" ref="H7:H49" si="6">BC7/$BC$44*100</f>
        <v>6.8332754885758575</v>
      </c>
      <c r="I7" s="468">
        <f t="shared" ref="I7:I49" si="7">BD7/$BD$44*100</f>
        <v>10.819991102174557</v>
      </c>
      <c r="J7" s="681">
        <f t="shared" si="0"/>
        <v>11.757460508121605</v>
      </c>
      <c r="L7" s="471"/>
      <c r="AW7" s="474" t="s">
        <v>21</v>
      </c>
      <c r="AX7" s="475">
        <v>23</v>
      </c>
      <c r="AY7" s="474">
        <v>30</v>
      </c>
      <c r="AZ7" s="474">
        <v>21</v>
      </c>
      <c r="BA7" s="474">
        <v>17</v>
      </c>
      <c r="BB7" s="474">
        <v>18</v>
      </c>
      <c r="BC7" s="474">
        <v>25</v>
      </c>
      <c r="BD7" s="474">
        <v>17</v>
      </c>
      <c r="BG7" s="689" t="s">
        <v>21</v>
      </c>
      <c r="BH7" s="690">
        <v>15.550521497003199</v>
      </c>
      <c r="BI7" s="691">
        <v>15.550521497003199</v>
      </c>
    </row>
    <row r="8" spans="1:63" s="140" customFormat="1" ht="33" customHeight="1" x14ac:dyDescent="0.7">
      <c r="A8" s="286" t="s">
        <v>28</v>
      </c>
      <c r="B8" s="286">
        <v>1972</v>
      </c>
      <c r="C8" s="469">
        <f t="shared" si="1"/>
        <v>18.181818181818183</v>
      </c>
      <c r="D8" s="468">
        <f t="shared" si="2"/>
        <v>18.378378378378379</v>
      </c>
      <c r="E8" s="468">
        <f t="shared" si="3"/>
        <v>12.998649541234725</v>
      </c>
      <c r="F8" s="468">
        <f t="shared" si="4"/>
        <v>10.209833641004881</v>
      </c>
      <c r="G8" s="468">
        <f t="shared" si="5"/>
        <v>11.911800496487237</v>
      </c>
      <c r="H8" s="468">
        <f t="shared" si="6"/>
        <v>8.1999305862910283</v>
      </c>
      <c r="I8" s="468">
        <f t="shared" si="7"/>
        <v>14.638811491177343</v>
      </c>
      <c r="J8" s="681">
        <f t="shared" si="0"/>
        <v>13.502746045198823</v>
      </c>
      <c r="L8" s="471"/>
      <c r="AW8" s="474" t="s">
        <v>28</v>
      </c>
      <c r="AX8" s="475">
        <v>30</v>
      </c>
      <c r="AY8" s="474">
        <v>34</v>
      </c>
      <c r="AZ8" s="474">
        <v>21</v>
      </c>
      <c r="BA8" s="474">
        <v>17</v>
      </c>
      <c r="BB8" s="474">
        <v>19</v>
      </c>
      <c r="BC8" s="474">
        <v>30</v>
      </c>
      <c r="BD8" s="474">
        <v>23</v>
      </c>
      <c r="BG8" s="689" t="s">
        <v>28</v>
      </c>
      <c r="BH8" s="690">
        <v>15.9115578838076</v>
      </c>
      <c r="BI8" s="691">
        <v>15.911557883807699</v>
      </c>
    </row>
    <row r="9" spans="1:63" s="140" customFormat="1" ht="33" customHeight="1" x14ac:dyDescent="0.7">
      <c r="A9" s="286" t="s">
        <v>30</v>
      </c>
      <c r="B9" s="286">
        <v>1973</v>
      </c>
      <c r="C9" s="469">
        <f t="shared" si="1"/>
        <v>25.454545454545453</v>
      </c>
      <c r="D9" s="468">
        <f t="shared" si="2"/>
        <v>25.405405405405407</v>
      </c>
      <c r="E9" s="468">
        <f t="shared" si="3"/>
        <v>15.474582787184197</v>
      </c>
      <c r="F9" s="468">
        <f t="shared" si="4"/>
        <v>15.014461236771885</v>
      </c>
      <c r="G9" s="468">
        <f t="shared" si="5"/>
        <v>15.673421705904259</v>
      </c>
      <c r="H9" s="468">
        <f t="shared" si="6"/>
        <v>8.1999305862910283</v>
      </c>
      <c r="I9" s="468">
        <f t="shared" si="7"/>
        <v>14.638811491177343</v>
      </c>
      <c r="J9" s="681">
        <f t="shared" si="0"/>
        <v>17.123022666754224</v>
      </c>
      <c r="L9" s="471"/>
      <c r="AW9" s="474" t="s">
        <v>30</v>
      </c>
      <c r="AX9" s="475">
        <v>42</v>
      </c>
      <c r="AY9" s="474">
        <v>47</v>
      </c>
      <c r="AZ9" s="474">
        <v>25</v>
      </c>
      <c r="BA9" s="474">
        <v>25</v>
      </c>
      <c r="BB9" s="474">
        <v>25</v>
      </c>
      <c r="BC9" s="474">
        <v>30</v>
      </c>
      <c r="BD9" s="474">
        <v>23</v>
      </c>
      <c r="BG9" s="689" t="s">
        <v>30</v>
      </c>
      <c r="BH9" s="690">
        <v>17.701401670678202</v>
      </c>
      <c r="BI9" s="691">
        <v>17.701401670678202</v>
      </c>
    </row>
    <row r="10" spans="1:63" s="140" customFormat="1" ht="33" customHeight="1" x14ac:dyDescent="0.7">
      <c r="A10" s="286" t="s">
        <v>44</v>
      </c>
      <c r="B10" s="286">
        <v>1974</v>
      </c>
      <c r="C10" s="469">
        <f t="shared" si="1"/>
        <v>25.454545454545453</v>
      </c>
      <c r="D10" s="468">
        <f t="shared" si="2"/>
        <v>25.405405405405407</v>
      </c>
      <c r="E10" s="468">
        <f t="shared" si="3"/>
        <v>25.99729908246945</v>
      </c>
      <c r="F10" s="468">
        <f t="shared" si="4"/>
        <v>18.017353484126261</v>
      </c>
      <c r="G10" s="468">
        <f t="shared" si="5"/>
        <v>21.942790388265962</v>
      </c>
      <c r="H10" s="468">
        <f t="shared" si="6"/>
        <v>8.1999305862910283</v>
      </c>
      <c r="I10" s="468">
        <f t="shared" si="7"/>
        <v>19.094101945013925</v>
      </c>
      <c r="J10" s="681">
        <f t="shared" si="0"/>
        <v>20.587346620873927</v>
      </c>
      <c r="L10" s="471"/>
      <c r="AW10" s="343">
        <v>1974</v>
      </c>
      <c r="AX10" s="344">
        <v>42</v>
      </c>
      <c r="AY10" s="343">
        <v>47</v>
      </c>
      <c r="AZ10" s="352">
        <v>42</v>
      </c>
      <c r="BA10" s="351">
        <v>30</v>
      </c>
      <c r="BB10" s="352">
        <v>35</v>
      </c>
      <c r="BC10" s="351">
        <v>30</v>
      </c>
      <c r="BD10" s="353">
        <v>30</v>
      </c>
      <c r="BG10" s="689" t="s">
        <v>44</v>
      </c>
      <c r="BH10" s="690">
        <v>19.730756524611799</v>
      </c>
      <c r="BI10" s="691">
        <v>19.730756524611799</v>
      </c>
    </row>
    <row r="11" spans="1:63" s="140" customFormat="1" ht="33" customHeight="1" x14ac:dyDescent="0.7">
      <c r="A11" s="286" t="s">
        <v>45</v>
      </c>
      <c r="B11" s="286">
        <v>1975</v>
      </c>
      <c r="C11" s="469">
        <f t="shared" si="1"/>
        <v>25.454545454545453</v>
      </c>
      <c r="D11" s="468">
        <f t="shared" si="2"/>
        <v>26.486486486486488</v>
      </c>
      <c r="E11" s="468">
        <f t="shared" si="3"/>
        <v>25.99729908246945</v>
      </c>
      <c r="F11" s="468">
        <f t="shared" si="4"/>
        <v>18.017353484126261</v>
      </c>
      <c r="G11" s="468">
        <f t="shared" si="5"/>
        <v>21.942790388265962</v>
      </c>
      <c r="H11" s="468">
        <f t="shared" si="6"/>
        <v>8.1999305862910283</v>
      </c>
      <c r="I11" s="468">
        <f t="shared" si="7"/>
        <v>19.094101945013925</v>
      </c>
      <c r="J11" s="681">
        <f t="shared" si="0"/>
        <v>20.741786775314079</v>
      </c>
      <c r="L11" s="471"/>
      <c r="AO11" s="343"/>
      <c r="AP11" s="344"/>
      <c r="AQ11" s="343"/>
      <c r="AR11" s="352"/>
      <c r="AS11" s="351"/>
      <c r="AT11" s="352"/>
      <c r="AU11" s="351"/>
      <c r="AV11" s="353"/>
      <c r="AW11" s="343">
        <v>1975</v>
      </c>
      <c r="AX11" s="344">
        <v>42</v>
      </c>
      <c r="AY11" s="343">
        <v>49</v>
      </c>
      <c r="AZ11" s="352">
        <v>42</v>
      </c>
      <c r="BA11" s="351">
        <v>30</v>
      </c>
      <c r="BB11" s="352">
        <v>35</v>
      </c>
      <c r="BC11" s="351">
        <v>30</v>
      </c>
      <c r="BD11" s="353">
        <v>30</v>
      </c>
      <c r="BG11" s="689" t="s">
        <v>45</v>
      </c>
      <c r="BH11" s="690">
        <v>25.653641040162299</v>
      </c>
      <c r="BI11" s="691">
        <v>25.653641040162299</v>
      </c>
    </row>
    <row r="12" spans="1:63" s="140" customFormat="1" ht="33" customHeight="1" x14ac:dyDescent="0.7">
      <c r="A12" s="286" t="s">
        <v>46</v>
      </c>
      <c r="B12" s="286">
        <v>1976</v>
      </c>
      <c r="C12" s="469">
        <f t="shared" si="1"/>
        <v>25.454545454545453</v>
      </c>
      <c r="D12" s="468">
        <f t="shared" si="2"/>
        <v>26.486486486486488</v>
      </c>
      <c r="E12" s="468">
        <f t="shared" si="3"/>
        <v>25.99729908246945</v>
      </c>
      <c r="F12" s="468">
        <f t="shared" si="4"/>
        <v>21.020245731480639</v>
      </c>
      <c r="G12" s="468">
        <f t="shared" si="5"/>
        <v>23.196664124738302</v>
      </c>
      <c r="H12" s="468">
        <f t="shared" si="6"/>
        <v>8.1999305862910283</v>
      </c>
      <c r="I12" s="468">
        <f t="shared" si="7"/>
        <v>24.185862463684305</v>
      </c>
      <c r="J12" s="681">
        <f t="shared" si="0"/>
        <v>22.077290561385098</v>
      </c>
      <c r="L12" s="471"/>
      <c r="AO12" s="343"/>
      <c r="AP12" s="344"/>
      <c r="AQ12" s="343"/>
      <c r="AR12" s="352"/>
      <c r="AS12" s="351"/>
      <c r="AT12" s="352"/>
      <c r="AU12" s="351"/>
      <c r="AV12" s="353"/>
      <c r="AW12" s="343">
        <v>1976</v>
      </c>
      <c r="AX12" s="344">
        <v>42</v>
      </c>
      <c r="AY12" s="343">
        <v>49</v>
      </c>
      <c r="AZ12" s="352">
        <v>42</v>
      </c>
      <c r="BA12" s="351">
        <v>35</v>
      </c>
      <c r="BB12" s="352">
        <v>37</v>
      </c>
      <c r="BC12" s="351">
        <v>30</v>
      </c>
      <c r="BD12" s="353">
        <v>38</v>
      </c>
      <c r="BG12" s="689" t="s">
        <v>46</v>
      </c>
      <c r="BH12" s="690">
        <v>28.3968096653924</v>
      </c>
      <c r="BI12" s="691">
        <v>28.3968096653925</v>
      </c>
    </row>
    <row r="13" spans="1:63" s="140" customFormat="1" ht="33" customHeight="1" x14ac:dyDescent="0.7">
      <c r="A13" s="286" t="s">
        <v>47</v>
      </c>
      <c r="B13" s="286">
        <v>1977</v>
      </c>
      <c r="C13" s="469">
        <f t="shared" si="1"/>
        <v>25.454545454545453</v>
      </c>
      <c r="D13" s="468">
        <f t="shared" si="2"/>
        <v>26.486486486486488</v>
      </c>
      <c r="E13" s="468">
        <f t="shared" si="3"/>
        <v>25.99729908246945</v>
      </c>
      <c r="F13" s="468">
        <f t="shared" si="4"/>
        <v>21.020245731480639</v>
      </c>
      <c r="G13" s="468">
        <f t="shared" si="5"/>
        <v>23.196664124738302</v>
      </c>
      <c r="H13" s="468">
        <f t="shared" si="6"/>
        <v>8.1999305862910283</v>
      </c>
      <c r="I13" s="468">
        <f t="shared" si="7"/>
        <v>29.914093047188477</v>
      </c>
      <c r="J13" s="681">
        <f t="shared" si="0"/>
        <v>22.895609216171408</v>
      </c>
      <c r="L13" s="471"/>
      <c r="AO13" s="343"/>
      <c r="AP13" s="344"/>
      <c r="AQ13" s="343"/>
      <c r="AR13" s="352"/>
      <c r="AS13" s="351"/>
      <c r="AT13" s="352"/>
      <c r="AU13" s="351"/>
      <c r="AV13" s="353"/>
      <c r="AW13" s="343">
        <v>1977</v>
      </c>
      <c r="AX13" s="344">
        <v>42</v>
      </c>
      <c r="AY13" s="343">
        <v>49</v>
      </c>
      <c r="AZ13" s="352">
        <v>42</v>
      </c>
      <c r="BA13" s="351">
        <v>35</v>
      </c>
      <c r="BB13" s="352">
        <v>37</v>
      </c>
      <c r="BC13" s="351">
        <v>30</v>
      </c>
      <c r="BD13" s="353">
        <v>47</v>
      </c>
      <c r="BG13" s="689" t="s">
        <v>47</v>
      </c>
      <c r="BH13" s="690">
        <v>30.389352966161699</v>
      </c>
      <c r="BI13" s="691">
        <v>30.389352966161699</v>
      </c>
    </row>
    <row r="14" spans="1:63" s="140" customFormat="1" ht="33" customHeight="1" x14ac:dyDescent="0.7">
      <c r="A14" s="286" t="s">
        <v>48</v>
      </c>
      <c r="B14" s="286">
        <v>1978</v>
      </c>
      <c r="C14" s="469">
        <f t="shared" si="1"/>
        <v>27.878787878787882</v>
      </c>
      <c r="D14" s="468">
        <f t="shared" si="2"/>
        <v>29.72972972972973</v>
      </c>
      <c r="E14" s="468">
        <f t="shared" si="3"/>
        <v>25.99729908246945</v>
      </c>
      <c r="F14" s="468">
        <f t="shared" si="4"/>
        <v>24.023137978835017</v>
      </c>
      <c r="G14" s="468">
        <f t="shared" si="5"/>
        <v>23.196664124738302</v>
      </c>
      <c r="H14" s="468">
        <f t="shared" si="6"/>
        <v>8.1999305862910283</v>
      </c>
      <c r="I14" s="468">
        <f t="shared" si="7"/>
        <v>32.459973306523672</v>
      </c>
      <c r="J14" s="681">
        <f t="shared" si="0"/>
        <v>24.497931812482157</v>
      </c>
      <c r="L14" s="471"/>
      <c r="AO14" s="343"/>
      <c r="AP14" s="344"/>
      <c r="AQ14" s="343"/>
      <c r="AR14" s="352"/>
      <c r="AS14" s="351"/>
      <c r="AT14" s="352"/>
      <c r="AU14" s="351"/>
      <c r="AV14" s="353"/>
      <c r="AW14" s="343">
        <v>1978</v>
      </c>
      <c r="AX14" s="344">
        <v>46</v>
      </c>
      <c r="AY14" s="343">
        <v>55</v>
      </c>
      <c r="AZ14" s="352">
        <v>42</v>
      </c>
      <c r="BA14" s="351">
        <v>40</v>
      </c>
      <c r="BB14" s="352">
        <v>37</v>
      </c>
      <c r="BC14" s="351">
        <v>30</v>
      </c>
      <c r="BD14" s="353">
        <v>51</v>
      </c>
      <c r="BG14" s="689" t="s">
        <v>48</v>
      </c>
      <c r="BH14" s="690">
        <v>33.052527254707599</v>
      </c>
      <c r="BI14" s="691">
        <v>33.052527254707599</v>
      </c>
    </row>
    <row r="15" spans="1:63" s="140" customFormat="1" ht="33" customHeight="1" x14ac:dyDescent="0.7">
      <c r="A15" s="286" t="s">
        <v>49</v>
      </c>
      <c r="B15" s="286">
        <v>1979</v>
      </c>
      <c r="C15" s="469">
        <f t="shared" si="1"/>
        <v>30.303030303030305</v>
      </c>
      <c r="D15" s="468">
        <f t="shared" si="2"/>
        <v>32.432432432432435</v>
      </c>
      <c r="E15" s="468">
        <f t="shared" si="3"/>
        <v>25.99729908246945</v>
      </c>
      <c r="F15" s="468">
        <f t="shared" si="4"/>
        <v>24.023137978835017</v>
      </c>
      <c r="G15" s="468">
        <f t="shared" si="5"/>
        <v>23.196664124738302</v>
      </c>
      <c r="H15" s="468">
        <f t="shared" si="6"/>
        <v>8.1999305862910283</v>
      </c>
      <c r="I15" s="468">
        <f t="shared" si="7"/>
        <v>31.82350324168987</v>
      </c>
      <c r="J15" s="681">
        <f t="shared" si="0"/>
        <v>25.139428249926631</v>
      </c>
      <c r="L15" s="471"/>
      <c r="U15" s="471"/>
      <c r="AO15" s="343"/>
      <c r="AP15" s="344"/>
      <c r="AQ15" s="343"/>
      <c r="AR15" s="352"/>
      <c r="AS15" s="351"/>
      <c r="AT15" s="352"/>
      <c r="AU15" s="351"/>
      <c r="AV15" s="353"/>
      <c r="AW15" s="343">
        <v>1979</v>
      </c>
      <c r="AX15" s="344">
        <v>50</v>
      </c>
      <c r="AY15" s="343">
        <v>60</v>
      </c>
      <c r="AZ15" s="352">
        <v>42</v>
      </c>
      <c r="BA15" s="351">
        <v>40</v>
      </c>
      <c r="BB15" s="352">
        <v>37</v>
      </c>
      <c r="BC15" s="351">
        <v>30</v>
      </c>
      <c r="BD15" s="353">
        <v>50</v>
      </c>
      <c r="BG15" s="689" t="s">
        <v>49</v>
      </c>
      <c r="BH15" s="690">
        <v>34.473075652461198</v>
      </c>
      <c r="BI15" s="691">
        <v>34.473075652461198</v>
      </c>
    </row>
    <row r="16" spans="1:63" s="140" customFormat="1" ht="33" customHeight="1" x14ac:dyDescent="0.7">
      <c r="A16" s="286" t="s">
        <v>50</v>
      </c>
      <c r="B16" s="286">
        <v>1980</v>
      </c>
      <c r="C16" s="469">
        <f t="shared" si="1"/>
        <v>42.424242424242422</v>
      </c>
      <c r="D16" s="468">
        <f t="shared" si="2"/>
        <v>36.756756756756758</v>
      </c>
      <c r="E16" s="468">
        <f t="shared" si="3"/>
        <v>25.99729908246945</v>
      </c>
      <c r="F16" s="468">
        <f t="shared" si="4"/>
        <v>24.023137978835017</v>
      </c>
      <c r="G16" s="468">
        <f t="shared" si="5"/>
        <v>23.196664124738302</v>
      </c>
      <c r="H16" s="468">
        <f t="shared" si="6"/>
        <v>11.753233840350475</v>
      </c>
      <c r="I16" s="468">
        <f t="shared" si="7"/>
        <v>35.642323630692658</v>
      </c>
      <c r="J16" s="681">
        <f t="shared" si="0"/>
        <v>28.541951119726441</v>
      </c>
      <c r="L16" s="471"/>
      <c r="U16" s="471"/>
      <c r="AO16" s="343"/>
      <c r="AP16" s="344"/>
      <c r="AQ16" s="343"/>
      <c r="AR16" s="352"/>
      <c r="AS16" s="351"/>
      <c r="AT16" s="352"/>
      <c r="AU16" s="351"/>
      <c r="AV16" s="353"/>
      <c r="AW16" s="343">
        <v>1980</v>
      </c>
      <c r="AX16" s="344">
        <v>70</v>
      </c>
      <c r="AY16" s="343">
        <v>68</v>
      </c>
      <c r="AZ16" s="352">
        <v>42</v>
      </c>
      <c r="BA16" s="351">
        <v>40</v>
      </c>
      <c r="BB16" s="352">
        <v>37</v>
      </c>
      <c r="BC16" s="351">
        <v>43</v>
      </c>
      <c r="BD16" s="353">
        <v>56</v>
      </c>
      <c r="BG16" s="689" t="s">
        <v>50</v>
      </c>
      <c r="BH16" s="690">
        <v>38.372504601444099</v>
      </c>
      <c r="BI16" s="691">
        <v>38.372504601444099</v>
      </c>
    </row>
    <row r="17" spans="1:61" s="140" customFormat="1" ht="33" customHeight="1" x14ac:dyDescent="0.7">
      <c r="A17" s="286" t="s">
        <v>51</v>
      </c>
      <c r="B17" s="286">
        <v>1981</v>
      </c>
      <c r="C17" s="469">
        <f t="shared" si="1"/>
        <v>42.424242424242422</v>
      </c>
      <c r="D17" s="468">
        <f t="shared" si="2"/>
        <v>37.837837837837839</v>
      </c>
      <c r="E17" s="468">
        <f t="shared" si="3"/>
        <v>32.187132197343132</v>
      </c>
      <c r="F17" s="468">
        <f t="shared" si="4"/>
        <v>30.028922473543769</v>
      </c>
      <c r="G17" s="468">
        <f t="shared" si="5"/>
        <v>29.466032807100007</v>
      </c>
      <c r="H17" s="468">
        <f t="shared" si="6"/>
        <v>11.753233840350475</v>
      </c>
      <c r="I17" s="468">
        <f t="shared" si="7"/>
        <v>40.097614084529241</v>
      </c>
      <c r="J17" s="681">
        <f t="shared" si="0"/>
        <v>31.970716523563834</v>
      </c>
      <c r="L17" s="471"/>
      <c r="U17" s="471"/>
      <c r="AO17" s="343"/>
      <c r="AP17" s="344"/>
      <c r="AQ17" s="343"/>
      <c r="AR17" s="352"/>
      <c r="AS17" s="351"/>
      <c r="AT17" s="352"/>
      <c r="AU17" s="351"/>
      <c r="AV17" s="353"/>
      <c r="AW17" s="343">
        <v>1981</v>
      </c>
      <c r="AX17" s="344">
        <v>70</v>
      </c>
      <c r="AY17" s="343">
        <v>70</v>
      </c>
      <c r="AZ17" s="352">
        <v>52</v>
      </c>
      <c r="BA17" s="351">
        <v>50</v>
      </c>
      <c r="BB17" s="352">
        <v>47</v>
      </c>
      <c r="BC17" s="351">
        <v>43</v>
      </c>
      <c r="BD17" s="353">
        <v>63</v>
      </c>
      <c r="BG17" s="689" t="s">
        <v>51</v>
      </c>
      <c r="BH17" s="690">
        <v>40.2756147057436</v>
      </c>
      <c r="BI17" s="691">
        <v>40.2756147057436</v>
      </c>
    </row>
    <row r="18" spans="1:61" s="140" customFormat="1" ht="33" customHeight="1" x14ac:dyDescent="0.7">
      <c r="A18" s="286" t="s">
        <v>52</v>
      </c>
      <c r="B18" s="286">
        <v>1982</v>
      </c>
      <c r="C18" s="469">
        <f t="shared" si="1"/>
        <v>42.424242424242422</v>
      </c>
      <c r="D18" s="468">
        <f t="shared" si="2"/>
        <v>37.837837837837839</v>
      </c>
      <c r="E18" s="468">
        <f t="shared" si="3"/>
        <v>32.187132197343132</v>
      </c>
      <c r="F18" s="468">
        <f t="shared" si="4"/>
        <v>30.028922473543769</v>
      </c>
      <c r="G18" s="468">
        <f t="shared" si="5"/>
        <v>29.466032807100007</v>
      </c>
      <c r="H18" s="468">
        <f t="shared" si="6"/>
        <v>11.753233840350475</v>
      </c>
      <c r="I18" s="468">
        <f t="shared" si="7"/>
        <v>50.917605186703796</v>
      </c>
      <c r="J18" s="681">
        <f t="shared" si="0"/>
        <v>33.516429538160203</v>
      </c>
      <c r="L18" s="471"/>
      <c r="U18" s="471"/>
      <c r="AO18" s="343"/>
      <c r="AP18" s="344"/>
      <c r="AQ18" s="343"/>
      <c r="AR18" s="352"/>
      <c r="AS18" s="351"/>
      <c r="AT18" s="352"/>
      <c r="AU18" s="351"/>
      <c r="AV18" s="353"/>
      <c r="AW18" s="343">
        <v>1982</v>
      </c>
      <c r="AX18" s="344">
        <v>70</v>
      </c>
      <c r="AY18" s="343">
        <v>70</v>
      </c>
      <c r="AZ18" s="352">
        <v>52</v>
      </c>
      <c r="BA18" s="351">
        <v>50</v>
      </c>
      <c r="BB18" s="352">
        <v>47</v>
      </c>
      <c r="BC18" s="351">
        <v>43</v>
      </c>
      <c r="BD18" s="353">
        <v>80</v>
      </c>
      <c r="BG18" s="689" t="s">
        <v>52</v>
      </c>
      <c r="BH18" s="690">
        <v>45.746613809051901</v>
      </c>
      <c r="BI18" s="691">
        <v>45.746613809051901</v>
      </c>
    </row>
    <row r="19" spans="1:61" s="140" customFormat="1" ht="33" customHeight="1" x14ac:dyDescent="0.7">
      <c r="A19" s="286" t="s">
        <v>53</v>
      </c>
      <c r="B19" s="286">
        <v>1983</v>
      </c>
      <c r="C19" s="469">
        <f t="shared" si="1"/>
        <v>54.54545454545454</v>
      </c>
      <c r="D19" s="468">
        <f t="shared" si="2"/>
        <v>37.837837837837839</v>
      </c>
      <c r="E19" s="468">
        <f t="shared" si="3"/>
        <v>37.138998689242072</v>
      </c>
      <c r="F19" s="468">
        <f t="shared" si="4"/>
        <v>30.028922473543769</v>
      </c>
      <c r="G19" s="468">
        <f t="shared" si="5"/>
        <v>31.346843411808518</v>
      </c>
      <c r="H19" s="468">
        <f t="shared" si="6"/>
        <v>16.399861172582057</v>
      </c>
      <c r="I19" s="468">
        <f t="shared" si="7"/>
        <v>52.190545316371399</v>
      </c>
      <c r="J19" s="681">
        <f t="shared" si="0"/>
        <v>37.069780492405741</v>
      </c>
      <c r="L19" s="471"/>
      <c r="U19" s="471"/>
      <c r="AO19" s="343"/>
      <c r="AP19" s="344"/>
      <c r="AQ19" s="343"/>
      <c r="AR19" s="352"/>
      <c r="AS19" s="351"/>
      <c r="AT19" s="352"/>
      <c r="AU19" s="351"/>
      <c r="AV19" s="353"/>
      <c r="AW19" s="343">
        <v>1983</v>
      </c>
      <c r="AX19" s="344">
        <v>90</v>
      </c>
      <c r="AY19" s="343">
        <v>70</v>
      </c>
      <c r="AZ19" s="352">
        <v>60</v>
      </c>
      <c r="BA19" s="351">
        <v>50</v>
      </c>
      <c r="BB19" s="352">
        <v>50</v>
      </c>
      <c r="BC19" s="351">
        <v>60</v>
      </c>
      <c r="BD19" s="353">
        <v>82</v>
      </c>
      <c r="BG19" s="689" t="s">
        <v>53</v>
      </c>
      <c r="BH19" s="690">
        <v>51.135022889235003</v>
      </c>
      <c r="BI19" s="691">
        <v>51.135022889235003</v>
      </c>
    </row>
    <row r="20" spans="1:61" s="140" customFormat="1" ht="33" customHeight="1" x14ac:dyDescent="0.7">
      <c r="A20" s="286" t="s">
        <v>54</v>
      </c>
      <c r="B20" s="286">
        <v>1984</v>
      </c>
      <c r="C20" s="469">
        <f t="shared" si="1"/>
        <v>54.54545454545454</v>
      </c>
      <c r="D20" s="468">
        <f t="shared" si="2"/>
        <v>54.054054054054056</v>
      </c>
      <c r="E20" s="468">
        <f t="shared" si="3"/>
        <v>40.852898558166281</v>
      </c>
      <c r="F20" s="468">
        <f t="shared" si="4"/>
        <v>33.031814720898147</v>
      </c>
      <c r="G20" s="468">
        <f t="shared" si="5"/>
        <v>37.616212094170223</v>
      </c>
      <c r="H20" s="468">
        <f t="shared" si="6"/>
        <v>30.066412149733772</v>
      </c>
      <c r="I20" s="468">
        <f t="shared" si="7"/>
        <v>25.458802593351898</v>
      </c>
      <c r="J20" s="681">
        <f t="shared" si="0"/>
        <v>39.375092673689842</v>
      </c>
      <c r="L20" s="471"/>
      <c r="U20" s="471"/>
      <c r="AO20" s="343"/>
      <c r="AP20" s="344"/>
      <c r="AQ20" s="343"/>
      <c r="AR20" s="352"/>
      <c r="AS20" s="351"/>
      <c r="AT20" s="352"/>
      <c r="AU20" s="351"/>
      <c r="AV20" s="353"/>
      <c r="AW20" s="343">
        <v>1984</v>
      </c>
      <c r="AX20" s="344">
        <v>90</v>
      </c>
      <c r="AY20" s="343">
        <v>100</v>
      </c>
      <c r="AZ20" s="352">
        <v>66</v>
      </c>
      <c r="BA20" s="351">
        <v>55</v>
      </c>
      <c r="BB20" s="352">
        <v>60</v>
      </c>
      <c r="BC20" s="351">
        <v>110</v>
      </c>
      <c r="BD20" s="353">
        <v>40</v>
      </c>
      <c r="BG20" s="689" t="s">
        <v>54</v>
      </c>
      <c r="BH20" s="690">
        <v>58.125678418047102</v>
      </c>
      <c r="BI20" s="691">
        <v>58.125678418047102</v>
      </c>
    </row>
    <row r="21" spans="1:61" s="140" customFormat="1" ht="33" customHeight="1" x14ac:dyDescent="0.7">
      <c r="A21" s="286" t="s">
        <v>55</v>
      </c>
      <c r="B21" s="286">
        <v>1985</v>
      </c>
      <c r="C21" s="469">
        <f t="shared" si="1"/>
        <v>54.54545454545454</v>
      </c>
      <c r="D21" s="468">
        <f t="shared" si="2"/>
        <v>54.054054054054056</v>
      </c>
      <c r="E21" s="468">
        <f t="shared" si="3"/>
        <v>52.613581476426276</v>
      </c>
      <c r="F21" s="468">
        <f t="shared" si="4"/>
        <v>33.632393170369021</v>
      </c>
      <c r="G21" s="468">
        <f t="shared" si="5"/>
        <v>43.885580776531924</v>
      </c>
      <c r="H21" s="468">
        <f t="shared" si="6"/>
        <v>30.066412149733772</v>
      </c>
      <c r="I21" s="468">
        <f t="shared" si="7"/>
        <v>25.458802593351898</v>
      </c>
      <c r="J21" s="681">
        <f t="shared" si="0"/>
        <v>42.036611252274497</v>
      </c>
      <c r="L21" s="471"/>
      <c r="U21" s="471"/>
      <c r="AO21" s="343"/>
      <c r="AP21" s="344"/>
      <c r="AQ21" s="343"/>
      <c r="AR21" s="352"/>
      <c r="AS21" s="351"/>
      <c r="AT21" s="352"/>
      <c r="AU21" s="351"/>
      <c r="AV21" s="353"/>
      <c r="AW21" s="343">
        <v>1985</v>
      </c>
      <c r="AX21" s="344">
        <v>90</v>
      </c>
      <c r="AY21" s="343">
        <v>100</v>
      </c>
      <c r="AZ21" s="352">
        <v>85</v>
      </c>
      <c r="BA21" s="351">
        <v>56</v>
      </c>
      <c r="BB21" s="352">
        <v>70</v>
      </c>
      <c r="BC21" s="351">
        <v>110</v>
      </c>
      <c r="BD21" s="353">
        <v>40</v>
      </c>
      <c r="BG21" s="689" t="s">
        <v>55</v>
      </c>
      <c r="BH21" s="690">
        <v>65.992968049459606</v>
      </c>
      <c r="BI21" s="691">
        <v>65.992968049459606</v>
      </c>
    </row>
    <row r="22" spans="1:61" s="140" customFormat="1" ht="33" customHeight="1" x14ac:dyDescent="0.7">
      <c r="A22" s="286" t="s">
        <v>56</v>
      </c>
      <c r="B22" s="286">
        <v>1986</v>
      </c>
      <c r="C22" s="469">
        <f t="shared" si="1"/>
        <v>54.54545454545454</v>
      </c>
      <c r="D22" s="468">
        <f t="shared" si="2"/>
        <v>54.054054054054056</v>
      </c>
      <c r="E22" s="468">
        <f t="shared" si="3"/>
        <v>52.613581476426276</v>
      </c>
      <c r="F22" s="468">
        <f t="shared" si="4"/>
        <v>42.040491462961278</v>
      </c>
      <c r="G22" s="468">
        <f t="shared" si="5"/>
        <v>43.885580776531924</v>
      </c>
      <c r="H22" s="468">
        <f t="shared" si="6"/>
        <v>30.066412149733772</v>
      </c>
      <c r="I22" s="468">
        <f t="shared" si="7"/>
        <v>25.458802593351898</v>
      </c>
      <c r="J22" s="681">
        <f t="shared" si="0"/>
        <v>43.237768151216251</v>
      </c>
      <c r="U22" s="471"/>
      <c r="AO22" s="343"/>
      <c r="AP22" s="344"/>
      <c r="AQ22" s="343"/>
      <c r="AR22" s="352"/>
      <c r="AS22" s="351"/>
      <c r="AT22" s="352"/>
      <c r="AU22" s="351"/>
      <c r="AV22" s="353"/>
      <c r="AW22" s="343">
        <v>1986</v>
      </c>
      <c r="AX22" s="344">
        <v>90</v>
      </c>
      <c r="AY22" s="343">
        <v>100</v>
      </c>
      <c r="AZ22" s="352">
        <v>85</v>
      </c>
      <c r="BA22" s="351">
        <v>70</v>
      </c>
      <c r="BB22" s="352">
        <v>70</v>
      </c>
      <c r="BC22" s="351">
        <v>110</v>
      </c>
      <c r="BD22" s="353">
        <v>40</v>
      </c>
      <c r="BG22" s="689" t="s">
        <v>56</v>
      </c>
      <c r="BH22" s="690">
        <v>72.199018358582293</v>
      </c>
      <c r="BI22" s="691">
        <v>72.199018358582293</v>
      </c>
    </row>
    <row r="23" spans="1:61" s="140" customFormat="1" ht="33" customHeight="1" x14ac:dyDescent="0.7">
      <c r="A23" s="286" t="s">
        <v>57</v>
      </c>
      <c r="B23" s="286">
        <v>1987</v>
      </c>
      <c r="C23" s="469">
        <f t="shared" si="1"/>
        <v>54.54545454545454</v>
      </c>
      <c r="D23" s="468">
        <f t="shared" si="2"/>
        <v>54.054054054054056</v>
      </c>
      <c r="E23" s="468">
        <f t="shared" si="3"/>
        <v>52.613581476426276</v>
      </c>
      <c r="F23" s="468">
        <f t="shared" si="4"/>
        <v>42.040491462961278</v>
      </c>
      <c r="G23" s="468">
        <f t="shared" si="5"/>
        <v>43.885580776531924</v>
      </c>
      <c r="H23" s="468">
        <f t="shared" si="6"/>
        <v>30.066412149733772</v>
      </c>
      <c r="I23" s="468">
        <f t="shared" si="7"/>
        <v>25.458802593351898</v>
      </c>
      <c r="J23" s="681">
        <f t="shared" si="0"/>
        <v>43.237768151216251</v>
      </c>
      <c r="U23" s="471"/>
      <c r="AO23" s="343"/>
      <c r="AP23" s="344"/>
      <c r="AQ23" s="343"/>
      <c r="AR23" s="352"/>
      <c r="AS23" s="351"/>
      <c r="AT23" s="352"/>
      <c r="AU23" s="351"/>
      <c r="AV23" s="353"/>
      <c r="AW23" s="343">
        <v>1987</v>
      </c>
      <c r="AX23" s="344">
        <v>90</v>
      </c>
      <c r="AY23" s="343">
        <v>100</v>
      </c>
      <c r="AZ23" s="352">
        <v>85</v>
      </c>
      <c r="BA23" s="351">
        <v>70</v>
      </c>
      <c r="BB23" s="352">
        <v>70</v>
      </c>
      <c r="BC23" s="351">
        <v>110</v>
      </c>
      <c r="BD23" s="353">
        <v>40</v>
      </c>
      <c r="BG23" s="689" t="s">
        <v>57</v>
      </c>
      <c r="BH23" s="690">
        <v>72.363018547359502</v>
      </c>
      <c r="BI23" s="691">
        <v>72.363018547359502</v>
      </c>
    </row>
    <row r="24" spans="1:61" s="140" customFormat="1" ht="33" customHeight="1" x14ac:dyDescent="0.7">
      <c r="A24" s="286" t="s">
        <v>58</v>
      </c>
      <c r="B24" s="286">
        <v>1988</v>
      </c>
      <c r="C24" s="469">
        <f t="shared" si="1"/>
        <v>42.424242424242422</v>
      </c>
      <c r="D24" s="468">
        <f t="shared" si="2"/>
        <v>54.054054054054056</v>
      </c>
      <c r="E24" s="468">
        <f t="shared" si="3"/>
        <v>52.613581476426276</v>
      </c>
      <c r="F24" s="468">
        <f t="shared" si="4"/>
        <v>42.040491462961278</v>
      </c>
      <c r="G24" s="468">
        <f t="shared" si="5"/>
        <v>43.885580776531924</v>
      </c>
      <c r="H24" s="468">
        <f t="shared" si="6"/>
        <v>30.066412149733772</v>
      </c>
      <c r="I24" s="468">
        <f t="shared" si="7"/>
        <v>25.458802593351898</v>
      </c>
      <c r="J24" s="681">
        <f t="shared" si="0"/>
        <v>41.506166419614523</v>
      </c>
      <c r="U24" s="471"/>
      <c r="AO24" s="343"/>
      <c r="AP24" s="344"/>
      <c r="AQ24" s="343"/>
      <c r="AR24" s="352"/>
      <c r="AS24" s="351"/>
      <c r="AT24" s="352"/>
      <c r="AU24" s="351"/>
      <c r="AV24" s="353"/>
      <c r="AW24" s="343">
        <v>1988</v>
      </c>
      <c r="AX24" s="344">
        <v>70</v>
      </c>
      <c r="AY24" s="343">
        <v>100</v>
      </c>
      <c r="AZ24" s="352">
        <v>85</v>
      </c>
      <c r="BA24" s="351">
        <v>70</v>
      </c>
      <c r="BB24" s="352">
        <v>70</v>
      </c>
      <c r="BC24" s="351">
        <v>110</v>
      </c>
      <c r="BD24" s="353">
        <v>40</v>
      </c>
      <c r="BG24" s="689" t="s">
        <v>58</v>
      </c>
      <c r="BH24" s="690">
        <v>70.023361177969704</v>
      </c>
      <c r="BI24" s="691">
        <v>70.023361177969704</v>
      </c>
    </row>
    <row r="25" spans="1:61" s="140" customFormat="1" ht="33" customHeight="1" x14ac:dyDescent="0.7">
      <c r="A25" s="286" t="s">
        <v>59</v>
      </c>
      <c r="B25" s="286">
        <v>1989</v>
      </c>
      <c r="C25" s="469">
        <f t="shared" si="1"/>
        <v>42.424242424242422</v>
      </c>
      <c r="D25" s="468">
        <f t="shared" si="2"/>
        <v>54.054054054054056</v>
      </c>
      <c r="E25" s="468">
        <f t="shared" si="3"/>
        <v>52.613581476426276</v>
      </c>
      <c r="F25" s="468">
        <f t="shared" si="4"/>
        <v>42.040491462961278</v>
      </c>
      <c r="G25" s="468">
        <f t="shared" si="5"/>
        <v>43.885580776531924</v>
      </c>
      <c r="H25" s="468">
        <f t="shared" si="6"/>
        <v>30.066412149733772</v>
      </c>
      <c r="I25" s="468">
        <f t="shared" si="7"/>
        <v>25.458802593351898</v>
      </c>
      <c r="J25" s="681">
        <f t="shared" si="0"/>
        <v>41.506166419614523</v>
      </c>
      <c r="U25" s="471"/>
      <c r="AO25" s="343"/>
      <c r="AP25" s="344"/>
      <c r="AQ25" s="343"/>
      <c r="AR25" s="352"/>
      <c r="AS25" s="351"/>
      <c r="AT25" s="352"/>
      <c r="AU25" s="351"/>
      <c r="AV25" s="353"/>
      <c r="AW25" s="343">
        <v>1989</v>
      </c>
      <c r="AX25" s="344">
        <v>70</v>
      </c>
      <c r="AY25" s="343">
        <v>100</v>
      </c>
      <c r="AZ25" s="352">
        <v>85</v>
      </c>
      <c r="BA25" s="351">
        <v>70</v>
      </c>
      <c r="BB25" s="352">
        <v>70</v>
      </c>
      <c r="BC25" s="351">
        <v>110</v>
      </c>
      <c r="BD25" s="353">
        <v>40</v>
      </c>
      <c r="BG25" s="689" t="s">
        <v>59</v>
      </c>
      <c r="BH25" s="690">
        <v>69.116050781065695</v>
      </c>
      <c r="BI25" s="691">
        <v>69.116050781065695</v>
      </c>
    </row>
    <row r="26" spans="1:61" s="140" customFormat="1" ht="33" customHeight="1" x14ac:dyDescent="0.7">
      <c r="A26" s="286" t="s">
        <v>60</v>
      </c>
      <c r="B26" s="286">
        <v>1990</v>
      </c>
      <c r="C26" s="469">
        <f t="shared" si="1"/>
        <v>48.484848484848484</v>
      </c>
      <c r="D26" s="468">
        <f t="shared" si="2"/>
        <v>54.054054054054056</v>
      </c>
      <c r="E26" s="468">
        <f t="shared" si="3"/>
        <v>52.613581476426276</v>
      </c>
      <c r="F26" s="468">
        <f t="shared" si="4"/>
        <v>42.040491462961278</v>
      </c>
      <c r="G26" s="468">
        <f t="shared" si="5"/>
        <v>46.393328249476603</v>
      </c>
      <c r="H26" s="468">
        <f t="shared" si="6"/>
        <v>22.686474622071845</v>
      </c>
      <c r="I26" s="468">
        <f t="shared" si="7"/>
        <v>25.458802593351898</v>
      </c>
      <c r="J26" s="681">
        <f t="shared" si="0"/>
        <v>41.675940134741495</v>
      </c>
      <c r="U26" s="471"/>
      <c r="AO26" s="343"/>
      <c r="AP26" s="344"/>
      <c r="AQ26" s="343"/>
      <c r="AR26" s="352"/>
      <c r="AS26" s="351"/>
      <c r="AT26" s="352"/>
      <c r="AU26" s="351"/>
      <c r="AV26" s="353"/>
      <c r="AW26" s="343">
        <v>1990</v>
      </c>
      <c r="AX26" s="344">
        <v>80</v>
      </c>
      <c r="AY26" s="343">
        <v>100</v>
      </c>
      <c r="AZ26" s="352">
        <v>85</v>
      </c>
      <c r="BA26" s="351">
        <v>70</v>
      </c>
      <c r="BB26" s="352">
        <v>74</v>
      </c>
      <c r="BC26" s="351">
        <v>83</v>
      </c>
      <c r="BD26" s="353">
        <v>40</v>
      </c>
      <c r="BG26" s="689" t="s">
        <v>60</v>
      </c>
      <c r="BH26" s="690">
        <v>70.305347114068596</v>
      </c>
      <c r="BI26" s="691">
        <v>70.305347114068695</v>
      </c>
    </row>
    <row r="27" spans="1:61" s="140" customFormat="1" ht="33" customHeight="1" x14ac:dyDescent="0.7">
      <c r="A27" s="286" t="s">
        <v>61</v>
      </c>
      <c r="B27" s="286">
        <v>1991</v>
      </c>
      <c r="C27" s="469">
        <f t="shared" si="1"/>
        <v>48.484848484848484</v>
      </c>
      <c r="D27" s="468">
        <f t="shared" si="2"/>
        <v>54.054054054054056</v>
      </c>
      <c r="E27" s="468">
        <f t="shared" si="3"/>
        <v>52.613581476426276</v>
      </c>
      <c r="F27" s="468">
        <f t="shared" si="4"/>
        <v>46.244540609257406</v>
      </c>
      <c r="G27" s="468">
        <f t="shared" si="5"/>
        <v>48.90107572242129</v>
      </c>
      <c r="H27" s="468">
        <f t="shared" si="6"/>
        <v>37.446349677395695</v>
      </c>
      <c r="I27" s="468">
        <f t="shared" si="7"/>
        <v>25.458802593351898</v>
      </c>
      <c r="J27" s="681">
        <f t="shared" si="0"/>
        <v>44.743321802536443</v>
      </c>
      <c r="U27" s="471"/>
      <c r="AO27" s="343"/>
      <c r="AP27" s="344"/>
      <c r="AQ27" s="343"/>
      <c r="AR27" s="352"/>
      <c r="AS27" s="351"/>
      <c r="AT27" s="352"/>
      <c r="AU27" s="351"/>
      <c r="AV27" s="353"/>
      <c r="AW27" s="343">
        <v>1991</v>
      </c>
      <c r="AX27" s="344">
        <v>80</v>
      </c>
      <c r="AY27" s="343">
        <v>100</v>
      </c>
      <c r="AZ27" s="352">
        <v>85</v>
      </c>
      <c r="BA27" s="351">
        <v>77</v>
      </c>
      <c r="BB27" s="352">
        <v>78</v>
      </c>
      <c r="BC27" s="351">
        <v>137</v>
      </c>
      <c r="BD27" s="353">
        <v>40</v>
      </c>
      <c r="BG27" s="689" t="s">
        <v>61</v>
      </c>
      <c r="BH27" s="690">
        <v>69.372079852753799</v>
      </c>
      <c r="BI27" s="691">
        <v>69.372079852753799</v>
      </c>
    </row>
    <row r="28" spans="1:61" s="140" customFormat="1" ht="33" customHeight="1" x14ac:dyDescent="0.7">
      <c r="A28" s="286" t="s">
        <v>62</v>
      </c>
      <c r="B28" s="286">
        <v>1992</v>
      </c>
      <c r="C28" s="469">
        <f t="shared" si="1"/>
        <v>48.484848484848484</v>
      </c>
      <c r="D28" s="468">
        <f t="shared" si="2"/>
        <v>54.054054054054056</v>
      </c>
      <c r="E28" s="468">
        <f t="shared" si="3"/>
        <v>52.613581476426276</v>
      </c>
      <c r="F28" s="468">
        <f t="shared" si="4"/>
        <v>33.031814720898147</v>
      </c>
      <c r="G28" s="468">
        <f t="shared" si="5"/>
        <v>35.735401489461708</v>
      </c>
      <c r="H28" s="468">
        <f t="shared" si="6"/>
        <v>23.233136661157914</v>
      </c>
      <c r="I28" s="468">
        <f t="shared" si="7"/>
        <v>25.458802593351898</v>
      </c>
      <c r="J28" s="681">
        <f t="shared" si="0"/>
        <v>38.944519925742647</v>
      </c>
      <c r="U28" s="471"/>
      <c r="AO28" s="343"/>
      <c r="AP28" s="344"/>
      <c r="AQ28" s="343"/>
      <c r="AR28" s="352"/>
      <c r="AS28" s="351"/>
      <c r="AT28" s="352"/>
      <c r="AU28" s="351"/>
      <c r="AV28" s="353"/>
      <c r="AW28" s="343">
        <v>1992</v>
      </c>
      <c r="AX28" s="344">
        <v>80</v>
      </c>
      <c r="AY28" s="343">
        <v>100</v>
      </c>
      <c r="AZ28" s="352">
        <v>85</v>
      </c>
      <c r="BA28" s="351">
        <v>55</v>
      </c>
      <c r="BB28" s="352">
        <v>57</v>
      </c>
      <c r="BC28" s="351">
        <v>85</v>
      </c>
      <c r="BD28" s="353">
        <v>40</v>
      </c>
      <c r="BG28" s="689" t="s">
        <v>62</v>
      </c>
      <c r="BH28" s="690">
        <v>68.716079097644993</v>
      </c>
      <c r="BI28" s="691">
        <v>68.716079097644993</v>
      </c>
    </row>
    <row r="29" spans="1:61" s="140" customFormat="1" ht="33" customHeight="1" x14ac:dyDescent="0.7">
      <c r="A29" s="286" t="s">
        <v>63</v>
      </c>
      <c r="B29" s="286">
        <v>1993</v>
      </c>
      <c r="C29" s="469">
        <f t="shared" si="1"/>
        <v>60.606060606060609</v>
      </c>
      <c r="D29" s="468">
        <f t="shared" si="2"/>
        <v>59.45945945945946</v>
      </c>
      <c r="E29" s="468">
        <f t="shared" si="3"/>
        <v>55.708498033863108</v>
      </c>
      <c r="F29" s="468">
        <f t="shared" si="4"/>
        <v>39.037599215606903</v>
      </c>
      <c r="G29" s="468">
        <f t="shared" si="5"/>
        <v>38.870085830642566</v>
      </c>
      <c r="H29" s="468">
        <f t="shared" si="6"/>
        <v>22.959805641614881</v>
      </c>
      <c r="I29" s="468">
        <f t="shared" si="7"/>
        <v>25.458802593351898</v>
      </c>
      <c r="J29" s="681">
        <f t="shared" si="0"/>
        <v>43.157187340085628</v>
      </c>
      <c r="U29" s="471"/>
      <c r="AO29" s="343"/>
      <c r="AP29" s="344"/>
      <c r="AQ29" s="343"/>
      <c r="AR29" s="352"/>
      <c r="AS29" s="351"/>
      <c r="AT29" s="352"/>
      <c r="AU29" s="351"/>
      <c r="AV29" s="353"/>
      <c r="AW29" s="343">
        <v>1993</v>
      </c>
      <c r="AX29" s="344">
        <v>100</v>
      </c>
      <c r="AY29" s="343">
        <v>110</v>
      </c>
      <c r="AZ29" s="352">
        <v>90</v>
      </c>
      <c r="BA29" s="351">
        <v>65</v>
      </c>
      <c r="BB29" s="352">
        <v>62</v>
      </c>
      <c r="BC29" s="351">
        <v>84</v>
      </c>
      <c r="BD29" s="353">
        <v>40</v>
      </c>
      <c r="BG29" s="689" t="s">
        <v>63</v>
      </c>
      <c r="BH29" s="690">
        <v>67.949171740053799</v>
      </c>
      <c r="BI29" s="691">
        <v>67.949171740053799</v>
      </c>
    </row>
    <row r="30" spans="1:61" s="140" customFormat="1" ht="33" customHeight="1" x14ac:dyDescent="0.7">
      <c r="A30" s="286" t="s">
        <v>64</v>
      </c>
      <c r="B30" s="286">
        <v>1994</v>
      </c>
      <c r="C30" s="469">
        <f t="shared" si="1"/>
        <v>72.727272727272734</v>
      </c>
      <c r="D30" s="468">
        <f t="shared" si="2"/>
        <v>81.081081081081081</v>
      </c>
      <c r="E30" s="468">
        <f t="shared" si="3"/>
        <v>61.898331148736787</v>
      </c>
      <c r="F30" s="468">
        <f t="shared" si="4"/>
        <v>38.43702076613603</v>
      </c>
      <c r="G30" s="468">
        <f t="shared" si="5"/>
        <v>52.03576006360214</v>
      </c>
      <c r="H30" s="468">
        <f t="shared" si="6"/>
        <v>18.586509328926333</v>
      </c>
      <c r="I30" s="468">
        <f t="shared" si="7"/>
        <v>25.458802593351898</v>
      </c>
      <c r="J30" s="681">
        <f t="shared" si="0"/>
        <v>50.032111101300998</v>
      </c>
      <c r="U30" s="471"/>
      <c r="AO30" s="343"/>
      <c r="AP30" s="344"/>
      <c r="AQ30" s="343"/>
      <c r="AR30" s="352"/>
      <c r="AS30" s="351"/>
      <c r="AT30" s="352"/>
      <c r="AU30" s="351"/>
      <c r="AV30" s="353"/>
      <c r="AW30" s="343">
        <v>1994</v>
      </c>
      <c r="AX30" s="344">
        <v>120</v>
      </c>
      <c r="AY30" s="343">
        <v>150</v>
      </c>
      <c r="AZ30" s="352">
        <v>100</v>
      </c>
      <c r="BA30" s="351">
        <v>64</v>
      </c>
      <c r="BB30" s="352">
        <v>83</v>
      </c>
      <c r="BC30" s="351">
        <v>68</v>
      </c>
      <c r="BD30" s="353">
        <v>40</v>
      </c>
      <c r="BG30" s="689" t="s">
        <v>64</v>
      </c>
      <c r="BH30" s="690">
        <v>76.906649676719098</v>
      </c>
      <c r="BI30" s="691">
        <v>76.906649676718999</v>
      </c>
    </row>
    <row r="31" spans="1:61" s="140" customFormat="1" ht="33" customHeight="1" x14ac:dyDescent="0.7">
      <c r="A31" s="286" t="s">
        <v>65</v>
      </c>
      <c r="B31" s="286">
        <v>1995</v>
      </c>
      <c r="C31" s="469">
        <f t="shared" si="1"/>
        <v>75.757575757575751</v>
      </c>
      <c r="D31" s="468">
        <f t="shared" si="2"/>
        <v>91.891891891891902</v>
      </c>
      <c r="E31" s="468">
        <f t="shared" si="3"/>
        <v>71.183080821047312</v>
      </c>
      <c r="F31" s="468">
        <f t="shared" si="4"/>
        <v>63.661315643912786</v>
      </c>
      <c r="G31" s="468">
        <f t="shared" si="5"/>
        <v>75.232424188340445</v>
      </c>
      <c r="H31" s="468">
        <f t="shared" si="6"/>
        <v>26.786439915217358</v>
      </c>
      <c r="I31" s="468">
        <f t="shared" si="7"/>
        <v>25.458802593351898</v>
      </c>
      <c r="J31" s="681">
        <f t="shared" si="0"/>
        <v>61.424504401619636</v>
      </c>
      <c r="U31" s="471"/>
      <c r="AO31" s="343"/>
      <c r="AP31" s="344"/>
      <c r="AQ31" s="343"/>
      <c r="AR31" s="352"/>
      <c r="AS31" s="351"/>
      <c r="AT31" s="352"/>
      <c r="AU31" s="351"/>
      <c r="AV31" s="353"/>
      <c r="AW31" s="343">
        <v>1995</v>
      </c>
      <c r="AX31" s="344">
        <v>125</v>
      </c>
      <c r="AY31" s="343">
        <v>170</v>
      </c>
      <c r="AZ31" s="352">
        <v>115</v>
      </c>
      <c r="BA31" s="351">
        <v>106</v>
      </c>
      <c r="BB31" s="352">
        <v>120</v>
      </c>
      <c r="BC31" s="351">
        <v>98</v>
      </c>
      <c r="BD31" s="353">
        <v>40</v>
      </c>
      <c r="BG31" s="689" t="s">
        <v>65</v>
      </c>
      <c r="BH31" s="690">
        <v>94.878238708764002</v>
      </c>
      <c r="BI31" s="691">
        <v>94.878238708764002</v>
      </c>
    </row>
    <row r="32" spans="1:61" s="140" customFormat="1" ht="33" customHeight="1" x14ac:dyDescent="0.7">
      <c r="A32" s="286" t="s">
        <v>66</v>
      </c>
      <c r="B32" s="286">
        <v>1996</v>
      </c>
      <c r="C32" s="469">
        <f t="shared" si="1"/>
        <v>79.393939393939391</v>
      </c>
      <c r="D32" s="468">
        <f t="shared" si="2"/>
        <v>91.891891891891902</v>
      </c>
      <c r="E32" s="468">
        <f t="shared" si="3"/>
        <v>55.708498033863108</v>
      </c>
      <c r="F32" s="468">
        <f t="shared" si="4"/>
        <v>71.46883548703417</v>
      </c>
      <c r="G32" s="468">
        <f t="shared" si="5"/>
        <v>88.39809842130002</v>
      </c>
      <c r="H32" s="468">
        <f t="shared" si="6"/>
        <v>41.908630996118767</v>
      </c>
      <c r="I32" s="468">
        <f t="shared" si="7"/>
        <v>25.458802593351898</v>
      </c>
      <c r="J32" s="681">
        <f t="shared" si="0"/>
        <v>64.889813831071322</v>
      </c>
      <c r="U32" s="471"/>
      <c r="AO32" s="343"/>
      <c r="AP32" s="344"/>
      <c r="AQ32" s="343"/>
      <c r="AR32" s="352"/>
      <c r="AS32" s="351"/>
      <c r="AT32" s="352"/>
      <c r="AU32" s="351"/>
      <c r="AV32" s="353"/>
      <c r="AW32" s="343">
        <v>1996</v>
      </c>
      <c r="AX32" s="344">
        <v>131</v>
      </c>
      <c r="AY32" s="343">
        <v>170</v>
      </c>
      <c r="AZ32" s="352">
        <v>90</v>
      </c>
      <c r="BA32" s="351">
        <v>119</v>
      </c>
      <c r="BB32" s="352">
        <v>141</v>
      </c>
      <c r="BC32" s="351">
        <v>153.325557656</v>
      </c>
      <c r="BD32" s="353">
        <v>40</v>
      </c>
      <c r="BG32" s="689" t="s">
        <v>66</v>
      </c>
      <c r="BH32" s="690">
        <v>99.132804757185298</v>
      </c>
      <c r="BI32" s="691">
        <v>99.132804757185397</v>
      </c>
    </row>
    <row r="33" spans="1:69" s="140" customFormat="1" ht="33" customHeight="1" x14ac:dyDescent="0.7">
      <c r="A33" s="286" t="s">
        <v>67</v>
      </c>
      <c r="B33" s="286">
        <v>1997</v>
      </c>
      <c r="C33" s="469">
        <f t="shared" si="1"/>
        <v>90.909090909090907</v>
      </c>
      <c r="D33" s="468">
        <f t="shared" si="2"/>
        <v>100</v>
      </c>
      <c r="E33" s="468">
        <f t="shared" si="3"/>
        <v>63.136297771711526</v>
      </c>
      <c r="F33" s="468">
        <f t="shared" si="4"/>
        <v>67.264786340738041</v>
      </c>
      <c r="G33" s="468">
        <f t="shared" si="5"/>
        <v>80.247919134229804</v>
      </c>
      <c r="H33" s="468">
        <f t="shared" si="6"/>
        <v>59.11966935999412</v>
      </c>
      <c r="I33" s="468">
        <f t="shared" si="7"/>
        <v>25.458802593351898</v>
      </c>
      <c r="J33" s="681">
        <f t="shared" si="0"/>
        <v>69.448080872730898</v>
      </c>
      <c r="U33" s="471"/>
      <c r="AO33" s="343"/>
      <c r="AP33" s="344"/>
      <c r="AQ33" s="343"/>
      <c r="AR33" s="352"/>
      <c r="AS33" s="351"/>
      <c r="AT33" s="352"/>
      <c r="AU33" s="351"/>
      <c r="AV33" s="353"/>
      <c r="AW33" s="343">
        <v>1997</v>
      </c>
      <c r="AX33" s="344">
        <v>150</v>
      </c>
      <c r="AY33" s="343">
        <v>185</v>
      </c>
      <c r="AZ33" s="352">
        <v>102</v>
      </c>
      <c r="BA33" s="351">
        <v>112</v>
      </c>
      <c r="BB33" s="352">
        <v>128</v>
      </c>
      <c r="BC33" s="351">
        <v>216.29330420979201</v>
      </c>
      <c r="BD33" s="353">
        <v>40</v>
      </c>
      <c r="BG33" s="689" t="s">
        <v>67</v>
      </c>
      <c r="BH33" s="690">
        <v>101.294303648119</v>
      </c>
      <c r="BI33" s="691">
        <v>101.294303648119</v>
      </c>
    </row>
    <row r="34" spans="1:69" s="140" customFormat="1" ht="33" customHeight="1" x14ac:dyDescent="0.7">
      <c r="A34" s="286" t="s">
        <v>68</v>
      </c>
      <c r="B34" s="286">
        <v>1998</v>
      </c>
      <c r="C34" s="469">
        <f t="shared" si="1"/>
        <v>96.969696969696969</v>
      </c>
      <c r="D34" s="468">
        <f t="shared" si="2"/>
        <v>100</v>
      </c>
      <c r="E34" s="468">
        <f t="shared" si="3"/>
        <v>59.422397902787317</v>
      </c>
      <c r="F34" s="468">
        <f t="shared" si="4"/>
        <v>78.67577688068468</v>
      </c>
      <c r="G34" s="468">
        <f t="shared" si="5"/>
        <v>82.755666607174476</v>
      </c>
      <c r="H34" s="468">
        <f t="shared" si="6"/>
        <v>90.970600525862153</v>
      </c>
      <c r="I34" s="468">
        <f t="shared" si="7"/>
        <v>25.458802593351898</v>
      </c>
      <c r="J34" s="681">
        <f t="shared" si="0"/>
        <v>76.321848782793936</v>
      </c>
      <c r="U34" s="471"/>
      <c r="AO34" s="343"/>
      <c r="AP34" s="344"/>
      <c r="AQ34" s="343"/>
      <c r="AR34" s="352"/>
      <c r="AS34" s="351"/>
      <c r="AT34" s="352"/>
      <c r="AU34" s="351"/>
      <c r="AV34" s="353"/>
      <c r="AW34" s="343">
        <v>1998</v>
      </c>
      <c r="AX34" s="343">
        <v>160</v>
      </c>
      <c r="AY34" s="343">
        <v>185</v>
      </c>
      <c r="AZ34" s="351">
        <v>96</v>
      </c>
      <c r="BA34" s="351">
        <v>131</v>
      </c>
      <c r="BB34" s="351">
        <v>132</v>
      </c>
      <c r="BC34" s="351">
        <v>332.82208758431602</v>
      </c>
      <c r="BD34" s="351">
        <v>40</v>
      </c>
      <c r="BG34" s="689" t="s">
        <v>68</v>
      </c>
      <c r="BH34" s="690">
        <v>102.281306338194</v>
      </c>
      <c r="BI34" s="691">
        <v>102.28130633819499</v>
      </c>
    </row>
    <row r="35" spans="1:69" s="140" customFormat="1" ht="33" customHeight="1" x14ac:dyDescent="0.7">
      <c r="A35" s="286" t="s">
        <v>69</v>
      </c>
      <c r="B35" s="286">
        <v>1999</v>
      </c>
      <c r="C35" s="469">
        <f t="shared" si="1"/>
        <v>87.878787878787875</v>
      </c>
      <c r="D35" s="468">
        <f t="shared" si="2"/>
        <v>100</v>
      </c>
      <c r="E35" s="468">
        <f t="shared" si="3"/>
        <v>62.517314460224163</v>
      </c>
      <c r="F35" s="468">
        <f t="shared" si="4"/>
        <v>70.267678588092423</v>
      </c>
      <c r="G35" s="468">
        <f t="shared" si="5"/>
        <v>84.009540343646833</v>
      </c>
      <c r="H35" s="468">
        <f t="shared" si="6"/>
        <v>50.322420632964992</v>
      </c>
      <c r="I35" s="468">
        <f t="shared" si="7"/>
        <v>25.458802593351898</v>
      </c>
      <c r="J35" s="681">
        <f t="shared" si="0"/>
        <v>68.636363499581165</v>
      </c>
      <c r="U35" s="471"/>
      <c r="AO35" s="343"/>
      <c r="AP35" s="343"/>
      <c r="AQ35" s="343"/>
      <c r="AR35" s="351"/>
      <c r="AS35" s="351"/>
      <c r="AT35" s="351"/>
      <c r="AU35" s="351"/>
      <c r="AV35" s="351"/>
      <c r="AW35" s="343">
        <v>1999</v>
      </c>
      <c r="AX35" s="343">
        <v>145</v>
      </c>
      <c r="AY35" s="343">
        <v>185</v>
      </c>
      <c r="AZ35" s="351">
        <v>101</v>
      </c>
      <c r="BA35" s="351">
        <v>117</v>
      </c>
      <c r="BB35" s="351">
        <v>134</v>
      </c>
      <c r="BC35" s="351">
        <v>184.107975439802</v>
      </c>
      <c r="BD35" s="351">
        <v>40</v>
      </c>
      <c r="BG35" s="689" t="s">
        <v>69</v>
      </c>
      <c r="BH35" s="690">
        <v>103.28891666666701</v>
      </c>
      <c r="BI35" s="691">
        <v>103.288916666666</v>
      </c>
    </row>
    <row r="36" spans="1:69" s="140" customFormat="1" ht="33" customHeight="1" x14ac:dyDescent="0.7">
      <c r="A36" s="286" t="s">
        <v>70</v>
      </c>
      <c r="B36" s="286">
        <v>2000</v>
      </c>
      <c r="C36" s="469">
        <f t="shared" si="1"/>
        <v>87.878787878787875</v>
      </c>
      <c r="D36" s="468">
        <f t="shared" si="2"/>
        <v>100</v>
      </c>
      <c r="E36" s="468">
        <f t="shared" si="3"/>
        <v>61.898331148736787</v>
      </c>
      <c r="F36" s="468">
        <f t="shared" si="4"/>
        <v>63.06073719444192</v>
      </c>
      <c r="G36" s="468">
        <f t="shared" si="5"/>
        <v>58.305128745963842</v>
      </c>
      <c r="H36" s="468">
        <f t="shared" si="6"/>
        <v>34.506111384400533</v>
      </c>
      <c r="I36" s="468">
        <f t="shared" si="7"/>
        <v>81.233145315902377</v>
      </c>
      <c r="J36" s="681">
        <f t="shared" si="0"/>
        <v>69.55460595260476</v>
      </c>
      <c r="U36" s="471"/>
      <c r="AO36" s="343"/>
      <c r="AP36" s="343"/>
      <c r="AQ36" s="343"/>
      <c r="AR36" s="351"/>
      <c r="AS36" s="351"/>
      <c r="AT36" s="351"/>
      <c r="AU36" s="351"/>
      <c r="AV36" s="351"/>
      <c r="AW36" s="343">
        <v>2000</v>
      </c>
      <c r="AX36" s="343">
        <v>145</v>
      </c>
      <c r="AY36" s="343">
        <v>185</v>
      </c>
      <c r="AZ36" s="351">
        <v>100</v>
      </c>
      <c r="BA36" s="351">
        <v>105</v>
      </c>
      <c r="BB36" s="351">
        <v>93</v>
      </c>
      <c r="BC36" s="351">
        <v>126.242939575937</v>
      </c>
      <c r="BD36" s="351">
        <v>127.63073992665301</v>
      </c>
      <c r="BG36" s="689" t="s">
        <v>70</v>
      </c>
      <c r="BH36" s="690">
        <v>104.06574999999999</v>
      </c>
      <c r="BI36" s="691">
        <v>104.06574999999999</v>
      </c>
    </row>
    <row r="37" spans="1:69" s="140" customFormat="1" ht="33" customHeight="1" x14ac:dyDescent="0.7">
      <c r="A37" s="476" t="s">
        <v>71</v>
      </c>
      <c r="B37" s="286">
        <v>2001</v>
      </c>
      <c r="C37" s="469">
        <f t="shared" si="1"/>
        <v>72.727272727272734</v>
      </c>
      <c r="D37" s="468">
        <f t="shared" si="2"/>
        <v>100</v>
      </c>
      <c r="E37" s="468">
        <f t="shared" si="3"/>
        <v>61.898331148736787</v>
      </c>
      <c r="F37" s="468">
        <f t="shared" si="4"/>
        <v>60.658423396558412</v>
      </c>
      <c r="G37" s="468">
        <f t="shared" si="5"/>
        <v>72.097739847159588</v>
      </c>
      <c r="H37" s="468">
        <f t="shared" si="6"/>
        <v>66.332731639944569</v>
      </c>
      <c r="I37" s="468">
        <f t="shared" si="7"/>
        <v>83.649954706280766</v>
      </c>
      <c r="J37" s="681">
        <f t="shared" si="0"/>
        <v>73.909207637993276</v>
      </c>
      <c r="U37" s="471"/>
      <c r="AO37" s="343"/>
      <c r="AP37" s="343"/>
      <c r="AQ37" s="343"/>
      <c r="AR37" s="351"/>
      <c r="AS37" s="351"/>
      <c r="AT37" s="351"/>
      <c r="AU37" s="351"/>
      <c r="AV37" s="351"/>
      <c r="AW37" s="343">
        <v>2001</v>
      </c>
      <c r="AX37" s="343">
        <v>120</v>
      </c>
      <c r="AY37" s="343">
        <v>185</v>
      </c>
      <c r="AZ37" s="351">
        <v>100</v>
      </c>
      <c r="BA37" s="351">
        <v>101</v>
      </c>
      <c r="BB37" s="351">
        <v>115</v>
      </c>
      <c r="BC37" s="351">
        <v>242.682779842706</v>
      </c>
      <c r="BD37" s="351">
        <v>131.42794819128599</v>
      </c>
      <c r="BG37" s="692" t="s">
        <v>73</v>
      </c>
      <c r="BH37" s="690">
        <v>105.34225000000001</v>
      </c>
      <c r="BI37" s="691">
        <v>105.34225000000001</v>
      </c>
    </row>
    <row r="38" spans="1:69" s="140" customFormat="1" ht="33" customHeight="1" x14ac:dyDescent="0.7">
      <c r="A38" s="286" t="s">
        <v>72</v>
      </c>
      <c r="B38" s="286">
        <v>2002</v>
      </c>
      <c r="C38" s="469">
        <f t="shared" si="1"/>
        <v>72.727272727272734</v>
      </c>
      <c r="D38" s="468">
        <f t="shared" si="2"/>
        <v>100</v>
      </c>
      <c r="E38" s="468">
        <f t="shared" si="3"/>
        <v>61.898331148736787</v>
      </c>
      <c r="F38" s="468">
        <f t="shared" si="4"/>
        <v>92.489081218514812</v>
      </c>
      <c r="G38" s="468">
        <f t="shared" si="5"/>
        <v>89.651972157772363</v>
      </c>
      <c r="H38" s="468">
        <f t="shared" si="6"/>
        <v>100</v>
      </c>
      <c r="I38" s="468">
        <f t="shared" si="7"/>
        <v>85.60259725911078</v>
      </c>
      <c r="J38" s="681">
        <f t="shared" si="0"/>
        <v>86.052750644486778</v>
      </c>
      <c r="U38" s="471"/>
      <c r="AO38" s="343"/>
      <c r="AP38" s="343"/>
      <c r="AQ38" s="343"/>
      <c r="AR38" s="351"/>
      <c r="AS38" s="351"/>
      <c r="AT38" s="351"/>
      <c r="AU38" s="351"/>
      <c r="AV38" s="351"/>
      <c r="AW38" s="343">
        <v>2002</v>
      </c>
      <c r="AX38" s="343">
        <v>120</v>
      </c>
      <c r="AY38" s="343">
        <v>185</v>
      </c>
      <c r="AZ38" s="351">
        <v>100</v>
      </c>
      <c r="BA38" s="351">
        <v>154</v>
      </c>
      <c r="BB38" s="351">
        <v>143</v>
      </c>
      <c r="BC38" s="351">
        <v>365.85675554565302</v>
      </c>
      <c r="BD38" s="351">
        <v>134.49587339424099</v>
      </c>
      <c r="BE38" s="365"/>
      <c r="BF38" s="365"/>
      <c r="BG38" s="691" t="s">
        <v>74</v>
      </c>
      <c r="BH38" s="690">
        <v>109.320985506112</v>
      </c>
      <c r="BI38" s="693">
        <v>109.320985506112</v>
      </c>
    </row>
    <row r="39" spans="1:69" s="365" customFormat="1" ht="33" customHeight="1" x14ac:dyDescent="0.7">
      <c r="A39" s="286" t="s">
        <v>290</v>
      </c>
      <c r="B39" s="286">
        <v>2003</v>
      </c>
      <c r="C39" s="469">
        <f t="shared" si="1"/>
        <v>90.909090909090907</v>
      </c>
      <c r="D39" s="468">
        <f t="shared" si="2"/>
        <v>100</v>
      </c>
      <c r="E39" s="468">
        <f t="shared" si="3"/>
        <v>61.898331148736787</v>
      </c>
      <c r="F39" s="468">
        <f t="shared" si="4"/>
        <v>68.465943239679788</v>
      </c>
      <c r="G39" s="468">
        <f t="shared" si="5"/>
        <v>86.893449937533205</v>
      </c>
      <c r="H39" s="468">
        <f t="shared" si="6"/>
        <v>100</v>
      </c>
      <c r="I39" s="468">
        <f t="shared" si="7"/>
        <v>85.562249885169308</v>
      </c>
      <c r="J39" s="681">
        <f t="shared" si="0"/>
        <v>84.818437874315705</v>
      </c>
      <c r="U39" s="470"/>
      <c r="AO39" s="343"/>
      <c r="AP39" s="343"/>
      <c r="AQ39" s="343"/>
      <c r="AR39" s="351"/>
      <c r="AS39" s="351"/>
      <c r="AT39" s="351"/>
      <c r="AU39" s="351"/>
      <c r="AV39" s="351"/>
      <c r="AW39" s="343">
        <v>2003</v>
      </c>
      <c r="AX39" s="343">
        <v>150</v>
      </c>
      <c r="AY39" s="343">
        <v>185</v>
      </c>
      <c r="AZ39" s="351">
        <v>100</v>
      </c>
      <c r="BA39" s="351">
        <v>114</v>
      </c>
      <c r="BB39" s="351">
        <v>138.6</v>
      </c>
      <c r="BC39" s="351">
        <f t="shared" ref="BC39:BC45" si="8">BC38</f>
        <v>365.85675554565302</v>
      </c>
      <c r="BD39" s="351">
        <v>134.43248098009499</v>
      </c>
      <c r="BE39" s="140"/>
      <c r="BF39" s="140"/>
      <c r="BG39" s="691" t="s">
        <v>75</v>
      </c>
      <c r="BH39" s="694">
        <v>110.034833333333</v>
      </c>
      <c r="BI39" s="691">
        <v>110.034833333333</v>
      </c>
      <c r="BJ39" s="140"/>
      <c r="BK39" s="140"/>
      <c r="BL39" s="140"/>
      <c r="BM39" s="140"/>
      <c r="BN39" s="140"/>
      <c r="BO39" s="140"/>
      <c r="BP39" s="140"/>
      <c r="BQ39" s="140"/>
    </row>
    <row r="40" spans="1:69" s="140" customFormat="1" ht="33" customHeight="1" x14ac:dyDescent="0.7">
      <c r="A40" s="312" t="s">
        <v>291</v>
      </c>
      <c r="B40" s="286">
        <v>2004</v>
      </c>
      <c r="C40" s="469">
        <f t="shared" si="1"/>
        <v>90.909090909090907</v>
      </c>
      <c r="D40" s="468">
        <f t="shared" si="2"/>
        <v>100</v>
      </c>
      <c r="E40" s="468">
        <f t="shared" si="3"/>
        <v>61.898331148736787</v>
      </c>
      <c r="F40" s="468">
        <f t="shared" si="4"/>
        <v>51.049168205024408</v>
      </c>
      <c r="G40" s="468">
        <f t="shared" si="5"/>
        <v>57.67819187772767</v>
      </c>
      <c r="H40" s="468">
        <f t="shared" si="6"/>
        <v>100</v>
      </c>
      <c r="I40" s="468">
        <f t="shared" si="7"/>
        <v>86.004347302921175</v>
      </c>
      <c r="J40" s="681">
        <f t="shared" si="0"/>
        <v>78.219875634785836</v>
      </c>
      <c r="U40" s="471"/>
      <c r="AO40" s="343"/>
      <c r="AP40" s="343"/>
      <c r="AQ40" s="343"/>
      <c r="AR40" s="351"/>
      <c r="AS40" s="351"/>
      <c r="AT40" s="351"/>
      <c r="AU40" s="351"/>
      <c r="AV40" s="351"/>
      <c r="AW40" s="343">
        <v>2004</v>
      </c>
      <c r="AX40" s="343">
        <v>150</v>
      </c>
      <c r="AY40" s="343">
        <v>185</v>
      </c>
      <c r="AZ40" s="351">
        <v>100</v>
      </c>
      <c r="BA40" s="351">
        <v>85</v>
      </c>
      <c r="BB40" s="351">
        <v>92</v>
      </c>
      <c r="BC40" s="351">
        <f t="shared" si="8"/>
        <v>365.85675554565302</v>
      </c>
      <c r="BD40" s="351">
        <v>135.127089324114</v>
      </c>
      <c r="BG40" s="689" t="s">
        <v>76</v>
      </c>
      <c r="BH40" s="691">
        <v>110.00591666666701</v>
      </c>
      <c r="BI40" s="691">
        <v>110.00591666666701</v>
      </c>
    </row>
    <row r="41" spans="1:69" s="140" customFormat="1" ht="33" customHeight="1" x14ac:dyDescent="0.7">
      <c r="A41" s="312" t="s">
        <v>292</v>
      </c>
      <c r="B41" s="286">
        <v>2005</v>
      </c>
      <c r="C41" s="469">
        <f t="shared" si="1"/>
        <v>90.909090909090907</v>
      </c>
      <c r="D41" s="468">
        <f t="shared" si="2"/>
        <v>100</v>
      </c>
      <c r="E41" s="468">
        <f t="shared" si="3"/>
        <v>65.597142149821266</v>
      </c>
      <c r="F41" s="468">
        <f t="shared" si="4"/>
        <v>57.054952699733164</v>
      </c>
      <c r="G41" s="468">
        <f t="shared" si="5"/>
        <v>61.439813087144692</v>
      </c>
      <c r="H41" s="468">
        <f t="shared" si="6"/>
        <v>100</v>
      </c>
      <c r="I41" s="468">
        <f t="shared" si="7"/>
        <v>87.470209983493845</v>
      </c>
      <c r="J41" s="681">
        <f t="shared" si="0"/>
        <v>80.353029832754842</v>
      </c>
      <c r="U41" s="471"/>
      <c r="AO41" s="343"/>
      <c r="AP41" s="343"/>
      <c r="AQ41" s="343"/>
      <c r="AR41" s="351"/>
      <c r="AS41" s="351"/>
      <c r="AT41" s="351"/>
      <c r="AU41" s="351"/>
      <c r="AV41" s="351"/>
      <c r="AW41" s="343">
        <v>2005</v>
      </c>
      <c r="AX41" s="343">
        <v>150</v>
      </c>
      <c r="AY41" s="343">
        <v>185</v>
      </c>
      <c r="AZ41" s="351">
        <v>105.975623142725</v>
      </c>
      <c r="BA41" s="351">
        <v>95</v>
      </c>
      <c r="BB41" s="351">
        <v>98</v>
      </c>
      <c r="BC41" s="351">
        <f t="shared" si="8"/>
        <v>365.85675554565302</v>
      </c>
      <c r="BD41" s="351">
        <v>137.43020263857201</v>
      </c>
      <c r="BG41" s="689" t="s">
        <v>77</v>
      </c>
      <c r="BH41" s="691">
        <v>110.941666666667</v>
      </c>
      <c r="BI41" s="691">
        <v>110.941666666667</v>
      </c>
    </row>
    <row r="42" spans="1:69" s="140" customFormat="1" ht="33" customHeight="1" x14ac:dyDescent="0.7">
      <c r="A42" s="312" t="s">
        <v>293</v>
      </c>
      <c r="B42" s="286">
        <v>2006</v>
      </c>
      <c r="C42" s="469">
        <f t="shared" si="1"/>
        <v>90.909090909090907</v>
      </c>
      <c r="D42" s="468">
        <f t="shared" si="2"/>
        <v>100</v>
      </c>
      <c r="E42" s="468">
        <f t="shared" si="3"/>
        <v>67.418284325781698</v>
      </c>
      <c r="F42" s="468">
        <f t="shared" si="4"/>
        <v>67.829379178186656</v>
      </c>
      <c r="G42" s="468">
        <f t="shared" si="5"/>
        <v>79.449145050301723</v>
      </c>
      <c r="H42" s="468">
        <f t="shared" si="6"/>
        <v>100</v>
      </c>
      <c r="I42" s="468">
        <f t="shared" si="7"/>
        <v>89.320266949237606</v>
      </c>
      <c r="J42" s="681">
        <f t="shared" si="0"/>
        <v>84.989452344656939</v>
      </c>
      <c r="U42" s="471"/>
      <c r="AO42" s="343"/>
      <c r="AP42" s="343"/>
      <c r="AQ42" s="343"/>
      <c r="AR42" s="351"/>
      <c r="AS42" s="351"/>
      <c r="AT42" s="351"/>
      <c r="AU42" s="351"/>
      <c r="AV42" s="351"/>
      <c r="AW42" s="343">
        <v>2006</v>
      </c>
      <c r="AX42" s="343">
        <v>150</v>
      </c>
      <c r="AY42" s="343">
        <v>185</v>
      </c>
      <c r="AZ42" s="351">
        <v>108.91777383106</v>
      </c>
      <c r="BA42" s="351">
        <v>112.94008174610001</v>
      </c>
      <c r="BB42" s="351">
        <v>126.72590985727901</v>
      </c>
      <c r="BC42" s="477">
        <f t="shared" si="8"/>
        <v>365.85675554565302</v>
      </c>
      <c r="BD42" s="351">
        <v>140.336948875297</v>
      </c>
      <c r="BG42" s="689" t="s">
        <v>78</v>
      </c>
      <c r="BH42" s="691">
        <v>113.64166666666701</v>
      </c>
      <c r="BI42" s="691">
        <v>113.64166666666701</v>
      </c>
    </row>
    <row r="43" spans="1:69" s="140" customFormat="1" ht="33" customHeight="1" x14ac:dyDescent="0.7">
      <c r="A43" s="312" t="s">
        <v>294</v>
      </c>
      <c r="B43" s="286">
        <v>2007</v>
      </c>
      <c r="C43" s="469">
        <f t="shared" si="1"/>
        <v>90.909090909090907</v>
      </c>
      <c r="D43" s="468">
        <f t="shared" si="2"/>
        <v>100</v>
      </c>
      <c r="E43" s="468">
        <f t="shared" si="3"/>
        <v>72.992700729926781</v>
      </c>
      <c r="F43" s="468">
        <f t="shared" si="4"/>
        <v>75.503607756345659</v>
      </c>
      <c r="G43" s="468">
        <f t="shared" si="5"/>
        <v>89.527136427563818</v>
      </c>
      <c r="H43" s="468">
        <f t="shared" si="6"/>
        <v>100</v>
      </c>
      <c r="I43" s="468">
        <f t="shared" si="7"/>
        <v>94.557775621646599</v>
      </c>
      <c r="J43" s="681">
        <f t="shared" si="0"/>
        <v>89.070044492081962</v>
      </c>
      <c r="U43" s="471"/>
      <c r="AO43" s="343"/>
      <c r="AP43" s="343"/>
      <c r="AQ43" s="343"/>
      <c r="AR43" s="351"/>
      <c r="AS43" s="351"/>
      <c r="AT43" s="351"/>
      <c r="AU43" s="477"/>
      <c r="AV43" s="351"/>
      <c r="AW43" s="343">
        <v>2007</v>
      </c>
      <c r="AX43" s="343">
        <v>150</v>
      </c>
      <c r="AY43" s="343">
        <v>185</v>
      </c>
      <c r="AZ43" s="351">
        <v>117.92353586162299</v>
      </c>
      <c r="BA43" s="351">
        <v>125.718143604497</v>
      </c>
      <c r="BB43" s="351">
        <v>142.800879902693</v>
      </c>
      <c r="BC43" s="477">
        <f t="shared" si="8"/>
        <v>365.85675554565302</v>
      </c>
      <c r="BD43" s="351">
        <v>148.56594339018699</v>
      </c>
      <c r="BG43" s="691" t="s">
        <v>79</v>
      </c>
      <c r="BH43" s="691">
        <v>117.866666666667</v>
      </c>
      <c r="BI43" s="691">
        <v>117.866666666667</v>
      </c>
    </row>
    <row r="44" spans="1:69" s="140" customFormat="1" ht="33" customHeight="1" x14ac:dyDescent="0.7">
      <c r="A44" s="312" t="s">
        <v>295</v>
      </c>
      <c r="B44" s="286">
        <v>2008</v>
      </c>
      <c r="C44" s="469">
        <f t="shared" si="1"/>
        <v>100</v>
      </c>
      <c r="D44" s="468">
        <f t="shared" si="2"/>
        <v>100</v>
      </c>
      <c r="E44" s="468">
        <f t="shared" si="3"/>
        <v>100</v>
      </c>
      <c r="F44" s="468">
        <f t="shared" si="4"/>
        <v>100</v>
      </c>
      <c r="G44" s="468">
        <f t="shared" si="5"/>
        <v>100</v>
      </c>
      <c r="H44" s="468">
        <f t="shared" si="6"/>
        <v>100</v>
      </c>
      <c r="I44" s="468">
        <f t="shared" si="7"/>
        <v>100</v>
      </c>
      <c r="J44" s="681">
        <f t="shared" si="0"/>
        <v>100</v>
      </c>
      <c r="AO44" s="343"/>
      <c r="AP44" s="343"/>
      <c r="AQ44" s="343"/>
      <c r="AR44" s="351"/>
      <c r="AS44" s="351"/>
      <c r="AT44" s="351"/>
      <c r="AU44" s="477"/>
      <c r="AV44" s="351"/>
      <c r="AW44" s="343">
        <v>2008</v>
      </c>
      <c r="AX44" s="343">
        <v>165</v>
      </c>
      <c r="AY44" s="343">
        <v>185</v>
      </c>
      <c r="AZ44" s="351">
        <v>161.555244130424</v>
      </c>
      <c r="BA44" s="351">
        <v>166.50614101805101</v>
      </c>
      <c r="BB44" s="351">
        <v>159.505693581781</v>
      </c>
      <c r="BC44" s="351">
        <f t="shared" si="8"/>
        <v>365.85675554565302</v>
      </c>
      <c r="BD44" s="351">
        <v>157.116580221433</v>
      </c>
      <c r="BG44" s="689" t="s">
        <v>80</v>
      </c>
      <c r="BH44" s="691">
        <v>124.75833333333399</v>
      </c>
      <c r="BI44" s="691">
        <v>124.75833333333399</v>
      </c>
    </row>
    <row r="45" spans="1:69" s="140" customFormat="1" ht="33" customHeight="1" x14ac:dyDescent="0.7">
      <c r="A45" s="312" t="s">
        <v>296</v>
      </c>
      <c r="B45" s="286">
        <v>2009</v>
      </c>
      <c r="C45" s="469">
        <f t="shared" si="1"/>
        <v>103.03030303030303</v>
      </c>
      <c r="D45" s="468">
        <f t="shared" si="2"/>
        <v>100</v>
      </c>
      <c r="E45" s="468">
        <f t="shared" si="3"/>
        <v>87.000000000000071</v>
      </c>
      <c r="F45" s="468">
        <f t="shared" si="4"/>
        <v>98.494865713223561</v>
      </c>
      <c r="G45" s="468">
        <f t="shared" si="5"/>
        <v>95.921340840134064</v>
      </c>
      <c r="H45" s="468">
        <f t="shared" si="6"/>
        <v>100</v>
      </c>
      <c r="I45" s="468">
        <f t="shared" si="7"/>
        <v>98.954853612879873</v>
      </c>
      <c r="J45" s="681">
        <f t="shared" si="0"/>
        <v>97.628766170934384</v>
      </c>
      <c r="U45" s="471"/>
      <c r="AO45" s="343"/>
      <c r="AP45" s="351"/>
      <c r="AQ45" s="343"/>
      <c r="AR45" s="351"/>
      <c r="AS45" s="351"/>
      <c r="AT45" s="351"/>
      <c r="AU45" s="477"/>
      <c r="AV45" s="351"/>
      <c r="AW45" s="343">
        <v>2009</v>
      </c>
      <c r="AX45" s="343">
        <v>170</v>
      </c>
      <c r="AY45" s="343">
        <v>185</v>
      </c>
      <c r="AZ45" s="351">
        <v>140.55306239346899</v>
      </c>
      <c r="BA45" s="351">
        <v>164</v>
      </c>
      <c r="BB45" s="351">
        <v>153</v>
      </c>
      <c r="BC45" s="351">
        <f t="shared" si="8"/>
        <v>365.85675554565302</v>
      </c>
      <c r="BD45" s="351">
        <v>155.47448195968201</v>
      </c>
      <c r="BG45" s="689" t="s">
        <v>81</v>
      </c>
      <c r="BH45" s="691">
        <v>128.46666666666701</v>
      </c>
      <c r="BI45" s="691">
        <v>128.46666666666701</v>
      </c>
    </row>
    <row r="46" spans="1:69" s="74" customFormat="1" ht="33" customHeight="1" thickBot="1" x14ac:dyDescent="0.75">
      <c r="A46" s="312" t="s">
        <v>383</v>
      </c>
      <c r="B46" s="286">
        <v>2010</v>
      </c>
      <c r="C46" s="469">
        <f t="shared" si="1"/>
        <v>100</v>
      </c>
      <c r="D46" s="468">
        <f t="shared" si="2"/>
        <v>105.40540540540539</v>
      </c>
      <c r="E46" s="468">
        <f t="shared" si="3"/>
        <v>88.989450798489443</v>
      </c>
      <c r="F46" s="468">
        <f t="shared" si="4"/>
        <v>91.035500651053326</v>
      </c>
      <c r="G46" s="468">
        <f t="shared" si="5"/>
        <v>90.166060389726027</v>
      </c>
      <c r="H46" s="468">
        <f t="shared" si="6"/>
        <v>89.990072110093109</v>
      </c>
      <c r="I46" s="468">
        <f t="shared" si="7"/>
        <v>99.175999999999974</v>
      </c>
      <c r="J46" s="681">
        <f t="shared" si="0"/>
        <v>94.966069907823893</v>
      </c>
      <c r="AO46" s="355"/>
      <c r="AP46" s="356"/>
      <c r="AQ46" s="355"/>
      <c r="AR46" s="356"/>
      <c r="AS46" s="356"/>
      <c r="AT46" s="356"/>
      <c r="AU46" s="367"/>
      <c r="AV46" s="356"/>
      <c r="AW46" s="343">
        <v>2010</v>
      </c>
      <c r="AX46" s="343">
        <v>165</v>
      </c>
      <c r="AY46" s="343">
        <v>195</v>
      </c>
      <c r="AZ46" s="351">
        <v>143.76712448782317</v>
      </c>
      <c r="BA46" s="351">
        <v>151.57969909053159</v>
      </c>
      <c r="BB46" s="351">
        <v>143.82</v>
      </c>
      <c r="BC46" s="351">
        <v>329.23475813518024</v>
      </c>
      <c r="BD46" s="351">
        <v>155.82193960040834</v>
      </c>
      <c r="BE46" s="140"/>
      <c r="BF46" s="140"/>
      <c r="BG46" s="689" t="s">
        <v>398</v>
      </c>
      <c r="BH46" s="691"/>
      <c r="BI46" s="691"/>
    </row>
    <row r="47" spans="1:69" s="74" customFormat="1" ht="33" customHeight="1" thickTop="1" x14ac:dyDescent="0.7">
      <c r="A47" s="312" t="s">
        <v>384</v>
      </c>
      <c r="B47" s="286">
        <v>2011</v>
      </c>
      <c r="C47" s="469">
        <f t="shared" si="1"/>
        <v>106.06060606060606</v>
      </c>
      <c r="D47" s="468">
        <f t="shared" si="2"/>
        <v>110.81081081081081</v>
      </c>
      <c r="E47" s="468">
        <f t="shared" si="3"/>
        <v>98.301803473338225</v>
      </c>
      <c r="F47" s="468">
        <f t="shared" si="4"/>
        <v>93.089659667985686</v>
      </c>
      <c r="G47" s="468">
        <f t="shared" si="5"/>
        <v>97.258509754401459</v>
      </c>
      <c r="H47" s="468">
        <f t="shared" si="6"/>
        <v>108.00002387764343</v>
      </c>
      <c r="I47" s="468">
        <f t="shared" si="7"/>
        <v>102.54798399999996</v>
      </c>
      <c r="J47" s="681">
        <f t="shared" si="0"/>
        <v>102.29562823496939</v>
      </c>
      <c r="AW47" s="343">
        <v>2011</v>
      </c>
      <c r="AX47" s="343">
        <v>175</v>
      </c>
      <c r="AY47" s="343">
        <v>205</v>
      </c>
      <c r="AZ47" s="351">
        <v>158.81171858596119</v>
      </c>
      <c r="BA47" s="351">
        <v>155</v>
      </c>
      <c r="BB47" s="351">
        <v>155.13286055106218</v>
      </c>
      <c r="BC47" s="477">
        <v>395.1253833472768</v>
      </c>
      <c r="BD47" s="351">
        <v>161.11988554682222</v>
      </c>
      <c r="BE47" s="140"/>
      <c r="BF47" s="140"/>
      <c r="BG47" s="689" t="s">
        <v>399</v>
      </c>
      <c r="BH47" s="691"/>
      <c r="BI47" s="691"/>
    </row>
    <row r="48" spans="1:69" ht="33" customHeight="1" x14ac:dyDescent="0.7">
      <c r="A48" s="312" t="s">
        <v>385</v>
      </c>
      <c r="B48" s="286">
        <v>2012</v>
      </c>
      <c r="C48" s="469">
        <f t="shared" si="1"/>
        <v>115.15151515151516</v>
      </c>
      <c r="D48" s="468">
        <f t="shared" si="2"/>
        <v>137.83783783783784</v>
      </c>
      <c r="E48" s="468">
        <f t="shared" si="3"/>
        <v>102.25888561466321</v>
      </c>
      <c r="F48" s="468">
        <f t="shared" si="4"/>
        <v>107.08373871178472</v>
      </c>
      <c r="G48" s="468">
        <f t="shared" si="5"/>
        <v>113.54270892041491</v>
      </c>
      <c r="H48" s="468">
        <f t="shared" si="6"/>
        <v>130.92834750230855</v>
      </c>
      <c r="I48" s="468">
        <f t="shared" si="7"/>
        <v>103.98365577599998</v>
      </c>
      <c r="J48" s="681">
        <f t="shared" si="0"/>
        <v>115.82666993064633</v>
      </c>
      <c r="AW48" s="343">
        <v>2012</v>
      </c>
      <c r="AX48" s="343">
        <v>190</v>
      </c>
      <c r="AY48" s="343">
        <v>255</v>
      </c>
      <c r="AZ48" s="351">
        <v>165.20459229982018</v>
      </c>
      <c r="BA48" s="351">
        <v>178.30100098684554</v>
      </c>
      <c r="BB48" s="351">
        <v>181.10708537505053</v>
      </c>
      <c r="BC48" s="477">
        <v>479.01020426148409</v>
      </c>
      <c r="BD48" s="351">
        <v>163.37556394447773</v>
      </c>
      <c r="BE48" s="140"/>
      <c r="BF48" s="140"/>
      <c r="BG48" s="689" t="s">
        <v>400</v>
      </c>
      <c r="BH48" s="691"/>
      <c r="BI48" s="691"/>
    </row>
    <row r="49" spans="1:61" ht="33" customHeight="1" thickBot="1" x14ac:dyDescent="0.75">
      <c r="A49" s="312" t="s">
        <v>386</v>
      </c>
      <c r="B49" s="286">
        <v>2013</v>
      </c>
      <c r="C49" s="469">
        <f t="shared" si="1"/>
        <v>121.21212121212122</v>
      </c>
      <c r="D49" s="468">
        <f t="shared" si="2"/>
        <v>137.83783783783784</v>
      </c>
      <c r="E49" s="468">
        <f t="shared" si="3"/>
        <v>97.437475134345874</v>
      </c>
      <c r="F49" s="468">
        <f t="shared" si="4"/>
        <v>106.337587439255</v>
      </c>
      <c r="G49" s="468">
        <f t="shared" si="5"/>
        <v>103.09614348905312</v>
      </c>
      <c r="H49" s="468">
        <f t="shared" si="6"/>
        <v>111.72546591580539</v>
      </c>
      <c r="I49" s="468">
        <f t="shared" si="7"/>
        <v>104.71154136643197</v>
      </c>
      <c r="J49" s="681">
        <f t="shared" si="0"/>
        <v>111.76545319926434</v>
      </c>
      <c r="AW49" s="343">
        <v>2013</v>
      </c>
      <c r="AX49" s="351">
        <v>200</v>
      </c>
      <c r="AY49" s="343">
        <v>255</v>
      </c>
      <c r="AZ49" s="351">
        <v>157.41535082781365</v>
      </c>
      <c r="BA49" s="351">
        <v>177.05861329679925</v>
      </c>
      <c r="BB49" s="351">
        <v>164.44421872828232</v>
      </c>
      <c r="BC49" s="477">
        <v>408.75516471782998</v>
      </c>
      <c r="BD49" s="351">
        <v>164.51919289208908</v>
      </c>
      <c r="BE49" s="140"/>
      <c r="BF49" s="140"/>
      <c r="BG49" s="695" t="s">
        <v>401</v>
      </c>
      <c r="BH49" s="696"/>
      <c r="BI49" s="696"/>
    </row>
    <row r="50" spans="1:61" ht="25.9" thickTop="1" x14ac:dyDescent="0.75">
      <c r="A50" s="312" t="s">
        <v>409</v>
      </c>
      <c r="B50" s="286">
        <v>2014</v>
      </c>
      <c r="C50" s="469">
        <f t="shared" ref="C50:C53" si="9">AX50/$AX$44*100</f>
        <v>121.21212121212122</v>
      </c>
      <c r="D50" s="468">
        <f t="shared" ref="D50:D53" si="10">AY50/$AY$44*100</f>
        <v>137.83783783783784</v>
      </c>
      <c r="E50" s="468">
        <f t="shared" ref="E50:E53" si="11">AZ50/$AZ$44*100</f>
        <v>102.75122970690308</v>
      </c>
      <c r="F50" s="468">
        <f t="shared" ref="F50:F53" si="12">BA50/$BA$44*100</f>
        <v>109.30527780369931</v>
      </c>
      <c r="G50" s="468">
        <f t="shared" ref="G50:G53" si="13">BB50/$BB$44*100</f>
        <v>104.07152012720428</v>
      </c>
      <c r="H50" s="468">
        <f t="shared" ref="H50:H53" si="14">BC50/$BC$44*100</f>
        <v>99.765822133207521</v>
      </c>
      <c r="I50" s="468">
        <f t="shared" ref="I50:I53" si="15">BD50/$BD$44*100</f>
        <v>106.92697089207796</v>
      </c>
      <c r="J50" s="681">
        <f t="shared" ref="J50:J53" si="16">AVERAGE(C50:I50)</f>
        <v>111.69582567329303</v>
      </c>
      <c r="AW50" s="449">
        <v>2014</v>
      </c>
      <c r="AX50" s="706">
        <v>200</v>
      </c>
      <c r="AY50" s="451">
        <v>255</v>
      </c>
      <c r="AZ50" s="707">
        <v>166</v>
      </c>
      <c r="BA50" s="451">
        <v>182</v>
      </c>
      <c r="BB50" s="707">
        <v>166</v>
      </c>
      <c r="BC50" s="451">
        <v>365</v>
      </c>
      <c r="BD50" s="453">
        <v>168</v>
      </c>
      <c r="BE50" s="74"/>
      <c r="BF50" s="74"/>
      <c r="BG50" s="88"/>
      <c r="BH50" s="88"/>
      <c r="BI50" s="88"/>
    </row>
    <row r="51" spans="1:61" ht="25.5" x14ac:dyDescent="0.75">
      <c r="A51" s="312" t="s">
        <v>410</v>
      </c>
      <c r="B51" s="286">
        <v>2015</v>
      </c>
      <c r="C51" s="469">
        <f t="shared" si="9"/>
        <v>121.21212121212122</v>
      </c>
      <c r="D51" s="468">
        <f t="shared" si="10"/>
        <v>137.83783783783784</v>
      </c>
      <c r="E51" s="468">
        <f t="shared" si="11"/>
        <v>92.667372579462352</v>
      </c>
      <c r="F51" s="468">
        <f t="shared" si="12"/>
        <v>101.59308787319227</v>
      </c>
      <c r="G51" s="468">
        <f t="shared" si="13"/>
        <v>96.324166586081844</v>
      </c>
      <c r="H51" s="468">
        <f t="shared" si="14"/>
        <v>122.63525219578003</v>
      </c>
      <c r="I51" s="468">
        <f t="shared" si="15"/>
        <v>103.70455420284028</v>
      </c>
      <c r="J51" s="681">
        <f t="shared" si="16"/>
        <v>110.85348464104514</v>
      </c>
      <c r="AW51" s="449">
        <v>2015</v>
      </c>
      <c r="AX51" s="706">
        <v>200</v>
      </c>
      <c r="AY51" s="451">
        <v>255</v>
      </c>
      <c r="AZ51" s="707">
        <v>149.709</v>
      </c>
      <c r="BA51" s="451">
        <v>169.15873015873001</v>
      </c>
      <c r="BB51" s="707">
        <v>153.64252999999999</v>
      </c>
      <c r="BC51" s="451">
        <v>448.66935483870998</v>
      </c>
      <c r="BD51" s="453">
        <v>162.937049097385</v>
      </c>
    </row>
    <row r="52" spans="1:61" ht="25.5" x14ac:dyDescent="0.75">
      <c r="A52" s="312" t="s">
        <v>411</v>
      </c>
      <c r="B52" s="286">
        <v>2016</v>
      </c>
      <c r="C52" s="469">
        <f t="shared" si="9"/>
        <v>127.27272727272727</v>
      </c>
      <c r="D52" s="468">
        <f t="shared" si="10"/>
        <v>137.83783783783784</v>
      </c>
      <c r="E52" s="468">
        <f t="shared" si="11"/>
        <v>77.372913935920991</v>
      </c>
      <c r="F52" s="468">
        <f t="shared" si="12"/>
        <v>101.49334589598855</v>
      </c>
      <c r="G52" s="468">
        <f t="shared" si="13"/>
        <v>100.15265088635483</v>
      </c>
      <c r="H52" s="468">
        <f t="shared" si="14"/>
        <v>112.53527982705414</v>
      </c>
      <c r="I52" s="468">
        <f t="shared" si="15"/>
        <v>100.6847953798903</v>
      </c>
      <c r="J52" s="681">
        <f t="shared" si="16"/>
        <v>108.19279300511057</v>
      </c>
      <c r="AW52" s="449">
        <v>2016</v>
      </c>
      <c r="AX52" s="706">
        <v>210</v>
      </c>
      <c r="AY52" s="451">
        <v>255</v>
      </c>
      <c r="AZ52" s="707">
        <v>125</v>
      </c>
      <c r="BA52" s="451">
        <v>168.99265364151299</v>
      </c>
      <c r="BB52" s="707">
        <v>159.74918043682001</v>
      </c>
      <c r="BC52" s="451">
        <v>411.71792361948201</v>
      </c>
      <c r="BD52" s="453">
        <v>158.19250730383101</v>
      </c>
    </row>
    <row r="53" spans="1:61" ht="25.9" thickBot="1" x14ac:dyDescent="0.8">
      <c r="A53" s="293" t="s">
        <v>412</v>
      </c>
      <c r="B53" s="149">
        <v>2017</v>
      </c>
      <c r="C53" s="708">
        <f t="shared" si="9"/>
        <v>127.27272727272727</v>
      </c>
      <c r="D53" s="708">
        <f t="shared" si="10"/>
        <v>162.16216216216216</v>
      </c>
      <c r="E53" s="708">
        <f t="shared" si="11"/>
        <v>80.467830493357823</v>
      </c>
      <c r="F53" s="708">
        <f t="shared" si="12"/>
        <v>111.96951931531845</v>
      </c>
      <c r="G53" s="708">
        <f t="shared" si="13"/>
        <v>101.89081377979632</v>
      </c>
      <c r="H53" s="708">
        <f t="shared" si="14"/>
        <v>100.39605772904861</v>
      </c>
      <c r="I53" s="708">
        <f t="shared" si="15"/>
        <v>100.13231022775446</v>
      </c>
      <c r="J53" s="709">
        <f t="shared" si="16"/>
        <v>112.04163156859502</v>
      </c>
      <c r="AW53" s="455">
        <v>2017</v>
      </c>
      <c r="AX53" s="456">
        <v>210</v>
      </c>
      <c r="AY53" s="456">
        <v>300</v>
      </c>
      <c r="AZ53" s="456">
        <v>130</v>
      </c>
      <c r="BA53" s="456">
        <v>186.436125728398</v>
      </c>
      <c r="BB53" s="456">
        <v>162.521649215585</v>
      </c>
      <c r="BC53" s="456">
        <v>367.30575950323799</v>
      </c>
      <c r="BD53" s="456">
        <v>157.32446152656399</v>
      </c>
    </row>
    <row r="54" spans="1:61" ht="15.75" thickTop="1" x14ac:dyDescent="0.45"/>
    <row r="55" spans="1:61" ht="17.25" x14ac:dyDescent="0.45">
      <c r="A55" s="564" t="s">
        <v>378</v>
      </c>
    </row>
  </sheetData>
  <printOptions horizontalCentered="1" verticalCentered="1"/>
  <pageMargins left="0.59055118110236227" right="0.35433070866141736" top="0.59055118110236227" bottom="0.59055118110236227" header="0.31496062992125984" footer="0.35433070866141736"/>
  <pageSetup paperSize="9" scale="51" firstPageNumber="0" orientation="portrait" r:id="rId1"/>
  <headerFooter scaleWithDoc="0">
    <oddHeader>&amp;CBADIS EDITION 2014-2018</oddHeader>
    <oddFooter>&amp;C&amp;7 100&amp;R&amp;7SECTION G - AGRICULTURE ET SECURITE ALIMENTAIRE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/>
  <dimension ref="A1:AKU62"/>
  <sheetViews>
    <sheetView view="pageBreakPreview" zoomScale="60" zoomScaleNormal="60" zoomScalePageLayoutView="60" workbookViewId="0">
      <selection activeCell="N67" sqref="N67"/>
    </sheetView>
  </sheetViews>
  <sheetFormatPr baseColWidth="10" defaultRowHeight="13.15" x14ac:dyDescent="0.4"/>
  <cols>
    <col min="1" max="9" width="15.625" style="72" customWidth="1"/>
    <col min="10" max="10" width="17.0625" style="72" bestFit="1" customWidth="1"/>
    <col min="11" max="983" width="11" style="72"/>
  </cols>
  <sheetData>
    <row r="1" spans="1:983" s="111" customFormat="1" ht="24" customHeight="1" x14ac:dyDescent="0.65">
      <c r="A1" s="558" t="s">
        <v>381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  <c r="AY1" s="435"/>
      <c r="AZ1" s="435"/>
      <c r="BA1" s="435"/>
      <c r="BB1" s="435"/>
      <c r="BC1" s="435"/>
      <c r="BD1" s="435"/>
      <c r="BE1" s="435"/>
      <c r="BF1" s="435"/>
      <c r="BG1" s="435"/>
      <c r="BH1" s="435"/>
      <c r="BI1" s="435"/>
      <c r="BJ1" s="435"/>
      <c r="BK1" s="435"/>
      <c r="BL1" s="435"/>
      <c r="BM1" s="435"/>
      <c r="BN1" s="435"/>
      <c r="BO1" s="435"/>
      <c r="BP1" s="435"/>
      <c r="BQ1" s="435"/>
      <c r="BR1" s="435"/>
      <c r="BS1" s="435"/>
      <c r="BT1" s="435"/>
      <c r="BU1" s="435"/>
      <c r="BV1" s="435"/>
      <c r="BW1" s="435"/>
      <c r="BX1" s="435"/>
      <c r="BY1" s="435"/>
      <c r="BZ1" s="435"/>
      <c r="CA1" s="435"/>
      <c r="CB1" s="435"/>
      <c r="CC1" s="435"/>
      <c r="CD1" s="435"/>
      <c r="CE1" s="435"/>
      <c r="CF1" s="435"/>
      <c r="CG1" s="435"/>
      <c r="CH1" s="435"/>
      <c r="CI1" s="435"/>
      <c r="CJ1" s="435"/>
      <c r="CK1" s="435"/>
      <c r="CL1" s="435"/>
      <c r="CM1" s="435"/>
      <c r="CN1" s="435"/>
      <c r="CO1" s="435"/>
      <c r="CP1" s="435"/>
      <c r="CQ1" s="435"/>
      <c r="CR1" s="435"/>
      <c r="CS1" s="435"/>
      <c r="CT1" s="435"/>
      <c r="CU1" s="435"/>
      <c r="CV1" s="435"/>
      <c r="CW1" s="435"/>
      <c r="CX1" s="435"/>
      <c r="CY1" s="435"/>
      <c r="CZ1" s="435"/>
      <c r="DA1" s="435"/>
      <c r="DB1" s="435"/>
      <c r="DC1" s="435"/>
      <c r="DD1" s="435"/>
      <c r="DE1" s="435"/>
      <c r="DF1" s="435"/>
      <c r="DG1" s="435"/>
      <c r="DH1" s="435"/>
      <c r="DI1" s="435"/>
      <c r="DJ1" s="435"/>
      <c r="DK1" s="435"/>
      <c r="DL1" s="435"/>
      <c r="DM1" s="435"/>
      <c r="DN1" s="435"/>
      <c r="DO1" s="435"/>
      <c r="DP1" s="435"/>
      <c r="DQ1" s="435"/>
      <c r="DR1" s="435"/>
      <c r="DS1" s="435"/>
      <c r="DT1" s="435"/>
      <c r="DU1" s="435"/>
      <c r="DV1" s="435"/>
      <c r="DW1" s="435"/>
      <c r="DX1" s="435"/>
      <c r="DY1" s="435"/>
      <c r="DZ1" s="435"/>
      <c r="EA1" s="435"/>
      <c r="EB1" s="435"/>
      <c r="EC1" s="435"/>
      <c r="ED1" s="435"/>
      <c r="EE1" s="435"/>
      <c r="EF1" s="435"/>
      <c r="EG1" s="435"/>
      <c r="EH1" s="435"/>
      <c r="EI1" s="435"/>
      <c r="EJ1" s="435"/>
      <c r="EK1" s="435"/>
      <c r="EL1" s="435"/>
      <c r="EM1" s="435"/>
      <c r="EN1" s="435"/>
      <c r="EO1" s="435"/>
      <c r="EP1" s="435"/>
      <c r="EQ1" s="435"/>
      <c r="ER1" s="435"/>
      <c r="ES1" s="435"/>
      <c r="ET1" s="435"/>
      <c r="EU1" s="435"/>
      <c r="EV1" s="435"/>
      <c r="EW1" s="435"/>
      <c r="EX1" s="435"/>
      <c r="EY1" s="435"/>
      <c r="EZ1" s="435"/>
      <c r="FA1" s="435"/>
      <c r="FB1" s="435"/>
      <c r="FC1" s="435"/>
      <c r="FD1" s="435"/>
      <c r="FE1" s="435"/>
      <c r="FF1" s="435"/>
      <c r="FG1" s="435"/>
      <c r="FH1" s="435"/>
      <c r="FI1" s="435"/>
      <c r="FJ1" s="435"/>
      <c r="FK1" s="435"/>
      <c r="FL1" s="435"/>
      <c r="FM1" s="435"/>
      <c r="FN1" s="435"/>
      <c r="FO1" s="435"/>
      <c r="FP1" s="435"/>
      <c r="FQ1" s="435"/>
      <c r="FR1" s="435"/>
      <c r="FS1" s="435"/>
      <c r="FT1" s="435"/>
      <c r="FU1" s="435"/>
      <c r="FV1" s="435"/>
      <c r="FW1" s="435"/>
      <c r="FX1" s="435"/>
      <c r="FY1" s="435"/>
      <c r="FZ1" s="435"/>
      <c r="GA1" s="435"/>
      <c r="GB1" s="435"/>
      <c r="GC1" s="435"/>
      <c r="GD1" s="435"/>
      <c r="GE1" s="435"/>
      <c r="GF1" s="435"/>
      <c r="GG1" s="435"/>
      <c r="GH1" s="435"/>
      <c r="GI1" s="435"/>
      <c r="GJ1" s="435"/>
      <c r="GK1" s="435"/>
      <c r="GL1" s="435"/>
      <c r="GM1" s="435"/>
      <c r="GN1" s="435"/>
      <c r="GO1" s="435"/>
      <c r="GP1" s="435"/>
      <c r="GQ1" s="435"/>
      <c r="GR1" s="435"/>
      <c r="GS1" s="435"/>
      <c r="GT1" s="435"/>
      <c r="GU1" s="435"/>
      <c r="GV1" s="435"/>
      <c r="GW1" s="435"/>
      <c r="GX1" s="435"/>
      <c r="GY1" s="435"/>
      <c r="GZ1" s="435"/>
      <c r="HA1" s="435"/>
      <c r="HB1" s="435"/>
      <c r="HC1" s="435"/>
      <c r="HD1" s="435"/>
      <c r="HE1" s="435"/>
      <c r="HF1" s="435"/>
      <c r="HG1" s="435"/>
      <c r="HH1" s="435"/>
      <c r="HI1" s="435"/>
      <c r="HJ1" s="435"/>
      <c r="HK1" s="435"/>
      <c r="HL1" s="435"/>
      <c r="HM1" s="435"/>
      <c r="HN1" s="435"/>
      <c r="HO1" s="435"/>
      <c r="HP1" s="435"/>
      <c r="HQ1" s="435"/>
      <c r="HR1" s="435"/>
      <c r="HS1" s="435"/>
      <c r="HT1" s="435"/>
      <c r="HU1" s="435"/>
      <c r="HV1" s="435"/>
      <c r="HW1" s="435"/>
      <c r="HX1" s="435"/>
      <c r="HY1" s="435"/>
      <c r="HZ1" s="435"/>
      <c r="IA1" s="435"/>
      <c r="IB1" s="435"/>
      <c r="IC1" s="435"/>
      <c r="ID1" s="435"/>
      <c r="IE1" s="435"/>
      <c r="IF1" s="435"/>
      <c r="IG1" s="435"/>
      <c r="IH1" s="435"/>
      <c r="II1" s="435"/>
      <c r="IJ1" s="435"/>
      <c r="IK1" s="435"/>
      <c r="IL1" s="435"/>
      <c r="IM1" s="435"/>
      <c r="IN1" s="435"/>
      <c r="IO1" s="435"/>
      <c r="IP1" s="435"/>
      <c r="IQ1" s="435"/>
      <c r="IR1" s="435"/>
      <c r="IS1" s="435"/>
      <c r="IT1" s="435"/>
      <c r="IU1" s="435"/>
      <c r="IV1" s="435"/>
      <c r="IW1" s="435"/>
      <c r="IX1" s="435"/>
      <c r="IY1" s="435"/>
      <c r="IZ1" s="435"/>
      <c r="JA1" s="435"/>
      <c r="JB1" s="435"/>
      <c r="JC1" s="435"/>
      <c r="JD1" s="435"/>
      <c r="JE1" s="435"/>
      <c r="JF1" s="435"/>
      <c r="JG1" s="435"/>
      <c r="JH1" s="435"/>
      <c r="JI1" s="435"/>
      <c r="JJ1" s="435"/>
      <c r="JK1" s="435"/>
      <c r="JL1" s="435"/>
      <c r="JM1" s="435"/>
      <c r="JN1" s="435"/>
      <c r="JO1" s="435"/>
      <c r="JP1" s="435"/>
      <c r="JQ1" s="435"/>
      <c r="JR1" s="435"/>
      <c r="JS1" s="435"/>
      <c r="JT1" s="435"/>
      <c r="JU1" s="435"/>
      <c r="JV1" s="435"/>
      <c r="JW1" s="435"/>
      <c r="JX1" s="435"/>
      <c r="JY1" s="435"/>
      <c r="JZ1" s="435"/>
      <c r="KA1" s="435"/>
      <c r="KB1" s="435"/>
      <c r="KC1" s="435"/>
      <c r="KD1" s="435"/>
      <c r="KE1" s="435"/>
      <c r="KF1" s="435"/>
      <c r="KG1" s="435"/>
      <c r="KH1" s="435"/>
      <c r="KI1" s="435"/>
      <c r="KJ1" s="435"/>
      <c r="KK1" s="435"/>
      <c r="KL1" s="435"/>
      <c r="KM1" s="435"/>
      <c r="KN1" s="435"/>
      <c r="KO1" s="435"/>
      <c r="KP1" s="435"/>
      <c r="KQ1" s="435"/>
      <c r="KR1" s="435"/>
      <c r="KS1" s="435"/>
      <c r="KT1" s="435"/>
      <c r="KU1" s="435"/>
      <c r="KV1" s="435"/>
      <c r="KW1" s="435"/>
      <c r="KX1" s="435"/>
      <c r="KY1" s="435"/>
      <c r="KZ1" s="435"/>
      <c r="LA1" s="435"/>
      <c r="LB1" s="435"/>
      <c r="LC1" s="435"/>
      <c r="LD1" s="435"/>
      <c r="LE1" s="435"/>
      <c r="LF1" s="435"/>
      <c r="LG1" s="435"/>
      <c r="LH1" s="435"/>
      <c r="LI1" s="435"/>
      <c r="LJ1" s="435"/>
      <c r="LK1" s="435"/>
      <c r="LL1" s="435"/>
      <c r="LM1" s="435"/>
      <c r="LN1" s="435"/>
      <c r="LO1" s="435"/>
      <c r="LP1" s="435"/>
      <c r="LQ1" s="435"/>
      <c r="LR1" s="435"/>
      <c r="LS1" s="435"/>
      <c r="LT1" s="435"/>
      <c r="LU1" s="435"/>
      <c r="LV1" s="435"/>
      <c r="LW1" s="435"/>
      <c r="LX1" s="435"/>
      <c r="LY1" s="435"/>
      <c r="LZ1" s="435"/>
      <c r="MA1" s="435"/>
      <c r="MB1" s="435"/>
      <c r="MC1" s="435"/>
      <c r="MD1" s="435"/>
      <c r="ME1" s="435"/>
      <c r="MF1" s="435"/>
      <c r="MG1" s="435"/>
      <c r="MH1" s="435"/>
      <c r="MI1" s="435"/>
      <c r="MJ1" s="435"/>
      <c r="MK1" s="435"/>
      <c r="ML1" s="435"/>
      <c r="MM1" s="435"/>
      <c r="MN1" s="435"/>
      <c r="MO1" s="435"/>
      <c r="MP1" s="435"/>
      <c r="MQ1" s="435"/>
      <c r="MR1" s="435"/>
      <c r="MS1" s="435"/>
      <c r="MT1" s="435"/>
      <c r="MU1" s="435"/>
      <c r="MV1" s="435"/>
      <c r="MW1" s="435"/>
      <c r="MX1" s="435"/>
      <c r="MY1" s="435"/>
      <c r="MZ1" s="435"/>
      <c r="NA1" s="435"/>
      <c r="NB1" s="435"/>
      <c r="NC1" s="435"/>
      <c r="ND1" s="435"/>
      <c r="NE1" s="435"/>
      <c r="NF1" s="435"/>
      <c r="NG1" s="435"/>
      <c r="NH1" s="435"/>
      <c r="NI1" s="435"/>
      <c r="NJ1" s="435"/>
      <c r="NK1" s="435"/>
      <c r="NL1" s="435"/>
      <c r="NM1" s="435"/>
      <c r="NN1" s="435"/>
      <c r="NO1" s="435"/>
      <c r="NP1" s="435"/>
      <c r="NQ1" s="435"/>
      <c r="NR1" s="435"/>
      <c r="NS1" s="435"/>
      <c r="NT1" s="435"/>
      <c r="NU1" s="435"/>
      <c r="NV1" s="435"/>
      <c r="NW1" s="435"/>
      <c r="NX1" s="435"/>
      <c r="NY1" s="435"/>
      <c r="NZ1" s="435"/>
      <c r="OA1" s="435"/>
      <c r="OB1" s="435"/>
      <c r="OC1" s="435"/>
      <c r="OD1" s="435"/>
      <c r="OE1" s="435"/>
      <c r="OF1" s="435"/>
      <c r="OG1" s="435"/>
      <c r="OH1" s="435"/>
      <c r="OI1" s="435"/>
      <c r="OJ1" s="435"/>
      <c r="OK1" s="435"/>
      <c r="OL1" s="435"/>
      <c r="OM1" s="435"/>
      <c r="ON1" s="435"/>
      <c r="OO1" s="435"/>
      <c r="OP1" s="435"/>
      <c r="OQ1" s="435"/>
      <c r="OR1" s="435"/>
      <c r="OS1" s="435"/>
      <c r="OT1" s="435"/>
      <c r="OU1" s="435"/>
      <c r="OV1" s="435"/>
      <c r="OW1" s="435"/>
      <c r="OX1" s="435"/>
      <c r="OY1" s="435"/>
      <c r="OZ1" s="435"/>
      <c r="PA1" s="435"/>
      <c r="PB1" s="435"/>
      <c r="PC1" s="435"/>
      <c r="PD1" s="435"/>
      <c r="PE1" s="435"/>
      <c r="PF1" s="435"/>
      <c r="PG1" s="435"/>
      <c r="PH1" s="435"/>
      <c r="PI1" s="435"/>
      <c r="PJ1" s="435"/>
      <c r="PK1" s="435"/>
      <c r="PL1" s="435"/>
      <c r="PM1" s="435"/>
      <c r="PN1" s="435"/>
      <c r="PO1" s="435"/>
      <c r="PP1" s="435"/>
      <c r="PQ1" s="435"/>
      <c r="PR1" s="435"/>
      <c r="PS1" s="435"/>
      <c r="PT1" s="435"/>
      <c r="PU1" s="435"/>
      <c r="PV1" s="435"/>
      <c r="PW1" s="435"/>
      <c r="PX1" s="435"/>
      <c r="PY1" s="435"/>
      <c r="PZ1" s="435"/>
      <c r="QA1" s="435"/>
      <c r="QB1" s="435"/>
      <c r="QC1" s="435"/>
      <c r="QD1" s="435"/>
      <c r="QE1" s="435"/>
      <c r="QF1" s="435"/>
      <c r="QG1" s="435"/>
      <c r="QH1" s="435"/>
      <c r="QI1" s="435"/>
      <c r="QJ1" s="435"/>
      <c r="QK1" s="435"/>
      <c r="QL1" s="435"/>
      <c r="QM1" s="435"/>
      <c r="QN1" s="435"/>
      <c r="QO1" s="435"/>
      <c r="QP1" s="435"/>
      <c r="QQ1" s="435"/>
      <c r="QR1" s="435"/>
      <c r="QS1" s="435"/>
      <c r="QT1" s="435"/>
      <c r="QU1" s="435"/>
      <c r="QV1" s="435"/>
      <c r="QW1" s="435"/>
      <c r="QX1" s="435"/>
      <c r="QY1" s="435"/>
      <c r="QZ1" s="435"/>
      <c r="RA1" s="435"/>
      <c r="RB1" s="435"/>
      <c r="RC1" s="435"/>
      <c r="RD1" s="435"/>
      <c r="RE1" s="435"/>
      <c r="RF1" s="435"/>
      <c r="RG1" s="435"/>
      <c r="RH1" s="435"/>
      <c r="RI1" s="435"/>
      <c r="RJ1" s="435"/>
      <c r="RK1" s="435"/>
      <c r="RL1" s="435"/>
      <c r="RM1" s="435"/>
      <c r="RN1" s="435"/>
      <c r="RO1" s="435"/>
      <c r="RP1" s="435"/>
      <c r="RQ1" s="435"/>
      <c r="RR1" s="435"/>
      <c r="RS1" s="435"/>
      <c r="RT1" s="435"/>
      <c r="RU1" s="435"/>
      <c r="RV1" s="435"/>
      <c r="RW1" s="435"/>
      <c r="RX1" s="435"/>
      <c r="RY1" s="435"/>
      <c r="RZ1" s="435"/>
      <c r="SA1" s="435"/>
      <c r="SB1" s="435"/>
      <c r="SC1" s="435"/>
      <c r="SD1" s="435"/>
      <c r="SE1" s="435"/>
      <c r="SF1" s="435"/>
      <c r="SG1" s="435"/>
      <c r="SH1" s="435"/>
      <c r="SI1" s="435"/>
      <c r="SJ1" s="435"/>
      <c r="SK1" s="435"/>
      <c r="SL1" s="435"/>
      <c r="SM1" s="435"/>
      <c r="SN1" s="435"/>
      <c r="SO1" s="435"/>
      <c r="SP1" s="435"/>
      <c r="SQ1" s="435"/>
      <c r="SR1" s="435"/>
      <c r="SS1" s="435"/>
      <c r="ST1" s="435"/>
      <c r="SU1" s="435"/>
      <c r="SV1" s="435"/>
      <c r="SW1" s="435"/>
      <c r="SX1" s="435"/>
      <c r="SY1" s="435"/>
      <c r="SZ1" s="435"/>
      <c r="TA1" s="435"/>
      <c r="TB1" s="435"/>
      <c r="TC1" s="435"/>
      <c r="TD1" s="435"/>
      <c r="TE1" s="435"/>
      <c r="TF1" s="435"/>
      <c r="TG1" s="435"/>
      <c r="TH1" s="435"/>
      <c r="TI1" s="435"/>
      <c r="TJ1" s="435"/>
      <c r="TK1" s="435"/>
      <c r="TL1" s="435"/>
      <c r="TM1" s="435"/>
      <c r="TN1" s="435"/>
      <c r="TO1" s="435"/>
      <c r="TP1" s="435"/>
      <c r="TQ1" s="435"/>
      <c r="TR1" s="435"/>
      <c r="TS1" s="435"/>
      <c r="TT1" s="435"/>
      <c r="TU1" s="435"/>
      <c r="TV1" s="435"/>
      <c r="TW1" s="435"/>
      <c r="TX1" s="435"/>
      <c r="TY1" s="435"/>
      <c r="TZ1" s="435"/>
      <c r="UA1" s="435"/>
      <c r="UB1" s="435"/>
      <c r="UC1" s="435"/>
      <c r="UD1" s="435"/>
      <c r="UE1" s="435"/>
      <c r="UF1" s="435"/>
      <c r="UG1" s="435"/>
      <c r="UH1" s="435"/>
      <c r="UI1" s="435"/>
      <c r="UJ1" s="435"/>
      <c r="UK1" s="435"/>
      <c r="UL1" s="435"/>
      <c r="UM1" s="435"/>
      <c r="UN1" s="435"/>
      <c r="UO1" s="435"/>
      <c r="UP1" s="435"/>
      <c r="UQ1" s="435"/>
      <c r="UR1" s="435"/>
      <c r="US1" s="435"/>
      <c r="UT1" s="435"/>
      <c r="UU1" s="435"/>
      <c r="UV1" s="435"/>
      <c r="UW1" s="435"/>
      <c r="UX1" s="435"/>
      <c r="UY1" s="435"/>
      <c r="UZ1" s="435"/>
      <c r="VA1" s="435"/>
      <c r="VB1" s="435"/>
      <c r="VC1" s="435"/>
      <c r="VD1" s="435"/>
      <c r="VE1" s="435"/>
      <c r="VF1" s="435"/>
      <c r="VG1" s="435"/>
      <c r="VH1" s="435"/>
      <c r="VI1" s="435"/>
      <c r="VJ1" s="435"/>
      <c r="VK1" s="435"/>
      <c r="VL1" s="435"/>
      <c r="VM1" s="435"/>
      <c r="VN1" s="435"/>
      <c r="VO1" s="435"/>
      <c r="VP1" s="435"/>
      <c r="VQ1" s="435"/>
      <c r="VR1" s="435"/>
      <c r="VS1" s="435"/>
      <c r="VT1" s="435"/>
      <c r="VU1" s="435"/>
      <c r="VV1" s="435"/>
      <c r="VW1" s="435"/>
      <c r="VX1" s="435"/>
      <c r="VY1" s="435"/>
      <c r="VZ1" s="435"/>
      <c r="WA1" s="435"/>
      <c r="WB1" s="435"/>
      <c r="WC1" s="435"/>
      <c r="WD1" s="435"/>
      <c r="WE1" s="435"/>
      <c r="WF1" s="435"/>
      <c r="WG1" s="435"/>
      <c r="WH1" s="435"/>
      <c r="WI1" s="435"/>
      <c r="WJ1" s="435"/>
      <c r="WK1" s="435"/>
      <c r="WL1" s="435"/>
      <c r="WM1" s="435"/>
      <c r="WN1" s="435"/>
      <c r="WO1" s="435"/>
      <c r="WP1" s="435"/>
      <c r="WQ1" s="435"/>
      <c r="WR1" s="435"/>
      <c r="WS1" s="435"/>
      <c r="WT1" s="435"/>
      <c r="WU1" s="435"/>
      <c r="WV1" s="435"/>
      <c r="WW1" s="435"/>
      <c r="WX1" s="435"/>
      <c r="WY1" s="435"/>
      <c r="WZ1" s="435"/>
      <c r="XA1" s="435"/>
      <c r="XB1" s="435"/>
      <c r="XC1" s="435"/>
      <c r="XD1" s="435"/>
      <c r="XE1" s="435"/>
      <c r="XF1" s="435"/>
      <c r="XG1" s="435"/>
      <c r="XH1" s="435"/>
      <c r="XI1" s="435"/>
      <c r="XJ1" s="435"/>
      <c r="XK1" s="435"/>
      <c r="XL1" s="435"/>
      <c r="XM1" s="435"/>
      <c r="XN1" s="435"/>
      <c r="XO1" s="435"/>
      <c r="XP1" s="435"/>
      <c r="XQ1" s="435"/>
      <c r="XR1" s="435"/>
      <c r="XS1" s="435"/>
      <c r="XT1" s="435"/>
      <c r="XU1" s="435"/>
      <c r="XV1" s="435"/>
      <c r="XW1" s="435"/>
      <c r="XX1" s="435"/>
      <c r="XY1" s="435"/>
      <c r="XZ1" s="435"/>
      <c r="YA1" s="435"/>
      <c r="YB1" s="435"/>
      <c r="YC1" s="435"/>
      <c r="YD1" s="435"/>
      <c r="YE1" s="435"/>
      <c r="YF1" s="435"/>
      <c r="YG1" s="435"/>
      <c r="YH1" s="435"/>
      <c r="YI1" s="435"/>
      <c r="YJ1" s="435"/>
      <c r="YK1" s="435"/>
      <c r="YL1" s="435"/>
      <c r="YM1" s="435"/>
      <c r="YN1" s="435"/>
      <c r="YO1" s="435"/>
      <c r="YP1" s="435"/>
      <c r="YQ1" s="435"/>
      <c r="YR1" s="435"/>
      <c r="YS1" s="435"/>
      <c r="YT1" s="435"/>
      <c r="YU1" s="435"/>
      <c r="YV1" s="435"/>
      <c r="YW1" s="435"/>
      <c r="YX1" s="435"/>
      <c r="YY1" s="435"/>
      <c r="YZ1" s="435"/>
      <c r="ZA1" s="435"/>
      <c r="ZB1" s="435"/>
      <c r="ZC1" s="435"/>
      <c r="ZD1" s="435"/>
      <c r="ZE1" s="435"/>
      <c r="ZF1" s="435"/>
      <c r="ZG1" s="435"/>
      <c r="ZH1" s="435"/>
      <c r="ZI1" s="435"/>
      <c r="ZJ1" s="435"/>
      <c r="ZK1" s="435"/>
      <c r="ZL1" s="435"/>
      <c r="ZM1" s="435"/>
      <c r="ZN1" s="435"/>
      <c r="ZO1" s="435"/>
      <c r="ZP1" s="435"/>
      <c r="ZQ1" s="435"/>
      <c r="ZR1" s="435"/>
      <c r="ZS1" s="435"/>
      <c r="ZT1" s="435"/>
      <c r="ZU1" s="435"/>
      <c r="ZV1" s="435"/>
      <c r="ZW1" s="435"/>
      <c r="ZX1" s="435"/>
      <c r="ZY1" s="435"/>
      <c r="ZZ1" s="435"/>
      <c r="AAA1" s="435"/>
      <c r="AAB1" s="435"/>
      <c r="AAC1" s="435"/>
      <c r="AAD1" s="435"/>
      <c r="AAE1" s="435"/>
      <c r="AAF1" s="435"/>
      <c r="AAG1" s="435"/>
      <c r="AAH1" s="435"/>
      <c r="AAI1" s="435"/>
      <c r="AAJ1" s="435"/>
      <c r="AAK1" s="435"/>
      <c r="AAL1" s="435"/>
      <c r="AAM1" s="435"/>
      <c r="AAN1" s="435"/>
      <c r="AAO1" s="435"/>
      <c r="AAP1" s="435"/>
      <c r="AAQ1" s="435"/>
      <c r="AAR1" s="435"/>
      <c r="AAS1" s="435"/>
      <c r="AAT1" s="435"/>
      <c r="AAU1" s="435"/>
      <c r="AAV1" s="435"/>
      <c r="AAW1" s="435"/>
      <c r="AAX1" s="435"/>
      <c r="AAY1" s="435"/>
      <c r="AAZ1" s="435"/>
      <c r="ABA1" s="435"/>
      <c r="ABB1" s="435"/>
      <c r="ABC1" s="435"/>
      <c r="ABD1" s="435"/>
      <c r="ABE1" s="435"/>
      <c r="ABF1" s="435"/>
      <c r="ABG1" s="435"/>
      <c r="ABH1" s="435"/>
      <c r="ABI1" s="435"/>
      <c r="ABJ1" s="435"/>
      <c r="ABK1" s="435"/>
      <c r="ABL1" s="435"/>
      <c r="ABM1" s="435"/>
      <c r="ABN1" s="435"/>
      <c r="ABO1" s="435"/>
      <c r="ABP1" s="435"/>
      <c r="ABQ1" s="435"/>
      <c r="ABR1" s="435"/>
      <c r="ABS1" s="435"/>
      <c r="ABT1" s="435"/>
      <c r="ABU1" s="435"/>
      <c r="ABV1" s="435"/>
      <c r="ABW1" s="435"/>
      <c r="ABX1" s="435"/>
      <c r="ABY1" s="435"/>
      <c r="ABZ1" s="435"/>
      <c r="ACA1" s="435"/>
      <c r="ACB1" s="435"/>
      <c r="ACC1" s="435"/>
      <c r="ACD1" s="435"/>
      <c r="ACE1" s="435"/>
      <c r="ACF1" s="435"/>
      <c r="ACG1" s="435"/>
      <c r="ACH1" s="435"/>
      <c r="ACI1" s="435"/>
      <c r="ACJ1" s="435"/>
      <c r="ACK1" s="435"/>
      <c r="ACL1" s="435"/>
      <c r="ACM1" s="435"/>
      <c r="ACN1" s="435"/>
      <c r="ACO1" s="435"/>
      <c r="ACP1" s="435"/>
      <c r="ACQ1" s="435"/>
      <c r="ACR1" s="435"/>
      <c r="ACS1" s="435"/>
      <c r="ACT1" s="435"/>
      <c r="ACU1" s="435"/>
      <c r="ACV1" s="435"/>
      <c r="ACW1" s="435"/>
      <c r="ACX1" s="435"/>
      <c r="ACY1" s="435"/>
      <c r="ACZ1" s="435"/>
      <c r="ADA1" s="435"/>
      <c r="ADB1" s="435"/>
      <c r="ADC1" s="435"/>
      <c r="ADD1" s="435"/>
      <c r="ADE1" s="435"/>
      <c r="ADF1" s="435"/>
      <c r="ADG1" s="435"/>
      <c r="ADH1" s="435"/>
      <c r="ADI1" s="435"/>
      <c r="ADJ1" s="435"/>
      <c r="ADK1" s="435"/>
      <c r="ADL1" s="435"/>
      <c r="ADM1" s="435"/>
      <c r="ADN1" s="435"/>
      <c r="ADO1" s="435"/>
      <c r="ADP1" s="435"/>
      <c r="ADQ1" s="435"/>
      <c r="ADR1" s="435"/>
      <c r="ADS1" s="435"/>
      <c r="ADT1" s="435"/>
      <c r="ADU1" s="435"/>
      <c r="ADV1" s="435"/>
      <c r="ADW1" s="435"/>
      <c r="ADX1" s="435"/>
      <c r="ADY1" s="435"/>
      <c r="ADZ1" s="435"/>
      <c r="AEA1" s="435"/>
      <c r="AEB1" s="435"/>
      <c r="AEC1" s="435"/>
      <c r="AED1" s="435"/>
      <c r="AEE1" s="435"/>
      <c r="AEF1" s="435"/>
      <c r="AEG1" s="435"/>
      <c r="AEH1" s="435"/>
      <c r="AEI1" s="435"/>
      <c r="AEJ1" s="435"/>
      <c r="AEK1" s="435"/>
      <c r="AEL1" s="435"/>
      <c r="AEM1" s="435"/>
      <c r="AEN1" s="435"/>
      <c r="AEO1" s="435"/>
      <c r="AEP1" s="435"/>
      <c r="AEQ1" s="435"/>
      <c r="AER1" s="435"/>
      <c r="AES1" s="435"/>
      <c r="AET1" s="435"/>
      <c r="AEU1" s="435"/>
      <c r="AEV1" s="435"/>
      <c r="AEW1" s="435"/>
      <c r="AEX1" s="435"/>
      <c r="AEY1" s="435"/>
      <c r="AEZ1" s="435"/>
      <c r="AFA1" s="435"/>
      <c r="AFB1" s="435"/>
      <c r="AFC1" s="435"/>
      <c r="AFD1" s="435"/>
      <c r="AFE1" s="435"/>
      <c r="AFF1" s="435"/>
      <c r="AFG1" s="435"/>
      <c r="AFH1" s="435"/>
      <c r="AFI1" s="435"/>
      <c r="AFJ1" s="435"/>
      <c r="AFK1" s="435"/>
      <c r="AFL1" s="435"/>
      <c r="AFM1" s="435"/>
      <c r="AFN1" s="435"/>
      <c r="AFO1" s="435"/>
      <c r="AFP1" s="435"/>
      <c r="AFQ1" s="435"/>
      <c r="AFR1" s="435"/>
      <c r="AFS1" s="435"/>
      <c r="AFT1" s="435"/>
      <c r="AFU1" s="435"/>
      <c r="AFV1" s="435"/>
      <c r="AFW1" s="435"/>
      <c r="AFX1" s="435"/>
      <c r="AFY1" s="435"/>
      <c r="AFZ1" s="435"/>
      <c r="AGA1" s="435"/>
      <c r="AGB1" s="435"/>
      <c r="AGC1" s="435"/>
      <c r="AGD1" s="435"/>
      <c r="AGE1" s="435"/>
      <c r="AGF1" s="435"/>
      <c r="AGG1" s="435"/>
      <c r="AGH1" s="435"/>
      <c r="AGI1" s="435"/>
      <c r="AGJ1" s="435"/>
      <c r="AGK1" s="435"/>
      <c r="AGL1" s="435"/>
      <c r="AGM1" s="435"/>
      <c r="AGN1" s="435"/>
      <c r="AGO1" s="435"/>
      <c r="AGP1" s="435"/>
      <c r="AGQ1" s="435"/>
      <c r="AGR1" s="435"/>
      <c r="AGS1" s="435"/>
      <c r="AGT1" s="435"/>
      <c r="AGU1" s="435"/>
      <c r="AGV1" s="435"/>
      <c r="AGW1" s="435"/>
      <c r="AGX1" s="435"/>
      <c r="AGY1" s="435"/>
      <c r="AGZ1" s="435"/>
      <c r="AHA1" s="435"/>
      <c r="AHB1" s="435"/>
      <c r="AHC1" s="435"/>
      <c r="AHD1" s="435"/>
      <c r="AHE1" s="435"/>
      <c r="AHF1" s="435"/>
      <c r="AHG1" s="435"/>
      <c r="AHH1" s="435"/>
      <c r="AHI1" s="435"/>
      <c r="AHJ1" s="435"/>
      <c r="AHK1" s="435"/>
      <c r="AHL1" s="435"/>
      <c r="AHM1" s="435"/>
      <c r="AHN1" s="435"/>
      <c r="AHO1" s="435"/>
      <c r="AHP1" s="435"/>
      <c r="AHQ1" s="435"/>
      <c r="AHR1" s="435"/>
      <c r="AHS1" s="435"/>
      <c r="AHT1" s="435"/>
      <c r="AHU1" s="435"/>
      <c r="AHV1" s="435"/>
      <c r="AHW1" s="435"/>
      <c r="AHX1" s="435"/>
      <c r="AHY1" s="435"/>
      <c r="AHZ1" s="435"/>
      <c r="AIA1" s="435"/>
      <c r="AIB1" s="435"/>
      <c r="AIC1" s="435"/>
      <c r="AID1" s="435"/>
      <c r="AIE1" s="435"/>
      <c r="AIF1" s="435"/>
      <c r="AIG1" s="435"/>
      <c r="AIH1" s="435"/>
      <c r="AII1" s="435"/>
      <c r="AIJ1" s="435"/>
      <c r="AIK1" s="435"/>
      <c r="AIL1" s="435"/>
      <c r="AIM1" s="435"/>
      <c r="AIN1" s="435"/>
      <c r="AIO1" s="435"/>
      <c r="AIP1" s="435"/>
      <c r="AIQ1" s="435"/>
      <c r="AIR1" s="435"/>
      <c r="AIS1" s="435"/>
      <c r="AIT1" s="435"/>
      <c r="AIU1" s="435"/>
      <c r="AIV1" s="435"/>
      <c r="AIW1" s="435"/>
      <c r="AIX1" s="435"/>
      <c r="AIY1" s="435"/>
      <c r="AIZ1" s="435"/>
      <c r="AJA1" s="435"/>
      <c r="AJB1" s="435"/>
      <c r="AJC1" s="435"/>
      <c r="AJD1" s="435"/>
      <c r="AJE1" s="435"/>
      <c r="AJF1" s="435"/>
      <c r="AJG1" s="435"/>
      <c r="AJH1" s="435"/>
      <c r="AJI1" s="435"/>
      <c r="AJJ1" s="435"/>
      <c r="AJK1" s="435"/>
      <c r="AJL1" s="435"/>
      <c r="AJM1" s="435"/>
      <c r="AJN1" s="435"/>
      <c r="AJO1" s="435"/>
      <c r="AJP1" s="435"/>
      <c r="AJQ1" s="435"/>
      <c r="AJR1" s="435"/>
      <c r="AJS1" s="435"/>
      <c r="AJT1" s="435"/>
      <c r="AJU1" s="435"/>
      <c r="AJV1" s="435"/>
      <c r="AJW1" s="435"/>
      <c r="AJX1" s="435"/>
      <c r="AJY1" s="435"/>
      <c r="AJZ1" s="435"/>
      <c r="AKA1" s="435"/>
      <c r="AKB1" s="435"/>
      <c r="AKC1" s="435"/>
      <c r="AKD1" s="435"/>
      <c r="AKE1" s="435"/>
      <c r="AKF1" s="435"/>
      <c r="AKG1" s="435"/>
      <c r="AKH1" s="435"/>
      <c r="AKI1" s="435"/>
      <c r="AKJ1" s="435"/>
      <c r="AKK1" s="435"/>
      <c r="AKL1" s="435"/>
      <c r="AKM1" s="435"/>
      <c r="AKN1" s="435"/>
      <c r="AKO1" s="435"/>
      <c r="AKP1" s="435"/>
      <c r="AKQ1" s="435"/>
      <c r="AKR1" s="435"/>
      <c r="AKS1" s="435"/>
      <c r="AKT1" s="435"/>
      <c r="AKU1" s="435"/>
    </row>
    <row r="2" spans="1:983" s="111" customFormat="1" ht="24" customHeight="1" x14ac:dyDescent="0.65">
      <c r="A2" s="435"/>
      <c r="B2" s="558" t="s">
        <v>441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  <c r="AM2" s="435"/>
      <c r="AN2" s="435"/>
      <c r="AO2" s="435"/>
      <c r="AP2" s="435"/>
      <c r="AQ2" s="435"/>
      <c r="AR2" s="435"/>
      <c r="AS2" s="435"/>
      <c r="AT2" s="435"/>
      <c r="AU2" s="435"/>
      <c r="AV2" s="435"/>
      <c r="AW2" s="435"/>
      <c r="AX2" s="435"/>
      <c r="AY2" s="435"/>
      <c r="AZ2" s="435"/>
      <c r="BA2" s="435"/>
      <c r="BB2" s="435"/>
      <c r="BC2" s="435"/>
      <c r="BD2" s="435"/>
      <c r="BE2" s="435"/>
      <c r="BF2" s="435"/>
      <c r="BG2" s="435"/>
      <c r="BH2" s="435"/>
      <c r="BI2" s="435"/>
      <c r="BJ2" s="435"/>
      <c r="BK2" s="435"/>
      <c r="BL2" s="435"/>
      <c r="BM2" s="435"/>
      <c r="BN2" s="435"/>
      <c r="BO2" s="435"/>
      <c r="BP2" s="435"/>
      <c r="BQ2" s="435"/>
      <c r="BR2" s="435"/>
      <c r="BS2" s="435"/>
      <c r="BT2" s="435"/>
      <c r="BU2" s="435"/>
      <c r="BV2" s="435"/>
      <c r="BW2" s="435"/>
      <c r="BX2" s="435"/>
      <c r="BY2" s="435"/>
      <c r="BZ2" s="435"/>
      <c r="CA2" s="435"/>
      <c r="CB2" s="435"/>
      <c r="CC2" s="435"/>
      <c r="CD2" s="435"/>
      <c r="CE2" s="435"/>
      <c r="CF2" s="435"/>
      <c r="CG2" s="435"/>
      <c r="CH2" s="435"/>
      <c r="CI2" s="435"/>
      <c r="CJ2" s="435"/>
      <c r="CK2" s="435"/>
      <c r="CL2" s="435"/>
      <c r="CM2" s="435"/>
      <c r="CN2" s="435"/>
      <c r="CO2" s="435"/>
      <c r="CP2" s="435"/>
      <c r="CQ2" s="435"/>
      <c r="CR2" s="435"/>
      <c r="CS2" s="435"/>
      <c r="CT2" s="435"/>
      <c r="CU2" s="435"/>
      <c r="CV2" s="435"/>
      <c r="CW2" s="435"/>
      <c r="CX2" s="435"/>
      <c r="CY2" s="435"/>
      <c r="CZ2" s="435"/>
      <c r="DA2" s="435"/>
      <c r="DB2" s="435"/>
      <c r="DC2" s="435"/>
      <c r="DD2" s="435"/>
      <c r="DE2" s="435"/>
      <c r="DF2" s="435"/>
      <c r="DG2" s="435"/>
      <c r="DH2" s="435"/>
      <c r="DI2" s="435"/>
      <c r="DJ2" s="435"/>
      <c r="DK2" s="435"/>
      <c r="DL2" s="435"/>
      <c r="DM2" s="435"/>
      <c r="DN2" s="435"/>
      <c r="DO2" s="435"/>
      <c r="DP2" s="435"/>
      <c r="DQ2" s="435"/>
      <c r="DR2" s="435"/>
      <c r="DS2" s="435"/>
      <c r="DT2" s="435"/>
      <c r="DU2" s="435"/>
      <c r="DV2" s="435"/>
      <c r="DW2" s="435"/>
      <c r="DX2" s="435"/>
      <c r="DY2" s="435"/>
      <c r="DZ2" s="435"/>
      <c r="EA2" s="435"/>
      <c r="EB2" s="435"/>
      <c r="EC2" s="435"/>
      <c r="ED2" s="435"/>
      <c r="EE2" s="435"/>
      <c r="EF2" s="435"/>
      <c r="EG2" s="435"/>
      <c r="EH2" s="435"/>
      <c r="EI2" s="435"/>
      <c r="EJ2" s="435"/>
      <c r="EK2" s="435"/>
      <c r="EL2" s="435"/>
      <c r="EM2" s="435"/>
      <c r="EN2" s="435"/>
      <c r="EO2" s="435"/>
      <c r="EP2" s="435"/>
      <c r="EQ2" s="435"/>
      <c r="ER2" s="435"/>
      <c r="ES2" s="435"/>
      <c r="ET2" s="435"/>
      <c r="EU2" s="435"/>
      <c r="EV2" s="435"/>
      <c r="EW2" s="435"/>
      <c r="EX2" s="435"/>
      <c r="EY2" s="435"/>
      <c r="EZ2" s="435"/>
      <c r="FA2" s="435"/>
      <c r="FB2" s="435"/>
      <c r="FC2" s="435"/>
      <c r="FD2" s="435"/>
      <c r="FE2" s="435"/>
      <c r="FF2" s="435"/>
      <c r="FG2" s="435"/>
      <c r="FH2" s="435"/>
      <c r="FI2" s="435"/>
      <c r="FJ2" s="435"/>
      <c r="FK2" s="435"/>
      <c r="FL2" s="435"/>
      <c r="FM2" s="435"/>
      <c r="FN2" s="435"/>
      <c r="FO2" s="435"/>
      <c r="FP2" s="435"/>
      <c r="FQ2" s="435"/>
      <c r="FR2" s="435"/>
      <c r="FS2" s="435"/>
      <c r="FT2" s="435"/>
      <c r="FU2" s="435"/>
      <c r="FV2" s="435"/>
      <c r="FW2" s="435"/>
      <c r="FX2" s="435"/>
      <c r="FY2" s="435"/>
      <c r="FZ2" s="435"/>
      <c r="GA2" s="435"/>
      <c r="GB2" s="435"/>
      <c r="GC2" s="435"/>
      <c r="GD2" s="435"/>
      <c r="GE2" s="435"/>
      <c r="GF2" s="435"/>
      <c r="GG2" s="435"/>
      <c r="GH2" s="435"/>
      <c r="GI2" s="435"/>
      <c r="GJ2" s="435"/>
      <c r="GK2" s="435"/>
      <c r="GL2" s="435"/>
      <c r="GM2" s="435"/>
      <c r="GN2" s="435"/>
      <c r="GO2" s="435"/>
      <c r="GP2" s="435"/>
      <c r="GQ2" s="435"/>
      <c r="GR2" s="435"/>
      <c r="GS2" s="435"/>
      <c r="GT2" s="435"/>
      <c r="GU2" s="435"/>
      <c r="GV2" s="435"/>
      <c r="GW2" s="435"/>
      <c r="GX2" s="435"/>
      <c r="GY2" s="435"/>
      <c r="GZ2" s="435"/>
      <c r="HA2" s="435"/>
      <c r="HB2" s="435"/>
      <c r="HC2" s="435"/>
      <c r="HD2" s="435"/>
      <c r="HE2" s="435"/>
      <c r="HF2" s="435"/>
      <c r="HG2" s="435"/>
      <c r="HH2" s="435"/>
      <c r="HI2" s="435"/>
      <c r="HJ2" s="435"/>
      <c r="HK2" s="435"/>
      <c r="HL2" s="435"/>
      <c r="HM2" s="435"/>
      <c r="HN2" s="435"/>
      <c r="HO2" s="435"/>
      <c r="HP2" s="435"/>
      <c r="HQ2" s="435"/>
      <c r="HR2" s="435"/>
      <c r="HS2" s="435"/>
      <c r="HT2" s="435"/>
      <c r="HU2" s="435"/>
      <c r="HV2" s="435"/>
      <c r="HW2" s="435"/>
      <c r="HX2" s="435"/>
      <c r="HY2" s="435"/>
      <c r="HZ2" s="435"/>
      <c r="IA2" s="435"/>
      <c r="IB2" s="435"/>
      <c r="IC2" s="435"/>
      <c r="ID2" s="435"/>
      <c r="IE2" s="435"/>
      <c r="IF2" s="435"/>
      <c r="IG2" s="435"/>
      <c r="IH2" s="435"/>
      <c r="II2" s="435"/>
      <c r="IJ2" s="435"/>
      <c r="IK2" s="435"/>
      <c r="IL2" s="435"/>
      <c r="IM2" s="435"/>
      <c r="IN2" s="435"/>
      <c r="IO2" s="435"/>
      <c r="IP2" s="435"/>
      <c r="IQ2" s="435"/>
      <c r="IR2" s="435"/>
      <c r="IS2" s="435"/>
      <c r="IT2" s="435"/>
      <c r="IU2" s="435"/>
      <c r="IV2" s="435"/>
      <c r="IW2" s="435"/>
      <c r="IX2" s="435"/>
      <c r="IY2" s="435"/>
      <c r="IZ2" s="435"/>
      <c r="JA2" s="435"/>
      <c r="JB2" s="435"/>
      <c r="JC2" s="435"/>
      <c r="JD2" s="435"/>
      <c r="JE2" s="435"/>
      <c r="JF2" s="435"/>
      <c r="JG2" s="435"/>
      <c r="JH2" s="435"/>
      <c r="JI2" s="435"/>
      <c r="JJ2" s="435"/>
      <c r="JK2" s="435"/>
      <c r="JL2" s="435"/>
      <c r="JM2" s="435"/>
      <c r="JN2" s="435"/>
      <c r="JO2" s="435"/>
      <c r="JP2" s="435"/>
      <c r="JQ2" s="435"/>
      <c r="JR2" s="435"/>
      <c r="JS2" s="435"/>
      <c r="JT2" s="435"/>
      <c r="JU2" s="435"/>
      <c r="JV2" s="435"/>
      <c r="JW2" s="435"/>
      <c r="JX2" s="435"/>
      <c r="JY2" s="435"/>
      <c r="JZ2" s="435"/>
      <c r="KA2" s="435"/>
      <c r="KB2" s="435"/>
      <c r="KC2" s="435"/>
      <c r="KD2" s="435"/>
      <c r="KE2" s="435"/>
      <c r="KF2" s="435"/>
      <c r="KG2" s="435"/>
      <c r="KH2" s="435"/>
      <c r="KI2" s="435"/>
      <c r="KJ2" s="435"/>
      <c r="KK2" s="435"/>
      <c r="KL2" s="435"/>
      <c r="KM2" s="435"/>
      <c r="KN2" s="435"/>
      <c r="KO2" s="435"/>
      <c r="KP2" s="435"/>
      <c r="KQ2" s="435"/>
      <c r="KR2" s="435"/>
      <c r="KS2" s="435"/>
      <c r="KT2" s="435"/>
      <c r="KU2" s="435"/>
      <c r="KV2" s="435"/>
      <c r="KW2" s="435"/>
      <c r="KX2" s="435"/>
      <c r="KY2" s="435"/>
      <c r="KZ2" s="435"/>
      <c r="LA2" s="435"/>
      <c r="LB2" s="435"/>
      <c r="LC2" s="435"/>
      <c r="LD2" s="435"/>
      <c r="LE2" s="435"/>
      <c r="LF2" s="435"/>
      <c r="LG2" s="435"/>
      <c r="LH2" s="435"/>
      <c r="LI2" s="435"/>
      <c r="LJ2" s="435"/>
      <c r="LK2" s="435"/>
      <c r="LL2" s="435"/>
      <c r="LM2" s="435"/>
      <c r="LN2" s="435"/>
      <c r="LO2" s="435"/>
      <c r="LP2" s="435"/>
      <c r="LQ2" s="435"/>
      <c r="LR2" s="435"/>
      <c r="LS2" s="435"/>
      <c r="LT2" s="435"/>
      <c r="LU2" s="435"/>
      <c r="LV2" s="435"/>
      <c r="LW2" s="435"/>
      <c r="LX2" s="435"/>
      <c r="LY2" s="435"/>
      <c r="LZ2" s="435"/>
      <c r="MA2" s="435"/>
      <c r="MB2" s="435"/>
      <c r="MC2" s="435"/>
      <c r="MD2" s="435"/>
      <c r="ME2" s="435"/>
      <c r="MF2" s="435"/>
      <c r="MG2" s="435"/>
      <c r="MH2" s="435"/>
      <c r="MI2" s="435"/>
      <c r="MJ2" s="435"/>
      <c r="MK2" s="435"/>
      <c r="ML2" s="435"/>
      <c r="MM2" s="435"/>
      <c r="MN2" s="435"/>
      <c r="MO2" s="435"/>
      <c r="MP2" s="435"/>
      <c r="MQ2" s="435"/>
      <c r="MR2" s="435"/>
      <c r="MS2" s="435"/>
      <c r="MT2" s="435"/>
      <c r="MU2" s="435"/>
      <c r="MV2" s="435"/>
      <c r="MW2" s="435"/>
      <c r="MX2" s="435"/>
      <c r="MY2" s="435"/>
      <c r="MZ2" s="435"/>
      <c r="NA2" s="435"/>
      <c r="NB2" s="435"/>
      <c r="NC2" s="435"/>
      <c r="ND2" s="435"/>
      <c r="NE2" s="435"/>
      <c r="NF2" s="435"/>
      <c r="NG2" s="435"/>
      <c r="NH2" s="435"/>
      <c r="NI2" s="435"/>
      <c r="NJ2" s="435"/>
      <c r="NK2" s="435"/>
      <c r="NL2" s="435"/>
      <c r="NM2" s="435"/>
      <c r="NN2" s="435"/>
      <c r="NO2" s="435"/>
      <c r="NP2" s="435"/>
      <c r="NQ2" s="435"/>
      <c r="NR2" s="435"/>
      <c r="NS2" s="435"/>
      <c r="NT2" s="435"/>
      <c r="NU2" s="435"/>
      <c r="NV2" s="435"/>
      <c r="NW2" s="435"/>
      <c r="NX2" s="435"/>
      <c r="NY2" s="435"/>
      <c r="NZ2" s="435"/>
      <c r="OA2" s="435"/>
      <c r="OB2" s="435"/>
      <c r="OC2" s="435"/>
      <c r="OD2" s="435"/>
      <c r="OE2" s="435"/>
      <c r="OF2" s="435"/>
      <c r="OG2" s="435"/>
      <c r="OH2" s="435"/>
      <c r="OI2" s="435"/>
      <c r="OJ2" s="435"/>
      <c r="OK2" s="435"/>
      <c r="OL2" s="435"/>
      <c r="OM2" s="435"/>
      <c r="ON2" s="435"/>
      <c r="OO2" s="435"/>
      <c r="OP2" s="435"/>
      <c r="OQ2" s="435"/>
      <c r="OR2" s="435"/>
      <c r="OS2" s="435"/>
      <c r="OT2" s="435"/>
      <c r="OU2" s="435"/>
      <c r="OV2" s="435"/>
      <c r="OW2" s="435"/>
      <c r="OX2" s="435"/>
      <c r="OY2" s="435"/>
      <c r="OZ2" s="435"/>
      <c r="PA2" s="435"/>
      <c r="PB2" s="435"/>
      <c r="PC2" s="435"/>
      <c r="PD2" s="435"/>
      <c r="PE2" s="435"/>
      <c r="PF2" s="435"/>
      <c r="PG2" s="435"/>
      <c r="PH2" s="435"/>
      <c r="PI2" s="435"/>
      <c r="PJ2" s="435"/>
      <c r="PK2" s="435"/>
      <c r="PL2" s="435"/>
      <c r="PM2" s="435"/>
      <c r="PN2" s="435"/>
      <c r="PO2" s="435"/>
      <c r="PP2" s="435"/>
      <c r="PQ2" s="435"/>
      <c r="PR2" s="435"/>
      <c r="PS2" s="435"/>
      <c r="PT2" s="435"/>
      <c r="PU2" s="435"/>
      <c r="PV2" s="435"/>
      <c r="PW2" s="435"/>
      <c r="PX2" s="435"/>
      <c r="PY2" s="435"/>
      <c r="PZ2" s="435"/>
      <c r="QA2" s="435"/>
      <c r="QB2" s="435"/>
      <c r="QC2" s="435"/>
      <c r="QD2" s="435"/>
      <c r="QE2" s="435"/>
      <c r="QF2" s="435"/>
      <c r="QG2" s="435"/>
      <c r="QH2" s="435"/>
      <c r="QI2" s="435"/>
      <c r="QJ2" s="435"/>
      <c r="QK2" s="435"/>
      <c r="QL2" s="435"/>
      <c r="QM2" s="435"/>
      <c r="QN2" s="435"/>
      <c r="QO2" s="435"/>
      <c r="QP2" s="435"/>
      <c r="QQ2" s="435"/>
      <c r="QR2" s="435"/>
      <c r="QS2" s="435"/>
      <c r="QT2" s="435"/>
      <c r="QU2" s="435"/>
      <c r="QV2" s="435"/>
      <c r="QW2" s="435"/>
      <c r="QX2" s="435"/>
      <c r="QY2" s="435"/>
      <c r="QZ2" s="435"/>
      <c r="RA2" s="435"/>
      <c r="RB2" s="435"/>
      <c r="RC2" s="435"/>
      <c r="RD2" s="435"/>
      <c r="RE2" s="435"/>
      <c r="RF2" s="435"/>
      <c r="RG2" s="435"/>
      <c r="RH2" s="435"/>
      <c r="RI2" s="435"/>
      <c r="RJ2" s="435"/>
      <c r="RK2" s="435"/>
      <c r="RL2" s="435"/>
      <c r="RM2" s="435"/>
      <c r="RN2" s="435"/>
      <c r="RO2" s="435"/>
      <c r="RP2" s="435"/>
      <c r="RQ2" s="435"/>
      <c r="RR2" s="435"/>
      <c r="RS2" s="435"/>
      <c r="RT2" s="435"/>
      <c r="RU2" s="435"/>
      <c r="RV2" s="435"/>
      <c r="RW2" s="435"/>
      <c r="RX2" s="435"/>
      <c r="RY2" s="435"/>
      <c r="RZ2" s="435"/>
      <c r="SA2" s="435"/>
      <c r="SB2" s="435"/>
      <c r="SC2" s="435"/>
      <c r="SD2" s="435"/>
      <c r="SE2" s="435"/>
      <c r="SF2" s="435"/>
      <c r="SG2" s="435"/>
      <c r="SH2" s="435"/>
      <c r="SI2" s="435"/>
      <c r="SJ2" s="435"/>
      <c r="SK2" s="435"/>
      <c r="SL2" s="435"/>
      <c r="SM2" s="435"/>
      <c r="SN2" s="435"/>
      <c r="SO2" s="435"/>
      <c r="SP2" s="435"/>
      <c r="SQ2" s="435"/>
      <c r="SR2" s="435"/>
      <c r="SS2" s="435"/>
      <c r="ST2" s="435"/>
      <c r="SU2" s="435"/>
      <c r="SV2" s="435"/>
      <c r="SW2" s="435"/>
      <c r="SX2" s="435"/>
      <c r="SY2" s="435"/>
      <c r="SZ2" s="435"/>
      <c r="TA2" s="435"/>
      <c r="TB2" s="435"/>
      <c r="TC2" s="435"/>
      <c r="TD2" s="435"/>
      <c r="TE2" s="435"/>
      <c r="TF2" s="435"/>
      <c r="TG2" s="435"/>
      <c r="TH2" s="435"/>
      <c r="TI2" s="435"/>
      <c r="TJ2" s="435"/>
      <c r="TK2" s="435"/>
      <c r="TL2" s="435"/>
      <c r="TM2" s="435"/>
      <c r="TN2" s="435"/>
      <c r="TO2" s="435"/>
      <c r="TP2" s="435"/>
      <c r="TQ2" s="435"/>
      <c r="TR2" s="435"/>
      <c r="TS2" s="435"/>
      <c r="TT2" s="435"/>
      <c r="TU2" s="435"/>
      <c r="TV2" s="435"/>
      <c r="TW2" s="435"/>
      <c r="TX2" s="435"/>
      <c r="TY2" s="435"/>
      <c r="TZ2" s="435"/>
      <c r="UA2" s="435"/>
      <c r="UB2" s="435"/>
      <c r="UC2" s="435"/>
      <c r="UD2" s="435"/>
      <c r="UE2" s="435"/>
      <c r="UF2" s="435"/>
      <c r="UG2" s="435"/>
      <c r="UH2" s="435"/>
      <c r="UI2" s="435"/>
      <c r="UJ2" s="435"/>
      <c r="UK2" s="435"/>
      <c r="UL2" s="435"/>
      <c r="UM2" s="435"/>
      <c r="UN2" s="435"/>
      <c r="UO2" s="435"/>
      <c r="UP2" s="435"/>
      <c r="UQ2" s="435"/>
      <c r="UR2" s="435"/>
      <c r="US2" s="435"/>
      <c r="UT2" s="435"/>
      <c r="UU2" s="435"/>
      <c r="UV2" s="435"/>
      <c r="UW2" s="435"/>
      <c r="UX2" s="435"/>
      <c r="UY2" s="435"/>
      <c r="UZ2" s="435"/>
      <c r="VA2" s="435"/>
      <c r="VB2" s="435"/>
      <c r="VC2" s="435"/>
      <c r="VD2" s="435"/>
      <c r="VE2" s="435"/>
      <c r="VF2" s="435"/>
      <c r="VG2" s="435"/>
      <c r="VH2" s="435"/>
      <c r="VI2" s="435"/>
      <c r="VJ2" s="435"/>
      <c r="VK2" s="435"/>
      <c r="VL2" s="435"/>
      <c r="VM2" s="435"/>
      <c r="VN2" s="435"/>
      <c r="VO2" s="435"/>
      <c r="VP2" s="435"/>
      <c r="VQ2" s="435"/>
      <c r="VR2" s="435"/>
      <c r="VS2" s="435"/>
      <c r="VT2" s="435"/>
      <c r="VU2" s="435"/>
      <c r="VV2" s="435"/>
      <c r="VW2" s="435"/>
      <c r="VX2" s="435"/>
      <c r="VY2" s="435"/>
      <c r="VZ2" s="435"/>
      <c r="WA2" s="435"/>
      <c r="WB2" s="435"/>
      <c r="WC2" s="435"/>
      <c r="WD2" s="435"/>
      <c r="WE2" s="435"/>
      <c r="WF2" s="435"/>
      <c r="WG2" s="435"/>
      <c r="WH2" s="435"/>
      <c r="WI2" s="435"/>
      <c r="WJ2" s="435"/>
      <c r="WK2" s="435"/>
      <c r="WL2" s="435"/>
      <c r="WM2" s="435"/>
      <c r="WN2" s="435"/>
      <c r="WO2" s="435"/>
      <c r="WP2" s="435"/>
      <c r="WQ2" s="435"/>
      <c r="WR2" s="435"/>
      <c r="WS2" s="435"/>
      <c r="WT2" s="435"/>
      <c r="WU2" s="435"/>
      <c r="WV2" s="435"/>
      <c r="WW2" s="435"/>
      <c r="WX2" s="435"/>
      <c r="WY2" s="435"/>
      <c r="WZ2" s="435"/>
      <c r="XA2" s="435"/>
      <c r="XB2" s="435"/>
      <c r="XC2" s="435"/>
      <c r="XD2" s="435"/>
      <c r="XE2" s="435"/>
      <c r="XF2" s="435"/>
      <c r="XG2" s="435"/>
      <c r="XH2" s="435"/>
      <c r="XI2" s="435"/>
      <c r="XJ2" s="435"/>
      <c r="XK2" s="435"/>
      <c r="XL2" s="435"/>
      <c r="XM2" s="435"/>
      <c r="XN2" s="435"/>
      <c r="XO2" s="435"/>
      <c r="XP2" s="435"/>
      <c r="XQ2" s="435"/>
      <c r="XR2" s="435"/>
      <c r="XS2" s="435"/>
      <c r="XT2" s="435"/>
      <c r="XU2" s="435"/>
      <c r="XV2" s="435"/>
      <c r="XW2" s="435"/>
      <c r="XX2" s="435"/>
      <c r="XY2" s="435"/>
      <c r="XZ2" s="435"/>
      <c r="YA2" s="435"/>
      <c r="YB2" s="435"/>
      <c r="YC2" s="435"/>
      <c r="YD2" s="435"/>
      <c r="YE2" s="435"/>
      <c r="YF2" s="435"/>
      <c r="YG2" s="435"/>
      <c r="YH2" s="435"/>
      <c r="YI2" s="435"/>
      <c r="YJ2" s="435"/>
      <c r="YK2" s="435"/>
      <c r="YL2" s="435"/>
      <c r="YM2" s="435"/>
      <c r="YN2" s="435"/>
      <c r="YO2" s="435"/>
      <c r="YP2" s="435"/>
      <c r="YQ2" s="435"/>
      <c r="YR2" s="435"/>
      <c r="YS2" s="435"/>
      <c r="YT2" s="435"/>
      <c r="YU2" s="435"/>
      <c r="YV2" s="435"/>
      <c r="YW2" s="435"/>
      <c r="YX2" s="435"/>
      <c r="YY2" s="435"/>
      <c r="YZ2" s="435"/>
      <c r="ZA2" s="435"/>
      <c r="ZB2" s="435"/>
      <c r="ZC2" s="435"/>
      <c r="ZD2" s="435"/>
      <c r="ZE2" s="435"/>
      <c r="ZF2" s="435"/>
      <c r="ZG2" s="435"/>
      <c r="ZH2" s="435"/>
      <c r="ZI2" s="435"/>
      <c r="ZJ2" s="435"/>
      <c r="ZK2" s="435"/>
      <c r="ZL2" s="435"/>
      <c r="ZM2" s="435"/>
      <c r="ZN2" s="435"/>
      <c r="ZO2" s="435"/>
      <c r="ZP2" s="435"/>
      <c r="ZQ2" s="435"/>
      <c r="ZR2" s="435"/>
      <c r="ZS2" s="435"/>
      <c r="ZT2" s="435"/>
      <c r="ZU2" s="435"/>
      <c r="ZV2" s="435"/>
      <c r="ZW2" s="435"/>
      <c r="ZX2" s="435"/>
      <c r="ZY2" s="435"/>
      <c r="ZZ2" s="435"/>
      <c r="AAA2" s="435"/>
      <c r="AAB2" s="435"/>
      <c r="AAC2" s="435"/>
      <c r="AAD2" s="435"/>
      <c r="AAE2" s="435"/>
      <c r="AAF2" s="435"/>
      <c r="AAG2" s="435"/>
      <c r="AAH2" s="435"/>
      <c r="AAI2" s="435"/>
      <c r="AAJ2" s="435"/>
      <c r="AAK2" s="435"/>
      <c r="AAL2" s="435"/>
      <c r="AAM2" s="435"/>
      <c r="AAN2" s="435"/>
      <c r="AAO2" s="435"/>
      <c r="AAP2" s="435"/>
      <c r="AAQ2" s="435"/>
      <c r="AAR2" s="435"/>
      <c r="AAS2" s="435"/>
      <c r="AAT2" s="435"/>
      <c r="AAU2" s="435"/>
      <c r="AAV2" s="435"/>
      <c r="AAW2" s="435"/>
      <c r="AAX2" s="435"/>
      <c r="AAY2" s="435"/>
      <c r="AAZ2" s="435"/>
      <c r="ABA2" s="435"/>
      <c r="ABB2" s="435"/>
      <c r="ABC2" s="435"/>
      <c r="ABD2" s="435"/>
      <c r="ABE2" s="435"/>
      <c r="ABF2" s="435"/>
      <c r="ABG2" s="435"/>
      <c r="ABH2" s="435"/>
      <c r="ABI2" s="435"/>
      <c r="ABJ2" s="435"/>
      <c r="ABK2" s="435"/>
      <c r="ABL2" s="435"/>
      <c r="ABM2" s="435"/>
      <c r="ABN2" s="435"/>
      <c r="ABO2" s="435"/>
      <c r="ABP2" s="435"/>
      <c r="ABQ2" s="435"/>
      <c r="ABR2" s="435"/>
      <c r="ABS2" s="435"/>
      <c r="ABT2" s="435"/>
      <c r="ABU2" s="435"/>
      <c r="ABV2" s="435"/>
      <c r="ABW2" s="435"/>
      <c r="ABX2" s="435"/>
      <c r="ABY2" s="435"/>
      <c r="ABZ2" s="435"/>
      <c r="ACA2" s="435"/>
      <c r="ACB2" s="435"/>
      <c r="ACC2" s="435"/>
      <c r="ACD2" s="435"/>
      <c r="ACE2" s="435"/>
      <c r="ACF2" s="435"/>
      <c r="ACG2" s="435"/>
      <c r="ACH2" s="435"/>
      <c r="ACI2" s="435"/>
      <c r="ACJ2" s="435"/>
      <c r="ACK2" s="435"/>
      <c r="ACL2" s="435"/>
      <c r="ACM2" s="435"/>
      <c r="ACN2" s="435"/>
      <c r="ACO2" s="435"/>
      <c r="ACP2" s="435"/>
      <c r="ACQ2" s="435"/>
      <c r="ACR2" s="435"/>
      <c r="ACS2" s="435"/>
      <c r="ACT2" s="435"/>
      <c r="ACU2" s="435"/>
      <c r="ACV2" s="435"/>
      <c r="ACW2" s="435"/>
      <c r="ACX2" s="435"/>
      <c r="ACY2" s="435"/>
      <c r="ACZ2" s="435"/>
      <c r="ADA2" s="435"/>
      <c r="ADB2" s="435"/>
      <c r="ADC2" s="435"/>
      <c r="ADD2" s="435"/>
      <c r="ADE2" s="435"/>
      <c r="ADF2" s="435"/>
      <c r="ADG2" s="435"/>
      <c r="ADH2" s="435"/>
      <c r="ADI2" s="435"/>
      <c r="ADJ2" s="435"/>
      <c r="ADK2" s="435"/>
      <c r="ADL2" s="435"/>
      <c r="ADM2" s="435"/>
      <c r="ADN2" s="435"/>
      <c r="ADO2" s="435"/>
      <c r="ADP2" s="435"/>
      <c r="ADQ2" s="435"/>
      <c r="ADR2" s="435"/>
      <c r="ADS2" s="435"/>
      <c r="ADT2" s="435"/>
      <c r="ADU2" s="435"/>
      <c r="ADV2" s="435"/>
      <c r="ADW2" s="435"/>
      <c r="ADX2" s="435"/>
      <c r="ADY2" s="435"/>
      <c r="ADZ2" s="435"/>
      <c r="AEA2" s="435"/>
      <c r="AEB2" s="435"/>
      <c r="AEC2" s="435"/>
      <c r="AED2" s="435"/>
      <c r="AEE2" s="435"/>
      <c r="AEF2" s="435"/>
      <c r="AEG2" s="435"/>
      <c r="AEH2" s="435"/>
      <c r="AEI2" s="435"/>
      <c r="AEJ2" s="435"/>
      <c r="AEK2" s="435"/>
      <c r="AEL2" s="435"/>
      <c r="AEM2" s="435"/>
      <c r="AEN2" s="435"/>
      <c r="AEO2" s="435"/>
      <c r="AEP2" s="435"/>
      <c r="AEQ2" s="435"/>
      <c r="AER2" s="435"/>
      <c r="AES2" s="435"/>
      <c r="AET2" s="435"/>
      <c r="AEU2" s="435"/>
      <c r="AEV2" s="435"/>
      <c r="AEW2" s="435"/>
      <c r="AEX2" s="435"/>
      <c r="AEY2" s="435"/>
      <c r="AEZ2" s="435"/>
      <c r="AFA2" s="435"/>
      <c r="AFB2" s="435"/>
      <c r="AFC2" s="435"/>
      <c r="AFD2" s="435"/>
      <c r="AFE2" s="435"/>
      <c r="AFF2" s="435"/>
      <c r="AFG2" s="435"/>
      <c r="AFH2" s="435"/>
      <c r="AFI2" s="435"/>
      <c r="AFJ2" s="435"/>
      <c r="AFK2" s="435"/>
      <c r="AFL2" s="435"/>
      <c r="AFM2" s="435"/>
      <c r="AFN2" s="435"/>
      <c r="AFO2" s="435"/>
      <c r="AFP2" s="435"/>
      <c r="AFQ2" s="435"/>
      <c r="AFR2" s="435"/>
      <c r="AFS2" s="435"/>
      <c r="AFT2" s="435"/>
      <c r="AFU2" s="435"/>
      <c r="AFV2" s="435"/>
      <c r="AFW2" s="435"/>
      <c r="AFX2" s="435"/>
      <c r="AFY2" s="435"/>
      <c r="AFZ2" s="435"/>
      <c r="AGA2" s="435"/>
      <c r="AGB2" s="435"/>
      <c r="AGC2" s="435"/>
      <c r="AGD2" s="435"/>
      <c r="AGE2" s="435"/>
      <c r="AGF2" s="435"/>
      <c r="AGG2" s="435"/>
      <c r="AGH2" s="435"/>
      <c r="AGI2" s="435"/>
      <c r="AGJ2" s="435"/>
      <c r="AGK2" s="435"/>
      <c r="AGL2" s="435"/>
      <c r="AGM2" s="435"/>
      <c r="AGN2" s="435"/>
      <c r="AGO2" s="435"/>
      <c r="AGP2" s="435"/>
      <c r="AGQ2" s="435"/>
      <c r="AGR2" s="435"/>
      <c r="AGS2" s="435"/>
      <c r="AGT2" s="435"/>
      <c r="AGU2" s="435"/>
      <c r="AGV2" s="435"/>
      <c r="AGW2" s="435"/>
      <c r="AGX2" s="435"/>
      <c r="AGY2" s="435"/>
      <c r="AGZ2" s="435"/>
      <c r="AHA2" s="435"/>
      <c r="AHB2" s="435"/>
      <c r="AHC2" s="435"/>
      <c r="AHD2" s="435"/>
      <c r="AHE2" s="435"/>
      <c r="AHF2" s="435"/>
      <c r="AHG2" s="435"/>
      <c r="AHH2" s="435"/>
      <c r="AHI2" s="435"/>
      <c r="AHJ2" s="435"/>
      <c r="AHK2" s="435"/>
      <c r="AHL2" s="435"/>
      <c r="AHM2" s="435"/>
      <c r="AHN2" s="435"/>
      <c r="AHO2" s="435"/>
      <c r="AHP2" s="435"/>
      <c r="AHQ2" s="435"/>
      <c r="AHR2" s="435"/>
      <c r="AHS2" s="435"/>
      <c r="AHT2" s="435"/>
      <c r="AHU2" s="435"/>
      <c r="AHV2" s="435"/>
      <c r="AHW2" s="435"/>
      <c r="AHX2" s="435"/>
      <c r="AHY2" s="435"/>
      <c r="AHZ2" s="435"/>
      <c r="AIA2" s="435"/>
      <c r="AIB2" s="435"/>
      <c r="AIC2" s="435"/>
      <c r="AID2" s="435"/>
      <c r="AIE2" s="435"/>
      <c r="AIF2" s="435"/>
      <c r="AIG2" s="435"/>
      <c r="AIH2" s="435"/>
      <c r="AII2" s="435"/>
      <c r="AIJ2" s="435"/>
      <c r="AIK2" s="435"/>
      <c r="AIL2" s="435"/>
      <c r="AIM2" s="435"/>
      <c r="AIN2" s="435"/>
      <c r="AIO2" s="435"/>
      <c r="AIP2" s="435"/>
      <c r="AIQ2" s="435"/>
      <c r="AIR2" s="435"/>
      <c r="AIS2" s="435"/>
      <c r="AIT2" s="435"/>
      <c r="AIU2" s="435"/>
      <c r="AIV2" s="435"/>
      <c r="AIW2" s="435"/>
      <c r="AIX2" s="435"/>
      <c r="AIY2" s="435"/>
      <c r="AIZ2" s="435"/>
      <c r="AJA2" s="435"/>
      <c r="AJB2" s="435"/>
      <c r="AJC2" s="435"/>
      <c r="AJD2" s="435"/>
      <c r="AJE2" s="435"/>
      <c r="AJF2" s="435"/>
      <c r="AJG2" s="435"/>
      <c r="AJH2" s="435"/>
      <c r="AJI2" s="435"/>
      <c r="AJJ2" s="435"/>
      <c r="AJK2" s="435"/>
      <c r="AJL2" s="435"/>
      <c r="AJM2" s="435"/>
      <c r="AJN2" s="435"/>
      <c r="AJO2" s="435"/>
      <c r="AJP2" s="435"/>
      <c r="AJQ2" s="435"/>
      <c r="AJR2" s="435"/>
      <c r="AJS2" s="435"/>
      <c r="AJT2" s="435"/>
      <c r="AJU2" s="435"/>
      <c r="AJV2" s="435"/>
      <c r="AJW2" s="435"/>
      <c r="AJX2" s="435"/>
      <c r="AJY2" s="435"/>
      <c r="AJZ2" s="435"/>
      <c r="AKA2" s="435"/>
      <c r="AKB2" s="435"/>
      <c r="AKC2" s="435"/>
      <c r="AKD2" s="435"/>
      <c r="AKE2" s="435"/>
      <c r="AKF2" s="435"/>
      <c r="AKG2" s="435"/>
      <c r="AKH2" s="435"/>
      <c r="AKI2" s="435"/>
      <c r="AKJ2" s="435"/>
      <c r="AKK2" s="435"/>
      <c r="AKL2" s="435"/>
      <c r="AKM2" s="435"/>
      <c r="AKN2" s="435"/>
      <c r="AKO2" s="435"/>
      <c r="AKP2" s="435"/>
      <c r="AKQ2" s="435"/>
      <c r="AKR2" s="435"/>
      <c r="AKS2" s="435"/>
      <c r="AKT2" s="435"/>
      <c r="AKU2" s="435"/>
    </row>
    <row r="3" spans="1:983" s="111" customFormat="1" ht="21.4" thickBot="1" x14ac:dyDescent="0.7">
      <c r="A3" s="458"/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35"/>
      <c r="N3" s="435"/>
      <c r="O3" s="435"/>
      <c r="P3" s="435"/>
      <c r="Q3" s="435"/>
      <c r="R3" s="435"/>
      <c r="S3" s="435"/>
      <c r="T3" s="435"/>
      <c r="U3" s="435"/>
      <c r="V3" s="435"/>
      <c r="W3" s="435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5"/>
      <c r="BP3" s="435"/>
      <c r="BQ3" s="435"/>
      <c r="BR3" s="435"/>
      <c r="BS3" s="435"/>
      <c r="BT3" s="435"/>
      <c r="BU3" s="435"/>
      <c r="BV3" s="435"/>
      <c r="BW3" s="435"/>
      <c r="BX3" s="435"/>
      <c r="BY3" s="435"/>
      <c r="BZ3" s="435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  <c r="CO3" s="435"/>
      <c r="CP3" s="435"/>
      <c r="CQ3" s="435"/>
      <c r="CR3" s="435"/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  <c r="DG3" s="435"/>
      <c r="DH3" s="435"/>
      <c r="DI3" s="435"/>
      <c r="DJ3" s="435"/>
      <c r="DK3" s="435"/>
      <c r="DL3" s="435"/>
      <c r="DM3" s="435"/>
      <c r="DN3" s="435"/>
      <c r="DO3" s="435"/>
      <c r="DP3" s="435"/>
      <c r="DQ3" s="435"/>
      <c r="DR3" s="435"/>
      <c r="DS3" s="435"/>
      <c r="DT3" s="435"/>
      <c r="DU3" s="435"/>
      <c r="DV3" s="435"/>
      <c r="DW3" s="435"/>
      <c r="DX3" s="435"/>
      <c r="DY3" s="435"/>
      <c r="DZ3" s="435"/>
      <c r="EA3" s="435"/>
      <c r="EB3" s="435"/>
      <c r="EC3" s="435"/>
      <c r="ED3" s="435"/>
      <c r="EE3" s="435"/>
      <c r="EF3" s="435"/>
      <c r="EG3" s="435"/>
      <c r="EH3" s="435"/>
      <c r="EI3" s="435"/>
      <c r="EJ3" s="435"/>
      <c r="EK3" s="435"/>
      <c r="EL3" s="435"/>
      <c r="EM3" s="435"/>
      <c r="EN3" s="435"/>
      <c r="EO3" s="435"/>
      <c r="EP3" s="435"/>
      <c r="EQ3" s="435"/>
      <c r="ER3" s="435"/>
      <c r="ES3" s="435"/>
      <c r="ET3" s="435"/>
      <c r="EU3" s="435"/>
      <c r="EV3" s="435"/>
      <c r="EW3" s="435"/>
      <c r="EX3" s="435"/>
      <c r="EY3" s="435"/>
      <c r="EZ3" s="435"/>
      <c r="FA3" s="435"/>
      <c r="FB3" s="435"/>
      <c r="FC3" s="435"/>
      <c r="FD3" s="435"/>
      <c r="FE3" s="435"/>
      <c r="FF3" s="435"/>
      <c r="FG3" s="435"/>
      <c r="FH3" s="435"/>
      <c r="FI3" s="435"/>
      <c r="FJ3" s="435"/>
      <c r="FK3" s="435"/>
      <c r="FL3" s="435"/>
      <c r="FM3" s="435"/>
      <c r="FN3" s="435"/>
      <c r="FO3" s="435"/>
      <c r="FP3" s="435"/>
      <c r="FQ3" s="435"/>
      <c r="FR3" s="435"/>
      <c r="FS3" s="435"/>
      <c r="FT3" s="435"/>
      <c r="FU3" s="435"/>
      <c r="FV3" s="435"/>
      <c r="FW3" s="435"/>
      <c r="FX3" s="435"/>
      <c r="FY3" s="435"/>
      <c r="FZ3" s="435"/>
      <c r="GA3" s="435"/>
      <c r="GB3" s="435"/>
      <c r="GC3" s="435"/>
      <c r="GD3" s="435"/>
      <c r="GE3" s="435"/>
      <c r="GF3" s="435"/>
      <c r="GG3" s="435"/>
      <c r="GH3" s="435"/>
      <c r="GI3" s="435"/>
      <c r="GJ3" s="435"/>
      <c r="GK3" s="435"/>
      <c r="GL3" s="435"/>
      <c r="GM3" s="435"/>
      <c r="GN3" s="435"/>
      <c r="GO3" s="435"/>
      <c r="GP3" s="435"/>
      <c r="GQ3" s="435"/>
      <c r="GR3" s="435"/>
      <c r="GS3" s="435"/>
      <c r="GT3" s="435"/>
      <c r="GU3" s="435"/>
      <c r="GV3" s="435"/>
      <c r="GW3" s="435"/>
      <c r="GX3" s="435"/>
      <c r="GY3" s="435"/>
      <c r="GZ3" s="435"/>
      <c r="HA3" s="435"/>
      <c r="HB3" s="435"/>
      <c r="HC3" s="435"/>
      <c r="HD3" s="435"/>
      <c r="HE3" s="435"/>
      <c r="HF3" s="435"/>
      <c r="HG3" s="435"/>
      <c r="HH3" s="435"/>
      <c r="HI3" s="435"/>
      <c r="HJ3" s="435"/>
      <c r="HK3" s="435"/>
      <c r="HL3" s="435"/>
      <c r="HM3" s="435"/>
      <c r="HN3" s="435"/>
      <c r="HO3" s="435"/>
      <c r="HP3" s="435"/>
      <c r="HQ3" s="435"/>
      <c r="HR3" s="435"/>
      <c r="HS3" s="435"/>
      <c r="HT3" s="435"/>
      <c r="HU3" s="435"/>
      <c r="HV3" s="435"/>
      <c r="HW3" s="435"/>
      <c r="HX3" s="435"/>
      <c r="HY3" s="435"/>
      <c r="HZ3" s="435"/>
      <c r="IA3" s="435"/>
      <c r="IB3" s="435"/>
      <c r="IC3" s="435"/>
      <c r="ID3" s="435"/>
      <c r="IE3" s="435"/>
      <c r="IF3" s="435"/>
      <c r="IG3" s="435"/>
      <c r="IH3" s="435"/>
      <c r="II3" s="435"/>
      <c r="IJ3" s="435"/>
      <c r="IK3" s="435"/>
      <c r="IL3" s="435"/>
      <c r="IM3" s="435"/>
      <c r="IN3" s="435"/>
      <c r="IO3" s="435"/>
      <c r="IP3" s="435"/>
      <c r="IQ3" s="435"/>
      <c r="IR3" s="435"/>
      <c r="IS3" s="435"/>
      <c r="IT3" s="435"/>
      <c r="IU3" s="435"/>
      <c r="IV3" s="435"/>
      <c r="IW3" s="435"/>
      <c r="IX3" s="435"/>
      <c r="IY3" s="435"/>
      <c r="IZ3" s="435"/>
      <c r="JA3" s="435"/>
      <c r="JB3" s="435"/>
      <c r="JC3" s="435"/>
      <c r="JD3" s="435"/>
      <c r="JE3" s="435"/>
      <c r="JF3" s="435"/>
      <c r="JG3" s="435"/>
      <c r="JH3" s="435"/>
      <c r="JI3" s="435"/>
      <c r="JJ3" s="435"/>
      <c r="JK3" s="435"/>
      <c r="JL3" s="435"/>
      <c r="JM3" s="435"/>
      <c r="JN3" s="435"/>
      <c r="JO3" s="435"/>
      <c r="JP3" s="435"/>
      <c r="JQ3" s="435"/>
      <c r="JR3" s="435"/>
      <c r="JS3" s="435"/>
      <c r="JT3" s="435"/>
      <c r="JU3" s="435"/>
      <c r="JV3" s="435"/>
      <c r="JW3" s="435"/>
      <c r="JX3" s="435"/>
      <c r="JY3" s="435"/>
      <c r="JZ3" s="435"/>
      <c r="KA3" s="435"/>
      <c r="KB3" s="435"/>
      <c r="KC3" s="435"/>
      <c r="KD3" s="435"/>
      <c r="KE3" s="435"/>
      <c r="KF3" s="435"/>
      <c r="KG3" s="435"/>
      <c r="KH3" s="435"/>
      <c r="KI3" s="435"/>
      <c r="KJ3" s="435"/>
      <c r="KK3" s="435"/>
      <c r="KL3" s="435"/>
      <c r="KM3" s="435"/>
      <c r="KN3" s="435"/>
      <c r="KO3" s="435"/>
      <c r="KP3" s="435"/>
      <c r="KQ3" s="435"/>
      <c r="KR3" s="435"/>
      <c r="KS3" s="435"/>
      <c r="KT3" s="435"/>
      <c r="KU3" s="435"/>
      <c r="KV3" s="435"/>
      <c r="KW3" s="435"/>
      <c r="KX3" s="435"/>
      <c r="KY3" s="435"/>
      <c r="KZ3" s="435"/>
      <c r="LA3" s="435"/>
      <c r="LB3" s="435"/>
      <c r="LC3" s="435"/>
      <c r="LD3" s="435"/>
      <c r="LE3" s="435"/>
      <c r="LF3" s="435"/>
      <c r="LG3" s="435"/>
      <c r="LH3" s="435"/>
      <c r="LI3" s="435"/>
      <c r="LJ3" s="435"/>
      <c r="LK3" s="435"/>
      <c r="LL3" s="435"/>
      <c r="LM3" s="435"/>
      <c r="LN3" s="435"/>
      <c r="LO3" s="435"/>
      <c r="LP3" s="435"/>
      <c r="LQ3" s="435"/>
      <c r="LR3" s="435"/>
      <c r="LS3" s="435"/>
      <c r="LT3" s="435"/>
      <c r="LU3" s="435"/>
      <c r="LV3" s="435"/>
      <c r="LW3" s="435"/>
      <c r="LX3" s="435"/>
      <c r="LY3" s="435"/>
      <c r="LZ3" s="435"/>
      <c r="MA3" s="435"/>
      <c r="MB3" s="435"/>
      <c r="MC3" s="435"/>
      <c r="MD3" s="435"/>
      <c r="ME3" s="435"/>
      <c r="MF3" s="435"/>
      <c r="MG3" s="435"/>
      <c r="MH3" s="435"/>
      <c r="MI3" s="435"/>
      <c r="MJ3" s="435"/>
      <c r="MK3" s="435"/>
      <c r="ML3" s="435"/>
      <c r="MM3" s="435"/>
      <c r="MN3" s="435"/>
      <c r="MO3" s="435"/>
      <c r="MP3" s="435"/>
      <c r="MQ3" s="435"/>
      <c r="MR3" s="435"/>
      <c r="MS3" s="435"/>
      <c r="MT3" s="435"/>
      <c r="MU3" s="435"/>
      <c r="MV3" s="435"/>
      <c r="MW3" s="435"/>
      <c r="MX3" s="435"/>
      <c r="MY3" s="435"/>
      <c r="MZ3" s="435"/>
      <c r="NA3" s="435"/>
      <c r="NB3" s="435"/>
      <c r="NC3" s="435"/>
      <c r="ND3" s="435"/>
      <c r="NE3" s="435"/>
      <c r="NF3" s="435"/>
      <c r="NG3" s="435"/>
      <c r="NH3" s="435"/>
      <c r="NI3" s="435"/>
      <c r="NJ3" s="435"/>
      <c r="NK3" s="435"/>
      <c r="NL3" s="435"/>
      <c r="NM3" s="435"/>
      <c r="NN3" s="435"/>
      <c r="NO3" s="435"/>
      <c r="NP3" s="435"/>
      <c r="NQ3" s="435"/>
      <c r="NR3" s="435"/>
      <c r="NS3" s="435"/>
      <c r="NT3" s="435"/>
      <c r="NU3" s="435"/>
      <c r="NV3" s="435"/>
      <c r="NW3" s="435"/>
      <c r="NX3" s="435"/>
      <c r="NY3" s="435"/>
      <c r="NZ3" s="435"/>
      <c r="OA3" s="435"/>
      <c r="OB3" s="435"/>
      <c r="OC3" s="435"/>
      <c r="OD3" s="435"/>
      <c r="OE3" s="435"/>
      <c r="OF3" s="435"/>
      <c r="OG3" s="435"/>
      <c r="OH3" s="435"/>
      <c r="OI3" s="435"/>
      <c r="OJ3" s="435"/>
      <c r="OK3" s="435"/>
      <c r="OL3" s="435"/>
      <c r="OM3" s="435"/>
      <c r="ON3" s="435"/>
      <c r="OO3" s="435"/>
      <c r="OP3" s="435"/>
      <c r="OQ3" s="435"/>
      <c r="OR3" s="435"/>
      <c r="OS3" s="435"/>
      <c r="OT3" s="435"/>
      <c r="OU3" s="435"/>
      <c r="OV3" s="435"/>
      <c r="OW3" s="435"/>
      <c r="OX3" s="435"/>
      <c r="OY3" s="435"/>
      <c r="OZ3" s="435"/>
      <c r="PA3" s="435"/>
      <c r="PB3" s="435"/>
      <c r="PC3" s="435"/>
      <c r="PD3" s="435"/>
      <c r="PE3" s="435"/>
      <c r="PF3" s="435"/>
      <c r="PG3" s="435"/>
      <c r="PH3" s="435"/>
      <c r="PI3" s="435"/>
      <c r="PJ3" s="435"/>
      <c r="PK3" s="435"/>
      <c r="PL3" s="435"/>
      <c r="PM3" s="435"/>
      <c r="PN3" s="435"/>
      <c r="PO3" s="435"/>
      <c r="PP3" s="435"/>
      <c r="PQ3" s="435"/>
      <c r="PR3" s="435"/>
      <c r="PS3" s="435"/>
      <c r="PT3" s="435"/>
      <c r="PU3" s="435"/>
      <c r="PV3" s="435"/>
      <c r="PW3" s="435"/>
      <c r="PX3" s="435"/>
      <c r="PY3" s="435"/>
      <c r="PZ3" s="435"/>
      <c r="QA3" s="435"/>
      <c r="QB3" s="435"/>
      <c r="QC3" s="435"/>
      <c r="QD3" s="435"/>
      <c r="QE3" s="435"/>
      <c r="QF3" s="435"/>
      <c r="QG3" s="435"/>
      <c r="QH3" s="435"/>
      <c r="QI3" s="435"/>
      <c r="QJ3" s="435"/>
      <c r="QK3" s="435"/>
      <c r="QL3" s="435"/>
      <c r="QM3" s="435"/>
      <c r="QN3" s="435"/>
      <c r="QO3" s="435"/>
      <c r="QP3" s="435"/>
      <c r="QQ3" s="435"/>
      <c r="QR3" s="435"/>
      <c r="QS3" s="435"/>
      <c r="QT3" s="435"/>
      <c r="QU3" s="435"/>
      <c r="QV3" s="435"/>
      <c r="QW3" s="435"/>
      <c r="QX3" s="435"/>
      <c r="QY3" s="435"/>
      <c r="QZ3" s="435"/>
      <c r="RA3" s="435"/>
      <c r="RB3" s="435"/>
      <c r="RC3" s="435"/>
      <c r="RD3" s="435"/>
      <c r="RE3" s="435"/>
      <c r="RF3" s="435"/>
      <c r="RG3" s="435"/>
      <c r="RH3" s="435"/>
      <c r="RI3" s="435"/>
      <c r="RJ3" s="435"/>
      <c r="RK3" s="435"/>
      <c r="RL3" s="435"/>
      <c r="RM3" s="435"/>
      <c r="RN3" s="435"/>
      <c r="RO3" s="435"/>
      <c r="RP3" s="435"/>
      <c r="RQ3" s="435"/>
      <c r="RR3" s="435"/>
      <c r="RS3" s="435"/>
      <c r="RT3" s="435"/>
      <c r="RU3" s="435"/>
      <c r="RV3" s="435"/>
      <c r="RW3" s="435"/>
      <c r="RX3" s="435"/>
      <c r="RY3" s="435"/>
      <c r="RZ3" s="435"/>
      <c r="SA3" s="435"/>
      <c r="SB3" s="435"/>
      <c r="SC3" s="435"/>
      <c r="SD3" s="435"/>
      <c r="SE3" s="435"/>
      <c r="SF3" s="435"/>
      <c r="SG3" s="435"/>
      <c r="SH3" s="435"/>
      <c r="SI3" s="435"/>
      <c r="SJ3" s="435"/>
      <c r="SK3" s="435"/>
      <c r="SL3" s="435"/>
      <c r="SM3" s="435"/>
      <c r="SN3" s="435"/>
      <c r="SO3" s="435"/>
      <c r="SP3" s="435"/>
      <c r="SQ3" s="435"/>
      <c r="SR3" s="435"/>
      <c r="SS3" s="435"/>
      <c r="ST3" s="435"/>
      <c r="SU3" s="435"/>
      <c r="SV3" s="435"/>
      <c r="SW3" s="435"/>
      <c r="SX3" s="435"/>
      <c r="SY3" s="435"/>
      <c r="SZ3" s="435"/>
      <c r="TA3" s="435"/>
      <c r="TB3" s="435"/>
      <c r="TC3" s="435"/>
      <c r="TD3" s="435"/>
      <c r="TE3" s="435"/>
      <c r="TF3" s="435"/>
      <c r="TG3" s="435"/>
      <c r="TH3" s="435"/>
      <c r="TI3" s="435"/>
      <c r="TJ3" s="435"/>
      <c r="TK3" s="435"/>
      <c r="TL3" s="435"/>
      <c r="TM3" s="435"/>
      <c r="TN3" s="435"/>
      <c r="TO3" s="435"/>
      <c r="TP3" s="435"/>
      <c r="TQ3" s="435"/>
      <c r="TR3" s="435"/>
      <c r="TS3" s="435"/>
      <c r="TT3" s="435"/>
      <c r="TU3" s="435"/>
      <c r="TV3" s="435"/>
      <c r="TW3" s="435"/>
      <c r="TX3" s="435"/>
      <c r="TY3" s="435"/>
      <c r="TZ3" s="435"/>
      <c r="UA3" s="435"/>
      <c r="UB3" s="435"/>
      <c r="UC3" s="435"/>
      <c r="UD3" s="435"/>
      <c r="UE3" s="435"/>
      <c r="UF3" s="435"/>
      <c r="UG3" s="435"/>
      <c r="UH3" s="435"/>
      <c r="UI3" s="435"/>
      <c r="UJ3" s="435"/>
      <c r="UK3" s="435"/>
      <c r="UL3" s="435"/>
      <c r="UM3" s="435"/>
      <c r="UN3" s="435"/>
      <c r="UO3" s="435"/>
      <c r="UP3" s="435"/>
      <c r="UQ3" s="435"/>
      <c r="UR3" s="435"/>
      <c r="US3" s="435"/>
      <c r="UT3" s="435"/>
      <c r="UU3" s="435"/>
      <c r="UV3" s="435"/>
      <c r="UW3" s="435"/>
      <c r="UX3" s="435"/>
      <c r="UY3" s="435"/>
      <c r="UZ3" s="435"/>
      <c r="VA3" s="435"/>
      <c r="VB3" s="435"/>
      <c r="VC3" s="435"/>
      <c r="VD3" s="435"/>
      <c r="VE3" s="435"/>
      <c r="VF3" s="435"/>
      <c r="VG3" s="435"/>
      <c r="VH3" s="435"/>
      <c r="VI3" s="435"/>
      <c r="VJ3" s="435"/>
      <c r="VK3" s="435"/>
      <c r="VL3" s="435"/>
      <c r="VM3" s="435"/>
      <c r="VN3" s="435"/>
      <c r="VO3" s="435"/>
      <c r="VP3" s="435"/>
      <c r="VQ3" s="435"/>
      <c r="VR3" s="435"/>
      <c r="VS3" s="435"/>
      <c r="VT3" s="435"/>
      <c r="VU3" s="435"/>
      <c r="VV3" s="435"/>
      <c r="VW3" s="435"/>
      <c r="VX3" s="435"/>
      <c r="VY3" s="435"/>
      <c r="VZ3" s="435"/>
      <c r="WA3" s="435"/>
      <c r="WB3" s="435"/>
      <c r="WC3" s="435"/>
      <c r="WD3" s="435"/>
      <c r="WE3" s="435"/>
      <c r="WF3" s="435"/>
      <c r="WG3" s="435"/>
      <c r="WH3" s="435"/>
      <c r="WI3" s="435"/>
      <c r="WJ3" s="435"/>
      <c r="WK3" s="435"/>
      <c r="WL3" s="435"/>
      <c r="WM3" s="435"/>
      <c r="WN3" s="435"/>
      <c r="WO3" s="435"/>
      <c r="WP3" s="435"/>
      <c r="WQ3" s="435"/>
      <c r="WR3" s="435"/>
      <c r="WS3" s="435"/>
      <c r="WT3" s="435"/>
      <c r="WU3" s="435"/>
      <c r="WV3" s="435"/>
      <c r="WW3" s="435"/>
      <c r="WX3" s="435"/>
      <c r="WY3" s="435"/>
      <c r="WZ3" s="435"/>
      <c r="XA3" s="435"/>
      <c r="XB3" s="435"/>
      <c r="XC3" s="435"/>
      <c r="XD3" s="435"/>
      <c r="XE3" s="435"/>
      <c r="XF3" s="435"/>
      <c r="XG3" s="435"/>
      <c r="XH3" s="435"/>
      <c r="XI3" s="435"/>
      <c r="XJ3" s="435"/>
      <c r="XK3" s="435"/>
      <c r="XL3" s="435"/>
      <c r="XM3" s="435"/>
      <c r="XN3" s="435"/>
      <c r="XO3" s="435"/>
      <c r="XP3" s="435"/>
      <c r="XQ3" s="435"/>
      <c r="XR3" s="435"/>
      <c r="XS3" s="435"/>
      <c r="XT3" s="435"/>
      <c r="XU3" s="435"/>
      <c r="XV3" s="435"/>
      <c r="XW3" s="435"/>
      <c r="XX3" s="435"/>
      <c r="XY3" s="435"/>
      <c r="XZ3" s="435"/>
      <c r="YA3" s="435"/>
      <c r="YB3" s="435"/>
      <c r="YC3" s="435"/>
      <c r="YD3" s="435"/>
      <c r="YE3" s="435"/>
      <c r="YF3" s="435"/>
      <c r="YG3" s="435"/>
      <c r="YH3" s="435"/>
      <c r="YI3" s="435"/>
      <c r="YJ3" s="435"/>
      <c r="YK3" s="435"/>
      <c r="YL3" s="435"/>
      <c r="YM3" s="435"/>
      <c r="YN3" s="435"/>
      <c r="YO3" s="435"/>
      <c r="YP3" s="435"/>
      <c r="YQ3" s="435"/>
      <c r="YR3" s="435"/>
      <c r="YS3" s="435"/>
      <c r="YT3" s="435"/>
      <c r="YU3" s="435"/>
      <c r="YV3" s="435"/>
      <c r="YW3" s="435"/>
      <c r="YX3" s="435"/>
      <c r="YY3" s="435"/>
      <c r="YZ3" s="435"/>
      <c r="ZA3" s="435"/>
      <c r="ZB3" s="435"/>
      <c r="ZC3" s="435"/>
      <c r="ZD3" s="435"/>
      <c r="ZE3" s="435"/>
      <c r="ZF3" s="435"/>
      <c r="ZG3" s="435"/>
      <c r="ZH3" s="435"/>
      <c r="ZI3" s="435"/>
      <c r="ZJ3" s="435"/>
      <c r="ZK3" s="435"/>
      <c r="ZL3" s="435"/>
      <c r="ZM3" s="435"/>
      <c r="ZN3" s="435"/>
      <c r="ZO3" s="435"/>
      <c r="ZP3" s="435"/>
      <c r="ZQ3" s="435"/>
      <c r="ZR3" s="435"/>
      <c r="ZS3" s="435"/>
      <c r="ZT3" s="435"/>
      <c r="ZU3" s="435"/>
      <c r="ZV3" s="435"/>
      <c r="ZW3" s="435"/>
      <c r="ZX3" s="435"/>
      <c r="ZY3" s="435"/>
      <c r="ZZ3" s="435"/>
      <c r="AAA3" s="435"/>
      <c r="AAB3" s="435"/>
      <c r="AAC3" s="435"/>
      <c r="AAD3" s="435"/>
      <c r="AAE3" s="435"/>
      <c r="AAF3" s="435"/>
      <c r="AAG3" s="435"/>
      <c r="AAH3" s="435"/>
      <c r="AAI3" s="435"/>
      <c r="AAJ3" s="435"/>
      <c r="AAK3" s="435"/>
      <c r="AAL3" s="435"/>
      <c r="AAM3" s="435"/>
      <c r="AAN3" s="435"/>
      <c r="AAO3" s="435"/>
      <c r="AAP3" s="435"/>
      <c r="AAQ3" s="435"/>
      <c r="AAR3" s="435"/>
      <c r="AAS3" s="435"/>
      <c r="AAT3" s="435"/>
      <c r="AAU3" s="435"/>
      <c r="AAV3" s="435"/>
      <c r="AAW3" s="435"/>
      <c r="AAX3" s="435"/>
      <c r="AAY3" s="435"/>
      <c r="AAZ3" s="435"/>
      <c r="ABA3" s="435"/>
      <c r="ABB3" s="435"/>
      <c r="ABC3" s="435"/>
      <c r="ABD3" s="435"/>
      <c r="ABE3" s="435"/>
      <c r="ABF3" s="435"/>
      <c r="ABG3" s="435"/>
      <c r="ABH3" s="435"/>
      <c r="ABI3" s="435"/>
      <c r="ABJ3" s="435"/>
      <c r="ABK3" s="435"/>
      <c r="ABL3" s="435"/>
      <c r="ABM3" s="435"/>
      <c r="ABN3" s="435"/>
      <c r="ABO3" s="435"/>
      <c r="ABP3" s="435"/>
      <c r="ABQ3" s="435"/>
      <c r="ABR3" s="435"/>
      <c r="ABS3" s="435"/>
      <c r="ABT3" s="435"/>
      <c r="ABU3" s="435"/>
      <c r="ABV3" s="435"/>
      <c r="ABW3" s="435"/>
      <c r="ABX3" s="435"/>
      <c r="ABY3" s="435"/>
      <c r="ABZ3" s="435"/>
      <c r="ACA3" s="435"/>
      <c r="ACB3" s="435"/>
      <c r="ACC3" s="435"/>
      <c r="ACD3" s="435"/>
      <c r="ACE3" s="435"/>
      <c r="ACF3" s="435"/>
      <c r="ACG3" s="435"/>
      <c r="ACH3" s="435"/>
      <c r="ACI3" s="435"/>
      <c r="ACJ3" s="435"/>
      <c r="ACK3" s="435"/>
      <c r="ACL3" s="435"/>
      <c r="ACM3" s="435"/>
      <c r="ACN3" s="435"/>
      <c r="ACO3" s="435"/>
      <c r="ACP3" s="435"/>
      <c r="ACQ3" s="435"/>
      <c r="ACR3" s="435"/>
      <c r="ACS3" s="435"/>
      <c r="ACT3" s="435"/>
      <c r="ACU3" s="435"/>
      <c r="ACV3" s="435"/>
      <c r="ACW3" s="435"/>
      <c r="ACX3" s="435"/>
      <c r="ACY3" s="435"/>
      <c r="ACZ3" s="435"/>
      <c r="ADA3" s="435"/>
      <c r="ADB3" s="435"/>
      <c r="ADC3" s="435"/>
      <c r="ADD3" s="435"/>
      <c r="ADE3" s="435"/>
      <c r="ADF3" s="435"/>
      <c r="ADG3" s="435"/>
      <c r="ADH3" s="435"/>
      <c r="ADI3" s="435"/>
      <c r="ADJ3" s="435"/>
      <c r="ADK3" s="435"/>
      <c r="ADL3" s="435"/>
      <c r="ADM3" s="435"/>
      <c r="ADN3" s="435"/>
      <c r="ADO3" s="435"/>
      <c r="ADP3" s="435"/>
      <c r="ADQ3" s="435"/>
      <c r="ADR3" s="435"/>
      <c r="ADS3" s="435"/>
      <c r="ADT3" s="435"/>
      <c r="ADU3" s="435"/>
      <c r="ADV3" s="435"/>
      <c r="ADW3" s="435"/>
      <c r="ADX3" s="435"/>
      <c r="ADY3" s="435"/>
      <c r="ADZ3" s="435"/>
      <c r="AEA3" s="435"/>
      <c r="AEB3" s="435"/>
      <c r="AEC3" s="435"/>
      <c r="AED3" s="435"/>
      <c r="AEE3" s="435"/>
      <c r="AEF3" s="435"/>
      <c r="AEG3" s="435"/>
      <c r="AEH3" s="435"/>
      <c r="AEI3" s="435"/>
      <c r="AEJ3" s="435"/>
      <c r="AEK3" s="435"/>
      <c r="AEL3" s="435"/>
      <c r="AEM3" s="435"/>
      <c r="AEN3" s="435"/>
      <c r="AEO3" s="435"/>
      <c r="AEP3" s="435"/>
      <c r="AEQ3" s="435"/>
      <c r="AER3" s="435"/>
      <c r="AES3" s="435"/>
      <c r="AET3" s="435"/>
      <c r="AEU3" s="435"/>
      <c r="AEV3" s="435"/>
      <c r="AEW3" s="435"/>
      <c r="AEX3" s="435"/>
      <c r="AEY3" s="435"/>
      <c r="AEZ3" s="435"/>
      <c r="AFA3" s="435"/>
      <c r="AFB3" s="435"/>
      <c r="AFC3" s="435"/>
      <c r="AFD3" s="435"/>
      <c r="AFE3" s="435"/>
      <c r="AFF3" s="435"/>
      <c r="AFG3" s="435"/>
      <c r="AFH3" s="435"/>
      <c r="AFI3" s="435"/>
      <c r="AFJ3" s="435"/>
      <c r="AFK3" s="435"/>
      <c r="AFL3" s="435"/>
      <c r="AFM3" s="435"/>
      <c r="AFN3" s="435"/>
      <c r="AFO3" s="435"/>
      <c r="AFP3" s="435"/>
      <c r="AFQ3" s="435"/>
      <c r="AFR3" s="435"/>
      <c r="AFS3" s="435"/>
      <c r="AFT3" s="435"/>
      <c r="AFU3" s="435"/>
      <c r="AFV3" s="435"/>
      <c r="AFW3" s="435"/>
      <c r="AFX3" s="435"/>
      <c r="AFY3" s="435"/>
      <c r="AFZ3" s="435"/>
      <c r="AGA3" s="435"/>
      <c r="AGB3" s="435"/>
      <c r="AGC3" s="435"/>
      <c r="AGD3" s="435"/>
      <c r="AGE3" s="435"/>
      <c r="AGF3" s="435"/>
      <c r="AGG3" s="435"/>
      <c r="AGH3" s="435"/>
      <c r="AGI3" s="435"/>
      <c r="AGJ3" s="435"/>
      <c r="AGK3" s="435"/>
      <c r="AGL3" s="435"/>
      <c r="AGM3" s="435"/>
      <c r="AGN3" s="435"/>
      <c r="AGO3" s="435"/>
      <c r="AGP3" s="435"/>
      <c r="AGQ3" s="435"/>
      <c r="AGR3" s="435"/>
      <c r="AGS3" s="435"/>
      <c r="AGT3" s="435"/>
      <c r="AGU3" s="435"/>
      <c r="AGV3" s="435"/>
      <c r="AGW3" s="435"/>
      <c r="AGX3" s="435"/>
      <c r="AGY3" s="435"/>
      <c r="AGZ3" s="435"/>
      <c r="AHA3" s="435"/>
      <c r="AHB3" s="435"/>
      <c r="AHC3" s="435"/>
      <c r="AHD3" s="435"/>
      <c r="AHE3" s="435"/>
      <c r="AHF3" s="435"/>
      <c r="AHG3" s="435"/>
      <c r="AHH3" s="435"/>
      <c r="AHI3" s="435"/>
      <c r="AHJ3" s="435"/>
      <c r="AHK3" s="435"/>
      <c r="AHL3" s="435"/>
      <c r="AHM3" s="435"/>
      <c r="AHN3" s="435"/>
      <c r="AHO3" s="435"/>
      <c r="AHP3" s="435"/>
      <c r="AHQ3" s="435"/>
      <c r="AHR3" s="435"/>
      <c r="AHS3" s="435"/>
      <c r="AHT3" s="435"/>
      <c r="AHU3" s="435"/>
      <c r="AHV3" s="435"/>
      <c r="AHW3" s="435"/>
      <c r="AHX3" s="435"/>
      <c r="AHY3" s="435"/>
      <c r="AHZ3" s="435"/>
      <c r="AIA3" s="435"/>
      <c r="AIB3" s="435"/>
      <c r="AIC3" s="435"/>
      <c r="AID3" s="435"/>
      <c r="AIE3" s="435"/>
      <c r="AIF3" s="435"/>
      <c r="AIG3" s="435"/>
      <c r="AIH3" s="435"/>
      <c r="AII3" s="435"/>
      <c r="AIJ3" s="435"/>
      <c r="AIK3" s="435"/>
      <c r="AIL3" s="435"/>
      <c r="AIM3" s="435"/>
      <c r="AIN3" s="435"/>
      <c r="AIO3" s="435"/>
      <c r="AIP3" s="435"/>
      <c r="AIQ3" s="435"/>
      <c r="AIR3" s="435"/>
      <c r="AIS3" s="435"/>
      <c r="AIT3" s="435"/>
      <c r="AIU3" s="435"/>
      <c r="AIV3" s="435"/>
      <c r="AIW3" s="435"/>
      <c r="AIX3" s="435"/>
      <c r="AIY3" s="435"/>
      <c r="AIZ3" s="435"/>
      <c r="AJA3" s="435"/>
      <c r="AJB3" s="435"/>
      <c r="AJC3" s="435"/>
      <c r="AJD3" s="435"/>
      <c r="AJE3" s="435"/>
      <c r="AJF3" s="435"/>
      <c r="AJG3" s="435"/>
      <c r="AJH3" s="435"/>
      <c r="AJI3" s="435"/>
      <c r="AJJ3" s="435"/>
      <c r="AJK3" s="435"/>
      <c r="AJL3" s="435"/>
      <c r="AJM3" s="435"/>
      <c r="AJN3" s="435"/>
      <c r="AJO3" s="435"/>
      <c r="AJP3" s="435"/>
      <c r="AJQ3" s="435"/>
      <c r="AJR3" s="435"/>
      <c r="AJS3" s="435"/>
      <c r="AJT3" s="435"/>
      <c r="AJU3" s="435"/>
      <c r="AJV3" s="435"/>
      <c r="AJW3" s="435"/>
      <c r="AJX3" s="435"/>
      <c r="AJY3" s="435"/>
      <c r="AJZ3" s="435"/>
      <c r="AKA3" s="435"/>
      <c r="AKB3" s="435"/>
      <c r="AKC3" s="435"/>
      <c r="AKD3" s="435"/>
      <c r="AKE3" s="435"/>
      <c r="AKF3" s="435"/>
      <c r="AKG3" s="435"/>
      <c r="AKH3" s="435"/>
      <c r="AKI3" s="435"/>
      <c r="AKJ3" s="435"/>
      <c r="AKK3" s="435"/>
      <c r="AKL3" s="435"/>
      <c r="AKM3" s="435"/>
      <c r="AKN3" s="435"/>
      <c r="AKO3" s="435"/>
      <c r="AKP3" s="435"/>
      <c r="AKQ3" s="435"/>
      <c r="AKR3" s="435"/>
      <c r="AKS3" s="435"/>
      <c r="AKT3" s="435"/>
      <c r="AKU3" s="435"/>
    </row>
    <row r="4" spans="1:983" s="111" customFormat="1" ht="30.75" customHeight="1" thickTop="1" x14ac:dyDescent="0.7">
      <c r="A4" s="581" t="s">
        <v>328</v>
      </c>
      <c r="B4" s="582" t="s">
        <v>84</v>
      </c>
      <c r="C4" s="581" t="s">
        <v>84</v>
      </c>
      <c r="D4" s="582" t="s">
        <v>85</v>
      </c>
      <c r="E4" s="581" t="s">
        <v>25</v>
      </c>
      <c r="F4" s="582" t="s">
        <v>337</v>
      </c>
      <c r="G4" s="581" t="s">
        <v>24</v>
      </c>
      <c r="H4" s="582" t="s">
        <v>87</v>
      </c>
      <c r="I4" s="581" t="s">
        <v>326</v>
      </c>
      <c r="J4" s="552" t="s">
        <v>27</v>
      </c>
      <c r="K4" s="551"/>
      <c r="L4" s="460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5"/>
      <c r="BP4" s="435"/>
      <c r="BQ4" s="435"/>
      <c r="BR4" s="435"/>
      <c r="BS4" s="435"/>
      <c r="BT4" s="435"/>
      <c r="BU4" s="435"/>
      <c r="BV4" s="435"/>
      <c r="BW4" s="435"/>
      <c r="BX4" s="435"/>
      <c r="BY4" s="435"/>
      <c r="BZ4" s="435"/>
      <c r="CA4" s="435"/>
      <c r="CB4" s="435"/>
      <c r="CC4" s="435"/>
      <c r="CD4" s="435"/>
      <c r="CE4" s="435"/>
      <c r="CF4" s="435"/>
      <c r="CG4" s="435"/>
      <c r="CH4" s="435"/>
      <c r="CI4" s="435"/>
      <c r="CJ4" s="435"/>
      <c r="CK4" s="435"/>
      <c r="CL4" s="435"/>
      <c r="CM4" s="435"/>
      <c r="CN4" s="435"/>
      <c r="CO4" s="435"/>
      <c r="CP4" s="435"/>
      <c r="CQ4" s="435"/>
      <c r="CR4" s="435"/>
      <c r="CS4" s="435"/>
      <c r="CT4" s="435"/>
      <c r="CU4" s="435"/>
      <c r="CV4" s="435"/>
      <c r="CW4" s="435"/>
      <c r="CX4" s="435"/>
      <c r="CY4" s="435"/>
      <c r="CZ4" s="435"/>
      <c r="DA4" s="435"/>
      <c r="DB4" s="435"/>
      <c r="DC4" s="435"/>
      <c r="DD4" s="435"/>
      <c r="DE4" s="435"/>
      <c r="DF4" s="435"/>
      <c r="DG4" s="435"/>
      <c r="DH4" s="435"/>
      <c r="DI4" s="435"/>
      <c r="DJ4" s="435"/>
      <c r="DK4" s="435"/>
      <c r="DL4" s="435"/>
      <c r="DM4" s="435"/>
      <c r="DN4" s="435"/>
      <c r="DO4" s="435"/>
      <c r="DP4" s="435"/>
      <c r="DQ4" s="435"/>
      <c r="DR4" s="435"/>
      <c r="DS4" s="435"/>
      <c r="DT4" s="435"/>
      <c r="DU4" s="435"/>
      <c r="DV4" s="435"/>
      <c r="DW4" s="435"/>
      <c r="DX4" s="435"/>
      <c r="DY4" s="435"/>
      <c r="DZ4" s="435"/>
      <c r="EA4" s="435"/>
      <c r="EB4" s="435"/>
      <c r="EC4" s="435"/>
      <c r="ED4" s="435"/>
      <c r="EE4" s="435"/>
      <c r="EF4" s="435"/>
      <c r="EG4" s="435"/>
      <c r="EH4" s="435"/>
      <c r="EI4" s="435"/>
      <c r="EJ4" s="435"/>
      <c r="EK4" s="435"/>
      <c r="EL4" s="435"/>
      <c r="EM4" s="435"/>
      <c r="EN4" s="435"/>
      <c r="EO4" s="435"/>
      <c r="EP4" s="435"/>
      <c r="EQ4" s="435"/>
      <c r="ER4" s="435"/>
      <c r="ES4" s="435"/>
      <c r="ET4" s="435"/>
      <c r="EU4" s="435"/>
      <c r="EV4" s="435"/>
      <c r="EW4" s="435"/>
      <c r="EX4" s="435"/>
      <c r="EY4" s="435"/>
      <c r="EZ4" s="435"/>
      <c r="FA4" s="435"/>
      <c r="FB4" s="435"/>
      <c r="FC4" s="435"/>
      <c r="FD4" s="435"/>
      <c r="FE4" s="435"/>
      <c r="FF4" s="435"/>
      <c r="FG4" s="435"/>
      <c r="FH4" s="435"/>
      <c r="FI4" s="435"/>
      <c r="FJ4" s="435"/>
      <c r="FK4" s="435"/>
      <c r="FL4" s="435"/>
      <c r="FM4" s="435"/>
      <c r="FN4" s="435"/>
      <c r="FO4" s="435"/>
      <c r="FP4" s="435"/>
      <c r="FQ4" s="435"/>
      <c r="FR4" s="435"/>
      <c r="FS4" s="435"/>
      <c r="FT4" s="435"/>
      <c r="FU4" s="435"/>
      <c r="FV4" s="435"/>
      <c r="FW4" s="435"/>
      <c r="FX4" s="435"/>
      <c r="FY4" s="435"/>
      <c r="FZ4" s="435"/>
      <c r="GA4" s="435"/>
      <c r="GB4" s="435"/>
      <c r="GC4" s="435"/>
      <c r="GD4" s="435"/>
      <c r="GE4" s="435"/>
      <c r="GF4" s="435"/>
      <c r="GG4" s="435"/>
      <c r="GH4" s="435"/>
      <c r="GI4" s="435"/>
      <c r="GJ4" s="435"/>
      <c r="GK4" s="435"/>
      <c r="GL4" s="435"/>
      <c r="GM4" s="435"/>
      <c r="GN4" s="435"/>
      <c r="GO4" s="435"/>
      <c r="GP4" s="435"/>
      <c r="GQ4" s="435"/>
      <c r="GR4" s="435"/>
      <c r="GS4" s="435"/>
      <c r="GT4" s="435"/>
      <c r="GU4" s="435"/>
      <c r="GV4" s="435"/>
      <c r="GW4" s="435"/>
      <c r="GX4" s="435"/>
      <c r="GY4" s="435"/>
      <c r="GZ4" s="435"/>
      <c r="HA4" s="435"/>
      <c r="HB4" s="435"/>
      <c r="HC4" s="435"/>
      <c r="HD4" s="435"/>
      <c r="HE4" s="435"/>
      <c r="HF4" s="435"/>
      <c r="HG4" s="435"/>
      <c r="HH4" s="435"/>
      <c r="HI4" s="435"/>
      <c r="HJ4" s="435"/>
      <c r="HK4" s="435"/>
      <c r="HL4" s="435"/>
      <c r="HM4" s="435"/>
      <c r="HN4" s="435"/>
      <c r="HO4" s="435"/>
      <c r="HP4" s="435"/>
      <c r="HQ4" s="435"/>
      <c r="HR4" s="435"/>
      <c r="HS4" s="435"/>
      <c r="HT4" s="435"/>
      <c r="HU4" s="435"/>
      <c r="HV4" s="435"/>
      <c r="HW4" s="435"/>
      <c r="HX4" s="435"/>
      <c r="HY4" s="435"/>
      <c r="HZ4" s="435"/>
      <c r="IA4" s="435"/>
      <c r="IB4" s="435"/>
      <c r="IC4" s="435"/>
      <c r="ID4" s="435"/>
      <c r="IE4" s="435"/>
      <c r="IF4" s="435"/>
      <c r="IG4" s="435"/>
      <c r="IH4" s="435"/>
      <c r="II4" s="435"/>
      <c r="IJ4" s="435"/>
      <c r="IK4" s="435"/>
      <c r="IL4" s="435"/>
      <c r="IM4" s="435"/>
      <c r="IN4" s="435"/>
      <c r="IO4" s="435"/>
      <c r="IP4" s="435"/>
      <c r="IQ4" s="435"/>
      <c r="IR4" s="435"/>
      <c r="IS4" s="435"/>
      <c r="IT4" s="435"/>
      <c r="IU4" s="435"/>
      <c r="IV4" s="435"/>
      <c r="IW4" s="435"/>
      <c r="IX4" s="435"/>
      <c r="IY4" s="435"/>
      <c r="IZ4" s="435"/>
      <c r="JA4" s="435"/>
      <c r="JB4" s="435"/>
      <c r="JC4" s="435"/>
      <c r="JD4" s="435"/>
      <c r="JE4" s="435"/>
      <c r="JF4" s="435"/>
      <c r="JG4" s="435"/>
      <c r="JH4" s="435"/>
      <c r="JI4" s="435"/>
      <c r="JJ4" s="435"/>
      <c r="JK4" s="435"/>
      <c r="JL4" s="435"/>
      <c r="JM4" s="435"/>
      <c r="JN4" s="435"/>
      <c r="JO4" s="435"/>
      <c r="JP4" s="435"/>
      <c r="JQ4" s="435"/>
      <c r="JR4" s="435"/>
      <c r="JS4" s="435"/>
      <c r="JT4" s="435"/>
      <c r="JU4" s="435"/>
      <c r="JV4" s="435"/>
      <c r="JW4" s="435"/>
      <c r="JX4" s="435"/>
      <c r="JY4" s="435"/>
      <c r="JZ4" s="435"/>
      <c r="KA4" s="435"/>
      <c r="KB4" s="435"/>
      <c r="KC4" s="435"/>
      <c r="KD4" s="435"/>
      <c r="KE4" s="435"/>
      <c r="KF4" s="435"/>
      <c r="KG4" s="435"/>
      <c r="KH4" s="435"/>
      <c r="KI4" s="435"/>
      <c r="KJ4" s="435"/>
      <c r="KK4" s="435"/>
      <c r="KL4" s="435"/>
      <c r="KM4" s="435"/>
      <c r="KN4" s="435"/>
      <c r="KO4" s="435"/>
      <c r="KP4" s="435"/>
      <c r="KQ4" s="435"/>
      <c r="KR4" s="435"/>
      <c r="KS4" s="435"/>
      <c r="KT4" s="435"/>
      <c r="KU4" s="435"/>
      <c r="KV4" s="435"/>
      <c r="KW4" s="435"/>
      <c r="KX4" s="435"/>
      <c r="KY4" s="435"/>
      <c r="KZ4" s="435"/>
      <c r="LA4" s="435"/>
      <c r="LB4" s="435"/>
      <c r="LC4" s="435"/>
      <c r="LD4" s="435"/>
      <c r="LE4" s="435"/>
      <c r="LF4" s="435"/>
      <c r="LG4" s="435"/>
      <c r="LH4" s="435"/>
      <c r="LI4" s="435"/>
      <c r="LJ4" s="435"/>
      <c r="LK4" s="435"/>
      <c r="LL4" s="435"/>
      <c r="LM4" s="435"/>
      <c r="LN4" s="435"/>
      <c r="LO4" s="435"/>
      <c r="LP4" s="435"/>
      <c r="LQ4" s="435"/>
      <c r="LR4" s="435"/>
      <c r="LS4" s="435"/>
      <c r="LT4" s="435"/>
      <c r="LU4" s="435"/>
      <c r="LV4" s="435"/>
      <c r="LW4" s="435"/>
      <c r="LX4" s="435"/>
      <c r="LY4" s="435"/>
      <c r="LZ4" s="435"/>
      <c r="MA4" s="435"/>
      <c r="MB4" s="435"/>
      <c r="MC4" s="435"/>
      <c r="MD4" s="435"/>
      <c r="ME4" s="435"/>
      <c r="MF4" s="435"/>
      <c r="MG4" s="435"/>
      <c r="MH4" s="435"/>
      <c r="MI4" s="435"/>
      <c r="MJ4" s="435"/>
      <c r="MK4" s="435"/>
      <c r="ML4" s="435"/>
      <c r="MM4" s="435"/>
      <c r="MN4" s="435"/>
      <c r="MO4" s="435"/>
      <c r="MP4" s="435"/>
      <c r="MQ4" s="435"/>
      <c r="MR4" s="435"/>
      <c r="MS4" s="435"/>
      <c r="MT4" s="435"/>
      <c r="MU4" s="435"/>
      <c r="MV4" s="435"/>
      <c r="MW4" s="435"/>
      <c r="MX4" s="435"/>
      <c r="MY4" s="435"/>
      <c r="MZ4" s="435"/>
      <c r="NA4" s="435"/>
      <c r="NB4" s="435"/>
      <c r="NC4" s="435"/>
      <c r="ND4" s="435"/>
      <c r="NE4" s="435"/>
      <c r="NF4" s="435"/>
      <c r="NG4" s="435"/>
      <c r="NH4" s="435"/>
      <c r="NI4" s="435"/>
      <c r="NJ4" s="435"/>
      <c r="NK4" s="435"/>
      <c r="NL4" s="435"/>
      <c r="NM4" s="435"/>
      <c r="NN4" s="435"/>
      <c r="NO4" s="435"/>
      <c r="NP4" s="435"/>
      <c r="NQ4" s="435"/>
      <c r="NR4" s="435"/>
      <c r="NS4" s="435"/>
      <c r="NT4" s="435"/>
      <c r="NU4" s="435"/>
      <c r="NV4" s="435"/>
      <c r="NW4" s="435"/>
      <c r="NX4" s="435"/>
      <c r="NY4" s="435"/>
      <c r="NZ4" s="435"/>
      <c r="OA4" s="435"/>
      <c r="OB4" s="435"/>
      <c r="OC4" s="435"/>
      <c r="OD4" s="435"/>
      <c r="OE4" s="435"/>
      <c r="OF4" s="435"/>
      <c r="OG4" s="435"/>
      <c r="OH4" s="435"/>
      <c r="OI4" s="435"/>
      <c r="OJ4" s="435"/>
      <c r="OK4" s="435"/>
      <c r="OL4" s="435"/>
      <c r="OM4" s="435"/>
      <c r="ON4" s="435"/>
      <c r="OO4" s="435"/>
      <c r="OP4" s="435"/>
      <c r="OQ4" s="435"/>
      <c r="OR4" s="435"/>
      <c r="OS4" s="435"/>
      <c r="OT4" s="435"/>
      <c r="OU4" s="435"/>
      <c r="OV4" s="435"/>
      <c r="OW4" s="435"/>
      <c r="OX4" s="435"/>
      <c r="OY4" s="435"/>
      <c r="OZ4" s="435"/>
      <c r="PA4" s="435"/>
      <c r="PB4" s="435"/>
      <c r="PC4" s="435"/>
      <c r="PD4" s="435"/>
      <c r="PE4" s="435"/>
      <c r="PF4" s="435"/>
      <c r="PG4" s="435"/>
      <c r="PH4" s="435"/>
      <c r="PI4" s="435"/>
      <c r="PJ4" s="435"/>
      <c r="PK4" s="435"/>
      <c r="PL4" s="435"/>
      <c r="PM4" s="435"/>
      <c r="PN4" s="435"/>
      <c r="PO4" s="435"/>
      <c r="PP4" s="435"/>
      <c r="PQ4" s="435"/>
      <c r="PR4" s="435"/>
      <c r="PS4" s="435"/>
      <c r="PT4" s="435"/>
      <c r="PU4" s="435"/>
      <c r="PV4" s="435"/>
      <c r="PW4" s="435"/>
      <c r="PX4" s="435"/>
      <c r="PY4" s="435"/>
      <c r="PZ4" s="435"/>
      <c r="QA4" s="435"/>
      <c r="QB4" s="435"/>
      <c r="QC4" s="435"/>
      <c r="QD4" s="435"/>
      <c r="QE4" s="435"/>
      <c r="QF4" s="435"/>
      <c r="QG4" s="435"/>
      <c r="QH4" s="435"/>
      <c r="QI4" s="435"/>
      <c r="QJ4" s="435"/>
      <c r="QK4" s="435"/>
      <c r="QL4" s="435"/>
      <c r="QM4" s="435"/>
      <c r="QN4" s="435"/>
      <c r="QO4" s="435"/>
      <c r="QP4" s="435"/>
      <c r="QQ4" s="435"/>
      <c r="QR4" s="435"/>
      <c r="QS4" s="435"/>
      <c r="QT4" s="435"/>
      <c r="QU4" s="435"/>
      <c r="QV4" s="435"/>
      <c r="QW4" s="435"/>
      <c r="QX4" s="435"/>
      <c r="QY4" s="435"/>
      <c r="QZ4" s="435"/>
      <c r="RA4" s="435"/>
      <c r="RB4" s="435"/>
      <c r="RC4" s="435"/>
      <c r="RD4" s="435"/>
      <c r="RE4" s="435"/>
      <c r="RF4" s="435"/>
      <c r="RG4" s="435"/>
      <c r="RH4" s="435"/>
      <c r="RI4" s="435"/>
      <c r="RJ4" s="435"/>
      <c r="RK4" s="435"/>
      <c r="RL4" s="435"/>
      <c r="RM4" s="435"/>
      <c r="RN4" s="435"/>
      <c r="RO4" s="435"/>
      <c r="RP4" s="435"/>
      <c r="RQ4" s="435"/>
      <c r="RR4" s="435"/>
      <c r="RS4" s="435"/>
      <c r="RT4" s="435"/>
      <c r="RU4" s="435"/>
      <c r="RV4" s="435"/>
      <c r="RW4" s="435"/>
      <c r="RX4" s="435"/>
      <c r="RY4" s="435"/>
      <c r="RZ4" s="435"/>
      <c r="SA4" s="435"/>
      <c r="SB4" s="435"/>
      <c r="SC4" s="435"/>
      <c r="SD4" s="435"/>
      <c r="SE4" s="435"/>
      <c r="SF4" s="435"/>
      <c r="SG4" s="435"/>
      <c r="SH4" s="435"/>
      <c r="SI4" s="435"/>
      <c r="SJ4" s="435"/>
      <c r="SK4" s="435"/>
      <c r="SL4" s="435"/>
      <c r="SM4" s="435"/>
      <c r="SN4" s="435"/>
      <c r="SO4" s="435"/>
      <c r="SP4" s="435"/>
      <c r="SQ4" s="435"/>
      <c r="SR4" s="435"/>
      <c r="SS4" s="435"/>
      <c r="ST4" s="435"/>
      <c r="SU4" s="435"/>
      <c r="SV4" s="435"/>
      <c r="SW4" s="435"/>
      <c r="SX4" s="435"/>
      <c r="SY4" s="435"/>
      <c r="SZ4" s="435"/>
      <c r="TA4" s="435"/>
      <c r="TB4" s="435"/>
      <c r="TC4" s="435"/>
      <c r="TD4" s="435"/>
      <c r="TE4" s="435"/>
      <c r="TF4" s="435"/>
      <c r="TG4" s="435"/>
      <c r="TH4" s="435"/>
      <c r="TI4" s="435"/>
      <c r="TJ4" s="435"/>
      <c r="TK4" s="435"/>
      <c r="TL4" s="435"/>
      <c r="TM4" s="435"/>
      <c r="TN4" s="435"/>
      <c r="TO4" s="435"/>
      <c r="TP4" s="435"/>
      <c r="TQ4" s="435"/>
      <c r="TR4" s="435"/>
      <c r="TS4" s="435"/>
      <c r="TT4" s="435"/>
      <c r="TU4" s="435"/>
      <c r="TV4" s="435"/>
      <c r="TW4" s="435"/>
      <c r="TX4" s="435"/>
      <c r="TY4" s="435"/>
      <c r="TZ4" s="435"/>
      <c r="UA4" s="435"/>
      <c r="UB4" s="435"/>
      <c r="UC4" s="435"/>
      <c r="UD4" s="435"/>
      <c r="UE4" s="435"/>
      <c r="UF4" s="435"/>
      <c r="UG4" s="435"/>
      <c r="UH4" s="435"/>
      <c r="UI4" s="435"/>
      <c r="UJ4" s="435"/>
      <c r="UK4" s="435"/>
      <c r="UL4" s="435"/>
      <c r="UM4" s="435"/>
      <c r="UN4" s="435"/>
      <c r="UO4" s="435"/>
      <c r="UP4" s="435"/>
      <c r="UQ4" s="435"/>
      <c r="UR4" s="435"/>
      <c r="US4" s="435"/>
      <c r="UT4" s="435"/>
      <c r="UU4" s="435"/>
      <c r="UV4" s="435"/>
      <c r="UW4" s="435"/>
      <c r="UX4" s="435"/>
      <c r="UY4" s="435"/>
      <c r="UZ4" s="435"/>
      <c r="VA4" s="435"/>
      <c r="VB4" s="435"/>
      <c r="VC4" s="435"/>
      <c r="VD4" s="435"/>
      <c r="VE4" s="435"/>
      <c r="VF4" s="435"/>
      <c r="VG4" s="435"/>
      <c r="VH4" s="435"/>
      <c r="VI4" s="435"/>
      <c r="VJ4" s="435"/>
      <c r="VK4" s="435"/>
      <c r="VL4" s="435"/>
      <c r="VM4" s="435"/>
      <c r="VN4" s="435"/>
      <c r="VO4" s="435"/>
      <c r="VP4" s="435"/>
      <c r="VQ4" s="435"/>
      <c r="VR4" s="435"/>
      <c r="VS4" s="435"/>
      <c r="VT4" s="435"/>
      <c r="VU4" s="435"/>
      <c r="VV4" s="435"/>
      <c r="VW4" s="435"/>
      <c r="VX4" s="435"/>
      <c r="VY4" s="435"/>
      <c r="VZ4" s="435"/>
      <c r="WA4" s="435"/>
      <c r="WB4" s="435"/>
      <c r="WC4" s="435"/>
      <c r="WD4" s="435"/>
      <c r="WE4" s="435"/>
      <c r="WF4" s="435"/>
      <c r="WG4" s="435"/>
      <c r="WH4" s="435"/>
      <c r="WI4" s="435"/>
      <c r="WJ4" s="435"/>
      <c r="WK4" s="435"/>
      <c r="WL4" s="435"/>
      <c r="WM4" s="435"/>
      <c r="WN4" s="435"/>
      <c r="WO4" s="435"/>
      <c r="WP4" s="435"/>
      <c r="WQ4" s="435"/>
      <c r="WR4" s="435"/>
      <c r="WS4" s="435"/>
      <c r="WT4" s="435"/>
      <c r="WU4" s="435"/>
      <c r="WV4" s="435"/>
      <c r="WW4" s="435"/>
      <c r="WX4" s="435"/>
      <c r="WY4" s="435"/>
      <c r="WZ4" s="435"/>
      <c r="XA4" s="435"/>
      <c r="XB4" s="435"/>
      <c r="XC4" s="435"/>
      <c r="XD4" s="435"/>
      <c r="XE4" s="435"/>
      <c r="XF4" s="435"/>
      <c r="XG4" s="435"/>
      <c r="XH4" s="435"/>
      <c r="XI4" s="435"/>
      <c r="XJ4" s="435"/>
      <c r="XK4" s="435"/>
      <c r="XL4" s="435"/>
      <c r="XM4" s="435"/>
      <c r="XN4" s="435"/>
      <c r="XO4" s="435"/>
      <c r="XP4" s="435"/>
      <c r="XQ4" s="435"/>
      <c r="XR4" s="435"/>
      <c r="XS4" s="435"/>
      <c r="XT4" s="435"/>
      <c r="XU4" s="435"/>
      <c r="XV4" s="435"/>
      <c r="XW4" s="435"/>
      <c r="XX4" s="435"/>
      <c r="XY4" s="435"/>
      <c r="XZ4" s="435"/>
      <c r="YA4" s="435"/>
      <c r="YB4" s="435"/>
      <c r="YC4" s="435"/>
      <c r="YD4" s="435"/>
      <c r="YE4" s="435"/>
      <c r="YF4" s="435"/>
      <c r="YG4" s="435"/>
      <c r="YH4" s="435"/>
      <c r="YI4" s="435"/>
      <c r="YJ4" s="435"/>
      <c r="YK4" s="435"/>
      <c r="YL4" s="435"/>
      <c r="YM4" s="435"/>
      <c r="YN4" s="435"/>
      <c r="YO4" s="435"/>
      <c r="YP4" s="435"/>
      <c r="YQ4" s="435"/>
      <c r="YR4" s="435"/>
      <c r="YS4" s="435"/>
      <c r="YT4" s="435"/>
      <c r="YU4" s="435"/>
      <c r="YV4" s="435"/>
      <c r="YW4" s="435"/>
      <c r="YX4" s="435"/>
      <c r="YY4" s="435"/>
      <c r="YZ4" s="435"/>
      <c r="ZA4" s="435"/>
      <c r="ZB4" s="435"/>
      <c r="ZC4" s="435"/>
      <c r="ZD4" s="435"/>
      <c r="ZE4" s="435"/>
      <c r="ZF4" s="435"/>
      <c r="ZG4" s="435"/>
      <c r="ZH4" s="435"/>
      <c r="ZI4" s="435"/>
      <c r="ZJ4" s="435"/>
      <c r="ZK4" s="435"/>
      <c r="ZL4" s="435"/>
      <c r="ZM4" s="435"/>
      <c r="ZN4" s="435"/>
      <c r="ZO4" s="435"/>
      <c r="ZP4" s="435"/>
      <c r="ZQ4" s="435"/>
      <c r="ZR4" s="435"/>
      <c r="ZS4" s="435"/>
      <c r="ZT4" s="435"/>
      <c r="ZU4" s="435"/>
      <c r="ZV4" s="435"/>
      <c r="ZW4" s="435"/>
      <c r="ZX4" s="435"/>
      <c r="ZY4" s="435"/>
      <c r="ZZ4" s="435"/>
      <c r="AAA4" s="435"/>
      <c r="AAB4" s="435"/>
      <c r="AAC4" s="435"/>
      <c r="AAD4" s="435"/>
      <c r="AAE4" s="435"/>
      <c r="AAF4" s="435"/>
      <c r="AAG4" s="435"/>
      <c r="AAH4" s="435"/>
      <c r="AAI4" s="435"/>
      <c r="AAJ4" s="435"/>
      <c r="AAK4" s="435"/>
      <c r="AAL4" s="435"/>
      <c r="AAM4" s="435"/>
      <c r="AAN4" s="435"/>
      <c r="AAO4" s="435"/>
      <c r="AAP4" s="435"/>
      <c r="AAQ4" s="435"/>
      <c r="AAR4" s="435"/>
      <c r="AAS4" s="435"/>
      <c r="AAT4" s="435"/>
      <c r="AAU4" s="435"/>
      <c r="AAV4" s="435"/>
      <c r="AAW4" s="435"/>
      <c r="AAX4" s="435"/>
      <c r="AAY4" s="435"/>
      <c r="AAZ4" s="435"/>
      <c r="ABA4" s="435"/>
      <c r="ABB4" s="435"/>
      <c r="ABC4" s="435"/>
      <c r="ABD4" s="435"/>
      <c r="ABE4" s="435"/>
      <c r="ABF4" s="435"/>
      <c r="ABG4" s="435"/>
      <c r="ABH4" s="435"/>
      <c r="ABI4" s="435"/>
      <c r="ABJ4" s="435"/>
      <c r="ABK4" s="435"/>
      <c r="ABL4" s="435"/>
      <c r="ABM4" s="435"/>
      <c r="ABN4" s="435"/>
      <c r="ABO4" s="435"/>
      <c r="ABP4" s="435"/>
      <c r="ABQ4" s="435"/>
      <c r="ABR4" s="435"/>
      <c r="ABS4" s="435"/>
      <c r="ABT4" s="435"/>
      <c r="ABU4" s="435"/>
      <c r="ABV4" s="435"/>
      <c r="ABW4" s="435"/>
      <c r="ABX4" s="435"/>
      <c r="ABY4" s="435"/>
      <c r="ABZ4" s="435"/>
      <c r="ACA4" s="435"/>
      <c r="ACB4" s="435"/>
      <c r="ACC4" s="435"/>
      <c r="ACD4" s="435"/>
      <c r="ACE4" s="435"/>
      <c r="ACF4" s="435"/>
      <c r="ACG4" s="435"/>
      <c r="ACH4" s="435"/>
      <c r="ACI4" s="435"/>
      <c r="ACJ4" s="435"/>
      <c r="ACK4" s="435"/>
      <c r="ACL4" s="435"/>
      <c r="ACM4" s="435"/>
      <c r="ACN4" s="435"/>
      <c r="ACO4" s="435"/>
      <c r="ACP4" s="435"/>
      <c r="ACQ4" s="435"/>
      <c r="ACR4" s="435"/>
      <c r="ACS4" s="435"/>
      <c r="ACT4" s="435"/>
      <c r="ACU4" s="435"/>
      <c r="ACV4" s="435"/>
      <c r="ACW4" s="435"/>
      <c r="ACX4" s="435"/>
      <c r="ACY4" s="435"/>
      <c r="ACZ4" s="435"/>
      <c r="ADA4" s="435"/>
      <c r="ADB4" s="435"/>
      <c r="ADC4" s="435"/>
      <c r="ADD4" s="435"/>
      <c r="ADE4" s="435"/>
      <c r="ADF4" s="435"/>
      <c r="ADG4" s="435"/>
      <c r="ADH4" s="435"/>
      <c r="ADI4" s="435"/>
      <c r="ADJ4" s="435"/>
      <c r="ADK4" s="435"/>
      <c r="ADL4" s="435"/>
      <c r="ADM4" s="435"/>
      <c r="ADN4" s="435"/>
      <c r="ADO4" s="435"/>
      <c r="ADP4" s="435"/>
      <c r="ADQ4" s="435"/>
      <c r="ADR4" s="435"/>
      <c r="ADS4" s="435"/>
      <c r="ADT4" s="435"/>
      <c r="ADU4" s="435"/>
      <c r="ADV4" s="435"/>
      <c r="ADW4" s="435"/>
      <c r="ADX4" s="435"/>
      <c r="ADY4" s="435"/>
      <c r="ADZ4" s="435"/>
      <c r="AEA4" s="435"/>
      <c r="AEB4" s="435"/>
      <c r="AEC4" s="435"/>
      <c r="AED4" s="435"/>
      <c r="AEE4" s="435"/>
      <c r="AEF4" s="435"/>
      <c r="AEG4" s="435"/>
      <c r="AEH4" s="435"/>
      <c r="AEI4" s="435"/>
      <c r="AEJ4" s="435"/>
      <c r="AEK4" s="435"/>
      <c r="AEL4" s="435"/>
      <c r="AEM4" s="435"/>
      <c r="AEN4" s="435"/>
      <c r="AEO4" s="435"/>
      <c r="AEP4" s="435"/>
      <c r="AEQ4" s="435"/>
      <c r="AER4" s="435"/>
      <c r="AES4" s="435"/>
      <c r="AET4" s="435"/>
      <c r="AEU4" s="435"/>
      <c r="AEV4" s="435"/>
      <c r="AEW4" s="435"/>
      <c r="AEX4" s="435"/>
      <c r="AEY4" s="435"/>
      <c r="AEZ4" s="435"/>
      <c r="AFA4" s="435"/>
      <c r="AFB4" s="435"/>
      <c r="AFC4" s="435"/>
      <c r="AFD4" s="435"/>
      <c r="AFE4" s="435"/>
      <c r="AFF4" s="435"/>
      <c r="AFG4" s="435"/>
      <c r="AFH4" s="435"/>
      <c r="AFI4" s="435"/>
      <c r="AFJ4" s="435"/>
      <c r="AFK4" s="435"/>
      <c r="AFL4" s="435"/>
      <c r="AFM4" s="435"/>
      <c r="AFN4" s="435"/>
      <c r="AFO4" s="435"/>
      <c r="AFP4" s="435"/>
      <c r="AFQ4" s="435"/>
      <c r="AFR4" s="435"/>
      <c r="AFS4" s="435"/>
      <c r="AFT4" s="435"/>
      <c r="AFU4" s="435"/>
      <c r="AFV4" s="435"/>
      <c r="AFW4" s="435"/>
      <c r="AFX4" s="435"/>
      <c r="AFY4" s="435"/>
      <c r="AFZ4" s="435"/>
      <c r="AGA4" s="435"/>
      <c r="AGB4" s="435"/>
      <c r="AGC4" s="435"/>
      <c r="AGD4" s="435"/>
      <c r="AGE4" s="435"/>
      <c r="AGF4" s="435"/>
      <c r="AGG4" s="435"/>
      <c r="AGH4" s="435"/>
      <c r="AGI4" s="435"/>
      <c r="AGJ4" s="435"/>
      <c r="AGK4" s="435"/>
      <c r="AGL4" s="435"/>
      <c r="AGM4" s="435"/>
      <c r="AGN4" s="435"/>
      <c r="AGO4" s="435"/>
      <c r="AGP4" s="435"/>
      <c r="AGQ4" s="435"/>
      <c r="AGR4" s="435"/>
      <c r="AGS4" s="435"/>
      <c r="AGT4" s="435"/>
      <c r="AGU4" s="435"/>
      <c r="AGV4" s="435"/>
      <c r="AGW4" s="435"/>
      <c r="AGX4" s="435"/>
      <c r="AGY4" s="435"/>
      <c r="AGZ4" s="435"/>
      <c r="AHA4" s="435"/>
      <c r="AHB4" s="435"/>
      <c r="AHC4" s="435"/>
      <c r="AHD4" s="435"/>
      <c r="AHE4" s="435"/>
      <c r="AHF4" s="435"/>
      <c r="AHG4" s="435"/>
      <c r="AHH4" s="435"/>
      <c r="AHI4" s="435"/>
      <c r="AHJ4" s="435"/>
      <c r="AHK4" s="435"/>
      <c r="AHL4" s="435"/>
      <c r="AHM4" s="435"/>
      <c r="AHN4" s="435"/>
      <c r="AHO4" s="435"/>
      <c r="AHP4" s="435"/>
      <c r="AHQ4" s="435"/>
      <c r="AHR4" s="435"/>
      <c r="AHS4" s="435"/>
      <c r="AHT4" s="435"/>
      <c r="AHU4" s="435"/>
      <c r="AHV4" s="435"/>
      <c r="AHW4" s="435"/>
      <c r="AHX4" s="435"/>
      <c r="AHY4" s="435"/>
      <c r="AHZ4" s="435"/>
      <c r="AIA4" s="435"/>
      <c r="AIB4" s="435"/>
      <c r="AIC4" s="435"/>
      <c r="AID4" s="435"/>
      <c r="AIE4" s="435"/>
      <c r="AIF4" s="435"/>
      <c r="AIG4" s="435"/>
      <c r="AIH4" s="435"/>
      <c r="AII4" s="435"/>
      <c r="AIJ4" s="435"/>
      <c r="AIK4" s="435"/>
      <c r="AIL4" s="435"/>
      <c r="AIM4" s="435"/>
      <c r="AIN4" s="435"/>
      <c r="AIO4" s="435"/>
      <c r="AIP4" s="435"/>
      <c r="AIQ4" s="435"/>
      <c r="AIR4" s="435"/>
      <c r="AIS4" s="435"/>
      <c r="AIT4" s="435"/>
      <c r="AIU4" s="435"/>
      <c r="AIV4" s="435"/>
      <c r="AIW4" s="435"/>
      <c r="AIX4" s="435"/>
      <c r="AIY4" s="435"/>
      <c r="AIZ4" s="435"/>
      <c r="AJA4" s="435"/>
      <c r="AJB4" s="435"/>
      <c r="AJC4" s="435"/>
      <c r="AJD4" s="435"/>
      <c r="AJE4" s="435"/>
      <c r="AJF4" s="435"/>
      <c r="AJG4" s="435"/>
      <c r="AJH4" s="435"/>
      <c r="AJI4" s="435"/>
      <c r="AJJ4" s="435"/>
      <c r="AJK4" s="435"/>
      <c r="AJL4" s="435"/>
      <c r="AJM4" s="435"/>
      <c r="AJN4" s="435"/>
      <c r="AJO4" s="435"/>
      <c r="AJP4" s="435"/>
      <c r="AJQ4" s="435"/>
      <c r="AJR4" s="435"/>
      <c r="AJS4" s="435"/>
      <c r="AJT4" s="435"/>
      <c r="AJU4" s="435"/>
      <c r="AJV4" s="435"/>
      <c r="AJW4" s="435"/>
      <c r="AJX4" s="435"/>
      <c r="AJY4" s="435"/>
      <c r="AJZ4" s="435"/>
      <c r="AKA4" s="435"/>
      <c r="AKB4" s="435"/>
      <c r="AKC4" s="435"/>
      <c r="AKD4" s="435"/>
      <c r="AKE4" s="435"/>
      <c r="AKF4" s="435"/>
      <c r="AKG4" s="435"/>
      <c r="AKH4" s="435"/>
      <c r="AKI4" s="435"/>
      <c r="AKJ4" s="435"/>
      <c r="AKK4" s="435"/>
      <c r="AKL4" s="435"/>
      <c r="AKM4" s="435"/>
      <c r="AKN4" s="435"/>
      <c r="AKO4" s="435"/>
      <c r="AKP4" s="435"/>
      <c r="AKQ4" s="435"/>
      <c r="AKR4" s="435"/>
      <c r="AKS4" s="435"/>
      <c r="AKT4" s="435"/>
      <c r="AKU4" s="435"/>
    </row>
    <row r="5" spans="1:983" s="111" customFormat="1" ht="21.75" customHeight="1" thickBot="1" x14ac:dyDescent="0.75">
      <c r="A5" s="345"/>
      <c r="B5" s="583" t="s">
        <v>338</v>
      </c>
      <c r="C5" s="584" t="s">
        <v>339</v>
      </c>
      <c r="D5" s="585"/>
      <c r="E5" s="345"/>
      <c r="F5" s="585"/>
      <c r="G5" s="345"/>
      <c r="H5" s="585"/>
      <c r="I5" s="345"/>
      <c r="J5" s="586"/>
      <c r="K5" s="587"/>
      <c r="L5" s="488"/>
      <c r="M5" s="435"/>
      <c r="N5" s="435"/>
      <c r="O5" s="435"/>
      <c r="P5" s="435"/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435"/>
      <c r="AB5" s="435"/>
      <c r="AC5" s="435"/>
      <c r="AD5" s="435"/>
      <c r="AE5" s="435"/>
      <c r="AF5" s="435"/>
      <c r="AG5" s="435"/>
      <c r="AH5" s="435"/>
      <c r="AI5" s="435"/>
      <c r="AJ5" s="435"/>
      <c r="AK5" s="435"/>
      <c r="AL5" s="435"/>
      <c r="AM5" s="435"/>
      <c r="AN5" s="435"/>
      <c r="AO5" s="435"/>
      <c r="AP5" s="435"/>
      <c r="AQ5" s="435"/>
      <c r="AR5" s="435"/>
      <c r="AS5" s="435"/>
      <c r="AT5" s="435"/>
      <c r="AU5" s="435"/>
      <c r="AV5" s="435"/>
      <c r="AW5" s="435"/>
      <c r="AX5" s="435"/>
      <c r="AY5" s="435"/>
      <c r="AZ5" s="435"/>
      <c r="BA5" s="435"/>
      <c r="BB5" s="435"/>
      <c r="BC5" s="435"/>
      <c r="BD5" s="435"/>
      <c r="BE5" s="435"/>
      <c r="BF5" s="435"/>
      <c r="BG5" s="435"/>
      <c r="BH5" s="435"/>
      <c r="BI5" s="435"/>
      <c r="BJ5" s="435"/>
      <c r="BK5" s="435"/>
      <c r="BL5" s="435"/>
      <c r="BM5" s="435"/>
      <c r="BN5" s="435"/>
      <c r="BO5" s="435"/>
      <c r="BP5" s="435"/>
      <c r="BQ5" s="435"/>
      <c r="BR5" s="435"/>
      <c r="BS5" s="435"/>
      <c r="BT5" s="435"/>
      <c r="BU5" s="435"/>
      <c r="BV5" s="435"/>
      <c r="BW5" s="435"/>
      <c r="BX5" s="435"/>
      <c r="BY5" s="435"/>
      <c r="BZ5" s="435"/>
      <c r="CA5" s="435"/>
      <c r="CB5" s="435"/>
      <c r="CC5" s="435"/>
      <c r="CD5" s="435"/>
      <c r="CE5" s="435"/>
      <c r="CF5" s="435"/>
      <c r="CG5" s="435"/>
      <c r="CH5" s="435"/>
      <c r="CI5" s="435"/>
      <c r="CJ5" s="435"/>
      <c r="CK5" s="435"/>
      <c r="CL5" s="435"/>
      <c r="CM5" s="435"/>
      <c r="CN5" s="435"/>
      <c r="CO5" s="435"/>
      <c r="CP5" s="435"/>
      <c r="CQ5" s="435"/>
      <c r="CR5" s="435"/>
      <c r="CS5" s="435"/>
      <c r="CT5" s="435"/>
      <c r="CU5" s="435"/>
      <c r="CV5" s="435"/>
      <c r="CW5" s="435"/>
      <c r="CX5" s="435"/>
      <c r="CY5" s="435"/>
      <c r="CZ5" s="435"/>
      <c r="DA5" s="435"/>
      <c r="DB5" s="435"/>
      <c r="DC5" s="435"/>
      <c r="DD5" s="435"/>
      <c r="DE5" s="435"/>
      <c r="DF5" s="435"/>
      <c r="DG5" s="435"/>
      <c r="DH5" s="435"/>
      <c r="DI5" s="435"/>
      <c r="DJ5" s="435"/>
      <c r="DK5" s="435"/>
      <c r="DL5" s="435"/>
      <c r="DM5" s="435"/>
      <c r="DN5" s="435"/>
      <c r="DO5" s="435"/>
      <c r="DP5" s="435"/>
      <c r="DQ5" s="435"/>
      <c r="DR5" s="435"/>
      <c r="DS5" s="435"/>
      <c r="DT5" s="435"/>
      <c r="DU5" s="435"/>
      <c r="DV5" s="435"/>
      <c r="DW5" s="435"/>
      <c r="DX5" s="435"/>
      <c r="DY5" s="435"/>
      <c r="DZ5" s="435"/>
      <c r="EA5" s="435"/>
      <c r="EB5" s="435"/>
      <c r="EC5" s="435"/>
      <c r="ED5" s="435"/>
      <c r="EE5" s="435"/>
      <c r="EF5" s="435"/>
      <c r="EG5" s="435"/>
      <c r="EH5" s="435"/>
      <c r="EI5" s="435"/>
      <c r="EJ5" s="435"/>
      <c r="EK5" s="435"/>
      <c r="EL5" s="435"/>
      <c r="EM5" s="435"/>
      <c r="EN5" s="435"/>
      <c r="EO5" s="435"/>
      <c r="EP5" s="435"/>
      <c r="EQ5" s="435"/>
      <c r="ER5" s="435"/>
      <c r="ES5" s="435"/>
      <c r="ET5" s="435"/>
      <c r="EU5" s="435"/>
      <c r="EV5" s="435"/>
      <c r="EW5" s="435"/>
      <c r="EX5" s="435"/>
      <c r="EY5" s="435"/>
      <c r="EZ5" s="435"/>
      <c r="FA5" s="435"/>
      <c r="FB5" s="435"/>
      <c r="FC5" s="435"/>
      <c r="FD5" s="435"/>
      <c r="FE5" s="435"/>
      <c r="FF5" s="435"/>
      <c r="FG5" s="435"/>
      <c r="FH5" s="435"/>
      <c r="FI5" s="435"/>
      <c r="FJ5" s="435"/>
      <c r="FK5" s="435"/>
      <c r="FL5" s="435"/>
      <c r="FM5" s="435"/>
      <c r="FN5" s="435"/>
      <c r="FO5" s="435"/>
      <c r="FP5" s="435"/>
      <c r="FQ5" s="435"/>
      <c r="FR5" s="435"/>
      <c r="FS5" s="435"/>
      <c r="FT5" s="435"/>
      <c r="FU5" s="435"/>
      <c r="FV5" s="435"/>
      <c r="FW5" s="435"/>
      <c r="FX5" s="435"/>
      <c r="FY5" s="435"/>
      <c r="FZ5" s="435"/>
      <c r="GA5" s="435"/>
      <c r="GB5" s="435"/>
      <c r="GC5" s="435"/>
      <c r="GD5" s="435"/>
      <c r="GE5" s="435"/>
      <c r="GF5" s="435"/>
      <c r="GG5" s="435"/>
      <c r="GH5" s="435"/>
      <c r="GI5" s="435"/>
      <c r="GJ5" s="435"/>
      <c r="GK5" s="435"/>
      <c r="GL5" s="435"/>
      <c r="GM5" s="435"/>
      <c r="GN5" s="435"/>
      <c r="GO5" s="435"/>
      <c r="GP5" s="435"/>
      <c r="GQ5" s="435"/>
      <c r="GR5" s="435"/>
      <c r="GS5" s="435"/>
      <c r="GT5" s="435"/>
      <c r="GU5" s="435"/>
      <c r="GV5" s="435"/>
      <c r="GW5" s="435"/>
      <c r="GX5" s="435"/>
      <c r="GY5" s="435"/>
      <c r="GZ5" s="435"/>
      <c r="HA5" s="435"/>
      <c r="HB5" s="435"/>
      <c r="HC5" s="435"/>
      <c r="HD5" s="435"/>
      <c r="HE5" s="435"/>
      <c r="HF5" s="435"/>
      <c r="HG5" s="435"/>
      <c r="HH5" s="435"/>
      <c r="HI5" s="435"/>
      <c r="HJ5" s="435"/>
      <c r="HK5" s="435"/>
      <c r="HL5" s="435"/>
      <c r="HM5" s="435"/>
      <c r="HN5" s="435"/>
      <c r="HO5" s="435"/>
      <c r="HP5" s="435"/>
      <c r="HQ5" s="435"/>
      <c r="HR5" s="435"/>
      <c r="HS5" s="435"/>
      <c r="HT5" s="435"/>
      <c r="HU5" s="435"/>
      <c r="HV5" s="435"/>
      <c r="HW5" s="435"/>
      <c r="HX5" s="435"/>
      <c r="HY5" s="435"/>
      <c r="HZ5" s="435"/>
      <c r="IA5" s="435"/>
      <c r="IB5" s="435"/>
      <c r="IC5" s="435"/>
      <c r="ID5" s="435"/>
      <c r="IE5" s="435"/>
      <c r="IF5" s="435"/>
      <c r="IG5" s="435"/>
      <c r="IH5" s="435"/>
      <c r="II5" s="435"/>
      <c r="IJ5" s="435"/>
      <c r="IK5" s="435"/>
      <c r="IL5" s="435"/>
      <c r="IM5" s="435"/>
      <c r="IN5" s="435"/>
      <c r="IO5" s="435"/>
      <c r="IP5" s="435"/>
      <c r="IQ5" s="435"/>
      <c r="IR5" s="435"/>
      <c r="IS5" s="435"/>
      <c r="IT5" s="435"/>
      <c r="IU5" s="435"/>
      <c r="IV5" s="435"/>
      <c r="IW5" s="435"/>
      <c r="IX5" s="435"/>
      <c r="IY5" s="435"/>
      <c r="IZ5" s="435"/>
      <c r="JA5" s="435"/>
      <c r="JB5" s="435"/>
      <c r="JC5" s="435"/>
      <c r="JD5" s="435"/>
      <c r="JE5" s="435"/>
      <c r="JF5" s="435"/>
      <c r="JG5" s="435"/>
      <c r="JH5" s="435"/>
      <c r="JI5" s="435"/>
      <c r="JJ5" s="435"/>
      <c r="JK5" s="435"/>
      <c r="JL5" s="435"/>
      <c r="JM5" s="435"/>
      <c r="JN5" s="435"/>
      <c r="JO5" s="435"/>
      <c r="JP5" s="435"/>
      <c r="JQ5" s="435"/>
      <c r="JR5" s="435"/>
      <c r="JS5" s="435"/>
      <c r="JT5" s="435"/>
      <c r="JU5" s="435"/>
      <c r="JV5" s="435"/>
      <c r="JW5" s="435"/>
      <c r="JX5" s="435"/>
      <c r="JY5" s="435"/>
      <c r="JZ5" s="435"/>
      <c r="KA5" s="435"/>
      <c r="KB5" s="435"/>
      <c r="KC5" s="435"/>
      <c r="KD5" s="435"/>
      <c r="KE5" s="435"/>
      <c r="KF5" s="435"/>
      <c r="KG5" s="435"/>
      <c r="KH5" s="435"/>
      <c r="KI5" s="435"/>
      <c r="KJ5" s="435"/>
      <c r="KK5" s="435"/>
      <c r="KL5" s="435"/>
      <c r="KM5" s="435"/>
      <c r="KN5" s="435"/>
      <c r="KO5" s="435"/>
      <c r="KP5" s="435"/>
      <c r="KQ5" s="435"/>
      <c r="KR5" s="435"/>
      <c r="KS5" s="435"/>
      <c r="KT5" s="435"/>
      <c r="KU5" s="435"/>
      <c r="KV5" s="435"/>
      <c r="KW5" s="435"/>
      <c r="KX5" s="435"/>
      <c r="KY5" s="435"/>
      <c r="KZ5" s="435"/>
      <c r="LA5" s="435"/>
      <c r="LB5" s="435"/>
      <c r="LC5" s="435"/>
      <c r="LD5" s="435"/>
      <c r="LE5" s="435"/>
      <c r="LF5" s="435"/>
      <c r="LG5" s="435"/>
      <c r="LH5" s="435"/>
      <c r="LI5" s="435"/>
      <c r="LJ5" s="435"/>
      <c r="LK5" s="435"/>
      <c r="LL5" s="435"/>
      <c r="LM5" s="435"/>
      <c r="LN5" s="435"/>
      <c r="LO5" s="435"/>
      <c r="LP5" s="435"/>
      <c r="LQ5" s="435"/>
      <c r="LR5" s="435"/>
      <c r="LS5" s="435"/>
      <c r="LT5" s="435"/>
      <c r="LU5" s="435"/>
      <c r="LV5" s="435"/>
      <c r="LW5" s="435"/>
      <c r="LX5" s="435"/>
      <c r="LY5" s="435"/>
      <c r="LZ5" s="435"/>
      <c r="MA5" s="435"/>
      <c r="MB5" s="435"/>
      <c r="MC5" s="435"/>
      <c r="MD5" s="435"/>
      <c r="ME5" s="435"/>
      <c r="MF5" s="435"/>
      <c r="MG5" s="435"/>
      <c r="MH5" s="435"/>
      <c r="MI5" s="435"/>
      <c r="MJ5" s="435"/>
      <c r="MK5" s="435"/>
      <c r="ML5" s="435"/>
      <c r="MM5" s="435"/>
      <c r="MN5" s="435"/>
      <c r="MO5" s="435"/>
      <c r="MP5" s="435"/>
      <c r="MQ5" s="435"/>
      <c r="MR5" s="435"/>
      <c r="MS5" s="435"/>
      <c r="MT5" s="435"/>
      <c r="MU5" s="435"/>
      <c r="MV5" s="435"/>
      <c r="MW5" s="435"/>
      <c r="MX5" s="435"/>
      <c r="MY5" s="435"/>
      <c r="MZ5" s="435"/>
      <c r="NA5" s="435"/>
      <c r="NB5" s="435"/>
      <c r="NC5" s="435"/>
      <c r="ND5" s="435"/>
      <c r="NE5" s="435"/>
      <c r="NF5" s="435"/>
      <c r="NG5" s="435"/>
      <c r="NH5" s="435"/>
      <c r="NI5" s="435"/>
      <c r="NJ5" s="435"/>
      <c r="NK5" s="435"/>
      <c r="NL5" s="435"/>
      <c r="NM5" s="435"/>
      <c r="NN5" s="435"/>
      <c r="NO5" s="435"/>
      <c r="NP5" s="435"/>
      <c r="NQ5" s="435"/>
      <c r="NR5" s="435"/>
      <c r="NS5" s="435"/>
      <c r="NT5" s="435"/>
      <c r="NU5" s="435"/>
      <c r="NV5" s="435"/>
      <c r="NW5" s="435"/>
      <c r="NX5" s="435"/>
      <c r="NY5" s="435"/>
      <c r="NZ5" s="435"/>
      <c r="OA5" s="435"/>
      <c r="OB5" s="435"/>
      <c r="OC5" s="435"/>
      <c r="OD5" s="435"/>
      <c r="OE5" s="435"/>
      <c r="OF5" s="435"/>
      <c r="OG5" s="435"/>
      <c r="OH5" s="435"/>
      <c r="OI5" s="435"/>
      <c r="OJ5" s="435"/>
      <c r="OK5" s="435"/>
      <c r="OL5" s="435"/>
      <c r="OM5" s="435"/>
      <c r="ON5" s="435"/>
      <c r="OO5" s="435"/>
      <c r="OP5" s="435"/>
      <c r="OQ5" s="435"/>
      <c r="OR5" s="435"/>
      <c r="OS5" s="435"/>
      <c r="OT5" s="435"/>
      <c r="OU5" s="435"/>
      <c r="OV5" s="435"/>
      <c r="OW5" s="435"/>
      <c r="OX5" s="435"/>
      <c r="OY5" s="435"/>
      <c r="OZ5" s="435"/>
      <c r="PA5" s="435"/>
      <c r="PB5" s="435"/>
      <c r="PC5" s="435"/>
      <c r="PD5" s="435"/>
      <c r="PE5" s="435"/>
      <c r="PF5" s="435"/>
      <c r="PG5" s="435"/>
      <c r="PH5" s="435"/>
      <c r="PI5" s="435"/>
      <c r="PJ5" s="435"/>
      <c r="PK5" s="435"/>
      <c r="PL5" s="435"/>
      <c r="PM5" s="435"/>
      <c r="PN5" s="435"/>
      <c r="PO5" s="435"/>
      <c r="PP5" s="435"/>
      <c r="PQ5" s="435"/>
      <c r="PR5" s="435"/>
      <c r="PS5" s="435"/>
      <c r="PT5" s="435"/>
      <c r="PU5" s="435"/>
      <c r="PV5" s="435"/>
      <c r="PW5" s="435"/>
      <c r="PX5" s="435"/>
      <c r="PY5" s="435"/>
      <c r="PZ5" s="435"/>
      <c r="QA5" s="435"/>
      <c r="QB5" s="435"/>
      <c r="QC5" s="435"/>
      <c r="QD5" s="435"/>
      <c r="QE5" s="435"/>
      <c r="QF5" s="435"/>
      <c r="QG5" s="435"/>
      <c r="QH5" s="435"/>
      <c r="QI5" s="435"/>
      <c r="QJ5" s="435"/>
      <c r="QK5" s="435"/>
      <c r="QL5" s="435"/>
      <c r="QM5" s="435"/>
      <c r="QN5" s="435"/>
      <c r="QO5" s="435"/>
      <c r="QP5" s="435"/>
      <c r="QQ5" s="435"/>
      <c r="QR5" s="435"/>
      <c r="QS5" s="435"/>
      <c r="QT5" s="435"/>
      <c r="QU5" s="435"/>
      <c r="QV5" s="435"/>
      <c r="QW5" s="435"/>
      <c r="QX5" s="435"/>
      <c r="QY5" s="435"/>
      <c r="QZ5" s="435"/>
      <c r="RA5" s="435"/>
      <c r="RB5" s="435"/>
      <c r="RC5" s="435"/>
      <c r="RD5" s="435"/>
      <c r="RE5" s="435"/>
      <c r="RF5" s="435"/>
      <c r="RG5" s="435"/>
      <c r="RH5" s="435"/>
      <c r="RI5" s="435"/>
      <c r="RJ5" s="435"/>
      <c r="RK5" s="435"/>
      <c r="RL5" s="435"/>
      <c r="RM5" s="435"/>
      <c r="RN5" s="435"/>
      <c r="RO5" s="435"/>
      <c r="RP5" s="435"/>
      <c r="RQ5" s="435"/>
      <c r="RR5" s="435"/>
      <c r="RS5" s="435"/>
      <c r="RT5" s="435"/>
      <c r="RU5" s="435"/>
      <c r="RV5" s="435"/>
      <c r="RW5" s="435"/>
      <c r="RX5" s="435"/>
      <c r="RY5" s="435"/>
      <c r="RZ5" s="435"/>
      <c r="SA5" s="435"/>
      <c r="SB5" s="435"/>
      <c r="SC5" s="435"/>
      <c r="SD5" s="435"/>
      <c r="SE5" s="435"/>
      <c r="SF5" s="435"/>
      <c r="SG5" s="435"/>
      <c r="SH5" s="435"/>
      <c r="SI5" s="435"/>
      <c r="SJ5" s="435"/>
      <c r="SK5" s="435"/>
      <c r="SL5" s="435"/>
      <c r="SM5" s="435"/>
      <c r="SN5" s="435"/>
      <c r="SO5" s="435"/>
      <c r="SP5" s="435"/>
      <c r="SQ5" s="435"/>
      <c r="SR5" s="435"/>
      <c r="SS5" s="435"/>
      <c r="ST5" s="435"/>
      <c r="SU5" s="435"/>
      <c r="SV5" s="435"/>
      <c r="SW5" s="435"/>
      <c r="SX5" s="435"/>
      <c r="SY5" s="435"/>
      <c r="SZ5" s="435"/>
      <c r="TA5" s="435"/>
      <c r="TB5" s="435"/>
      <c r="TC5" s="435"/>
      <c r="TD5" s="435"/>
      <c r="TE5" s="435"/>
      <c r="TF5" s="435"/>
      <c r="TG5" s="435"/>
      <c r="TH5" s="435"/>
      <c r="TI5" s="435"/>
      <c r="TJ5" s="435"/>
      <c r="TK5" s="435"/>
      <c r="TL5" s="435"/>
      <c r="TM5" s="435"/>
      <c r="TN5" s="435"/>
      <c r="TO5" s="435"/>
      <c r="TP5" s="435"/>
      <c r="TQ5" s="435"/>
      <c r="TR5" s="435"/>
      <c r="TS5" s="435"/>
      <c r="TT5" s="435"/>
      <c r="TU5" s="435"/>
      <c r="TV5" s="435"/>
      <c r="TW5" s="435"/>
      <c r="TX5" s="435"/>
      <c r="TY5" s="435"/>
      <c r="TZ5" s="435"/>
      <c r="UA5" s="435"/>
      <c r="UB5" s="435"/>
      <c r="UC5" s="435"/>
      <c r="UD5" s="435"/>
      <c r="UE5" s="435"/>
      <c r="UF5" s="435"/>
      <c r="UG5" s="435"/>
      <c r="UH5" s="435"/>
      <c r="UI5" s="435"/>
      <c r="UJ5" s="435"/>
      <c r="UK5" s="435"/>
      <c r="UL5" s="435"/>
      <c r="UM5" s="435"/>
      <c r="UN5" s="435"/>
      <c r="UO5" s="435"/>
      <c r="UP5" s="435"/>
      <c r="UQ5" s="435"/>
      <c r="UR5" s="435"/>
      <c r="US5" s="435"/>
      <c r="UT5" s="435"/>
      <c r="UU5" s="435"/>
      <c r="UV5" s="435"/>
      <c r="UW5" s="435"/>
      <c r="UX5" s="435"/>
      <c r="UY5" s="435"/>
      <c r="UZ5" s="435"/>
      <c r="VA5" s="435"/>
      <c r="VB5" s="435"/>
      <c r="VC5" s="435"/>
      <c r="VD5" s="435"/>
      <c r="VE5" s="435"/>
      <c r="VF5" s="435"/>
      <c r="VG5" s="435"/>
      <c r="VH5" s="435"/>
      <c r="VI5" s="435"/>
      <c r="VJ5" s="435"/>
      <c r="VK5" s="435"/>
      <c r="VL5" s="435"/>
      <c r="VM5" s="435"/>
      <c r="VN5" s="435"/>
      <c r="VO5" s="435"/>
      <c r="VP5" s="435"/>
      <c r="VQ5" s="435"/>
      <c r="VR5" s="435"/>
      <c r="VS5" s="435"/>
      <c r="VT5" s="435"/>
      <c r="VU5" s="435"/>
      <c r="VV5" s="435"/>
      <c r="VW5" s="435"/>
      <c r="VX5" s="435"/>
      <c r="VY5" s="435"/>
      <c r="VZ5" s="435"/>
      <c r="WA5" s="435"/>
      <c r="WB5" s="435"/>
      <c r="WC5" s="435"/>
      <c r="WD5" s="435"/>
      <c r="WE5" s="435"/>
      <c r="WF5" s="435"/>
      <c r="WG5" s="435"/>
      <c r="WH5" s="435"/>
      <c r="WI5" s="435"/>
      <c r="WJ5" s="435"/>
      <c r="WK5" s="435"/>
      <c r="WL5" s="435"/>
      <c r="WM5" s="435"/>
      <c r="WN5" s="435"/>
      <c r="WO5" s="435"/>
      <c r="WP5" s="435"/>
      <c r="WQ5" s="435"/>
      <c r="WR5" s="435"/>
      <c r="WS5" s="435"/>
      <c r="WT5" s="435"/>
      <c r="WU5" s="435"/>
      <c r="WV5" s="435"/>
      <c r="WW5" s="435"/>
      <c r="WX5" s="435"/>
      <c r="WY5" s="435"/>
      <c r="WZ5" s="435"/>
      <c r="XA5" s="435"/>
      <c r="XB5" s="435"/>
      <c r="XC5" s="435"/>
      <c r="XD5" s="435"/>
      <c r="XE5" s="435"/>
      <c r="XF5" s="435"/>
      <c r="XG5" s="435"/>
      <c r="XH5" s="435"/>
      <c r="XI5" s="435"/>
      <c r="XJ5" s="435"/>
      <c r="XK5" s="435"/>
      <c r="XL5" s="435"/>
      <c r="XM5" s="435"/>
      <c r="XN5" s="435"/>
      <c r="XO5" s="435"/>
      <c r="XP5" s="435"/>
      <c r="XQ5" s="435"/>
      <c r="XR5" s="435"/>
      <c r="XS5" s="435"/>
      <c r="XT5" s="435"/>
      <c r="XU5" s="435"/>
      <c r="XV5" s="435"/>
      <c r="XW5" s="435"/>
      <c r="XX5" s="435"/>
      <c r="XY5" s="435"/>
      <c r="XZ5" s="435"/>
      <c r="YA5" s="435"/>
      <c r="YB5" s="435"/>
      <c r="YC5" s="435"/>
      <c r="YD5" s="435"/>
      <c r="YE5" s="435"/>
      <c r="YF5" s="435"/>
      <c r="YG5" s="435"/>
      <c r="YH5" s="435"/>
      <c r="YI5" s="435"/>
      <c r="YJ5" s="435"/>
      <c r="YK5" s="435"/>
      <c r="YL5" s="435"/>
      <c r="YM5" s="435"/>
      <c r="YN5" s="435"/>
      <c r="YO5" s="435"/>
      <c r="YP5" s="435"/>
      <c r="YQ5" s="435"/>
      <c r="YR5" s="435"/>
      <c r="YS5" s="435"/>
      <c r="YT5" s="435"/>
      <c r="YU5" s="435"/>
      <c r="YV5" s="435"/>
      <c r="YW5" s="435"/>
      <c r="YX5" s="435"/>
      <c r="YY5" s="435"/>
      <c r="YZ5" s="435"/>
      <c r="ZA5" s="435"/>
      <c r="ZB5" s="435"/>
      <c r="ZC5" s="435"/>
      <c r="ZD5" s="435"/>
      <c r="ZE5" s="435"/>
      <c r="ZF5" s="435"/>
      <c r="ZG5" s="435"/>
      <c r="ZH5" s="435"/>
      <c r="ZI5" s="435"/>
      <c r="ZJ5" s="435"/>
      <c r="ZK5" s="435"/>
      <c r="ZL5" s="435"/>
      <c r="ZM5" s="435"/>
      <c r="ZN5" s="435"/>
      <c r="ZO5" s="435"/>
      <c r="ZP5" s="435"/>
      <c r="ZQ5" s="435"/>
      <c r="ZR5" s="435"/>
      <c r="ZS5" s="435"/>
      <c r="ZT5" s="435"/>
      <c r="ZU5" s="435"/>
      <c r="ZV5" s="435"/>
      <c r="ZW5" s="435"/>
      <c r="ZX5" s="435"/>
      <c r="ZY5" s="435"/>
      <c r="ZZ5" s="435"/>
      <c r="AAA5" s="435"/>
      <c r="AAB5" s="435"/>
      <c r="AAC5" s="435"/>
      <c r="AAD5" s="435"/>
      <c r="AAE5" s="435"/>
      <c r="AAF5" s="435"/>
      <c r="AAG5" s="435"/>
      <c r="AAH5" s="435"/>
      <c r="AAI5" s="435"/>
      <c r="AAJ5" s="435"/>
      <c r="AAK5" s="435"/>
      <c r="AAL5" s="435"/>
      <c r="AAM5" s="435"/>
      <c r="AAN5" s="435"/>
      <c r="AAO5" s="435"/>
      <c r="AAP5" s="435"/>
      <c r="AAQ5" s="435"/>
      <c r="AAR5" s="435"/>
      <c r="AAS5" s="435"/>
      <c r="AAT5" s="435"/>
      <c r="AAU5" s="435"/>
      <c r="AAV5" s="435"/>
      <c r="AAW5" s="435"/>
      <c r="AAX5" s="435"/>
      <c r="AAY5" s="435"/>
      <c r="AAZ5" s="435"/>
      <c r="ABA5" s="435"/>
      <c r="ABB5" s="435"/>
      <c r="ABC5" s="435"/>
      <c r="ABD5" s="435"/>
      <c r="ABE5" s="435"/>
      <c r="ABF5" s="435"/>
      <c r="ABG5" s="435"/>
      <c r="ABH5" s="435"/>
      <c r="ABI5" s="435"/>
      <c r="ABJ5" s="435"/>
      <c r="ABK5" s="435"/>
      <c r="ABL5" s="435"/>
      <c r="ABM5" s="435"/>
      <c r="ABN5" s="435"/>
      <c r="ABO5" s="435"/>
      <c r="ABP5" s="435"/>
      <c r="ABQ5" s="435"/>
      <c r="ABR5" s="435"/>
      <c r="ABS5" s="435"/>
      <c r="ABT5" s="435"/>
      <c r="ABU5" s="435"/>
      <c r="ABV5" s="435"/>
      <c r="ABW5" s="435"/>
      <c r="ABX5" s="435"/>
      <c r="ABY5" s="435"/>
      <c r="ABZ5" s="435"/>
      <c r="ACA5" s="435"/>
      <c r="ACB5" s="435"/>
      <c r="ACC5" s="435"/>
      <c r="ACD5" s="435"/>
      <c r="ACE5" s="435"/>
      <c r="ACF5" s="435"/>
      <c r="ACG5" s="435"/>
      <c r="ACH5" s="435"/>
      <c r="ACI5" s="435"/>
      <c r="ACJ5" s="435"/>
      <c r="ACK5" s="435"/>
      <c r="ACL5" s="435"/>
      <c r="ACM5" s="435"/>
      <c r="ACN5" s="435"/>
      <c r="ACO5" s="435"/>
      <c r="ACP5" s="435"/>
      <c r="ACQ5" s="435"/>
      <c r="ACR5" s="435"/>
      <c r="ACS5" s="435"/>
      <c r="ACT5" s="435"/>
      <c r="ACU5" s="435"/>
      <c r="ACV5" s="435"/>
      <c r="ACW5" s="435"/>
      <c r="ACX5" s="435"/>
      <c r="ACY5" s="435"/>
      <c r="ACZ5" s="435"/>
      <c r="ADA5" s="435"/>
      <c r="ADB5" s="435"/>
      <c r="ADC5" s="435"/>
      <c r="ADD5" s="435"/>
      <c r="ADE5" s="435"/>
      <c r="ADF5" s="435"/>
      <c r="ADG5" s="435"/>
      <c r="ADH5" s="435"/>
      <c r="ADI5" s="435"/>
      <c r="ADJ5" s="435"/>
      <c r="ADK5" s="435"/>
      <c r="ADL5" s="435"/>
      <c r="ADM5" s="435"/>
      <c r="ADN5" s="435"/>
      <c r="ADO5" s="435"/>
      <c r="ADP5" s="435"/>
      <c r="ADQ5" s="435"/>
      <c r="ADR5" s="435"/>
      <c r="ADS5" s="435"/>
      <c r="ADT5" s="435"/>
      <c r="ADU5" s="435"/>
      <c r="ADV5" s="435"/>
      <c r="ADW5" s="435"/>
      <c r="ADX5" s="435"/>
      <c r="ADY5" s="435"/>
      <c r="ADZ5" s="435"/>
      <c r="AEA5" s="435"/>
      <c r="AEB5" s="435"/>
      <c r="AEC5" s="435"/>
      <c r="AED5" s="435"/>
      <c r="AEE5" s="435"/>
      <c r="AEF5" s="435"/>
      <c r="AEG5" s="435"/>
      <c r="AEH5" s="435"/>
      <c r="AEI5" s="435"/>
      <c r="AEJ5" s="435"/>
      <c r="AEK5" s="435"/>
      <c r="AEL5" s="435"/>
      <c r="AEM5" s="435"/>
      <c r="AEN5" s="435"/>
      <c r="AEO5" s="435"/>
      <c r="AEP5" s="435"/>
      <c r="AEQ5" s="435"/>
      <c r="AER5" s="435"/>
      <c r="AES5" s="435"/>
      <c r="AET5" s="435"/>
      <c r="AEU5" s="435"/>
      <c r="AEV5" s="435"/>
      <c r="AEW5" s="435"/>
      <c r="AEX5" s="435"/>
      <c r="AEY5" s="435"/>
      <c r="AEZ5" s="435"/>
      <c r="AFA5" s="435"/>
      <c r="AFB5" s="435"/>
      <c r="AFC5" s="435"/>
      <c r="AFD5" s="435"/>
      <c r="AFE5" s="435"/>
      <c r="AFF5" s="435"/>
      <c r="AFG5" s="435"/>
      <c r="AFH5" s="435"/>
      <c r="AFI5" s="435"/>
      <c r="AFJ5" s="435"/>
      <c r="AFK5" s="435"/>
      <c r="AFL5" s="435"/>
      <c r="AFM5" s="435"/>
      <c r="AFN5" s="435"/>
      <c r="AFO5" s="435"/>
      <c r="AFP5" s="435"/>
      <c r="AFQ5" s="435"/>
      <c r="AFR5" s="435"/>
      <c r="AFS5" s="435"/>
      <c r="AFT5" s="435"/>
      <c r="AFU5" s="435"/>
      <c r="AFV5" s="435"/>
      <c r="AFW5" s="435"/>
      <c r="AFX5" s="435"/>
      <c r="AFY5" s="435"/>
      <c r="AFZ5" s="435"/>
      <c r="AGA5" s="435"/>
      <c r="AGB5" s="435"/>
      <c r="AGC5" s="435"/>
      <c r="AGD5" s="435"/>
      <c r="AGE5" s="435"/>
      <c r="AGF5" s="435"/>
      <c r="AGG5" s="435"/>
      <c r="AGH5" s="435"/>
      <c r="AGI5" s="435"/>
      <c r="AGJ5" s="435"/>
      <c r="AGK5" s="435"/>
      <c r="AGL5" s="435"/>
      <c r="AGM5" s="435"/>
      <c r="AGN5" s="435"/>
      <c r="AGO5" s="435"/>
      <c r="AGP5" s="435"/>
      <c r="AGQ5" s="435"/>
      <c r="AGR5" s="435"/>
      <c r="AGS5" s="435"/>
      <c r="AGT5" s="435"/>
      <c r="AGU5" s="435"/>
      <c r="AGV5" s="435"/>
      <c r="AGW5" s="435"/>
      <c r="AGX5" s="435"/>
      <c r="AGY5" s="435"/>
      <c r="AGZ5" s="435"/>
      <c r="AHA5" s="435"/>
      <c r="AHB5" s="435"/>
      <c r="AHC5" s="435"/>
      <c r="AHD5" s="435"/>
      <c r="AHE5" s="435"/>
      <c r="AHF5" s="435"/>
      <c r="AHG5" s="435"/>
      <c r="AHH5" s="435"/>
      <c r="AHI5" s="435"/>
      <c r="AHJ5" s="435"/>
      <c r="AHK5" s="435"/>
      <c r="AHL5" s="435"/>
      <c r="AHM5" s="435"/>
      <c r="AHN5" s="435"/>
      <c r="AHO5" s="435"/>
      <c r="AHP5" s="435"/>
      <c r="AHQ5" s="435"/>
      <c r="AHR5" s="435"/>
      <c r="AHS5" s="435"/>
      <c r="AHT5" s="435"/>
      <c r="AHU5" s="435"/>
      <c r="AHV5" s="435"/>
      <c r="AHW5" s="435"/>
      <c r="AHX5" s="435"/>
      <c r="AHY5" s="435"/>
      <c r="AHZ5" s="435"/>
      <c r="AIA5" s="435"/>
      <c r="AIB5" s="435"/>
      <c r="AIC5" s="435"/>
      <c r="AID5" s="435"/>
      <c r="AIE5" s="435"/>
      <c r="AIF5" s="435"/>
      <c r="AIG5" s="435"/>
      <c r="AIH5" s="435"/>
      <c r="AII5" s="435"/>
      <c r="AIJ5" s="435"/>
      <c r="AIK5" s="435"/>
      <c r="AIL5" s="435"/>
      <c r="AIM5" s="435"/>
      <c r="AIN5" s="435"/>
      <c r="AIO5" s="435"/>
      <c r="AIP5" s="435"/>
      <c r="AIQ5" s="435"/>
      <c r="AIR5" s="435"/>
      <c r="AIS5" s="435"/>
      <c r="AIT5" s="435"/>
      <c r="AIU5" s="435"/>
      <c r="AIV5" s="435"/>
      <c r="AIW5" s="435"/>
      <c r="AIX5" s="435"/>
      <c r="AIY5" s="435"/>
      <c r="AIZ5" s="435"/>
      <c r="AJA5" s="435"/>
      <c r="AJB5" s="435"/>
      <c r="AJC5" s="435"/>
      <c r="AJD5" s="435"/>
      <c r="AJE5" s="435"/>
      <c r="AJF5" s="435"/>
      <c r="AJG5" s="435"/>
      <c r="AJH5" s="435"/>
      <c r="AJI5" s="435"/>
      <c r="AJJ5" s="435"/>
      <c r="AJK5" s="435"/>
      <c r="AJL5" s="435"/>
      <c r="AJM5" s="435"/>
      <c r="AJN5" s="435"/>
      <c r="AJO5" s="435"/>
      <c r="AJP5" s="435"/>
      <c r="AJQ5" s="435"/>
      <c r="AJR5" s="435"/>
      <c r="AJS5" s="435"/>
      <c r="AJT5" s="435"/>
      <c r="AJU5" s="435"/>
      <c r="AJV5" s="435"/>
      <c r="AJW5" s="435"/>
      <c r="AJX5" s="435"/>
      <c r="AJY5" s="435"/>
      <c r="AJZ5" s="435"/>
      <c r="AKA5" s="435"/>
      <c r="AKB5" s="435"/>
      <c r="AKC5" s="435"/>
      <c r="AKD5" s="435"/>
      <c r="AKE5" s="435"/>
      <c r="AKF5" s="435"/>
      <c r="AKG5" s="435"/>
      <c r="AKH5" s="435"/>
      <c r="AKI5" s="435"/>
      <c r="AKJ5" s="435"/>
      <c r="AKK5" s="435"/>
      <c r="AKL5" s="435"/>
      <c r="AKM5" s="435"/>
      <c r="AKN5" s="435"/>
      <c r="AKO5" s="435"/>
      <c r="AKP5" s="435"/>
      <c r="AKQ5" s="435"/>
      <c r="AKR5" s="435"/>
      <c r="AKS5" s="435"/>
      <c r="AKT5" s="435"/>
      <c r="AKU5" s="435"/>
    </row>
    <row r="6" spans="1:983" s="74" customFormat="1" ht="34.5" hidden="1" customHeight="1" x14ac:dyDescent="0.55000000000000004">
      <c r="A6" s="332"/>
      <c r="B6" s="334"/>
      <c r="C6" s="332"/>
      <c r="D6" s="334"/>
      <c r="E6" s="332"/>
      <c r="F6" s="334"/>
      <c r="G6" s="332"/>
      <c r="H6" s="334"/>
      <c r="I6" s="332"/>
      <c r="J6" s="333"/>
      <c r="K6" s="334"/>
      <c r="L6" s="334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331"/>
      <c r="AA6" s="331"/>
      <c r="AB6" s="331"/>
      <c r="AC6" s="331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31"/>
      <c r="AR6" s="331"/>
      <c r="AS6" s="331"/>
      <c r="AT6" s="331"/>
      <c r="AU6" s="331"/>
      <c r="AV6" s="331"/>
      <c r="AW6" s="331"/>
      <c r="AX6" s="331"/>
      <c r="AY6" s="331"/>
      <c r="AZ6" s="331"/>
      <c r="BA6" s="331"/>
      <c r="BB6" s="331"/>
      <c r="BC6" s="331"/>
      <c r="BD6" s="331"/>
      <c r="BE6" s="331"/>
      <c r="BF6" s="331"/>
      <c r="BG6" s="331"/>
      <c r="BH6" s="331"/>
      <c r="BI6" s="331"/>
      <c r="BJ6" s="331"/>
      <c r="BK6" s="331"/>
      <c r="BL6" s="331"/>
      <c r="BM6" s="331"/>
      <c r="BN6" s="331"/>
      <c r="BO6" s="331"/>
      <c r="BP6" s="331"/>
      <c r="BQ6" s="331"/>
      <c r="BR6" s="331"/>
      <c r="BS6" s="331"/>
      <c r="BT6" s="331"/>
      <c r="BU6" s="331"/>
      <c r="BV6" s="331"/>
      <c r="BW6" s="331"/>
      <c r="BX6" s="331"/>
      <c r="BY6" s="331"/>
      <c r="BZ6" s="331"/>
      <c r="CA6" s="331"/>
      <c r="CB6" s="331"/>
      <c r="CC6" s="331"/>
      <c r="CD6" s="331"/>
      <c r="CE6" s="331"/>
      <c r="CF6" s="331"/>
      <c r="CG6" s="331"/>
      <c r="CH6" s="331"/>
      <c r="CI6" s="331"/>
      <c r="CJ6" s="331"/>
      <c r="CK6" s="331"/>
      <c r="CL6" s="331"/>
      <c r="CM6" s="331"/>
      <c r="CN6" s="331"/>
      <c r="CO6" s="331"/>
      <c r="CP6" s="331"/>
      <c r="CQ6" s="331"/>
      <c r="CR6" s="331"/>
      <c r="CS6" s="331"/>
      <c r="CT6" s="331"/>
      <c r="CU6" s="331"/>
      <c r="CV6" s="331"/>
      <c r="CW6" s="331"/>
      <c r="CX6" s="331"/>
      <c r="CY6" s="331"/>
      <c r="CZ6" s="331"/>
      <c r="DA6" s="331"/>
      <c r="DB6" s="331"/>
      <c r="DC6" s="331"/>
      <c r="DD6" s="331"/>
      <c r="DE6" s="331"/>
      <c r="DF6" s="331"/>
      <c r="DG6" s="331"/>
      <c r="DH6" s="331"/>
      <c r="DI6" s="331"/>
      <c r="DJ6" s="331"/>
      <c r="DK6" s="331"/>
      <c r="DL6" s="331"/>
      <c r="DM6" s="331"/>
      <c r="DN6" s="331"/>
      <c r="DO6" s="331"/>
      <c r="DP6" s="331"/>
      <c r="DQ6" s="331"/>
      <c r="DR6" s="331"/>
      <c r="DS6" s="331"/>
      <c r="DT6" s="331"/>
      <c r="DU6" s="331"/>
      <c r="DV6" s="331"/>
      <c r="DW6" s="331"/>
      <c r="DX6" s="331"/>
      <c r="DY6" s="331"/>
      <c r="DZ6" s="331"/>
      <c r="EA6" s="331"/>
      <c r="EB6" s="331"/>
      <c r="EC6" s="331"/>
      <c r="ED6" s="331"/>
      <c r="EE6" s="331"/>
      <c r="EF6" s="331"/>
      <c r="EG6" s="331"/>
      <c r="EH6" s="331"/>
      <c r="EI6" s="331"/>
      <c r="EJ6" s="331"/>
      <c r="EK6" s="331"/>
      <c r="EL6" s="331"/>
      <c r="EM6" s="331"/>
      <c r="EN6" s="331"/>
      <c r="EO6" s="331"/>
      <c r="EP6" s="331"/>
      <c r="EQ6" s="331"/>
      <c r="ER6" s="331"/>
      <c r="ES6" s="331"/>
      <c r="ET6" s="331"/>
      <c r="EU6" s="331"/>
      <c r="EV6" s="331"/>
      <c r="EW6" s="331"/>
      <c r="EX6" s="331"/>
      <c r="EY6" s="331"/>
      <c r="EZ6" s="331"/>
      <c r="FA6" s="331"/>
      <c r="FB6" s="331"/>
      <c r="FC6" s="331"/>
      <c r="FD6" s="331"/>
      <c r="FE6" s="331"/>
      <c r="FF6" s="331"/>
      <c r="FG6" s="331"/>
      <c r="FH6" s="331"/>
      <c r="FI6" s="331"/>
      <c r="FJ6" s="331"/>
      <c r="FK6" s="331"/>
      <c r="FL6" s="331"/>
      <c r="FM6" s="331"/>
      <c r="FN6" s="331"/>
      <c r="FO6" s="331"/>
      <c r="FP6" s="331"/>
      <c r="FQ6" s="331"/>
      <c r="FR6" s="331"/>
      <c r="FS6" s="331"/>
      <c r="FT6" s="331"/>
      <c r="FU6" s="331"/>
      <c r="FV6" s="331"/>
      <c r="FW6" s="331"/>
      <c r="FX6" s="331"/>
      <c r="FY6" s="331"/>
      <c r="FZ6" s="331"/>
      <c r="GA6" s="331"/>
      <c r="GB6" s="331"/>
      <c r="GC6" s="331"/>
      <c r="GD6" s="331"/>
      <c r="GE6" s="331"/>
      <c r="GF6" s="331"/>
      <c r="GG6" s="331"/>
      <c r="GH6" s="331"/>
      <c r="GI6" s="331"/>
      <c r="GJ6" s="331"/>
      <c r="GK6" s="331"/>
      <c r="GL6" s="331"/>
      <c r="GM6" s="331"/>
      <c r="GN6" s="331"/>
      <c r="GO6" s="331"/>
      <c r="GP6" s="331"/>
      <c r="GQ6" s="331"/>
      <c r="GR6" s="331"/>
      <c r="GS6" s="331"/>
      <c r="GT6" s="331"/>
      <c r="GU6" s="331"/>
      <c r="GV6" s="331"/>
      <c r="GW6" s="331"/>
      <c r="GX6" s="331"/>
      <c r="GY6" s="331"/>
      <c r="GZ6" s="331"/>
      <c r="HA6" s="331"/>
      <c r="HB6" s="331"/>
      <c r="HC6" s="331"/>
      <c r="HD6" s="331"/>
      <c r="HE6" s="331"/>
      <c r="HF6" s="331"/>
      <c r="HG6" s="331"/>
      <c r="HH6" s="331"/>
      <c r="HI6" s="331"/>
      <c r="HJ6" s="331"/>
      <c r="HK6" s="331"/>
      <c r="HL6" s="331"/>
      <c r="HM6" s="331"/>
      <c r="HN6" s="331"/>
      <c r="HO6" s="331"/>
      <c r="HP6" s="331"/>
      <c r="HQ6" s="331"/>
      <c r="HR6" s="331"/>
      <c r="HS6" s="331"/>
      <c r="HT6" s="331"/>
      <c r="HU6" s="331"/>
      <c r="HV6" s="331"/>
      <c r="HW6" s="331"/>
      <c r="HX6" s="331"/>
      <c r="HY6" s="331"/>
      <c r="HZ6" s="331"/>
      <c r="IA6" s="331"/>
      <c r="IB6" s="331"/>
      <c r="IC6" s="331"/>
      <c r="ID6" s="331"/>
      <c r="IE6" s="331"/>
      <c r="IF6" s="331"/>
      <c r="IG6" s="331"/>
      <c r="IH6" s="331"/>
      <c r="II6" s="331"/>
      <c r="IJ6" s="331"/>
      <c r="IK6" s="331"/>
      <c r="IL6" s="331"/>
      <c r="IM6" s="331"/>
      <c r="IN6" s="331"/>
      <c r="IO6" s="331"/>
      <c r="IP6" s="331"/>
      <c r="IQ6" s="331"/>
      <c r="IR6" s="331"/>
      <c r="IS6" s="331"/>
      <c r="IT6" s="331"/>
      <c r="IU6" s="331"/>
      <c r="IV6" s="331"/>
      <c r="IW6" s="331"/>
      <c r="IX6" s="331"/>
      <c r="IY6" s="331"/>
      <c r="IZ6" s="331"/>
      <c r="JA6" s="331"/>
      <c r="JB6" s="331"/>
      <c r="JC6" s="331"/>
      <c r="JD6" s="331"/>
      <c r="JE6" s="331"/>
      <c r="JF6" s="331"/>
      <c r="JG6" s="331"/>
      <c r="JH6" s="331"/>
      <c r="JI6" s="331"/>
      <c r="JJ6" s="331"/>
      <c r="JK6" s="331"/>
      <c r="JL6" s="331"/>
      <c r="JM6" s="331"/>
      <c r="JN6" s="331"/>
      <c r="JO6" s="331"/>
      <c r="JP6" s="331"/>
      <c r="JQ6" s="331"/>
      <c r="JR6" s="331"/>
      <c r="JS6" s="331"/>
      <c r="JT6" s="331"/>
      <c r="JU6" s="331"/>
      <c r="JV6" s="331"/>
      <c r="JW6" s="331"/>
      <c r="JX6" s="331"/>
      <c r="JY6" s="331"/>
      <c r="JZ6" s="331"/>
      <c r="KA6" s="331"/>
      <c r="KB6" s="331"/>
      <c r="KC6" s="331"/>
      <c r="KD6" s="331"/>
      <c r="KE6" s="331"/>
      <c r="KF6" s="331"/>
      <c r="KG6" s="331"/>
      <c r="KH6" s="331"/>
      <c r="KI6" s="331"/>
      <c r="KJ6" s="331"/>
      <c r="KK6" s="331"/>
      <c r="KL6" s="331"/>
      <c r="KM6" s="331"/>
      <c r="KN6" s="331"/>
      <c r="KO6" s="331"/>
      <c r="KP6" s="331"/>
      <c r="KQ6" s="331"/>
      <c r="KR6" s="331"/>
      <c r="KS6" s="331"/>
      <c r="KT6" s="331"/>
      <c r="KU6" s="331"/>
      <c r="KV6" s="331"/>
      <c r="KW6" s="331"/>
      <c r="KX6" s="331"/>
      <c r="KY6" s="331"/>
      <c r="KZ6" s="331"/>
      <c r="LA6" s="331"/>
      <c r="LB6" s="331"/>
      <c r="LC6" s="331"/>
      <c r="LD6" s="331"/>
      <c r="LE6" s="331"/>
      <c r="LF6" s="331"/>
      <c r="LG6" s="331"/>
      <c r="LH6" s="331"/>
      <c r="LI6" s="331"/>
      <c r="LJ6" s="331"/>
      <c r="LK6" s="331"/>
      <c r="LL6" s="331"/>
      <c r="LM6" s="331"/>
      <c r="LN6" s="331"/>
      <c r="LO6" s="331"/>
      <c r="LP6" s="331"/>
      <c r="LQ6" s="331"/>
      <c r="LR6" s="331"/>
      <c r="LS6" s="331"/>
      <c r="LT6" s="331"/>
      <c r="LU6" s="331"/>
      <c r="LV6" s="331"/>
      <c r="LW6" s="331"/>
      <c r="LX6" s="331"/>
      <c r="LY6" s="331"/>
      <c r="LZ6" s="331"/>
      <c r="MA6" s="331"/>
      <c r="MB6" s="331"/>
      <c r="MC6" s="331"/>
      <c r="MD6" s="331"/>
      <c r="ME6" s="331"/>
      <c r="MF6" s="331"/>
      <c r="MG6" s="331"/>
      <c r="MH6" s="331"/>
      <c r="MI6" s="331"/>
      <c r="MJ6" s="331"/>
      <c r="MK6" s="331"/>
      <c r="ML6" s="331"/>
      <c r="MM6" s="331"/>
      <c r="MN6" s="331"/>
      <c r="MO6" s="331"/>
      <c r="MP6" s="331"/>
      <c r="MQ6" s="331"/>
      <c r="MR6" s="331"/>
      <c r="MS6" s="331"/>
      <c r="MT6" s="331"/>
      <c r="MU6" s="331"/>
      <c r="MV6" s="331"/>
      <c r="MW6" s="331"/>
      <c r="MX6" s="331"/>
      <c r="MY6" s="331"/>
      <c r="MZ6" s="331"/>
      <c r="NA6" s="331"/>
      <c r="NB6" s="331"/>
      <c r="NC6" s="331"/>
      <c r="ND6" s="331"/>
      <c r="NE6" s="331"/>
      <c r="NF6" s="331"/>
      <c r="NG6" s="331"/>
      <c r="NH6" s="331"/>
      <c r="NI6" s="331"/>
      <c r="NJ6" s="331"/>
      <c r="NK6" s="331"/>
      <c r="NL6" s="331"/>
      <c r="NM6" s="331"/>
      <c r="NN6" s="331"/>
      <c r="NO6" s="331"/>
      <c r="NP6" s="331"/>
      <c r="NQ6" s="331"/>
      <c r="NR6" s="331"/>
      <c r="NS6" s="331"/>
      <c r="NT6" s="331"/>
      <c r="NU6" s="331"/>
      <c r="NV6" s="331"/>
      <c r="NW6" s="331"/>
      <c r="NX6" s="331"/>
      <c r="NY6" s="331"/>
      <c r="NZ6" s="331"/>
      <c r="OA6" s="331"/>
      <c r="OB6" s="331"/>
      <c r="OC6" s="331"/>
      <c r="OD6" s="331"/>
      <c r="OE6" s="331"/>
      <c r="OF6" s="331"/>
      <c r="OG6" s="331"/>
      <c r="OH6" s="331"/>
      <c r="OI6" s="331"/>
      <c r="OJ6" s="331"/>
      <c r="OK6" s="331"/>
      <c r="OL6" s="331"/>
      <c r="OM6" s="331"/>
      <c r="ON6" s="331"/>
      <c r="OO6" s="331"/>
      <c r="OP6" s="331"/>
      <c r="OQ6" s="331"/>
      <c r="OR6" s="331"/>
      <c r="OS6" s="331"/>
      <c r="OT6" s="331"/>
      <c r="OU6" s="331"/>
      <c r="OV6" s="331"/>
      <c r="OW6" s="331"/>
      <c r="OX6" s="331"/>
      <c r="OY6" s="331"/>
      <c r="OZ6" s="331"/>
      <c r="PA6" s="331"/>
      <c r="PB6" s="331"/>
      <c r="PC6" s="331"/>
      <c r="PD6" s="331"/>
      <c r="PE6" s="331"/>
      <c r="PF6" s="331"/>
      <c r="PG6" s="331"/>
      <c r="PH6" s="331"/>
      <c r="PI6" s="331"/>
      <c r="PJ6" s="331"/>
      <c r="PK6" s="331"/>
      <c r="PL6" s="331"/>
      <c r="PM6" s="331"/>
      <c r="PN6" s="331"/>
      <c r="PO6" s="331"/>
      <c r="PP6" s="331"/>
      <c r="PQ6" s="331"/>
      <c r="PR6" s="331"/>
      <c r="PS6" s="331"/>
      <c r="PT6" s="331"/>
      <c r="PU6" s="331"/>
      <c r="PV6" s="331"/>
      <c r="PW6" s="331"/>
      <c r="PX6" s="331"/>
      <c r="PY6" s="331"/>
      <c r="PZ6" s="331"/>
      <c r="QA6" s="331"/>
      <c r="QB6" s="331"/>
      <c r="QC6" s="331"/>
      <c r="QD6" s="331"/>
      <c r="QE6" s="331"/>
      <c r="QF6" s="331"/>
      <c r="QG6" s="331"/>
      <c r="QH6" s="331"/>
      <c r="QI6" s="331"/>
      <c r="QJ6" s="331"/>
      <c r="QK6" s="331"/>
      <c r="QL6" s="331"/>
      <c r="QM6" s="331"/>
      <c r="QN6" s="331"/>
      <c r="QO6" s="331"/>
      <c r="QP6" s="331"/>
      <c r="QQ6" s="331"/>
      <c r="QR6" s="331"/>
      <c r="QS6" s="331"/>
      <c r="QT6" s="331"/>
      <c r="QU6" s="331"/>
      <c r="QV6" s="331"/>
      <c r="QW6" s="331"/>
      <c r="QX6" s="331"/>
      <c r="QY6" s="331"/>
      <c r="QZ6" s="331"/>
      <c r="RA6" s="331"/>
      <c r="RB6" s="331"/>
      <c r="RC6" s="331"/>
      <c r="RD6" s="331"/>
      <c r="RE6" s="331"/>
      <c r="RF6" s="331"/>
      <c r="RG6" s="331"/>
      <c r="RH6" s="331"/>
      <c r="RI6" s="331"/>
      <c r="RJ6" s="331"/>
      <c r="RK6" s="331"/>
      <c r="RL6" s="331"/>
      <c r="RM6" s="331"/>
      <c r="RN6" s="331"/>
      <c r="RO6" s="331"/>
      <c r="RP6" s="331"/>
      <c r="RQ6" s="331"/>
      <c r="RR6" s="331"/>
      <c r="RS6" s="331"/>
      <c r="RT6" s="331"/>
      <c r="RU6" s="331"/>
      <c r="RV6" s="331"/>
      <c r="RW6" s="331"/>
      <c r="RX6" s="331"/>
      <c r="RY6" s="331"/>
      <c r="RZ6" s="331"/>
      <c r="SA6" s="331"/>
      <c r="SB6" s="331"/>
      <c r="SC6" s="331"/>
      <c r="SD6" s="331"/>
      <c r="SE6" s="331"/>
      <c r="SF6" s="331"/>
      <c r="SG6" s="331"/>
      <c r="SH6" s="331"/>
      <c r="SI6" s="331"/>
      <c r="SJ6" s="331"/>
      <c r="SK6" s="331"/>
      <c r="SL6" s="331"/>
      <c r="SM6" s="331"/>
      <c r="SN6" s="331"/>
      <c r="SO6" s="331"/>
      <c r="SP6" s="331"/>
      <c r="SQ6" s="331"/>
      <c r="SR6" s="331"/>
      <c r="SS6" s="331"/>
      <c r="ST6" s="331"/>
      <c r="SU6" s="331"/>
      <c r="SV6" s="331"/>
      <c r="SW6" s="331"/>
      <c r="SX6" s="331"/>
      <c r="SY6" s="331"/>
      <c r="SZ6" s="331"/>
      <c r="TA6" s="331"/>
      <c r="TB6" s="331"/>
      <c r="TC6" s="331"/>
      <c r="TD6" s="331"/>
      <c r="TE6" s="331"/>
      <c r="TF6" s="331"/>
      <c r="TG6" s="331"/>
      <c r="TH6" s="331"/>
      <c r="TI6" s="331"/>
      <c r="TJ6" s="331"/>
      <c r="TK6" s="331"/>
      <c r="TL6" s="331"/>
      <c r="TM6" s="331"/>
      <c r="TN6" s="331"/>
      <c r="TO6" s="331"/>
      <c r="TP6" s="331"/>
      <c r="TQ6" s="331"/>
      <c r="TR6" s="331"/>
      <c r="TS6" s="331"/>
      <c r="TT6" s="331"/>
      <c r="TU6" s="331"/>
      <c r="TV6" s="331"/>
      <c r="TW6" s="331"/>
      <c r="TX6" s="331"/>
      <c r="TY6" s="331"/>
      <c r="TZ6" s="331"/>
      <c r="UA6" s="331"/>
      <c r="UB6" s="331"/>
      <c r="UC6" s="331"/>
      <c r="UD6" s="331"/>
      <c r="UE6" s="331"/>
      <c r="UF6" s="331"/>
      <c r="UG6" s="331"/>
      <c r="UH6" s="331"/>
      <c r="UI6" s="331"/>
      <c r="UJ6" s="331"/>
      <c r="UK6" s="331"/>
      <c r="UL6" s="331"/>
      <c r="UM6" s="331"/>
      <c r="UN6" s="331"/>
      <c r="UO6" s="331"/>
      <c r="UP6" s="331"/>
      <c r="UQ6" s="331"/>
      <c r="UR6" s="331"/>
      <c r="US6" s="331"/>
      <c r="UT6" s="331"/>
      <c r="UU6" s="331"/>
      <c r="UV6" s="331"/>
      <c r="UW6" s="331"/>
      <c r="UX6" s="331"/>
      <c r="UY6" s="331"/>
      <c r="UZ6" s="331"/>
      <c r="VA6" s="331"/>
      <c r="VB6" s="331"/>
      <c r="VC6" s="331"/>
      <c r="VD6" s="331"/>
      <c r="VE6" s="331"/>
      <c r="VF6" s="331"/>
      <c r="VG6" s="331"/>
      <c r="VH6" s="331"/>
      <c r="VI6" s="331"/>
      <c r="VJ6" s="331"/>
      <c r="VK6" s="331"/>
      <c r="VL6" s="331"/>
      <c r="VM6" s="331"/>
      <c r="VN6" s="331"/>
      <c r="VO6" s="331"/>
      <c r="VP6" s="331"/>
      <c r="VQ6" s="331"/>
      <c r="VR6" s="331"/>
      <c r="VS6" s="331"/>
      <c r="VT6" s="331"/>
      <c r="VU6" s="331"/>
      <c r="VV6" s="331"/>
      <c r="VW6" s="331"/>
      <c r="VX6" s="331"/>
      <c r="VY6" s="331"/>
      <c r="VZ6" s="331"/>
      <c r="WA6" s="331"/>
      <c r="WB6" s="331"/>
      <c r="WC6" s="331"/>
      <c r="WD6" s="331"/>
      <c r="WE6" s="331"/>
      <c r="WF6" s="331"/>
      <c r="WG6" s="331"/>
      <c r="WH6" s="331"/>
      <c r="WI6" s="331"/>
      <c r="WJ6" s="331"/>
      <c r="WK6" s="331"/>
      <c r="WL6" s="331"/>
      <c r="WM6" s="331"/>
      <c r="WN6" s="331"/>
      <c r="WO6" s="331"/>
      <c r="WP6" s="331"/>
      <c r="WQ6" s="331"/>
      <c r="WR6" s="331"/>
      <c r="WS6" s="331"/>
      <c r="WT6" s="331"/>
      <c r="WU6" s="331"/>
      <c r="WV6" s="331"/>
      <c r="WW6" s="331"/>
      <c r="WX6" s="331"/>
      <c r="WY6" s="331"/>
      <c r="WZ6" s="331"/>
      <c r="XA6" s="331"/>
      <c r="XB6" s="331"/>
      <c r="XC6" s="331"/>
      <c r="XD6" s="331"/>
      <c r="XE6" s="331"/>
      <c r="XF6" s="331"/>
      <c r="XG6" s="331"/>
      <c r="XH6" s="331"/>
      <c r="XI6" s="331"/>
      <c r="XJ6" s="331"/>
      <c r="XK6" s="331"/>
      <c r="XL6" s="331"/>
      <c r="XM6" s="331"/>
      <c r="XN6" s="331"/>
      <c r="XO6" s="331"/>
      <c r="XP6" s="331"/>
      <c r="XQ6" s="331"/>
      <c r="XR6" s="331"/>
      <c r="XS6" s="331"/>
      <c r="XT6" s="331"/>
      <c r="XU6" s="331"/>
      <c r="XV6" s="331"/>
      <c r="XW6" s="331"/>
      <c r="XX6" s="331"/>
      <c r="XY6" s="331"/>
      <c r="XZ6" s="331"/>
      <c r="YA6" s="331"/>
      <c r="YB6" s="331"/>
      <c r="YC6" s="331"/>
      <c r="YD6" s="331"/>
      <c r="YE6" s="331"/>
      <c r="YF6" s="331"/>
      <c r="YG6" s="331"/>
      <c r="YH6" s="331"/>
      <c r="YI6" s="331"/>
      <c r="YJ6" s="331"/>
      <c r="YK6" s="331"/>
      <c r="YL6" s="331"/>
      <c r="YM6" s="331"/>
      <c r="YN6" s="331"/>
      <c r="YO6" s="331"/>
      <c r="YP6" s="331"/>
      <c r="YQ6" s="331"/>
      <c r="YR6" s="331"/>
      <c r="YS6" s="331"/>
      <c r="YT6" s="331"/>
      <c r="YU6" s="331"/>
      <c r="YV6" s="331"/>
      <c r="YW6" s="331"/>
      <c r="YX6" s="331"/>
      <c r="YY6" s="331"/>
      <c r="YZ6" s="331"/>
      <c r="ZA6" s="331"/>
      <c r="ZB6" s="331"/>
      <c r="ZC6" s="331"/>
      <c r="ZD6" s="331"/>
      <c r="ZE6" s="331"/>
      <c r="ZF6" s="331"/>
      <c r="ZG6" s="331"/>
      <c r="ZH6" s="331"/>
      <c r="ZI6" s="331"/>
      <c r="ZJ6" s="331"/>
      <c r="ZK6" s="331"/>
      <c r="ZL6" s="331"/>
      <c r="ZM6" s="331"/>
      <c r="ZN6" s="331"/>
      <c r="ZO6" s="331"/>
      <c r="ZP6" s="331"/>
      <c r="ZQ6" s="331"/>
      <c r="ZR6" s="331"/>
      <c r="ZS6" s="331"/>
      <c r="ZT6" s="331"/>
      <c r="ZU6" s="331"/>
      <c r="ZV6" s="331"/>
      <c r="ZW6" s="331"/>
      <c r="ZX6" s="331"/>
      <c r="ZY6" s="331"/>
      <c r="ZZ6" s="331"/>
      <c r="AAA6" s="331"/>
      <c r="AAB6" s="331"/>
      <c r="AAC6" s="331"/>
      <c r="AAD6" s="331"/>
      <c r="AAE6" s="331"/>
      <c r="AAF6" s="331"/>
      <c r="AAG6" s="331"/>
      <c r="AAH6" s="331"/>
      <c r="AAI6" s="331"/>
      <c r="AAJ6" s="331"/>
      <c r="AAK6" s="331"/>
      <c r="AAL6" s="331"/>
      <c r="AAM6" s="331"/>
      <c r="AAN6" s="331"/>
      <c r="AAO6" s="331"/>
      <c r="AAP6" s="331"/>
      <c r="AAQ6" s="331"/>
      <c r="AAR6" s="331"/>
      <c r="AAS6" s="331"/>
      <c r="AAT6" s="331"/>
      <c r="AAU6" s="331"/>
      <c r="AAV6" s="331"/>
      <c r="AAW6" s="331"/>
      <c r="AAX6" s="331"/>
      <c r="AAY6" s="331"/>
      <c r="AAZ6" s="331"/>
      <c r="ABA6" s="331"/>
      <c r="ABB6" s="331"/>
      <c r="ABC6" s="331"/>
      <c r="ABD6" s="331"/>
      <c r="ABE6" s="331"/>
      <c r="ABF6" s="331"/>
      <c r="ABG6" s="331"/>
      <c r="ABH6" s="331"/>
      <c r="ABI6" s="331"/>
      <c r="ABJ6" s="331"/>
      <c r="ABK6" s="331"/>
      <c r="ABL6" s="331"/>
      <c r="ABM6" s="331"/>
      <c r="ABN6" s="331"/>
      <c r="ABO6" s="331"/>
      <c r="ABP6" s="331"/>
      <c r="ABQ6" s="331"/>
      <c r="ABR6" s="331"/>
      <c r="ABS6" s="331"/>
      <c r="ABT6" s="331"/>
      <c r="ABU6" s="331"/>
      <c r="ABV6" s="331"/>
      <c r="ABW6" s="331"/>
      <c r="ABX6" s="331"/>
      <c r="ABY6" s="331"/>
      <c r="ABZ6" s="331"/>
      <c r="ACA6" s="331"/>
      <c r="ACB6" s="331"/>
      <c r="ACC6" s="331"/>
      <c r="ACD6" s="331"/>
      <c r="ACE6" s="331"/>
      <c r="ACF6" s="331"/>
      <c r="ACG6" s="331"/>
      <c r="ACH6" s="331"/>
      <c r="ACI6" s="331"/>
      <c r="ACJ6" s="331"/>
      <c r="ACK6" s="331"/>
      <c r="ACL6" s="331"/>
      <c r="ACM6" s="331"/>
      <c r="ACN6" s="331"/>
      <c r="ACO6" s="331"/>
      <c r="ACP6" s="331"/>
      <c r="ACQ6" s="331"/>
      <c r="ACR6" s="331"/>
      <c r="ACS6" s="331"/>
      <c r="ACT6" s="331"/>
      <c r="ACU6" s="331"/>
      <c r="ACV6" s="331"/>
      <c r="ACW6" s="331"/>
      <c r="ACX6" s="331"/>
      <c r="ACY6" s="331"/>
      <c r="ACZ6" s="331"/>
      <c r="ADA6" s="331"/>
      <c r="ADB6" s="331"/>
      <c r="ADC6" s="331"/>
      <c r="ADD6" s="331"/>
      <c r="ADE6" s="331"/>
      <c r="ADF6" s="331"/>
      <c r="ADG6" s="331"/>
      <c r="ADH6" s="331"/>
      <c r="ADI6" s="331"/>
      <c r="ADJ6" s="331"/>
      <c r="ADK6" s="331"/>
      <c r="ADL6" s="331"/>
      <c r="ADM6" s="331"/>
      <c r="ADN6" s="331"/>
      <c r="ADO6" s="331"/>
      <c r="ADP6" s="331"/>
      <c r="ADQ6" s="331"/>
      <c r="ADR6" s="331"/>
      <c r="ADS6" s="331"/>
      <c r="ADT6" s="331"/>
      <c r="ADU6" s="331"/>
      <c r="ADV6" s="331"/>
      <c r="ADW6" s="331"/>
      <c r="ADX6" s="331"/>
      <c r="ADY6" s="331"/>
      <c r="ADZ6" s="331"/>
      <c r="AEA6" s="331"/>
      <c r="AEB6" s="331"/>
      <c r="AEC6" s="331"/>
      <c r="AED6" s="331"/>
      <c r="AEE6" s="331"/>
      <c r="AEF6" s="331"/>
      <c r="AEG6" s="331"/>
      <c r="AEH6" s="331"/>
      <c r="AEI6" s="331"/>
      <c r="AEJ6" s="331"/>
      <c r="AEK6" s="331"/>
      <c r="AEL6" s="331"/>
      <c r="AEM6" s="331"/>
      <c r="AEN6" s="331"/>
      <c r="AEO6" s="331"/>
      <c r="AEP6" s="331"/>
      <c r="AEQ6" s="331"/>
      <c r="AER6" s="331"/>
      <c r="AES6" s="331"/>
      <c r="AET6" s="331"/>
      <c r="AEU6" s="331"/>
      <c r="AEV6" s="331"/>
      <c r="AEW6" s="331"/>
      <c r="AEX6" s="331"/>
      <c r="AEY6" s="331"/>
      <c r="AEZ6" s="331"/>
      <c r="AFA6" s="331"/>
      <c r="AFB6" s="331"/>
      <c r="AFC6" s="331"/>
      <c r="AFD6" s="331"/>
      <c r="AFE6" s="331"/>
      <c r="AFF6" s="331"/>
      <c r="AFG6" s="331"/>
      <c r="AFH6" s="331"/>
      <c r="AFI6" s="331"/>
      <c r="AFJ6" s="331"/>
      <c r="AFK6" s="331"/>
      <c r="AFL6" s="331"/>
      <c r="AFM6" s="331"/>
      <c r="AFN6" s="331"/>
      <c r="AFO6" s="331"/>
      <c r="AFP6" s="331"/>
      <c r="AFQ6" s="331"/>
      <c r="AFR6" s="331"/>
      <c r="AFS6" s="331"/>
      <c r="AFT6" s="331"/>
      <c r="AFU6" s="331"/>
      <c r="AFV6" s="331"/>
      <c r="AFW6" s="331"/>
      <c r="AFX6" s="331"/>
      <c r="AFY6" s="331"/>
      <c r="AFZ6" s="331"/>
      <c r="AGA6" s="331"/>
      <c r="AGB6" s="331"/>
      <c r="AGC6" s="331"/>
      <c r="AGD6" s="331"/>
      <c r="AGE6" s="331"/>
      <c r="AGF6" s="331"/>
      <c r="AGG6" s="331"/>
      <c r="AGH6" s="331"/>
      <c r="AGI6" s="331"/>
      <c r="AGJ6" s="331"/>
      <c r="AGK6" s="331"/>
      <c r="AGL6" s="331"/>
      <c r="AGM6" s="331"/>
      <c r="AGN6" s="331"/>
      <c r="AGO6" s="331"/>
      <c r="AGP6" s="331"/>
      <c r="AGQ6" s="331"/>
      <c r="AGR6" s="331"/>
      <c r="AGS6" s="331"/>
      <c r="AGT6" s="331"/>
      <c r="AGU6" s="331"/>
      <c r="AGV6" s="331"/>
      <c r="AGW6" s="331"/>
      <c r="AGX6" s="331"/>
      <c r="AGY6" s="331"/>
      <c r="AGZ6" s="331"/>
      <c r="AHA6" s="331"/>
      <c r="AHB6" s="331"/>
      <c r="AHC6" s="331"/>
      <c r="AHD6" s="331"/>
      <c r="AHE6" s="331"/>
      <c r="AHF6" s="331"/>
      <c r="AHG6" s="331"/>
      <c r="AHH6" s="331"/>
      <c r="AHI6" s="331"/>
      <c r="AHJ6" s="331"/>
      <c r="AHK6" s="331"/>
      <c r="AHL6" s="331"/>
      <c r="AHM6" s="331"/>
      <c r="AHN6" s="331"/>
      <c r="AHO6" s="331"/>
      <c r="AHP6" s="331"/>
      <c r="AHQ6" s="331"/>
      <c r="AHR6" s="331"/>
      <c r="AHS6" s="331"/>
      <c r="AHT6" s="331"/>
      <c r="AHU6" s="331"/>
      <c r="AHV6" s="331"/>
      <c r="AHW6" s="331"/>
      <c r="AHX6" s="331"/>
      <c r="AHY6" s="331"/>
      <c r="AHZ6" s="331"/>
      <c r="AIA6" s="331"/>
      <c r="AIB6" s="331"/>
      <c r="AIC6" s="331"/>
      <c r="AID6" s="331"/>
      <c r="AIE6" s="331"/>
      <c r="AIF6" s="331"/>
      <c r="AIG6" s="331"/>
      <c r="AIH6" s="331"/>
      <c r="AII6" s="331"/>
      <c r="AIJ6" s="331"/>
      <c r="AIK6" s="331"/>
      <c r="AIL6" s="331"/>
      <c r="AIM6" s="331"/>
      <c r="AIN6" s="331"/>
      <c r="AIO6" s="331"/>
      <c r="AIP6" s="331"/>
      <c r="AIQ6" s="331"/>
      <c r="AIR6" s="331"/>
      <c r="AIS6" s="331"/>
      <c r="AIT6" s="331"/>
      <c r="AIU6" s="331"/>
      <c r="AIV6" s="331"/>
      <c r="AIW6" s="331"/>
      <c r="AIX6" s="331"/>
      <c r="AIY6" s="331"/>
      <c r="AIZ6" s="331"/>
      <c r="AJA6" s="331"/>
      <c r="AJB6" s="331"/>
      <c r="AJC6" s="331"/>
      <c r="AJD6" s="331"/>
      <c r="AJE6" s="331"/>
      <c r="AJF6" s="331"/>
      <c r="AJG6" s="331"/>
      <c r="AJH6" s="331"/>
      <c r="AJI6" s="331"/>
      <c r="AJJ6" s="331"/>
      <c r="AJK6" s="331"/>
      <c r="AJL6" s="331"/>
      <c r="AJM6" s="331"/>
      <c r="AJN6" s="331"/>
      <c r="AJO6" s="331"/>
      <c r="AJP6" s="331"/>
      <c r="AJQ6" s="331"/>
      <c r="AJR6" s="331"/>
      <c r="AJS6" s="331"/>
      <c r="AJT6" s="331"/>
      <c r="AJU6" s="331"/>
      <c r="AJV6" s="331"/>
      <c r="AJW6" s="331"/>
      <c r="AJX6" s="331"/>
      <c r="AJY6" s="331"/>
      <c r="AJZ6" s="331"/>
      <c r="AKA6" s="331"/>
      <c r="AKB6" s="331"/>
      <c r="AKC6" s="331"/>
      <c r="AKD6" s="331"/>
      <c r="AKE6" s="331"/>
      <c r="AKF6" s="331"/>
      <c r="AKG6" s="331"/>
      <c r="AKH6" s="331"/>
      <c r="AKI6" s="331"/>
      <c r="AKJ6" s="331"/>
      <c r="AKK6" s="331"/>
      <c r="AKL6" s="331"/>
      <c r="AKM6" s="331"/>
      <c r="AKN6" s="331"/>
      <c r="AKO6" s="331"/>
      <c r="AKP6" s="331"/>
      <c r="AKQ6" s="331"/>
      <c r="AKR6" s="331"/>
      <c r="AKS6" s="331"/>
      <c r="AKT6" s="331"/>
      <c r="AKU6" s="331"/>
    </row>
    <row r="7" spans="1:983" s="140" customFormat="1" ht="39.950000000000003" customHeight="1" thickTop="1" x14ac:dyDescent="0.7">
      <c r="A7" s="339" t="s">
        <v>20</v>
      </c>
      <c r="B7" s="368">
        <v>693983739.84152043</v>
      </c>
      <c r="C7" s="697"/>
      <c r="D7" s="369">
        <v>13129792.393026926</v>
      </c>
      <c r="E7" s="368">
        <v>85149960.931853995</v>
      </c>
      <c r="F7" s="369">
        <v>507209702.9201265</v>
      </c>
      <c r="G7" s="368">
        <v>46251268.607923917</v>
      </c>
      <c r="H7" s="368">
        <v>23255544.66137895</v>
      </c>
      <c r="I7" s="368">
        <v>47488343.543581605</v>
      </c>
      <c r="J7" s="368">
        <v>1416468352.8994122</v>
      </c>
      <c r="K7" s="369"/>
      <c r="L7" s="369"/>
      <c r="M7" s="370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42"/>
      <c r="AE7" s="342"/>
      <c r="AF7" s="342"/>
      <c r="AG7" s="342"/>
      <c r="AH7" s="342"/>
      <c r="AI7" s="342"/>
      <c r="AJ7" s="342"/>
      <c r="AK7" s="342"/>
      <c r="AL7" s="342"/>
      <c r="AM7" s="342"/>
      <c r="AN7" s="342"/>
      <c r="AO7" s="342"/>
      <c r="AP7" s="342"/>
      <c r="AQ7" s="342"/>
      <c r="AR7" s="342"/>
      <c r="AS7" s="342"/>
      <c r="AT7" s="342"/>
      <c r="AU7" s="342"/>
      <c r="AV7" s="342"/>
      <c r="AW7" s="342"/>
      <c r="AX7" s="342"/>
      <c r="AY7" s="342"/>
      <c r="AZ7" s="342"/>
      <c r="BA7" s="342"/>
      <c r="BB7" s="342"/>
      <c r="BC7" s="342"/>
      <c r="BD7" s="342"/>
      <c r="BE7" s="342"/>
      <c r="BF7" s="342"/>
      <c r="BG7" s="342"/>
      <c r="BH7" s="342"/>
      <c r="BI7" s="342"/>
      <c r="BJ7" s="342"/>
      <c r="BK7" s="342"/>
      <c r="BL7" s="342"/>
      <c r="BM7" s="342"/>
      <c r="BN7" s="342"/>
      <c r="BO7" s="342"/>
      <c r="BP7" s="342"/>
      <c r="BQ7" s="342"/>
      <c r="BR7" s="342"/>
      <c r="BS7" s="342"/>
      <c r="BT7" s="342"/>
      <c r="BU7" s="342"/>
      <c r="BV7" s="342"/>
      <c r="BW7" s="342"/>
      <c r="BX7" s="342"/>
      <c r="BY7" s="342"/>
      <c r="BZ7" s="342"/>
      <c r="CA7" s="342"/>
      <c r="CB7" s="342"/>
      <c r="CC7" s="342"/>
      <c r="CD7" s="342"/>
      <c r="CE7" s="342"/>
      <c r="CF7" s="342"/>
      <c r="CG7" s="342"/>
      <c r="CH7" s="342"/>
      <c r="CI7" s="342"/>
      <c r="CJ7" s="342"/>
      <c r="CK7" s="342"/>
      <c r="CL7" s="342"/>
      <c r="CM7" s="342"/>
      <c r="CN7" s="342"/>
      <c r="CO7" s="342"/>
      <c r="CP7" s="342"/>
      <c r="CQ7" s="342"/>
      <c r="CR7" s="342"/>
      <c r="CS7" s="342"/>
      <c r="CT7" s="342"/>
      <c r="CU7" s="342"/>
      <c r="CV7" s="342"/>
      <c r="CW7" s="342"/>
      <c r="CX7" s="342"/>
      <c r="CY7" s="342"/>
      <c r="CZ7" s="342"/>
      <c r="DA7" s="342"/>
      <c r="DB7" s="342"/>
      <c r="DC7" s="342"/>
      <c r="DD7" s="342"/>
      <c r="DE7" s="342"/>
      <c r="DF7" s="342"/>
      <c r="DG7" s="342"/>
      <c r="DH7" s="342"/>
      <c r="DI7" s="342"/>
      <c r="DJ7" s="342"/>
      <c r="DK7" s="342"/>
      <c r="DL7" s="342"/>
      <c r="DM7" s="342"/>
      <c r="DN7" s="342"/>
      <c r="DO7" s="342"/>
      <c r="DP7" s="342"/>
      <c r="DQ7" s="342"/>
      <c r="DR7" s="342"/>
      <c r="DS7" s="342"/>
      <c r="DT7" s="342"/>
      <c r="DU7" s="342"/>
      <c r="DV7" s="342"/>
      <c r="DW7" s="342"/>
      <c r="DX7" s="342"/>
      <c r="DY7" s="342"/>
      <c r="DZ7" s="342"/>
      <c r="EA7" s="342"/>
      <c r="EB7" s="342"/>
      <c r="EC7" s="342"/>
      <c r="ED7" s="342"/>
      <c r="EE7" s="342"/>
      <c r="EF7" s="342"/>
      <c r="EG7" s="342"/>
      <c r="EH7" s="342"/>
      <c r="EI7" s="342"/>
      <c r="EJ7" s="342"/>
      <c r="EK7" s="342"/>
      <c r="EL7" s="342"/>
      <c r="EM7" s="342"/>
      <c r="EN7" s="342"/>
      <c r="EO7" s="342"/>
      <c r="EP7" s="342"/>
      <c r="EQ7" s="342"/>
      <c r="ER7" s="342"/>
      <c r="ES7" s="342"/>
      <c r="ET7" s="342"/>
      <c r="EU7" s="342"/>
      <c r="EV7" s="342"/>
      <c r="EW7" s="342"/>
      <c r="EX7" s="342"/>
      <c r="EY7" s="342"/>
      <c r="EZ7" s="342"/>
      <c r="FA7" s="342"/>
      <c r="FB7" s="342"/>
      <c r="FC7" s="342"/>
      <c r="FD7" s="342"/>
      <c r="FE7" s="342"/>
      <c r="FF7" s="342"/>
      <c r="FG7" s="342"/>
      <c r="FH7" s="342"/>
      <c r="FI7" s="342"/>
      <c r="FJ7" s="342"/>
      <c r="FK7" s="342"/>
      <c r="FL7" s="342"/>
      <c r="FM7" s="342"/>
      <c r="FN7" s="342"/>
      <c r="FO7" s="342"/>
      <c r="FP7" s="342"/>
      <c r="FQ7" s="342"/>
      <c r="FR7" s="342"/>
      <c r="FS7" s="342"/>
      <c r="FT7" s="342"/>
      <c r="FU7" s="342"/>
      <c r="FV7" s="342"/>
      <c r="FW7" s="342"/>
      <c r="FX7" s="342"/>
      <c r="FY7" s="342"/>
      <c r="FZ7" s="342"/>
      <c r="GA7" s="342"/>
      <c r="GB7" s="342"/>
      <c r="GC7" s="342"/>
      <c r="GD7" s="342"/>
      <c r="GE7" s="342"/>
      <c r="GF7" s="342"/>
      <c r="GG7" s="342"/>
      <c r="GH7" s="342"/>
      <c r="GI7" s="342"/>
      <c r="GJ7" s="342"/>
      <c r="GK7" s="342"/>
      <c r="GL7" s="342"/>
      <c r="GM7" s="342"/>
      <c r="GN7" s="342"/>
      <c r="GO7" s="342"/>
      <c r="GP7" s="342"/>
      <c r="GQ7" s="342"/>
      <c r="GR7" s="342"/>
      <c r="GS7" s="342"/>
      <c r="GT7" s="342"/>
      <c r="GU7" s="342"/>
      <c r="GV7" s="342"/>
      <c r="GW7" s="342"/>
      <c r="GX7" s="342"/>
      <c r="GY7" s="342"/>
      <c r="GZ7" s="342"/>
      <c r="HA7" s="342"/>
      <c r="HB7" s="342"/>
      <c r="HC7" s="342"/>
      <c r="HD7" s="342"/>
      <c r="HE7" s="342"/>
      <c r="HF7" s="342"/>
      <c r="HG7" s="342"/>
      <c r="HH7" s="342"/>
      <c r="HI7" s="342"/>
      <c r="HJ7" s="342"/>
      <c r="HK7" s="342"/>
      <c r="HL7" s="342"/>
      <c r="HM7" s="342"/>
      <c r="HN7" s="342"/>
      <c r="HO7" s="342"/>
      <c r="HP7" s="342"/>
      <c r="HQ7" s="342"/>
      <c r="HR7" s="342"/>
      <c r="HS7" s="342"/>
      <c r="HT7" s="342"/>
      <c r="HU7" s="342"/>
      <c r="HV7" s="342"/>
      <c r="HW7" s="342"/>
      <c r="HX7" s="342"/>
      <c r="HY7" s="342"/>
      <c r="HZ7" s="342"/>
      <c r="IA7" s="342"/>
      <c r="IB7" s="342"/>
      <c r="IC7" s="342"/>
      <c r="ID7" s="342"/>
      <c r="IE7" s="342"/>
      <c r="IF7" s="342"/>
      <c r="IG7" s="342"/>
      <c r="IH7" s="342"/>
      <c r="II7" s="342"/>
      <c r="IJ7" s="342"/>
      <c r="IK7" s="342"/>
      <c r="IL7" s="342"/>
      <c r="IM7" s="342"/>
      <c r="IN7" s="342"/>
      <c r="IO7" s="342"/>
      <c r="IP7" s="342"/>
      <c r="IQ7" s="342"/>
      <c r="IR7" s="342"/>
      <c r="IS7" s="342"/>
      <c r="IT7" s="342"/>
      <c r="IU7" s="342"/>
      <c r="IV7" s="342"/>
      <c r="IW7" s="342"/>
      <c r="IX7" s="342"/>
      <c r="IY7" s="342"/>
      <c r="IZ7" s="342"/>
      <c r="JA7" s="342"/>
      <c r="JB7" s="342"/>
      <c r="JC7" s="342"/>
      <c r="JD7" s="342"/>
      <c r="JE7" s="342"/>
      <c r="JF7" s="342"/>
      <c r="JG7" s="342"/>
      <c r="JH7" s="342"/>
      <c r="JI7" s="342"/>
      <c r="JJ7" s="342"/>
      <c r="JK7" s="342"/>
      <c r="JL7" s="342"/>
      <c r="JM7" s="342"/>
      <c r="JN7" s="342"/>
      <c r="JO7" s="342"/>
      <c r="JP7" s="342"/>
      <c r="JQ7" s="342"/>
      <c r="JR7" s="342"/>
      <c r="JS7" s="342"/>
      <c r="JT7" s="342"/>
      <c r="JU7" s="342"/>
      <c r="JV7" s="342"/>
      <c r="JW7" s="342"/>
      <c r="JX7" s="342"/>
      <c r="JY7" s="342"/>
      <c r="JZ7" s="342"/>
      <c r="KA7" s="342"/>
      <c r="KB7" s="342"/>
      <c r="KC7" s="342"/>
      <c r="KD7" s="342"/>
      <c r="KE7" s="342"/>
      <c r="KF7" s="342"/>
      <c r="KG7" s="342"/>
      <c r="KH7" s="342"/>
      <c r="KI7" s="342"/>
      <c r="KJ7" s="342"/>
      <c r="KK7" s="342"/>
      <c r="KL7" s="342"/>
      <c r="KM7" s="342"/>
      <c r="KN7" s="342"/>
      <c r="KO7" s="342"/>
      <c r="KP7" s="342"/>
      <c r="KQ7" s="342"/>
      <c r="KR7" s="342"/>
      <c r="KS7" s="342"/>
      <c r="KT7" s="342"/>
      <c r="KU7" s="342"/>
      <c r="KV7" s="342"/>
      <c r="KW7" s="342"/>
      <c r="KX7" s="342"/>
      <c r="KY7" s="342"/>
      <c r="KZ7" s="342"/>
      <c r="LA7" s="342"/>
      <c r="LB7" s="342"/>
      <c r="LC7" s="342"/>
      <c r="LD7" s="342"/>
      <c r="LE7" s="342"/>
      <c r="LF7" s="342"/>
      <c r="LG7" s="342"/>
      <c r="LH7" s="342"/>
      <c r="LI7" s="342"/>
      <c r="LJ7" s="342"/>
      <c r="LK7" s="342"/>
      <c r="LL7" s="342"/>
      <c r="LM7" s="342"/>
      <c r="LN7" s="342"/>
      <c r="LO7" s="342"/>
      <c r="LP7" s="342"/>
      <c r="LQ7" s="342"/>
      <c r="LR7" s="342"/>
      <c r="LS7" s="342"/>
      <c r="LT7" s="342"/>
      <c r="LU7" s="342"/>
      <c r="LV7" s="342"/>
      <c r="LW7" s="342"/>
      <c r="LX7" s="342"/>
      <c r="LY7" s="342"/>
      <c r="LZ7" s="342"/>
      <c r="MA7" s="342"/>
      <c r="MB7" s="342"/>
      <c r="MC7" s="342"/>
      <c r="MD7" s="342"/>
      <c r="ME7" s="342"/>
      <c r="MF7" s="342"/>
      <c r="MG7" s="342"/>
      <c r="MH7" s="342"/>
      <c r="MI7" s="342"/>
      <c r="MJ7" s="342"/>
      <c r="MK7" s="342"/>
      <c r="ML7" s="342"/>
      <c r="MM7" s="342"/>
      <c r="MN7" s="342"/>
      <c r="MO7" s="342"/>
      <c r="MP7" s="342"/>
      <c r="MQ7" s="342"/>
      <c r="MR7" s="342"/>
      <c r="MS7" s="342"/>
      <c r="MT7" s="342"/>
      <c r="MU7" s="342"/>
      <c r="MV7" s="342"/>
      <c r="MW7" s="342"/>
      <c r="MX7" s="342"/>
      <c r="MY7" s="342"/>
      <c r="MZ7" s="342"/>
      <c r="NA7" s="342"/>
      <c r="NB7" s="342"/>
      <c r="NC7" s="342"/>
      <c r="ND7" s="342"/>
      <c r="NE7" s="342"/>
      <c r="NF7" s="342"/>
      <c r="NG7" s="342"/>
      <c r="NH7" s="342"/>
      <c r="NI7" s="342"/>
      <c r="NJ7" s="342"/>
      <c r="NK7" s="342"/>
      <c r="NL7" s="342"/>
      <c r="NM7" s="342"/>
      <c r="NN7" s="342"/>
      <c r="NO7" s="342"/>
      <c r="NP7" s="342"/>
      <c r="NQ7" s="342"/>
      <c r="NR7" s="342"/>
      <c r="NS7" s="342"/>
      <c r="NT7" s="342"/>
      <c r="NU7" s="342"/>
      <c r="NV7" s="342"/>
      <c r="NW7" s="342"/>
      <c r="NX7" s="342"/>
      <c r="NY7" s="342"/>
      <c r="NZ7" s="342"/>
      <c r="OA7" s="342"/>
      <c r="OB7" s="342"/>
      <c r="OC7" s="342"/>
      <c r="OD7" s="342"/>
      <c r="OE7" s="342"/>
      <c r="OF7" s="342"/>
      <c r="OG7" s="342"/>
      <c r="OH7" s="342"/>
      <c r="OI7" s="342"/>
      <c r="OJ7" s="342"/>
      <c r="OK7" s="342"/>
      <c r="OL7" s="342"/>
      <c r="OM7" s="342"/>
      <c r="ON7" s="342"/>
      <c r="OO7" s="342"/>
      <c r="OP7" s="342"/>
      <c r="OQ7" s="342"/>
      <c r="OR7" s="342"/>
      <c r="OS7" s="342"/>
      <c r="OT7" s="342"/>
      <c r="OU7" s="342"/>
      <c r="OV7" s="342"/>
      <c r="OW7" s="342"/>
      <c r="OX7" s="342"/>
      <c r="OY7" s="342"/>
      <c r="OZ7" s="342"/>
      <c r="PA7" s="342"/>
      <c r="PB7" s="342"/>
      <c r="PC7" s="342"/>
      <c r="PD7" s="342"/>
      <c r="PE7" s="342"/>
      <c r="PF7" s="342"/>
      <c r="PG7" s="342"/>
      <c r="PH7" s="342"/>
      <c r="PI7" s="342"/>
      <c r="PJ7" s="342"/>
      <c r="PK7" s="342"/>
      <c r="PL7" s="342"/>
      <c r="PM7" s="342"/>
      <c r="PN7" s="342"/>
      <c r="PO7" s="342"/>
      <c r="PP7" s="342"/>
      <c r="PQ7" s="342"/>
      <c r="PR7" s="342"/>
      <c r="PS7" s="342"/>
      <c r="PT7" s="342"/>
      <c r="PU7" s="342"/>
      <c r="PV7" s="342"/>
      <c r="PW7" s="342"/>
      <c r="PX7" s="342"/>
      <c r="PY7" s="342"/>
      <c r="PZ7" s="342"/>
      <c r="QA7" s="342"/>
      <c r="QB7" s="342"/>
      <c r="QC7" s="342"/>
      <c r="QD7" s="342"/>
      <c r="QE7" s="342"/>
      <c r="QF7" s="342"/>
      <c r="QG7" s="342"/>
      <c r="QH7" s="342"/>
      <c r="QI7" s="342"/>
      <c r="QJ7" s="342"/>
      <c r="QK7" s="342"/>
      <c r="QL7" s="342"/>
      <c r="QM7" s="342"/>
      <c r="QN7" s="342"/>
      <c r="QO7" s="342"/>
      <c r="QP7" s="342"/>
      <c r="QQ7" s="342"/>
      <c r="QR7" s="342"/>
      <c r="QS7" s="342"/>
      <c r="QT7" s="342"/>
      <c r="QU7" s="342"/>
      <c r="QV7" s="342"/>
      <c r="QW7" s="342"/>
      <c r="QX7" s="342"/>
      <c r="QY7" s="342"/>
      <c r="QZ7" s="342"/>
      <c r="RA7" s="342"/>
      <c r="RB7" s="342"/>
      <c r="RC7" s="342"/>
      <c r="RD7" s="342"/>
      <c r="RE7" s="342"/>
      <c r="RF7" s="342"/>
      <c r="RG7" s="342"/>
      <c r="RH7" s="342"/>
      <c r="RI7" s="342"/>
      <c r="RJ7" s="342"/>
      <c r="RK7" s="342"/>
      <c r="RL7" s="342"/>
      <c r="RM7" s="342"/>
      <c r="RN7" s="342"/>
      <c r="RO7" s="342"/>
      <c r="RP7" s="342"/>
      <c r="RQ7" s="342"/>
      <c r="RR7" s="342"/>
      <c r="RS7" s="342"/>
      <c r="RT7" s="342"/>
      <c r="RU7" s="342"/>
      <c r="RV7" s="342"/>
      <c r="RW7" s="342"/>
      <c r="RX7" s="342"/>
      <c r="RY7" s="342"/>
      <c r="RZ7" s="342"/>
      <c r="SA7" s="342"/>
      <c r="SB7" s="342"/>
      <c r="SC7" s="342"/>
      <c r="SD7" s="342"/>
      <c r="SE7" s="342"/>
      <c r="SF7" s="342"/>
      <c r="SG7" s="342"/>
      <c r="SH7" s="342"/>
      <c r="SI7" s="342"/>
      <c r="SJ7" s="342"/>
      <c r="SK7" s="342"/>
      <c r="SL7" s="342"/>
      <c r="SM7" s="342"/>
      <c r="SN7" s="342"/>
      <c r="SO7" s="342"/>
      <c r="SP7" s="342"/>
      <c r="SQ7" s="342"/>
      <c r="SR7" s="342"/>
      <c r="SS7" s="342"/>
      <c r="ST7" s="342"/>
      <c r="SU7" s="342"/>
      <c r="SV7" s="342"/>
      <c r="SW7" s="342"/>
      <c r="SX7" s="342"/>
      <c r="SY7" s="342"/>
      <c r="SZ7" s="342"/>
      <c r="TA7" s="342"/>
      <c r="TB7" s="342"/>
      <c r="TC7" s="342"/>
      <c r="TD7" s="342"/>
      <c r="TE7" s="342"/>
      <c r="TF7" s="342"/>
      <c r="TG7" s="342"/>
      <c r="TH7" s="342"/>
      <c r="TI7" s="342"/>
      <c r="TJ7" s="342"/>
      <c r="TK7" s="342"/>
      <c r="TL7" s="342"/>
      <c r="TM7" s="342"/>
      <c r="TN7" s="342"/>
      <c r="TO7" s="342"/>
      <c r="TP7" s="342"/>
      <c r="TQ7" s="342"/>
      <c r="TR7" s="342"/>
      <c r="TS7" s="342"/>
      <c r="TT7" s="342"/>
      <c r="TU7" s="342"/>
      <c r="TV7" s="342"/>
      <c r="TW7" s="342"/>
      <c r="TX7" s="342"/>
      <c r="TY7" s="342"/>
      <c r="TZ7" s="342"/>
      <c r="UA7" s="342"/>
      <c r="UB7" s="342"/>
      <c r="UC7" s="342"/>
      <c r="UD7" s="342"/>
      <c r="UE7" s="342"/>
      <c r="UF7" s="342"/>
      <c r="UG7" s="342"/>
      <c r="UH7" s="342"/>
      <c r="UI7" s="342"/>
      <c r="UJ7" s="342"/>
      <c r="UK7" s="342"/>
      <c r="UL7" s="342"/>
      <c r="UM7" s="342"/>
      <c r="UN7" s="342"/>
      <c r="UO7" s="342"/>
      <c r="UP7" s="342"/>
      <c r="UQ7" s="342"/>
      <c r="UR7" s="342"/>
      <c r="US7" s="342"/>
      <c r="UT7" s="342"/>
      <c r="UU7" s="342"/>
      <c r="UV7" s="342"/>
      <c r="UW7" s="342"/>
      <c r="UX7" s="342"/>
      <c r="UY7" s="342"/>
      <c r="UZ7" s="342"/>
      <c r="VA7" s="342"/>
      <c r="VB7" s="342"/>
      <c r="VC7" s="342"/>
      <c r="VD7" s="342"/>
      <c r="VE7" s="342"/>
      <c r="VF7" s="342"/>
      <c r="VG7" s="342"/>
      <c r="VH7" s="342"/>
      <c r="VI7" s="342"/>
      <c r="VJ7" s="342"/>
      <c r="VK7" s="342"/>
      <c r="VL7" s="342"/>
      <c r="VM7" s="342"/>
      <c r="VN7" s="342"/>
      <c r="VO7" s="342"/>
      <c r="VP7" s="342"/>
      <c r="VQ7" s="342"/>
      <c r="VR7" s="342"/>
      <c r="VS7" s="342"/>
      <c r="VT7" s="342"/>
      <c r="VU7" s="342"/>
      <c r="VV7" s="342"/>
      <c r="VW7" s="342"/>
      <c r="VX7" s="342"/>
      <c r="VY7" s="342"/>
      <c r="VZ7" s="342"/>
      <c r="WA7" s="342"/>
      <c r="WB7" s="342"/>
      <c r="WC7" s="342"/>
      <c r="WD7" s="342"/>
      <c r="WE7" s="342"/>
      <c r="WF7" s="342"/>
      <c r="WG7" s="342"/>
      <c r="WH7" s="342"/>
      <c r="WI7" s="342"/>
      <c r="WJ7" s="342"/>
      <c r="WK7" s="342"/>
      <c r="WL7" s="342"/>
      <c r="WM7" s="342"/>
      <c r="WN7" s="342"/>
      <c r="WO7" s="342"/>
      <c r="WP7" s="342"/>
      <c r="WQ7" s="342"/>
      <c r="WR7" s="342"/>
      <c r="WS7" s="342"/>
      <c r="WT7" s="342"/>
      <c r="WU7" s="342"/>
      <c r="WV7" s="342"/>
      <c r="WW7" s="342"/>
      <c r="WX7" s="342"/>
      <c r="WY7" s="342"/>
      <c r="WZ7" s="342"/>
      <c r="XA7" s="342"/>
      <c r="XB7" s="342"/>
      <c r="XC7" s="342"/>
      <c r="XD7" s="342"/>
      <c r="XE7" s="342"/>
      <c r="XF7" s="342"/>
      <c r="XG7" s="342"/>
      <c r="XH7" s="342"/>
      <c r="XI7" s="342"/>
      <c r="XJ7" s="342"/>
      <c r="XK7" s="342"/>
      <c r="XL7" s="342"/>
      <c r="XM7" s="342"/>
      <c r="XN7" s="342"/>
      <c r="XO7" s="342"/>
      <c r="XP7" s="342"/>
      <c r="XQ7" s="342"/>
      <c r="XR7" s="342"/>
      <c r="XS7" s="342"/>
      <c r="XT7" s="342"/>
      <c r="XU7" s="342"/>
      <c r="XV7" s="342"/>
      <c r="XW7" s="342"/>
      <c r="XX7" s="342"/>
      <c r="XY7" s="342"/>
      <c r="XZ7" s="342"/>
      <c r="YA7" s="342"/>
      <c r="YB7" s="342"/>
      <c r="YC7" s="342"/>
      <c r="YD7" s="342"/>
      <c r="YE7" s="342"/>
      <c r="YF7" s="342"/>
      <c r="YG7" s="342"/>
      <c r="YH7" s="342"/>
      <c r="YI7" s="342"/>
      <c r="YJ7" s="342"/>
      <c r="YK7" s="342"/>
      <c r="YL7" s="342"/>
      <c r="YM7" s="342"/>
      <c r="YN7" s="342"/>
      <c r="YO7" s="342"/>
      <c r="YP7" s="342"/>
      <c r="YQ7" s="342"/>
      <c r="YR7" s="342"/>
      <c r="YS7" s="342"/>
      <c r="YT7" s="342"/>
      <c r="YU7" s="342"/>
      <c r="YV7" s="342"/>
      <c r="YW7" s="342"/>
      <c r="YX7" s="342"/>
      <c r="YY7" s="342"/>
      <c r="YZ7" s="342"/>
      <c r="ZA7" s="342"/>
      <c r="ZB7" s="342"/>
      <c r="ZC7" s="342"/>
      <c r="ZD7" s="342"/>
      <c r="ZE7" s="342"/>
      <c r="ZF7" s="342"/>
      <c r="ZG7" s="342"/>
      <c r="ZH7" s="342"/>
      <c r="ZI7" s="342"/>
      <c r="ZJ7" s="342"/>
      <c r="ZK7" s="342"/>
      <c r="ZL7" s="342"/>
      <c r="ZM7" s="342"/>
      <c r="ZN7" s="342"/>
      <c r="ZO7" s="342"/>
      <c r="ZP7" s="342"/>
      <c r="ZQ7" s="342"/>
      <c r="ZR7" s="342"/>
      <c r="ZS7" s="342"/>
      <c r="ZT7" s="342"/>
      <c r="ZU7" s="342"/>
      <c r="ZV7" s="342"/>
      <c r="ZW7" s="342"/>
      <c r="ZX7" s="342"/>
      <c r="ZY7" s="342"/>
      <c r="ZZ7" s="342"/>
      <c r="AAA7" s="342"/>
      <c r="AAB7" s="342"/>
      <c r="AAC7" s="342"/>
      <c r="AAD7" s="342"/>
      <c r="AAE7" s="342"/>
      <c r="AAF7" s="342"/>
      <c r="AAG7" s="342"/>
      <c r="AAH7" s="342"/>
      <c r="AAI7" s="342"/>
      <c r="AAJ7" s="342"/>
      <c r="AAK7" s="342"/>
      <c r="AAL7" s="342"/>
      <c r="AAM7" s="342"/>
      <c r="AAN7" s="342"/>
      <c r="AAO7" s="342"/>
      <c r="AAP7" s="342"/>
      <c r="AAQ7" s="342"/>
      <c r="AAR7" s="342"/>
      <c r="AAS7" s="342"/>
      <c r="AAT7" s="342"/>
      <c r="AAU7" s="342"/>
      <c r="AAV7" s="342"/>
      <c r="AAW7" s="342"/>
      <c r="AAX7" s="342"/>
      <c r="AAY7" s="342"/>
      <c r="AAZ7" s="342"/>
      <c r="ABA7" s="342"/>
      <c r="ABB7" s="342"/>
      <c r="ABC7" s="342"/>
      <c r="ABD7" s="342"/>
      <c r="ABE7" s="342"/>
      <c r="ABF7" s="342"/>
      <c r="ABG7" s="342"/>
      <c r="ABH7" s="342"/>
      <c r="ABI7" s="342"/>
      <c r="ABJ7" s="342"/>
      <c r="ABK7" s="342"/>
      <c r="ABL7" s="342"/>
      <c r="ABM7" s="342"/>
      <c r="ABN7" s="342"/>
      <c r="ABO7" s="342"/>
      <c r="ABP7" s="342"/>
      <c r="ABQ7" s="342"/>
      <c r="ABR7" s="342"/>
      <c r="ABS7" s="342"/>
      <c r="ABT7" s="342"/>
      <c r="ABU7" s="342"/>
      <c r="ABV7" s="342"/>
      <c r="ABW7" s="342"/>
      <c r="ABX7" s="342"/>
      <c r="ABY7" s="342"/>
      <c r="ABZ7" s="342"/>
      <c r="ACA7" s="342"/>
      <c r="ACB7" s="342"/>
      <c r="ACC7" s="342"/>
      <c r="ACD7" s="342"/>
      <c r="ACE7" s="342"/>
      <c r="ACF7" s="342"/>
      <c r="ACG7" s="342"/>
      <c r="ACH7" s="342"/>
      <c r="ACI7" s="342"/>
      <c r="ACJ7" s="342"/>
      <c r="ACK7" s="342"/>
      <c r="ACL7" s="342"/>
      <c r="ACM7" s="342"/>
      <c r="ACN7" s="342"/>
      <c r="ACO7" s="342"/>
      <c r="ACP7" s="342"/>
      <c r="ACQ7" s="342"/>
      <c r="ACR7" s="342"/>
      <c r="ACS7" s="342"/>
      <c r="ACT7" s="342"/>
      <c r="ACU7" s="342"/>
      <c r="ACV7" s="342"/>
      <c r="ACW7" s="342"/>
      <c r="ACX7" s="342"/>
      <c r="ACY7" s="342"/>
      <c r="ACZ7" s="342"/>
      <c r="ADA7" s="342"/>
      <c r="ADB7" s="342"/>
      <c r="ADC7" s="342"/>
      <c r="ADD7" s="342"/>
      <c r="ADE7" s="342"/>
      <c r="ADF7" s="342"/>
      <c r="ADG7" s="342"/>
      <c r="ADH7" s="342"/>
      <c r="ADI7" s="342"/>
      <c r="ADJ7" s="342"/>
      <c r="ADK7" s="342"/>
      <c r="ADL7" s="342"/>
      <c r="ADM7" s="342"/>
      <c r="ADN7" s="342"/>
      <c r="ADO7" s="342"/>
      <c r="ADP7" s="342"/>
      <c r="ADQ7" s="342"/>
      <c r="ADR7" s="342"/>
      <c r="ADS7" s="342"/>
      <c r="ADT7" s="342"/>
      <c r="ADU7" s="342"/>
      <c r="ADV7" s="342"/>
      <c r="ADW7" s="342"/>
      <c r="ADX7" s="342"/>
      <c r="ADY7" s="342"/>
      <c r="ADZ7" s="342"/>
      <c r="AEA7" s="342"/>
      <c r="AEB7" s="342"/>
      <c r="AEC7" s="342"/>
      <c r="AED7" s="342"/>
      <c r="AEE7" s="342"/>
      <c r="AEF7" s="342"/>
      <c r="AEG7" s="342"/>
      <c r="AEH7" s="342"/>
      <c r="AEI7" s="342"/>
      <c r="AEJ7" s="342"/>
      <c r="AEK7" s="342"/>
      <c r="AEL7" s="342"/>
      <c r="AEM7" s="342"/>
      <c r="AEN7" s="342"/>
      <c r="AEO7" s="342"/>
      <c r="AEP7" s="342"/>
      <c r="AEQ7" s="342"/>
      <c r="AER7" s="342"/>
      <c r="AES7" s="342"/>
      <c r="AET7" s="342"/>
      <c r="AEU7" s="342"/>
      <c r="AEV7" s="342"/>
      <c r="AEW7" s="342"/>
      <c r="AEX7" s="342"/>
      <c r="AEY7" s="342"/>
      <c r="AEZ7" s="342"/>
      <c r="AFA7" s="342"/>
      <c r="AFB7" s="342"/>
      <c r="AFC7" s="342"/>
      <c r="AFD7" s="342"/>
      <c r="AFE7" s="342"/>
      <c r="AFF7" s="342"/>
      <c r="AFG7" s="342"/>
      <c r="AFH7" s="342"/>
      <c r="AFI7" s="342"/>
      <c r="AFJ7" s="342"/>
      <c r="AFK7" s="342"/>
      <c r="AFL7" s="342"/>
      <c r="AFM7" s="342"/>
      <c r="AFN7" s="342"/>
      <c r="AFO7" s="342"/>
      <c r="AFP7" s="342"/>
      <c r="AFQ7" s="342"/>
      <c r="AFR7" s="342"/>
      <c r="AFS7" s="342"/>
      <c r="AFT7" s="342"/>
      <c r="AFU7" s="342"/>
      <c r="AFV7" s="342"/>
      <c r="AFW7" s="342"/>
      <c r="AFX7" s="342"/>
      <c r="AFY7" s="342"/>
      <c r="AFZ7" s="342"/>
      <c r="AGA7" s="342"/>
      <c r="AGB7" s="342"/>
      <c r="AGC7" s="342"/>
      <c r="AGD7" s="342"/>
      <c r="AGE7" s="342"/>
      <c r="AGF7" s="342"/>
      <c r="AGG7" s="342"/>
      <c r="AGH7" s="342"/>
      <c r="AGI7" s="342"/>
      <c r="AGJ7" s="342"/>
      <c r="AGK7" s="342"/>
      <c r="AGL7" s="342"/>
      <c r="AGM7" s="342"/>
      <c r="AGN7" s="342"/>
      <c r="AGO7" s="342"/>
      <c r="AGP7" s="342"/>
      <c r="AGQ7" s="342"/>
      <c r="AGR7" s="342"/>
      <c r="AGS7" s="342"/>
      <c r="AGT7" s="342"/>
      <c r="AGU7" s="342"/>
      <c r="AGV7" s="342"/>
      <c r="AGW7" s="342"/>
      <c r="AGX7" s="342"/>
      <c r="AGY7" s="342"/>
      <c r="AGZ7" s="342"/>
      <c r="AHA7" s="342"/>
      <c r="AHB7" s="342"/>
      <c r="AHC7" s="342"/>
      <c r="AHD7" s="342"/>
      <c r="AHE7" s="342"/>
      <c r="AHF7" s="342"/>
      <c r="AHG7" s="342"/>
      <c r="AHH7" s="342"/>
      <c r="AHI7" s="342"/>
      <c r="AHJ7" s="342"/>
      <c r="AHK7" s="342"/>
      <c r="AHL7" s="342"/>
      <c r="AHM7" s="342"/>
      <c r="AHN7" s="342"/>
      <c r="AHO7" s="342"/>
      <c r="AHP7" s="342"/>
      <c r="AHQ7" s="342"/>
      <c r="AHR7" s="342"/>
      <c r="AHS7" s="342"/>
      <c r="AHT7" s="342"/>
      <c r="AHU7" s="342"/>
      <c r="AHV7" s="342"/>
      <c r="AHW7" s="342"/>
      <c r="AHX7" s="342"/>
      <c r="AHY7" s="342"/>
      <c r="AHZ7" s="342"/>
      <c r="AIA7" s="342"/>
      <c r="AIB7" s="342"/>
      <c r="AIC7" s="342"/>
      <c r="AID7" s="342"/>
      <c r="AIE7" s="342"/>
      <c r="AIF7" s="342"/>
      <c r="AIG7" s="342"/>
      <c r="AIH7" s="342"/>
      <c r="AII7" s="342"/>
      <c r="AIJ7" s="342"/>
      <c r="AIK7" s="342"/>
      <c r="AIL7" s="342"/>
      <c r="AIM7" s="342"/>
      <c r="AIN7" s="342"/>
      <c r="AIO7" s="342"/>
      <c r="AIP7" s="342"/>
      <c r="AIQ7" s="342"/>
      <c r="AIR7" s="342"/>
      <c r="AIS7" s="342"/>
      <c r="AIT7" s="342"/>
      <c r="AIU7" s="342"/>
      <c r="AIV7" s="342"/>
      <c r="AIW7" s="342"/>
      <c r="AIX7" s="342"/>
      <c r="AIY7" s="342"/>
      <c r="AIZ7" s="342"/>
      <c r="AJA7" s="342"/>
      <c r="AJB7" s="342"/>
      <c r="AJC7" s="342"/>
      <c r="AJD7" s="342"/>
      <c r="AJE7" s="342"/>
      <c r="AJF7" s="342"/>
      <c r="AJG7" s="342"/>
      <c r="AJH7" s="342"/>
      <c r="AJI7" s="342"/>
      <c r="AJJ7" s="342"/>
      <c r="AJK7" s="342"/>
      <c r="AJL7" s="342"/>
      <c r="AJM7" s="342"/>
      <c r="AJN7" s="342"/>
      <c r="AJO7" s="342"/>
      <c r="AJP7" s="342"/>
      <c r="AJQ7" s="342"/>
      <c r="AJR7" s="342"/>
      <c r="AJS7" s="342"/>
      <c r="AJT7" s="342"/>
      <c r="AJU7" s="342"/>
      <c r="AJV7" s="342"/>
      <c r="AJW7" s="342"/>
      <c r="AJX7" s="342"/>
      <c r="AJY7" s="342"/>
      <c r="AJZ7" s="342"/>
      <c r="AKA7" s="342"/>
      <c r="AKB7" s="342"/>
      <c r="AKC7" s="342"/>
      <c r="AKD7" s="342"/>
      <c r="AKE7" s="342"/>
      <c r="AKF7" s="342"/>
      <c r="AKG7" s="342"/>
      <c r="AKH7" s="342"/>
      <c r="AKI7" s="342"/>
      <c r="AKJ7" s="342"/>
      <c r="AKK7" s="342"/>
      <c r="AKL7" s="342"/>
      <c r="AKM7" s="342"/>
      <c r="AKN7" s="342"/>
      <c r="AKO7" s="342"/>
      <c r="AKP7" s="342"/>
      <c r="AKQ7" s="342"/>
      <c r="AKR7" s="342"/>
      <c r="AKS7" s="342"/>
      <c r="AKT7" s="342"/>
      <c r="AKU7" s="342"/>
    </row>
    <row r="8" spans="1:983" s="140" customFormat="1" ht="39.950000000000003" customHeight="1" x14ac:dyDescent="0.7">
      <c r="A8" s="339" t="s">
        <v>21</v>
      </c>
      <c r="B8" s="368">
        <v>490285808.19423378</v>
      </c>
      <c r="C8" s="368">
        <v>6919600.7362670749</v>
      </c>
      <c r="D8" s="369">
        <v>12692178.84673748</v>
      </c>
      <c r="E8" s="368">
        <v>54141142.479514293</v>
      </c>
      <c r="F8" s="369">
        <v>293940039.30227655</v>
      </c>
      <c r="G8" s="368">
        <v>29989830.250379398</v>
      </c>
      <c r="H8" s="368">
        <v>17526840.584853113</v>
      </c>
      <c r="I8" s="368">
        <v>41626899.787556939</v>
      </c>
      <c r="J8" s="368">
        <v>947122340.18181849</v>
      </c>
      <c r="K8" s="369"/>
      <c r="L8" s="369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2"/>
      <c r="BW8" s="342"/>
      <c r="BX8" s="342"/>
      <c r="BY8" s="342"/>
      <c r="BZ8" s="342"/>
      <c r="CA8" s="342"/>
      <c r="CB8" s="342"/>
      <c r="CC8" s="342"/>
      <c r="CD8" s="342"/>
      <c r="CE8" s="342"/>
      <c r="CF8" s="342"/>
      <c r="CG8" s="342"/>
      <c r="CH8" s="342"/>
      <c r="CI8" s="342"/>
      <c r="CJ8" s="342"/>
      <c r="CK8" s="342"/>
      <c r="CL8" s="342"/>
      <c r="CM8" s="342"/>
      <c r="CN8" s="342"/>
      <c r="CO8" s="342"/>
      <c r="CP8" s="342"/>
      <c r="CQ8" s="342"/>
      <c r="CR8" s="342"/>
      <c r="CS8" s="342"/>
      <c r="CT8" s="342"/>
      <c r="CU8" s="342"/>
      <c r="CV8" s="342"/>
      <c r="CW8" s="342"/>
      <c r="CX8" s="342"/>
      <c r="CY8" s="342"/>
      <c r="CZ8" s="342"/>
      <c r="DA8" s="342"/>
      <c r="DB8" s="342"/>
      <c r="DC8" s="342"/>
      <c r="DD8" s="342"/>
      <c r="DE8" s="342"/>
      <c r="DF8" s="342"/>
      <c r="DG8" s="342"/>
      <c r="DH8" s="342"/>
      <c r="DI8" s="342"/>
      <c r="DJ8" s="342"/>
      <c r="DK8" s="342"/>
      <c r="DL8" s="342"/>
      <c r="DM8" s="342"/>
      <c r="DN8" s="342"/>
      <c r="DO8" s="342"/>
      <c r="DP8" s="342"/>
      <c r="DQ8" s="342"/>
      <c r="DR8" s="342"/>
      <c r="DS8" s="342"/>
      <c r="DT8" s="342"/>
      <c r="DU8" s="342"/>
      <c r="DV8" s="342"/>
      <c r="DW8" s="342"/>
      <c r="DX8" s="342"/>
      <c r="DY8" s="342"/>
      <c r="DZ8" s="342"/>
      <c r="EA8" s="342"/>
      <c r="EB8" s="342"/>
      <c r="EC8" s="342"/>
      <c r="ED8" s="342"/>
      <c r="EE8" s="342"/>
      <c r="EF8" s="342"/>
      <c r="EG8" s="342"/>
      <c r="EH8" s="342"/>
      <c r="EI8" s="342"/>
      <c r="EJ8" s="342"/>
      <c r="EK8" s="342"/>
      <c r="EL8" s="342"/>
      <c r="EM8" s="342"/>
      <c r="EN8" s="342"/>
      <c r="EO8" s="342"/>
      <c r="EP8" s="342"/>
      <c r="EQ8" s="342"/>
      <c r="ER8" s="342"/>
      <c r="ES8" s="342"/>
      <c r="ET8" s="342"/>
      <c r="EU8" s="342"/>
      <c r="EV8" s="342"/>
      <c r="EW8" s="342"/>
      <c r="EX8" s="342"/>
      <c r="EY8" s="342"/>
      <c r="EZ8" s="342"/>
      <c r="FA8" s="342"/>
      <c r="FB8" s="342"/>
      <c r="FC8" s="342"/>
      <c r="FD8" s="342"/>
      <c r="FE8" s="342"/>
      <c r="FF8" s="342"/>
      <c r="FG8" s="342"/>
      <c r="FH8" s="342"/>
      <c r="FI8" s="342"/>
      <c r="FJ8" s="342"/>
      <c r="FK8" s="342"/>
      <c r="FL8" s="342"/>
      <c r="FM8" s="342"/>
      <c r="FN8" s="342"/>
      <c r="FO8" s="342"/>
      <c r="FP8" s="342"/>
      <c r="FQ8" s="342"/>
      <c r="FR8" s="342"/>
      <c r="FS8" s="342"/>
      <c r="FT8" s="342"/>
      <c r="FU8" s="342"/>
      <c r="FV8" s="342"/>
      <c r="FW8" s="342"/>
      <c r="FX8" s="342"/>
      <c r="FY8" s="342"/>
      <c r="FZ8" s="342"/>
      <c r="GA8" s="342"/>
      <c r="GB8" s="342"/>
      <c r="GC8" s="342"/>
      <c r="GD8" s="342"/>
      <c r="GE8" s="342"/>
      <c r="GF8" s="342"/>
      <c r="GG8" s="342"/>
      <c r="GH8" s="342"/>
      <c r="GI8" s="342"/>
      <c r="GJ8" s="342"/>
      <c r="GK8" s="342"/>
      <c r="GL8" s="342"/>
      <c r="GM8" s="342"/>
      <c r="GN8" s="342"/>
      <c r="GO8" s="342"/>
      <c r="GP8" s="342"/>
      <c r="GQ8" s="342"/>
      <c r="GR8" s="342"/>
      <c r="GS8" s="342"/>
      <c r="GT8" s="342"/>
      <c r="GU8" s="342"/>
      <c r="GV8" s="342"/>
      <c r="GW8" s="342"/>
      <c r="GX8" s="342"/>
      <c r="GY8" s="342"/>
      <c r="GZ8" s="342"/>
      <c r="HA8" s="342"/>
      <c r="HB8" s="342"/>
      <c r="HC8" s="342"/>
      <c r="HD8" s="342"/>
      <c r="HE8" s="342"/>
      <c r="HF8" s="342"/>
      <c r="HG8" s="342"/>
      <c r="HH8" s="342"/>
      <c r="HI8" s="342"/>
      <c r="HJ8" s="342"/>
      <c r="HK8" s="342"/>
      <c r="HL8" s="342"/>
      <c r="HM8" s="342"/>
      <c r="HN8" s="342"/>
      <c r="HO8" s="342"/>
      <c r="HP8" s="342"/>
      <c r="HQ8" s="342"/>
      <c r="HR8" s="342"/>
      <c r="HS8" s="342"/>
      <c r="HT8" s="342"/>
      <c r="HU8" s="342"/>
      <c r="HV8" s="342"/>
      <c r="HW8" s="342"/>
      <c r="HX8" s="342"/>
      <c r="HY8" s="342"/>
      <c r="HZ8" s="342"/>
      <c r="IA8" s="342"/>
      <c r="IB8" s="342"/>
      <c r="IC8" s="342"/>
      <c r="ID8" s="342"/>
      <c r="IE8" s="342"/>
      <c r="IF8" s="342"/>
      <c r="IG8" s="342"/>
      <c r="IH8" s="342"/>
      <c r="II8" s="342"/>
      <c r="IJ8" s="342"/>
      <c r="IK8" s="342"/>
      <c r="IL8" s="342"/>
      <c r="IM8" s="342"/>
      <c r="IN8" s="342"/>
      <c r="IO8" s="342"/>
      <c r="IP8" s="342"/>
      <c r="IQ8" s="342"/>
      <c r="IR8" s="342"/>
      <c r="IS8" s="342"/>
      <c r="IT8" s="342"/>
      <c r="IU8" s="342"/>
      <c r="IV8" s="342"/>
      <c r="IW8" s="342"/>
      <c r="IX8" s="342"/>
      <c r="IY8" s="342"/>
      <c r="IZ8" s="342"/>
      <c r="JA8" s="342"/>
      <c r="JB8" s="342"/>
      <c r="JC8" s="342"/>
      <c r="JD8" s="342"/>
      <c r="JE8" s="342"/>
      <c r="JF8" s="342"/>
      <c r="JG8" s="342"/>
      <c r="JH8" s="342"/>
      <c r="JI8" s="342"/>
      <c r="JJ8" s="342"/>
      <c r="JK8" s="342"/>
      <c r="JL8" s="342"/>
      <c r="JM8" s="342"/>
      <c r="JN8" s="342"/>
      <c r="JO8" s="342"/>
      <c r="JP8" s="342"/>
      <c r="JQ8" s="342"/>
      <c r="JR8" s="342"/>
      <c r="JS8" s="342"/>
      <c r="JT8" s="342"/>
      <c r="JU8" s="342"/>
      <c r="JV8" s="342"/>
      <c r="JW8" s="342"/>
      <c r="JX8" s="342"/>
      <c r="JY8" s="342"/>
      <c r="JZ8" s="342"/>
      <c r="KA8" s="342"/>
      <c r="KB8" s="342"/>
      <c r="KC8" s="342"/>
      <c r="KD8" s="342"/>
      <c r="KE8" s="342"/>
      <c r="KF8" s="342"/>
      <c r="KG8" s="342"/>
      <c r="KH8" s="342"/>
      <c r="KI8" s="342"/>
      <c r="KJ8" s="342"/>
      <c r="KK8" s="342"/>
      <c r="KL8" s="342"/>
      <c r="KM8" s="342"/>
      <c r="KN8" s="342"/>
      <c r="KO8" s="342"/>
      <c r="KP8" s="342"/>
      <c r="KQ8" s="342"/>
      <c r="KR8" s="342"/>
      <c r="KS8" s="342"/>
      <c r="KT8" s="342"/>
      <c r="KU8" s="342"/>
      <c r="KV8" s="342"/>
      <c r="KW8" s="342"/>
      <c r="KX8" s="342"/>
      <c r="KY8" s="342"/>
      <c r="KZ8" s="342"/>
      <c r="LA8" s="342"/>
      <c r="LB8" s="342"/>
      <c r="LC8" s="342"/>
      <c r="LD8" s="342"/>
      <c r="LE8" s="342"/>
      <c r="LF8" s="342"/>
      <c r="LG8" s="342"/>
      <c r="LH8" s="342"/>
      <c r="LI8" s="342"/>
      <c r="LJ8" s="342"/>
      <c r="LK8" s="342"/>
      <c r="LL8" s="342"/>
      <c r="LM8" s="342"/>
      <c r="LN8" s="342"/>
      <c r="LO8" s="342"/>
      <c r="LP8" s="342"/>
      <c r="LQ8" s="342"/>
      <c r="LR8" s="342"/>
      <c r="LS8" s="342"/>
      <c r="LT8" s="342"/>
      <c r="LU8" s="342"/>
      <c r="LV8" s="342"/>
      <c r="LW8" s="342"/>
      <c r="LX8" s="342"/>
      <c r="LY8" s="342"/>
      <c r="LZ8" s="342"/>
      <c r="MA8" s="342"/>
      <c r="MB8" s="342"/>
      <c r="MC8" s="342"/>
      <c r="MD8" s="342"/>
      <c r="ME8" s="342"/>
      <c r="MF8" s="342"/>
      <c r="MG8" s="342"/>
      <c r="MH8" s="342"/>
      <c r="MI8" s="342"/>
      <c r="MJ8" s="342"/>
      <c r="MK8" s="342"/>
      <c r="ML8" s="342"/>
      <c r="MM8" s="342"/>
      <c r="MN8" s="342"/>
      <c r="MO8" s="342"/>
      <c r="MP8" s="342"/>
      <c r="MQ8" s="342"/>
      <c r="MR8" s="342"/>
      <c r="MS8" s="342"/>
      <c r="MT8" s="342"/>
      <c r="MU8" s="342"/>
      <c r="MV8" s="342"/>
      <c r="MW8" s="342"/>
      <c r="MX8" s="342"/>
      <c r="MY8" s="342"/>
      <c r="MZ8" s="342"/>
      <c r="NA8" s="342"/>
      <c r="NB8" s="342"/>
      <c r="NC8" s="342"/>
      <c r="ND8" s="342"/>
      <c r="NE8" s="342"/>
      <c r="NF8" s="342"/>
      <c r="NG8" s="342"/>
      <c r="NH8" s="342"/>
      <c r="NI8" s="342"/>
      <c r="NJ8" s="342"/>
      <c r="NK8" s="342"/>
      <c r="NL8" s="342"/>
      <c r="NM8" s="342"/>
      <c r="NN8" s="342"/>
      <c r="NO8" s="342"/>
      <c r="NP8" s="342"/>
      <c r="NQ8" s="342"/>
      <c r="NR8" s="342"/>
      <c r="NS8" s="342"/>
      <c r="NT8" s="342"/>
      <c r="NU8" s="342"/>
      <c r="NV8" s="342"/>
      <c r="NW8" s="342"/>
      <c r="NX8" s="342"/>
      <c r="NY8" s="342"/>
      <c r="NZ8" s="342"/>
      <c r="OA8" s="342"/>
      <c r="OB8" s="342"/>
      <c r="OC8" s="342"/>
      <c r="OD8" s="342"/>
      <c r="OE8" s="342"/>
      <c r="OF8" s="342"/>
      <c r="OG8" s="342"/>
      <c r="OH8" s="342"/>
      <c r="OI8" s="342"/>
      <c r="OJ8" s="342"/>
      <c r="OK8" s="342"/>
      <c r="OL8" s="342"/>
      <c r="OM8" s="342"/>
      <c r="ON8" s="342"/>
      <c r="OO8" s="342"/>
      <c r="OP8" s="342"/>
      <c r="OQ8" s="342"/>
      <c r="OR8" s="342"/>
      <c r="OS8" s="342"/>
      <c r="OT8" s="342"/>
      <c r="OU8" s="342"/>
      <c r="OV8" s="342"/>
      <c r="OW8" s="342"/>
      <c r="OX8" s="342"/>
      <c r="OY8" s="342"/>
      <c r="OZ8" s="342"/>
      <c r="PA8" s="342"/>
      <c r="PB8" s="342"/>
      <c r="PC8" s="342"/>
      <c r="PD8" s="342"/>
      <c r="PE8" s="342"/>
      <c r="PF8" s="342"/>
      <c r="PG8" s="342"/>
      <c r="PH8" s="342"/>
      <c r="PI8" s="342"/>
      <c r="PJ8" s="342"/>
      <c r="PK8" s="342"/>
      <c r="PL8" s="342"/>
      <c r="PM8" s="342"/>
      <c r="PN8" s="342"/>
      <c r="PO8" s="342"/>
      <c r="PP8" s="342"/>
      <c r="PQ8" s="342"/>
      <c r="PR8" s="342"/>
      <c r="PS8" s="342"/>
      <c r="PT8" s="342"/>
      <c r="PU8" s="342"/>
      <c r="PV8" s="342"/>
      <c r="PW8" s="342"/>
      <c r="PX8" s="342"/>
      <c r="PY8" s="342"/>
      <c r="PZ8" s="342"/>
      <c r="QA8" s="342"/>
      <c r="QB8" s="342"/>
      <c r="QC8" s="342"/>
      <c r="QD8" s="342"/>
      <c r="QE8" s="342"/>
      <c r="QF8" s="342"/>
      <c r="QG8" s="342"/>
      <c r="QH8" s="342"/>
      <c r="QI8" s="342"/>
      <c r="QJ8" s="342"/>
      <c r="QK8" s="342"/>
      <c r="QL8" s="342"/>
      <c r="QM8" s="342"/>
      <c r="QN8" s="342"/>
      <c r="QO8" s="342"/>
      <c r="QP8" s="342"/>
      <c r="QQ8" s="342"/>
      <c r="QR8" s="342"/>
      <c r="QS8" s="342"/>
      <c r="QT8" s="342"/>
      <c r="QU8" s="342"/>
      <c r="QV8" s="342"/>
      <c r="QW8" s="342"/>
      <c r="QX8" s="342"/>
      <c r="QY8" s="342"/>
      <c r="QZ8" s="342"/>
      <c r="RA8" s="342"/>
      <c r="RB8" s="342"/>
      <c r="RC8" s="342"/>
      <c r="RD8" s="342"/>
      <c r="RE8" s="342"/>
      <c r="RF8" s="342"/>
      <c r="RG8" s="342"/>
      <c r="RH8" s="342"/>
      <c r="RI8" s="342"/>
      <c r="RJ8" s="342"/>
      <c r="RK8" s="342"/>
      <c r="RL8" s="342"/>
      <c r="RM8" s="342"/>
      <c r="RN8" s="342"/>
      <c r="RO8" s="342"/>
      <c r="RP8" s="342"/>
      <c r="RQ8" s="342"/>
      <c r="RR8" s="342"/>
      <c r="RS8" s="342"/>
      <c r="RT8" s="342"/>
      <c r="RU8" s="342"/>
      <c r="RV8" s="342"/>
      <c r="RW8" s="342"/>
      <c r="RX8" s="342"/>
      <c r="RY8" s="342"/>
      <c r="RZ8" s="342"/>
      <c r="SA8" s="342"/>
      <c r="SB8" s="342"/>
      <c r="SC8" s="342"/>
      <c r="SD8" s="342"/>
      <c r="SE8" s="342"/>
      <c r="SF8" s="342"/>
      <c r="SG8" s="342"/>
      <c r="SH8" s="342"/>
      <c r="SI8" s="342"/>
      <c r="SJ8" s="342"/>
      <c r="SK8" s="342"/>
      <c r="SL8" s="342"/>
      <c r="SM8" s="342"/>
      <c r="SN8" s="342"/>
      <c r="SO8" s="342"/>
      <c r="SP8" s="342"/>
      <c r="SQ8" s="342"/>
      <c r="SR8" s="342"/>
      <c r="SS8" s="342"/>
      <c r="ST8" s="342"/>
      <c r="SU8" s="342"/>
      <c r="SV8" s="342"/>
      <c r="SW8" s="342"/>
      <c r="SX8" s="342"/>
      <c r="SY8" s="342"/>
      <c r="SZ8" s="342"/>
      <c r="TA8" s="342"/>
      <c r="TB8" s="342"/>
      <c r="TC8" s="342"/>
      <c r="TD8" s="342"/>
      <c r="TE8" s="342"/>
      <c r="TF8" s="342"/>
      <c r="TG8" s="342"/>
      <c r="TH8" s="342"/>
      <c r="TI8" s="342"/>
      <c r="TJ8" s="342"/>
      <c r="TK8" s="342"/>
      <c r="TL8" s="342"/>
      <c r="TM8" s="342"/>
      <c r="TN8" s="342"/>
      <c r="TO8" s="342"/>
      <c r="TP8" s="342"/>
      <c r="TQ8" s="342"/>
      <c r="TR8" s="342"/>
      <c r="TS8" s="342"/>
      <c r="TT8" s="342"/>
      <c r="TU8" s="342"/>
      <c r="TV8" s="342"/>
      <c r="TW8" s="342"/>
      <c r="TX8" s="342"/>
      <c r="TY8" s="342"/>
      <c r="TZ8" s="342"/>
      <c r="UA8" s="342"/>
      <c r="UB8" s="342"/>
      <c r="UC8" s="342"/>
      <c r="UD8" s="342"/>
      <c r="UE8" s="342"/>
      <c r="UF8" s="342"/>
      <c r="UG8" s="342"/>
      <c r="UH8" s="342"/>
      <c r="UI8" s="342"/>
      <c r="UJ8" s="342"/>
      <c r="UK8" s="342"/>
      <c r="UL8" s="342"/>
      <c r="UM8" s="342"/>
      <c r="UN8" s="342"/>
      <c r="UO8" s="342"/>
      <c r="UP8" s="342"/>
      <c r="UQ8" s="342"/>
      <c r="UR8" s="342"/>
      <c r="US8" s="342"/>
      <c r="UT8" s="342"/>
      <c r="UU8" s="342"/>
      <c r="UV8" s="342"/>
      <c r="UW8" s="342"/>
      <c r="UX8" s="342"/>
      <c r="UY8" s="342"/>
      <c r="UZ8" s="342"/>
      <c r="VA8" s="342"/>
      <c r="VB8" s="342"/>
      <c r="VC8" s="342"/>
      <c r="VD8" s="342"/>
      <c r="VE8" s="342"/>
      <c r="VF8" s="342"/>
      <c r="VG8" s="342"/>
      <c r="VH8" s="342"/>
      <c r="VI8" s="342"/>
      <c r="VJ8" s="342"/>
      <c r="VK8" s="342"/>
      <c r="VL8" s="342"/>
      <c r="VM8" s="342"/>
      <c r="VN8" s="342"/>
      <c r="VO8" s="342"/>
      <c r="VP8" s="342"/>
      <c r="VQ8" s="342"/>
      <c r="VR8" s="342"/>
      <c r="VS8" s="342"/>
      <c r="VT8" s="342"/>
      <c r="VU8" s="342"/>
      <c r="VV8" s="342"/>
      <c r="VW8" s="342"/>
      <c r="VX8" s="342"/>
      <c r="VY8" s="342"/>
      <c r="VZ8" s="342"/>
      <c r="WA8" s="342"/>
      <c r="WB8" s="342"/>
      <c r="WC8" s="342"/>
      <c r="WD8" s="342"/>
      <c r="WE8" s="342"/>
      <c r="WF8" s="342"/>
      <c r="WG8" s="342"/>
      <c r="WH8" s="342"/>
      <c r="WI8" s="342"/>
      <c r="WJ8" s="342"/>
      <c r="WK8" s="342"/>
      <c r="WL8" s="342"/>
      <c r="WM8" s="342"/>
      <c r="WN8" s="342"/>
      <c r="WO8" s="342"/>
      <c r="WP8" s="342"/>
      <c r="WQ8" s="342"/>
      <c r="WR8" s="342"/>
      <c r="WS8" s="342"/>
      <c r="WT8" s="342"/>
      <c r="WU8" s="342"/>
      <c r="WV8" s="342"/>
      <c r="WW8" s="342"/>
      <c r="WX8" s="342"/>
      <c r="WY8" s="342"/>
      <c r="WZ8" s="342"/>
      <c r="XA8" s="342"/>
      <c r="XB8" s="342"/>
      <c r="XC8" s="342"/>
      <c r="XD8" s="342"/>
      <c r="XE8" s="342"/>
      <c r="XF8" s="342"/>
      <c r="XG8" s="342"/>
      <c r="XH8" s="342"/>
      <c r="XI8" s="342"/>
      <c r="XJ8" s="342"/>
      <c r="XK8" s="342"/>
      <c r="XL8" s="342"/>
      <c r="XM8" s="342"/>
      <c r="XN8" s="342"/>
      <c r="XO8" s="342"/>
      <c r="XP8" s="342"/>
      <c r="XQ8" s="342"/>
      <c r="XR8" s="342"/>
      <c r="XS8" s="342"/>
      <c r="XT8" s="342"/>
      <c r="XU8" s="342"/>
      <c r="XV8" s="342"/>
      <c r="XW8" s="342"/>
      <c r="XX8" s="342"/>
      <c r="XY8" s="342"/>
      <c r="XZ8" s="342"/>
      <c r="YA8" s="342"/>
      <c r="YB8" s="342"/>
      <c r="YC8" s="342"/>
      <c r="YD8" s="342"/>
      <c r="YE8" s="342"/>
      <c r="YF8" s="342"/>
      <c r="YG8" s="342"/>
      <c r="YH8" s="342"/>
      <c r="YI8" s="342"/>
      <c r="YJ8" s="342"/>
      <c r="YK8" s="342"/>
      <c r="YL8" s="342"/>
      <c r="YM8" s="342"/>
      <c r="YN8" s="342"/>
      <c r="YO8" s="342"/>
      <c r="YP8" s="342"/>
      <c r="YQ8" s="342"/>
      <c r="YR8" s="342"/>
      <c r="YS8" s="342"/>
      <c r="YT8" s="342"/>
      <c r="YU8" s="342"/>
      <c r="YV8" s="342"/>
      <c r="YW8" s="342"/>
      <c r="YX8" s="342"/>
      <c r="YY8" s="342"/>
      <c r="YZ8" s="342"/>
      <c r="ZA8" s="342"/>
      <c r="ZB8" s="342"/>
      <c r="ZC8" s="342"/>
      <c r="ZD8" s="342"/>
      <c r="ZE8" s="342"/>
      <c r="ZF8" s="342"/>
      <c r="ZG8" s="342"/>
      <c r="ZH8" s="342"/>
      <c r="ZI8" s="342"/>
      <c r="ZJ8" s="342"/>
      <c r="ZK8" s="342"/>
      <c r="ZL8" s="342"/>
      <c r="ZM8" s="342"/>
      <c r="ZN8" s="342"/>
      <c r="ZO8" s="342"/>
      <c r="ZP8" s="342"/>
      <c r="ZQ8" s="342"/>
      <c r="ZR8" s="342"/>
      <c r="ZS8" s="342"/>
      <c r="ZT8" s="342"/>
      <c r="ZU8" s="342"/>
      <c r="ZV8" s="342"/>
      <c r="ZW8" s="342"/>
      <c r="ZX8" s="342"/>
      <c r="ZY8" s="342"/>
      <c r="ZZ8" s="342"/>
      <c r="AAA8" s="342"/>
      <c r="AAB8" s="342"/>
      <c r="AAC8" s="342"/>
      <c r="AAD8" s="342"/>
      <c r="AAE8" s="342"/>
      <c r="AAF8" s="342"/>
      <c r="AAG8" s="342"/>
      <c r="AAH8" s="342"/>
      <c r="AAI8" s="342"/>
      <c r="AAJ8" s="342"/>
      <c r="AAK8" s="342"/>
      <c r="AAL8" s="342"/>
      <c r="AAM8" s="342"/>
      <c r="AAN8" s="342"/>
      <c r="AAO8" s="342"/>
      <c r="AAP8" s="342"/>
      <c r="AAQ8" s="342"/>
      <c r="AAR8" s="342"/>
      <c r="AAS8" s="342"/>
      <c r="AAT8" s="342"/>
      <c r="AAU8" s="342"/>
      <c r="AAV8" s="342"/>
      <c r="AAW8" s="342"/>
      <c r="AAX8" s="342"/>
      <c r="AAY8" s="342"/>
      <c r="AAZ8" s="342"/>
      <c r="ABA8" s="342"/>
      <c r="ABB8" s="342"/>
      <c r="ABC8" s="342"/>
      <c r="ABD8" s="342"/>
      <c r="ABE8" s="342"/>
      <c r="ABF8" s="342"/>
      <c r="ABG8" s="342"/>
      <c r="ABH8" s="342"/>
      <c r="ABI8" s="342"/>
      <c r="ABJ8" s="342"/>
      <c r="ABK8" s="342"/>
      <c r="ABL8" s="342"/>
      <c r="ABM8" s="342"/>
      <c r="ABN8" s="342"/>
      <c r="ABO8" s="342"/>
      <c r="ABP8" s="342"/>
      <c r="ABQ8" s="342"/>
      <c r="ABR8" s="342"/>
      <c r="ABS8" s="342"/>
      <c r="ABT8" s="342"/>
      <c r="ABU8" s="342"/>
      <c r="ABV8" s="342"/>
      <c r="ABW8" s="342"/>
      <c r="ABX8" s="342"/>
      <c r="ABY8" s="342"/>
      <c r="ABZ8" s="342"/>
      <c r="ACA8" s="342"/>
      <c r="ACB8" s="342"/>
      <c r="ACC8" s="342"/>
      <c r="ACD8" s="342"/>
      <c r="ACE8" s="342"/>
      <c r="ACF8" s="342"/>
      <c r="ACG8" s="342"/>
      <c r="ACH8" s="342"/>
      <c r="ACI8" s="342"/>
      <c r="ACJ8" s="342"/>
      <c r="ACK8" s="342"/>
      <c r="ACL8" s="342"/>
      <c r="ACM8" s="342"/>
      <c r="ACN8" s="342"/>
      <c r="ACO8" s="342"/>
      <c r="ACP8" s="342"/>
      <c r="ACQ8" s="342"/>
      <c r="ACR8" s="342"/>
      <c r="ACS8" s="342"/>
      <c r="ACT8" s="342"/>
      <c r="ACU8" s="342"/>
      <c r="ACV8" s="342"/>
      <c r="ACW8" s="342"/>
      <c r="ACX8" s="342"/>
      <c r="ACY8" s="342"/>
      <c r="ACZ8" s="342"/>
      <c r="ADA8" s="342"/>
      <c r="ADB8" s="342"/>
      <c r="ADC8" s="342"/>
      <c r="ADD8" s="342"/>
      <c r="ADE8" s="342"/>
      <c r="ADF8" s="342"/>
      <c r="ADG8" s="342"/>
      <c r="ADH8" s="342"/>
      <c r="ADI8" s="342"/>
      <c r="ADJ8" s="342"/>
      <c r="ADK8" s="342"/>
      <c r="ADL8" s="342"/>
      <c r="ADM8" s="342"/>
      <c r="ADN8" s="342"/>
      <c r="ADO8" s="342"/>
      <c r="ADP8" s="342"/>
      <c r="ADQ8" s="342"/>
      <c r="ADR8" s="342"/>
      <c r="ADS8" s="342"/>
      <c r="ADT8" s="342"/>
      <c r="ADU8" s="342"/>
      <c r="ADV8" s="342"/>
      <c r="ADW8" s="342"/>
      <c r="ADX8" s="342"/>
      <c r="ADY8" s="342"/>
      <c r="ADZ8" s="342"/>
      <c r="AEA8" s="342"/>
      <c r="AEB8" s="342"/>
      <c r="AEC8" s="342"/>
      <c r="AED8" s="342"/>
      <c r="AEE8" s="342"/>
      <c r="AEF8" s="342"/>
      <c r="AEG8" s="342"/>
      <c r="AEH8" s="342"/>
      <c r="AEI8" s="342"/>
      <c r="AEJ8" s="342"/>
      <c r="AEK8" s="342"/>
      <c r="AEL8" s="342"/>
      <c r="AEM8" s="342"/>
      <c r="AEN8" s="342"/>
      <c r="AEO8" s="342"/>
      <c r="AEP8" s="342"/>
      <c r="AEQ8" s="342"/>
      <c r="AER8" s="342"/>
      <c r="AES8" s="342"/>
      <c r="AET8" s="342"/>
      <c r="AEU8" s="342"/>
      <c r="AEV8" s="342"/>
      <c r="AEW8" s="342"/>
      <c r="AEX8" s="342"/>
      <c r="AEY8" s="342"/>
      <c r="AEZ8" s="342"/>
      <c r="AFA8" s="342"/>
      <c r="AFB8" s="342"/>
      <c r="AFC8" s="342"/>
      <c r="AFD8" s="342"/>
      <c r="AFE8" s="342"/>
      <c r="AFF8" s="342"/>
      <c r="AFG8" s="342"/>
      <c r="AFH8" s="342"/>
      <c r="AFI8" s="342"/>
      <c r="AFJ8" s="342"/>
      <c r="AFK8" s="342"/>
      <c r="AFL8" s="342"/>
      <c r="AFM8" s="342"/>
      <c r="AFN8" s="342"/>
      <c r="AFO8" s="342"/>
      <c r="AFP8" s="342"/>
      <c r="AFQ8" s="342"/>
      <c r="AFR8" s="342"/>
      <c r="AFS8" s="342"/>
      <c r="AFT8" s="342"/>
      <c r="AFU8" s="342"/>
      <c r="AFV8" s="342"/>
      <c r="AFW8" s="342"/>
      <c r="AFX8" s="342"/>
      <c r="AFY8" s="342"/>
      <c r="AFZ8" s="342"/>
      <c r="AGA8" s="342"/>
      <c r="AGB8" s="342"/>
      <c r="AGC8" s="342"/>
      <c r="AGD8" s="342"/>
      <c r="AGE8" s="342"/>
      <c r="AGF8" s="342"/>
      <c r="AGG8" s="342"/>
      <c r="AGH8" s="342"/>
      <c r="AGI8" s="342"/>
      <c r="AGJ8" s="342"/>
      <c r="AGK8" s="342"/>
      <c r="AGL8" s="342"/>
      <c r="AGM8" s="342"/>
      <c r="AGN8" s="342"/>
      <c r="AGO8" s="342"/>
      <c r="AGP8" s="342"/>
      <c r="AGQ8" s="342"/>
      <c r="AGR8" s="342"/>
      <c r="AGS8" s="342"/>
      <c r="AGT8" s="342"/>
      <c r="AGU8" s="342"/>
      <c r="AGV8" s="342"/>
      <c r="AGW8" s="342"/>
      <c r="AGX8" s="342"/>
      <c r="AGY8" s="342"/>
      <c r="AGZ8" s="342"/>
      <c r="AHA8" s="342"/>
      <c r="AHB8" s="342"/>
      <c r="AHC8" s="342"/>
      <c r="AHD8" s="342"/>
      <c r="AHE8" s="342"/>
      <c r="AHF8" s="342"/>
      <c r="AHG8" s="342"/>
      <c r="AHH8" s="342"/>
      <c r="AHI8" s="342"/>
      <c r="AHJ8" s="342"/>
      <c r="AHK8" s="342"/>
      <c r="AHL8" s="342"/>
      <c r="AHM8" s="342"/>
      <c r="AHN8" s="342"/>
      <c r="AHO8" s="342"/>
      <c r="AHP8" s="342"/>
      <c r="AHQ8" s="342"/>
      <c r="AHR8" s="342"/>
      <c r="AHS8" s="342"/>
      <c r="AHT8" s="342"/>
      <c r="AHU8" s="342"/>
      <c r="AHV8" s="342"/>
      <c r="AHW8" s="342"/>
      <c r="AHX8" s="342"/>
      <c r="AHY8" s="342"/>
      <c r="AHZ8" s="342"/>
      <c r="AIA8" s="342"/>
      <c r="AIB8" s="342"/>
      <c r="AIC8" s="342"/>
      <c r="AID8" s="342"/>
      <c r="AIE8" s="342"/>
      <c r="AIF8" s="342"/>
      <c r="AIG8" s="342"/>
      <c r="AIH8" s="342"/>
      <c r="AII8" s="342"/>
      <c r="AIJ8" s="342"/>
      <c r="AIK8" s="342"/>
      <c r="AIL8" s="342"/>
      <c r="AIM8" s="342"/>
      <c r="AIN8" s="342"/>
      <c r="AIO8" s="342"/>
      <c r="AIP8" s="342"/>
      <c r="AIQ8" s="342"/>
      <c r="AIR8" s="342"/>
      <c r="AIS8" s="342"/>
      <c r="AIT8" s="342"/>
      <c r="AIU8" s="342"/>
      <c r="AIV8" s="342"/>
      <c r="AIW8" s="342"/>
      <c r="AIX8" s="342"/>
      <c r="AIY8" s="342"/>
      <c r="AIZ8" s="342"/>
      <c r="AJA8" s="342"/>
      <c r="AJB8" s="342"/>
      <c r="AJC8" s="342"/>
      <c r="AJD8" s="342"/>
      <c r="AJE8" s="342"/>
      <c r="AJF8" s="342"/>
      <c r="AJG8" s="342"/>
      <c r="AJH8" s="342"/>
      <c r="AJI8" s="342"/>
      <c r="AJJ8" s="342"/>
      <c r="AJK8" s="342"/>
      <c r="AJL8" s="342"/>
      <c r="AJM8" s="342"/>
      <c r="AJN8" s="342"/>
      <c r="AJO8" s="342"/>
      <c r="AJP8" s="342"/>
      <c r="AJQ8" s="342"/>
      <c r="AJR8" s="342"/>
      <c r="AJS8" s="342"/>
      <c r="AJT8" s="342"/>
      <c r="AJU8" s="342"/>
      <c r="AJV8" s="342"/>
      <c r="AJW8" s="342"/>
      <c r="AJX8" s="342"/>
      <c r="AJY8" s="342"/>
      <c r="AJZ8" s="342"/>
      <c r="AKA8" s="342"/>
      <c r="AKB8" s="342"/>
      <c r="AKC8" s="342"/>
      <c r="AKD8" s="342"/>
      <c r="AKE8" s="342"/>
      <c r="AKF8" s="342"/>
      <c r="AKG8" s="342"/>
      <c r="AKH8" s="342"/>
      <c r="AKI8" s="342"/>
      <c r="AKJ8" s="342"/>
      <c r="AKK8" s="342"/>
      <c r="AKL8" s="342"/>
      <c r="AKM8" s="342"/>
      <c r="AKN8" s="342"/>
      <c r="AKO8" s="342"/>
      <c r="AKP8" s="342"/>
      <c r="AKQ8" s="342"/>
      <c r="AKR8" s="342"/>
      <c r="AKS8" s="342"/>
      <c r="AKT8" s="342"/>
      <c r="AKU8" s="342"/>
    </row>
    <row r="9" spans="1:983" s="140" customFormat="1" ht="39.950000000000003" customHeight="1" x14ac:dyDescent="0.7">
      <c r="A9" s="339" t="s">
        <v>28</v>
      </c>
      <c r="B9" s="368">
        <v>811277418.23046267</v>
      </c>
      <c r="C9" s="368">
        <v>10410639.939196214</v>
      </c>
      <c r="D9" s="369">
        <v>22617081.408868451</v>
      </c>
      <c r="E9" s="368">
        <v>61063348.233723864</v>
      </c>
      <c r="F9" s="369">
        <v>436115108.94616634</v>
      </c>
      <c r="G9" s="368">
        <v>33320948.449651483</v>
      </c>
      <c r="H9" s="368">
        <v>24907422.913788907</v>
      </c>
      <c r="I9" s="368">
        <v>34566319.905086786</v>
      </c>
      <c r="J9" s="368">
        <v>1434278288.0269446</v>
      </c>
      <c r="K9" s="369"/>
      <c r="L9" s="369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  <c r="CQ9" s="342"/>
      <c r="CR9" s="342"/>
      <c r="CS9" s="342"/>
      <c r="CT9" s="342"/>
      <c r="CU9" s="342"/>
      <c r="CV9" s="342"/>
      <c r="CW9" s="342"/>
      <c r="CX9" s="342"/>
      <c r="CY9" s="342"/>
      <c r="CZ9" s="342"/>
      <c r="DA9" s="342"/>
      <c r="DB9" s="342"/>
      <c r="DC9" s="342"/>
      <c r="DD9" s="342"/>
      <c r="DE9" s="342"/>
      <c r="DF9" s="342"/>
      <c r="DG9" s="342"/>
      <c r="DH9" s="342"/>
      <c r="DI9" s="342"/>
      <c r="DJ9" s="342"/>
      <c r="DK9" s="342"/>
      <c r="DL9" s="342"/>
      <c r="DM9" s="342"/>
      <c r="DN9" s="342"/>
      <c r="DO9" s="342"/>
      <c r="DP9" s="342"/>
      <c r="DQ9" s="342"/>
      <c r="DR9" s="342"/>
      <c r="DS9" s="342"/>
      <c r="DT9" s="342"/>
      <c r="DU9" s="342"/>
      <c r="DV9" s="342"/>
      <c r="DW9" s="342"/>
      <c r="DX9" s="342"/>
      <c r="DY9" s="342"/>
      <c r="DZ9" s="342"/>
      <c r="EA9" s="342"/>
      <c r="EB9" s="342"/>
      <c r="EC9" s="342"/>
      <c r="ED9" s="342"/>
      <c r="EE9" s="342"/>
      <c r="EF9" s="342"/>
      <c r="EG9" s="342"/>
      <c r="EH9" s="342"/>
      <c r="EI9" s="342"/>
      <c r="EJ9" s="342"/>
      <c r="EK9" s="342"/>
      <c r="EL9" s="342"/>
      <c r="EM9" s="342"/>
      <c r="EN9" s="342"/>
      <c r="EO9" s="342"/>
      <c r="EP9" s="342"/>
      <c r="EQ9" s="342"/>
      <c r="ER9" s="342"/>
      <c r="ES9" s="342"/>
      <c r="ET9" s="342"/>
      <c r="EU9" s="342"/>
      <c r="EV9" s="342"/>
      <c r="EW9" s="342"/>
      <c r="EX9" s="342"/>
      <c r="EY9" s="342"/>
      <c r="EZ9" s="342"/>
      <c r="FA9" s="342"/>
      <c r="FB9" s="342"/>
      <c r="FC9" s="342"/>
      <c r="FD9" s="342"/>
      <c r="FE9" s="342"/>
      <c r="FF9" s="342"/>
      <c r="FG9" s="342"/>
      <c r="FH9" s="342"/>
      <c r="FI9" s="342"/>
      <c r="FJ9" s="342"/>
      <c r="FK9" s="342"/>
      <c r="FL9" s="342"/>
      <c r="FM9" s="342"/>
      <c r="FN9" s="342"/>
      <c r="FO9" s="342"/>
      <c r="FP9" s="342"/>
      <c r="FQ9" s="342"/>
      <c r="FR9" s="342"/>
      <c r="FS9" s="342"/>
      <c r="FT9" s="342"/>
      <c r="FU9" s="342"/>
      <c r="FV9" s="342"/>
      <c r="FW9" s="342"/>
      <c r="FX9" s="342"/>
      <c r="FY9" s="342"/>
      <c r="FZ9" s="342"/>
      <c r="GA9" s="342"/>
      <c r="GB9" s="342"/>
      <c r="GC9" s="342"/>
      <c r="GD9" s="342"/>
      <c r="GE9" s="342"/>
      <c r="GF9" s="342"/>
      <c r="GG9" s="342"/>
      <c r="GH9" s="342"/>
      <c r="GI9" s="342"/>
      <c r="GJ9" s="342"/>
      <c r="GK9" s="342"/>
      <c r="GL9" s="342"/>
      <c r="GM9" s="342"/>
      <c r="GN9" s="342"/>
      <c r="GO9" s="342"/>
      <c r="GP9" s="342"/>
      <c r="GQ9" s="342"/>
      <c r="GR9" s="342"/>
      <c r="GS9" s="342"/>
      <c r="GT9" s="342"/>
      <c r="GU9" s="342"/>
      <c r="GV9" s="342"/>
      <c r="GW9" s="342"/>
      <c r="GX9" s="342"/>
      <c r="GY9" s="342"/>
      <c r="GZ9" s="342"/>
      <c r="HA9" s="342"/>
      <c r="HB9" s="342"/>
      <c r="HC9" s="342"/>
      <c r="HD9" s="342"/>
      <c r="HE9" s="342"/>
      <c r="HF9" s="342"/>
      <c r="HG9" s="342"/>
      <c r="HH9" s="342"/>
      <c r="HI9" s="342"/>
      <c r="HJ9" s="342"/>
      <c r="HK9" s="342"/>
      <c r="HL9" s="342"/>
      <c r="HM9" s="342"/>
      <c r="HN9" s="342"/>
      <c r="HO9" s="342"/>
      <c r="HP9" s="342"/>
      <c r="HQ9" s="342"/>
      <c r="HR9" s="342"/>
      <c r="HS9" s="342"/>
      <c r="HT9" s="342"/>
      <c r="HU9" s="342"/>
      <c r="HV9" s="342"/>
      <c r="HW9" s="342"/>
      <c r="HX9" s="342"/>
      <c r="HY9" s="342"/>
      <c r="HZ9" s="342"/>
      <c r="IA9" s="342"/>
      <c r="IB9" s="342"/>
      <c r="IC9" s="342"/>
      <c r="ID9" s="342"/>
      <c r="IE9" s="342"/>
      <c r="IF9" s="342"/>
      <c r="IG9" s="342"/>
      <c r="IH9" s="342"/>
      <c r="II9" s="342"/>
      <c r="IJ9" s="342"/>
      <c r="IK9" s="342"/>
      <c r="IL9" s="342"/>
      <c r="IM9" s="342"/>
      <c r="IN9" s="342"/>
      <c r="IO9" s="342"/>
      <c r="IP9" s="342"/>
      <c r="IQ9" s="342"/>
      <c r="IR9" s="342"/>
      <c r="IS9" s="342"/>
      <c r="IT9" s="342"/>
      <c r="IU9" s="342"/>
      <c r="IV9" s="342"/>
      <c r="IW9" s="342"/>
      <c r="IX9" s="342"/>
      <c r="IY9" s="342"/>
      <c r="IZ9" s="342"/>
      <c r="JA9" s="342"/>
      <c r="JB9" s="342"/>
      <c r="JC9" s="342"/>
      <c r="JD9" s="342"/>
      <c r="JE9" s="342"/>
      <c r="JF9" s="342"/>
      <c r="JG9" s="342"/>
      <c r="JH9" s="342"/>
      <c r="JI9" s="342"/>
      <c r="JJ9" s="342"/>
      <c r="JK9" s="342"/>
      <c r="JL9" s="342"/>
      <c r="JM9" s="342"/>
      <c r="JN9" s="342"/>
      <c r="JO9" s="342"/>
      <c r="JP9" s="342"/>
      <c r="JQ9" s="342"/>
      <c r="JR9" s="342"/>
      <c r="JS9" s="342"/>
      <c r="JT9" s="342"/>
      <c r="JU9" s="342"/>
      <c r="JV9" s="342"/>
      <c r="JW9" s="342"/>
      <c r="JX9" s="342"/>
      <c r="JY9" s="342"/>
      <c r="JZ9" s="342"/>
      <c r="KA9" s="342"/>
      <c r="KB9" s="342"/>
      <c r="KC9" s="342"/>
      <c r="KD9" s="342"/>
      <c r="KE9" s="342"/>
      <c r="KF9" s="342"/>
      <c r="KG9" s="342"/>
      <c r="KH9" s="342"/>
      <c r="KI9" s="342"/>
      <c r="KJ9" s="342"/>
      <c r="KK9" s="342"/>
      <c r="KL9" s="342"/>
      <c r="KM9" s="342"/>
      <c r="KN9" s="342"/>
      <c r="KO9" s="342"/>
      <c r="KP9" s="342"/>
      <c r="KQ9" s="342"/>
      <c r="KR9" s="342"/>
      <c r="KS9" s="342"/>
      <c r="KT9" s="342"/>
      <c r="KU9" s="342"/>
      <c r="KV9" s="342"/>
      <c r="KW9" s="342"/>
      <c r="KX9" s="342"/>
      <c r="KY9" s="342"/>
      <c r="KZ9" s="342"/>
      <c r="LA9" s="342"/>
      <c r="LB9" s="342"/>
      <c r="LC9" s="342"/>
      <c r="LD9" s="342"/>
      <c r="LE9" s="342"/>
      <c r="LF9" s="342"/>
      <c r="LG9" s="342"/>
      <c r="LH9" s="342"/>
      <c r="LI9" s="342"/>
      <c r="LJ9" s="342"/>
      <c r="LK9" s="342"/>
      <c r="LL9" s="342"/>
      <c r="LM9" s="342"/>
      <c r="LN9" s="342"/>
      <c r="LO9" s="342"/>
      <c r="LP9" s="342"/>
      <c r="LQ9" s="342"/>
      <c r="LR9" s="342"/>
      <c r="LS9" s="342"/>
      <c r="LT9" s="342"/>
      <c r="LU9" s="342"/>
      <c r="LV9" s="342"/>
      <c r="LW9" s="342"/>
      <c r="LX9" s="342"/>
      <c r="LY9" s="342"/>
      <c r="LZ9" s="342"/>
      <c r="MA9" s="342"/>
      <c r="MB9" s="342"/>
      <c r="MC9" s="342"/>
      <c r="MD9" s="342"/>
      <c r="ME9" s="342"/>
      <c r="MF9" s="342"/>
      <c r="MG9" s="342"/>
      <c r="MH9" s="342"/>
      <c r="MI9" s="342"/>
      <c r="MJ9" s="342"/>
      <c r="MK9" s="342"/>
      <c r="ML9" s="342"/>
      <c r="MM9" s="342"/>
      <c r="MN9" s="342"/>
      <c r="MO9" s="342"/>
      <c r="MP9" s="342"/>
      <c r="MQ9" s="342"/>
      <c r="MR9" s="342"/>
      <c r="MS9" s="342"/>
      <c r="MT9" s="342"/>
      <c r="MU9" s="342"/>
      <c r="MV9" s="342"/>
      <c r="MW9" s="342"/>
      <c r="MX9" s="342"/>
      <c r="MY9" s="342"/>
      <c r="MZ9" s="342"/>
      <c r="NA9" s="342"/>
      <c r="NB9" s="342"/>
      <c r="NC9" s="342"/>
      <c r="ND9" s="342"/>
      <c r="NE9" s="342"/>
      <c r="NF9" s="342"/>
      <c r="NG9" s="342"/>
      <c r="NH9" s="342"/>
      <c r="NI9" s="342"/>
      <c r="NJ9" s="342"/>
      <c r="NK9" s="342"/>
      <c r="NL9" s="342"/>
      <c r="NM9" s="342"/>
      <c r="NN9" s="342"/>
      <c r="NO9" s="342"/>
      <c r="NP9" s="342"/>
      <c r="NQ9" s="342"/>
      <c r="NR9" s="342"/>
      <c r="NS9" s="342"/>
      <c r="NT9" s="342"/>
      <c r="NU9" s="342"/>
      <c r="NV9" s="342"/>
      <c r="NW9" s="342"/>
      <c r="NX9" s="342"/>
      <c r="NY9" s="342"/>
      <c r="NZ9" s="342"/>
      <c r="OA9" s="342"/>
      <c r="OB9" s="342"/>
      <c r="OC9" s="342"/>
      <c r="OD9" s="342"/>
      <c r="OE9" s="342"/>
      <c r="OF9" s="342"/>
      <c r="OG9" s="342"/>
      <c r="OH9" s="342"/>
      <c r="OI9" s="342"/>
      <c r="OJ9" s="342"/>
      <c r="OK9" s="342"/>
      <c r="OL9" s="342"/>
      <c r="OM9" s="342"/>
      <c r="ON9" s="342"/>
      <c r="OO9" s="342"/>
      <c r="OP9" s="342"/>
      <c r="OQ9" s="342"/>
      <c r="OR9" s="342"/>
      <c r="OS9" s="342"/>
      <c r="OT9" s="342"/>
      <c r="OU9" s="342"/>
      <c r="OV9" s="342"/>
      <c r="OW9" s="342"/>
      <c r="OX9" s="342"/>
      <c r="OY9" s="342"/>
      <c r="OZ9" s="342"/>
      <c r="PA9" s="342"/>
      <c r="PB9" s="342"/>
      <c r="PC9" s="342"/>
      <c r="PD9" s="342"/>
      <c r="PE9" s="342"/>
      <c r="PF9" s="342"/>
      <c r="PG9" s="342"/>
      <c r="PH9" s="342"/>
      <c r="PI9" s="342"/>
      <c r="PJ9" s="342"/>
      <c r="PK9" s="342"/>
      <c r="PL9" s="342"/>
      <c r="PM9" s="342"/>
      <c r="PN9" s="342"/>
      <c r="PO9" s="342"/>
      <c r="PP9" s="342"/>
      <c r="PQ9" s="342"/>
      <c r="PR9" s="342"/>
      <c r="PS9" s="342"/>
      <c r="PT9" s="342"/>
      <c r="PU9" s="342"/>
      <c r="PV9" s="342"/>
      <c r="PW9" s="342"/>
      <c r="PX9" s="342"/>
      <c r="PY9" s="342"/>
      <c r="PZ9" s="342"/>
      <c r="QA9" s="342"/>
      <c r="QB9" s="342"/>
      <c r="QC9" s="342"/>
      <c r="QD9" s="342"/>
      <c r="QE9" s="342"/>
      <c r="QF9" s="342"/>
      <c r="QG9" s="342"/>
      <c r="QH9" s="342"/>
      <c r="QI9" s="342"/>
      <c r="QJ9" s="342"/>
      <c r="QK9" s="342"/>
      <c r="QL9" s="342"/>
      <c r="QM9" s="342"/>
      <c r="QN9" s="342"/>
      <c r="QO9" s="342"/>
      <c r="QP9" s="342"/>
      <c r="QQ9" s="342"/>
      <c r="QR9" s="342"/>
      <c r="QS9" s="342"/>
      <c r="QT9" s="342"/>
      <c r="QU9" s="342"/>
      <c r="QV9" s="342"/>
      <c r="QW9" s="342"/>
      <c r="QX9" s="342"/>
      <c r="QY9" s="342"/>
      <c r="QZ9" s="342"/>
      <c r="RA9" s="342"/>
      <c r="RB9" s="342"/>
      <c r="RC9" s="342"/>
      <c r="RD9" s="342"/>
      <c r="RE9" s="342"/>
      <c r="RF9" s="342"/>
      <c r="RG9" s="342"/>
      <c r="RH9" s="342"/>
      <c r="RI9" s="342"/>
      <c r="RJ9" s="342"/>
      <c r="RK9" s="342"/>
      <c r="RL9" s="342"/>
      <c r="RM9" s="342"/>
      <c r="RN9" s="342"/>
      <c r="RO9" s="342"/>
      <c r="RP9" s="342"/>
      <c r="RQ9" s="342"/>
      <c r="RR9" s="342"/>
      <c r="RS9" s="342"/>
      <c r="RT9" s="342"/>
      <c r="RU9" s="342"/>
      <c r="RV9" s="342"/>
      <c r="RW9" s="342"/>
      <c r="RX9" s="342"/>
      <c r="RY9" s="342"/>
      <c r="RZ9" s="342"/>
      <c r="SA9" s="342"/>
      <c r="SB9" s="342"/>
      <c r="SC9" s="342"/>
      <c r="SD9" s="342"/>
      <c r="SE9" s="342"/>
      <c r="SF9" s="342"/>
      <c r="SG9" s="342"/>
      <c r="SH9" s="342"/>
      <c r="SI9" s="342"/>
      <c r="SJ9" s="342"/>
      <c r="SK9" s="342"/>
      <c r="SL9" s="342"/>
      <c r="SM9" s="342"/>
      <c r="SN9" s="342"/>
      <c r="SO9" s="342"/>
      <c r="SP9" s="342"/>
      <c r="SQ9" s="342"/>
      <c r="SR9" s="342"/>
      <c r="SS9" s="342"/>
      <c r="ST9" s="342"/>
      <c r="SU9" s="342"/>
      <c r="SV9" s="342"/>
      <c r="SW9" s="342"/>
      <c r="SX9" s="342"/>
      <c r="SY9" s="342"/>
      <c r="SZ9" s="342"/>
      <c r="TA9" s="342"/>
      <c r="TB9" s="342"/>
      <c r="TC9" s="342"/>
      <c r="TD9" s="342"/>
      <c r="TE9" s="342"/>
      <c r="TF9" s="342"/>
      <c r="TG9" s="342"/>
      <c r="TH9" s="342"/>
      <c r="TI9" s="342"/>
      <c r="TJ9" s="342"/>
      <c r="TK9" s="342"/>
      <c r="TL9" s="342"/>
      <c r="TM9" s="342"/>
      <c r="TN9" s="342"/>
      <c r="TO9" s="342"/>
      <c r="TP9" s="342"/>
      <c r="TQ9" s="342"/>
      <c r="TR9" s="342"/>
      <c r="TS9" s="342"/>
      <c r="TT9" s="342"/>
      <c r="TU9" s="342"/>
      <c r="TV9" s="342"/>
      <c r="TW9" s="342"/>
      <c r="TX9" s="342"/>
      <c r="TY9" s="342"/>
      <c r="TZ9" s="342"/>
      <c r="UA9" s="342"/>
      <c r="UB9" s="342"/>
      <c r="UC9" s="342"/>
      <c r="UD9" s="342"/>
      <c r="UE9" s="342"/>
      <c r="UF9" s="342"/>
      <c r="UG9" s="342"/>
      <c r="UH9" s="342"/>
      <c r="UI9" s="342"/>
      <c r="UJ9" s="342"/>
      <c r="UK9" s="342"/>
      <c r="UL9" s="342"/>
      <c r="UM9" s="342"/>
      <c r="UN9" s="342"/>
      <c r="UO9" s="342"/>
      <c r="UP9" s="342"/>
      <c r="UQ9" s="342"/>
      <c r="UR9" s="342"/>
      <c r="US9" s="342"/>
      <c r="UT9" s="342"/>
      <c r="UU9" s="342"/>
      <c r="UV9" s="342"/>
      <c r="UW9" s="342"/>
      <c r="UX9" s="342"/>
      <c r="UY9" s="342"/>
      <c r="UZ9" s="342"/>
      <c r="VA9" s="342"/>
      <c r="VB9" s="342"/>
      <c r="VC9" s="342"/>
      <c r="VD9" s="342"/>
      <c r="VE9" s="342"/>
      <c r="VF9" s="342"/>
      <c r="VG9" s="342"/>
      <c r="VH9" s="342"/>
      <c r="VI9" s="342"/>
      <c r="VJ9" s="342"/>
      <c r="VK9" s="342"/>
      <c r="VL9" s="342"/>
      <c r="VM9" s="342"/>
      <c r="VN9" s="342"/>
      <c r="VO9" s="342"/>
      <c r="VP9" s="342"/>
      <c r="VQ9" s="342"/>
      <c r="VR9" s="342"/>
      <c r="VS9" s="342"/>
      <c r="VT9" s="342"/>
      <c r="VU9" s="342"/>
      <c r="VV9" s="342"/>
      <c r="VW9" s="342"/>
      <c r="VX9" s="342"/>
      <c r="VY9" s="342"/>
      <c r="VZ9" s="342"/>
      <c r="WA9" s="342"/>
      <c r="WB9" s="342"/>
      <c r="WC9" s="342"/>
      <c r="WD9" s="342"/>
      <c r="WE9" s="342"/>
      <c r="WF9" s="342"/>
      <c r="WG9" s="342"/>
      <c r="WH9" s="342"/>
      <c r="WI9" s="342"/>
      <c r="WJ9" s="342"/>
      <c r="WK9" s="342"/>
      <c r="WL9" s="342"/>
      <c r="WM9" s="342"/>
      <c r="WN9" s="342"/>
      <c r="WO9" s="342"/>
      <c r="WP9" s="342"/>
      <c r="WQ9" s="342"/>
      <c r="WR9" s="342"/>
      <c r="WS9" s="342"/>
      <c r="WT9" s="342"/>
      <c r="WU9" s="342"/>
      <c r="WV9" s="342"/>
      <c r="WW9" s="342"/>
      <c r="WX9" s="342"/>
      <c r="WY9" s="342"/>
      <c r="WZ9" s="342"/>
      <c r="XA9" s="342"/>
      <c r="XB9" s="342"/>
      <c r="XC9" s="342"/>
      <c r="XD9" s="342"/>
      <c r="XE9" s="342"/>
      <c r="XF9" s="342"/>
      <c r="XG9" s="342"/>
      <c r="XH9" s="342"/>
      <c r="XI9" s="342"/>
      <c r="XJ9" s="342"/>
      <c r="XK9" s="342"/>
      <c r="XL9" s="342"/>
      <c r="XM9" s="342"/>
      <c r="XN9" s="342"/>
      <c r="XO9" s="342"/>
      <c r="XP9" s="342"/>
      <c r="XQ9" s="342"/>
      <c r="XR9" s="342"/>
      <c r="XS9" s="342"/>
      <c r="XT9" s="342"/>
      <c r="XU9" s="342"/>
      <c r="XV9" s="342"/>
      <c r="XW9" s="342"/>
      <c r="XX9" s="342"/>
      <c r="XY9" s="342"/>
      <c r="XZ9" s="342"/>
      <c r="YA9" s="342"/>
      <c r="YB9" s="342"/>
      <c r="YC9" s="342"/>
      <c r="YD9" s="342"/>
      <c r="YE9" s="342"/>
      <c r="YF9" s="342"/>
      <c r="YG9" s="342"/>
      <c r="YH9" s="342"/>
      <c r="YI9" s="342"/>
      <c r="YJ9" s="342"/>
      <c r="YK9" s="342"/>
      <c r="YL9" s="342"/>
      <c r="YM9" s="342"/>
      <c r="YN9" s="342"/>
      <c r="YO9" s="342"/>
      <c r="YP9" s="342"/>
      <c r="YQ9" s="342"/>
      <c r="YR9" s="342"/>
      <c r="YS9" s="342"/>
      <c r="YT9" s="342"/>
      <c r="YU9" s="342"/>
      <c r="YV9" s="342"/>
      <c r="YW9" s="342"/>
      <c r="YX9" s="342"/>
      <c r="YY9" s="342"/>
      <c r="YZ9" s="342"/>
      <c r="ZA9" s="342"/>
      <c r="ZB9" s="342"/>
      <c r="ZC9" s="342"/>
      <c r="ZD9" s="342"/>
      <c r="ZE9" s="342"/>
      <c r="ZF9" s="342"/>
      <c r="ZG9" s="342"/>
      <c r="ZH9" s="342"/>
      <c r="ZI9" s="342"/>
      <c r="ZJ9" s="342"/>
      <c r="ZK9" s="342"/>
      <c r="ZL9" s="342"/>
      <c r="ZM9" s="342"/>
      <c r="ZN9" s="342"/>
      <c r="ZO9" s="342"/>
      <c r="ZP9" s="342"/>
      <c r="ZQ9" s="342"/>
      <c r="ZR9" s="342"/>
      <c r="ZS9" s="342"/>
      <c r="ZT9" s="342"/>
      <c r="ZU9" s="342"/>
      <c r="ZV9" s="342"/>
      <c r="ZW9" s="342"/>
      <c r="ZX9" s="342"/>
      <c r="ZY9" s="342"/>
      <c r="ZZ9" s="342"/>
      <c r="AAA9" s="342"/>
      <c r="AAB9" s="342"/>
      <c r="AAC9" s="342"/>
      <c r="AAD9" s="342"/>
      <c r="AAE9" s="342"/>
      <c r="AAF9" s="342"/>
      <c r="AAG9" s="342"/>
      <c r="AAH9" s="342"/>
      <c r="AAI9" s="342"/>
      <c r="AAJ9" s="342"/>
      <c r="AAK9" s="342"/>
      <c r="AAL9" s="342"/>
      <c r="AAM9" s="342"/>
      <c r="AAN9" s="342"/>
      <c r="AAO9" s="342"/>
      <c r="AAP9" s="342"/>
      <c r="AAQ9" s="342"/>
      <c r="AAR9" s="342"/>
      <c r="AAS9" s="342"/>
      <c r="AAT9" s="342"/>
      <c r="AAU9" s="342"/>
      <c r="AAV9" s="342"/>
      <c r="AAW9" s="342"/>
      <c r="AAX9" s="342"/>
      <c r="AAY9" s="342"/>
      <c r="AAZ9" s="342"/>
      <c r="ABA9" s="342"/>
      <c r="ABB9" s="342"/>
      <c r="ABC9" s="342"/>
      <c r="ABD9" s="342"/>
      <c r="ABE9" s="342"/>
      <c r="ABF9" s="342"/>
      <c r="ABG9" s="342"/>
      <c r="ABH9" s="342"/>
      <c r="ABI9" s="342"/>
      <c r="ABJ9" s="342"/>
      <c r="ABK9" s="342"/>
      <c r="ABL9" s="342"/>
      <c r="ABM9" s="342"/>
      <c r="ABN9" s="342"/>
      <c r="ABO9" s="342"/>
      <c r="ABP9" s="342"/>
      <c r="ABQ9" s="342"/>
      <c r="ABR9" s="342"/>
      <c r="ABS9" s="342"/>
      <c r="ABT9" s="342"/>
      <c r="ABU9" s="342"/>
      <c r="ABV9" s="342"/>
      <c r="ABW9" s="342"/>
      <c r="ABX9" s="342"/>
      <c r="ABY9" s="342"/>
      <c r="ABZ9" s="342"/>
      <c r="ACA9" s="342"/>
      <c r="ACB9" s="342"/>
      <c r="ACC9" s="342"/>
      <c r="ACD9" s="342"/>
      <c r="ACE9" s="342"/>
      <c r="ACF9" s="342"/>
      <c r="ACG9" s="342"/>
      <c r="ACH9" s="342"/>
      <c r="ACI9" s="342"/>
      <c r="ACJ9" s="342"/>
      <c r="ACK9" s="342"/>
      <c r="ACL9" s="342"/>
      <c r="ACM9" s="342"/>
      <c r="ACN9" s="342"/>
      <c r="ACO9" s="342"/>
      <c r="ACP9" s="342"/>
      <c r="ACQ9" s="342"/>
      <c r="ACR9" s="342"/>
      <c r="ACS9" s="342"/>
      <c r="ACT9" s="342"/>
      <c r="ACU9" s="342"/>
      <c r="ACV9" s="342"/>
      <c r="ACW9" s="342"/>
      <c r="ACX9" s="342"/>
      <c r="ACY9" s="342"/>
      <c r="ACZ9" s="342"/>
      <c r="ADA9" s="342"/>
      <c r="ADB9" s="342"/>
      <c r="ADC9" s="342"/>
      <c r="ADD9" s="342"/>
      <c r="ADE9" s="342"/>
      <c r="ADF9" s="342"/>
      <c r="ADG9" s="342"/>
      <c r="ADH9" s="342"/>
      <c r="ADI9" s="342"/>
      <c r="ADJ9" s="342"/>
      <c r="ADK9" s="342"/>
      <c r="ADL9" s="342"/>
      <c r="ADM9" s="342"/>
      <c r="ADN9" s="342"/>
      <c r="ADO9" s="342"/>
      <c r="ADP9" s="342"/>
      <c r="ADQ9" s="342"/>
      <c r="ADR9" s="342"/>
      <c r="ADS9" s="342"/>
      <c r="ADT9" s="342"/>
      <c r="ADU9" s="342"/>
      <c r="ADV9" s="342"/>
      <c r="ADW9" s="342"/>
      <c r="ADX9" s="342"/>
      <c r="ADY9" s="342"/>
      <c r="ADZ9" s="342"/>
      <c r="AEA9" s="342"/>
      <c r="AEB9" s="342"/>
      <c r="AEC9" s="342"/>
      <c r="AED9" s="342"/>
      <c r="AEE9" s="342"/>
      <c r="AEF9" s="342"/>
      <c r="AEG9" s="342"/>
      <c r="AEH9" s="342"/>
      <c r="AEI9" s="342"/>
      <c r="AEJ9" s="342"/>
      <c r="AEK9" s="342"/>
      <c r="AEL9" s="342"/>
      <c r="AEM9" s="342"/>
      <c r="AEN9" s="342"/>
      <c r="AEO9" s="342"/>
      <c r="AEP9" s="342"/>
      <c r="AEQ9" s="342"/>
      <c r="AER9" s="342"/>
      <c r="AES9" s="342"/>
      <c r="AET9" s="342"/>
      <c r="AEU9" s="342"/>
      <c r="AEV9" s="342"/>
      <c r="AEW9" s="342"/>
      <c r="AEX9" s="342"/>
      <c r="AEY9" s="342"/>
      <c r="AEZ9" s="342"/>
      <c r="AFA9" s="342"/>
      <c r="AFB9" s="342"/>
      <c r="AFC9" s="342"/>
      <c r="AFD9" s="342"/>
      <c r="AFE9" s="342"/>
      <c r="AFF9" s="342"/>
      <c r="AFG9" s="342"/>
      <c r="AFH9" s="342"/>
      <c r="AFI9" s="342"/>
      <c r="AFJ9" s="342"/>
      <c r="AFK9" s="342"/>
      <c r="AFL9" s="342"/>
      <c r="AFM9" s="342"/>
      <c r="AFN9" s="342"/>
      <c r="AFO9" s="342"/>
      <c r="AFP9" s="342"/>
      <c r="AFQ9" s="342"/>
      <c r="AFR9" s="342"/>
      <c r="AFS9" s="342"/>
      <c r="AFT9" s="342"/>
      <c r="AFU9" s="342"/>
      <c r="AFV9" s="342"/>
      <c r="AFW9" s="342"/>
      <c r="AFX9" s="342"/>
      <c r="AFY9" s="342"/>
      <c r="AFZ9" s="342"/>
      <c r="AGA9" s="342"/>
      <c r="AGB9" s="342"/>
      <c r="AGC9" s="342"/>
      <c r="AGD9" s="342"/>
      <c r="AGE9" s="342"/>
      <c r="AGF9" s="342"/>
      <c r="AGG9" s="342"/>
      <c r="AGH9" s="342"/>
      <c r="AGI9" s="342"/>
      <c r="AGJ9" s="342"/>
      <c r="AGK9" s="342"/>
      <c r="AGL9" s="342"/>
      <c r="AGM9" s="342"/>
      <c r="AGN9" s="342"/>
      <c r="AGO9" s="342"/>
      <c r="AGP9" s="342"/>
      <c r="AGQ9" s="342"/>
      <c r="AGR9" s="342"/>
      <c r="AGS9" s="342"/>
      <c r="AGT9" s="342"/>
      <c r="AGU9" s="342"/>
      <c r="AGV9" s="342"/>
      <c r="AGW9" s="342"/>
      <c r="AGX9" s="342"/>
      <c r="AGY9" s="342"/>
      <c r="AGZ9" s="342"/>
      <c r="AHA9" s="342"/>
      <c r="AHB9" s="342"/>
      <c r="AHC9" s="342"/>
      <c r="AHD9" s="342"/>
      <c r="AHE9" s="342"/>
      <c r="AHF9" s="342"/>
      <c r="AHG9" s="342"/>
      <c r="AHH9" s="342"/>
      <c r="AHI9" s="342"/>
      <c r="AHJ9" s="342"/>
      <c r="AHK9" s="342"/>
      <c r="AHL9" s="342"/>
      <c r="AHM9" s="342"/>
      <c r="AHN9" s="342"/>
      <c r="AHO9" s="342"/>
      <c r="AHP9" s="342"/>
      <c r="AHQ9" s="342"/>
      <c r="AHR9" s="342"/>
      <c r="AHS9" s="342"/>
      <c r="AHT9" s="342"/>
      <c r="AHU9" s="342"/>
      <c r="AHV9" s="342"/>
      <c r="AHW9" s="342"/>
      <c r="AHX9" s="342"/>
      <c r="AHY9" s="342"/>
      <c r="AHZ9" s="342"/>
      <c r="AIA9" s="342"/>
      <c r="AIB9" s="342"/>
      <c r="AIC9" s="342"/>
      <c r="AID9" s="342"/>
      <c r="AIE9" s="342"/>
      <c r="AIF9" s="342"/>
      <c r="AIG9" s="342"/>
      <c r="AIH9" s="342"/>
      <c r="AII9" s="342"/>
      <c r="AIJ9" s="342"/>
      <c r="AIK9" s="342"/>
      <c r="AIL9" s="342"/>
      <c r="AIM9" s="342"/>
      <c r="AIN9" s="342"/>
      <c r="AIO9" s="342"/>
      <c r="AIP9" s="342"/>
      <c r="AIQ9" s="342"/>
      <c r="AIR9" s="342"/>
      <c r="AIS9" s="342"/>
      <c r="AIT9" s="342"/>
      <c r="AIU9" s="342"/>
      <c r="AIV9" s="342"/>
      <c r="AIW9" s="342"/>
      <c r="AIX9" s="342"/>
      <c r="AIY9" s="342"/>
      <c r="AIZ9" s="342"/>
      <c r="AJA9" s="342"/>
      <c r="AJB9" s="342"/>
      <c r="AJC9" s="342"/>
      <c r="AJD9" s="342"/>
      <c r="AJE9" s="342"/>
      <c r="AJF9" s="342"/>
      <c r="AJG9" s="342"/>
      <c r="AJH9" s="342"/>
      <c r="AJI9" s="342"/>
      <c r="AJJ9" s="342"/>
      <c r="AJK9" s="342"/>
      <c r="AJL9" s="342"/>
      <c r="AJM9" s="342"/>
      <c r="AJN9" s="342"/>
      <c r="AJO9" s="342"/>
      <c r="AJP9" s="342"/>
      <c r="AJQ9" s="342"/>
      <c r="AJR9" s="342"/>
      <c r="AJS9" s="342"/>
      <c r="AJT9" s="342"/>
      <c r="AJU9" s="342"/>
      <c r="AJV9" s="342"/>
      <c r="AJW9" s="342"/>
      <c r="AJX9" s="342"/>
      <c r="AJY9" s="342"/>
      <c r="AJZ9" s="342"/>
      <c r="AKA9" s="342"/>
      <c r="AKB9" s="342"/>
      <c r="AKC9" s="342"/>
      <c r="AKD9" s="342"/>
      <c r="AKE9" s="342"/>
      <c r="AKF9" s="342"/>
      <c r="AKG9" s="342"/>
      <c r="AKH9" s="342"/>
      <c r="AKI9" s="342"/>
      <c r="AKJ9" s="342"/>
      <c r="AKK9" s="342"/>
      <c r="AKL9" s="342"/>
      <c r="AKM9" s="342"/>
      <c r="AKN9" s="342"/>
      <c r="AKO9" s="342"/>
      <c r="AKP9" s="342"/>
      <c r="AKQ9" s="342"/>
      <c r="AKR9" s="342"/>
      <c r="AKS9" s="342"/>
      <c r="AKT9" s="342"/>
      <c r="AKU9" s="342"/>
    </row>
    <row r="10" spans="1:983" s="140" customFormat="1" ht="39.950000000000003" customHeight="1" x14ac:dyDescent="0.7">
      <c r="A10" s="339" t="s">
        <v>30</v>
      </c>
      <c r="B10" s="368">
        <v>421838402.34353012</v>
      </c>
      <c r="C10" s="368">
        <v>12529120.807838431</v>
      </c>
      <c r="D10" s="369">
        <v>22378679.800039988</v>
      </c>
      <c r="E10" s="368">
        <v>19314911.121775635</v>
      </c>
      <c r="F10" s="369">
        <v>216391423.19136164</v>
      </c>
      <c r="G10" s="368">
        <v>16098216.700659869</v>
      </c>
      <c r="H10" s="368">
        <v>9359914.0161608588</v>
      </c>
      <c r="I10" s="368">
        <v>33996177.884423137</v>
      </c>
      <c r="J10" s="368">
        <v>751906845.86578965</v>
      </c>
      <c r="K10" s="369"/>
      <c r="L10" s="369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42"/>
      <c r="AM10" s="342"/>
      <c r="AN10" s="342"/>
      <c r="AO10" s="342"/>
      <c r="AP10" s="342"/>
      <c r="AQ10" s="342"/>
      <c r="AR10" s="342"/>
      <c r="AS10" s="342"/>
      <c r="AT10" s="342"/>
      <c r="AU10" s="342"/>
      <c r="AV10" s="342"/>
      <c r="AW10" s="342"/>
      <c r="AX10" s="342"/>
      <c r="AY10" s="342"/>
      <c r="AZ10" s="342"/>
      <c r="BA10" s="342"/>
      <c r="BB10" s="342"/>
      <c r="BC10" s="342"/>
      <c r="BD10" s="342"/>
      <c r="BE10" s="342"/>
      <c r="BF10" s="342"/>
      <c r="BG10" s="342"/>
      <c r="BH10" s="342"/>
      <c r="BI10" s="342"/>
      <c r="BJ10" s="342"/>
      <c r="BK10" s="342"/>
      <c r="BL10" s="342"/>
      <c r="BM10" s="342"/>
      <c r="BN10" s="342"/>
      <c r="BO10" s="342"/>
      <c r="BP10" s="342"/>
      <c r="BQ10" s="342"/>
      <c r="BR10" s="342"/>
      <c r="BS10" s="342"/>
      <c r="BT10" s="342"/>
      <c r="BU10" s="342"/>
      <c r="BV10" s="342"/>
      <c r="BW10" s="342"/>
      <c r="BX10" s="342"/>
      <c r="BY10" s="342"/>
      <c r="BZ10" s="342"/>
      <c r="CA10" s="342"/>
      <c r="CB10" s="342"/>
      <c r="CC10" s="342"/>
      <c r="CD10" s="342"/>
      <c r="CE10" s="342"/>
      <c r="CF10" s="342"/>
      <c r="CG10" s="342"/>
      <c r="CH10" s="342"/>
      <c r="CI10" s="342"/>
      <c r="CJ10" s="342"/>
      <c r="CK10" s="342"/>
      <c r="CL10" s="342"/>
      <c r="CM10" s="342"/>
      <c r="CN10" s="342"/>
      <c r="CO10" s="342"/>
      <c r="CP10" s="342"/>
      <c r="CQ10" s="342"/>
      <c r="CR10" s="342"/>
      <c r="CS10" s="342"/>
      <c r="CT10" s="342"/>
      <c r="CU10" s="342"/>
      <c r="CV10" s="342"/>
      <c r="CW10" s="342"/>
      <c r="CX10" s="342"/>
      <c r="CY10" s="342"/>
      <c r="CZ10" s="342"/>
      <c r="DA10" s="342"/>
      <c r="DB10" s="342"/>
      <c r="DC10" s="342"/>
      <c r="DD10" s="342"/>
      <c r="DE10" s="342"/>
      <c r="DF10" s="342"/>
      <c r="DG10" s="342"/>
      <c r="DH10" s="342"/>
      <c r="DI10" s="342"/>
      <c r="DJ10" s="342"/>
      <c r="DK10" s="342"/>
      <c r="DL10" s="342"/>
      <c r="DM10" s="342"/>
      <c r="DN10" s="342"/>
      <c r="DO10" s="342"/>
      <c r="DP10" s="342"/>
      <c r="DQ10" s="342"/>
      <c r="DR10" s="342"/>
      <c r="DS10" s="342"/>
      <c r="DT10" s="342"/>
      <c r="DU10" s="342"/>
      <c r="DV10" s="342"/>
      <c r="DW10" s="342"/>
      <c r="DX10" s="342"/>
      <c r="DY10" s="342"/>
      <c r="DZ10" s="342"/>
      <c r="EA10" s="342"/>
      <c r="EB10" s="342"/>
      <c r="EC10" s="342"/>
      <c r="ED10" s="342"/>
      <c r="EE10" s="342"/>
      <c r="EF10" s="342"/>
      <c r="EG10" s="342"/>
      <c r="EH10" s="342"/>
      <c r="EI10" s="342"/>
      <c r="EJ10" s="342"/>
      <c r="EK10" s="342"/>
      <c r="EL10" s="342"/>
      <c r="EM10" s="342"/>
      <c r="EN10" s="342"/>
      <c r="EO10" s="342"/>
      <c r="EP10" s="342"/>
      <c r="EQ10" s="342"/>
      <c r="ER10" s="342"/>
      <c r="ES10" s="342"/>
      <c r="ET10" s="342"/>
      <c r="EU10" s="342"/>
      <c r="EV10" s="342"/>
      <c r="EW10" s="342"/>
      <c r="EX10" s="342"/>
      <c r="EY10" s="342"/>
      <c r="EZ10" s="342"/>
      <c r="FA10" s="342"/>
      <c r="FB10" s="342"/>
      <c r="FC10" s="342"/>
      <c r="FD10" s="342"/>
      <c r="FE10" s="342"/>
      <c r="FF10" s="342"/>
      <c r="FG10" s="342"/>
      <c r="FH10" s="342"/>
      <c r="FI10" s="342"/>
      <c r="FJ10" s="342"/>
      <c r="FK10" s="342"/>
      <c r="FL10" s="342"/>
      <c r="FM10" s="342"/>
      <c r="FN10" s="342"/>
      <c r="FO10" s="342"/>
      <c r="FP10" s="342"/>
      <c r="FQ10" s="342"/>
      <c r="FR10" s="342"/>
      <c r="FS10" s="342"/>
      <c r="FT10" s="342"/>
      <c r="FU10" s="342"/>
      <c r="FV10" s="342"/>
      <c r="FW10" s="342"/>
      <c r="FX10" s="342"/>
      <c r="FY10" s="342"/>
      <c r="FZ10" s="342"/>
      <c r="GA10" s="342"/>
      <c r="GB10" s="342"/>
      <c r="GC10" s="342"/>
      <c r="GD10" s="342"/>
      <c r="GE10" s="342"/>
      <c r="GF10" s="342"/>
      <c r="GG10" s="342"/>
      <c r="GH10" s="342"/>
      <c r="GI10" s="342"/>
      <c r="GJ10" s="342"/>
      <c r="GK10" s="342"/>
      <c r="GL10" s="342"/>
      <c r="GM10" s="342"/>
      <c r="GN10" s="342"/>
      <c r="GO10" s="342"/>
      <c r="GP10" s="342"/>
      <c r="GQ10" s="342"/>
      <c r="GR10" s="342"/>
      <c r="GS10" s="342"/>
      <c r="GT10" s="342"/>
      <c r="GU10" s="342"/>
      <c r="GV10" s="342"/>
      <c r="GW10" s="342"/>
      <c r="GX10" s="342"/>
      <c r="GY10" s="342"/>
      <c r="GZ10" s="342"/>
      <c r="HA10" s="342"/>
      <c r="HB10" s="342"/>
      <c r="HC10" s="342"/>
      <c r="HD10" s="342"/>
      <c r="HE10" s="342"/>
      <c r="HF10" s="342"/>
      <c r="HG10" s="342"/>
      <c r="HH10" s="342"/>
      <c r="HI10" s="342"/>
      <c r="HJ10" s="342"/>
      <c r="HK10" s="342"/>
      <c r="HL10" s="342"/>
      <c r="HM10" s="342"/>
      <c r="HN10" s="342"/>
      <c r="HO10" s="342"/>
      <c r="HP10" s="342"/>
      <c r="HQ10" s="342"/>
      <c r="HR10" s="342"/>
      <c r="HS10" s="342"/>
      <c r="HT10" s="342"/>
      <c r="HU10" s="342"/>
      <c r="HV10" s="342"/>
      <c r="HW10" s="342"/>
      <c r="HX10" s="342"/>
      <c r="HY10" s="342"/>
      <c r="HZ10" s="342"/>
      <c r="IA10" s="342"/>
      <c r="IB10" s="342"/>
      <c r="IC10" s="342"/>
      <c r="ID10" s="342"/>
      <c r="IE10" s="342"/>
      <c r="IF10" s="342"/>
      <c r="IG10" s="342"/>
      <c r="IH10" s="342"/>
      <c r="II10" s="342"/>
      <c r="IJ10" s="342"/>
      <c r="IK10" s="342"/>
      <c r="IL10" s="342"/>
      <c r="IM10" s="342"/>
      <c r="IN10" s="342"/>
      <c r="IO10" s="342"/>
      <c r="IP10" s="342"/>
      <c r="IQ10" s="342"/>
      <c r="IR10" s="342"/>
      <c r="IS10" s="342"/>
      <c r="IT10" s="342"/>
      <c r="IU10" s="342"/>
      <c r="IV10" s="342"/>
      <c r="IW10" s="342"/>
      <c r="IX10" s="342"/>
      <c r="IY10" s="342"/>
      <c r="IZ10" s="342"/>
      <c r="JA10" s="342"/>
      <c r="JB10" s="342"/>
      <c r="JC10" s="342"/>
      <c r="JD10" s="342"/>
      <c r="JE10" s="342"/>
      <c r="JF10" s="342"/>
      <c r="JG10" s="342"/>
      <c r="JH10" s="342"/>
      <c r="JI10" s="342"/>
      <c r="JJ10" s="342"/>
      <c r="JK10" s="342"/>
      <c r="JL10" s="342"/>
      <c r="JM10" s="342"/>
      <c r="JN10" s="342"/>
      <c r="JO10" s="342"/>
      <c r="JP10" s="342"/>
      <c r="JQ10" s="342"/>
      <c r="JR10" s="342"/>
      <c r="JS10" s="342"/>
      <c r="JT10" s="342"/>
      <c r="JU10" s="342"/>
      <c r="JV10" s="342"/>
      <c r="JW10" s="342"/>
      <c r="JX10" s="342"/>
      <c r="JY10" s="342"/>
      <c r="JZ10" s="342"/>
      <c r="KA10" s="342"/>
      <c r="KB10" s="342"/>
      <c r="KC10" s="342"/>
      <c r="KD10" s="342"/>
      <c r="KE10" s="342"/>
      <c r="KF10" s="342"/>
      <c r="KG10" s="342"/>
      <c r="KH10" s="342"/>
      <c r="KI10" s="342"/>
      <c r="KJ10" s="342"/>
      <c r="KK10" s="342"/>
      <c r="KL10" s="342"/>
      <c r="KM10" s="342"/>
      <c r="KN10" s="342"/>
      <c r="KO10" s="342"/>
      <c r="KP10" s="342"/>
      <c r="KQ10" s="342"/>
      <c r="KR10" s="342"/>
      <c r="KS10" s="342"/>
      <c r="KT10" s="342"/>
      <c r="KU10" s="342"/>
      <c r="KV10" s="342"/>
      <c r="KW10" s="342"/>
      <c r="KX10" s="342"/>
      <c r="KY10" s="342"/>
      <c r="KZ10" s="342"/>
      <c r="LA10" s="342"/>
      <c r="LB10" s="342"/>
      <c r="LC10" s="342"/>
      <c r="LD10" s="342"/>
      <c r="LE10" s="342"/>
      <c r="LF10" s="342"/>
      <c r="LG10" s="342"/>
      <c r="LH10" s="342"/>
      <c r="LI10" s="342"/>
      <c r="LJ10" s="342"/>
      <c r="LK10" s="342"/>
      <c r="LL10" s="342"/>
      <c r="LM10" s="342"/>
      <c r="LN10" s="342"/>
      <c r="LO10" s="342"/>
      <c r="LP10" s="342"/>
      <c r="LQ10" s="342"/>
      <c r="LR10" s="342"/>
      <c r="LS10" s="342"/>
      <c r="LT10" s="342"/>
      <c r="LU10" s="342"/>
      <c r="LV10" s="342"/>
      <c r="LW10" s="342"/>
      <c r="LX10" s="342"/>
      <c r="LY10" s="342"/>
      <c r="LZ10" s="342"/>
      <c r="MA10" s="342"/>
      <c r="MB10" s="342"/>
      <c r="MC10" s="342"/>
      <c r="MD10" s="342"/>
      <c r="ME10" s="342"/>
      <c r="MF10" s="342"/>
      <c r="MG10" s="342"/>
      <c r="MH10" s="342"/>
      <c r="MI10" s="342"/>
      <c r="MJ10" s="342"/>
      <c r="MK10" s="342"/>
      <c r="ML10" s="342"/>
      <c r="MM10" s="342"/>
      <c r="MN10" s="342"/>
      <c r="MO10" s="342"/>
      <c r="MP10" s="342"/>
      <c r="MQ10" s="342"/>
      <c r="MR10" s="342"/>
      <c r="MS10" s="342"/>
      <c r="MT10" s="342"/>
      <c r="MU10" s="342"/>
      <c r="MV10" s="342"/>
      <c r="MW10" s="342"/>
      <c r="MX10" s="342"/>
      <c r="MY10" s="342"/>
      <c r="MZ10" s="342"/>
      <c r="NA10" s="342"/>
      <c r="NB10" s="342"/>
      <c r="NC10" s="342"/>
      <c r="ND10" s="342"/>
      <c r="NE10" s="342"/>
      <c r="NF10" s="342"/>
      <c r="NG10" s="342"/>
      <c r="NH10" s="342"/>
      <c r="NI10" s="342"/>
      <c r="NJ10" s="342"/>
      <c r="NK10" s="342"/>
      <c r="NL10" s="342"/>
      <c r="NM10" s="342"/>
      <c r="NN10" s="342"/>
      <c r="NO10" s="342"/>
      <c r="NP10" s="342"/>
      <c r="NQ10" s="342"/>
      <c r="NR10" s="342"/>
      <c r="NS10" s="342"/>
      <c r="NT10" s="342"/>
      <c r="NU10" s="342"/>
      <c r="NV10" s="342"/>
      <c r="NW10" s="342"/>
      <c r="NX10" s="342"/>
      <c r="NY10" s="342"/>
      <c r="NZ10" s="342"/>
      <c r="OA10" s="342"/>
      <c r="OB10" s="342"/>
      <c r="OC10" s="342"/>
      <c r="OD10" s="342"/>
      <c r="OE10" s="342"/>
      <c r="OF10" s="342"/>
      <c r="OG10" s="342"/>
      <c r="OH10" s="342"/>
      <c r="OI10" s="342"/>
      <c r="OJ10" s="342"/>
      <c r="OK10" s="342"/>
      <c r="OL10" s="342"/>
      <c r="OM10" s="342"/>
      <c r="ON10" s="342"/>
      <c r="OO10" s="342"/>
      <c r="OP10" s="342"/>
      <c r="OQ10" s="342"/>
      <c r="OR10" s="342"/>
      <c r="OS10" s="342"/>
      <c r="OT10" s="342"/>
      <c r="OU10" s="342"/>
      <c r="OV10" s="342"/>
      <c r="OW10" s="342"/>
      <c r="OX10" s="342"/>
      <c r="OY10" s="342"/>
      <c r="OZ10" s="342"/>
      <c r="PA10" s="342"/>
      <c r="PB10" s="342"/>
      <c r="PC10" s="342"/>
      <c r="PD10" s="342"/>
      <c r="PE10" s="342"/>
      <c r="PF10" s="342"/>
      <c r="PG10" s="342"/>
      <c r="PH10" s="342"/>
      <c r="PI10" s="342"/>
      <c r="PJ10" s="342"/>
      <c r="PK10" s="342"/>
      <c r="PL10" s="342"/>
      <c r="PM10" s="342"/>
      <c r="PN10" s="342"/>
      <c r="PO10" s="342"/>
      <c r="PP10" s="342"/>
      <c r="PQ10" s="342"/>
      <c r="PR10" s="342"/>
      <c r="PS10" s="342"/>
      <c r="PT10" s="342"/>
      <c r="PU10" s="342"/>
      <c r="PV10" s="342"/>
      <c r="PW10" s="342"/>
      <c r="PX10" s="342"/>
      <c r="PY10" s="342"/>
      <c r="PZ10" s="342"/>
      <c r="QA10" s="342"/>
      <c r="QB10" s="342"/>
      <c r="QC10" s="342"/>
      <c r="QD10" s="342"/>
      <c r="QE10" s="342"/>
      <c r="QF10" s="342"/>
      <c r="QG10" s="342"/>
      <c r="QH10" s="342"/>
      <c r="QI10" s="342"/>
      <c r="QJ10" s="342"/>
      <c r="QK10" s="342"/>
      <c r="QL10" s="342"/>
      <c r="QM10" s="342"/>
      <c r="QN10" s="342"/>
      <c r="QO10" s="342"/>
      <c r="QP10" s="342"/>
      <c r="QQ10" s="342"/>
      <c r="QR10" s="342"/>
      <c r="QS10" s="342"/>
      <c r="QT10" s="342"/>
      <c r="QU10" s="342"/>
      <c r="QV10" s="342"/>
      <c r="QW10" s="342"/>
      <c r="QX10" s="342"/>
      <c r="QY10" s="342"/>
      <c r="QZ10" s="342"/>
      <c r="RA10" s="342"/>
      <c r="RB10" s="342"/>
      <c r="RC10" s="342"/>
      <c r="RD10" s="342"/>
      <c r="RE10" s="342"/>
      <c r="RF10" s="342"/>
      <c r="RG10" s="342"/>
      <c r="RH10" s="342"/>
      <c r="RI10" s="342"/>
      <c r="RJ10" s="342"/>
      <c r="RK10" s="342"/>
      <c r="RL10" s="342"/>
      <c r="RM10" s="342"/>
      <c r="RN10" s="342"/>
      <c r="RO10" s="342"/>
      <c r="RP10" s="342"/>
      <c r="RQ10" s="342"/>
      <c r="RR10" s="342"/>
      <c r="RS10" s="342"/>
      <c r="RT10" s="342"/>
      <c r="RU10" s="342"/>
      <c r="RV10" s="342"/>
      <c r="RW10" s="342"/>
      <c r="RX10" s="342"/>
      <c r="RY10" s="342"/>
      <c r="RZ10" s="342"/>
      <c r="SA10" s="342"/>
      <c r="SB10" s="342"/>
      <c r="SC10" s="342"/>
      <c r="SD10" s="342"/>
      <c r="SE10" s="342"/>
      <c r="SF10" s="342"/>
      <c r="SG10" s="342"/>
      <c r="SH10" s="342"/>
      <c r="SI10" s="342"/>
      <c r="SJ10" s="342"/>
      <c r="SK10" s="342"/>
      <c r="SL10" s="342"/>
      <c r="SM10" s="342"/>
      <c r="SN10" s="342"/>
      <c r="SO10" s="342"/>
      <c r="SP10" s="342"/>
      <c r="SQ10" s="342"/>
      <c r="SR10" s="342"/>
      <c r="SS10" s="342"/>
      <c r="ST10" s="342"/>
      <c r="SU10" s="342"/>
      <c r="SV10" s="342"/>
      <c r="SW10" s="342"/>
      <c r="SX10" s="342"/>
      <c r="SY10" s="342"/>
      <c r="SZ10" s="342"/>
      <c r="TA10" s="342"/>
      <c r="TB10" s="342"/>
      <c r="TC10" s="342"/>
      <c r="TD10" s="342"/>
      <c r="TE10" s="342"/>
      <c r="TF10" s="342"/>
      <c r="TG10" s="342"/>
      <c r="TH10" s="342"/>
      <c r="TI10" s="342"/>
      <c r="TJ10" s="342"/>
      <c r="TK10" s="342"/>
      <c r="TL10" s="342"/>
      <c r="TM10" s="342"/>
      <c r="TN10" s="342"/>
      <c r="TO10" s="342"/>
      <c r="TP10" s="342"/>
      <c r="TQ10" s="342"/>
      <c r="TR10" s="342"/>
      <c r="TS10" s="342"/>
      <c r="TT10" s="342"/>
      <c r="TU10" s="342"/>
      <c r="TV10" s="342"/>
      <c r="TW10" s="342"/>
      <c r="TX10" s="342"/>
      <c r="TY10" s="342"/>
      <c r="TZ10" s="342"/>
      <c r="UA10" s="342"/>
      <c r="UB10" s="342"/>
      <c r="UC10" s="342"/>
      <c r="UD10" s="342"/>
      <c r="UE10" s="342"/>
      <c r="UF10" s="342"/>
      <c r="UG10" s="342"/>
      <c r="UH10" s="342"/>
      <c r="UI10" s="342"/>
      <c r="UJ10" s="342"/>
      <c r="UK10" s="342"/>
      <c r="UL10" s="342"/>
      <c r="UM10" s="342"/>
      <c r="UN10" s="342"/>
      <c r="UO10" s="342"/>
      <c r="UP10" s="342"/>
      <c r="UQ10" s="342"/>
      <c r="UR10" s="342"/>
      <c r="US10" s="342"/>
      <c r="UT10" s="342"/>
      <c r="UU10" s="342"/>
      <c r="UV10" s="342"/>
      <c r="UW10" s="342"/>
      <c r="UX10" s="342"/>
      <c r="UY10" s="342"/>
      <c r="UZ10" s="342"/>
      <c r="VA10" s="342"/>
      <c r="VB10" s="342"/>
      <c r="VC10" s="342"/>
      <c r="VD10" s="342"/>
      <c r="VE10" s="342"/>
      <c r="VF10" s="342"/>
      <c r="VG10" s="342"/>
      <c r="VH10" s="342"/>
      <c r="VI10" s="342"/>
      <c r="VJ10" s="342"/>
      <c r="VK10" s="342"/>
      <c r="VL10" s="342"/>
      <c r="VM10" s="342"/>
      <c r="VN10" s="342"/>
      <c r="VO10" s="342"/>
      <c r="VP10" s="342"/>
      <c r="VQ10" s="342"/>
      <c r="VR10" s="342"/>
      <c r="VS10" s="342"/>
      <c r="VT10" s="342"/>
      <c r="VU10" s="342"/>
      <c r="VV10" s="342"/>
      <c r="VW10" s="342"/>
      <c r="VX10" s="342"/>
      <c r="VY10" s="342"/>
      <c r="VZ10" s="342"/>
      <c r="WA10" s="342"/>
      <c r="WB10" s="342"/>
      <c r="WC10" s="342"/>
      <c r="WD10" s="342"/>
      <c r="WE10" s="342"/>
      <c r="WF10" s="342"/>
      <c r="WG10" s="342"/>
      <c r="WH10" s="342"/>
      <c r="WI10" s="342"/>
      <c r="WJ10" s="342"/>
      <c r="WK10" s="342"/>
      <c r="WL10" s="342"/>
      <c r="WM10" s="342"/>
      <c r="WN10" s="342"/>
      <c r="WO10" s="342"/>
      <c r="WP10" s="342"/>
      <c r="WQ10" s="342"/>
      <c r="WR10" s="342"/>
      <c r="WS10" s="342"/>
      <c r="WT10" s="342"/>
      <c r="WU10" s="342"/>
      <c r="WV10" s="342"/>
      <c r="WW10" s="342"/>
      <c r="WX10" s="342"/>
      <c r="WY10" s="342"/>
      <c r="WZ10" s="342"/>
      <c r="XA10" s="342"/>
      <c r="XB10" s="342"/>
      <c r="XC10" s="342"/>
      <c r="XD10" s="342"/>
      <c r="XE10" s="342"/>
      <c r="XF10" s="342"/>
      <c r="XG10" s="342"/>
      <c r="XH10" s="342"/>
      <c r="XI10" s="342"/>
      <c r="XJ10" s="342"/>
      <c r="XK10" s="342"/>
      <c r="XL10" s="342"/>
      <c r="XM10" s="342"/>
      <c r="XN10" s="342"/>
      <c r="XO10" s="342"/>
      <c r="XP10" s="342"/>
      <c r="XQ10" s="342"/>
      <c r="XR10" s="342"/>
      <c r="XS10" s="342"/>
      <c r="XT10" s="342"/>
      <c r="XU10" s="342"/>
      <c r="XV10" s="342"/>
      <c r="XW10" s="342"/>
      <c r="XX10" s="342"/>
      <c r="XY10" s="342"/>
      <c r="XZ10" s="342"/>
      <c r="YA10" s="342"/>
      <c r="YB10" s="342"/>
      <c r="YC10" s="342"/>
      <c r="YD10" s="342"/>
      <c r="YE10" s="342"/>
      <c r="YF10" s="342"/>
      <c r="YG10" s="342"/>
      <c r="YH10" s="342"/>
      <c r="YI10" s="342"/>
      <c r="YJ10" s="342"/>
      <c r="YK10" s="342"/>
      <c r="YL10" s="342"/>
      <c r="YM10" s="342"/>
      <c r="YN10" s="342"/>
      <c r="YO10" s="342"/>
      <c r="YP10" s="342"/>
      <c r="YQ10" s="342"/>
      <c r="YR10" s="342"/>
      <c r="YS10" s="342"/>
      <c r="YT10" s="342"/>
      <c r="YU10" s="342"/>
      <c r="YV10" s="342"/>
      <c r="YW10" s="342"/>
      <c r="YX10" s="342"/>
      <c r="YY10" s="342"/>
      <c r="YZ10" s="342"/>
      <c r="ZA10" s="342"/>
      <c r="ZB10" s="342"/>
      <c r="ZC10" s="342"/>
      <c r="ZD10" s="342"/>
      <c r="ZE10" s="342"/>
      <c r="ZF10" s="342"/>
      <c r="ZG10" s="342"/>
      <c r="ZH10" s="342"/>
      <c r="ZI10" s="342"/>
      <c r="ZJ10" s="342"/>
      <c r="ZK10" s="342"/>
      <c r="ZL10" s="342"/>
      <c r="ZM10" s="342"/>
      <c r="ZN10" s="342"/>
      <c r="ZO10" s="342"/>
      <c r="ZP10" s="342"/>
      <c r="ZQ10" s="342"/>
      <c r="ZR10" s="342"/>
      <c r="ZS10" s="342"/>
      <c r="ZT10" s="342"/>
      <c r="ZU10" s="342"/>
      <c r="ZV10" s="342"/>
      <c r="ZW10" s="342"/>
      <c r="ZX10" s="342"/>
      <c r="ZY10" s="342"/>
      <c r="ZZ10" s="342"/>
      <c r="AAA10" s="342"/>
      <c r="AAB10" s="342"/>
      <c r="AAC10" s="342"/>
      <c r="AAD10" s="342"/>
      <c r="AAE10" s="342"/>
      <c r="AAF10" s="342"/>
      <c r="AAG10" s="342"/>
      <c r="AAH10" s="342"/>
      <c r="AAI10" s="342"/>
      <c r="AAJ10" s="342"/>
      <c r="AAK10" s="342"/>
      <c r="AAL10" s="342"/>
      <c r="AAM10" s="342"/>
      <c r="AAN10" s="342"/>
      <c r="AAO10" s="342"/>
      <c r="AAP10" s="342"/>
      <c r="AAQ10" s="342"/>
      <c r="AAR10" s="342"/>
      <c r="AAS10" s="342"/>
      <c r="AAT10" s="342"/>
      <c r="AAU10" s="342"/>
      <c r="AAV10" s="342"/>
      <c r="AAW10" s="342"/>
      <c r="AAX10" s="342"/>
      <c r="AAY10" s="342"/>
      <c r="AAZ10" s="342"/>
      <c r="ABA10" s="342"/>
      <c r="ABB10" s="342"/>
      <c r="ABC10" s="342"/>
      <c r="ABD10" s="342"/>
      <c r="ABE10" s="342"/>
      <c r="ABF10" s="342"/>
      <c r="ABG10" s="342"/>
      <c r="ABH10" s="342"/>
      <c r="ABI10" s="342"/>
      <c r="ABJ10" s="342"/>
      <c r="ABK10" s="342"/>
      <c r="ABL10" s="342"/>
      <c r="ABM10" s="342"/>
      <c r="ABN10" s="342"/>
      <c r="ABO10" s="342"/>
      <c r="ABP10" s="342"/>
      <c r="ABQ10" s="342"/>
      <c r="ABR10" s="342"/>
      <c r="ABS10" s="342"/>
      <c r="ABT10" s="342"/>
      <c r="ABU10" s="342"/>
      <c r="ABV10" s="342"/>
      <c r="ABW10" s="342"/>
      <c r="ABX10" s="342"/>
      <c r="ABY10" s="342"/>
      <c r="ABZ10" s="342"/>
      <c r="ACA10" s="342"/>
      <c r="ACB10" s="342"/>
      <c r="ACC10" s="342"/>
      <c r="ACD10" s="342"/>
      <c r="ACE10" s="342"/>
      <c r="ACF10" s="342"/>
      <c r="ACG10" s="342"/>
      <c r="ACH10" s="342"/>
      <c r="ACI10" s="342"/>
      <c r="ACJ10" s="342"/>
      <c r="ACK10" s="342"/>
      <c r="ACL10" s="342"/>
      <c r="ACM10" s="342"/>
      <c r="ACN10" s="342"/>
      <c r="ACO10" s="342"/>
      <c r="ACP10" s="342"/>
      <c r="ACQ10" s="342"/>
      <c r="ACR10" s="342"/>
      <c r="ACS10" s="342"/>
      <c r="ACT10" s="342"/>
      <c r="ACU10" s="342"/>
      <c r="ACV10" s="342"/>
      <c r="ACW10" s="342"/>
      <c r="ACX10" s="342"/>
      <c r="ACY10" s="342"/>
      <c r="ACZ10" s="342"/>
      <c r="ADA10" s="342"/>
      <c r="ADB10" s="342"/>
      <c r="ADC10" s="342"/>
      <c r="ADD10" s="342"/>
      <c r="ADE10" s="342"/>
      <c r="ADF10" s="342"/>
      <c r="ADG10" s="342"/>
      <c r="ADH10" s="342"/>
      <c r="ADI10" s="342"/>
      <c r="ADJ10" s="342"/>
      <c r="ADK10" s="342"/>
      <c r="ADL10" s="342"/>
      <c r="ADM10" s="342"/>
      <c r="ADN10" s="342"/>
      <c r="ADO10" s="342"/>
      <c r="ADP10" s="342"/>
      <c r="ADQ10" s="342"/>
      <c r="ADR10" s="342"/>
      <c r="ADS10" s="342"/>
      <c r="ADT10" s="342"/>
      <c r="ADU10" s="342"/>
      <c r="ADV10" s="342"/>
      <c r="ADW10" s="342"/>
      <c r="ADX10" s="342"/>
      <c r="ADY10" s="342"/>
      <c r="ADZ10" s="342"/>
      <c r="AEA10" s="342"/>
      <c r="AEB10" s="342"/>
      <c r="AEC10" s="342"/>
      <c r="AED10" s="342"/>
      <c r="AEE10" s="342"/>
      <c r="AEF10" s="342"/>
      <c r="AEG10" s="342"/>
      <c r="AEH10" s="342"/>
      <c r="AEI10" s="342"/>
      <c r="AEJ10" s="342"/>
      <c r="AEK10" s="342"/>
      <c r="AEL10" s="342"/>
      <c r="AEM10" s="342"/>
      <c r="AEN10" s="342"/>
      <c r="AEO10" s="342"/>
      <c r="AEP10" s="342"/>
      <c r="AEQ10" s="342"/>
      <c r="AER10" s="342"/>
      <c r="AES10" s="342"/>
      <c r="AET10" s="342"/>
      <c r="AEU10" s="342"/>
      <c r="AEV10" s="342"/>
      <c r="AEW10" s="342"/>
      <c r="AEX10" s="342"/>
      <c r="AEY10" s="342"/>
      <c r="AEZ10" s="342"/>
      <c r="AFA10" s="342"/>
      <c r="AFB10" s="342"/>
      <c r="AFC10" s="342"/>
      <c r="AFD10" s="342"/>
      <c r="AFE10" s="342"/>
      <c r="AFF10" s="342"/>
      <c r="AFG10" s="342"/>
      <c r="AFH10" s="342"/>
      <c r="AFI10" s="342"/>
      <c r="AFJ10" s="342"/>
      <c r="AFK10" s="342"/>
      <c r="AFL10" s="342"/>
      <c r="AFM10" s="342"/>
      <c r="AFN10" s="342"/>
      <c r="AFO10" s="342"/>
      <c r="AFP10" s="342"/>
      <c r="AFQ10" s="342"/>
      <c r="AFR10" s="342"/>
      <c r="AFS10" s="342"/>
      <c r="AFT10" s="342"/>
      <c r="AFU10" s="342"/>
      <c r="AFV10" s="342"/>
      <c r="AFW10" s="342"/>
      <c r="AFX10" s="342"/>
      <c r="AFY10" s="342"/>
      <c r="AFZ10" s="342"/>
      <c r="AGA10" s="342"/>
      <c r="AGB10" s="342"/>
      <c r="AGC10" s="342"/>
      <c r="AGD10" s="342"/>
      <c r="AGE10" s="342"/>
      <c r="AGF10" s="342"/>
      <c r="AGG10" s="342"/>
      <c r="AGH10" s="342"/>
      <c r="AGI10" s="342"/>
      <c r="AGJ10" s="342"/>
      <c r="AGK10" s="342"/>
      <c r="AGL10" s="342"/>
      <c r="AGM10" s="342"/>
      <c r="AGN10" s="342"/>
      <c r="AGO10" s="342"/>
      <c r="AGP10" s="342"/>
      <c r="AGQ10" s="342"/>
      <c r="AGR10" s="342"/>
      <c r="AGS10" s="342"/>
      <c r="AGT10" s="342"/>
      <c r="AGU10" s="342"/>
      <c r="AGV10" s="342"/>
      <c r="AGW10" s="342"/>
      <c r="AGX10" s="342"/>
      <c r="AGY10" s="342"/>
      <c r="AGZ10" s="342"/>
      <c r="AHA10" s="342"/>
      <c r="AHB10" s="342"/>
      <c r="AHC10" s="342"/>
      <c r="AHD10" s="342"/>
      <c r="AHE10" s="342"/>
      <c r="AHF10" s="342"/>
      <c r="AHG10" s="342"/>
      <c r="AHH10" s="342"/>
      <c r="AHI10" s="342"/>
      <c r="AHJ10" s="342"/>
      <c r="AHK10" s="342"/>
      <c r="AHL10" s="342"/>
      <c r="AHM10" s="342"/>
      <c r="AHN10" s="342"/>
      <c r="AHO10" s="342"/>
      <c r="AHP10" s="342"/>
      <c r="AHQ10" s="342"/>
      <c r="AHR10" s="342"/>
      <c r="AHS10" s="342"/>
      <c r="AHT10" s="342"/>
      <c r="AHU10" s="342"/>
      <c r="AHV10" s="342"/>
      <c r="AHW10" s="342"/>
      <c r="AHX10" s="342"/>
      <c r="AHY10" s="342"/>
      <c r="AHZ10" s="342"/>
      <c r="AIA10" s="342"/>
      <c r="AIB10" s="342"/>
      <c r="AIC10" s="342"/>
      <c r="AID10" s="342"/>
      <c r="AIE10" s="342"/>
      <c r="AIF10" s="342"/>
      <c r="AIG10" s="342"/>
      <c r="AIH10" s="342"/>
      <c r="AII10" s="342"/>
      <c r="AIJ10" s="342"/>
      <c r="AIK10" s="342"/>
      <c r="AIL10" s="342"/>
      <c r="AIM10" s="342"/>
      <c r="AIN10" s="342"/>
      <c r="AIO10" s="342"/>
      <c r="AIP10" s="342"/>
      <c r="AIQ10" s="342"/>
      <c r="AIR10" s="342"/>
      <c r="AIS10" s="342"/>
      <c r="AIT10" s="342"/>
      <c r="AIU10" s="342"/>
      <c r="AIV10" s="342"/>
      <c r="AIW10" s="342"/>
      <c r="AIX10" s="342"/>
      <c r="AIY10" s="342"/>
      <c r="AIZ10" s="342"/>
      <c r="AJA10" s="342"/>
      <c r="AJB10" s="342"/>
      <c r="AJC10" s="342"/>
      <c r="AJD10" s="342"/>
      <c r="AJE10" s="342"/>
      <c r="AJF10" s="342"/>
      <c r="AJG10" s="342"/>
      <c r="AJH10" s="342"/>
      <c r="AJI10" s="342"/>
      <c r="AJJ10" s="342"/>
      <c r="AJK10" s="342"/>
      <c r="AJL10" s="342"/>
      <c r="AJM10" s="342"/>
      <c r="AJN10" s="342"/>
      <c r="AJO10" s="342"/>
      <c r="AJP10" s="342"/>
      <c r="AJQ10" s="342"/>
      <c r="AJR10" s="342"/>
      <c r="AJS10" s="342"/>
      <c r="AJT10" s="342"/>
      <c r="AJU10" s="342"/>
      <c r="AJV10" s="342"/>
      <c r="AJW10" s="342"/>
      <c r="AJX10" s="342"/>
      <c r="AJY10" s="342"/>
      <c r="AJZ10" s="342"/>
      <c r="AKA10" s="342"/>
      <c r="AKB10" s="342"/>
      <c r="AKC10" s="342"/>
      <c r="AKD10" s="342"/>
      <c r="AKE10" s="342"/>
      <c r="AKF10" s="342"/>
      <c r="AKG10" s="342"/>
      <c r="AKH10" s="342"/>
      <c r="AKI10" s="342"/>
      <c r="AKJ10" s="342"/>
      <c r="AKK10" s="342"/>
      <c r="AKL10" s="342"/>
      <c r="AKM10" s="342"/>
      <c r="AKN10" s="342"/>
      <c r="AKO10" s="342"/>
      <c r="AKP10" s="342"/>
      <c r="AKQ10" s="342"/>
      <c r="AKR10" s="342"/>
      <c r="AKS10" s="342"/>
      <c r="AKT10" s="342"/>
      <c r="AKU10" s="342"/>
    </row>
    <row r="11" spans="1:983" s="140" customFormat="1" ht="39.950000000000003" customHeight="1" x14ac:dyDescent="0.7">
      <c r="A11" s="339" t="s">
        <v>44</v>
      </c>
      <c r="B11" s="368">
        <v>436224560.84051913</v>
      </c>
      <c r="C11" s="368">
        <v>10981535.33696107</v>
      </c>
      <c r="D11" s="369">
        <v>28095881.640853904</v>
      </c>
      <c r="E11" s="368">
        <v>29914159.614901718</v>
      </c>
      <c r="F11" s="369">
        <v>307703021.54541659</v>
      </c>
      <c r="G11" s="368">
        <v>24212051.849309336</v>
      </c>
      <c r="H11" s="368">
        <v>11828850.230493374</v>
      </c>
      <c r="I11" s="368">
        <v>24382440.652992934</v>
      </c>
      <c r="J11" s="368">
        <v>873342501.71144819</v>
      </c>
      <c r="K11" s="369"/>
      <c r="L11" s="369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2"/>
      <c r="AB11" s="342"/>
      <c r="AC11" s="342"/>
      <c r="AD11" s="342"/>
      <c r="AE11" s="342"/>
      <c r="AF11" s="342"/>
      <c r="AG11" s="342"/>
      <c r="AH11" s="342"/>
      <c r="AI11" s="342"/>
      <c r="AJ11" s="342"/>
      <c r="AK11" s="342"/>
      <c r="AL11" s="342"/>
      <c r="AM11" s="342"/>
      <c r="AN11" s="342"/>
      <c r="AO11" s="342"/>
      <c r="AP11" s="342"/>
      <c r="AQ11" s="342"/>
      <c r="AR11" s="342"/>
      <c r="AS11" s="342"/>
      <c r="AT11" s="342"/>
      <c r="AU11" s="342"/>
      <c r="AV11" s="342"/>
      <c r="AW11" s="342"/>
      <c r="AX11" s="342"/>
      <c r="AY11" s="342"/>
      <c r="AZ11" s="342"/>
      <c r="BA11" s="342"/>
      <c r="BB11" s="342"/>
      <c r="BC11" s="342"/>
      <c r="BD11" s="342"/>
      <c r="BE11" s="342"/>
      <c r="BF11" s="342"/>
      <c r="BG11" s="342"/>
      <c r="BH11" s="342"/>
      <c r="BI11" s="342"/>
      <c r="BJ11" s="342"/>
      <c r="BK11" s="342"/>
      <c r="BL11" s="342"/>
      <c r="BM11" s="342"/>
      <c r="BN11" s="342"/>
      <c r="BO11" s="342"/>
      <c r="BP11" s="342"/>
      <c r="BQ11" s="342"/>
      <c r="BR11" s="342"/>
      <c r="BS11" s="342"/>
      <c r="BT11" s="342"/>
      <c r="BU11" s="342"/>
      <c r="BV11" s="342"/>
      <c r="BW11" s="342"/>
      <c r="BX11" s="342"/>
      <c r="BY11" s="342"/>
      <c r="BZ11" s="342"/>
      <c r="CA11" s="342"/>
      <c r="CB11" s="342"/>
      <c r="CC11" s="342"/>
      <c r="CD11" s="342"/>
      <c r="CE11" s="342"/>
      <c r="CF11" s="342"/>
      <c r="CG11" s="342"/>
      <c r="CH11" s="342"/>
      <c r="CI11" s="342"/>
      <c r="CJ11" s="342"/>
      <c r="CK11" s="342"/>
      <c r="CL11" s="342"/>
      <c r="CM11" s="342"/>
      <c r="CN11" s="342"/>
      <c r="CO11" s="342"/>
      <c r="CP11" s="342"/>
      <c r="CQ11" s="342"/>
      <c r="CR11" s="342"/>
      <c r="CS11" s="342"/>
      <c r="CT11" s="342"/>
      <c r="CU11" s="342"/>
      <c r="CV11" s="342"/>
      <c r="CW11" s="342"/>
      <c r="CX11" s="342"/>
      <c r="CY11" s="342"/>
      <c r="CZ11" s="342"/>
      <c r="DA11" s="342"/>
      <c r="DB11" s="342"/>
      <c r="DC11" s="342"/>
      <c r="DD11" s="342"/>
      <c r="DE11" s="342"/>
      <c r="DF11" s="342"/>
      <c r="DG11" s="342"/>
      <c r="DH11" s="342"/>
      <c r="DI11" s="342"/>
      <c r="DJ11" s="342"/>
      <c r="DK11" s="342"/>
      <c r="DL11" s="342"/>
      <c r="DM11" s="342"/>
      <c r="DN11" s="342"/>
      <c r="DO11" s="342"/>
      <c r="DP11" s="342"/>
      <c r="DQ11" s="342"/>
      <c r="DR11" s="342"/>
      <c r="DS11" s="342"/>
      <c r="DT11" s="342"/>
      <c r="DU11" s="342"/>
      <c r="DV11" s="342"/>
      <c r="DW11" s="342"/>
      <c r="DX11" s="342"/>
      <c r="DY11" s="342"/>
      <c r="DZ11" s="342"/>
      <c r="EA11" s="342"/>
      <c r="EB11" s="342"/>
      <c r="EC11" s="342"/>
      <c r="ED11" s="342"/>
      <c r="EE11" s="342"/>
      <c r="EF11" s="342"/>
      <c r="EG11" s="342"/>
      <c r="EH11" s="342"/>
      <c r="EI11" s="342"/>
      <c r="EJ11" s="342"/>
      <c r="EK11" s="342"/>
      <c r="EL11" s="342"/>
      <c r="EM11" s="342"/>
      <c r="EN11" s="342"/>
      <c r="EO11" s="342"/>
      <c r="EP11" s="342"/>
      <c r="EQ11" s="342"/>
      <c r="ER11" s="342"/>
      <c r="ES11" s="342"/>
      <c r="ET11" s="342"/>
      <c r="EU11" s="342"/>
      <c r="EV11" s="342"/>
      <c r="EW11" s="342"/>
      <c r="EX11" s="342"/>
      <c r="EY11" s="342"/>
      <c r="EZ11" s="342"/>
      <c r="FA11" s="342"/>
      <c r="FB11" s="342"/>
      <c r="FC11" s="342"/>
      <c r="FD11" s="342"/>
      <c r="FE11" s="342"/>
      <c r="FF11" s="342"/>
      <c r="FG11" s="342"/>
      <c r="FH11" s="342"/>
      <c r="FI11" s="342"/>
      <c r="FJ11" s="342"/>
      <c r="FK11" s="342"/>
      <c r="FL11" s="342"/>
      <c r="FM11" s="342"/>
      <c r="FN11" s="342"/>
      <c r="FO11" s="342"/>
      <c r="FP11" s="342"/>
      <c r="FQ11" s="342"/>
      <c r="FR11" s="342"/>
      <c r="FS11" s="342"/>
      <c r="FT11" s="342"/>
      <c r="FU11" s="342"/>
      <c r="FV11" s="342"/>
      <c r="FW11" s="342"/>
      <c r="FX11" s="342"/>
      <c r="FY11" s="342"/>
      <c r="FZ11" s="342"/>
      <c r="GA11" s="342"/>
      <c r="GB11" s="342"/>
      <c r="GC11" s="342"/>
      <c r="GD11" s="342"/>
      <c r="GE11" s="342"/>
      <c r="GF11" s="342"/>
      <c r="GG11" s="342"/>
      <c r="GH11" s="342"/>
      <c r="GI11" s="342"/>
      <c r="GJ11" s="342"/>
      <c r="GK11" s="342"/>
      <c r="GL11" s="342"/>
      <c r="GM11" s="342"/>
      <c r="GN11" s="342"/>
      <c r="GO11" s="342"/>
      <c r="GP11" s="342"/>
      <c r="GQ11" s="342"/>
      <c r="GR11" s="342"/>
      <c r="GS11" s="342"/>
      <c r="GT11" s="342"/>
      <c r="GU11" s="342"/>
      <c r="GV11" s="342"/>
      <c r="GW11" s="342"/>
      <c r="GX11" s="342"/>
      <c r="GY11" s="342"/>
      <c r="GZ11" s="342"/>
      <c r="HA11" s="342"/>
      <c r="HB11" s="342"/>
      <c r="HC11" s="342"/>
      <c r="HD11" s="342"/>
      <c r="HE11" s="342"/>
      <c r="HF11" s="342"/>
      <c r="HG11" s="342"/>
      <c r="HH11" s="342"/>
      <c r="HI11" s="342"/>
      <c r="HJ11" s="342"/>
      <c r="HK11" s="342"/>
      <c r="HL11" s="342"/>
      <c r="HM11" s="342"/>
      <c r="HN11" s="342"/>
      <c r="HO11" s="342"/>
      <c r="HP11" s="342"/>
      <c r="HQ11" s="342"/>
      <c r="HR11" s="342"/>
      <c r="HS11" s="342"/>
      <c r="HT11" s="342"/>
      <c r="HU11" s="342"/>
      <c r="HV11" s="342"/>
      <c r="HW11" s="342"/>
      <c r="HX11" s="342"/>
      <c r="HY11" s="342"/>
      <c r="HZ11" s="342"/>
      <c r="IA11" s="342"/>
      <c r="IB11" s="342"/>
      <c r="IC11" s="342"/>
      <c r="ID11" s="342"/>
      <c r="IE11" s="342"/>
      <c r="IF11" s="342"/>
      <c r="IG11" s="342"/>
      <c r="IH11" s="342"/>
      <c r="II11" s="342"/>
      <c r="IJ11" s="342"/>
      <c r="IK11" s="342"/>
      <c r="IL11" s="342"/>
      <c r="IM11" s="342"/>
      <c r="IN11" s="342"/>
      <c r="IO11" s="342"/>
      <c r="IP11" s="342"/>
      <c r="IQ11" s="342"/>
      <c r="IR11" s="342"/>
      <c r="IS11" s="342"/>
      <c r="IT11" s="342"/>
      <c r="IU11" s="342"/>
      <c r="IV11" s="342"/>
      <c r="IW11" s="342"/>
      <c r="IX11" s="342"/>
      <c r="IY11" s="342"/>
      <c r="IZ11" s="342"/>
      <c r="JA11" s="342"/>
      <c r="JB11" s="342"/>
      <c r="JC11" s="342"/>
      <c r="JD11" s="342"/>
      <c r="JE11" s="342"/>
      <c r="JF11" s="342"/>
      <c r="JG11" s="342"/>
      <c r="JH11" s="342"/>
      <c r="JI11" s="342"/>
      <c r="JJ11" s="342"/>
      <c r="JK11" s="342"/>
      <c r="JL11" s="342"/>
      <c r="JM11" s="342"/>
      <c r="JN11" s="342"/>
      <c r="JO11" s="342"/>
      <c r="JP11" s="342"/>
      <c r="JQ11" s="342"/>
      <c r="JR11" s="342"/>
      <c r="JS11" s="342"/>
      <c r="JT11" s="342"/>
      <c r="JU11" s="342"/>
      <c r="JV11" s="342"/>
      <c r="JW11" s="342"/>
      <c r="JX11" s="342"/>
      <c r="JY11" s="342"/>
      <c r="JZ11" s="342"/>
      <c r="KA11" s="342"/>
      <c r="KB11" s="342"/>
      <c r="KC11" s="342"/>
      <c r="KD11" s="342"/>
      <c r="KE11" s="342"/>
      <c r="KF11" s="342"/>
      <c r="KG11" s="342"/>
      <c r="KH11" s="342"/>
      <c r="KI11" s="342"/>
      <c r="KJ11" s="342"/>
      <c r="KK11" s="342"/>
      <c r="KL11" s="342"/>
      <c r="KM11" s="342"/>
      <c r="KN11" s="342"/>
      <c r="KO11" s="342"/>
      <c r="KP11" s="342"/>
      <c r="KQ11" s="342"/>
      <c r="KR11" s="342"/>
      <c r="KS11" s="342"/>
      <c r="KT11" s="342"/>
      <c r="KU11" s="342"/>
      <c r="KV11" s="342"/>
      <c r="KW11" s="342"/>
      <c r="KX11" s="342"/>
      <c r="KY11" s="342"/>
      <c r="KZ11" s="342"/>
      <c r="LA11" s="342"/>
      <c r="LB11" s="342"/>
      <c r="LC11" s="342"/>
      <c r="LD11" s="342"/>
      <c r="LE11" s="342"/>
      <c r="LF11" s="342"/>
      <c r="LG11" s="342"/>
      <c r="LH11" s="342"/>
      <c r="LI11" s="342"/>
      <c r="LJ11" s="342"/>
      <c r="LK11" s="342"/>
      <c r="LL11" s="342"/>
      <c r="LM11" s="342"/>
      <c r="LN11" s="342"/>
      <c r="LO11" s="342"/>
      <c r="LP11" s="342"/>
      <c r="LQ11" s="342"/>
      <c r="LR11" s="342"/>
      <c r="LS11" s="342"/>
      <c r="LT11" s="342"/>
      <c r="LU11" s="342"/>
      <c r="LV11" s="342"/>
      <c r="LW11" s="342"/>
      <c r="LX11" s="342"/>
      <c r="LY11" s="342"/>
      <c r="LZ11" s="342"/>
      <c r="MA11" s="342"/>
      <c r="MB11" s="342"/>
      <c r="MC11" s="342"/>
      <c r="MD11" s="342"/>
      <c r="ME11" s="342"/>
      <c r="MF11" s="342"/>
      <c r="MG11" s="342"/>
      <c r="MH11" s="342"/>
      <c r="MI11" s="342"/>
      <c r="MJ11" s="342"/>
      <c r="MK11" s="342"/>
      <c r="ML11" s="342"/>
      <c r="MM11" s="342"/>
      <c r="MN11" s="342"/>
      <c r="MO11" s="342"/>
      <c r="MP11" s="342"/>
      <c r="MQ11" s="342"/>
      <c r="MR11" s="342"/>
      <c r="MS11" s="342"/>
      <c r="MT11" s="342"/>
      <c r="MU11" s="342"/>
      <c r="MV11" s="342"/>
      <c r="MW11" s="342"/>
      <c r="MX11" s="342"/>
      <c r="MY11" s="342"/>
      <c r="MZ11" s="342"/>
      <c r="NA11" s="342"/>
      <c r="NB11" s="342"/>
      <c r="NC11" s="342"/>
      <c r="ND11" s="342"/>
      <c r="NE11" s="342"/>
      <c r="NF11" s="342"/>
      <c r="NG11" s="342"/>
      <c r="NH11" s="342"/>
      <c r="NI11" s="342"/>
      <c r="NJ11" s="342"/>
      <c r="NK11" s="342"/>
      <c r="NL11" s="342"/>
      <c r="NM11" s="342"/>
      <c r="NN11" s="342"/>
      <c r="NO11" s="342"/>
      <c r="NP11" s="342"/>
      <c r="NQ11" s="342"/>
      <c r="NR11" s="342"/>
      <c r="NS11" s="342"/>
      <c r="NT11" s="342"/>
      <c r="NU11" s="342"/>
      <c r="NV11" s="342"/>
      <c r="NW11" s="342"/>
      <c r="NX11" s="342"/>
      <c r="NY11" s="342"/>
      <c r="NZ11" s="342"/>
      <c r="OA11" s="342"/>
      <c r="OB11" s="342"/>
      <c r="OC11" s="342"/>
      <c r="OD11" s="342"/>
      <c r="OE11" s="342"/>
      <c r="OF11" s="342"/>
      <c r="OG11" s="342"/>
      <c r="OH11" s="342"/>
      <c r="OI11" s="342"/>
      <c r="OJ11" s="342"/>
      <c r="OK11" s="342"/>
      <c r="OL11" s="342"/>
      <c r="OM11" s="342"/>
      <c r="ON11" s="342"/>
      <c r="OO11" s="342"/>
      <c r="OP11" s="342"/>
      <c r="OQ11" s="342"/>
      <c r="OR11" s="342"/>
      <c r="OS11" s="342"/>
      <c r="OT11" s="342"/>
      <c r="OU11" s="342"/>
      <c r="OV11" s="342"/>
      <c r="OW11" s="342"/>
      <c r="OX11" s="342"/>
      <c r="OY11" s="342"/>
      <c r="OZ11" s="342"/>
      <c r="PA11" s="342"/>
      <c r="PB11" s="342"/>
      <c r="PC11" s="342"/>
      <c r="PD11" s="342"/>
      <c r="PE11" s="342"/>
      <c r="PF11" s="342"/>
      <c r="PG11" s="342"/>
      <c r="PH11" s="342"/>
      <c r="PI11" s="342"/>
      <c r="PJ11" s="342"/>
      <c r="PK11" s="342"/>
      <c r="PL11" s="342"/>
      <c r="PM11" s="342"/>
      <c r="PN11" s="342"/>
      <c r="PO11" s="342"/>
      <c r="PP11" s="342"/>
      <c r="PQ11" s="342"/>
      <c r="PR11" s="342"/>
      <c r="PS11" s="342"/>
      <c r="PT11" s="342"/>
      <c r="PU11" s="342"/>
      <c r="PV11" s="342"/>
      <c r="PW11" s="342"/>
      <c r="PX11" s="342"/>
      <c r="PY11" s="342"/>
      <c r="PZ11" s="342"/>
      <c r="QA11" s="342"/>
      <c r="QB11" s="342"/>
      <c r="QC11" s="342"/>
      <c r="QD11" s="342"/>
      <c r="QE11" s="342"/>
      <c r="QF11" s="342"/>
      <c r="QG11" s="342"/>
      <c r="QH11" s="342"/>
      <c r="QI11" s="342"/>
      <c r="QJ11" s="342"/>
      <c r="QK11" s="342"/>
      <c r="QL11" s="342"/>
      <c r="QM11" s="342"/>
      <c r="QN11" s="342"/>
      <c r="QO11" s="342"/>
      <c r="QP11" s="342"/>
      <c r="QQ11" s="342"/>
      <c r="QR11" s="342"/>
      <c r="QS11" s="342"/>
      <c r="QT11" s="342"/>
      <c r="QU11" s="342"/>
      <c r="QV11" s="342"/>
      <c r="QW11" s="342"/>
      <c r="QX11" s="342"/>
      <c r="QY11" s="342"/>
      <c r="QZ11" s="342"/>
      <c r="RA11" s="342"/>
      <c r="RB11" s="342"/>
      <c r="RC11" s="342"/>
      <c r="RD11" s="342"/>
      <c r="RE11" s="342"/>
      <c r="RF11" s="342"/>
      <c r="RG11" s="342"/>
      <c r="RH11" s="342"/>
      <c r="RI11" s="342"/>
      <c r="RJ11" s="342"/>
      <c r="RK11" s="342"/>
      <c r="RL11" s="342"/>
      <c r="RM11" s="342"/>
      <c r="RN11" s="342"/>
      <c r="RO11" s="342"/>
      <c r="RP11" s="342"/>
      <c r="RQ11" s="342"/>
      <c r="RR11" s="342"/>
      <c r="RS11" s="342"/>
      <c r="RT11" s="342"/>
      <c r="RU11" s="342"/>
      <c r="RV11" s="342"/>
      <c r="RW11" s="342"/>
      <c r="RX11" s="342"/>
      <c r="RY11" s="342"/>
      <c r="RZ11" s="342"/>
      <c r="SA11" s="342"/>
      <c r="SB11" s="342"/>
      <c r="SC11" s="342"/>
      <c r="SD11" s="342"/>
      <c r="SE11" s="342"/>
      <c r="SF11" s="342"/>
      <c r="SG11" s="342"/>
      <c r="SH11" s="342"/>
      <c r="SI11" s="342"/>
      <c r="SJ11" s="342"/>
      <c r="SK11" s="342"/>
      <c r="SL11" s="342"/>
      <c r="SM11" s="342"/>
      <c r="SN11" s="342"/>
      <c r="SO11" s="342"/>
      <c r="SP11" s="342"/>
      <c r="SQ11" s="342"/>
      <c r="SR11" s="342"/>
      <c r="SS11" s="342"/>
      <c r="ST11" s="342"/>
      <c r="SU11" s="342"/>
      <c r="SV11" s="342"/>
      <c r="SW11" s="342"/>
      <c r="SX11" s="342"/>
      <c r="SY11" s="342"/>
      <c r="SZ11" s="342"/>
      <c r="TA11" s="342"/>
      <c r="TB11" s="342"/>
      <c r="TC11" s="342"/>
      <c r="TD11" s="342"/>
      <c r="TE11" s="342"/>
      <c r="TF11" s="342"/>
      <c r="TG11" s="342"/>
      <c r="TH11" s="342"/>
      <c r="TI11" s="342"/>
      <c r="TJ11" s="342"/>
      <c r="TK11" s="342"/>
      <c r="TL11" s="342"/>
      <c r="TM11" s="342"/>
      <c r="TN11" s="342"/>
      <c r="TO11" s="342"/>
      <c r="TP11" s="342"/>
      <c r="TQ11" s="342"/>
      <c r="TR11" s="342"/>
      <c r="TS11" s="342"/>
      <c r="TT11" s="342"/>
      <c r="TU11" s="342"/>
      <c r="TV11" s="342"/>
      <c r="TW11" s="342"/>
      <c r="TX11" s="342"/>
      <c r="TY11" s="342"/>
      <c r="TZ11" s="342"/>
      <c r="UA11" s="342"/>
      <c r="UB11" s="342"/>
      <c r="UC11" s="342"/>
      <c r="UD11" s="342"/>
      <c r="UE11" s="342"/>
      <c r="UF11" s="342"/>
      <c r="UG11" s="342"/>
      <c r="UH11" s="342"/>
      <c r="UI11" s="342"/>
      <c r="UJ11" s="342"/>
      <c r="UK11" s="342"/>
      <c r="UL11" s="342"/>
      <c r="UM11" s="342"/>
      <c r="UN11" s="342"/>
      <c r="UO11" s="342"/>
      <c r="UP11" s="342"/>
      <c r="UQ11" s="342"/>
      <c r="UR11" s="342"/>
      <c r="US11" s="342"/>
      <c r="UT11" s="342"/>
      <c r="UU11" s="342"/>
      <c r="UV11" s="342"/>
      <c r="UW11" s="342"/>
      <c r="UX11" s="342"/>
      <c r="UY11" s="342"/>
      <c r="UZ11" s="342"/>
      <c r="VA11" s="342"/>
      <c r="VB11" s="342"/>
      <c r="VC11" s="342"/>
      <c r="VD11" s="342"/>
      <c r="VE11" s="342"/>
      <c r="VF11" s="342"/>
      <c r="VG11" s="342"/>
      <c r="VH11" s="342"/>
      <c r="VI11" s="342"/>
      <c r="VJ11" s="342"/>
      <c r="VK11" s="342"/>
      <c r="VL11" s="342"/>
      <c r="VM11" s="342"/>
      <c r="VN11" s="342"/>
      <c r="VO11" s="342"/>
      <c r="VP11" s="342"/>
      <c r="VQ11" s="342"/>
      <c r="VR11" s="342"/>
      <c r="VS11" s="342"/>
      <c r="VT11" s="342"/>
      <c r="VU11" s="342"/>
      <c r="VV11" s="342"/>
      <c r="VW11" s="342"/>
      <c r="VX11" s="342"/>
      <c r="VY11" s="342"/>
      <c r="VZ11" s="342"/>
      <c r="WA11" s="342"/>
      <c r="WB11" s="342"/>
      <c r="WC11" s="342"/>
      <c r="WD11" s="342"/>
      <c r="WE11" s="342"/>
      <c r="WF11" s="342"/>
      <c r="WG11" s="342"/>
      <c r="WH11" s="342"/>
      <c r="WI11" s="342"/>
      <c r="WJ11" s="342"/>
      <c r="WK11" s="342"/>
      <c r="WL11" s="342"/>
      <c r="WM11" s="342"/>
      <c r="WN11" s="342"/>
      <c r="WO11" s="342"/>
      <c r="WP11" s="342"/>
      <c r="WQ11" s="342"/>
      <c r="WR11" s="342"/>
      <c r="WS11" s="342"/>
      <c r="WT11" s="342"/>
      <c r="WU11" s="342"/>
      <c r="WV11" s="342"/>
      <c r="WW11" s="342"/>
      <c r="WX11" s="342"/>
      <c r="WY11" s="342"/>
      <c r="WZ11" s="342"/>
      <c r="XA11" s="342"/>
      <c r="XB11" s="342"/>
      <c r="XC11" s="342"/>
      <c r="XD11" s="342"/>
      <c r="XE11" s="342"/>
      <c r="XF11" s="342"/>
      <c r="XG11" s="342"/>
      <c r="XH11" s="342"/>
      <c r="XI11" s="342"/>
      <c r="XJ11" s="342"/>
      <c r="XK11" s="342"/>
      <c r="XL11" s="342"/>
      <c r="XM11" s="342"/>
      <c r="XN11" s="342"/>
      <c r="XO11" s="342"/>
      <c r="XP11" s="342"/>
      <c r="XQ11" s="342"/>
      <c r="XR11" s="342"/>
      <c r="XS11" s="342"/>
      <c r="XT11" s="342"/>
      <c r="XU11" s="342"/>
      <c r="XV11" s="342"/>
      <c r="XW11" s="342"/>
      <c r="XX11" s="342"/>
      <c r="XY11" s="342"/>
      <c r="XZ11" s="342"/>
      <c r="YA11" s="342"/>
      <c r="YB11" s="342"/>
      <c r="YC11" s="342"/>
      <c r="YD11" s="342"/>
      <c r="YE11" s="342"/>
      <c r="YF11" s="342"/>
      <c r="YG11" s="342"/>
      <c r="YH11" s="342"/>
      <c r="YI11" s="342"/>
      <c r="YJ11" s="342"/>
      <c r="YK11" s="342"/>
      <c r="YL11" s="342"/>
      <c r="YM11" s="342"/>
      <c r="YN11" s="342"/>
      <c r="YO11" s="342"/>
      <c r="YP11" s="342"/>
      <c r="YQ11" s="342"/>
      <c r="YR11" s="342"/>
      <c r="YS11" s="342"/>
      <c r="YT11" s="342"/>
      <c r="YU11" s="342"/>
      <c r="YV11" s="342"/>
      <c r="YW11" s="342"/>
      <c r="YX11" s="342"/>
      <c r="YY11" s="342"/>
      <c r="YZ11" s="342"/>
      <c r="ZA11" s="342"/>
      <c r="ZB11" s="342"/>
      <c r="ZC11" s="342"/>
      <c r="ZD11" s="342"/>
      <c r="ZE11" s="342"/>
      <c r="ZF11" s="342"/>
      <c r="ZG11" s="342"/>
      <c r="ZH11" s="342"/>
      <c r="ZI11" s="342"/>
      <c r="ZJ11" s="342"/>
      <c r="ZK11" s="342"/>
      <c r="ZL11" s="342"/>
      <c r="ZM11" s="342"/>
      <c r="ZN11" s="342"/>
      <c r="ZO11" s="342"/>
      <c r="ZP11" s="342"/>
      <c r="ZQ11" s="342"/>
      <c r="ZR11" s="342"/>
      <c r="ZS11" s="342"/>
      <c r="ZT11" s="342"/>
      <c r="ZU11" s="342"/>
      <c r="ZV11" s="342"/>
      <c r="ZW11" s="342"/>
      <c r="ZX11" s="342"/>
      <c r="ZY11" s="342"/>
      <c r="ZZ11" s="342"/>
      <c r="AAA11" s="342"/>
      <c r="AAB11" s="342"/>
      <c r="AAC11" s="342"/>
      <c r="AAD11" s="342"/>
      <c r="AAE11" s="342"/>
      <c r="AAF11" s="342"/>
      <c r="AAG11" s="342"/>
      <c r="AAH11" s="342"/>
      <c r="AAI11" s="342"/>
      <c r="AAJ11" s="342"/>
      <c r="AAK11" s="342"/>
      <c r="AAL11" s="342"/>
      <c r="AAM11" s="342"/>
      <c r="AAN11" s="342"/>
      <c r="AAO11" s="342"/>
      <c r="AAP11" s="342"/>
      <c r="AAQ11" s="342"/>
      <c r="AAR11" s="342"/>
      <c r="AAS11" s="342"/>
      <c r="AAT11" s="342"/>
      <c r="AAU11" s="342"/>
      <c r="AAV11" s="342"/>
      <c r="AAW11" s="342"/>
      <c r="AAX11" s="342"/>
      <c r="AAY11" s="342"/>
      <c r="AAZ11" s="342"/>
      <c r="ABA11" s="342"/>
      <c r="ABB11" s="342"/>
      <c r="ABC11" s="342"/>
      <c r="ABD11" s="342"/>
      <c r="ABE11" s="342"/>
      <c r="ABF11" s="342"/>
      <c r="ABG11" s="342"/>
      <c r="ABH11" s="342"/>
      <c r="ABI11" s="342"/>
      <c r="ABJ11" s="342"/>
      <c r="ABK11" s="342"/>
      <c r="ABL11" s="342"/>
      <c r="ABM11" s="342"/>
      <c r="ABN11" s="342"/>
      <c r="ABO11" s="342"/>
      <c r="ABP11" s="342"/>
      <c r="ABQ11" s="342"/>
      <c r="ABR11" s="342"/>
      <c r="ABS11" s="342"/>
      <c r="ABT11" s="342"/>
      <c r="ABU11" s="342"/>
      <c r="ABV11" s="342"/>
      <c r="ABW11" s="342"/>
      <c r="ABX11" s="342"/>
      <c r="ABY11" s="342"/>
      <c r="ABZ11" s="342"/>
      <c r="ACA11" s="342"/>
      <c r="ACB11" s="342"/>
      <c r="ACC11" s="342"/>
      <c r="ACD11" s="342"/>
      <c r="ACE11" s="342"/>
      <c r="ACF11" s="342"/>
      <c r="ACG11" s="342"/>
      <c r="ACH11" s="342"/>
      <c r="ACI11" s="342"/>
      <c r="ACJ11" s="342"/>
      <c r="ACK11" s="342"/>
      <c r="ACL11" s="342"/>
      <c r="ACM11" s="342"/>
      <c r="ACN11" s="342"/>
      <c r="ACO11" s="342"/>
      <c r="ACP11" s="342"/>
      <c r="ACQ11" s="342"/>
      <c r="ACR11" s="342"/>
      <c r="ACS11" s="342"/>
      <c r="ACT11" s="342"/>
      <c r="ACU11" s="342"/>
      <c r="ACV11" s="342"/>
      <c r="ACW11" s="342"/>
      <c r="ACX11" s="342"/>
      <c r="ACY11" s="342"/>
      <c r="ACZ11" s="342"/>
      <c r="ADA11" s="342"/>
      <c r="ADB11" s="342"/>
      <c r="ADC11" s="342"/>
      <c r="ADD11" s="342"/>
      <c r="ADE11" s="342"/>
      <c r="ADF11" s="342"/>
      <c r="ADG11" s="342"/>
      <c r="ADH11" s="342"/>
      <c r="ADI11" s="342"/>
      <c r="ADJ11" s="342"/>
      <c r="ADK11" s="342"/>
      <c r="ADL11" s="342"/>
      <c r="ADM11" s="342"/>
      <c r="ADN11" s="342"/>
      <c r="ADO11" s="342"/>
      <c r="ADP11" s="342"/>
      <c r="ADQ11" s="342"/>
      <c r="ADR11" s="342"/>
      <c r="ADS11" s="342"/>
      <c r="ADT11" s="342"/>
      <c r="ADU11" s="342"/>
      <c r="ADV11" s="342"/>
      <c r="ADW11" s="342"/>
      <c r="ADX11" s="342"/>
      <c r="ADY11" s="342"/>
      <c r="ADZ11" s="342"/>
      <c r="AEA11" s="342"/>
      <c r="AEB11" s="342"/>
      <c r="AEC11" s="342"/>
      <c r="AED11" s="342"/>
      <c r="AEE11" s="342"/>
      <c r="AEF11" s="342"/>
      <c r="AEG11" s="342"/>
      <c r="AEH11" s="342"/>
      <c r="AEI11" s="342"/>
      <c r="AEJ11" s="342"/>
      <c r="AEK11" s="342"/>
      <c r="AEL11" s="342"/>
      <c r="AEM11" s="342"/>
      <c r="AEN11" s="342"/>
      <c r="AEO11" s="342"/>
      <c r="AEP11" s="342"/>
      <c r="AEQ11" s="342"/>
      <c r="AER11" s="342"/>
      <c r="AES11" s="342"/>
      <c r="AET11" s="342"/>
      <c r="AEU11" s="342"/>
      <c r="AEV11" s="342"/>
      <c r="AEW11" s="342"/>
      <c r="AEX11" s="342"/>
      <c r="AEY11" s="342"/>
      <c r="AEZ11" s="342"/>
      <c r="AFA11" s="342"/>
      <c r="AFB11" s="342"/>
      <c r="AFC11" s="342"/>
      <c r="AFD11" s="342"/>
      <c r="AFE11" s="342"/>
      <c r="AFF11" s="342"/>
      <c r="AFG11" s="342"/>
      <c r="AFH11" s="342"/>
      <c r="AFI11" s="342"/>
      <c r="AFJ11" s="342"/>
      <c r="AFK11" s="342"/>
      <c r="AFL11" s="342"/>
      <c r="AFM11" s="342"/>
      <c r="AFN11" s="342"/>
      <c r="AFO11" s="342"/>
      <c r="AFP11" s="342"/>
      <c r="AFQ11" s="342"/>
      <c r="AFR11" s="342"/>
      <c r="AFS11" s="342"/>
      <c r="AFT11" s="342"/>
      <c r="AFU11" s="342"/>
      <c r="AFV11" s="342"/>
      <c r="AFW11" s="342"/>
      <c r="AFX11" s="342"/>
      <c r="AFY11" s="342"/>
      <c r="AFZ11" s="342"/>
      <c r="AGA11" s="342"/>
      <c r="AGB11" s="342"/>
      <c r="AGC11" s="342"/>
      <c r="AGD11" s="342"/>
      <c r="AGE11" s="342"/>
      <c r="AGF11" s="342"/>
      <c r="AGG11" s="342"/>
      <c r="AGH11" s="342"/>
      <c r="AGI11" s="342"/>
      <c r="AGJ11" s="342"/>
      <c r="AGK11" s="342"/>
      <c r="AGL11" s="342"/>
      <c r="AGM11" s="342"/>
      <c r="AGN11" s="342"/>
      <c r="AGO11" s="342"/>
      <c r="AGP11" s="342"/>
      <c r="AGQ11" s="342"/>
      <c r="AGR11" s="342"/>
      <c r="AGS11" s="342"/>
      <c r="AGT11" s="342"/>
      <c r="AGU11" s="342"/>
      <c r="AGV11" s="342"/>
      <c r="AGW11" s="342"/>
      <c r="AGX11" s="342"/>
      <c r="AGY11" s="342"/>
      <c r="AGZ11" s="342"/>
      <c r="AHA11" s="342"/>
      <c r="AHB11" s="342"/>
      <c r="AHC11" s="342"/>
      <c r="AHD11" s="342"/>
      <c r="AHE11" s="342"/>
      <c r="AHF11" s="342"/>
      <c r="AHG11" s="342"/>
      <c r="AHH11" s="342"/>
      <c r="AHI11" s="342"/>
      <c r="AHJ11" s="342"/>
      <c r="AHK11" s="342"/>
      <c r="AHL11" s="342"/>
      <c r="AHM11" s="342"/>
      <c r="AHN11" s="342"/>
      <c r="AHO11" s="342"/>
      <c r="AHP11" s="342"/>
      <c r="AHQ11" s="342"/>
      <c r="AHR11" s="342"/>
      <c r="AHS11" s="342"/>
      <c r="AHT11" s="342"/>
      <c r="AHU11" s="342"/>
      <c r="AHV11" s="342"/>
      <c r="AHW11" s="342"/>
      <c r="AHX11" s="342"/>
      <c r="AHY11" s="342"/>
      <c r="AHZ11" s="342"/>
      <c r="AIA11" s="342"/>
      <c r="AIB11" s="342"/>
      <c r="AIC11" s="342"/>
      <c r="AID11" s="342"/>
      <c r="AIE11" s="342"/>
      <c r="AIF11" s="342"/>
      <c r="AIG11" s="342"/>
      <c r="AIH11" s="342"/>
      <c r="AII11" s="342"/>
      <c r="AIJ11" s="342"/>
      <c r="AIK11" s="342"/>
      <c r="AIL11" s="342"/>
      <c r="AIM11" s="342"/>
      <c r="AIN11" s="342"/>
      <c r="AIO11" s="342"/>
      <c r="AIP11" s="342"/>
      <c r="AIQ11" s="342"/>
      <c r="AIR11" s="342"/>
      <c r="AIS11" s="342"/>
      <c r="AIT11" s="342"/>
      <c r="AIU11" s="342"/>
      <c r="AIV11" s="342"/>
      <c r="AIW11" s="342"/>
      <c r="AIX11" s="342"/>
      <c r="AIY11" s="342"/>
      <c r="AIZ11" s="342"/>
      <c r="AJA11" s="342"/>
      <c r="AJB11" s="342"/>
      <c r="AJC11" s="342"/>
      <c r="AJD11" s="342"/>
      <c r="AJE11" s="342"/>
      <c r="AJF11" s="342"/>
      <c r="AJG11" s="342"/>
      <c r="AJH11" s="342"/>
      <c r="AJI11" s="342"/>
      <c r="AJJ11" s="342"/>
      <c r="AJK11" s="342"/>
      <c r="AJL11" s="342"/>
      <c r="AJM11" s="342"/>
      <c r="AJN11" s="342"/>
      <c r="AJO11" s="342"/>
      <c r="AJP11" s="342"/>
      <c r="AJQ11" s="342"/>
      <c r="AJR11" s="342"/>
      <c r="AJS11" s="342"/>
      <c r="AJT11" s="342"/>
      <c r="AJU11" s="342"/>
      <c r="AJV11" s="342"/>
      <c r="AJW11" s="342"/>
      <c r="AJX11" s="342"/>
      <c r="AJY11" s="342"/>
      <c r="AJZ11" s="342"/>
      <c r="AKA11" s="342"/>
      <c r="AKB11" s="342"/>
      <c r="AKC11" s="342"/>
      <c r="AKD11" s="342"/>
      <c r="AKE11" s="342"/>
      <c r="AKF11" s="342"/>
      <c r="AKG11" s="342"/>
      <c r="AKH11" s="342"/>
      <c r="AKI11" s="342"/>
      <c r="AKJ11" s="342"/>
      <c r="AKK11" s="342"/>
      <c r="AKL11" s="342"/>
      <c r="AKM11" s="342"/>
      <c r="AKN11" s="342"/>
      <c r="AKO11" s="342"/>
      <c r="AKP11" s="342"/>
      <c r="AKQ11" s="342"/>
      <c r="AKR11" s="342"/>
      <c r="AKS11" s="342"/>
      <c r="AKT11" s="342"/>
      <c r="AKU11" s="342"/>
    </row>
    <row r="12" spans="1:983" s="140" customFormat="1" ht="39.950000000000003" customHeight="1" x14ac:dyDescent="0.7">
      <c r="A12" s="339" t="s">
        <v>45</v>
      </c>
      <c r="B12" s="368">
        <v>500804984.36407149</v>
      </c>
      <c r="C12" s="368">
        <v>10350850.375753125</v>
      </c>
      <c r="D12" s="369">
        <v>26903900.2658327</v>
      </c>
      <c r="E12" s="368">
        <v>42296452.121602289</v>
      </c>
      <c r="F12" s="369">
        <v>371231014.93041462</v>
      </c>
      <c r="G12" s="368">
        <v>23775326.825737026</v>
      </c>
      <c r="H12" s="368">
        <v>13329959.310836764</v>
      </c>
      <c r="I12" s="368">
        <v>18735586.0810376</v>
      </c>
      <c r="J12" s="368">
        <v>1007428074.2752856</v>
      </c>
      <c r="K12" s="369"/>
      <c r="L12" s="369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  <c r="Z12" s="342"/>
      <c r="AA12" s="342"/>
      <c r="AB12" s="342"/>
      <c r="AC12" s="342"/>
      <c r="AD12" s="342"/>
      <c r="AE12" s="342"/>
      <c r="AF12" s="342"/>
      <c r="AG12" s="342"/>
      <c r="AH12" s="342"/>
      <c r="AI12" s="342"/>
      <c r="AJ12" s="342"/>
      <c r="AK12" s="342"/>
      <c r="AL12" s="342"/>
      <c r="AM12" s="342"/>
      <c r="AN12" s="342"/>
      <c r="AO12" s="342"/>
      <c r="AP12" s="342"/>
      <c r="AQ12" s="342"/>
      <c r="AR12" s="342"/>
      <c r="AS12" s="342"/>
      <c r="AT12" s="342"/>
      <c r="AU12" s="342"/>
      <c r="AV12" s="342"/>
      <c r="AW12" s="342"/>
      <c r="AX12" s="342"/>
      <c r="AY12" s="342"/>
      <c r="AZ12" s="342"/>
      <c r="BA12" s="342"/>
      <c r="BB12" s="342"/>
      <c r="BC12" s="342"/>
      <c r="BD12" s="342"/>
      <c r="BE12" s="342"/>
      <c r="BF12" s="342"/>
      <c r="BG12" s="342"/>
      <c r="BH12" s="342"/>
      <c r="BI12" s="342"/>
      <c r="BJ12" s="342"/>
      <c r="BK12" s="342"/>
      <c r="BL12" s="342"/>
      <c r="BM12" s="342"/>
      <c r="BN12" s="342"/>
      <c r="BO12" s="342"/>
      <c r="BP12" s="342"/>
      <c r="BQ12" s="342"/>
      <c r="BR12" s="342"/>
      <c r="BS12" s="342"/>
      <c r="BT12" s="342"/>
      <c r="BU12" s="342"/>
      <c r="BV12" s="342"/>
      <c r="BW12" s="342"/>
      <c r="BX12" s="342"/>
      <c r="BY12" s="342"/>
      <c r="BZ12" s="342"/>
      <c r="CA12" s="342"/>
      <c r="CB12" s="342"/>
      <c r="CC12" s="342"/>
      <c r="CD12" s="342"/>
      <c r="CE12" s="342"/>
      <c r="CF12" s="342"/>
      <c r="CG12" s="342"/>
      <c r="CH12" s="342"/>
      <c r="CI12" s="342"/>
      <c r="CJ12" s="342"/>
      <c r="CK12" s="342"/>
      <c r="CL12" s="342"/>
      <c r="CM12" s="342"/>
      <c r="CN12" s="342"/>
      <c r="CO12" s="342"/>
      <c r="CP12" s="342"/>
      <c r="CQ12" s="342"/>
      <c r="CR12" s="342"/>
      <c r="CS12" s="342"/>
      <c r="CT12" s="342"/>
      <c r="CU12" s="342"/>
      <c r="CV12" s="342"/>
      <c r="CW12" s="342"/>
      <c r="CX12" s="342"/>
      <c r="CY12" s="342"/>
      <c r="CZ12" s="342"/>
      <c r="DA12" s="342"/>
      <c r="DB12" s="342"/>
      <c r="DC12" s="342"/>
      <c r="DD12" s="342"/>
      <c r="DE12" s="342"/>
      <c r="DF12" s="342"/>
      <c r="DG12" s="342"/>
      <c r="DH12" s="342"/>
      <c r="DI12" s="342"/>
      <c r="DJ12" s="342"/>
      <c r="DK12" s="342"/>
      <c r="DL12" s="342"/>
      <c r="DM12" s="342"/>
      <c r="DN12" s="342"/>
      <c r="DO12" s="342"/>
      <c r="DP12" s="342"/>
      <c r="DQ12" s="342"/>
      <c r="DR12" s="342"/>
      <c r="DS12" s="342"/>
      <c r="DT12" s="342"/>
      <c r="DU12" s="342"/>
      <c r="DV12" s="342"/>
      <c r="DW12" s="342"/>
      <c r="DX12" s="342"/>
      <c r="DY12" s="342"/>
      <c r="DZ12" s="342"/>
      <c r="EA12" s="342"/>
      <c r="EB12" s="342"/>
      <c r="EC12" s="342"/>
      <c r="ED12" s="342"/>
      <c r="EE12" s="342"/>
      <c r="EF12" s="342"/>
      <c r="EG12" s="342"/>
      <c r="EH12" s="342"/>
      <c r="EI12" s="342"/>
      <c r="EJ12" s="342"/>
      <c r="EK12" s="342"/>
      <c r="EL12" s="342"/>
      <c r="EM12" s="342"/>
      <c r="EN12" s="342"/>
      <c r="EO12" s="342"/>
      <c r="EP12" s="342"/>
      <c r="EQ12" s="342"/>
      <c r="ER12" s="342"/>
      <c r="ES12" s="342"/>
      <c r="ET12" s="342"/>
      <c r="EU12" s="342"/>
      <c r="EV12" s="342"/>
      <c r="EW12" s="342"/>
      <c r="EX12" s="342"/>
      <c r="EY12" s="342"/>
      <c r="EZ12" s="342"/>
      <c r="FA12" s="342"/>
      <c r="FB12" s="342"/>
      <c r="FC12" s="342"/>
      <c r="FD12" s="342"/>
      <c r="FE12" s="342"/>
      <c r="FF12" s="342"/>
      <c r="FG12" s="342"/>
      <c r="FH12" s="342"/>
      <c r="FI12" s="342"/>
      <c r="FJ12" s="342"/>
      <c r="FK12" s="342"/>
      <c r="FL12" s="342"/>
      <c r="FM12" s="342"/>
      <c r="FN12" s="342"/>
      <c r="FO12" s="342"/>
      <c r="FP12" s="342"/>
      <c r="FQ12" s="342"/>
      <c r="FR12" s="342"/>
      <c r="FS12" s="342"/>
      <c r="FT12" s="342"/>
      <c r="FU12" s="342"/>
      <c r="FV12" s="342"/>
      <c r="FW12" s="342"/>
      <c r="FX12" s="342"/>
      <c r="FY12" s="342"/>
      <c r="FZ12" s="342"/>
      <c r="GA12" s="342"/>
      <c r="GB12" s="342"/>
      <c r="GC12" s="342"/>
      <c r="GD12" s="342"/>
      <c r="GE12" s="342"/>
      <c r="GF12" s="342"/>
      <c r="GG12" s="342"/>
      <c r="GH12" s="342"/>
      <c r="GI12" s="342"/>
      <c r="GJ12" s="342"/>
      <c r="GK12" s="342"/>
      <c r="GL12" s="342"/>
      <c r="GM12" s="342"/>
      <c r="GN12" s="342"/>
      <c r="GO12" s="342"/>
      <c r="GP12" s="342"/>
      <c r="GQ12" s="342"/>
      <c r="GR12" s="342"/>
      <c r="GS12" s="342"/>
      <c r="GT12" s="342"/>
      <c r="GU12" s="342"/>
      <c r="GV12" s="342"/>
      <c r="GW12" s="342"/>
      <c r="GX12" s="342"/>
      <c r="GY12" s="342"/>
      <c r="GZ12" s="342"/>
      <c r="HA12" s="342"/>
      <c r="HB12" s="342"/>
      <c r="HC12" s="342"/>
      <c r="HD12" s="342"/>
      <c r="HE12" s="342"/>
      <c r="HF12" s="342"/>
      <c r="HG12" s="342"/>
      <c r="HH12" s="342"/>
      <c r="HI12" s="342"/>
      <c r="HJ12" s="342"/>
      <c r="HK12" s="342"/>
      <c r="HL12" s="342"/>
      <c r="HM12" s="342"/>
      <c r="HN12" s="342"/>
      <c r="HO12" s="342"/>
      <c r="HP12" s="342"/>
      <c r="HQ12" s="342"/>
      <c r="HR12" s="342"/>
      <c r="HS12" s="342"/>
      <c r="HT12" s="342"/>
      <c r="HU12" s="342"/>
      <c r="HV12" s="342"/>
      <c r="HW12" s="342"/>
      <c r="HX12" s="342"/>
      <c r="HY12" s="342"/>
      <c r="HZ12" s="342"/>
      <c r="IA12" s="342"/>
      <c r="IB12" s="342"/>
      <c r="IC12" s="342"/>
      <c r="ID12" s="342"/>
      <c r="IE12" s="342"/>
      <c r="IF12" s="342"/>
      <c r="IG12" s="342"/>
      <c r="IH12" s="342"/>
      <c r="II12" s="342"/>
      <c r="IJ12" s="342"/>
      <c r="IK12" s="342"/>
      <c r="IL12" s="342"/>
      <c r="IM12" s="342"/>
      <c r="IN12" s="342"/>
      <c r="IO12" s="342"/>
      <c r="IP12" s="342"/>
      <c r="IQ12" s="342"/>
      <c r="IR12" s="342"/>
      <c r="IS12" s="342"/>
      <c r="IT12" s="342"/>
      <c r="IU12" s="342"/>
      <c r="IV12" s="342"/>
      <c r="IW12" s="342"/>
      <c r="IX12" s="342"/>
      <c r="IY12" s="342"/>
      <c r="IZ12" s="342"/>
      <c r="JA12" s="342"/>
      <c r="JB12" s="342"/>
      <c r="JC12" s="342"/>
      <c r="JD12" s="342"/>
      <c r="JE12" s="342"/>
      <c r="JF12" s="342"/>
      <c r="JG12" s="342"/>
      <c r="JH12" s="342"/>
      <c r="JI12" s="342"/>
      <c r="JJ12" s="342"/>
      <c r="JK12" s="342"/>
      <c r="JL12" s="342"/>
      <c r="JM12" s="342"/>
      <c r="JN12" s="342"/>
      <c r="JO12" s="342"/>
      <c r="JP12" s="342"/>
      <c r="JQ12" s="342"/>
      <c r="JR12" s="342"/>
      <c r="JS12" s="342"/>
      <c r="JT12" s="342"/>
      <c r="JU12" s="342"/>
      <c r="JV12" s="342"/>
      <c r="JW12" s="342"/>
      <c r="JX12" s="342"/>
      <c r="JY12" s="342"/>
      <c r="JZ12" s="342"/>
      <c r="KA12" s="342"/>
      <c r="KB12" s="342"/>
      <c r="KC12" s="342"/>
      <c r="KD12" s="342"/>
      <c r="KE12" s="342"/>
      <c r="KF12" s="342"/>
      <c r="KG12" s="342"/>
      <c r="KH12" s="342"/>
      <c r="KI12" s="342"/>
      <c r="KJ12" s="342"/>
      <c r="KK12" s="342"/>
      <c r="KL12" s="342"/>
      <c r="KM12" s="342"/>
      <c r="KN12" s="342"/>
      <c r="KO12" s="342"/>
      <c r="KP12" s="342"/>
      <c r="KQ12" s="342"/>
      <c r="KR12" s="342"/>
      <c r="KS12" s="342"/>
      <c r="KT12" s="342"/>
      <c r="KU12" s="342"/>
      <c r="KV12" s="342"/>
      <c r="KW12" s="342"/>
      <c r="KX12" s="342"/>
      <c r="KY12" s="342"/>
      <c r="KZ12" s="342"/>
      <c r="LA12" s="342"/>
      <c r="LB12" s="342"/>
      <c r="LC12" s="342"/>
      <c r="LD12" s="342"/>
      <c r="LE12" s="342"/>
      <c r="LF12" s="342"/>
      <c r="LG12" s="342"/>
      <c r="LH12" s="342"/>
      <c r="LI12" s="342"/>
      <c r="LJ12" s="342"/>
      <c r="LK12" s="342"/>
      <c r="LL12" s="342"/>
      <c r="LM12" s="342"/>
      <c r="LN12" s="342"/>
      <c r="LO12" s="342"/>
      <c r="LP12" s="342"/>
      <c r="LQ12" s="342"/>
      <c r="LR12" s="342"/>
      <c r="LS12" s="342"/>
      <c r="LT12" s="342"/>
      <c r="LU12" s="342"/>
      <c r="LV12" s="342"/>
      <c r="LW12" s="342"/>
      <c r="LX12" s="342"/>
      <c r="LY12" s="342"/>
      <c r="LZ12" s="342"/>
      <c r="MA12" s="342"/>
      <c r="MB12" s="342"/>
      <c r="MC12" s="342"/>
      <c r="MD12" s="342"/>
      <c r="ME12" s="342"/>
      <c r="MF12" s="342"/>
      <c r="MG12" s="342"/>
      <c r="MH12" s="342"/>
      <c r="MI12" s="342"/>
      <c r="MJ12" s="342"/>
      <c r="MK12" s="342"/>
      <c r="ML12" s="342"/>
      <c r="MM12" s="342"/>
      <c r="MN12" s="342"/>
      <c r="MO12" s="342"/>
      <c r="MP12" s="342"/>
      <c r="MQ12" s="342"/>
      <c r="MR12" s="342"/>
      <c r="MS12" s="342"/>
      <c r="MT12" s="342"/>
      <c r="MU12" s="342"/>
      <c r="MV12" s="342"/>
      <c r="MW12" s="342"/>
      <c r="MX12" s="342"/>
      <c r="MY12" s="342"/>
      <c r="MZ12" s="342"/>
      <c r="NA12" s="342"/>
      <c r="NB12" s="342"/>
      <c r="NC12" s="342"/>
      <c r="ND12" s="342"/>
      <c r="NE12" s="342"/>
      <c r="NF12" s="342"/>
      <c r="NG12" s="342"/>
      <c r="NH12" s="342"/>
      <c r="NI12" s="342"/>
      <c r="NJ12" s="342"/>
      <c r="NK12" s="342"/>
      <c r="NL12" s="342"/>
      <c r="NM12" s="342"/>
      <c r="NN12" s="342"/>
      <c r="NO12" s="342"/>
      <c r="NP12" s="342"/>
      <c r="NQ12" s="342"/>
      <c r="NR12" s="342"/>
      <c r="NS12" s="342"/>
      <c r="NT12" s="342"/>
      <c r="NU12" s="342"/>
      <c r="NV12" s="342"/>
      <c r="NW12" s="342"/>
      <c r="NX12" s="342"/>
      <c r="NY12" s="342"/>
      <c r="NZ12" s="342"/>
      <c r="OA12" s="342"/>
      <c r="OB12" s="342"/>
      <c r="OC12" s="342"/>
      <c r="OD12" s="342"/>
      <c r="OE12" s="342"/>
      <c r="OF12" s="342"/>
      <c r="OG12" s="342"/>
      <c r="OH12" s="342"/>
      <c r="OI12" s="342"/>
      <c r="OJ12" s="342"/>
      <c r="OK12" s="342"/>
      <c r="OL12" s="342"/>
      <c r="OM12" s="342"/>
      <c r="ON12" s="342"/>
      <c r="OO12" s="342"/>
      <c r="OP12" s="342"/>
      <c r="OQ12" s="342"/>
      <c r="OR12" s="342"/>
      <c r="OS12" s="342"/>
      <c r="OT12" s="342"/>
      <c r="OU12" s="342"/>
      <c r="OV12" s="342"/>
      <c r="OW12" s="342"/>
      <c r="OX12" s="342"/>
      <c r="OY12" s="342"/>
      <c r="OZ12" s="342"/>
      <c r="PA12" s="342"/>
      <c r="PB12" s="342"/>
      <c r="PC12" s="342"/>
      <c r="PD12" s="342"/>
      <c r="PE12" s="342"/>
      <c r="PF12" s="342"/>
      <c r="PG12" s="342"/>
      <c r="PH12" s="342"/>
      <c r="PI12" s="342"/>
      <c r="PJ12" s="342"/>
      <c r="PK12" s="342"/>
      <c r="PL12" s="342"/>
      <c r="PM12" s="342"/>
      <c r="PN12" s="342"/>
      <c r="PO12" s="342"/>
      <c r="PP12" s="342"/>
      <c r="PQ12" s="342"/>
      <c r="PR12" s="342"/>
      <c r="PS12" s="342"/>
      <c r="PT12" s="342"/>
      <c r="PU12" s="342"/>
      <c r="PV12" s="342"/>
      <c r="PW12" s="342"/>
      <c r="PX12" s="342"/>
      <c r="PY12" s="342"/>
      <c r="PZ12" s="342"/>
      <c r="QA12" s="342"/>
      <c r="QB12" s="342"/>
      <c r="QC12" s="342"/>
      <c r="QD12" s="342"/>
      <c r="QE12" s="342"/>
      <c r="QF12" s="342"/>
      <c r="QG12" s="342"/>
      <c r="QH12" s="342"/>
      <c r="QI12" s="342"/>
      <c r="QJ12" s="342"/>
      <c r="QK12" s="342"/>
      <c r="QL12" s="342"/>
      <c r="QM12" s="342"/>
      <c r="QN12" s="342"/>
      <c r="QO12" s="342"/>
      <c r="QP12" s="342"/>
      <c r="QQ12" s="342"/>
      <c r="QR12" s="342"/>
      <c r="QS12" s="342"/>
      <c r="QT12" s="342"/>
      <c r="QU12" s="342"/>
      <c r="QV12" s="342"/>
      <c r="QW12" s="342"/>
      <c r="QX12" s="342"/>
      <c r="QY12" s="342"/>
      <c r="QZ12" s="342"/>
      <c r="RA12" s="342"/>
      <c r="RB12" s="342"/>
      <c r="RC12" s="342"/>
      <c r="RD12" s="342"/>
      <c r="RE12" s="342"/>
      <c r="RF12" s="342"/>
      <c r="RG12" s="342"/>
      <c r="RH12" s="342"/>
      <c r="RI12" s="342"/>
      <c r="RJ12" s="342"/>
      <c r="RK12" s="342"/>
      <c r="RL12" s="342"/>
      <c r="RM12" s="342"/>
      <c r="RN12" s="342"/>
      <c r="RO12" s="342"/>
      <c r="RP12" s="342"/>
      <c r="RQ12" s="342"/>
      <c r="RR12" s="342"/>
      <c r="RS12" s="342"/>
      <c r="RT12" s="342"/>
      <c r="RU12" s="342"/>
      <c r="RV12" s="342"/>
      <c r="RW12" s="342"/>
      <c r="RX12" s="342"/>
      <c r="RY12" s="342"/>
      <c r="RZ12" s="342"/>
      <c r="SA12" s="342"/>
      <c r="SB12" s="342"/>
      <c r="SC12" s="342"/>
      <c r="SD12" s="342"/>
      <c r="SE12" s="342"/>
      <c r="SF12" s="342"/>
      <c r="SG12" s="342"/>
      <c r="SH12" s="342"/>
      <c r="SI12" s="342"/>
      <c r="SJ12" s="342"/>
      <c r="SK12" s="342"/>
      <c r="SL12" s="342"/>
      <c r="SM12" s="342"/>
      <c r="SN12" s="342"/>
      <c r="SO12" s="342"/>
      <c r="SP12" s="342"/>
      <c r="SQ12" s="342"/>
      <c r="SR12" s="342"/>
      <c r="SS12" s="342"/>
      <c r="ST12" s="342"/>
      <c r="SU12" s="342"/>
      <c r="SV12" s="342"/>
      <c r="SW12" s="342"/>
      <c r="SX12" s="342"/>
      <c r="SY12" s="342"/>
      <c r="SZ12" s="342"/>
      <c r="TA12" s="342"/>
      <c r="TB12" s="342"/>
      <c r="TC12" s="342"/>
      <c r="TD12" s="342"/>
      <c r="TE12" s="342"/>
      <c r="TF12" s="342"/>
      <c r="TG12" s="342"/>
      <c r="TH12" s="342"/>
      <c r="TI12" s="342"/>
      <c r="TJ12" s="342"/>
      <c r="TK12" s="342"/>
      <c r="TL12" s="342"/>
      <c r="TM12" s="342"/>
      <c r="TN12" s="342"/>
      <c r="TO12" s="342"/>
      <c r="TP12" s="342"/>
      <c r="TQ12" s="342"/>
      <c r="TR12" s="342"/>
      <c r="TS12" s="342"/>
      <c r="TT12" s="342"/>
      <c r="TU12" s="342"/>
      <c r="TV12" s="342"/>
      <c r="TW12" s="342"/>
      <c r="TX12" s="342"/>
      <c r="TY12" s="342"/>
      <c r="TZ12" s="342"/>
      <c r="UA12" s="342"/>
      <c r="UB12" s="342"/>
      <c r="UC12" s="342"/>
      <c r="UD12" s="342"/>
      <c r="UE12" s="342"/>
      <c r="UF12" s="342"/>
      <c r="UG12" s="342"/>
      <c r="UH12" s="342"/>
      <c r="UI12" s="342"/>
      <c r="UJ12" s="342"/>
      <c r="UK12" s="342"/>
      <c r="UL12" s="342"/>
      <c r="UM12" s="342"/>
      <c r="UN12" s="342"/>
      <c r="UO12" s="342"/>
      <c r="UP12" s="342"/>
      <c r="UQ12" s="342"/>
      <c r="UR12" s="342"/>
      <c r="US12" s="342"/>
      <c r="UT12" s="342"/>
      <c r="UU12" s="342"/>
      <c r="UV12" s="342"/>
      <c r="UW12" s="342"/>
      <c r="UX12" s="342"/>
      <c r="UY12" s="342"/>
      <c r="UZ12" s="342"/>
      <c r="VA12" s="342"/>
      <c r="VB12" s="342"/>
      <c r="VC12" s="342"/>
      <c r="VD12" s="342"/>
      <c r="VE12" s="342"/>
      <c r="VF12" s="342"/>
      <c r="VG12" s="342"/>
      <c r="VH12" s="342"/>
      <c r="VI12" s="342"/>
      <c r="VJ12" s="342"/>
      <c r="VK12" s="342"/>
      <c r="VL12" s="342"/>
      <c r="VM12" s="342"/>
      <c r="VN12" s="342"/>
      <c r="VO12" s="342"/>
      <c r="VP12" s="342"/>
      <c r="VQ12" s="342"/>
      <c r="VR12" s="342"/>
      <c r="VS12" s="342"/>
      <c r="VT12" s="342"/>
      <c r="VU12" s="342"/>
      <c r="VV12" s="342"/>
      <c r="VW12" s="342"/>
      <c r="VX12" s="342"/>
      <c r="VY12" s="342"/>
      <c r="VZ12" s="342"/>
      <c r="WA12" s="342"/>
      <c r="WB12" s="342"/>
      <c r="WC12" s="342"/>
      <c r="WD12" s="342"/>
      <c r="WE12" s="342"/>
      <c r="WF12" s="342"/>
      <c r="WG12" s="342"/>
      <c r="WH12" s="342"/>
      <c r="WI12" s="342"/>
      <c r="WJ12" s="342"/>
      <c r="WK12" s="342"/>
      <c r="WL12" s="342"/>
      <c r="WM12" s="342"/>
      <c r="WN12" s="342"/>
      <c r="WO12" s="342"/>
      <c r="WP12" s="342"/>
      <c r="WQ12" s="342"/>
      <c r="WR12" s="342"/>
      <c r="WS12" s="342"/>
      <c r="WT12" s="342"/>
      <c r="WU12" s="342"/>
      <c r="WV12" s="342"/>
      <c r="WW12" s="342"/>
      <c r="WX12" s="342"/>
      <c r="WY12" s="342"/>
      <c r="WZ12" s="342"/>
      <c r="XA12" s="342"/>
      <c r="XB12" s="342"/>
      <c r="XC12" s="342"/>
      <c r="XD12" s="342"/>
      <c r="XE12" s="342"/>
      <c r="XF12" s="342"/>
      <c r="XG12" s="342"/>
      <c r="XH12" s="342"/>
      <c r="XI12" s="342"/>
      <c r="XJ12" s="342"/>
      <c r="XK12" s="342"/>
      <c r="XL12" s="342"/>
      <c r="XM12" s="342"/>
      <c r="XN12" s="342"/>
      <c r="XO12" s="342"/>
      <c r="XP12" s="342"/>
      <c r="XQ12" s="342"/>
      <c r="XR12" s="342"/>
      <c r="XS12" s="342"/>
      <c r="XT12" s="342"/>
      <c r="XU12" s="342"/>
      <c r="XV12" s="342"/>
      <c r="XW12" s="342"/>
      <c r="XX12" s="342"/>
      <c r="XY12" s="342"/>
      <c r="XZ12" s="342"/>
      <c r="YA12" s="342"/>
      <c r="YB12" s="342"/>
      <c r="YC12" s="342"/>
      <c r="YD12" s="342"/>
      <c r="YE12" s="342"/>
      <c r="YF12" s="342"/>
      <c r="YG12" s="342"/>
      <c r="YH12" s="342"/>
      <c r="YI12" s="342"/>
      <c r="YJ12" s="342"/>
      <c r="YK12" s="342"/>
      <c r="YL12" s="342"/>
      <c r="YM12" s="342"/>
      <c r="YN12" s="342"/>
      <c r="YO12" s="342"/>
      <c r="YP12" s="342"/>
      <c r="YQ12" s="342"/>
      <c r="YR12" s="342"/>
      <c r="YS12" s="342"/>
      <c r="YT12" s="342"/>
      <c r="YU12" s="342"/>
      <c r="YV12" s="342"/>
      <c r="YW12" s="342"/>
      <c r="YX12" s="342"/>
      <c r="YY12" s="342"/>
      <c r="YZ12" s="342"/>
      <c r="ZA12" s="342"/>
      <c r="ZB12" s="342"/>
      <c r="ZC12" s="342"/>
      <c r="ZD12" s="342"/>
      <c r="ZE12" s="342"/>
      <c r="ZF12" s="342"/>
      <c r="ZG12" s="342"/>
      <c r="ZH12" s="342"/>
      <c r="ZI12" s="342"/>
      <c r="ZJ12" s="342"/>
      <c r="ZK12" s="342"/>
      <c r="ZL12" s="342"/>
      <c r="ZM12" s="342"/>
      <c r="ZN12" s="342"/>
      <c r="ZO12" s="342"/>
      <c r="ZP12" s="342"/>
      <c r="ZQ12" s="342"/>
      <c r="ZR12" s="342"/>
      <c r="ZS12" s="342"/>
      <c r="ZT12" s="342"/>
      <c r="ZU12" s="342"/>
      <c r="ZV12" s="342"/>
      <c r="ZW12" s="342"/>
      <c r="ZX12" s="342"/>
      <c r="ZY12" s="342"/>
      <c r="ZZ12" s="342"/>
      <c r="AAA12" s="342"/>
      <c r="AAB12" s="342"/>
      <c r="AAC12" s="342"/>
      <c r="AAD12" s="342"/>
      <c r="AAE12" s="342"/>
      <c r="AAF12" s="342"/>
      <c r="AAG12" s="342"/>
      <c r="AAH12" s="342"/>
      <c r="AAI12" s="342"/>
      <c r="AAJ12" s="342"/>
      <c r="AAK12" s="342"/>
      <c r="AAL12" s="342"/>
      <c r="AAM12" s="342"/>
      <c r="AAN12" s="342"/>
      <c r="AAO12" s="342"/>
      <c r="AAP12" s="342"/>
      <c r="AAQ12" s="342"/>
      <c r="AAR12" s="342"/>
      <c r="AAS12" s="342"/>
      <c r="AAT12" s="342"/>
      <c r="AAU12" s="342"/>
      <c r="AAV12" s="342"/>
      <c r="AAW12" s="342"/>
      <c r="AAX12" s="342"/>
      <c r="AAY12" s="342"/>
      <c r="AAZ12" s="342"/>
      <c r="ABA12" s="342"/>
      <c r="ABB12" s="342"/>
      <c r="ABC12" s="342"/>
      <c r="ABD12" s="342"/>
      <c r="ABE12" s="342"/>
      <c r="ABF12" s="342"/>
      <c r="ABG12" s="342"/>
      <c r="ABH12" s="342"/>
      <c r="ABI12" s="342"/>
      <c r="ABJ12" s="342"/>
      <c r="ABK12" s="342"/>
      <c r="ABL12" s="342"/>
      <c r="ABM12" s="342"/>
      <c r="ABN12" s="342"/>
      <c r="ABO12" s="342"/>
      <c r="ABP12" s="342"/>
      <c r="ABQ12" s="342"/>
      <c r="ABR12" s="342"/>
      <c r="ABS12" s="342"/>
      <c r="ABT12" s="342"/>
      <c r="ABU12" s="342"/>
      <c r="ABV12" s="342"/>
      <c r="ABW12" s="342"/>
      <c r="ABX12" s="342"/>
      <c r="ABY12" s="342"/>
      <c r="ABZ12" s="342"/>
      <c r="ACA12" s="342"/>
      <c r="ACB12" s="342"/>
      <c r="ACC12" s="342"/>
      <c r="ACD12" s="342"/>
      <c r="ACE12" s="342"/>
      <c r="ACF12" s="342"/>
      <c r="ACG12" s="342"/>
      <c r="ACH12" s="342"/>
      <c r="ACI12" s="342"/>
      <c r="ACJ12" s="342"/>
      <c r="ACK12" s="342"/>
      <c r="ACL12" s="342"/>
      <c r="ACM12" s="342"/>
      <c r="ACN12" s="342"/>
      <c r="ACO12" s="342"/>
      <c r="ACP12" s="342"/>
      <c r="ACQ12" s="342"/>
      <c r="ACR12" s="342"/>
      <c r="ACS12" s="342"/>
      <c r="ACT12" s="342"/>
      <c r="ACU12" s="342"/>
      <c r="ACV12" s="342"/>
      <c r="ACW12" s="342"/>
      <c r="ACX12" s="342"/>
      <c r="ACY12" s="342"/>
      <c r="ACZ12" s="342"/>
      <c r="ADA12" s="342"/>
      <c r="ADB12" s="342"/>
      <c r="ADC12" s="342"/>
      <c r="ADD12" s="342"/>
      <c r="ADE12" s="342"/>
      <c r="ADF12" s="342"/>
      <c r="ADG12" s="342"/>
      <c r="ADH12" s="342"/>
      <c r="ADI12" s="342"/>
      <c r="ADJ12" s="342"/>
      <c r="ADK12" s="342"/>
      <c r="ADL12" s="342"/>
      <c r="ADM12" s="342"/>
      <c r="ADN12" s="342"/>
      <c r="ADO12" s="342"/>
      <c r="ADP12" s="342"/>
      <c r="ADQ12" s="342"/>
      <c r="ADR12" s="342"/>
      <c r="ADS12" s="342"/>
      <c r="ADT12" s="342"/>
      <c r="ADU12" s="342"/>
      <c r="ADV12" s="342"/>
      <c r="ADW12" s="342"/>
      <c r="ADX12" s="342"/>
      <c r="ADY12" s="342"/>
      <c r="ADZ12" s="342"/>
      <c r="AEA12" s="342"/>
      <c r="AEB12" s="342"/>
      <c r="AEC12" s="342"/>
      <c r="AED12" s="342"/>
      <c r="AEE12" s="342"/>
      <c r="AEF12" s="342"/>
      <c r="AEG12" s="342"/>
      <c r="AEH12" s="342"/>
      <c r="AEI12" s="342"/>
      <c r="AEJ12" s="342"/>
      <c r="AEK12" s="342"/>
      <c r="AEL12" s="342"/>
      <c r="AEM12" s="342"/>
      <c r="AEN12" s="342"/>
      <c r="AEO12" s="342"/>
      <c r="AEP12" s="342"/>
      <c r="AEQ12" s="342"/>
      <c r="AER12" s="342"/>
      <c r="AES12" s="342"/>
      <c r="AET12" s="342"/>
      <c r="AEU12" s="342"/>
      <c r="AEV12" s="342"/>
      <c r="AEW12" s="342"/>
      <c r="AEX12" s="342"/>
      <c r="AEY12" s="342"/>
      <c r="AEZ12" s="342"/>
      <c r="AFA12" s="342"/>
      <c r="AFB12" s="342"/>
      <c r="AFC12" s="342"/>
      <c r="AFD12" s="342"/>
      <c r="AFE12" s="342"/>
      <c r="AFF12" s="342"/>
      <c r="AFG12" s="342"/>
      <c r="AFH12" s="342"/>
      <c r="AFI12" s="342"/>
      <c r="AFJ12" s="342"/>
      <c r="AFK12" s="342"/>
      <c r="AFL12" s="342"/>
      <c r="AFM12" s="342"/>
      <c r="AFN12" s="342"/>
      <c r="AFO12" s="342"/>
      <c r="AFP12" s="342"/>
      <c r="AFQ12" s="342"/>
      <c r="AFR12" s="342"/>
      <c r="AFS12" s="342"/>
      <c r="AFT12" s="342"/>
      <c r="AFU12" s="342"/>
      <c r="AFV12" s="342"/>
      <c r="AFW12" s="342"/>
      <c r="AFX12" s="342"/>
      <c r="AFY12" s="342"/>
      <c r="AFZ12" s="342"/>
      <c r="AGA12" s="342"/>
      <c r="AGB12" s="342"/>
      <c r="AGC12" s="342"/>
      <c r="AGD12" s="342"/>
      <c r="AGE12" s="342"/>
      <c r="AGF12" s="342"/>
      <c r="AGG12" s="342"/>
      <c r="AGH12" s="342"/>
      <c r="AGI12" s="342"/>
      <c r="AGJ12" s="342"/>
      <c r="AGK12" s="342"/>
      <c r="AGL12" s="342"/>
      <c r="AGM12" s="342"/>
      <c r="AGN12" s="342"/>
      <c r="AGO12" s="342"/>
      <c r="AGP12" s="342"/>
      <c r="AGQ12" s="342"/>
      <c r="AGR12" s="342"/>
      <c r="AGS12" s="342"/>
      <c r="AGT12" s="342"/>
      <c r="AGU12" s="342"/>
      <c r="AGV12" s="342"/>
      <c r="AGW12" s="342"/>
      <c r="AGX12" s="342"/>
      <c r="AGY12" s="342"/>
      <c r="AGZ12" s="342"/>
      <c r="AHA12" s="342"/>
      <c r="AHB12" s="342"/>
      <c r="AHC12" s="342"/>
      <c r="AHD12" s="342"/>
      <c r="AHE12" s="342"/>
      <c r="AHF12" s="342"/>
      <c r="AHG12" s="342"/>
      <c r="AHH12" s="342"/>
      <c r="AHI12" s="342"/>
      <c r="AHJ12" s="342"/>
      <c r="AHK12" s="342"/>
      <c r="AHL12" s="342"/>
      <c r="AHM12" s="342"/>
      <c r="AHN12" s="342"/>
      <c r="AHO12" s="342"/>
      <c r="AHP12" s="342"/>
      <c r="AHQ12" s="342"/>
      <c r="AHR12" s="342"/>
      <c r="AHS12" s="342"/>
      <c r="AHT12" s="342"/>
      <c r="AHU12" s="342"/>
      <c r="AHV12" s="342"/>
      <c r="AHW12" s="342"/>
      <c r="AHX12" s="342"/>
      <c r="AHY12" s="342"/>
      <c r="AHZ12" s="342"/>
      <c r="AIA12" s="342"/>
      <c r="AIB12" s="342"/>
      <c r="AIC12" s="342"/>
      <c r="AID12" s="342"/>
      <c r="AIE12" s="342"/>
      <c r="AIF12" s="342"/>
      <c r="AIG12" s="342"/>
      <c r="AIH12" s="342"/>
      <c r="AII12" s="342"/>
      <c r="AIJ12" s="342"/>
      <c r="AIK12" s="342"/>
      <c r="AIL12" s="342"/>
      <c r="AIM12" s="342"/>
      <c r="AIN12" s="342"/>
      <c r="AIO12" s="342"/>
      <c r="AIP12" s="342"/>
      <c r="AIQ12" s="342"/>
      <c r="AIR12" s="342"/>
      <c r="AIS12" s="342"/>
      <c r="AIT12" s="342"/>
      <c r="AIU12" s="342"/>
      <c r="AIV12" s="342"/>
      <c r="AIW12" s="342"/>
      <c r="AIX12" s="342"/>
      <c r="AIY12" s="342"/>
      <c r="AIZ12" s="342"/>
      <c r="AJA12" s="342"/>
      <c r="AJB12" s="342"/>
      <c r="AJC12" s="342"/>
      <c r="AJD12" s="342"/>
      <c r="AJE12" s="342"/>
      <c r="AJF12" s="342"/>
      <c r="AJG12" s="342"/>
      <c r="AJH12" s="342"/>
      <c r="AJI12" s="342"/>
      <c r="AJJ12" s="342"/>
      <c r="AJK12" s="342"/>
      <c r="AJL12" s="342"/>
      <c r="AJM12" s="342"/>
      <c r="AJN12" s="342"/>
      <c r="AJO12" s="342"/>
      <c r="AJP12" s="342"/>
      <c r="AJQ12" s="342"/>
      <c r="AJR12" s="342"/>
      <c r="AJS12" s="342"/>
      <c r="AJT12" s="342"/>
      <c r="AJU12" s="342"/>
      <c r="AJV12" s="342"/>
      <c r="AJW12" s="342"/>
      <c r="AJX12" s="342"/>
      <c r="AJY12" s="342"/>
      <c r="AJZ12" s="342"/>
      <c r="AKA12" s="342"/>
      <c r="AKB12" s="342"/>
      <c r="AKC12" s="342"/>
      <c r="AKD12" s="342"/>
      <c r="AKE12" s="342"/>
      <c r="AKF12" s="342"/>
      <c r="AKG12" s="342"/>
      <c r="AKH12" s="342"/>
      <c r="AKI12" s="342"/>
      <c r="AKJ12" s="342"/>
      <c r="AKK12" s="342"/>
      <c r="AKL12" s="342"/>
      <c r="AKM12" s="342"/>
      <c r="AKN12" s="342"/>
      <c r="AKO12" s="342"/>
      <c r="AKP12" s="342"/>
      <c r="AKQ12" s="342"/>
      <c r="AKR12" s="342"/>
      <c r="AKS12" s="342"/>
      <c r="AKT12" s="342"/>
      <c r="AKU12" s="342"/>
    </row>
    <row r="13" spans="1:983" s="140" customFormat="1" ht="39.950000000000003" customHeight="1" x14ac:dyDescent="0.7">
      <c r="A13" s="339" t="s">
        <v>46</v>
      </c>
      <c r="B13" s="368">
        <v>661599874.1188308</v>
      </c>
      <c r="C13" s="368">
        <v>10977095.796077775</v>
      </c>
      <c r="D13" s="369">
        <v>18369845.280039895</v>
      </c>
      <c r="E13" s="368">
        <v>41365667.969087571</v>
      </c>
      <c r="F13" s="369">
        <v>258302175.01296327</v>
      </c>
      <c r="G13" s="368">
        <v>21974637.550939023</v>
      </c>
      <c r="H13" s="368">
        <v>13207997.079869308</v>
      </c>
      <c r="I13" s="368">
        <v>15382150.500249263</v>
      </c>
      <c r="J13" s="368">
        <v>1041179443.308057</v>
      </c>
      <c r="K13" s="369"/>
      <c r="L13" s="369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  <c r="AA13" s="342"/>
      <c r="AB13" s="342"/>
      <c r="AC13" s="342"/>
      <c r="AD13" s="342"/>
      <c r="AE13" s="342"/>
      <c r="AF13" s="342"/>
      <c r="AG13" s="342"/>
      <c r="AH13" s="342"/>
      <c r="AI13" s="342"/>
      <c r="AJ13" s="342"/>
      <c r="AK13" s="342"/>
      <c r="AL13" s="342"/>
      <c r="AM13" s="342"/>
      <c r="AN13" s="342"/>
      <c r="AO13" s="342"/>
      <c r="AP13" s="342"/>
      <c r="AQ13" s="342"/>
      <c r="AR13" s="342"/>
      <c r="AS13" s="342"/>
      <c r="AT13" s="342"/>
      <c r="AU13" s="342"/>
      <c r="AV13" s="342"/>
      <c r="AW13" s="342"/>
      <c r="AX13" s="342"/>
      <c r="AY13" s="342"/>
      <c r="AZ13" s="342"/>
      <c r="BA13" s="342"/>
      <c r="BB13" s="342"/>
      <c r="BC13" s="342"/>
      <c r="BD13" s="342"/>
      <c r="BE13" s="342"/>
      <c r="BF13" s="342"/>
      <c r="BG13" s="342"/>
      <c r="BH13" s="342"/>
      <c r="BI13" s="342"/>
      <c r="BJ13" s="342"/>
      <c r="BK13" s="342"/>
      <c r="BL13" s="342"/>
      <c r="BM13" s="342"/>
      <c r="BN13" s="342"/>
      <c r="BO13" s="342"/>
      <c r="BP13" s="342"/>
      <c r="BQ13" s="342"/>
      <c r="BR13" s="342"/>
      <c r="BS13" s="342"/>
      <c r="BT13" s="342"/>
      <c r="BU13" s="342"/>
      <c r="BV13" s="342"/>
      <c r="BW13" s="342"/>
      <c r="BX13" s="342"/>
      <c r="BY13" s="342"/>
      <c r="BZ13" s="342"/>
      <c r="CA13" s="342"/>
      <c r="CB13" s="342"/>
      <c r="CC13" s="342"/>
      <c r="CD13" s="342"/>
      <c r="CE13" s="342"/>
      <c r="CF13" s="342"/>
      <c r="CG13" s="342"/>
      <c r="CH13" s="342"/>
      <c r="CI13" s="342"/>
      <c r="CJ13" s="342"/>
      <c r="CK13" s="342"/>
      <c r="CL13" s="342"/>
      <c r="CM13" s="342"/>
      <c r="CN13" s="342"/>
      <c r="CO13" s="342"/>
      <c r="CP13" s="342"/>
      <c r="CQ13" s="342"/>
      <c r="CR13" s="342"/>
      <c r="CS13" s="342"/>
      <c r="CT13" s="342"/>
      <c r="CU13" s="342"/>
      <c r="CV13" s="342"/>
      <c r="CW13" s="342"/>
      <c r="CX13" s="342"/>
      <c r="CY13" s="342"/>
      <c r="CZ13" s="342"/>
      <c r="DA13" s="342"/>
      <c r="DB13" s="342"/>
      <c r="DC13" s="342"/>
      <c r="DD13" s="342"/>
      <c r="DE13" s="342"/>
      <c r="DF13" s="342"/>
      <c r="DG13" s="342"/>
      <c r="DH13" s="342"/>
      <c r="DI13" s="342"/>
      <c r="DJ13" s="342"/>
      <c r="DK13" s="342"/>
      <c r="DL13" s="342"/>
      <c r="DM13" s="342"/>
      <c r="DN13" s="342"/>
      <c r="DO13" s="342"/>
      <c r="DP13" s="342"/>
      <c r="DQ13" s="342"/>
      <c r="DR13" s="342"/>
      <c r="DS13" s="342"/>
      <c r="DT13" s="342"/>
      <c r="DU13" s="342"/>
      <c r="DV13" s="342"/>
      <c r="DW13" s="342"/>
      <c r="DX13" s="342"/>
      <c r="DY13" s="342"/>
      <c r="DZ13" s="342"/>
      <c r="EA13" s="342"/>
      <c r="EB13" s="342"/>
      <c r="EC13" s="342"/>
      <c r="ED13" s="342"/>
      <c r="EE13" s="342"/>
      <c r="EF13" s="342"/>
      <c r="EG13" s="342"/>
      <c r="EH13" s="342"/>
      <c r="EI13" s="342"/>
      <c r="EJ13" s="342"/>
      <c r="EK13" s="342"/>
      <c r="EL13" s="342"/>
      <c r="EM13" s="342"/>
      <c r="EN13" s="342"/>
      <c r="EO13" s="342"/>
      <c r="EP13" s="342"/>
      <c r="EQ13" s="342"/>
      <c r="ER13" s="342"/>
      <c r="ES13" s="342"/>
      <c r="ET13" s="342"/>
      <c r="EU13" s="342"/>
      <c r="EV13" s="342"/>
      <c r="EW13" s="342"/>
      <c r="EX13" s="342"/>
      <c r="EY13" s="342"/>
      <c r="EZ13" s="342"/>
      <c r="FA13" s="342"/>
      <c r="FB13" s="342"/>
      <c r="FC13" s="342"/>
      <c r="FD13" s="342"/>
      <c r="FE13" s="342"/>
      <c r="FF13" s="342"/>
      <c r="FG13" s="342"/>
      <c r="FH13" s="342"/>
      <c r="FI13" s="342"/>
      <c r="FJ13" s="342"/>
      <c r="FK13" s="342"/>
      <c r="FL13" s="342"/>
      <c r="FM13" s="342"/>
      <c r="FN13" s="342"/>
      <c r="FO13" s="342"/>
      <c r="FP13" s="342"/>
      <c r="FQ13" s="342"/>
      <c r="FR13" s="342"/>
      <c r="FS13" s="342"/>
      <c r="FT13" s="342"/>
      <c r="FU13" s="342"/>
      <c r="FV13" s="342"/>
      <c r="FW13" s="342"/>
      <c r="FX13" s="342"/>
      <c r="FY13" s="342"/>
      <c r="FZ13" s="342"/>
      <c r="GA13" s="342"/>
      <c r="GB13" s="342"/>
      <c r="GC13" s="342"/>
      <c r="GD13" s="342"/>
      <c r="GE13" s="342"/>
      <c r="GF13" s="342"/>
      <c r="GG13" s="342"/>
      <c r="GH13" s="342"/>
      <c r="GI13" s="342"/>
      <c r="GJ13" s="342"/>
      <c r="GK13" s="342"/>
      <c r="GL13" s="342"/>
      <c r="GM13" s="342"/>
      <c r="GN13" s="342"/>
      <c r="GO13" s="342"/>
      <c r="GP13" s="342"/>
      <c r="GQ13" s="342"/>
      <c r="GR13" s="342"/>
      <c r="GS13" s="342"/>
      <c r="GT13" s="342"/>
      <c r="GU13" s="342"/>
      <c r="GV13" s="342"/>
      <c r="GW13" s="342"/>
      <c r="GX13" s="342"/>
      <c r="GY13" s="342"/>
      <c r="GZ13" s="342"/>
      <c r="HA13" s="342"/>
      <c r="HB13" s="342"/>
      <c r="HC13" s="342"/>
      <c r="HD13" s="342"/>
      <c r="HE13" s="342"/>
      <c r="HF13" s="342"/>
      <c r="HG13" s="342"/>
      <c r="HH13" s="342"/>
      <c r="HI13" s="342"/>
      <c r="HJ13" s="342"/>
      <c r="HK13" s="342"/>
      <c r="HL13" s="342"/>
      <c r="HM13" s="342"/>
      <c r="HN13" s="342"/>
      <c r="HO13" s="342"/>
      <c r="HP13" s="342"/>
      <c r="HQ13" s="342"/>
      <c r="HR13" s="342"/>
      <c r="HS13" s="342"/>
      <c r="HT13" s="342"/>
      <c r="HU13" s="342"/>
      <c r="HV13" s="342"/>
      <c r="HW13" s="342"/>
      <c r="HX13" s="342"/>
      <c r="HY13" s="342"/>
      <c r="HZ13" s="342"/>
      <c r="IA13" s="342"/>
      <c r="IB13" s="342"/>
      <c r="IC13" s="342"/>
      <c r="ID13" s="342"/>
      <c r="IE13" s="342"/>
      <c r="IF13" s="342"/>
      <c r="IG13" s="342"/>
      <c r="IH13" s="342"/>
      <c r="II13" s="342"/>
      <c r="IJ13" s="342"/>
      <c r="IK13" s="342"/>
      <c r="IL13" s="342"/>
      <c r="IM13" s="342"/>
      <c r="IN13" s="342"/>
      <c r="IO13" s="342"/>
      <c r="IP13" s="342"/>
      <c r="IQ13" s="342"/>
      <c r="IR13" s="342"/>
      <c r="IS13" s="342"/>
      <c r="IT13" s="342"/>
      <c r="IU13" s="342"/>
      <c r="IV13" s="342"/>
      <c r="IW13" s="342"/>
      <c r="IX13" s="342"/>
      <c r="IY13" s="342"/>
      <c r="IZ13" s="342"/>
      <c r="JA13" s="342"/>
      <c r="JB13" s="342"/>
      <c r="JC13" s="342"/>
      <c r="JD13" s="342"/>
      <c r="JE13" s="342"/>
      <c r="JF13" s="342"/>
      <c r="JG13" s="342"/>
      <c r="JH13" s="342"/>
      <c r="JI13" s="342"/>
      <c r="JJ13" s="342"/>
      <c r="JK13" s="342"/>
      <c r="JL13" s="342"/>
      <c r="JM13" s="342"/>
      <c r="JN13" s="342"/>
      <c r="JO13" s="342"/>
      <c r="JP13" s="342"/>
      <c r="JQ13" s="342"/>
      <c r="JR13" s="342"/>
      <c r="JS13" s="342"/>
      <c r="JT13" s="342"/>
      <c r="JU13" s="342"/>
      <c r="JV13" s="342"/>
      <c r="JW13" s="342"/>
      <c r="JX13" s="342"/>
      <c r="JY13" s="342"/>
      <c r="JZ13" s="342"/>
      <c r="KA13" s="342"/>
      <c r="KB13" s="342"/>
      <c r="KC13" s="342"/>
      <c r="KD13" s="342"/>
      <c r="KE13" s="342"/>
      <c r="KF13" s="342"/>
      <c r="KG13" s="342"/>
      <c r="KH13" s="342"/>
      <c r="KI13" s="342"/>
      <c r="KJ13" s="342"/>
      <c r="KK13" s="342"/>
      <c r="KL13" s="342"/>
      <c r="KM13" s="342"/>
      <c r="KN13" s="342"/>
      <c r="KO13" s="342"/>
      <c r="KP13" s="342"/>
      <c r="KQ13" s="342"/>
      <c r="KR13" s="342"/>
      <c r="KS13" s="342"/>
      <c r="KT13" s="342"/>
      <c r="KU13" s="342"/>
      <c r="KV13" s="342"/>
      <c r="KW13" s="342"/>
      <c r="KX13" s="342"/>
      <c r="KY13" s="342"/>
      <c r="KZ13" s="342"/>
      <c r="LA13" s="342"/>
      <c r="LB13" s="342"/>
      <c r="LC13" s="342"/>
      <c r="LD13" s="342"/>
      <c r="LE13" s="342"/>
      <c r="LF13" s="342"/>
      <c r="LG13" s="342"/>
      <c r="LH13" s="342"/>
      <c r="LI13" s="342"/>
      <c r="LJ13" s="342"/>
      <c r="LK13" s="342"/>
      <c r="LL13" s="342"/>
      <c r="LM13" s="342"/>
      <c r="LN13" s="342"/>
      <c r="LO13" s="342"/>
      <c r="LP13" s="342"/>
      <c r="LQ13" s="342"/>
      <c r="LR13" s="342"/>
      <c r="LS13" s="342"/>
      <c r="LT13" s="342"/>
      <c r="LU13" s="342"/>
      <c r="LV13" s="342"/>
      <c r="LW13" s="342"/>
      <c r="LX13" s="342"/>
      <c r="LY13" s="342"/>
      <c r="LZ13" s="342"/>
      <c r="MA13" s="342"/>
      <c r="MB13" s="342"/>
      <c r="MC13" s="342"/>
      <c r="MD13" s="342"/>
      <c r="ME13" s="342"/>
      <c r="MF13" s="342"/>
      <c r="MG13" s="342"/>
      <c r="MH13" s="342"/>
      <c r="MI13" s="342"/>
      <c r="MJ13" s="342"/>
      <c r="MK13" s="342"/>
      <c r="ML13" s="342"/>
      <c r="MM13" s="342"/>
      <c r="MN13" s="342"/>
      <c r="MO13" s="342"/>
      <c r="MP13" s="342"/>
      <c r="MQ13" s="342"/>
      <c r="MR13" s="342"/>
      <c r="MS13" s="342"/>
      <c r="MT13" s="342"/>
      <c r="MU13" s="342"/>
      <c r="MV13" s="342"/>
      <c r="MW13" s="342"/>
      <c r="MX13" s="342"/>
      <c r="MY13" s="342"/>
      <c r="MZ13" s="342"/>
      <c r="NA13" s="342"/>
      <c r="NB13" s="342"/>
      <c r="NC13" s="342"/>
      <c r="ND13" s="342"/>
      <c r="NE13" s="342"/>
      <c r="NF13" s="342"/>
      <c r="NG13" s="342"/>
      <c r="NH13" s="342"/>
      <c r="NI13" s="342"/>
      <c r="NJ13" s="342"/>
      <c r="NK13" s="342"/>
      <c r="NL13" s="342"/>
      <c r="NM13" s="342"/>
      <c r="NN13" s="342"/>
      <c r="NO13" s="342"/>
      <c r="NP13" s="342"/>
      <c r="NQ13" s="342"/>
      <c r="NR13" s="342"/>
      <c r="NS13" s="342"/>
      <c r="NT13" s="342"/>
      <c r="NU13" s="342"/>
      <c r="NV13" s="342"/>
      <c r="NW13" s="342"/>
      <c r="NX13" s="342"/>
      <c r="NY13" s="342"/>
      <c r="NZ13" s="342"/>
      <c r="OA13" s="342"/>
      <c r="OB13" s="342"/>
      <c r="OC13" s="342"/>
      <c r="OD13" s="342"/>
      <c r="OE13" s="342"/>
      <c r="OF13" s="342"/>
      <c r="OG13" s="342"/>
      <c r="OH13" s="342"/>
      <c r="OI13" s="342"/>
      <c r="OJ13" s="342"/>
      <c r="OK13" s="342"/>
      <c r="OL13" s="342"/>
      <c r="OM13" s="342"/>
      <c r="ON13" s="342"/>
      <c r="OO13" s="342"/>
      <c r="OP13" s="342"/>
      <c r="OQ13" s="342"/>
      <c r="OR13" s="342"/>
      <c r="OS13" s="342"/>
      <c r="OT13" s="342"/>
      <c r="OU13" s="342"/>
      <c r="OV13" s="342"/>
      <c r="OW13" s="342"/>
      <c r="OX13" s="342"/>
      <c r="OY13" s="342"/>
      <c r="OZ13" s="342"/>
      <c r="PA13" s="342"/>
      <c r="PB13" s="342"/>
      <c r="PC13" s="342"/>
      <c r="PD13" s="342"/>
      <c r="PE13" s="342"/>
      <c r="PF13" s="342"/>
      <c r="PG13" s="342"/>
      <c r="PH13" s="342"/>
      <c r="PI13" s="342"/>
      <c r="PJ13" s="342"/>
      <c r="PK13" s="342"/>
      <c r="PL13" s="342"/>
      <c r="PM13" s="342"/>
      <c r="PN13" s="342"/>
      <c r="PO13" s="342"/>
      <c r="PP13" s="342"/>
      <c r="PQ13" s="342"/>
      <c r="PR13" s="342"/>
      <c r="PS13" s="342"/>
      <c r="PT13" s="342"/>
      <c r="PU13" s="342"/>
      <c r="PV13" s="342"/>
      <c r="PW13" s="342"/>
      <c r="PX13" s="342"/>
      <c r="PY13" s="342"/>
      <c r="PZ13" s="342"/>
      <c r="QA13" s="342"/>
      <c r="QB13" s="342"/>
      <c r="QC13" s="342"/>
      <c r="QD13" s="342"/>
      <c r="QE13" s="342"/>
      <c r="QF13" s="342"/>
      <c r="QG13" s="342"/>
      <c r="QH13" s="342"/>
      <c r="QI13" s="342"/>
      <c r="QJ13" s="342"/>
      <c r="QK13" s="342"/>
      <c r="QL13" s="342"/>
      <c r="QM13" s="342"/>
      <c r="QN13" s="342"/>
      <c r="QO13" s="342"/>
      <c r="QP13" s="342"/>
      <c r="QQ13" s="342"/>
      <c r="QR13" s="342"/>
      <c r="QS13" s="342"/>
      <c r="QT13" s="342"/>
      <c r="QU13" s="342"/>
      <c r="QV13" s="342"/>
      <c r="QW13" s="342"/>
      <c r="QX13" s="342"/>
      <c r="QY13" s="342"/>
      <c r="QZ13" s="342"/>
      <c r="RA13" s="342"/>
      <c r="RB13" s="342"/>
      <c r="RC13" s="342"/>
      <c r="RD13" s="342"/>
      <c r="RE13" s="342"/>
      <c r="RF13" s="342"/>
      <c r="RG13" s="342"/>
      <c r="RH13" s="342"/>
      <c r="RI13" s="342"/>
      <c r="RJ13" s="342"/>
      <c r="RK13" s="342"/>
      <c r="RL13" s="342"/>
      <c r="RM13" s="342"/>
      <c r="RN13" s="342"/>
      <c r="RO13" s="342"/>
      <c r="RP13" s="342"/>
      <c r="RQ13" s="342"/>
      <c r="RR13" s="342"/>
      <c r="RS13" s="342"/>
      <c r="RT13" s="342"/>
      <c r="RU13" s="342"/>
      <c r="RV13" s="342"/>
      <c r="RW13" s="342"/>
      <c r="RX13" s="342"/>
      <c r="RY13" s="342"/>
      <c r="RZ13" s="342"/>
      <c r="SA13" s="342"/>
      <c r="SB13" s="342"/>
      <c r="SC13" s="342"/>
      <c r="SD13" s="342"/>
      <c r="SE13" s="342"/>
      <c r="SF13" s="342"/>
      <c r="SG13" s="342"/>
      <c r="SH13" s="342"/>
      <c r="SI13" s="342"/>
      <c r="SJ13" s="342"/>
      <c r="SK13" s="342"/>
      <c r="SL13" s="342"/>
      <c r="SM13" s="342"/>
      <c r="SN13" s="342"/>
      <c r="SO13" s="342"/>
      <c r="SP13" s="342"/>
      <c r="SQ13" s="342"/>
      <c r="SR13" s="342"/>
      <c r="SS13" s="342"/>
      <c r="ST13" s="342"/>
      <c r="SU13" s="342"/>
      <c r="SV13" s="342"/>
      <c r="SW13" s="342"/>
      <c r="SX13" s="342"/>
      <c r="SY13" s="342"/>
      <c r="SZ13" s="342"/>
      <c r="TA13" s="342"/>
      <c r="TB13" s="342"/>
      <c r="TC13" s="342"/>
      <c r="TD13" s="342"/>
      <c r="TE13" s="342"/>
      <c r="TF13" s="342"/>
      <c r="TG13" s="342"/>
      <c r="TH13" s="342"/>
      <c r="TI13" s="342"/>
      <c r="TJ13" s="342"/>
      <c r="TK13" s="342"/>
      <c r="TL13" s="342"/>
      <c r="TM13" s="342"/>
      <c r="TN13" s="342"/>
      <c r="TO13" s="342"/>
      <c r="TP13" s="342"/>
      <c r="TQ13" s="342"/>
      <c r="TR13" s="342"/>
      <c r="TS13" s="342"/>
      <c r="TT13" s="342"/>
      <c r="TU13" s="342"/>
      <c r="TV13" s="342"/>
      <c r="TW13" s="342"/>
      <c r="TX13" s="342"/>
      <c r="TY13" s="342"/>
      <c r="TZ13" s="342"/>
      <c r="UA13" s="342"/>
      <c r="UB13" s="342"/>
      <c r="UC13" s="342"/>
      <c r="UD13" s="342"/>
      <c r="UE13" s="342"/>
      <c r="UF13" s="342"/>
      <c r="UG13" s="342"/>
      <c r="UH13" s="342"/>
      <c r="UI13" s="342"/>
      <c r="UJ13" s="342"/>
      <c r="UK13" s="342"/>
      <c r="UL13" s="342"/>
      <c r="UM13" s="342"/>
      <c r="UN13" s="342"/>
      <c r="UO13" s="342"/>
      <c r="UP13" s="342"/>
      <c r="UQ13" s="342"/>
      <c r="UR13" s="342"/>
      <c r="US13" s="342"/>
      <c r="UT13" s="342"/>
      <c r="UU13" s="342"/>
      <c r="UV13" s="342"/>
      <c r="UW13" s="342"/>
      <c r="UX13" s="342"/>
      <c r="UY13" s="342"/>
      <c r="UZ13" s="342"/>
      <c r="VA13" s="342"/>
      <c r="VB13" s="342"/>
      <c r="VC13" s="342"/>
      <c r="VD13" s="342"/>
      <c r="VE13" s="342"/>
      <c r="VF13" s="342"/>
      <c r="VG13" s="342"/>
      <c r="VH13" s="342"/>
      <c r="VI13" s="342"/>
      <c r="VJ13" s="342"/>
      <c r="VK13" s="342"/>
      <c r="VL13" s="342"/>
      <c r="VM13" s="342"/>
      <c r="VN13" s="342"/>
      <c r="VO13" s="342"/>
      <c r="VP13" s="342"/>
      <c r="VQ13" s="342"/>
      <c r="VR13" s="342"/>
      <c r="VS13" s="342"/>
      <c r="VT13" s="342"/>
      <c r="VU13" s="342"/>
      <c r="VV13" s="342"/>
      <c r="VW13" s="342"/>
      <c r="VX13" s="342"/>
      <c r="VY13" s="342"/>
      <c r="VZ13" s="342"/>
      <c r="WA13" s="342"/>
      <c r="WB13" s="342"/>
      <c r="WC13" s="342"/>
      <c r="WD13" s="342"/>
      <c r="WE13" s="342"/>
      <c r="WF13" s="342"/>
      <c r="WG13" s="342"/>
      <c r="WH13" s="342"/>
      <c r="WI13" s="342"/>
      <c r="WJ13" s="342"/>
      <c r="WK13" s="342"/>
      <c r="WL13" s="342"/>
      <c r="WM13" s="342"/>
      <c r="WN13" s="342"/>
      <c r="WO13" s="342"/>
      <c r="WP13" s="342"/>
      <c r="WQ13" s="342"/>
      <c r="WR13" s="342"/>
      <c r="WS13" s="342"/>
      <c r="WT13" s="342"/>
      <c r="WU13" s="342"/>
      <c r="WV13" s="342"/>
      <c r="WW13" s="342"/>
      <c r="WX13" s="342"/>
      <c r="WY13" s="342"/>
      <c r="WZ13" s="342"/>
      <c r="XA13" s="342"/>
      <c r="XB13" s="342"/>
      <c r="XC13" s="342"/>
      <c r="XD13" s="342"/>
      <c r="XE13" s="342"/>
      <c r="XF13" s="342"/>
      <c r="XG13" s="342"/>
      <c r="XH13" s="342"/>
      <c r="XI13" s="342"/>
      <c r="XJ13" s="342"/>
      <c r="XK13" s="342"/>
      <c r="XL13" s="342"/>
      <c r="XM13" s="342"/>
      <c r="XN13" s="342"/>
      <c r="XO13" s="342"/>
      <c r="XP13" s="342"/>
      <c r="XQ13" s="342"/>
      <c r="XR13" s="342"/>
      <c r="XS13" s="342"/>
      <c r="XT13" s="342"/>
      <c r="XU13" s="342"/>
      <c r="XV13" s="342"/>
      <c r="XW13" s="342"/>
      <c r="XX13" s="342"/>
      <c r="XY13" s="342"/>
      <c r="XZ13" s="342"/>
      <c r="YA13" s="342"/>
      <c r="YB13" s="342"/>
      <c r="YC13" s="342"/>
      <c r="YD13" s="342"/>
      <c r="YE13" s="342"/>
      <c r="YF13" s="342"/>
      <c r="YG13" s="342"/>
      <c r="YH13" s="342"/>
      <c r="YI13" s="342"/>
      <c r="YJ13" s="342"/>
      <c r="YK13" s="342"/>
      <c r="YL13" s="342"/>
      <c r="YM13" s="342"/>
      <c r="YN13" s="342"/>
      <c r="YO13" s="342"/>
      <c r="YP13" s="342"/>
      <c r="YQ13" s="342"/>
      <c r="YR13" s="342"/>
      <c r="YS13" s="342"/>
      <c r="YT13" s="342"/>
      <c r="YU13" s="342"/>
      <c r="YV13" s="342"/>
      <c r="YW13" s="342"/>
      <c r="YX13" s="342"/>
      <c r="YY13" s="342"/>
      <c r="YZ13" s="342"/>
      <c r="ZA13" s="342"/>
      <c r="ZB13" s="342"/>
      <c r="ZC13" s="342"/>
      <c r="ZD13" s="342"/>
      <c r="ZE13" s="342"/>
      <c r="ZF13" s="342"/>
      <c r="ZG13" s="342"/>
      <c r="ZH13" s="342"/>
      <c r="ZI13" s="342"/>
      <c r="ZJ13" s="342"/>
      <c r="ZK13" s="342"/>
      <c r="ZL13" s="342"/>
      <c r="ZM13" s="342"/>
      <c r="ZN13" s="342"/>
      <c r="ZO13" s="342"/>
      <c r="ZP13" s="342"/>
      <c r="ZQ13" s="342"/>
      <c r="ZR13" s="342"/>
      <c r="ZS13" s="342"/>
      <c r="ZT13" s="342"/>
      <c r="ZU13" s="342"/>
      <c r="ZV13" s="342"/>
      <c r="ZW13" s="342"/>
      <c r="ZX13" s="342"/>
      <c r="ZY13" s="342"/>
      <c r="ZZ13" s="342"/>
      <c r="AAA13" s="342"/>
      <c r="AAB13" s="342"/>
      <c r="AAC13" s="342"/>
      <c r="AAD13" s="342"/>
      <c r="AAE13" s="342"/>
      <c r="AAF13" s="342"/>
      <c r="AAG13" s="342"/>
      <c r="AAH13" s="342"/>
      <c r="AAI13" s="342"/>
      <c r="AAJ13" s="342"/>
      <c r="AAK13" s="342"/>
      <c r="AAL13" s="342"/>
      <c r="AAM13" s="342"/>
      <c r="AAN13" s="342"/>
      <c r="AAO13" s="342"/>
      <c r="AAP13" s="342"/>
      <c r="AAQ13" s="342"/>
      <c r="AAR13" s="342"/>
      <c r="AAS13" s="342"/>
      <c r="AAT13" s="342"/>
      <c r="AAU13" s="342"/>
      <c r="AAV13" s="342"/>
      <c r="AAW13" s="342"/>
      <c r="AAX13" s="342"/>
      <c r="AAY13" s="342"/>
      <c r="AAZ13" s="342"/>
      <c r="ABA13" s="342"/>
      <c r="ABB13" s="342"/>
      <c r="ABC13" s="342"/>
      <c r="ABD13" s="342"/>
      <c r="ABE13" s="342"/>
      <c r="ABF13" s="342"/>
      <c r="ABG13" s="342"/>
      <c r="ABH13" s="342"/>
      <c r="ABI13" s="342"/>
      <c r="ABJ13" s="342"/>
      <c r="ABK13" s="342"/>
      <c r="ABL13" s="342"/>
      <c r="ABM13" s="342"/>
      <c r="ABN13" s="342"/>
      <c r="ABO13" s="342"/>
      <c r="ABP13" s="342"/>
      <c r="ABQ13" s="342"/>
      <c r="ABR13" s="342"/>
      <c r="ABS13" s="342"/>
      <c r="ABT13" s="342"/>
      <c r="ABU13" s="342"/>
      <c r="ABV13" s="342"/>
      <c r="ABW13" s="342"/>
      <c r="ABX13" s="342"/>
      <c r="ABY13" s="342"/>
      <c r="ABZ13" s="342"/>
      <c r="ACA13" s="342"/>
      <c r="ACB13" s="342"/>
      <c r="ACC13" s="342"/>
      <c r="ACD13" s="342"/>
      <c r="ACE13" s="342"/>
      <c r="ACF13" s="342"/>
      <c r="ACG13" s="342"/>
      <c r="ACH13" s="342"/>
      <c r="ACI13" s="342"/>
      <c r="ACJ13" s="342"/>
      <c r="ACK13" s="342"/>
      <c r="ACL13" s="342"/>
      <c r="ACM13" s="342"/>
      <c r="ACN13" s="342"/>
      <c r="ACO13" s="342"/>
      <c r="ACP13" s="342"/>
      <c r="ACQ13" s="342"/>
      <c r="ACR13" s="342"/>
      <c r="ACS13" s="342"/>
      <c r="ACT13" s="342"/>
      <c r="ACU13" s="342"/>
      <c r="ACV13" s="342"/>
      <c r="ACW13" s="342"/>
      <c r="ACX13" s="342"/>
      <c r="ACY13" s="342"/>
      <c r="ACZ13" s="342"/>
      <c r="ADA13" s="342"/>
      <c r="ADB13" s="342"/>
      <c r="ADC13" s="342"/>
      <c r="ADD13" s="342"/>
      <c r="ADE13" s="342"/>
      <c r="ADF13" s="342"/>
      <c r="ADG13" s="342"/>
      <c r="ADH13" s="342"/>
      <c r="ADI13" s="342"/>
      <c r="ADJ13" s="342"/>
      <c r="ADK13" s="342"/>
      <c r="ADL13" s="342"/>
      <c r="ADM13" s="342"/>
      <c r="ADN13" s="342"/>
      <c r="ADO13" s="342"/>
      <c r="ADP13" s="342"/>
      <c r="ADQ13" s="342"/>
      <c r="ADR13" s="342"/>
      <c r="ADS13" s="342"/>
      <c r="ADT13" s="342"/>
      <c r="ADU13" s="342"/>
      <c r="ADV13" s="342"/>
      <c r="ADW13" s="342"/>
      <c r="ADX13" s="342"/>
      <c r="ADY13" s="342"/>
      <c r="ADZ13" s="342"/>
      <c r="AEA13" s="342"/>
      <c r="AEB13" s="342"/>
      <c r="AEC13" s="342"/>
      <c r="AED13" s="342"/>
      <c r="AEE13" s="342"/>
      <c r="AEF13" s="342"/>
      <c r="AEG13" s="342"/>
      <c r="AEH13" s="342"/>
      <c r="AEI13" s="342"/>
      <c r="AEJ13" s="342"/>
      <c r="AEK13" s="342"/>
      <c r="AEL13" s="342"/>
      <c r="AEM13" s="342"/>
      <c r="AEN13" s="342"/>
      <c r="AEO13" s="342"/>
      <c r="AEP13" s="342"/>
      <c r="AEQ13" s="342"/>
      <c r="AER13" s="342"/>
      <c r="AES13" s="342"/>
      <c r="AET13" s="342"/>
      <c r="AEU13" s="342"/>
      <c r="AEV13" s="342"/>
      <c r="AEW13" s="342"/>
      <c r="AEX13" s="342"/>
      <c r="AEY13" s="342"/>
      <c r="AEZ13" s="342"/>
      <c r="AFA13" s="342"/>
      <c r="AFB13" s="342"/>
      <c r="AFC13" s="342"/>
      <c r="AFD13" s="342"/>
      <c r="AFE13" s="342"/>
      <c r="AFF13" s="342"/>
      <c r="AFG13" s="342"/>
      <c r="AFH13" s="342"/>
      <c r="AFI13" s="342"/>
      <c r="AFJ13" s="342"/>
      <c r="AFK13" s="342"/>
      <c r="AFL13" s="342"/>
      <c r="AFM13" s="342"/>
      <c r="AFN13" s="342"/>
      <c r="AFO13" s="342"/>
      <c r="AFP13" s="342"/>
      <c r="AFQ13" s="342"/>
      <c r="AFR13" s="342"/>
      <c r="AFS13" s="342"/>
      <c r="AFT13" s="342"/>
      <c r="AFU13" s="342"/>
      <c r="AFV13" s="342"/>
      <c r="AFW13" s="342"/>
      <c r="AFX13" s="342"/>
      <c r="AFY13" s="342"/>
      <c r="AFZ13" s="342"/>
      <c r="AGA13" s="342"/>
      <c r="AGB13" s="342"/>
      <c r="AGC13" s="342"/>
      <c r="AGD13" s="342"/>
      <c r="AGE13" s="342"/>
      <c r="AGF13" s="342"/>
      <c r="AGG13" s="342"/>
      <c r="AGH13" s="342"/>
      <c r="AGI13" s="342"/>
      <c r="AGJ13" s="342"/>
      <c r="AGK13" s="342"/>
      <c r="AGL13" s="342"/>
      <c r="AGM13" s="342"/>
      <c r="AGN13" s="342"/>
      <c r="AGO13" s="342"/>
      <c r="AGP13" s="342"/>
      <c r="AGQ13" s="342"/>
      <c r="AGR13" s="342"/>
      <c r="AGS13" s="342"/>
      <c r="AGT13" s="342"/>
      <c r="AGU13" s="342"/>
      <c r="AGV13" s="342"/>
      <c r="AGW13" s="342"/>
      <c r="AGX13" s="342"/>
      <c r="AGY13" s="342"/>
      <c r="AGZ13" s="342"/>
      <c r="AHA13" s="342"/>
      <c r="AHB13" s="342"/>
      <c r="AHC13" s="342"/>
      <c r="AHD13" s="342"/>
      <c r="AHE13" s="342"/>
      <c r="AHF13" s="342"/>
      <c r="AHG13" s="342"/>
      <c r="AHH13" s="342"/>
      <c r="AHI13" s="342"/>
      <c r="AHJ13" s="342"/>
      <c r="AHK13" s="342"/>
      <c r="AHL13" s="342"/>
      <c r="AHM13" s="342"/>
      <c r="AHN13" s="342"/>
      <c r="AHO13" s="342"/>
      <c r="AHP13" s="342"/>
      <c r="AHQ13" s="342"/>
      <c r="AHR13" s="342"/>
      <c r="AHS13" s="342"/>
      <c r="AHT13" s="342"/>
      <c r="AHU13" s="342"/>
      <c r="AHV13" s="342"/>
      <c r="AHW13" s="342"/>
      <c r="AHX13" s="342"/>
      <c r="AHY13" s="342"/>
      <c r="AHZ13" s="342"/>
      <c r="AIA13" s="342"/>
      <c r="AIB13" s="342"/>
      <c r="AIC13" s="342"/>
      <c r="AID13" s="342"/>
      <c r="AIE13" s="342"/>
      <c r="AIF13" s="342"/>
      <c r="AIG13" s="342"/>
      <c r="AIH13" s="342"/>
      <c r="AII13" s="342"/>
      <c r="AIJ13" s="342"/>
      <c r="AIK13" s="342"/>
      <c r="AIL13" s="342"/>
      <c r="AIM13" s="342"/>
      <c r="AIN13" s="342"/>
      <c r="AIO13" s="342"/>
      <c r="AIP13" s="342"/>
      <c r="AIQ13" s="342"/>
      <c r="AIR13" s="342"/>
      <c r="AIS13" s="342"/>
      <c r="AIT13" s="342"/>
      <c r="AIU13" s="342"/>
      <c r="AIV13" s="342"/>
      <c r="AIW13" s="342"/>
      <c r="AIX13" s="342"/>
      <c r="AIY13" s="342"/>
      <c r="AIZ13" s="342"/>
      <c r="AJA13" s="342"/>
      <c r="AJB13" s="342"/>
      <c r="AJC13" s="342"/>
      <c r="AJD13" s="342"/>
      <c r="AJE13" s="342"/>
      <c r="AJF13" s="342"/>
      <c r="AJG13" s="342"/>
      <c r="AJH13" s="342"/>
      <c r="AJI13" s="342"/>
      <c r="AJJ13" s="342"/>
      <c r="AJK13" s="342"/>
      <c r="AJL13" s="342"/>
      <c r="AJM13" s="342"/>
      <c r="AJN13" s="342"/>
      <c r="AJO13" s="342"/>
      <c r="AJP13" s="342"/>
      <c r="AJQ13" s="342"/>
      <c r="AJR13" s="342"/>
      <c r="AJS13" s="342"/>
      <c r="AJT13" s="342"/>
      <c r="AJU13" s="342"/>
      <c r="AJV13" s="342"/>
      <c r="AJW13" s="342"/>
      <c r="AJX13" s="342"/>
      <c r="AJY13" s="342"/>
      <c r="AJZ13" s="342"/>
      <c r="AKA13" s="342"/>
      <c r="AKB13" s="342"/>
      <c r="AKC13" s="342"/>
      <c r="AKD13" s="342"/>
      <c r="AKE13" s="342"/>
      <c r="AKF13" s="342"/>
      <c r="AKG13" s="342"/>
      <c r="AKH13" s="342"/>
      <c r="AKI13" s="342"/>
      <c r="AKJ13" s="342"/>
      <c r="AKK13" s="342"/>
      <c r="AKL13" s="342"/>
      <c r="AKM13" s="342"/>
      <c r="AKN13" s="342"/>
      <c r="AKO13" s="342"/>
      <c r="AKP13" s="342"/>
      <c r="AKQ13" s="342"/>
      <c r="AKR13" s="342"/>
      <c r="AKS13" s="342"/>
      <c r="AKT13" s="342"/>
      <c r="AKU13" s="342"/>
    </row>
    <row r="14" spans="1:983" s="140" customFormat="1" ht="39.950000000000003" customHeight="1" x14ac:dyDescent="0.7">
      <c r="A14" s="339" t="s">
        <v>47</v>
      </c>
      <c r="B14" s="368">
        <v>511390229.90402627</v>
      </c>
      <c r="C14" s="368">
        <v>5457371.8691762825</v>
      </c>
      <c r="D14" s="369">
        <v>25289087.295005605</v>
      </c>
      <c r="E14" s="368">
        <v>37439790.220834933</v>
      </c>
      <c r="F14" s="369">
        <v>198641034.13855758</v>
      </c>
      <c r="G14" s="368">
        <v>20093507.771617584</v>
      </c>
      <c r="H14" s="368">
        <v>8141210.5124187972</v>
      </c>
      <c r="I14" s="368">
        <v>8908251.5281401705</v>
      </c>
      <c r="J14" s="368">
        <v>815360483.23977709</v>
      </c>
      <c r="K14" s="369"/>
      <c r="L14" s="369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342"/>
      <c r="AE14" s="342"/>
      <c r="AF14" s="342"/>
      <c r="AG14" s="342"/>
      <c r="AH14" s="342"/>
      <c r="AI14" s="342"/>
      <c r="AJ14" s="342"/>
      <c r="AK14" s="342"/>
      <c r="AL14" s="342"/>
      <c r="AM14" s="342"/>
      <c r="AN14" s="342"/>
      <c r="AO14" s="342"/>
      <c r="AP14" s="342"/>
      <c r="AQ14" s="342"/>
      <c r="AR14" s="342"/>
      <c r="AS14" s="342"/>
      <c r="AT14" s="342"/>
      <c r="AU14" s="342"/>
      <c r="AV14" s="342"/>
      <c r="AW14" s="342"/>
      <c r="AX14" s="342"/>
      <c r="AY14" s="342"/>
      <c r="AZ14" s="342"/>
      <c r="BA14" s="342"/>
      <c r="BB14" s="342"/>
      <c r="BC14" s="342"/>
      <c r="BD14" s="342"/>
      <c r="BE14" s="342"/>
      <c r="BF14" s="342"/>
      <c r="BG14" s="342"/>
      <c r="BH14" s="342"/>
      <c r="BI14" s="342"/>
      <c r="BJ14" s="342"/>
      <c r="BK14" s="342"/>
      <c r="BL14" s="342"/>
      <c r="BM14" s="342"/>
      <c r="BN14" s="342"/>
      <c r="BO14" s="342"/>
      <c r="BP14" s="342"/>
      <c r="BQ14" s="342"/>
      <c r="BR14" s="342"/>
      <c r="BS14" s="342"/>
      <c r="BT14" s="342"/>
      <c r="BU14" s="342"/>
      <c r="BV14" s="342"/>
      <c r="BW14" s="342"/>
      <c r="BX14" s="342"/>
      <c r="BY14" s="342"/>
      <c r="BZ14" s="342"/>
      <c r="CA14" s="342"/>
      <c r="CB14" s="342"/>
      <c r="CC14" s="342"/>
      <c r="CD14" s="342"/>
      <c r="CE14" s="342"/>
      <c r="CF14" s="342"/>
      <c r="CG14" s="342"/>
      <c r="CH14" s="342"/>
      <c r="CI14" s="342"/>
      <c r="CJ14" s="342"/>
      <c r="CK14" s="342"/>
      <c r="CL14" s="342"/>
      <c r="CM14" s="342"/>
      <c r="CN14" s="342"/>
      <c r="CO14" s="342"/>
      <c r="CP14" s="342"/>
      <c r="CQ14" s="342"/>
      <c r="CR14" s="342"/>
      <c r="CS14" s="342"/>
      <c r="CT14" s="342"/>
      <c r="CU14" s="342"/>
      <c r="CV14" s="342"/>
      <c r="CW14" s="342"/>
      <c r="CX14" s="342"/>
      <c r="CY14" s="342"/>
      <c r="CZ14" s="342"/>
      <c r="DA14" s="342"/>
      <c r="DB14" s="342"/>
      <c r="DC14" s="342"/>
      <c r="DD14" s="342"/>
      <c r="DE14" s="342"/>
      <c r="DF14" s="342"/>
      <c r="DG14" s="342"/>
      <c r="DH14" s="342"/>
      <c r="DI14" s="342"/>
      <c r="DJ14" s="342"/>
      <c r="DK14" s="342"/>
      <c r="DL14" s="342"/>
      <c r="DM14" s="342"/>
      <c r="DN14" s="342"/>
      <c r="DO14" s="342"/>
      <c r="DP14" s="342"/>
      <c r="DQ14" s="342"/>
      <c r="DR14" s="342"/>
      <c r="DS14" s="342"/>
      <c r="DT14" s="342"/>
      <c r="DU14" s="342"/>
      <c r="DV14" s="342"/>
      <c r="DW14" s="342"/>
      <c r="DX14" s="342"/>
      <c r="DY14" s="342"/>
      <c r="DZ14" s="342"/>
      <c r="EA14" s="342"/>
      <c r="EB14" s="342"/>
      <c r="EC14" s="342"/>
      <c r="ED14" s="342"/>
      <c r="EE14" s="342"/>
      <c r="EF14" s="342"/>
      <c r="EG14" s="342"/>
      <c r="EH14" s="342"/>
      <c r="EI14" s="342"/>
      <c r="EJ14" s="342"/>
      <c r="EK14" s="342"/>
      <c r="EL14" s="342"/>
      <c r="EM14" s="342"/>
      <c r="EN14" s="342"/>
      <c r="EO14" s="342"/>
      <c r="EP14" s="342"/>
      <c r="EQ14" s="342"/>
      <c r="ER14" s="342"/>
      <c r="ES14" s="342"/>
      <c r="ET14" s="342"/>
      <c r="EU14" s="342"/>
      <c r="EV14" s="342"/>
      <c r="EW14" s="342"/>
      <c r="EX14" s="342"/>
      <c r="EY14" s="342"/>
      <c r="EZ14" s="342"/>
      <c r="FA14" s="342"/>
      <c r="FB14" s="342"/>
      <c r="FC14" s="342"/>
      <c r="FD14" s="342"/>
      <c r="FE14" s="342"/>
      <c r="FF14" s="342"/>
      <c r="FG14" s="342"/>
      <c r="FH14" s="342"/>
      <c r="FI14" s="342"/>
      <c r="FJ14" s="342"/>
      <c r="FK14" s="342"/>
      <c r="FL14" s="342"/>
      <c r="FM14" s="342"/>
      <c r="FN14" s="342"/>
      <c r="FO14" s="342"/>
      <c r="FP14" s="342"/>
      <c r="FQ14" s="342"/>
      <c r="FR14" s="342"/>
      <c r="FS14" s="342"/>
      <c r="FT14" s="342"/>
      <c r="FU14" s="342"/>
      <c r="FV14" s="342"/>
      <c r="FW14" s="342"/>
      <c r="FX14" s="342"/>
      <c r="FY14" s="342"/>
      <c r="FZ14" s="342"/>
      <c r="GA14" s="342"/>
      <c r="GB14" s="342"/>
      <c r="GC14" s="342"/>
      <c r="GD14" s="342"/>
      <c r="GE14" s="342"/>
      <c r="GF14" s="342"/>
      <c r="GG14" s="342"/>
      <c r="GH14" s="342"/>
      <c r="GI14" s="342"/>
      <c r="GJ14" s="342"/>
      <c r="GK14" s="342"/>
      <c r="GL14" s="342"/>
      <c r="GM14" s="342"/>
      <c r="GN14" s="342"/>
      <c r="GO14" s="342"/>
      <c r="GP14" s="342"/>
      <c r="GQ14" s="342"/>
      <c r="GR14" s="342"/>
      <c r="GS14" s="342"/>
      <c r="GT14" s="342"/>
      <c r="GU14" s="342"/>
      <c r="GV14" s="342"/>
      <c r="GW14" s="342"/>
      <c r="GX14" s="342"/>
      <c r="GY14" s="342"/>
      <c r="GZ14" s="342"/>
      <c r="HA14" s="342"/>
      <c r="HB14" s="342"/>
      <c r="HC14" s="342"/>
      <c r="HD14" s="342"/>
      <c r="HE14" s="342"/>
      <c r="HF14" s="342"/>
      <c r="HG14" s="342"/>
      <c r="HH14" s="342"/>
      <c r="HI14" s="342"/>
      <c r="HJ14" s="342"/>
      <c r="HK14" s="342"/>
      <c r="HL14" s="342"/>
      <c r="HM14" s="342"/>
      <c r="HN14" s="342"/>
      <c r="HO14" s="342"/>
      <c r="HP14" s="342"/>
      <c r="HQ14" s="342"/>
      <c r="HR14" s="342"/>
      <c r="HS14" s="342"/>
      <c r="HT14" s="342"/>
      <c r="HU14" s="342"/>
      <c r="HV14" s="342"/>
      <c r="HW14" s="342"/>
      <c r="HX14" s="342"/>
      <c r="HY14" s="342"/>
      <c r="HZ14" s="342"/>
      <c r="IA14" s="342"/>
      <c r="IB14" s="342"/>
      <c r="IC14" s="342"/>
      <c r="ID14" s="342"/>
      <c r="IE14" s="342"/>
      <c r="IF14" s="342"/>
      <c r="IG14" s="342"/>
      <c r="IH14" s="342"/>
      <c r="II14" s="342"/>
      <c r="IJ14" s="342"/>
      <c r="IK14" s="342"/>
      <c r="IL14" s="342"/>
      <c r="IM14" s="342"/>
      <c r="IN14" s="342"/>
      <c r="IO14" s="342"/>
      <c r="IP14" s="342"/>
      <c r="IQ14" s="342"/>
      <c r="IR14" s="342"/>
      <c r="IS14" s="342"/>
      <c r="IT14" s="342"/>
      <c r="IU14" s="342"/>
      <c r="IV14" s="342"/>
      <c r="IW14" s="342"/>
      <c r="IX14" s="342"/>
      <c r="IY14" s="342"/>
      <c r="IZ14" s="342"/>
      <c r="JA14" s="342"/>
      <c r="JB14" s="342"/>
      <c r="JC14" s="342"/>
      <c r="JD14" s="342"/>
      <c r="JE14" s="342"/>
      <c r="JF14" s="342"/>
      <c r="JG14" s="342"/>
      <c r="JH14" s="342"/>
      <c r="JI14" s="342"/>
      <c r="JJ14" s="342"/>
      <c r="JK14" s="342"/>
      <c r="JL14" s="342"/>
      <c r="JM14" s="342"/>
      <c r="JN14" s="342"/>
      <c r="JO14" s="342"/>
      <c r="JP14" s="342"/>
      <c r="JQ14" s="342"/>
      <c r="JR14" s="342"/>
      <c r="JS14" s="342"/>
      <c r="JT14" s="342"/>
      <c r="JU14" s="342"/>
      <c r="JV14" s="342"/>
      <c r="JW14" s="342"/>
      <c r="JX14" s="342"/>
      <c r="JY14" s="342"/>
      <c r="JZ14" s="342"/>
      <c r="KA14" s="342"/>
      <c r="KB14" s="342"/>
      <c r="KC14" s="342"/>
      <c r="KD14" s="342"/>
      <c r="KE14" s="342"/>
      <c r="KF14" s="342"/>
      <c r="KG14" s="342"/>
      <c r="KH14" s="342"/>
      <c r="KI14" s="342"/>
      <c r="KJ14" s="342"/>
      <c r="KK14" s="342"/>
      <c r="KL14" s="342"/>
      <c r="KM14" s="342"/>
      <c r="KN14" s="342"/>
      <c r="KO14" s="342"/>
      <c r="KP14" s="342"/>
      <c r="KQ14" s="342"/>
      <c r="KR14" s="342"/>
      <c r="KS14" s="342"/>
      <c r="KT14" s="342"/>
      <c r="KU14" s="342"/>
      <c r="KV14" s="342"/>
      <c r="KW14" s="342"/>
      <c r="KX14" s="342"/>
      <c r="KY14" s="342"/>
      <c r="KZ14" s="342"/>
      <c r="LA14" s="342"/>
      <c r="LB14" s="342"/>
      <c r="LC14" s="342"/>
      <c r="LD14" s="342"/>
      <c r="LE14" s="342"/>
      <c r="LF14" s="342"/>
      <c r="LG14" s="342"/>
      <c r="LH14" s="342"/>
      <c r="LI14" s="342"/>
      <c r="LJ14" s="342"/>
      <c r="LK14" s="342"/>
      <c r="LL14" s="342"/>
      <c r="LM14" s="342"/>
      <c r="LN14" s="342"/>
      <c r="LO14" s="342"/>
      <c r="LP14" s="342"/>
      <c r="LQ14" s="342"/>
      <c r="LR14" s="342"/>
      <c r="LS14" s="342"/>
      <c r="LT14" s="342"/>
      <c r="LU14" s="342"/>
      <c r="LV14" s="342"/>
      <c r="LW14" s="342"/>
      <c r="LX14" s="342"/>
      <c r="LY14" s="342"/>
      <c r="LZ14" s="342"/>
      <c r="MA14" s="342"/>
      <c r="MB14" s="342"/>
      <c r="MC14" s="342"/>
      <c r="MD14" s="342"/>
      <c r="ME14" s="342"/>
      <c r="MF14" s="342"/>
      <c r="MG14" s="342"/>
      <c r="MH14" s="342"/>
      <c r="MI14" s="342"/>
      <c r="MJ14" s="342"/>
      <c r="MK14" s="342"/>
      <c r="ML14" s="342"/>
      <c r="MM14" s="342"/>
      <c r="MN14" s="342"/>
      <c r="MO14" s="342"/>
      <c r="MP14" s="342"/>
      <c r="MQ14" s="342"/>
      <c r="MR14" s="342"/>
      <c r="MS14" s="342"/>
      <c r="MT14" s="342"/>
      <c r="MU14" s="342"/>
      <c r="MV14" s="342"/>
      <c r="MW14" s="342"/>
      <c r="MX14" s="342"/>
      <c r="MY14" s="342"/>
      <c r="MZ14" s="342"/>
      <c r="NA14" s="342"/>
      <c r="NB14" s="342"/>
      <c r="NC14" s="342"/>
      <c r="ND14" s="342"/>
      <c r="NE14" s="342"/>
      <c r="NF14" s="342"/>
      <c r="NG14" s="342"/>
      <c r="NH14" s="342"/>
      <c r="NI14" s="342"/>
      <c r="NJ14" s="342"/>
      <c r="NK14" s="342"/>
      <c r="NL14" s="342"/>
      <c r="NM14" s="342"/>
      <c r="NN14" s="342"/>
      <c r="NO14" s="342"/>
      <c r="NP14" s="342"/>
      <c r="NQ14" s="342"/>
      <c r="NR14" s="342"/>
      <c r="NS14" s="342"/>
      <c r="NT14" s="342"/>
      <c r="NU14" s="342"/>
      <c r="NV14" s="342"/>
      <c r="NW14" s="342"/>
      <c r="NX14" s="342"/>
      <c r="NY14" s="342"/>
      <c r="NZ14" s="342"/>
      <c r="OA14" s="342"/>
      <c r="OB14" s="342"/>
      <c r="OC14" s="342"/>
      <c r="OD14" s="342"/>
      <c r="OE14" s="342"/>
      <c r="OF14" s="342"/>
      <c r="OG14" s="342"/>
      <c r="OH14" s="342"/>
      <c r="OI14" s="342"/>
      <c r="OJ14" s="342"/>
      <c r="OK14" s="342"/>
      <c r="OL14" s="342"/>
      <c r="OM14" s="342"/>
      <c r="ON14" s="342"/>
      <c r="OO14" s="342"/>
      <c r="OP14" s="342"/>
      <c r="OQ14" s="342"/>
      <c r="OR14" s="342"/>
      <c r="OS14" s="342"/>
      <c r="OT14" s="342"/>
      <c r="OU14" s="342"/>
      <c r="OV14" s="342"/>
      <c r="OW14" s="342"/>
      <c r="OX14" s="342"/>
      <c r="OY14" s="342"/>
      <c r="OZ14" s="342"/>
      <c r="PA14" s="342"/>
      <c r="PB14" s="342"/>
      <c r="PC14" s="342"/>
      <c r="PD14" s="342"/>
      <c r="PE14" s="342"/>
      <c r="PF14" s="342"/>
      <c r="PG14" s="342"/>
      <c r="PH14" s="342"/>
      <c r="PI14" s="342"/>
      <c r="PJ14" s="342"/>
      <c r="PK14" s="342"/>
      <c r="PL14" s="342"/>
      <c r="PM14" s="342"/>
      <c r="PN14" s="342"/>
      <c r="PO14" s="342"/>
      <c r="PP14" s="342"/>
      <c r="PQ14" s="342"/>
      <c r="PR14" s="342"/>
      <c r="PS14" s="342"/>
      <c r="PT14" s="342"/>
      <c r="PU14" s="342"/>
      <c r="PV14" s="342"/>
      <c r="PW14" s="342"/>
      <c r="PX14" s="342"/>
      <c r="PY14" s="342"/>
      <c r="PZ14" s="342"/>
      <c r="QA14" s="342"/>
      <c r="QB14" s="342"/>
      <c r="QC14" s="342"/>
      <c r="QD14" s="342"/>
      <c r="QE14" s="342"/>
      <c r="QF14" s="342"/>
      <c r="QG14" s="342"/>
      <c r="QH14" s="342"/>
      <c r="QI14" s="342"/>
      <c r="QJ14" s="342"/>
      <c r="QK14" s="342"/>
      <c r="QL14" s="342"/>
      <c r="QM14" s="342"/>
      <c r="QN14" s="342"/>
      <c r="QO14" s="342"/>
      <c r="QP14" s="342"/>
      <c r="QQ14" s="342"/>
      <c r="QR14" s="342"/>
      <c r="QS14" s="342"/>
      <c r="QT14" s="342"/>
      <c r="QU14" s="342"/>
      <c r="QV14" s="342"/>
      <c r="QW14" s="342"/>
      <c r="QX14" s="342"/>
      <c r="QY14" s="342"/>
      <c r="QZ14" s="342"/>
      <c r="RA14" s="342"/>
      <c r="RB14" s="342"/>
      <c r="RC14" s="342"/>
      <c r="RD14" s="342"/>
      <c r="RE14" s="342"/>
      <c r="RF14" s="342"/>
      <c r="RG14" s="342"/>
      <c r="RH14" s="342"/>
      <c r="RI14" s="342"/>
      <c r="RJ14" s="342"/>
      <c r="RK14" s="342"/>
      <c r="RL14" s="342"/>
      <c r="RM14" s="342"/>
      <c r="RN14" s="342"/>
      <c r="RO14" s="342"/>
      <c r="RP14" s="342"/>
      <c r="RQ14" s="342"/>
      <c r="RR14" s="342"/>
      <c r="RS14" s="342"/>
      <c r="RT14" s="342"/>
      <c r="RU14" s="342"/>
      <c r="RV14" s="342"/>
      <c r="RW14" s="342"/>
      <c r="RX14" s="342"/>
      <c r="RY14" s="342"/>
      <c r="RZ14" s="342"/>
      <c r="SA14" s="342"/>
      <c r="SB14" s="342"/>
      <c r="SC14" s="342"/>
      <c r="SD14" s="342"/>
      <c r="SE14" s="342"/>
      <c r="SF14" s="342"/>
      <c r="SG14" s="342"/>
      <c r="SH14" s="342"/>
      <c r="SI14" s="342"/>
      <c r="SJ14" s="342"/>
      <c r="SK14" s="342"/>
      <c r="SL14" s="342"/>
      <c r="SM14" s="342"/>
      <c r="SN14" s="342"/>
      <c r="SO14" s="342"/>
      <c r="SP14" s="342"/>
      <c r="SQ14" s="342"/>
      <c r="SR14" s="342"/>
      <c r="SS14" s="342"/>
      <c r="ST14" s="342"/>
      <c r="SU14" s="342"/>
      <c r="SV14" s="342"/>
      <c r="SW14" s="342"/>
      <c r="SX14" s="342"/>
      <c r="SY14" s="342"/>
      <c r="SZ14" s="342"/>
      <c r="TA14" s="342"/>
      <c r="TB14" s="342"/>
      <c r="TC14" s="342"/>
      <c r="TD14" s="342"/>
      <c r="TE14" s="342"/>
      <c r="TF14" s="342"/>
      <c r="TG14" s="342"/>
      <c r="TH14" s="342"/>
      <c r="TI14" s="342"/>
      <c r="TJ14" s="342"/>
      <c r="TK14" s="342"/>
      <c r="TL14" s="342"/>
      <c r="TM14" s="342"/>
      <c r="TN14" s="342"/>
      <c r="TO14" s="342"/>
      <c r="TP14" s="342"/>
      <c r="TQ14" s="342"/>
      <c r="TR14" s="342"/>
      <c r="TS14" s="342"/>
      <c r="TT14" s="342"/>
      <c r="TU14" s="342"/>
      <c r="TV14" s="342"/>
      <c r="TW14" s="342"/>
      <c r="TX14" s="342"/>
      <c r="TY14" s="342"/>
      <c r="TZ14" s="342"/>
      <c r="UA14" s="342"/>
      <c r="UB14" s="342"/>
      <c r="UC14" s="342"/>
      <c r="UD14" s="342"/>
      <c r="UE14" s="342"/>
      <c r="UF14" s="342"/>
      <c r="UG14" s="342"/>
      <c r="UH14" s="342"/>
      <c r="UI14" s="342"/>
      <c r="UJ14" s="342"/>
      <c r="UK14" s="342"/>
      <c r="UL14" s="342"/>
      <c r="UM14" s="342"/>
      <c r="UN14" s="342"/>
      <c r="UO14" s="342"/>
      <c r="UP14" s="342"/>
      <c r="UQ14" s="342"/>
      <c r="UR14" s="342"/>
      <c r="US14" s="342"/>
      <c r="UT14" s="342"/>
      <c r="UU14" s="342"/>
      <c r="UV14" s="342"/>
      <c r="UW14" s="342"/>
      <c r="UX14" s="342"/>
      <c r="UY14" s="342"/>
      <c r="UZ14" s="342"/>
      <c r="VA14" s="342"/>
      <c r="VB14" s="342"/>
      <c r="VC14" s="342"/>
      <c r="VD14" s="342"/>
      <c r="VE14" s="342"/>
      <c r="VF14" s="342"/>
      <c r="VG14" s="342"/>
      <c r="VH14" s="342"/>
      <c r="VI14" s="342"/>
      <c r="VJ14" s="342"/>
      <c r="VK14" s="342"/>
      <c r="VL14" s="342"/>
      <c r="VM14" s="342"/>
      <c r="VN14" s="342"/>
      <c r="VO14" s="342"/>
      <c r="VP14" s="342"/>
      <c r="VQ14" s="342"/>
      <c r="VR14" s="342"/>
      <c r="VS14" s="342"/>
      <c r="VT14" s="342"/>
      <c r="VU14" s="342"/>
      <c r="VV14" s="342"/>
      <c r="VW14" s="342"/>
      <c r="VX14" s="342"/>
      <c r="VY14" s="342"/>
      <c r="VZ14" s="342"/>
      <c r="WA14" s="342"/>
      <c r="WB14" s="342"/>
      <c r="WC14" s="342"/>
      <c r="WD14" s="342"/>
      <c r="WE14" s="342"/>
      <c r="WF14" s="342"/>
      <c r="WG14" s="342"/>
      <c r="WH14" s="342"/>
      <c r="WI14" s="342"/>
      <c r="WJ14" s="342"/>
      <c r="WK14" s="342"/>
      <c r="WL14" s="342"/>
      <c r="WM14" s="342"/>
      <c r="WN14" s="342"/>
      <c r="WO14" s="342"/>
      <c r="WP14" s="342"/>
      <c r="WQ14" s="342"/>
      <c r="WR14" s="342"/>
      <c r="WS14" s="342"/>
      <c r="WT14" s="342"/>
      <c r="WU14" s="342"/>
      <c r="WV14" s="342"/>
      <c r="WW14" s="342"/>
      <c r="WX14" s="342"/>
      <c r="WY14" s="342"/>
      <c r="WZ14" s="342"/>
      <c r="XA14" s="342"/>
      <c r="XB14" s="342"/>
      <c r="XC14" s="342"/>
      <c r="XD14" s="342"/>
      <c r="XE14" s="342"/>
      <c r="XF14" s="342"/>
      <c r="XG14" s="342"/>
      <c r="XH14" s="342"/>
      <c r="XI14" s="342"/>
      <c r="XJ14" s="342"/>
      <c r="XK14" s="342"/>
      <c r="XL14" s="342"/>
      <c r="XM14" s="342"/>
      <c r="XN14" s="342"/>
      <c r="XO14" s="342"/>
      <c r="XP14" s="342"/>
      <c r="XQ14" s="342"/>
      <c r="XR14" s="342"/>
      <c r="XS14" s="342"/>
      <c r="XT14" s="342"/>
      <c r="XU14" s="342"/>
      <c r="XV14" s="342"/>
      <c r="XW14" s="342"/>
      <c r="XX14" s="342"/>
      <c r="XY14" s="342"/>
      <c r="XZ14" s="342"/>
      <c r="YA14" s="342"/>
      <c r="YB14" s="342"/>
      <c r="YC14" s="342"/>
      <c r="YD14" s="342"/>
      <c r="YE14" s="342"/>
      <c r="YF14" s="342"/>
      <c r="YG14" s="342"/>
      <c r="YH14" s="342"/>
      <c r="YI14" s="342"/>
      <c r="YJ14" s="342"/>
      <c r="YK14" s="342"/>
      <c r="YL14" s="342"/>
      <c r="YM14" s="342"/>
      <c r="YN14" s="342"/>
      <c r="YO14" s="342"/>
      <c r="YP14" s="342"/>
      <c r="YQ14" s="342"/>
      <c r="YR14" s="342"/>
      <c r="YS14" s="342"/>
      <c r="YT14" s="342"/>
      <c r="YU14" s="342"/>
      <c r="YV14" s="342"/>
      <c r="YW14" s="342"/>
      <c r="YX14" s="342"/>
      <c r="YY14" s="342"/>
      <c r="YZ14" s="342"/>
      <c r="ZA14" s="342"/>
      <c r="ZB14" s="342"/>
      <c r="ZC14" s="342"/>
      <c r="ZD14" s="342"/>
      <c r="ZE14" s="342"/>
      <c r="ZF14" s="342"/>
      <c r="ZG14" s="342"/>
      <c r="ZH14" s="342"/>
      <c r="ZI14" s="342"/>
      <c r="ZJ14" s="342"/>
      <c r="ZK14" s="342"/>
      <c r="ZL14" s="342"/>
      <c r="ZM14" s="342"/>
      <c r="ZN14" s="342"/>
      <c r="ZO14" s="342"/>
      <c r="ZP14" s="342"/>
      <c r="ZQ14" s="342"/>
      <c r="ZR14" s="342"/>
      <c r="ZS14" s="342"/>
      <c r="ZT14" s="342"/>
      <c r="ZU14" s="342"/>
      <c r="ZV14" s="342"/>
      <c r="ZW14" s="342"/>
      <c r="ZX14" s="342"/>
      <c r="ZY14" s="342"/>
      <c r="ZZ14" s="342"/>
      <c r="AAA14" s="342"/>
      <c r="AAB14" s="342"/>
      <c r="AAC14" s="342"/>
      <c r="AAD14" s="342"/>
      <c r="AAE14" s="342"/>
      <c r="AAF14" s="342"/>
      <c r="AAG14" s="342"/>
      <c r="AAH14" s="342"/>
      <c r="AAI14" s="342"/>
      <c r="AAJ14" s="342"/>
      <c r="AAK14" s="342"/>
      <c r="AAL14" s="342"/>
      <c r="AAM14" s="342"/>
      <c r="AAN14" s="342"/>
      <c r="AAO14" s="342"/>
      <c r="AAP14" s="342"/>
      <c r="AAQ14" s="342"/>
      <c r="AAR14" s="342"/>
      <c r="AAS14" s="342"/>
      <c r="AAT14" s="342"/>
      <c r="AAU14" s="342"/>
      <c r="AAV14" s="342"/>
      <c r="AAW14" s="342"/>
      <c r="AAX14" s="342"/>
      <c r="AAY14" s="342"/>
      <c r="AAZ14" s="342"/>
      <c r="ABA14" s="342"/>
      <c r="ABB14" s="342"/>
      <c r="ABC14" s="342"/>
      <c r="ABD14" s="342"/>
      <c r="ABE14" s="342"/>
      <c r="ABF14" s="342"/>
      <c r="ABG14" s="342"/>
      <c r="ABH14" s="342"/>
      <c r="ABI14" s="342"/>
      <c r="ABJ14" s="342"/>
      <c r="ABK14" s="342"/>
      <c r="ABL14" s="342"/>
      <c r="ABM14" s="342"/>
      <c r="ABN14" s="342"/>
      <c r="ABO14" s="342"/>
      <c r="ABP14" s="342"/>
      <c r="ABQ14" s="342"/>
      <c r="ABR14" s="342"/>
      <c r="ABS14" s="342"/>
      <c r="ABT14" s="342"/>
      <c r="ABU14" s="342"/>
      <c r="ABV14" s="342"/>
      <c r="ABW14" s="342"/>
      <c r="ABX14" s="342"/>
      <c r="ABY14" s="342"/>
      <c r="ABZ14" s="342"/>
      <c r="ACA14" s="342"/>
      <c r="ACB14" s="342"/>
      <c r="ACC14" s="342"/>
      <c r="ACD14" s="342"/>
      <c r="ACE14" s="342"/>
      <c r="ACF14" s="342"/>
      <c r="ACG14" s="342"/>
      <c r="ACH14" s="342"/>
      <c r="ACI14" s="342"/>
      <c r="ACJ14" s="342"/>
      <c r="ACK14" s="342"/>
      <c r="ACL14" s="342"/>
      <c r="ACM14" s="342"/>
      <c r="ACN14" s="342"/>
      <c r="ACO14" s="342"/>
      <c r="ACP14" s="342"/>
      <c r="ACQ14" s="342"/>
      <c r="ACR14" s="342"/>
      <c r="ACS14" s="342"/>
      <c r="ACT14" s="342"/>
      <c r="ACU14" s="342"/>
      <c r="ACV14" s="342"/>
      <c r="ACW14" s="342"/>
      <c r="ACX14" s="342"/>
      <c r="ACY14" s="342"/>
      <c r="ACZ14" s="342"/>
      <c r="ADA14" s="342"/>
      <c r="ADB14" s="342"/>
      <c r="ADC14" s="342"/>
      <c r="ADD14" s="342"/>
      <c r="ADE14" s="342"/>
      <c r="ADF14" s="342"/>
      <c r="ADG14" s="342"/>
      <c r="ADH14" s="342"/>
      <c r="ADI14" s="342"/>
      <c r="ADJ14" s="342"/>
      <c r="ADK14" s="342"/>
      <c r="ADL14" s="342"/>
      <c r="ADM14" s="342"/>
      <c r="ADN14" s="342"/>
      <c r="ADO14" s="342"/>
      <c r="ADP14" s="342"/>
      <c r="ADQ14" s="342"/>
      <c r="ADR14" s="342"/>
      <c r="ADS14" s="342"/>
      <c r="ADT14" s="342"/>
      <c r="ADU14" s="342"/>
      <c r="ADV14" s="342"/>
      <c r="ADW14" s="342"/>
      <c r="ADX14" s="342"/>
      <c r="ADY14" s="342"/>
      <c r="ADZ14" s="342"/>
      <c r="AEA14" s="342"/>
      <c r="AEB14" s="342"/>
      <c r="AEC14" s="342"/>
      <c r="AED14" s="342"/>
      <c r="AEE14" s="342"/>
      <c r="AEF14" s="342"/>
      <c r="AEG14" s="342"/>
      <c r="AEH14" s="342"/>
      <c r="AEI14" s="342"/>
      <c r="AEJ14" s="342"/>
      <c r="AEK14" s="342"/>
      <c r="AEL14" s="342"/>
      <c r="AEM14" s="342"/>
      <c r="AEN14" s="342"/>
      <c r="AEO14" s="342"/>
      <c r="AEP14" s="342"/>
      <c r="AEQ14" s="342"/>
      <c r="AER14" s="342"/>
      <c r="AES14" s="342"/>
      <c r="AET14" s="342"/>
      <c r="AEU14" s="342"/>
      <c r="AEV14" s="342"/>
      <c r="AEW14" s="342"/>
      <c r="AEX14" s="342"/>
      <c r="AEY14" s="342"/>
      <c r="AEZ14" s="342"/>
      <c r="AFA14" s="342"/>
      <c r="AFB14" s="342"/>
      <c r="AFC14" s="342"/>
      <c r="AFD14" s="342"/>
      <c r="AFE14" s="342"/>
      <c r="AFF14" s="342"/>
      <c r="AFG14" s="342"/>
      <c r="AFH14" s="342"/>
      <c r="AFI14" s="342"/>
      <c r="AFJ14" s="342"/>
      <c r="AFK14" s="342"/>
      <c r="AFL14" s="342"/>
      <c r="AFM14" s="342"/>
      <c r="AFN14" s="342"/>
      <c r="AFO14" s="342"/>
      <c r="AFP14" s="342"/>
      <c r="AFQ14" s="342"/>
      <c r="AFR14" s="342"/>
      <c r="AFS14" s="342"/>
      <c r="AFT14" s="342"/>
      <c r="AFU14" s="342"/>
      <c r="AFV14" s="342"/>
      <c r="AFW14" s="342"/>
      <c r="AFX14" s="342"/>
      <c r="AFY14" s="342"/>
      <c r="AFZ14" s="342"/>
      <c r="AGA14" s="342"/>
      <c r="AGB14" s="342"/>
      <c r="AGC14" s="342"/>
      <c r="AGD14" s="342"/>
      <c r="AGE14" s="342"/>
      <c r="AGF14" s="342"/>
      <c r="AGG14" s="342"/>
      <c r="AGH14" s="342"/>
      <c r="AGI14" s="342"/>
      <c r="AGJ14" s="342"/>
      <c r="AGK14" s="342"/>
      <c r="AGL14" s="342"/>
      <c r="AGM14" s="342"/>
      <c r="AGN14" s="342"/>
      <c r="AGO14" s="342"/>
      <c r="AGP14" s="342"/>
      <c r="AGQ14" s="342"/>
      <c r="AGR14" s="342"/>
      <c r="AGS14" s="342"/>
      <c r="AGT14" s="342"/>
      <c r="AGU14" s="342"/>
      <c r="AGV14" s="342"/>
      <c r="AGW14" s="342"/>
      <c r="AGX14" s="342"/>
      <c r="AGY14" s="342"/>
      <c r="AGZ14" s="342"/>
      <c r="AHA14" s="342"/>
      <c r="AHB14" s="342"/>
      <c r="AHC14" s="342"/>
      <c r="AHD14" s="342"/>
      <c r="AHE14" s="342"/>
      <c r="AHF14" s="342"/>
      <c r="AHG14" s="342"/>
      <c r="AHH14" s="342"/>
      <c r="AHI14" s="342"/>
      <c r="AHJ14" s="342"/>
      <c r="AHK14" s="342"/>
      <c r="AHL14" s="342"/>
      <c r="AHM14" s="342"/>
      <c r="AHN14" s="342"/>
      <c r="AHO14" s="342"/>
      <c r="AHP14" s="342"/>
      <c r="AHQ14" s="342"/>
      <c r="AHR14" s="342"/>
      <c r="AHS14" s="342"/>
      <c r="AHT14" s="342"/>
      <c r="AHU14" s="342"/>
      <c r="AHV14" s="342"/>
      <c r="AHW14" s="342"/>
      <c r="AHX14" s="342"/>
      <c r="AHY14" s="342"/>
      <c r="AHZ14" s="342"/>
      <c r="AIA14" s="342"/>
      <c r="AIB14" s="342"/>
      <c r="AIC14" s="342"/>
      <c r="AID14" s="342"/>
      <c r="AIE14" s="342"/>
      <c r="AIF14" s="342"/>
      <c r="AIG14" s="342"/>
      <c r="AIH14" s="342"/>
      <c r="AII14" s="342"/>
      <c r="AIJ14" s="342"/>
      <c r="AIK14" s="342"/>
      <c r="AIL14" s="342"/>
      <c r="AIM14" s="342"/>
      <c r="AIN14" s="342"/>
      <c r="AIO14" s="342"/>
      <c r="AIP14" s="342"/>
      <c r="AIQ14" s="342"/>
      <c r="AIR14" s="342"/>
      <c r="AIS14" s="342"/>
      <c r="AIT14" s="342"/>
      <c r="AIU14" s="342"/>
      <c r="AIV14" s="342"/>
      <c r="AIW14" s="342"/>
      <c r="AIX14" s="342"/>
      <c r="AIY14" s="342"/>
      <c r="AIZ14" s="342"/>
      <c r="AJA14" s="342"/>
      <c r="AJB14" s="342"/>
      <c r="AJC14" s="342"/>
      <c r="AJD14" s="342"/>
      <c r="AJE14" s="342"/>
      <c r="AJF14" s="342"/>
      <c r="AJG14" s="342"/>
      <c r="AJH14" s="342"/>
      <c r="AJI14" s="342"/>
      <c r="AJJ14" s="342"/>
      <c r="AJK14" s="342"/>
      <c r="AJL14" s="342"/>
      <c r="AJM14" s="342"/>
      <c r="AJN14" s="342"/>
      <c r="AJO14" s="342"/>
      <c r="AJP14" s="342"/>
      <c r="AJQ14" s="342"/>
      <c r="AJR14" s="342"/>
      <c r="AJS14" s="342"/>
      <c r="AJT14" s="342"/>
      <c r="AJU14" s="342"/>
      <c r="AJV14" s="342"/>
      <c r="AJW14" s="342"/>
      <c r="AJX14" s="342"/>
      <c r="AJY14" s="342"/>
      <c r="AJZ14" s="342"/>
      <c r="AKA14" s="342"/>
      <c r="AKB14" s="342"/>
      <c r="AKC14" s="342"/>
      <c r="AKD14" s="342"/>
      <c r="AKE14" s="342"/>
      <c r="AKF14" s="342"/>
      <c r="AKG14" s="342"/>
      <c r="AKH14" s="342"/>
      <c r="AKI14" s="342"/>
      <c r="AKJ14" s="342"/>
      <c r="AKK14" s="342"/>
      <c r="AKL14" s="342"/>
      <c r="AKM14" s="342"/>
      <c r="AKN14" s="342"/>
      <c r="AKO14" s="342"/>
      <c r="AKP14" s="342"/>
      <c r="AKQ14" s="342"/>
      <c r="AKR14" s="342"/>
      <c r="AKS14" s="342"/>
      <c r="AKT14" s="342"/>
      <c r="AKU14" s="342"/>
    </row>
    <row r="15" spans="1:983" s="140" customFormat="1" ht="39.950000000000003" customHeight="1" x14ac:dyDescent="0.7">
      <c r="A15" s="339" t="s">
        <v>48</v>
      </c>
      <c r="B15" s="368">
        <v>201849421.33433285</v>
      </c>
      <c r="C15" s="368">
        <v>4425915.7211394412</v>
      </c>
      <c r="D15" s="369">
        <v>19115694.092953503</v>
      </c>
      <c r="E15" s="368">
        <v>17132184.647676151</v>
      </c>
      <c r="F15" s="369">
        <v>147619643.79910049</v>
      </c>
      <c r="G15" s="368">
        <v>14123237.73013493</v>
      </c>
      <c r="H15" s="368">
        <v>5436262.6988371871</v>
      </c>
      <c r="I15" s="368">
        <v>9089894.932533728</v>
      </c>
      <c r="J15" s="368">
        <v>418792254.95670825</v>
      </c>
      <c r="K15" s="369"/>
      <c r="L15" s="369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  <c r="AL15" s="342"/>
      <c r="AM15" s="342"/>
      <c r="AN15" s="342"/>
      <c r="AO15" s="342"/>
      <c r="AP15" s="342"/>
      <c r="AQ15" s="342"/>
      <c r="AR15" s="342"/>
      <c r="AS15" s="342"/>
      <c r="AT15" s="342"/>
      <c r="AU15" s="342"/>
      <c r="AV15" s="342"/>
      <c r="AW15" s="342"/>
      <c r="AX15" s="342"/>
      <c r="AY15" s="342"/>
      <c r="AZ15" s="342"/>
      <c r="BA15" s="342"/>
      <c r="BB15" s="342"/>
      <c r="BC15" s="342"/>
      <c r="BD15" s="342"/>
      <c r="BE15" s="342"/>
      <c r="BF15" s="342"/>
      <c r="BG15" s="342"/>
      <c r="BH15" s="342"/>
      <c r="BI15" s="342"/>
      <c r="BJ15" s="342"/>
      <c r="BK15" s="342"/>
      <c r="BL15" s="342"/>
      <c r="BM15" s="342"/>
      <c r="BN15" s="342"/>
      <c r="BO15" s="342"/>
      <c r="BP15" s="342"/>
      <c r="BQ15" s="342"/>
      <c r="BR15" s="342"/>
      <c r="BS15" s="342"/>
      <c r="BT15" s="342"/>
      <c r="BU15" s="342"/>
      <c r="BV15" s="342"/>
      <c r="BW15" s="342"/>
      <c r="BX15" s="342"/>
      <c r="BY15" s="342"/>
      <c r="BZ15" s="342"/>
      <c r="CA15" s="342"/>
      <c r="CB15" s="342"/>
      <c r="CC15" s="342"/>
      <c r="CD15" s="342"/>
      <c r="CE15" s="342"/>
      <c r="CF15" s="342"/>
      <c r="CG15" s="342"/>
      <c r="CH15" s="342"/>
      <c r="CI15" s="342"/>
      <c r="CJ15" s="342"/>
      <c r="CK15" s="342"/>
      <c r="CL15" s="342"/>
      <c r="CM15" s="342"/>
      <c r="CN15" s="342"/>
      <c r="CO15" s="342"/>
      <c r="CP15" s="342"/>
      <c r="CQ15" s="342"/>
      <c r="CR15" s="342"/>
      <c r="CS15" s="342"/>
      <c r="CT15" s="342"/>
      <c r="CU15" s="342"/>
      <c r="CV15" s="342"/>
      <c r="CW15" s="342"/>
      <c r="CX15" s="342"/>
      <c r="CY15" s="342"/>
      <c r="CZ15" s="342"/>
      <c r="DA15" s="342"/>
      <c r="DB15" s="342"/>
      <c r="DC15" s="342"/>
      <c r="DD15" s="342"/>
      <c r="DE15" s="342"/>
      <c r="DF15" s="342"/>
      <c r="DG15" s="342"/>
      <c r="DH15" s="342"/>
      <c r="DI15" s="342"/>
      <c r="DJ15" s="342"/>
      <c r="DK15" s="342"/>
      <c r="DL15" s="342"/>
      <c r="DM15" s="342"/>
      <c r="DN15" s="342"/>
      <c r="DO15" s="342"/>
      <c r="DP15" s="342"/>
      <c r="DQ15" s="342"/>
      <c r="DR15" s="342"/>
      <c r="DS15" s="342"/>
      <c r="DT15" s="342"/>
      <c r="DU15" s="342"/>
      <c r="DV15" s="342"/>
      <c r="DW15" s="342"/>
      <c r="DX15" s="342"/>
      <c r="DY15" s="342"/>
      <c r="DZ15" s="342"/>
      <c r="EA15" s="342"/>
      <c r="EB15" s="342"/>
      <c r="EC15" s="342"/>
      <c r="ED15" s="342"/>
      <c r="EE15" s="342"/>
      <c r="EF15" s="342"/>
      <c r="EG15" s="342"/>
      <c r="EH15" s="342"/>
      <c r="EI15" s="342"/>
      <c r="EJ15" s="342"/>
      <c r="EK15" s="342"/>
      <c r="EL15" s="342"/>
      <c r="EM15" s="342"/>
      <c r="EN15" s="342"/>
      <c r="EO15" s="342"/>
      <c r="EP15" s="342"/>
      <c r="EQ15" s="342"/>
      <c r="ER15" s="342"/>
      <c r="ES15" s="342"/>
      <c r="ET15" s="342"/>
      <c r="EU15" s="342"/>
      <c r="EV15" s="342"/>
      <c r="EW15" s="342"/>
      <c r="EX15" s="342"/>
      <c r="EY15" s="342"/>
      <c r="EZ15" s="342"/>
      <c r="FA15" s="342"/>
      <c r="FB15" s="342"/>
      <c r="FC15" s="342"/>
      <c r="FD15" s="342"/>
      <c r="FE15" s="342"/>
      <c r="FF15" s="342"/>
      <c r="FG15" s="342"/>
      <c r="FH15" s="342"/>
      <c r="FI15" s="342"/>
      <c r="FJ15" s="342"/>
      <c r="FK15" s="342"/>
      <c r="FL15" s="342"/>
      <c r="FM15" s="342"/>
      <c r="FN15" s="342"/>
      <c r="FO15" s="342"/>
      <c r="FP15" s="342"/>
      <c r="FQ15" s="342"/>
      <c r="FR15" s="342"/>
      <c r="FS15" s="342"/>
      <c r="FT15" s="342"/>
      <c r="FU15" s="342"/>
      <c r="FV15" s="342"/>
      <c r="FW15" s="342"/>
      <c r="FX15" s="342"/>
      <c r="FY15" s="342"/>
      <c r="FZ15" s="342"/>
      <c r="GA15" s="342"/>
      <c r="GB15" s="342"/>
      <c r="GC15" s="342"/>
      <c r="GD15" s="342"/>
      <c r="GE15" s="342"/>
      <c r="GF15" s="342"/>
      <c r="GG15" s="342"/>
      <c r="GH15" s="342"/>
      <c r="GI15" s="342"/>
      <c r="GJ15" s="342"/>
      <c r="GK15" s="342"/>
      <c r="GL15" s="342"/>
      <c r="GM15" s="342"/>
      <c r="GN15" s="342"/>
      <c r="GO15" s="342"/>
      <c r="GP15" s="342"/>
      <c r="GQ15" s="342"/>
      <c r="GR15" s="342"/>
      <c r="GS15" s="342"/>
      <c r="GT15" s="342"/>
      <c r="GU15" s="342"/>
      <c r="GV15" s="342"/>
      <c r="GW15" s="342"/>
      <c r="GX15" s="342"/>
      <c r="GY15" s="342"/>
      <c r="GZ15" s="342"/>
      <c r="HA15" s="342"/>
      <c r="HB15" s="342"/>
      <c r="HC15" s="342"/>
      <c r="HD15" s="342"/>
      <c r="HE15" s="342"/>
      <c r="HF15" s="342"/>
      <c r="HG15" s="342"/>
      <c r="HH15" s="342"/>
      <c r="HI15" s="342"/>
      <c r="HJ15" s="342"/>
      <c r="HK15" s="342"/>
      <c r="HL15" s="342"/>
      <c r="HM15" s="342"/>
      <c r="HN15" s="342"/>
      <c r="HO15" s="342"/>
      <c r="HP15" s="342"/>
      <c r="HQ15" s="342"/>
      <c r="HR15" s="342"/>
      <c r="HS15" s="342"/>
      <c r="HT15" s="342"/>
      <c r="HU15" s="342"/>
      <c r="HV15" s="342"/>
      <c r="HW15" s="342"/>
      <c r="HX15" s="342"/>
      <c r="HY15" s="342"/>
      <c r="HZ15" s="342"/>
      <c r="IA15" s="342"/>
      <c r="IB15" s="342"/>
      <c r="IC15" s="342"/>
      <c r="ID15" s="342"/>
      <c r="IE15" s="342"/>
      <c r="IF15" s="342"/>
      <c r="IG15" s="342"/>
      <c r="IH15" s="342"/>
      <c r="II15" s="342"/>
      <c r="IJ15" s="342"/>
      <c r="IK15" s="342"/>
      <c r="IL15" s="342"/>
      <c r="IM15" s="342"/>
      <c r="IN15" s="342"/>
      <c r="IO15" s="342"/>
      <c r="IP15" s="342"/>
      <c r="IQ15" s="342"/>
      <c r="IR15" s="342"/>
      <c r="IS15" s="342"/>
      <c r="IT15" s="342"/>
      <c r="IU15" s="342"/>
      <c r="IV15" s="342"/>
      <c r="IW15" s="342"/>
      <c r="IX15" s="342"/>
      <c r="IY15" s="342"/>
      <c r="IZ15" s="342"/>
      <c r="JA15" s="342"/>
      <c r="JB15" s="342"/>
      <c r="JC15" s="342"/>
      <c r="JD15" s="342"/>
      <c r="JE15" s="342"/>
      <c r="JF15" s="342"/>
      <c r="JG15" s="342"/>
      <c r="JH15" s="342"/>
      <c r="JI15" s="342"/>
      <c r="JJ15" s="342"/>
      <c r="JK15" s="342"/>
      <c r="JL15" s="342"/>
      <c r="JM15" s="342"/>
      <c r="JN15" s="342"/>
      <c r="JO15" s="342"/>
      <c r="JP15" s="342"/>
      <c r="JQ15" s="342"/>
      <c r="JR15" s="342"/>
      <c r="JS15" s="342"/>
      <c r="JT15" s="342"/>
      <c r="JU15" s="342"/>
      <c r="JV15" s="342"/>
      <c r="JW15" s="342"/>
      <c r="JX15" s="342"/>
      <c r="JY15" s="342"/>
      <c r="JZ15" s="342"/>
      <c r="KA15" s="342"/>
      <c r="KB15" s="342"/>
      <c r="KC15" s="342"/>
      <c r="KD15" s="342"/>
      <c r="KE15" s="342"/>
      <c r="KF15" s="342"/>
      <c r="KG15" s="342"/>
      <c r="KH15" s="342"/>
      <c r="KI15" s="342"/>
      <c r="KJ15" s="342"/>
      <c r="KK15" s="342"/>
      <c r="KL15" s="342"/>
      <c r="KM15" s="342"/>
      <c r="KN15" s="342"/>
      <c r="KO15" s="342"/>
      <c r="KP15" s="342"/>
      <c r="KQ15" s="342"/>
      <c r="KR15" s="342"/>
      <c r="KS15" s="342"/>
      <c r="KT15" s="342"/>
      <c r="KU15" s="342"/>
      <c r="KV15" s="342"/>
      <c r="KW15" s="342"/>
      <c r="KX15" s="342"/>
      <c r="KY15" s="342"/>
      <c r="KZ15" s="342"/>
      <c r="LA15" s="342"/>
      <c r="LB15" s="342"/>
      <c r="LC15" s="342"/>
      <c r="LD15" s="342"/>
      <c r="LE15" s="342"/>
      <c r="LF15" s="342"/>
      <c r="LG15" s="342"/>
      <c r="LH15" s="342"/>
      <c r="LI15" s="342"/>
      <c r="LJ15" s="342"/>
      <c r="LK15" s="342"/>
      <c r="LL15" s="342"/>
      <c r="LM15" s="342"/>
      <c r="LN15" s="342"/>
      <c r="LO15" s="342"/>
      <c r="LP15" s="342"/>
      <c r="LQ15" s="342"/>
      <c r="LR15" s="342"/>
      <c r="LS15" s="342"/>
      <c r="LT15" s="342"/>
      <c r="LU15" s="342"/>
      <c r="LV15" s="342"/>
      <c r="LW15" s="342"/>
      <c r="LX15" s="342"/>
      <c r="LY15" s="342"/>
      <c r="LZ15" s="342"/>
      <c r="MA15" s="342"/>
      <c r="MB15" s="342"/>
      <c r="MC15" s="342"/>
      <c r="MD15" s="342"/>
      <c r="ME15" s="342"/>
      <c r="MF15" s="342"/>
      <c r="MG15" s="342"/>
      <c r="MH15" s="342"/>
      <c r="MI15" s="342"/>
      <c r="MJ15" s="342"/>
      <c r="MK15" s="342"/>
      <c r="ML15" s="342"/>
      <c r="MM15" s="342"/>
      <c r="MN15" s="342"/>
      <c r="MO15" s="342"/>
      <c r="MP15" s="342"/>
      <c r="MQ15" s="342"/>
      <c r="MR15" s="342"/>
      <c r="MS15" s="342"/>
      <c r="MT15" s="342"/>
      <c r="MU15" s="342"/>
      <c r="MV15" s="342"/>
      <c r="MW15" s="342"/>
      <c r="MX15" s="342"/>
      <c r="MY15" s="342"/>
      <c r="MZ15" s="342"/>
      <c r="NA15" s="342"/>
      <c r="NB15" s="342"/>
      <c r="NC15" s="342"/>
      <c r="ND15" s="342"/>
      <c r="NE15" s="342"/>
      <c r="NF15" s="342"/>
      <c r="NG15" s="342"/>
      <c r="NH15" s="342"/>
      <c r="NI15" s="342"/>
      <c r="NJ15" s="342"/>
      <c r="NK15" s="342"/>
      <c r="NL15" s="342"/>
      <c r="NM15" s="342"/>
      <c r="NN15" s="342"/>
      <c r="NO15" s="342"/>
      <c r="NP15" s="342"/>
      <c r="NQ15" s="342"/>
      <c r="NR15" s="342"/>
      <c r="NS15" s="342"/>
      <c r="NT15" s="342"/>
      <c r="NU15" s="342"/>
      <c r="NV15" s="342"/>
      <c r="NW15" s="342"/>
      <c r="NX15" s="342"/>
      <c r="NY15" s="342"/>
      <c r="NZ15" s="342"/>
      <c r="OA15" s="342"/>
      <c r="OB15" s="342"/>
      <c r="OC15" s="342"/>
      <c r="OD15" s="342"/>
      <c r="OE15" s="342"/>
      <c r="OF15" s="342"/>
      <c r="OG15" s="342"/>
      <c r="OH15" s="342"/>
      <c r="OI15" s="342"/>
      <c r="OJ15" s="342"/>
      <c r="OK15" s="342"/>
      <c r="OL15" s="342"/>
      <c r="OM15" s="342"/>
      <c r="ON15" s="342"/>
      <c r="OO15" s="342"/>
      <c r="OP15" s="342"/>
      <c r="OQ15" s="342"/>
      <c r="OR15" s="342"/>
      <c r="OS15" s="342"/>
      <c r="OT15" s="342"/>
      <c r="OU15" s="342"/>
      <c r="OV15" s="342"/>
      <c r="OW15" s="342"/>
      <c r="OX15" s="342"/>
      <c r="OY15" s="342"/>
      <c r="OZ15" s="342"/>
      <c r="PA15" s="342"/>
      <c r="PB15" s="342"/>
      <c r="PC15" s="342"/>
      <c r="PD15" s="342"/>
      <c r="PE15" s="342"/>
      <c r="PF15" s="342"/>
      <c r="PG15" s="342"/>
      <c r="PH15" s="342"/>
      <c r="PI15" s="342"/>
      <c r="PJ15" s="342"/>
      <c r="PK15" s="342"/>
      <c r="PL15" s="342"/>
      <c r="PM15" s="342"/>
      <c r="PN15" s="342"/>
      <c r="PO15" s="342"/>
      <c r="PP15" s="342"/>
      <c r="PQ15" s="342"/>
      <c r="PR15" s="342"/>
      <c r="PS15" s="342"/>
      <c r="PT15" s="342"/>
      <c r="PU15" s="342"/>
      <c r="PV15" s="342"/>
      <c r="PW15" s="342"/>
      <c r="PX15" s="342"/>
      <c r="PY15" s="342"/>
      <c r="PZ15" s="342"/>
      <c r="QA15" s="342"/>
      <c r="QB15" s="342"/>
      <c r="QC15" s="342"/>
      <c r="QD15" s="342"/>
      <c r="QE15" s="342"/>
      <c r="QF15" s="342"/>
      <c r="QG15" s="342"/>
      <c r="QH15" s="342"/>
      <c r="QI15" s="342"/>
      <c r="QJ15" s="342"/>
      <c r="QK15" s="342"/>
      <c r="QL15" s="342"/>
      <c r="QM15" s="342"/>
      <c r="QN15" s="342"/>
      <c r="QO15" s="342"/>
      <c r="QP15" s="342"/>
      <c r="QQ15" s="342"/>
      <c r="QR15" s="342"/>
      <c r="QS15" s="342"/>
      <c r="QT15" s="342"/>
      <c r="QU15" s="342"/>
      <c r="QV15" s="342"/>
      <c r="QW15" s="342"/>
      <c r="QX15" s="342"/>
      <c r="QY15" s="342"/>
      <c r="QZ15" s="342"/>
      <c r="RA15" s="342"/>
      <c r="RB15" s="342"/>
      <c r="RC15" s="342"/>
      <c r="RD15" s="342"/>
      <c r="RE15" s="342"/>
      <c r="RF15" s="342"/>
      <c r="RG15" s="342"/>
      <c r="RH15" s="342"/>
      <c r="RI15" s="342"/>
      <c r="RJ15" s="342"/>
      <c r="RK15" s="342"/>
      <c r="RL15" s="342"/>
      <c r="RM15" s="342"/>
      <c r="RN15" s="342"/>
      <c r="RO15" s="342"/>
      <c r="RP15" s="342"/>
      <c r="RQ15" s="342"/>
      <c r="RR15" s="342"/>
      <c r="RS15" s="342"/>
      <c r="RT15" s="342"/>
      <c r="RU15" s="342"/>
      <c r="RV15" s="342"/>
      <c r="RW15" s="342"/>
      <c r="RX15" s="342"/>
      <c r="RY15" s="342"/>
      <c r="RZ15" s="342"/>
      <c r="SA15" s="342"/>
      <c r="SB15" s="342"/>
      <c r="SC15" s="342"/>
      <c r="SD15" s="342"/>
      <c r="SE15" s="342"/>
      <c r="SF15" s="342"/>
      <c r="SG15" s="342"/>
      <c r="SH15" s="342"/>
      <c r="SI15" s="342"/>
      <c r="SJ15" s="342"/>
      <c r="SK15" s="342"/>
      <c r="SL15" s="342"/>
      <c r="SM15" s="342"/>
      <c r="SN15" s="342"/>
      <c r="SO15" s="342"/>
      <c r="SP15" s="342"/>
      <c r="SQ15" s="342"/>
      <c r="SR15" s="342"/>
      <c r="SS15" s="342"/>
      <c r="ST15" s="342"/>
      <c r="SU15" s="342"/>
      <c r="SV15" s="342"/>
      <c r="SW15" s="342"/>
      <c r="SX15" s="342"/>
      <c r="SY15" s="342"/>
      <c r="SZ15" s="342"/>
      <c r="TA15" s="342"/>
      <c r="TB15" s="342"/>
      <c r="TC15" s="342"/>
      <c r="TD15" s="342"/>
      <c r="TE15" s="342"/>
      <c r="TF15" s="342"/>
      <c r="TG15" s="342"/>
      <c r="TH15" s="342"/>
      <c r="TI15" s="342"/>
      <c r="TJ15" s="342"/>
      <c r="TK15" s="342"/>
      <c r="TL15" s="342"/>
      <c r="TM15" s="342"/>
      <c r="TN15" s="342"/>
      <c r="TO15" s="342"/>
      <c r="TP15" s="342"/>
      <c r="TQ15" s="342"/>
      <c r="TR15" s="342"/>
      <c r="TS15" s="342"/>
      <c r="TT15" s="342"/>
      <c r="TU15" s="342"/>
      <c r="TV15" s="342"/>
      <c r="TW15" s="342"/>
      <c r="TX15" s="342"/>
      <c r="TY15" s="342"/>
      <c r="TZ15" s="342"/>
      <c r="UA15" s="342"/>
      <c r="UB15" s="342"/>
      <c r="UC15" s="342"/>
      <c r="UD15" s="342"/>
      <c r="UE15" s="342"/>
      <c r="UF15" s="342"/>
      <c r="UG15" s="342"/>
      <c r="UH15" s="342"/>
      <c r="UI15" s="342"/>
      <c r="UJ15" s="342"/>
      <c r="UK15" s="342"/>
      <c r="UL15" s="342"/>
      <c r="UM15" s="342"/>
      <c r="UN15" s="342"/>
      <c r="UO15" s="342"/>
      <c r="UP15" s="342"/>
      <c r="UQ15" s="342"/>
      <c r="UR15" s="342"/>
      <c r="US15" s="342"/>
      <c r="UT15" s="342"/>
      <c r="UU15" s="342"/>
      <c r="UV15" s="342"/>
      <c r="UW15" s="342"/>
      <c r="UX15" s="342"/>
      <c r="UY15" s="342"/>
      <c r="UZ15" s="342"/>
      <c r="VA15" s="342"/>
      <c r="VB15" s="342"/>
      <c r="VC15" s="342"/>
      <c r="VD15" s="342"/>
      <c r="VE15" s="342"/>
      <c r="VF15" s="342"/>
      <c r="VG15" s="342"/>
      <c r="VH15" s="342"/>
      <c r="VI15" s="342"/>
      <c r="VJ15" s="342"/>
      <c r="VK15" s="342"/>
      <c r="VL15" s="342"/>
      <c r="VM15" s="342"/>
      <c r="VN15" s="342"/>
      <c r="VO15" s="342"/>
      <c r="VP15" s="342"/>
      <c r="VQ15" s="342"/>
      <c r="VR15" s="342"/>
      <c r="VS15" s="342"/>
      <c r="VT15" s="342"/>
      <c r="VU15" s="342"/>
      <c r="VV15" s="342"/>
      <c r="VW15" s="342"/>
      <c r="VX15" s="342"/>
      <c r="VY15" s="342"/>
      <c r="VZ15" s="342"/>
      <c r="WA15" s="342"/>
      <c r="WB15" s="342"/>
      <c r="WC15" s="342"/>
      <c r="WD15" s="342"/>
      <c r="WE15" s="342"/>
      <c r="WF15" s="342"/>
      <c r="WG15" s="342"/>
      <c r="WH15" s="342"/>
      <c r="WI15" s="342"/>
      <c r="WJ15" s="342"/>
      <c r="WK15" s="342"/>
      <c r="WL15" s="342"/>
      <c r="WM15" s="342"/>
      <c r="WN15" s="342"/>
      <c r="WO15" s="342"/>
      <c r="WP15" s="342"/>
      <c r="WQ15" s="342"/>
      <c r="WR15" s="342"/>
      <c r="WS15" s="342"/>
      <c r="WT15" s="342"/>
      <c r="WU15" s="342"/>
      <c r="WV15" s="342"/>
      <c r="WW15" s="342"/>
      <c r="WX15" s="342"/>
      <c r="WY15" s="342"/>
      <c r="WZ15" s="342"/>
      <c r="XA15" s="342"/>
      <c r="XB15" s="342"/>
      <c r="XC15" s="342"/>
      <c r="XD15" s="342"/>
      <c r="XE15" s="342"/>
      <c r="XF15" s="342"/>
      <c r="XG15" s="342"/>
      <c r="XH15" s="342"/>
      <c r="XI15" s="342"/>
      <c r="XJ15" s="342"/>
      <c r="XK15" s="342"/>
      <c r="XL15" s="342"/>
      <c r="XM15" s="342"/>
      <c r="XN15" s="342"/>
      <c r="XO15" s="342"/>
      <c r="XP15" s="342"/>
      <c r="XQ15" s="342"/>
      <c r="XR15" s="342"/>
      <c r="XS15" s="342"/>
      <c r="XT15" s="342"/>
      <c r="XU15" s="342"/>
      <c r="XV15" s="342"/>
      <c r="XW15" s="342"/>
      <c r="XX15" s="342"/>
      <c r="XY15" s="342"/>
      <c r="XZ15" s="342"/>
      <c r="YA15" s="342"/>
      <c r="YB15" s="342"/>
      <c r="YC15" s="342"/>
      <c r="YD15" s="342"/>
      <c r="YE15" s="342"/>
      <c r="YF15" s="342"/>
      <c r="YG15" s="342"/>
      <c r="YH15" s="342"/>
      <c r="YI15" s="342"/>
      <c r="YJ15" s="342"/>
      <c r="YK15" s="342"/>
      <c r="YL15" s="342"/>
      <c r="YM15" s="342"/>
      <c r="YN15" s="342"/>
      <c r="YO15" s="342"/>
      <c r="YP15" s="342"/>
      <c r="YQ15" s="342"/>
      <c r="YR15" s="342"/>
      <c r="YS15" s="342"/>
      <c r="YT15" s="342"/>
      <c r="YU15" s="342"/>
      <c r="YV15" s="342"/>
      <c r="YW15" s="342"/>
      <c r="YX15" s="342"/>
      <c r="YY15" s="342"/>
      <c r="YZ15" s="342"/>
      <c r="ZA15" s="342"/>
      <c r="ZB15" s="342"/>
      <c r="ZC15" s="342"/>
      <c r="ZD15" s="342"/>
      <c r="ZE15" s="342"/>
      <c r="ZF15" s="342"/>
      <c r="ZG15" s="342"/>
      <c r="ZH15" s="342"/>
      <c r="ZI15" s="342"/>
      <c r="ZJ15" s="342"/>
      <c r="ZK15" s="342"/>
      <c r="ZL15" s="342"/>
      <c r="ZM15" s="342"/>
      <c r="ZN15" s="342"/>
      <c r="ZO15" s="342"/>
      <c r="ZP15" s="342"/>
      <c r="ZQ15" s="342"/>
      <c r="ZR15" s="342"/>
      <c r="ZS15" s="342"/>
      <c r="ZT15" s="342"/>
      <c r="ZU15" s="342"/>
      <c r="ZV15" s="342"/>
      <c r="ZW15" s="342"/>
      <c r="ZX15" s="342"/>
      <c r="ZY15" s="342"/>
      <c r="ZZ15" s="342"/>
      <c r="AAA15" s="342"/>
      <c r="AAB15" s="342"/>
      <c r="AAC15" s="342"/>
      <c r="AAD15" s="342"/>
      <c r="AAE15" s="342"/>
      <c r="AAF15" s="342"/>
      <c r="AAG15" s="342"/>
      <c r="AAH15" s="342"/>
      <c r="AAI15" s="342"/>
      <c r="AAJ15" s="342"/>
      <c r="AAK15" s="342"/>
      <c r="AAL15" s="342"/>
      <c r="AAM15" s="342"/>
      <c r="AAN15" s="342"/>
      <c r="AAO15" s="342"/>
      <c r="AAP15" s="342"/>
      <c r="AAQ15" s="342"/>
      <c r="AAR15" s="342"/>
      <c r="AAS15" s="342"/>
      <c r="AAT15" s="342"/>
      <c r="AAU15" s="342"/>
      <c r="AAV15" s="342"/>
      <c r="AAW15" s="342"/>
      <c r="AAX15" s="342"/>
      <c r="AAY15" s="342"/>
      <c r="AAZ15" s="342"/>
      <c r="ABA15" s="342"/>
      <c r="ABB15" s="342"/>
      <c r="ABC15" s="342"/>
      <c r="ABD15" s="342"/>
      <c r="ABE15" s="342"/>
      <c r="ABF15" s="342"/>
      <c r="ABG15" s="342"/>
      <c r="ABH15" s="342"/>
      <c r="ABI15" s="342"/>
      <c r="ABJ15" s="342"/>
      <c r="ABK15" s="342"/>
      <c r="ABL15" s="342"/>
      <c r="ABM15" s="342"/>
      <c r="ABN15" s="342"/>
      <c r="ABO15" s="342"/>
      <c r="ABP15" s="342"/>
      <c r="ABQ15" s="342"/>
      <c r="ABR15" s="342"/>
      <c r="ABS15" s="342"/>
      <c r="ABT15" s="342"/>
      <c r="ABU15" s="342"/>
      <c r="ABV15" s="342"/>
      <c r="ABW15" s="342"/>
      <c r="ABX15" s="342"/>
      <c r="ABY15" s="342"/>
      <c r="ABZ15" s="342"/>
      <c r="ACA15" s="342"/>
      <c r="ACB15" s="342"/>
      <c r="ACC15" s="342"/>
      <c r="ACD15" s="342"/>
      <c r="ACE15" s="342"/>
      <c r="ACF15" s="342"/>
      <c r="ACG15" s="342"/>
      <c r="ACH15" s="342"/>
      <c r="ACI15" s="342"/>
      <c r="ACJ15" s="342"/>
      <c r="ACK15" s="342"/>
      <c r="ACL15" s="342"/>
      <c r="ACM15" s="342"/>
      <c r="ACN15" s="342"/>
      <c r="ACO15" s="342"/>
      <c r="ACP15" s="342"/>
      <c r="ACQ15" s="342"/>
      <c r="ACR15" s="342"/>
      <c r="ACS15" s="342"/>
      <c r="ACT15" s="342"/>
      <c r="ACU15" s="342"/>
      <c r="ACV15" s="342"/>
      <c r="ACW15" s="342"/>
      <c r="ACX15" s="342"/>
      <c r="ACY15" s="342"/>
      <c r="ACZ15" s="342"/>
      <c r="ADA15" s="342"/>
      <c r="ADB15" s="342"/>
      <c r="ADC15" s="342"/>
      <c r="ADD15" s="342"/>
      <c r="ADE15" s="342"/>
      <c r="ADF15" s="342"/>
      <c r="ADG15" s="342"/>
      <c r="ADH15" s="342"/>
      <c r="ADI15" s="342"/>
      <c r="ADJ15" s="342"/>
      <c r="ADK15" s="342"/>
      <c r="ADL15" s="342"/>
      <c r="ADM15" s="342"/>
      <c r="ADN15" s="342"/>
      <c r="ADO15" s="342"/>
      <c r="ADP15" s="342"/>
      <c r="ADQ15" s="342"/>
      <c r="ADR15" s="342"/>
      <c r="ADS15" s="342"/>
      <c r="ADT15" s="342"/>
      <c r="ADU15" s="342"/>
      <c r="ADV15" s="342"/>
      <c r="ADW15" s="342"/>
      <c r="ADX15" s="342"/>
      <c r="ADY15" s="342"/>
      <c r="ADZ15" s="342"/>
      <c r="AEA15" s="342"/>
      <c r="AEB15" s="342"/>
      <c r="AEC15" s="342"/>
      <c r="AED15" s="342"/>
      <c r="AEE15" s="342"/>
      <c r="AEF15" s="342"/>
      <c r="AEG15" s="342"/>
      <c r="AEH15" s="342"/>
      <c r="AEI15" s="342"/>
      <c r="AEJ15" s="342"/>
      <c r="AEK15" s="342"/>
      <c r="AEL15" s="342"/>
      <c r="AEM15" s="342"/>
      <c r="AEN15" s="342"/>
      <c r="AEO15" s="342"/>
      <c r="AEP15" s="342"/>
      <c r="AEQ15" s="342"/>
      <c r="AER15" s="342"/>
      <c r="AES15" s="342"/>
      <c r="AET15" s="342"/>
      <c r="AEU15" s="342"/>
      <c r="AEV15" s="342"/>
      <c r="AEW15" s="342"/>
      <c r="AEX15" s="342"/>
      <c r="AEY15" s="342"/>
      <c r="AEZ15" s="342"/>
      <c r="AFA15" s="342"/>
      <c r="AFB15" s="342"/>
      <c r="AFC15" s="342"/>
      <c r="AFD15" s="342"/>
      <c r="AFE15" s="342"/>
      <c r="AFF15" s="342"/>
      <c r="AFG15" s="342"/>
      <c r="AFH15" s="342"/>
      <c r="AFI15" s="342"/>
      <c r="AFJ15" s="342"/>
      <c r="AFK15" s="342"/>
      <c r="AFL15" s="342"/>
      <c r="AFM15" s="342"/>
      <c r="AFN15" s="342"/>
      <c r="AFO15" s="342"/>
      <c r="AFP15" s="342"/>
      <c r="AFQ15" s="342"/>
      <c r="AFR15" s="342"/>
      <c r="AFS15" s="342"/>
      <c r="AFT15" s="342"/>
      <c r="AFU15" s="342"/>
      <c r="AFV15" s="342"/>
      <c r="AFW15" s="342"/>
      <c r="AFX15" s="342"/>
      <c r="AFY15" s="342"/>
      <c r="AFZ15" s="342"/>
      <c r="AGA15" s="342"/>
      <c r="AGB15" s="342"/>
      <c r="AGC15" s="342"/>
      <c r="AGD15" s="342"/>
      <c r="AGE15" s="342"/>
      <c r="AGF15" s="342"/>
      <c r="AGG15" s="342"/>
      <c r="AGH15" s="342"/>
      <c r="AGI15" s="342"/>
      <c r="AGJ15" s="342"/>
      <c r="AGK15" s="342"/>
      <c r="AGL15" s="342"/>
      <c r="AGM15" s="342"/>
      <c r="AGN15" s="342"/>
      <c r="AGO15" s="342"/>
      <c r="AGP15" s="342"/>
      <c r="AGQ15" s="342"/>
      <c r="AGR15" s="342"/>
      <c r="AGS15" s="342"/>
      <c r="AGT15" s="342"/>
      <c r="AGU15" s="342"/>
      <c r="AGV15" s="342"/>
      <c r="AGW15" s="342"/>
      <c r="AGX15" s="342"/>
      <c r="AGY15" s="342"/>
      <c r="AGZ15" s="342"/>
      <c r="AHA15" s="342"/>
      <c r="AHB15" s="342"/>
      <c r="AHC15" s="342"/>
      <c r="AHD15" s="342"/>
      <c r="AHE15" s="342"/>
      <c r="AHF15" s="342"/>
      <c r="AHG15" s="342"/>
      <c r="AHH15" s="342"/>
      <c r="AHI15" s="342"/>
      <c r="AHJ15" s="342"/>
      <c r="AHK15" s="342"/>
      <c r="AHL15" s="342"/>
      <c r="AHM15" s="342"/>
      <c r="AHN15" s="342"/>
      <c r="AHO15" s="342"/>
      <c r="AHP15" s="342"/>
      <c r="AHQ15" s="342"/>
      <c r="AHR15" s="342"/>
      <c r="AHS15" s="342"/>
      <c r="AHT15" s="342"/>
      <c r="AHU15" s="342"/>
      <c r="AHV15" s="342"/>
      <c r="AHW15" s="342"/>
      <c r="AHX15" s="342"/>
      <c r="AHY15" s="342"/>
      <c r="AHZ15" s="342"/>
      <c r="AIA15" s="342"/>
      <c r="AIB15" s="342"/>
      <c r="AIC15" s="342"/>
      <c r="AID15" s="342"/>
      <c r="AIE15" s="342"/>
      <c r="AIF15" s="342"/>
      <c r="AIG15" s="342"/>
      <c r="AIH15" s="342"/>
      <c r="AII15" s="342"/>
      <c r="AIJ15" s="342"/>
      <c r="AIK15" s="342"/>
      <c r="AIL15" s="342"/>
      <c r="AIM15" s="342"/>
      <c r="AIN15" s="342"/>
      <c r="AIO15" s="342"/>
      <c r="AIP15" s="342"/>
      <c r="AIQ15" s="342"/>
      <c r="AIR15" s="342"/>
      <c r="AIS15" s="342"/>
      <c r="AIT15" s="342"/>
      <c r="AIU15" s="342"/>
      <c r="AIV15" s="342"/>
      <c r="AIW15" s="342"/>
      <c r="AIX15" s="342"/>
      <c r="AIY15" s="342"/>
      <c r="AIZ15" s="342"/>
      <c r="AJA15" s="342"/>
      <c r="AJB15" s="342"/>
      <c r="AJC15" s="342"/>
      <c r="AJD15" s="342"/>
      <c r="AJE15" s="342"/>
      <c r="AJF15" s="342"/>
      <c r="AJG15" s="342"/>
      <c r="AJH15" s="342"/>
      <c r="AJI15" s="342"/>
      <c r="AJJ15" s="342"/>
      <c r="AJK15" s="342"/>
      <c r="AJL15" s="342"/>
      <c r="AJM15" s="342"/>
      <c r="AJN15" s="342"/>
      <c r="AJO15" s="342"/>
      <c r="AJP15" s="342"/>
      <c r="AJQ15" s="342"/>
      <c r="AJR15" s="342"/>
      <c r="AJS15" s="342"/>
      <c r="AJT15" s="342"/>
      <c r="AJU15" s="342"/>
      <c r="AJV15" s="342"/>
      <c r="AJW15" s="342"/>
      <c r="AJX15" s="342"/>
      <c r="AJY15" s="342"/>
      <c r="AJZ15" s="342"/>
      <c r="AKA15" s="342"/>
      <c r="AKB15" s="342"/>
      <c r="AKC15" s="342"/>
      <c r="AKD15" s="342"/>
      <c r="AKE15" s="342"/>
      <c r="AKF15" s="342"/>
      <c r="AKG15" s="342"/>
      <c r="AKH15" s="342"/>
      <c r="AKI15" s="342"/>
      <c r="AKJ15" s="342"/>
      <c r="AKK15" s="342"/>
      <c r="AKL15" s="342"/>
      <c r="AKM15" s="342"/>
      <c r="AKN15" s="342"/>
      <c r="AKO15" s="342"/>
      <c r="AKP15" s="342"/>
      <c r="AKQ15" s="342"/>
      <c r="AKR15" s="342"/>
      <c r="AKS15" s="342"/>
      <c r="AKT15" s="342"/>
      <c r="AKU15" s="342"/>
    </row>
    <row r="16" spans="1:983" s="140" customFormat="1" ht="39.950000000000003" customHeight="1" x14ac:dyDescent="0.7">
      <c r="A16" s="339" t="s">
        <v>49</v>
      </c>
      <c r="B16" s="368">
        <v>399250627.9032104</v>
      </c>
      <c r="C16" s="368">
        <v>3967650.0402491642</v>
      </c>
      <c r="D16" s="369">
        <v>16671039.329180636</v>
      </c>
      <c r="E16" s="368">
        <v>38227920.632486783</v>
      </c>
      <c r="F16" s="369">
        <v>259584641.94537601</v>
      </c>
      <c r="G16" s="368">
        <v>22106434.821274571</v>
      </c>
      <c r="H16" s="368">
        <v>9592778.0302031748</v>
      </c>
      <c r="I16" s="368">
        <v>9573500.2970771194</v>
      </c>
      <c r="J16" s="368">
        <v>758974592.99905777</v>
      </c>
      <c r="K16" s="369"/>
      <c r="L16" s="369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  <c r="AA16" s="342"/>
      <c r="AB16" s="342"/>
      <c r="AC16" s="342"/>
      <c r="AD16" s="342"/>
      <c r="AE16" s="342"/>
      <c r="AF16" s="342"/>
      <c r="AG16" s="342"/>
      <c r="AH16" s="342"/>
      <c r="AI16" s="342"/>
      <c r="AJ16" s="342"/>
      <c r="AK16" s="342"/>
      <c r="AL16" s="342"/>
      <c r="AM16" s="342"/>
      <c r="AN16" s="342"/>
      <c r="AO16" s="342"/>
      <c r="AP16" s="342"/>
      <c r="AQ16" s="342"/>
      <c r="AR16" s="342"/>
      <c r="AS16" s="342"/>
      <c r="AT16" s="342"/>
      <c r="AU16" s="342"/>
      <c r="AV16" s="342"/>
      <c r="AW16" s="342"/>
      <c r="AX16" s="342"/>
      <c r="AY16" s="342"/>
      <c r="AZ16" s="342"/>
      <c r="BA16" s="342"/>
      <c r="BB16" s="342"/>
      <c r="BC16" s="342"/>
      <c r="BD16" s="342"/>
      <c r="BE16" s="342"/>
      <c r="BF16" s="342"/>
      <c r="BG16" s="342"/>
      <c r="BH16" s="342"/>
      <c r="BI16" s="342"/>
      <c r="BJ16" s="342"/>
      <c r="BK16" s="342"/>
      <c r="BL16" s="342"/>
      <c r="BM16" s="342"/>
      <c r="BN16" s="342"/>
      <c r="BO16" s="342"/>
      <c r="BP16" s="342"/>
      <c r="BQ16" s="342"/>
      <c r="BR16" s="342"/>
      <c r="BS16" s="342"/>
      <c r="BT16" s="342"/>
      <c r="BU16" s="342"/>
      <c r="BV16" s="342"/>
      <c r="BW16" s="342"/>
      <c r="BX16" s="342"/>
      <c r="BY16" s="342"/>
      <c r="BZ16" s="342"/>
      <c r="CA16" s="342"/>
      <c r="CB16" s="342"/>
      <c r="CC16" s="342"/>
      <c r="CD16" s="342"/>
      <c r="CE16" s="342"/>
      <c r="CF16" s="342"/>
      <c r="CG16" s="342"/>
      <c r="CH16" s="342"/>
      <c r="CI16" s="342"/>
      <c r="CJ16" s="342"/>
      <c r="CK16" s="342"/>
      <c r="CL16" s="342"/>
      <c r="CM16" s="342"/>
      <c r="CN16" s="342"/>
      <c r="CO16" s="342"/>
      <c r="CP16" s="342"/>
      <c r="CQ16" s="342"/>
      <c r="CR16" s="342"/>
      <c r="CS16" s="342"/>
      <c r="CT16" s="342"/>
      <c r="CU16" s="342"/>
      <c r="CV16" s="342"/>
      <c r="CW16" s="342"/>
      <c r="CX16" s="342"/>
      <c r="CY16" s="342"/>
      <c r="CZ16" s="342"/>
      <c r="DA16" s="342"/>
      <c r="DB16" s="342"/>
      <c r="DC16" s="342"/>
      <c r="DD16" s="342"/>
      <c r="DE16" s="342"/>
      <c r="DF16" s="342"/>
      <c r="DG16" s="342"/>
      <c r="DH16" s="342"/>
      <c r="DI16" s="342"/>
      <c r="DJ16" s="342"/>
      <c r="DK16" s="342"/>
      <c r="DL16" s="342"/>
      <c r="DM16" s="342"/>
      <c r="DN16" s="342"/>
      <c r="DO16" s="342"/>
      <c r="DP16" s="342"/>
      <c r="DQ16" s="342"/>
      <c r="DR16" s="342"/>
      <c r="DS16" s="342"/>
      <c r="DT16" s="342"/>
      <c r="DU16" s="342"/>
      <c r="DV16" s="342"/>
      <c r="DW16" s="342"/>
      <c r="DX16" s="342"/>
      <c r="DY16" s="342"/>
      <c r="DZ16" s="342"/>
      <c r="EA16" s="342"/>
      <c r="EB16" s="342"/>
      <c r="EC16" s="342"/>
      <c r="ED16" s="342"/>
      <c r="EE16" s="342"/>
      <c r="EF16" s="342"/>
      <c r="EG16" s="342"/>
      <c r="EH16" s="342"/>
      <c r="EI16" s="342"/>
      <c r="EJ16" s="342"/>
      <c r="EK16" s="342"/>
      <c r="EL16" s="342"/>
      <c r="EM16" s="342"/>
      <c r="EN16" s="342"/>
      <c r="EO16" s="342"/>
      <c r="EP16" s="342"/>
      <c r="EQ16" s="342"/>
      <c r="ER16" s="342"/>
      <c r="ES16" s="342"/>
      <c r="ET16" s="342"/>
      <c r="EU16" s="342"/>
      <c r="EV16" s="342"/>
      <c r="EW16" s="342"/>
      <c r="EX16" s="342"/>
      <c r="EY16" s="342"/>
      <c r="EZ16" s="342"/>
      <c r="FA16" s="342"/>
      <c r="FB16" s="342"/>
      <c r="FC16" s="342"/>
      <c r="FD16" s="342"/>
      <c r="FE16" s="342"/>
      <c r="FF16" s="342"/>
      <c r="FG16" s="342"/>
      <c r="FH16" s="342"/>
      <c r="FI16" s="342"/>
      <c r="FJ16" s="342"/>
      <c r="FK16" s="342"/>
      <c r="FL16" s="342"/>
      <c r="FM16" s="342"/>
      <c r="FN16" s="342"/>
      <c r="FO16" s="342"/>
      <c r="FP16" s="342"/>
      <c r="FQ16" s="342"/>
      <c r="FR16" s="342"/>
      <c r="FS16" s="342"/>
      <c r="FT16" s="342"/>
      <c r="FU16" s="342"/>
      <c r="FV16" s="342"/>
      <c r="FW16" s="342"/>
      <c r="FX16" s="342"/>
      <c r="FY16" s="342"/>
      <c r="FZ16" s="342"/>
      <c r="GA16" s="342"/>
      <c r="GB16" s="342"/>
      <c r="GC16" s="342"/>
      <c r="GD16" s="342"/>
      <c r="GE16" s="342"/>
      <c r="GF16" s="342"/>
      <c r="GG16" s="342"/>
      <c r="GH16" s="342"/>
      <c r="GI16" s="342"/>
      <c r="GJ16" s="342"/>
      <c r="GK16" s="342"/>
      <c r="GL16" s="342"/>
      <c r="GM16" s="342"/>
      <c r="GN16" s="342"/>
      <c r="GO16" s="342"/>
      <c r="GP16" s="342"/>
      <c r="GQ16" s="342"/>
      <c r="GR16" s="342"/>
      <c r="GS16" s="342"/>
      <c r="GT16" s="342"/>
      <c r="GU16" s="342"/>
      <c r="GV16" s="342"/>
      <c r="GW16" s="342"/>
      <c r="GX16" s="342"/>
      <c r="GY16" s="342"/>
      <c r="GZ16" s="342"/>
      <c r="HA16" s="342"/>
      <c r="HB16" s="342"/>
      <c r="HC16" s="342"/>
      <c r="HD16" s="342"/>
      <c r="HE16" s="342"/>
      <c r="HF16" s="342"/>
      <c r="HG16" s="342"/>
      <c r="HH16" s="342"/>
      <c r="HI16" s="342"/>
      <c r="HJ16" s="342"/>
      <c r="HK16" s="342"/>
      <c r="HL16" s="342"/>
      <c r="HM16" s="342"/>
      <c r="HN16" s="342"/>
      <c r="HO16" s="342"/>
      <c r="HP16" s="342"/>
      <c r="HQ16" s="342"/>
      <c r="HR16" s="342"/>
      <c r="HS16" s="342"/>
      <c r="HT16" s="342"/>
      <c r="HU16" s="342"/>
      <c r="HV16" s="342"/>
      <c r="HW16" s="342"/>
      <c r="HX16" s="342"/>
      <c r="HY16" s="342"/>
      <c r="HZ16" s="342"/>
      <c r="IA16" s="342"/>
      <c r="IB16" s="342"/>
      <c r="IC16" s="342"/>
      <c r="ID16" s="342"/>
      <c r="IE16" s="342"/>
      <c r="IF16" s="342"/>
      <c r="IG16" s="342"/>
      <c r="IH16" s="342"/>
      <c r="II16" s="342"/>
      <c r="IJ16" s="342"/>
      <c r="IK16" s="342"/>
      <c r="IL16" s="342"/>
      <c r="IM16" s="342"/>
      <c r="IN16" s="342"/>
      <c r="IO16" s="342"/>
      <c r="IP16" s="342"/>
      <c r="IQ16" s="342"/>
      <c r="IR16" s="342"/>
      <c r="IS16" s="342"/>
      <c r="IT16" s="342"/>
      <c r="IU16" s="342"/>
      <c r="IV16" s="342"/>
      <c r="IW16" s="342"/>
      <c r="IX16" s="342"/>
      <c r="IY16" s="342"/>
      <c r="IZ16" s="342"/>
      <c r="JA16" s="342"/>
      <c r="JB16" s="342"/>
      <c r="JC16" s="342"/>
      <c r="JD16" s="342"/>
      <c r="JE16" s="342"/>
      <c r="JF16" s="342"/>
      <c r="JG16" s="342"/>
      <c r="JH16" s="342"/>
      <c r="JI16" s="342"/>
      <c r="JJ16" s="342"/>
      <c r="JK16" s="342"/>
      <c r="JL16" s="342"/>
      <c r="JM16" s="342"/>
      <c r="JN16" s="342"/>
      <c r="JO16" s="342"/>
      <c r="JP16" s="342"/>
      <c r="JQ16" s="342"/>
      <c r="JR16" s="342"/>
      <c r="JS16" s="342"/>
      <c r="JT16" s="342"/>
      <c r="JU16" s="342"/>
      <c r="JV16" s="342"/>
      <c r="JW16" s="342"/>
      <c r="JX16" s="342"/>
      <c r="JY16" s="342"/>
      <c r="JZ16" s="342"/>
      <c r="KA16" s="342"/>
      <c r="KB16" s="342"/>
      <c r="KC16" s="342"/>
      <c r="KD16" s="342"/>
      <c r="KE16" s="342"/>
      <c r="KF16" s="342"/>
      <c r="KG16" s="342"/>
      <c r="KH16" s="342"/>
      <c r="KI16" s="342"/>
      <c r="KJ16" s="342"/>
      <c r="KK16" s="342"/>
      <c r="KL16" s="342"/>
      <c r="KM16" s="342"/>
      <c r="KN16" s="342"/>
      <c r="KO16" s="342"/>
      <c r="KP16" s="342"/>
      <c r="KQ16" s="342"/>
      <c r="KR16" s="342"/>
      <c r="KS16" s="342"/>
      <c r="KT16" s="342"/>
      <c r="KU16" s="342"/>
      <c r="KV16" s="342"/>
      <c r="KW16" s="342"/>
      <c r="KX16" s="342"/>
      <c r="KY16" s="342"/>
      <c r="KZ16" s="342"/>
      <c r="LA16" s="342"/>
      <c r="LB16" s="342"/>
      <c r="LC16" s="342"/>
      <c r="LD16" s="342"/>
      <c r="LE16" s="342"/>
      <c r="LF16" s="342"/>
      <c r="LG16" s="342"/>
      <c r="LH16" s="342"/>
      <c r="LI16" s="342"/>
      <c r="LJ16" s="342"/>
      <c r="LK16" s="342"/>
      <c r="LL16" s="342"/>
      <c r="LM16" s="342"/>
      <c r="LN16" s="342"/>
      <c r="LO16" s="342"/>
      <c r="LP16" s="342"/>
      <c r="LQ16" s="342"/>
      <c r="LR16" s="342"/>
      <c r="LS16" s="342"/>
      <c r="LT16" s="342"/>
      <c r="LU16" s="342"/>
      <c r="LV16" s="342"/>
      <c r="LW16" s="342"/>
      <c r="LX16" s="342"/>
      <c r="LY16" s="342"/>
      <c r="LZ16" s="342"/>
      <c r="MA16" s="342"/>
      <c r="MB16" s="342"/>
      <c r="MC16" s="342"/>
      <c r="MD16" s="342"/>
      <c r="ME16" s="342"/>
      <c r="MF16" s="342"/>
      <c r="MG16" s="342"/>
      <c r="MH16" s="342"/>
      <c r="MI16" s="342"/>
      <c r="MJ16" s="342"/>
      <c r="MK16" s="342"/>
      <c r="ML16" s="342"/>
      <c r="MM16" s="342"/>
      <c r="MN16" s="342"/>
      <c r="MO16" s="342"/>
      <c r="MP16" s="342"/>
      <c r="MQ16" s="342"/>
      <c r="MR16" s="342"/>
      <c r="MS16" s="342"/>
      <c r="MT16" s="342"/>
      <c r="MU16" s="342"/>
      <c r="MV16" s="342"/>
      <c r="MW16" s="342"/>
      <c r="MX16" s="342"/>
      <c r="MY16" s="342"/>
      <c r="MZ16" s="342"/>
      <c r="NA16" s="342"/>
      <c r="NB16" s="342"/>
      <c r="NC16" s="342"/>
      <c r="ND16" s="342"/>
      <c r="NE16" s="342"/>
      <c r="NF16" s="342"/>
      <c r="NG16" s="342"/>
      <c r="NH16" s="342"/>
      <c r="NI16" s="342"/>
      <c r="NJ16" s="342"/>
      <c r="NK16" s="342"/>
      <c r="NL16" s="342"/>
      <c r="NM16" s="342"/>
      <c r="NN16" s="342"/>
      <c r="NO16" s="342"/>
      <c r="NP16" s="342"/>
      <c r="NQ16" s="342"/>
      <c r="NR16" s="342"/>
      <c r="NS16" s="342"/>
      <c r="NT16" s="342"/>
      <c r="NU16" s="342"/>
      <c r="NV16" s="342"/>
      <c r="NW16" s="342"/>
      <c r="NX16" s="342"/>
      <c r="NY16" s="342"/>
      <c r="NZ16" s="342"/>
      <c r="OA16" s="342"/>
      <c r="OB16" s="342"/>
      <c r="OC16" s="342"/>
      <c r="OD16" s="342"/>
      <c r="OE16" s="342"/>
      <c r="OF16" s="342"/>
      <c r="OG16" s="342"/>
      <c r="OH16" s="342"/>
      <c r="OI16" s="342"/>
      <c r="OJ16" s="342"/>
      <c r="OK16" s="342"/>
      <c r="OL16" s="342"/>
      <c r="OM16" s="342"/>
      <c r="ON16" s="342"/>
      <c r="OO16" s="342"/>
      <c r="OP16" s="342"/>
      <c r="OQ16" s="342"/>
      <c r="OR16" s="342"/>
      <c r="OS16" s="342"/>
      <c r="OT16" s="342"/>
      <c r="OU16" s="342"/>
      <c r="OV16" s="342"/>
      <c r="OW16" s="342"/>
      <c r="OX16" s="342"/>
      <c r="OY16" s="342"/>
      <c r="OZ16" s="342"/>
      <c r="PA16" s="342"/>
      <c r="PB16" s="342"/>
      <c r="PC16" s="342"/>
      <c r="PD16" s="342"/>
      <c r="PE16" s="342"/>
      <c r="PF16" s="342"/>
      <c r="PG16" s="342"/>
      <c r="PH16" s="342"/>
      <c r="PI16" s="342"/>
      <c r="PJ16" s="342"/>
      <c r="PK16" s="342"/>
      <c r="PL16" s="342"/>
      <c r="PM16" s="342"/>
      <c r="PN16" s="342"/>
      <c r="PO16" s="342"/>
      <c r="PP16" s="342"/>
      <c r="PQ16" s="342"/>
      <c r="PR16" s="342"/>
      <c r="PS16" s="342"/>
      <c r="PT16" s="342"/>
      <c r="PU16" s="342"/>
      <c r="PV16" s="342"/>
      <c r="PW16" s="342"/>
      <c r="PX16" s="342"/>
      <c r="PY16" s="342"/>
      <c r="PZ16" s="342"/>
      <c r="QA16" s="342"/>
      <c r="QB16" s="342"/>
      <c r="QC16" s="342"/>
      <c r="QD16" s="342"/>
      <c r="QE16" s="342"/>
      <c r="QF16" s="342"/>
      <c r="QG16" s="342"/>
      <c r="QH16" s="342"/>
      <c r="QI16" s="342"/>
      <c r="QJ16" s="342"/>
      <c r="QK16" s="342"/>
      <c r="QL16" s="342"/>
      <c r="QM16" s="342"/>
      <c r="QN16" s="342"/>
      <c r="QO16" s="342"/>
      <c r="QP16" s="342"/>
      <c r="QQ16" s="342"/>
      <c r="QR16" s="342"/>
      <c r="QS16" s="342"/>
      <c r="QT16" s="342"/>
      <c r="QU16" s="342"/>
      <c r="QV16" s="342"/>
      <c r="QW16" s="342"/>
      <c r="QX16" s="342"/>
      <c r="QY16" s="342"/>
      <c r="QZ16" s="342"/>
      <c r="RA16" s="342"/>
      <c r="RB16" s="342"/>
      <c r="RC16" s="342"/>
      <c r="RD16" s="342"/>
      <c r="RE16" s="342"/>
      <c r="RF16" s="342"/>
      <c r="RG16" s="342"/>
      <c r="RH16" s="342"/>
      <c r="RI16" s="342"/>
      <c r="RJ16" s="342"/>
      <c r="RK16" s="342"/>
      <c r="RL16" s="342"/>
      <c r="RM16" s="342"/>
      <c r="RN16" s="342"/>
      <c r="RO16" s="342"/>
      <c r="RP16" s="342"/>
      <c r="RQ16" s="342"/>
      <c r="RR16" s="342"/>
      <c r="RS16" s="342"/>
      <c r="RT16" s="342"/>
      <c r="RU16" s="342"/>
      <c r="RV16" s="342"/>
      <c r="RW16" s="342"/>
      <c r="RX16" s="342"/>
      <c r="RY16" s="342"/>
      <c r="RZ16" s="342"/>
      <c r="SA16" s="342"/>
      <c r="SB16" s="342"/>
      <c r="SC16" s="342"/>
      <c r="SD16" s="342"/>
      <c r="SE16" s="342"/>
      <c r="SF16" s="342"/>
      <c r="SG16" s="342"/>
      <c r="SH16" s="342"/>
      <c r="SI16" s="342"/>
      <c r="SJ16" s="342"/>
      <c r="SK16" s="342"/>
      <c r="SL16" s="342"/>
      <c r="SM16" s="342"/>
      <c r="SN16" s="342"/>
      <c r="SO16" s="342"/>
      <c r="SP16" s="342"/>
      <c r="SQ16" s="342"/>
      <c r="SR16" s="342"/>
      <c r="SS16" s="342"/>
      <c r="ST16" s="342"/>
      <c r="SU16" s="342"/>
      <c r="SV16" s="342"/>
      <c r="SW16" s="342"/>
      <c r="SX16" s="342"/>
      <c r="SY16" s="342"/>
      <c r="SZ16" s="342"/>
      <c r="TA16" s="342"/>
      <c r="TB16" s="342"/>
      <c r="TC16" s="342"/>
      <c r="TD16" s="342"/>
      <c r="TE16" s="342"/>
      <c r="TF16" s="342"/>
      <c r="TG16" s="342"/>
      <c r="TH16" s="342"/>
      <c r="TI16" s="342"/>
      <c r="TJ16" s="342"/>
      <c r="TK16" s="342"/>
      <c r="TL16" s="342"/>
      <c r="TM16" s="342"/>
      <c r="TN16" s="342"/>
      <c r="TO16" s="342"/>
      <c r="TP16" s="342"/>
      <c r="TQ16" s="342"/>
      <c r="TR16" s="342"/>
      <c r="TS16" s="342"/>
      <c r="TT16" s="342"/>
      <c r="TU16" s="342"/>
      <c r="TV16" s="342"/>
      <c r="TW16" s="342"/>
      <c r="TX16" s="342"/>
      <c r="TY16" s="342"/>
      <c r="TZ16" s="342"/>
      <c r="UA16" s="342"/>
      <c r="UB16" s="342"/>
      <c r="UC16" s="342"/>
      <c r="UD16" s="342"/>
      <c r="UE16" s="342"/>
      <c r="UF16" s="342"/>
      <c r="UG16" s="342"/>
      <c r="UH16" s="342"/>
      <c r="UI16" s="342"/>
      <c r="UJ16" s="342"/>
      <c r="UK16" s="342"/>
      <c r="UL16" s="342"/>
      <c r="UM16" s="342"/>
      <c r="UN16" s="342"/>
      <c r="UO16" s="342"/>
      <c r="UP16" s="342"/>
      <c r="UQ16" s="342"/>
      <c r="UR16" s="342"/>
      <c r="US16" s="342"/>
      <c r="UT16" s="342"/>
      <c r="UU16" s="342"/>
      <c r="UV16" s="342"/>
      <c r="UW16" s="342"/>
      <c r="UX16" s="342"/>
      <c r="UY16" s="342"/>
      <c r="UZ16" s="342"/>
      <c r="VA16" s="342"/>
      <c r="VB16" s="342"/>
      <c r="VC16" s="342"/>
      <c r="VD16" s="342"/>
      <c r="VE16" s="342"/>
      <c r="VF16" s="342"/>
      <c r="VG16" s="342"/>
      <c r="VH16" s="342"/>
      <c r="VI16" s="342"/>
      <c r="VJ16" s="342"/>
      <c r="VK16" s="342"/>
      <c r="VL16" s="342"/>
      <c r="VM16" s="342"/>
      <c r="VN16" s="342"/>
      <c r="VO16" s="342"/>
      <c r="VP16" s="342"/>
      <c r="VQ16" s="342"/>
      <c r="VR16" s="342"/>
      <c r="VS16" s="342"/>
      <c r="VT16" s="342"/>
      <c r="VU16" s="342"/>
      <c r="VV16" s="342"/>
      <c r="VW16" s="342"/>
      <c r="VX16" s="342"/>
      <c r="VY16" s="342"/>
      <c r="VZ16" s="342"/>
      <c r="WA16" s="342"/>
      <c r="WB16" s="342"/>
      <c r="WC16" s="342"/>
      <c r="WD16" s="342"/>
      <c r="WE16" s="342"/>
      <c r="WF16" s="342"/>
      <c r="WG16" s="342"/>
      <c r="WH16" s="342"/>
      <c r="WI16" s="342"/>
      <c r="WJ16" s="342"/>
      <c r="WK16" s="342"/>
      <c r="WL16" s="342"/>
      <c r="WM16" s="342"/>
      <c r="WN16" s="342"/>
      <c r="WO16" s="342"/>
      <c r="WP16" s="342"/>
      <c r="WQ16" s="342"/>
      <c r="WR16" s="342"/>
      <c r="WS16" s="342"/>
      <c r="WT16" s="342"/>
      <c r="WU16" s="342"/>
      <c r="WV16" s="342"/>
      <c r="WW16" s="342"/>
      <c r="WX16" s="342"/>
      <c r="WY16" s="342"/>
      <c r="WZ16" s="342"/>
      <c r="XA16" s="342"/>
      <c r="XB16" s="342"/>
      <c r="XC16" s="342"/>
      <c r="XD16" s="342"/>
      <c r="XE16" s="342"/>
      <c r="XF16" s="342"/>
      <c r="XG16" s="342"/>
      <c r="XH16" s="342"/>
      <c r="XI16" s="342"/>
      <c r="XJ16" s="342"/>
      <c r="XK16" s="342"/>
      <c r="XL16" s="342"/>
      <c r="XM16" s="342"/>
      <c r="XN16" s="342"/>
      <c r="XO16" s="342"/>
      <c r="XP16" s="342"/>
      <c r="XQ16" s="342"/>
      <c r="XR16" s="342"/>
      <c r="XS16" s="342"/>
      <c r="XT16" s="342"/>
      <c r="XU16" s="342"/>
      <c r="XV16" s="342"/>
      <c r="XW16" s="342"/>
      <c r="XX16" s="342"/>
      <c r="XY16" s="342"/>
      <c r="XZ16" s="342"/>
      <c r="YA16" s="342"/>
      <c r="YB16" s="342"/>
      <c r="YC16" s="342"/>
      <c r="YD16" s="342"/>
      <c r="YE16" s="342"/>
      <c r="YF16" s="342"/>
      <c r="YG16" s="342"/>
      <c r="YH16" s="342"/>
      <c r="YI16" s="342"/>
      <c r="YJ16" s="342"/>
      <c r="YK16" s="342"/>
      <c r="YL16" s="342"/>
      <c r="YM16" s="342"/>
      <c r="YN16" s="342"/>
      <c r="YO16" s="342"/>
      <c r="YP16" s="342"/>
      <c r="YQ16" s="342"/>
      <c r="YR16" s="342"/>
      <c r="YS16" s="342"/>
      <c r="YT16" s="342"/>
      <c r="YU16" s="342"/>
      <c r="YV16" s="342"/>
      <c r="YW16" s="342"/>
      <c r="YX16" s="342"/>
      <c r="YY16" s="342"/>
      <c r="YZ16" s="342"/>
      <c r="ZA16" s="342"/>
      <c r="ZB16" s="342"/>
      <c r="ZC16" s="342"/>
      <c r="ZD16" s="342"/>
      <c r="ZE16" s="342"/>
      <c r="ZF16" s="342"/>
      <c r="ZG16" s="342"/>
      <c r="ZH16" s="342"/>
      <c r="ZI16" s="342"/>
      <c r="ZJ16" s="342"/>
      <c r="ZK16" s="342"/>
      <c r="ZL16" s="342"/>
      <c r="ZM16" s="342"/>
      <c r="ZN16" s="342"/>
      <c r="ZO16" s="342"/>
      <c r="ZP16" s="342"/>
      <c r="ZQ16" s="342"/>
      <c r="ZR16" s="342"/>
      <c r="ZS16" s="342"/>
      <c r="ZT16" s="342"/>
      <c r="ZU16" s="342"/>
      <c r="ZV16" s="342"/>
      <c r="ZW16" s="342"/>
      <c r="ZX16" s="342"/>
      <c r="ZY16" s="342"/>
      <c r="ZZ16" s="342"/>
      <c r="AAA16" s="342"/>
      <c r="AAB16" s="342"/>
      <c r="AAC16" s="342"/>
      <c r="AAD16" s="342"/>
      <c r="AAE16" s="342"/>
      <c r="AAF16" s="342"/>
      <c r="AAG16" s="342"/>
      <c r="AAH16" s="342"/>
      <c r="AAI16" s="342"/>
      <c r="AAJ16" s="342"/>
      <c r="AAK16" s="342"/>
      <c r="AAL16" s="342"/>
      <c r="AAM16" s="342"/>
      <c r="AAN16" s="342"/>
      <c r="AAO16" s="342"/>
      <c r="AAP16" s="342"/>
      <c r="AAQ16" s="342"/>
      <c r="AAR16" s="342"/>
      <c r="AAS16" s="342"/>
      <c r="AAT16" s="342"/>
      <c r="AAU16" s="342"/>
      <c r="AAV16" s="342"/>
      <c r="AAW16" s="342"/>
      <c r="AAX16" s="342"/>
      <c r="AAY16" s="342"/>
      <c r="AAZ16" s="342"/>
      <c r="ABA16" s="342"/>
      <c r="ABB16" s="342"/>
      <c r="ABC16" s="342"/>
      <c r="ABD16" s="342"/>
      <c r="ABE16" s="342"/>
      <c r="ABF16" s="342"/>
      <c r="ABG16" s="342"/>
      <c r="ABH16" s="342"/>
      <c r="ABI16" s="342"/>
      <c r="ABJ16" s="342"/>
      <c r="ABK16" s="342"/>
      <c r="ABL16" s="342"/>
      <c r="ABM16" s="342"/>
      <c r="ABN16" s="342"/>
      <c r="ABO16" s="342"/>
      <c r="ABP16" s="342"/>
      <c r="ABQ16" s="342"/>
      <c r="ABR16" s="342"/>
      <c r="ABS16" s="342"/>
      <c r="ABT16" s="342"/>
      <c r="ABU16" s="342"/>
      <c r="ABV16" s="342"/>
      <c r="ABW16" s="342"/>
      <c r="ABX16" s="342"/>
      <c r="ABY16" s="342"/>
      <c r="ABZ16" s="342"/>
      <c r="ACA16" s="342"/>
      <c r="ACB16" s="342"/>
      <c r="ACC16" s="342"/>
      <c r="ACD16" s="342"/>
      <c r="ACE16" s="342"/>
      <c r="ACF16" s="342"/>
      <c r="ACG16" s="342"/>
      <c r="ACH16" s="342"/>
      <c r="ACI16" s="342"/>
      <c r="ACJ16" s="342"/>
      <c r="ACK16" s="342"/>
      <c r="ACL16" s="342"/>
      <c r="ACM16" s="342"/>
      <c r="ACN16" s="342"/>
      <c r="ACO16" s="342"/>
      <c r="ACP16" s="342"/>
      <c r="ACQ16" s="342"/>
      <c r="ACR16" s="342"/>
      <c r="ACS16" s="342"/>
      <c r="ACT16" s="342"/>
      <c r="ACU16" s="342"/>
      <c r="ACV16" s="342"/>
      <c r="ACW16" s="342"/>
      <c r="ACX16" s="342"/>
      <c r="ACY16" s="342"/>
      <c r="ACZ16" s="342"/>
      <c r="ADA16" s="342"/>
      <c r="ADB16" s="342"/>
      <c r="ADC16" s="342"/>
      <c r="ADD16" s="342"/>
      <c r="ADE16" s="342"/>
      <c r="ADF16" s="342"/>
      <c r="ADG16" s="342"/>
      <c r="ADH16" s="342"/>
      <c r="ADI16" s="342"/>
      <c r="ADJ16" s="342"/>
      <c r="ADK16" s="342"/>
      <c r="ADL16" s="342"/>
      <c r="ADM16" s="342"/>
      <c r="ADN16" s="342"/>
      <c r="ADO16" s="342"/>
      <c r="ADP16" s="342"/>
      <c r="ADQ16" s="342"/>
      <c r="ADR16" s="342"/>
      <c r="ADS16" s="342"/>
      <c r="ADT16" s="342"/>
      <c r="ADU16" s="342"/>
      <c r="ADV16" s="342"/>
      <c r="ADW16" s="342"/>
      <c r="ADX16" s="342"/>
      <c r="ADY16" s="342"/>
      <c r="ADZ16" s="342"/>
      <c r="AEA16" s="342"/>
      <c r="AEB16" s="342"/>
      <c r="AEC16" s="342"/>
      <c r="AED16" s="342"/>
      <c r="AEE16" s="342"/>
      <c r="AEF16" s="342"/>
      <c r="AEG16" s="342"/>
      <c r="AEH16" s="342"/>
      <c r="AEI16" s="342"/>
      <c r="AEJ16" s="342"/>
      <c r="AEK16" s="342"/>
      <c r="AEL16" s="342"/>
      <c r="AEM16" s="342"/>
      <c r="AEN16" s="342"/>
      <c r="AEO16" s="342"/>
      <c r="AEP16" s="342"/>
      <c r="AEQ16" s="342"/>
      <c r="AER16" s="342"/>
      <c r="AES16" s="342"/>
      <c r="AET16" s="342"/>
      <c r="AEU16" s="342"/>
      <c r="AEV16" s="342"/>
      <c r="AEW16" s="342"/>
      <c r="AEX16" s="342"/>
      <c r="AEY16" s="342"/>
      <c r="AEZ16" s="342"/>
      <c r="AFA16" s="342"/>
      <c r="AFB16" s="342"/>
      <c r="AFC16" s="342"/>
      <c r="AFD16" s="342"/>
      <c r="AFE16" s="342"/>
      <c r="AFF16" s="342"/>
      <c r="AFG16" s="342"/>
      <c r="AFH16" s="342"/>
      <c r="AFI16" s="342"/>
      <c r="AFJ16" s="342"/>
      <c r="AFK16" s="342"/>
      <c r="AFL16" s="342"/>
      <c r="AFM16" s="342"/>
      <c r="AFN16" s="342"/>
      <c r="AFO16" s="342"/>
      <c r="AFP16" s="342"/>
      <c r="AFQ16" s="342"/>
      <c r="AFR16" s="342"/>
      <c r="AFS16" s="342"/>
      <c r="AFT16" s="342"/>
      <c r="AFU16" s="342"/>
      <c r="AFV16" s="342"/>
      <c r="AFW16" s="342"/>
      <c r="AFX16" s="342"/>
      <c r="AFY16" s="342"/>
      <c r="AFZ16" s="342"/>
      <c r="AGA16" s="342"/>
      <c r="AGB16" s="342"/>
      <c r="AGC16" s="342"/>
      <c r="AGD16" s="342"/>
      <c r="AGE16" s="342"/>
      <c r="AGF16" s="342"/>
      <c r="AGG16" s="342"/>
      <c r="AGH16" s="342"/>
      <c r="AGI16" s="342"/>
      <c r="AGJ16" s="342"/>
      <c r="AGK16" s="342"/>
      <c r="AGL16" s="342"/>
      <c r="AGM16" s="342"/>
      <c r="AGN16" s="342"/>
      <c r="AGO16" s="342"/>
      <c r="AGP16" s="342"/>
      <c r="AGQ16" s="342"/>
      <c r="AGR16" s="342"/>
      <c r="AGS16" s="342"/>
      <c r="AGT16" s="342"/>
      <c r="AGU16" s="342"/>
      <c r="AGV16" s="342"/>
      <c r="AGW16" s="342"/>
      <c r="AGX16" s="342"/>
      <c r="AGY16" s="342"/>
      <c r="AGZ16" s="342"/>
      <c r="AHA16" s="342"/>
      <c r="AHB16" s="342"/>
      <c r="AHC16" s="342"/>
      <c r="AHD16" s="342"/>
      <c r="AHE16" s="342"/>
      <c r="AHF16" s="342"/>
      <c r="AHG16" s="342"/>
      <c r="AHH16" s="342"/>
      <c r="AHI16" s="342"/>
      <c r="AHJ16" s="342"/>
      <c r="AHK16" s="342"/>
      <c r="AHL16" s="342"/>
      <c r="AHM16" s="342"/>
      <c r="AHN16" s="342"/>
      <c r="AHO16" s="342"/>
      <c r="AHP16" s="342"/>
      <c r="AHQ16" s="342"/>
      <c r="AHR16" s="342"/>
      <c r="AHS16" s="342"/>
      <c r="AHT16" s="342"/>
      <c r="AHU16" s="342"/>
      <c r="AHV16" s="342"/>
      <c r="AHW16" s="342"/>
      <c r="AHX16" s="342"/>
      <c r="AHY16" s="342"/>
      <c r="AHZ16" s="342"/>
      <c r="AIA16" s="342"/>
      <c r="AIB16" s="342"/>
      <c r="AIC16" s="342"/>
      <c r="AID16" s="342"/>
      <c r="AIE16" s="342"/>
      <c r="AIF16" s="342"/>
      <c r="AIG16" s="342"/>
      <c r="AIH16" s="342"/>
      <c r="AII16" s="342"/>
      <c r="AIJ16" s="342"/>
      <c r="AIK16" s="342"/>
      <c r="AIL16" s="342"/>
      <c r="AIM16" s="342"/>
      <c r="AIN16" s="342"/>
      <c r="AIO16" s="342"/>
      <c r="AIP16" s="342"/>
      <c r="AIQ16" s="342"/>
      <c r="AIR16" s="342"/>
      <c r="AIS16" s="342"/>
      <c r="AIT16" s="342"/>
      <c r="AIU16" s="342"/>
      <c r="AIV16" s="342"/>
      <c r="AIW16" s="342"/>
      <c r="AIX16" s="342"/>
      <c r="AIY16" s="342"/>
      <c r="AIZ16" s="342"/>
      <c r="AJA16" s="342"/>
      <c r="AJB16" s="342"/>
      <c r="AJC16" s="342"/>
      <c r="AJD16" s="342"/>
      <c r="AJE16" s="342"/>
      <c r="AJF16" s="342"/>
      <c r="AJG16" s="342"/>
      <c r="AJH16" s="342"/>
      <c r="AJI16" s="342"/>
      <c r="AJJ16" s="342"/>
      <c r="AJK16" s="342"/>
      <c r="AJL16" s="342"/>
      <c r="AJM16" s="342"/>
      <c r="AJN16" s="342"/>
      <c r="AJO16" s="342"/>
      <c r="AJP16" s="342"/>
      <c r="AJQ16" s="342"/>
      <c r="AJR16" s="342"/>
      <c r="AJS16" s="342"/>
      <c r="AJT16" s="342"/>
      <c r="AJU16" s="342"/>
      <c r="AJV16" s="342"/>
      <c r="AJW16" s="342"/>
      <c r="AJX16" s="342"/>
      <c r="AJY16" s="342"/>
      <c r="AJZ16" s="342"/>
      <c r="AKA16" s="342"/>
      <c r="AKB16" s="342"/>
      <c r="AKC16" s="342"/>
      <c r="AKD16" s="342"/>
      <c r="AKE16" s="342"/>
      <c r="AKF16" s="342"/>
      <c r="AKG16" s="342"/>
      <c r="AKH16" s="342"/>
      <c r="AKI16" s="342"/>
      <c r="AKJ16" s="342"/>
      <c r="AKK16" s="342"/>
      <c r="AKL16" s="342"/>
      <c r="AKM16" s="342"/>
      <c r="AKN16" s="342"/>
      <c r="AKO16" s="342"/>
      <c r="AKP16" s="342"/>
      <c r="AKQ16" s="342"/>
      <c r="AKR16" s="342"/>
      <c r="AKS16" s="342"/>
      <c r="AKT16" s="342"/>
      <c r="AKU16" s="342"/>
    </row>
    <row r="17" spans="1:983" s="140" customFormat="1" ht="39.950000000000003" customHeight="1" x14ac:dyDescent="0.7">
      <c r="A17" s="339" t="s">
        <v>50</v>
      </c>
      <c r="B17" s="368">
        <v>229717079.75684825</v>
      </c>
      <c r="C17" s="368">
        <v>1070599.9107093436</v>
      </c>
      <c r="D17" s="369">
        <v>11903210.508255702</v>
      </c>
      <c r="E17" s="368">
        <v>22649107.975279074</v>
      </c>
      <c r="F17" s="369">
        <v>161445200.52430576</v>
      </c>
      <c r="G17" s="368">
        <v>17010390.819666088</v>
      </c>
      <c r="H17" s="368">
        <v>7527525.7914039558</v>
      </c>
      <c r="I17" s="368">
        <v>2569235.4727423643</v>
      </c>
      <c r="J17" s="368">
        <v>453892350.75921053</v>
      </c>
      <c r="K17" s="369"/>
      <c r="L17" s="369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  <c r="AA17" s="342"/>
      <c r="AB17" s="342"/>
      <c r="AC17" s="342"/>
      <c r="AD17" s="342"/>
      <c r="AE17" s="342"/>
      <c r="AF17" s="342"/>
      <c r="AG17" s="342"/>
      <c r="AH17" s="342"/>
      <c r="AI17" s="342"/>
      <c r="AJ17" s="342"/>
      <c r="AK17" s="342"/>
      <c r="AL17" s="342"/>
      <c r="AM17" s="342"/>
      <c r="AN17" s="342"/>
      <c r="AO17" s="342"/>
      <c r="AP17" s="342"/>
      <c r="AQ17" s="342"/>
      <c r="AR17" s="342"/>
      <c r="AS17" s="342"/>
      <c r="AT17" s="342"/>
      <c r="AU17" s="342"/>
      <c r="AV17" s="342"/>
      <c r="AW17" s="342"/>
      <c r="AX17" s="342"/>
      <c r="AY17" s="342"/>
      <c r="AZ17" s="342"/>
      <c r="BA17" s="342"/>
      <c r="BB17" s="342"/>
      <c r="BC17" s="342"/>
      <c r="BD17" s="342"/>
      <c r="BE17" s="342"/>
      <c r="BF17" s="342"/>
      <c r="BG17" s="342"/>
      <c r="BH17" s="342"/>
      <c r="BI17" s="342"/>
      <c r="BJ17" s="342"/>
      <c r="BK17" s="342"/>
      <c r="BL17" s="342"/>
      <c r="BM17" s="342"/>
      <c r="BN17" s="342"/>
      <c r="BO17" s="342"/>
      <c r="BP17" s="342"/>
      <c r="BQ17" s="342"/>
      <c r="BR17" s="342"/>
      <c r="BS17" s="342"/>
      <c r="BT17" s="342"/>
      <c r="BU17" s="342"/>
      <c r="BV17" s="342"/>
      <c r="BW17" s="342"/>
      <c r="BX17" s="342"/>
      <c r="BY17" s="342"/>
      <c r="BZ17" s="342"/>
      <c r="CA17" s="342"/>
      <c r="CB17" s="342"/>
      <c r="CC17" s="342"/>
      <c r="CD17" s="342"/>
      <c r="CE17" s="342"/>
      <c r="CF17" s="342"/>
      <c r="CG17" s="342"/>
      <c r="CH17" s="342"/>
      <c r="CI17" s="342"/>
      <c r="CJ17" s="342"/>
      <c r="CK17" s="342"/>
      <c r="CL17" s="342"/>
      <c r="CM17" s="342"/>
      <c r="CN17" s="342"/>
      <c r="CO17" s="342"/>
      <c r="CP17" s="342"/>
      <c r="CQ17" s="342"/>
      <c r="CR17" s="342"/>
      <c r="CS17" s="342"/>
      <c r="CT17" s="342"/>
      <c r="CU17" s="342"/>
      <c r="CV17" s="342"/>
      <c r="CW17" s="342"/>
      <c r="CX17" s="342"/>
      <c r="CY17" s="342"/>
      <c r="CZ17" s="342"/>
      <c r="DA17" s="342"/>
      <c r="DB17" s="342"/>
      <c r="DC17" s="342"/>
      <c r="DD17" s="342"/>
      <c r="DE17" s="342"/>
      <c r="DF17" s="342"/>
      <c r="DG17" s="342"/>
      <c r="DH17" s="342"/>
      <c r="DI17" s="342"/>
      <c r="DJ17" s="342"/>
      <c r="DK17" s="342"/>
      <c r="DL17" s="342"/>
      <c r="DM17" s="342"/>
      <c r="DN17" s="342"/>
      <c r="DO17" s="342"/>
      <c r="DP17" s="342"/>
      <c r="DQ17" s="342"/>
      <c r="DR17" s="342"/>
      <c r="DS17" s="342"/>
      <c r="DT17" s="342"/>
      <c r="DU17" s="342"/>
      <c r="DV17" s="342"/>
      <c r="DW17" s="342"/>
      <c r="DX17" s="342"/>
      <c r="DY17" s="342"/>
      <c r="DZ17" s="342"/>
      <c r="EA17" s="342"/>
      <c r="EB17" s="342"/>
      <c r="EC17" s="342"/>
      <c r="ED17" s="342"/>
      <c r="EE17" s="342"/>
      <c r="EF17" s="342"/>
      <c r="EG17" s="342"/>
      <c r="EH17" s="342"/>
      <c r="EI17" s="342"/>
      <c r="EJ17" s="342"/>
      <c r="EK17" s="342"/>
      <c r="EL17" s="342"/>
      <c r="EM17" s="342"/>
      <c r="EN17" s="342"/>
      <c r="EO17" s="342"/>
      <c r="EP17" s="342"/>
      <c r="EQ17" s="342"/>
      <c r="ER17" s="342"/>
      <c r="ES17" s="342"/>
      <c r="ET17" s="342"/>
      <c r="EU17" s="342"/>
      <c r="EV17" s="342"/>
      <c r="EW17" s="342"/>
      <c r="EX17" s="342"/>
      <c r="EY17" s="342"/>
      <c r="EZ17" s="342"/>
      <c r="FA17" s="342"/>
      <c r="FB17" s="342"/>
      <c r="FC17" s="342"/>
      <c r="FD17" s="342"/>
      <c r="FE17" s="342"/>
      <c r="FF17" s="342"/>
      <c r="FG17" s="342"/>
      <c r="FH17" s="342"/>
      <c r="FI17" s="342"/>
      <c r="FJ17" s="342"/>
      <c r="FK17" s="342"/>
      <c r="FL17" s="342"/>
      <c r="FM17" s="342"/>
      <c r="FN17" s="342"/>
      <c r="FO17" s="342"/>
      <c r="FP17" s="342"/>
      <c r="FQ17" s="342"/>
      <c r="FR17" s="342"/>
      <c r="FS17" s="342"/>
      <c r="FT17" s="342"/>
      <c r="FU17" s="342"/>
      <c r="FV17" s="342"/>
      <c r="FW17" s="342"/>
      <c r="FX17" s="342"/>
      <c r="FY17" s="342"/>
      <c r="FZ17" s="342"/>
      <c r="GA17" s="342"/>
      <c r="GB17" s="342"/>
      <c r="GC17" s="342"/>
      <c r="GD17" s="342"/>
      <c r="GE17" s="342"/>
      <c r="GF17" s="342"/>
      <c r="GG17" s="342"/>
      <c r="GH17" s="342"/>
      <c r="GI17" s="342"/>
      <c r="GJ17" s="342"/>
      <c r="GK17" s="342"/>
      <c r="GL17" s="342"/>
      <c r="GM17" s="342"/>
      <c r="GN17" s="342"/>
      <c r="GO17" s="342"/>
      <c r="GP17" s="342"/>
      <c r="GQ17" s="342"/>
      <c r="GR17" s="342"/>
      <c r="GS17" s="342"/>
      <c r="GT17" s="342"/>
      <c r="GU17" s="342"/>
      <c r="GV17" s="342"/>
      <c r="GW17" s="342"/>
      <c r="GX17" s="342"/>
      <c r="GY17" s="342"/>
      <c r="GZ17" s="342"/>
      <c r="HA17" s="342"/>
      <c r="HB17" s="342"/>
      <c r="HC17" s="342"/>
      <c r="HD17" s="342"/>
      <c r="HE17" s="342"/>
      <c r="HF17" s="342"/>
      <c r="HG17" s="342"/>
      <c r="HH17" s="342"/>
      <c r="HI17" s="342"/>
      <c r="HJ17" s="342"/>
      <c r="HK17" s="342"/>
      <c r="HL17" s="342"/>
      <c r="HM17" s="342"/>
      <c r="HN17" s="342"/>
      <c r="HO17" s="342"/>
      <c r="HP17" s="342"/>
      <c r="HQ17" s="342"/>
      <c r="HR17" s="342"/>
      <c r="HS17" s="342"/>
      <c r="HT17" s="342"/>
      <c r="HU17" s="342"/>
      <c r="HV17" s="342"/>
      <c r="HW17" s="342"/>
      <c r="HX17" s="342"/>
      <c r="HY17" s="342"/>
      <c r="HZ17" s="342"/>
      <c r="IA17" s="342"/>
      <c r="IB17" s="342"/>
      <c r="IC17" s="342"/>
      <c r="ID17" s="342"/>
      <c r="IE17" s="342"/>
      <c r="IF17" s="342"/>
      <c r="IG17" s="342"/>
      <c r="IH17" s="342"/>
      <c r="II17" s="342"/>
      <c r="IJ17" s="342"/>
      <c r="IK17" s="342"/>
      <c r="IL17" s="342"/>
      <c r="IM17" s="342"/>
      <c r="IN17" s="342"/>
      <c r="IO17" s="342"/>
      <c r="IP17" s="342"/>
      <c r="IQ17" s="342"/>
      <c r="IR17" s="342"/>
      <c r="IS17" s="342"/>
      <c r="IT17" s="342"/>
      <c r="IU17" s="342"/>
      <c r="IV17" s="342"/>
      <c r="IW17" s="342"/>
      <c r="IX17" s="342"/>
      <c r="IY17" s="342"/>
      <c r="IZ17" s="342"/>
      <c r="JA17" s="342"/>
      <c r="JB17" s="342"/>
      <c r="JC17" s="342"/>
      <c r="JD17" s="342"/>
      <c r="JE17" s="342"/>
      <c r="JF17" s="342"/>
      <c r="JG17" s="342"/>
      <c r="JH17" s="342"/>
      <c r="JI17" s="342"/>
      <c r="JJ17" s="342"/>
      <c r="JK17" s="342"/>
      <c r="JL17" s="342"/>
      <c r="JM17" s="342"/>
      <c r="JN17" s="342"/>
      <c r="JO17" s="342"/>
      <c r="JP17" s="342"/>
      <c r="JQ17" s="342"/>
      <c r="JR17" s="342"/>
      <c r="JS17" s="342"/>
      <c r="JT17" s="342"/>
      <c r="JU17" s="342"/>
      <c r="JV17" s="342"/>
      <c r="JW17" s="342"/>
      <c r="JX17" s="342"/>
      <c r="JY17" s="342"/>
      <c r="JZ17" s="342"/>
      <c r="KA17" s="342"/>
      <c r="KB17" s="342"/>
      <c r="KC17" s="342"/>
      <c r="KD17" s="342"/>
      <c r="KE17" s="342"/>
      <c r="KF17" s="342"/>
      <c r="KG17" s="342"/>
      <c r="KH17" s="342"/>
      <c r="KI17" s="342"/>
      <c r="KJ17" s="342"/>
      <c r="KK17" s="342"/>
      <c r="KL17" s="342"/>
      <c r="KM17" s="342"/>
      <c r="KN17" s="342"/>
      <c r="KO17" s="342"/>
      <c r="KP17" s="342"/>
      <c r="KQ17" s="342"/>
      <c r="KR17" s="342"/>
      <c r="KS17" s="342"/>
      <c r="KT17" s="342"/>
      <c r="KU17" s="342"/>
      <c r="KV17" s="342"/>
      <c r="KW17" s="342"/>
      <c r="KX17" s="342"/>
      <c r="KY17" s="342"/>
      <c r="KZ17" s="342"/>
      <c r="LA17" s="342"/>
      <c r="LB17" s="342"/>
      <c r="LC17" s="342"/>
      <c r="LD17" s="342"/>
      <c r="LE17" s="342"/>
      <c r="LF17" s="342"/>
      <c r="LG17" s="342"/>
      <c r="LH17" s="342"/>
      <c r="LI17" s="342"/>
      <c r="LJ17" s="342"/>
      <c r="LK17" s="342"/>
      <c r="LL17" s="342"/>
      <c r="LM17" s="342"/>
      <c r="LN17" s="342"/>
      <c r="LO17" s="342"/>
      <c r="LP17" s="342"/>
      <c r="LQ17" s="342"/>
      <c r="LR17" s="342"/>
      <c r="LS17" s="342"/>
      <c r="LT17" s="342"/>
      <c r="LU17" s="342"/>
      <c r="LV17" s="342"/>
      <c r="LW17" s="342"/>
      <c r="LX17" s="342"/>
      <c r="LY17" s="342"/>
      <c r="LZ17" s="342"/>
      <c r="MA17" s="342"/>
      <c r="MB17" s="342"/>
      <c r="MC17" s="342"/>
      <c r="MD17" s="342"/>
      <c r="ME17" s="342"/>
      <c r="MF17" s="342"/>
      <c r="MG17" s="342"/>
      <c r="MH17" s="342"/>
      <c r="MI17" s="342"/>
      <c r="MJ17" s="342"/>
      <c r="MK17" s="342"/>
      <c r="ML17" s="342"/>
      <c r="MM17" s="342"/>
      <c r="MN17" s="342"/>
      <c r="MO17" s="342"/>
      <c r="MP17" s="342"/>
      <c r="MQ17" s="342"/>
      <c r="MR17" s="342"/>
      <c r="MS17" s="342"/>
      <c r="MT17" s="342"/>
      <c r="MU17" s="342"/>
      <c r="MV17" s="342"/>
      <c r="MW17" s="342"/>
      <c r="MX17" s="342"/>
      <c r="MY17" s="342"/>
      <c r="MZ17" s="342"/>
      <c r="NA17" s="342"/>
      <c r="NB17" s="342"/>
      <c r="NC17" s="342"/>
      <c r="ND17" s="342"/>
      <c r="NE17" s="342"/>
      <c r="NF17" s="342"/>
      <c r="NG17" s="342"/>
      <c r="NH17" s="342"/>
      <c r="NI17" s="342"/>
      <c r="NJ17" s="342"/>
      <c r="NK17" s="342"/>
      <c r="NL17" s="342"/>
      <c r="NM17" s="342"/>
      <c r="NN17" s="342"/>
      <c r="NO17" s="342"/>
      <c r="NP17" s="342"/>
      <c r="NQ17" s="342"/>
      <c r="NR17" s="342"/>
      <c r="NS17" s="342"/>
      <c r="NT17" s="342"/>
      <c r="NU17" s="342"/>
      <c r="NV17" s="342"/>
      <c r="NW17" s="342"/>
      <c r="NX17" s="342"/>
      <c r="NY17" s="342"/>
      <c r="NZ17" s="342"/>
      <c r="OA17" s="342"/>
      <c r="OB17" s="342"/>
      <c r="OC17" s="342"/>
      <c r="OD17" s="342"/>
      <c r="OE17" s="342"/>
      <c r="OF17" s="342"/>
      <c r="OG17" s="342"/>
      <c r="OH17" s="342"/>
      <c r="OI17" s="342"/>
      <c r="OJ17" s="342"/>
      <c r="OK17" s="342"/>
      <c r="OL17" s="342"/>
      <c r="OM17" s="342"/>
      <c r="ON17" s="342"/>
      <c r="OO17" s="342"/>
      <c r="OP17" s="342"/>
      <c r="OQ17" s="342"/>
      <c r="OR17" s="342"/>
      <c r="OS17" s="342"/>
      <c r="OT17" s="342"/>
      <c r="OU17" s="342"/>
      <c r="OV17" s="342"/>
      <c r="OW17" s="342"/>
      <c r="OX17" s="342"/>
      <c r="OY17" s="342"/>
      <c r="OZ17" s="342"/>
      <c r="PA17" s="342"/>
      <c r="PB17" s="342"/>
      <c r="PC17" s="342"/>
      <c r="PD17" s="342"/>
      <c r="PE17" s="342"/>
      <c r="PF17" s="342"/>
      <c r="PG17" s="342"/>
      <c r="PH17" s="342"/>
      <c r="PI17" s="342"/>
      <c r="PJ17" s="342"/>
      <c r="PK17" s="342"/>
      <c r="PL17" s="342"/>
      <c r="PM17" s="342"/>
      <c r="PN17" s="342"/>
      <c r="PO17" s="342"/>
      <c r="PP17" s="342"/>
      <c r="PQ17" s="342"/>
      <c r="PR17" s="342"/>
      <c r="PS17" s="342"/>
      <c r="PT17" s="342"/>
      <c r="PU17" s="342"/>
      <c r="PV17" s="342"/>
      <c r="PW17" s="342"/>
      <c r="PX17" s="342"/>
      <c r="PY17" s="342"/>
      <c r="PZ17" s="342"/>
      <c r="QA17" s="342"/>
      <c r="QB17" s="342"/>
      <c r="QC17" s="342"/>
      <c r="QD17" s="342"/>
      <c r="QE17" s="342"/>
      <c r="QF17" s="342"/>
      <c r="QG17" s="342"/>
      <c r="QH17" s="342"/>
      <c r="QI17" s="342"/>
      <c r="QJ17" s="342"/>
      <c r="QK17" s="342"/>
      <c r="QL17" s="342"/>
      <c r="QM17" s="342"/>
      <c r="QN17" s="342"/>
      <c r="QO17" s="342"/>
      <c r="QP17" s="342"/>
      <c r="QQ17" s="342"/>
      <c r="QR17" s="342"/>
      <c r="QS17" s="342"/>
      <c r="QT17" s="342"/>
      <c r="QU17" s="342"/>
      <c r="QV17" s="342"/>
      <c r="QW17" s="342"/>
      <c r="QX17" s="342"/>
      <c r="QY17" s="342"/>
      <c r="QZ17" s="342"/>
      <c r="RA17" s="342"/>
      <c r="RB17" s="342"/>
      <c r="RC17" s="342"/>
      <c r="RD17" s="342"/>
      <c r="RE17" s="342"/>
      <c r="RF17" s="342"/>
      <c r="RG17" s="342"/>
      <c r="RH17" s="342"/>
      <c r="RI17" s="342"/>
      <c r="RJ17" s="342"/>
      <c r="RK17" s="342"/>
      <c r="RL17" s="342"/>
      <c r="RM17" s="342"/>
      <c r="RN17" s="342"/>
      <c r="RO17" s="342"/>
      <c r="RP17" s="342"/>
      <c r="RQ17" s="342"/>
      <c r="RR17" s="342"/>
      <c r="RS17" s="342"/>
      <c r="RT17" s="342"/>
      <c r="RU17" s="342"/>
      <c r="RV17" s="342"/>
      <c r="RW17" s="342"/>
      <c r="RX17" s="342"/>
      <c r="RY17" s="342"/>
      <c r="RZ17" s="342"/>
      <c r="SA17" s="342"/>
      <c r="SB17" s="342"/>
      <c r="SC17" s="342"/>
      <c r="SD17" s="342"/>
      <c r="SE17" s="342"/>
      <c r="SF17" s="342"/>
      <c r="SG17" s="342"/>
      <c r="SH17" s="342"/>
      <c r="SI17" s="342"/>
      <c r="SJ17" s="342"/>
      <c r="SK17" s="342"/>
      <c r="SL17" s="342"/>
      <c r="SM17" s="342"/>
      <c r="SN17" s="342"/>
      <c r="SO17" s="342"/>
      <c r="SP17" s="342"/>
      <c r="SQ17" s="342"/>
      <c r="SR17" s="342"/>
      <c r="SS17" s="342"/>
      <c r="ST17" s="342"/>
      <c r="SU17" s="342"/>
      <c r="SV17" s="342"/>
      <c r="SW17" s="342"/>
      <c r="SX17" s="342"/>
      <c r="SY17" s="342"/>
      <c r="SZ17" s="342"/>
      <c r="TA17" s="342"/>
      <c r="TB17" s="342"/>
      <c r="TC17" s="342"/>
      <c r="TD17" s="342"/>
      <c r="TE17" s="342"/>
      <c r="TF17" s="342"/>
      <c r="TG17" s="342"/>
      <c r="TH17" s="342"/>
      <c r="TI17" s="342"/>
      <c r="TJ17" s="342"/>
      <c r="TK17" s="342"/>
      <c r="TL17" s="342"/>
      <c r="TM17" s="342"/>
      <c r="TN17" s="342"/>
      <c r="TO17" s="342"/>
      <c r="TP17" s="342"/>
      <c r="TQ17" s="342"/>
      <c r="TR17" s="342"/>
      <c r="TS17" s="342"/>
      <c r="TT17" s="342"/>
      <c r="TU17" s="342"/>
      <c r="TV17" s="342"/>
      <c r="TW17" s="342"/>
      <c r="TX17" s="342"/>
      <c r="TY17" s="342"/>
      <c r="TZ17" s="342"/>
      <c r="UA17" s="342"/>
      <c r="UB17" s="342"/>
      <c r="UC17" s="342"/>
      <c r="UD17" s="342"/>
      <c r="UE17" s="342"/>
      <c r="UF17" s="342"/>
      <c r="UG17" s="342"/>
      <c r="UH17" s="342"/>
      <c r="UI17" s="342"/>
      <c r="UJ17" s="342"/>
      <c r="UK17" s="342"/>
      <c r="UL17" s="342"/>
      <c r="UM17" s="342"/>
      <c r="UN17" s="342"/>
      <c r="UO17" s="342"/>
      <c r="UP17" s="342"/>
      <c r="UQ17" s="342"/>
      <c r="UR17" s="342"/>
      <c r="US17" s="342"/>
      <c r="UT17" s="342"/>
      <c r="UU17" s="342"/>
      <c r="UV17" s="342"/>
      <c r="UW17" s="342"/>
      <c r="UX17" s="342"/>
      <c r="UY17" s="342"/>
      <c r="UZ17" s="342"/>
      <c r="VA17" s="342"/>
      <c r="VB17" s="342"/>
      <c r="VC17" s="342"/>
      <c r="VD17" s="342"/>
      <c r="VE17" s="342"/>
      <c r="VF17" s="342"/>
      <c r="VG17" s="342"/>
      <c r="VH17" s="342"/>
      <c r="VI17" s="342"/>
      <c r="VJ17" s="342"/>
      <c r="VK17" s="342"/>
      <c r="VL17" s="342"/>
      <c r="VM17" s="342"/>
      <c r="VN17" s="342"/>
      <c r="VO17" s="342"/>
      <c r="VP17" s="342"/>
      <c r="VQ17" s="342"/>
      <c r="VR17" s="342"/>
      <c r="VS17" s="342"/>
      <c r="VT17" s="342"/>
      <c r="VU17" s="342"/>
      <c r="VV17" s="342"/>
      <c r="VW17" s="342"/>
      <c r="VX17" s="342"/>
      <c r="VY17" s="342"/>
      <c r="VZ17" s="342"/>
      <c r="WA17" s="342"/>
      <c r="WB17" s="342"/>
      <c r="WC17" s="342"/>
      <c r="WD17" s="342"/>
      <c r="WE17" s="342"/>
      <c r="WF17" s="342"/>
      <c r="WG17" s="342"/>
      <c r="WH17" s="342"/>
      <c r="WI17" s="342"/>
      <c r="WJ17" s="342"/>
      <c r="WK17" s="342"/>
      <c r="WL17" s="342"/>
      <c r="WM17" s="342"/>
      <c r="WN17" s="342"/>
      <c r="WO17" s="342"/>
      <c r="WP17" s="342"/>
      <c r="WQ17" s="342"/>
      <c r="WR17" s="342"/>
      <c r="WS17" s="342"/>
      <c r="WT17" s="342"/>
      <c r="WU17" s="342"/>
      <c r="WV17" s="342"/>
      <c r="WW17" s="342"/>
      <c r="WX17" s="342"/>
      <c r="WY17" s="342"/>
      <c r="WZ17" s="342"/>
      <c r="XA17" s="342"/>
      <c r="XB17" s="342"/>
      <c r="XC17" s="342"/>
      <c r="XD17" s="342"/>
      <c r="XE17" s="342"/>
      <c r="XF17" s="342"/>
      <c r="XG17" s="342"/>
      <c r="XH17" s="342"/>
      <c r="XI17" s="342"/>
      <c r="XJ17" s="342"/>
      <c r="XK17" s="342"/>
      <c r="XL17" s="342"/>
      <c r="XM17" s="342"/>
      <c r="XN17" s="342"/>
      <c r="XO17" s="342"/>
      <c r="XP17" s="342"/>
      <c r="XQ17" s="342"/>
      <c r="XR17" s="342"/>
      <c r="XS17" s="342"/>
      <c r="XT17" s="342"/>
      <c r="XU17" s="342"/>
      <c r="XV17" s="342"/>
      <c r="XW17" s="342"/>
      <c r="XX17" s="342"/>
      <c r="XY17" s="342"/>
      <c r="XZ17" s="342"/>
      <c r="YA17" s="342"/>
      <c r="YB17" s="342"/>
      <c r="YC17" s="342"/>
      <c r="YD17" s="342"/>
      <c r="YE17" s="342"/>
      <c r="YF17" s="342"/>
      <c r="YG17" s="342"/>
      <c r="YH17" s="342"/>
      <c r="YI17" s="342"/>
      <c r="YJ17" s="342"/>
      <c r="YK17" s="342"/>
      <c r="YL17" s="342"/>
      <c r="YM17" s="342"/>
      <c r="YN17" s="342"/>
      <c r="YO17" s="342"/>
      <c r="YP17" s="342"/>
      <c r="YQ17" s="342"/>
      <c r="YR17" s="342"/>
      <c r="YS17" s="342"/>
      <c r="YT17" s="342"/>
      <c r="YU17" s="342"/>
      <c r="YV17" s="342"/>
      <c r="YW17" s="342"/>
      <c r="YX17" s="342"/>
      <c r="YY17" s="342"/>
      <c r="YZ17" s="342"/>
      <c r="ZA17" s="342"/>
      <c r="ZB17" s="342"/>
      <c r="ZC17" s="342"/>
      <c r="ZD17" s="342"/>
      <c r="ZE17" s="342"/>
      <c r="ZF17" s="342"/>
      <c r="ZG17" s="342"/>
      <c r="ZH17" s="342"/>
      <c r="ZI17" s="342"/>
      <c r="ZJ17" s="342"/>
      <c r="ZK17" s="342"/>
      <c r="ZL17" s="342"/>
      <c r="ZM17" s="342"/>
      <c r="ZN17" s="342"/>
      <c r="ZO17" s="342"/>
      <c r="ZP17" s="342"/>
      <c r="ZQ17" s="342"/>
      <c r="ZR17" s="342"/>
      <c r="ZS17" s="342"/>
      <c r="ZT17" s="342"/>
      <c r="ZU17" s="342"/>
      <c r="ZV17" s="342"/>
      <c r="ZW17" s="342"/>
      <c r="ZX17" s="342"/>
      <c r="ZY17" s="342"/>
      <c r="ZZ17" s="342"/>
      <c r="AAA17" s="342"/>
      <c r="AAB17" s="342"/>
      <c r="AAC17" s="342"/>
      <c r="AAD17" s="342"/>
      <c r="AAE17" s="342"/>
      <c r="AAF17" s="342"/>
      <c r="AAG17" s="342"/>
      <c r="AAH17" s="342"/>
      <c r="AAI17" s="342"/>
      <c r="AAJ17" s="342"/>
      <c r="AAK17" s="342"/>
      <c r="AAL17" s="342"/>
      <c r="AAM17" s="342"/>
      <c r="AAN17" s="342"/>
      <c r="AAO17" s="342"/>
      <c r="AAP17" s="342"/>
      <c r="AAQ17" s="342"/>
      <c r="AAR17" s="342"/>
      <c r="AAS17" s="342"/>
      <c r="AAT17" s="342"/>
      <c r="AAU17" s="342"/>
      <c r="AAV17" s="342"/>
      <c r="AAW17" s="342"/>
      <c r="AAX17" s="342"/>
      <c r="AAY17" s="342"/>
      <c r="AAZ17" s="342"/>
      <c r="ABA17" s="342"/>
      <c r="ABB17" s="342"/>
      <c r="ABC17" s="342"/>
      <c r="ABD17" s="342"/>
      <c r="ABE17" s="342"/>
      <c r="ABF17" s="342"/>
      <c r="ABG17" s="342"/>
      <c r="ABH17" s="342"/>
      <c r="ABI17" s="342"/>
      <c r="ABJ17" s="342"/>
      <c r="ABK17" s="342"/>
      <c r="ABL17" s="342"/>
      <c r="ABM17" s="342"/>
      <c r="ABN17" s="342"/>
      <c r="ABO17" s="342"/>
      <c r="ABP17" s="342"/>
      <c r="ABQ17" s="342"/>
      <c r="ABR17" s="342"/>
      <c r="ABS17" s="342"/>
      <c r="ABT17" s="342"/>
      <c r="ABU17" s="342"/>
      <c r="ABV17" s="342"/>
      <c r="ABW17" s="342"/>
      <c r="ABX17" s="342"/>
      <c r="ABY17" s="342"/>
      <c r="ABZ17" s="342"/>
      <c r="ACA17" s="342"/>
      <c r="ACB17" s="342"/>
      <c r="ACC17" s="342"/>
      <c r="ACD17" s="342"/>
      <c r="ACE17" s="342"/>
      <c r="ACF17" s="342"/>
      <c r="ACG17" s="342"/>
      <c r="ACH17" s="342"/>
      <c r="ACI17" s="342"/>
      <c r="ACJ17" s="342"/>
      <c r="ACK17" s="342"/>
      <c r="ACL17" s="342"/>
      <c r="ACM17" s="342"/>
      <c r="ACN17" s="342"/>
      <c r="ACO17" s="342"/>
      <c r="ACP17" s="342"/>
      <c r="ACQ17" s="342"/>
      <c r="ACR17" s="342"/>
      <c r="ACS17" s="342"/>
      <c r="ACT17" s="342"/>
      <c r="ACU17" s="342"/>
      <c r="ACV17" s="342"/>
      <c r="ACW17" s="342"/>
      <c r="ACX17" s="342"/>
      <c r="ACY17" s="342"/>
      <c r="ACZ17" s="342"/>
      <c r="ADA17" s="342"/>
      <c r="ADB17" s="342"/>
      <c r="ADC17" s="342"/>
      <c r="ADD17" s="342"/>
      <c r="ADE17" s="342"/>
      <c r="ADF17" s="342"/>
      <c r="ADG17" s="342"/>
      <c r="ADH17" s="342"/>
      <c r="ADI17" s="342"/>
      <c r="ADJ17" s="342"/>
      <c r="ADK17" s="342"/>
      <c r="ADL17" s="342"/>
      <c r="ADM17" s="342"/>
      <c r="ADN17" s="342"/>
      <c r="ADO17" s="342"/>
      <c r="ADP17" s="342"/>
      <c r="ADQ17" s="342"/>
      <c r="ADR17" s="342"/>
      <c r="ADS17" s="342"/>
      <c r="ADT17" s="342"/>
      <c r="ADU17" s="342"/>
      <c r="ADV17" s="342"/>
      <c r="ADW17" s="342"/>
      <c r="ADX17" s="342"/>
      <c r="ADY17" s="342"/>
      <c r="ADZ17" s="342"/>
      <c r="AEA17" s="342"/>
      <c r="AEB17" s="342"/>
      <c r="AEC17" s="342"/>
      <c r="AED17" s="342"/>
      <c r="AEE17" s="342"/>
      <c r="AEF17" s="342"/>
      <c r="AEG17" s="342"/>
      <c r="AEH17" s="342"/>
      <c r="AEI17" s="342"/>
      <c r="AEJ17" s="342"/>
      <c r="AEK17" s="342"/>
      <c r="AEL17" s="342"/>
      <c r="AEM17" s="342"/>
      <c r="AEN17" s="342"/>
      <c r="AEO17" s="342"/>
      <c r="AEP17" s="342"/>
      <c r="AEQ17" s="342"/>
      <c r="AER17" s="342"/>
      <c r="AES17" s="342"/>
      <c r="AET17" s="342"/>
      <c r="AEU17" s="342"/>
      <c r="AEV17" s="342"/>
      <c r="AEW17" s="342"/>
      <c r="AEX17" s="342"/>
      <c r="AEY17" s="342"/>
      <c r="AEZ17" s="342"/>
      <c r="AFA17" s="342"/>
      <c r="AFB17" s="342"/>
      <c r="AFC17" s="342"/>
      <c r="AFD17" s="342"/>
      <c r="AFE17" s="342"/>
      <c r="AFF17" s="342"/>
      <c r="AFG17" s="342"/>
      <c r="AFH17" s="342"/>
      <c r="AFI17" s="342"/>
      <c r="AFJ17" s="342"/>
      <c r="AFK17" s="342"/>
      <c r="AFL17" s="342"/>
      <c r="AFM17" s="342"/>
      <c r="AFN17" s="342"/>
      <c r="AFO17" s="342"/>
      <c r="AFP17" s="342"/>
      <c r="AFQ17" s="342"/>
      <c r="AFR17" s="342"/>
      <c r="AFS17" s="342"/>
      <c r="AFT17" s="342"/>
      <c r="AFU17" s="342"/>
      <c r="AFV17" s="342"/>
      <c r="AFW17" s="342"/>
      <c r="AFX17" s="342"/>
      <c r="AFY17" s="342"/>
      <c r="AFZ17" s="342"/>
      <c r="AGA17" s="342"/>
      <c r="AGB17" s="342"/>
      <c r="AGC17" s="342"/>
      <c r="AGD17" s="342"/>
      <c r="AGE17" s="342"/>
      <c r="AGF17" s="342"/>
      <c r="AGG17" s="342"/>
      <c r="AGH17" s="342"/>
      <c r="AGI17" s="342"/>
      <c r="AGJ17" s="342"/>
      <c r="AGK17" s="342"/>
      <c r="AGL17" s="342"/>
      <c r="AGM17" s="342"/>
      <c r="AGN17" s="342"/>
      <c r="AGO17" s="342"/>
      <c r="AGP17" s="342"/>
      <c r="AGQ17" s="342"/>
      <c r="AGR17" s="342"/>
      <c r="AGS17" s="342"/>
      <c r="AGT17" s="342"/>
      <c r="AGU17" s="342"/>
      <c r="AGV17" s="342"/>
      <c r="AGW17" s="342"/>
      <c r="AGX17" s="342"/>
      <c r="AGY17" s="342"/>
      <c r="AGZ17" s="342"/>
      <c r="AHA17" s="342"/>
      <c r="AHB17" s="342"/>
      <c r="AHC17" s="342"/>
      <c r="AHD17" s="342"/>
      <c r="AHE17" s="342"/>
      <c r="AHF17" s="342"/>
      <c r="AHG17" s="342"/>
      <c r="AHH17" s="342"/>
      <c r="AHI17" s="342"/>
      <c r="AHJ17" s="342"/>
      <c r="AHK17" s="342"/>
      <c r="AHL17" s="342"/>
      <c r="AHM17" s="342"/>
      <c r="AHN17" s="342"/>
      <c r="AHO17" s="342"/>
      <c r="AHP17" s="342"/>
      <c r="AHQ17" s="342"/>
      <c r="AHR17" s="342"/>
      <c r="AHS17" s="342"/>
      <c r="AHT17" s="342"/>
      <c r="AHU17" s="342"/>
      <c r="AHV17" s="342"/>
      <c r="AHW17" s="342"/>
      <c r="AHX17" s="342"/>
      <c r="AHY17" s="342"/>
      <c r="AHZ17" s="342"/>
      <c r="AIA17" s="342"/>
      <c r="AIB17" s="342"/>
      <c r="AIC17" s="342"/>
      <c r="AID17" s="342"/>
      <c r="AIE17" s="342"/>
      <c r="AIF17" s="342"/>
      <c r="AIG17" s="342"/>
      <c r="AIH17" s="342"/>
      <c r="AII17" s="342"/>
      <c r="AIJ17" s="342"/>
      <c r="AIK17" s="342"/>
      <c r="AIL17" s="342"/>
      <c r="AIM17" s="342"/>
      <c r="AIN17" s="342"/>
      <c r="AIO17" s="342"/>
      <c r="AIP17" s="342"/>
      <c r="AIQ17" s="342"/>
      <c r="AIR17" s="342"/>
      <c r="AIS17" s="342"/>
      <c r="AIT17" s="342"/>
      <c r="AIU17" s="342"/>
      <c r="AIV17" s="342"/>
      <c r="AIW17" s="342"/>
      <c r="AIX17" s="342"/>
      <c r="AIY17" s="342"/>
      <c r="AIZ17" s="342"/>
      <c r="AJA17" s="342"/>
      <c r="AJB17" s="342"/>
      <c r="AJC17" s="342"/>
      <c r="AJD17" s="342"/>
      <c r="AJE17" s="342"/>
      <c r="AJF17" s="342"/>
      <c r="AJG17" s="342"/>
      <c r="AJH17" s="342"/>
      <c r="AJI17" s="342"/>
      <c r="AJJ17" s="342"/>
      <c r="AJK17" s="342"/>
      <c r="AJL17" s="342"/>
      <c r="AJM17" s="342"/>
      <c r="AJN17" s="342"/>
      <c r="AJO17" s="342"/>
      <c r="AJP17" s="342"/>
      <c r="AJQ17" s="342"/>
      <c r="AJR17" s="342"/>
      <c r="AJS17" s="342"/>
      <c r="AJT17" s="342"/>
      <c r="AJU17" s="342"/>
      <c r="AJV17" s="342"/>
      <c r="AJW17" s="342"/>
      <c r="AJX17" s="342"/>
      <c r="AJY17" s="342"/>
      <c r="AJZ17" s="342"/>
      <c r="AKA17" s="342"/>
      <c r="AKB17" s="342"/>
      <c r="AKC17" s="342"/>
      <c r="AKD17" s="342"/>
      <c r="AKE17" s="342"/>
      <c r="AKF17" s="342"/>
      <c r="AKG17" s="342"/>
      <c r="AKH17" s="342"/>
      <c r="AKI17" s="342"/>
      <c r="AKJ17" s="342"/>
      <c r="AKK17" s="342"/>
      <c r="AKL17" s="342"/>
      <c r="AKM17" s="342"/>
      <c r="AKN17" s="342"/>
      <c r="AKO17" s="342"/>
      <c r="AKP17" s="342"/>
      <c r="AKQ17" s="342"/>
      <c r="AKR17" s="342"/>
      <c r="AKS17" s="342"/>
      <c r="AKT17" s="342"/>
      <c r="AKU17" s="342"/>
    </row>
    <row r="18" spans="1:983" s="140" customFormat="1" ht="39.950000000000003" customHeight="1" x14ac:dyDescent="0.7">
      <c r="A18" s="339" t="s">
        <v>51</v>
      </c>
      <c r="B18" s="368">
        <v>68301566</v>
      </c>
      <c r="C18" s="368">
        <v>211827</v>
      </c>
      <c r="D18" s="369">
        <v>3503020.0000000005</v>
      </c>
      <c r="E18" s="368">
        <v>5819220.0000000009</v>
      </c>
      <c r="F18" s="369">
        <v>64863568</v>
      </c>
      <c r="G18" s="368">
        <v>8039115.0000000009</v>
      </c>
      <c r="H18" s="368">
        <v>2618800.5247644801</v>
      </c>
      <c r="I18" s="368">
        <v>1004440</v>
      </c>
      <c r="J18" s="368">
        <v>154361556.52476448</v>
      </c>
      <c r="K18" s="369"/>
      <c r="L18" s="369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  <c r="AC18" s="342"/>
      <c r="AD18" s="342"/>
      <c r="AE18" s="342"/>
      <c r="AF18" s="342"/>
      <c r="AG18" s="342"/>
      <c r="AH18" s="342"/>
      <c r="AI18" s="342"/>
      <c r="AJ18" s="342"/>
      <c r="AK18" s="342"/>
      <c r="AL18" s="342"/>
      <c r="AM18" s="342"/>
      <c r="AN18" s="342"/>
      <c r="AO18" s="342"/>
      <c r="AP18" s="342"/>
      <c r="AQ18" s="342"/>
      <c r="AR18" s="342"/>
      <c r="AS18" s="342"/>
      <c r="AT18" s="342"/>
      <c r="AU18" s="342"/>
      <c r="AV18" s="342"/>
      <c r="AW18" s="342"/>
      <c r="AX18" s="342"/>
      <c r="AY18" s="342"/>
      <c r="AZ18" s="342"/>
      <c r="BA18" s="342"/>
      <c r="BB18" s="342"/>
      <c r="BC18" s="342"/>
      <c r="BD18" s="342"/>
      <c r="BE18" s="342"/>
      <c r="BF18" s="342"/>
      <c r="BG18" s="342"/>
      <c r="BH18" s="342"/>
      <c r="BI18" s="342"/>
      <c r="BJ18" s="342"/>
      <c r="BK18" s="342"/>
      <c r="BL18" s="342"/>
      <c r="BM18" s="342"/>
      <c r="BN18" s="342"/>
      <c r="BO18" s="342"/>
      <c r="BP18" s="342"/>
      <c r="BQ18" s="342"/>
      <c r="BR18" s="342"/>
      <c r="BS18" s="342"/>
      <c r="BT18" s="342"/>
      <c r="BU18" s="342"/>
      <c r="BV18" s="342"/>
      <c r="BW18" s="342"/>
      <c r="BX18" s="342"/>
      <c r="BY18" s="342"/>
      <c r="BZ18" s="342"/>
      <c r="CA18" s="342"/>
      <c r="CB18" s="342"/>
      <c r="CC18" s="342"/>
      <c r="CD18" s="342"/>
      <c r="CE18" s="342"/>
      <c r="CF18" s="342"/>
      <c r="CG18" s="342"/>
      <c r="CH18" s="342"/>
      <c r="CI18" s="342"/>
      <c r="CJ18" s="342"/>
      <c r="CK18" s="342"/>
      <c r="CL18" s="342"/>
      <c r="CM18" s="342"/>
      <c r="CN18" s="342"/>
      <c r="CO18" s="342"/>
      <c r="CP18" s="342"/>
      <c r="CQ18" s="342"/>
      <c r="CR18" s="342"/>
      <c r="CS18" s="342"/>
      <c r="CT18" s="342"/>
      <c r="CU18" s="342"/>
      <c r="CV18" s="342"/>
      <c r="CW18" s="342"/>
      <c r="CX18" s="342"/>
      <c r="CY18" s="342"/>
      <c r="CZ18" s="342"/>
      <c r="DA18" s="342"/>
      <c r="DB18" s="342"/>
      <c r="DC18" s="342"/>
      <c r="DD18" s="342"/>
      <c r="DE18" s="342"/>
      <c r="DF18" s="342"/>
      <c r="DG18" s="342"/>
      <c r="DH18" s="342"/>
      <c r="DI18" s="342"/>
      <c r="DJ18" s="342"/>
      <c r="DK18" s="342"/>
      <c r="DL18" s="342"/>
      <c r="DM18" s="342"/>
      <c r="DN18" s="342"/>
      <c r="DO18" s="342"/>
      <c r="DP18" s="342"/>
      <c r="DQ18" s="342"/>
      <c r="DR18" s="342"/>
      <c r="DS18" s="342"/>
      <c r="DT18" s="342"/>
      <c r="DU18" s="342"/>
      <c r="DV18" s="342"/>
      <c r="DW18" s="342"/>
      <c r="DX18" s="342"/>
      <c r="DY18" s="342"/>
      <c r="DZ18" s="342"/>
      <c r="EA18" s="342"/>
      <c r="EB18" s="342"/>
      <c r="EC18" s="342"/>
      <c r="ED18" s="342"/>
      <c r="EE18" s="342"/>
      <c r="EF18" s="342"/>
      <c r="EG18" s="342"/>
      <c r="EH18" s="342"/>
      <c r="EI18" s="342"/>
      <c r="EJ18" s="342"/>
      <c r="EK18" s="342"/>
      <c r="EL18" s="342"/>
      <c r="EM18" s="342"/>
      <c r="EN18" s="342"/>
      <c r="EO18" s="342"/>
      <c r="EP18" s="342"/>
      <c r="EQ18" s="342"/>
      <c r="ER18" s="342"/>
      <c r="ES18" s="342"/>
      <c r="ET18" s="342"/>
      <c r="EU18" s="342"/>
      <c r="EV18" s="342"/>
      <c r="EW18" s="342"/>
      <c r="EX18" s="342"/>
      <c r="EY18" s="342"/>
      <c r="EZ18" s="342"/>
      <c r="FA18" s="342"/>
      <c r="FB18" s="342"/>
      <c r="FC18" s="342"/>
      <c r="FD18" s="342"/>
      <c r="FE18" s="342"/>
      <c r="FF18" s="342"/>
      <c r="FG18" s="342"/>
      <c r="FH18" s="342"/>
      <c r="FI18" s="342"/>
      <c r="FJ18" s="342"/>
      <c r="FK18" s="342"/>
      <c r="FL18" s="342"/>
      <c r="FM18" s="342"/>
      <c r="FN18" s="342"/>
      <c r="FO18" s="342"/>
      <c r="FP18" s="342"/>
      <c r="FQ18" s="342"/>
      <c r="FR18" s="342"/>
      <c r="FS18" s="342"/>
      <c r="FT18" s="342"/>
      <c r="FU18" s="342"/>
      <c r="FV18" s="342"/>
      <c r="FW18" s="342"/>
      <c r="FX18" s="342"/>
      <c r="FY18" s="342"/>
      <c r="FZ18" s="342"/>
      <c r="GA18" s="342"/>
      <c r="GB18" s="342"/>
      <c r="GC18" s="342"/>
      <c r="GD18" s="342"/>
      <c r="GE18" s="342"/>
      <c r="GF18" s="342"/>
      <c r="GG18" s="342"/>
      <c r="GH18" s="342"/>
      <c r="GI18" s="342"/>
      <c r="GJ18" s="342"/>
      <c r="GK18" s="342"/>
      <c r="GL18" s="342"/>
      <c r="GM18" s="342"/>
      <c r="GN18" s="342"/>
      <c r="GO18" s="342"/>
      <c r="GP18" s="342"/>
      <c r="GQ18" s="342"/>
      <c r="GR18" s="342"/>
      <c r="GS18" s="342"/>
      <c r="GT18" s="342"/>
      <c r="GU18" s="342"/>
      <c r="GV18" s="342"/>
      <c r="GW18" s="342"/>
      <c r="GX18" s="342"/>
      <c r="GY18" s="342"/>
      <c r="GZ18" s="342"/>
      <c r="HA18" s="342"/>
      <c r="HB18" s="342"/>
      <c r="HC18" s="342"/>
      <c r="HD18" s="342"/>
      <c r="HE18" s="342"/>
      <c r="HF18" s="342"/>
      <c r="HG18" s="342"/>
      <c r="HH18" s="342"/>
      <c r="HI18" s="342"/>
      <c r="HJ18" s="342"/>
      <c r="HK18" s="342"/>
      <c r="HL18" s="342"/>
      <c r="HM18" s="342"/>
      <c r="HN18" s="342"/>
      <c r="HO18" s="342"/>
      <c r="HP18" s="342"/>
      <c r="HQ18" s="342"/>
      <c r="HR18" s="342"/>
      <c r="HS18" s="342"/>
      <c r="HT18" s="342"/>
      <c r="HU18" s="342"/>
      <c r="HV18" s="342"/>
      <c r="HW18" s="342"/>
      <c r="HX18" s="342"/>
      <c r="HY18" s="342"/>
      <c r="HZ18" s="342"/>
      <c r="IA18" s="342"/>
      <c r="IB18" s="342"/>
      <c r="IC18" s="342"/>
      <c r="ID18" s="342"/>
      <c r="IE18" s="342"/>
      <c r="IF18" s="342"/>
      <c r="IG18" s="342"/>
      <c r="IH18" s="342"/>
      <c r="II18" s="342"/>
      <c r="IJ18" s="342"/>
      <c r="IK18" s="342"/>
      <c r="IL18" s="342"/>
      <c r="IM18" s="342"/>
      <c r="IN18" s="342"/>
      <c r="IO18" s="342"/>
      <c r="IP18" s="342"/>
      <c r="IQ18" s="342"/>
      <c r="IR18" s="342"/>
      <c r="IS18" s="342"/>
      <c r="IT18" s="342"/>
      <c r="IU18" s="342"/>
      <c r="IV18" s="342"/>
      <c r="IW18" s="342"/>
      <c r="IX18" s="342"/>
      <c r="IY18" s="342"/>
      <c r="IZ18" s="342"/>
      <c r="JA18" s="342"/>
      <c r="JB18" s="342"/>
      <c r="JC18" s="342"/>
      <c r="JD18" s="342"/>
      <c r="JE18" s="342"/>
      <c r="JF18" s="342"/>
      <c r="JG18" s="342"/>
      <c r="JH18" s="342"/>
      <c r="JI18" s="342"/>
      <c r="JJ18" s="342"/>
      <c r="JK18" s="342"/>
      <c r="JL18" s="342"/>
      <c r="JM18" s="342"/>
      <c r="JN18" s="342"/>
      <c r="JO18" s="342"/>
      <c r="JP18" s="342"/>
      <c r="JQ18" s="342"/>
      <c r="JR18" s="342"/>
      <c r="JS18" s="342"/>
      <c r="JT18" s="342"/>
      <c r="JU18" s="342"/>
      <c r="JV18" s="342"/>
      <c r="JW18" s="342"/>
      <c r="JX18" s="342"/>
      <c r="JY18" s="342"/>
      <c r="JZ18" s="342"/>
      <c r="KA18" s="342"/>
      <c r="KB18" s="342"/>
      <c r="KC18" s="342"/>
      <c r="KD18" s="342"/>
      <c r="KE18" s="342"/>
      <c r="KF18" s="342"/>
      <c r="KG18" s="342"/>
      <c r="KH18" s="342"/>
      <c r="KI18" s="342"/>
      <c r="KJ18" s="342"/>
      <c r="KK18" s="342"/>
      <c r="KL18" s="342"/>
      <c r="KM18" s="342"/>
      <c r="KN18" s="342"/>
      <c r="KO18" s="342"/>
      <c r="KP18" s="342"/>
      <c r="KQ18" s="342"/>
      <c r="KR18" s="342"/>
      <c r="KS18" s="342"/>
      <c r="KT18" s="342"/>
      <c r="KU18" s="342"/>
      <c r="KV18" s="342"/>
      <c r="KW18" s="342"/>
      <c r="KX18" s="342"/>
      <c r="KY18" s="342"/>
      <c r="KZ18" s="342"/>
      <c r="LA18" s="342"/>
      <c r="LB18" s="342"/>
      <c r="LC18" s="342"/>
      <c r="LD18" s="342"/>
      <c r="LE18" s="342"/>
      <c r="LF18" s="342"/>
      <c r="LG18" s="342"/>
      <c r="LH18" s="342"/>
      <c r="LI18" s="342"/>
      <c r="LJ18" s="342"/>
      <c r="LK18" s="342"/>
      <c r="LL18" s="342"/>
      <c r="LM18" s="342"/>
      <c r="LN18" s="342"/>
      <c r="LO18" s="342"/>
      <c r="LP18" s="342"/>
      <c r="LQ18" s="342"/>
      <c r="LR18" s="342"/>
      <c r="LS18" s="342"/>
      <c r="LT18" s="342"/>
      <c r="LU18" s="342"/>
      <c r="LV18" s="342"/>
      <c r="LW18" s="342"/>
      <c r="LX18" s="342"/>
      <c r="LY18" s="342"/>
      <c r="LZ18" s="342"/>
      <c r="MA18" s="342"/>
      <c r="MB18" s="342"/>
      <c r="MC18" s="342"/>
      <c r="MD18" s="342"/>
      <c r="ME18" s="342"/>
      <c r="MF18" s="342"/>
      <c r="MG18" s="342"/>
      <c r="MH18" s="342"/>
      <c r="MI18" s="342"/>
      <c r="MJ18" s="342"/>
      <c r="MK18" s="342"/>
      <c r="ML18" s="342"/>
      <c r="MM18" s="342"/>
      <c r="MN18" s="342"/>
      <c r="MO18" s="342"/>
      <c r="MP18" s="342"/>
      <c r="MQ18" s="342"/>
      <c r="MR18" s="342"/>
      <c r="MS18" s="342"/>
      <c r="MT18" s="342"/>
      <c r="MU18" s="342"/>
      <c r="MV18" s="342"/>
      <c r="MW18" s="342"/>
      <c r="MX18" s="342"/>
      <c r="MY18" s="342"/>
      <c r="MZ18" s="342"/>
      <c r="NA18" s="342"/>
      <c r="NB18" s="342"/>
      <c r="NC18" s="342"/>
      <c r="ND18" s="342"/>
      <c r="NE18" s="342"/>
      <c r="NF18" s="342"/>
      <c r="NG18" s="342"/>
      <c r="NH18" s="342"/>
      <c r="NI18" s="342"/>
      <c r="NJ18" s="342"/>
      <c r="NK18" s="342"/>
      <c r="NL18" s="342"/>
      <c r="NM18" s="342"/>
      <c r="NN18" s="342"/>
      <c r="NO18" s="342"/>
      <c r="NP18" s="342"/>
      <c r="NQ18" s="342"/>
      <c r="NR18" s="342"/>
      <c r="NS18" s="342"/>
      <c r="NT18" s="342"/>
      <c r="NU18" s="342"/>
      <c r="NV18" s="342"/>
      <c r="NW18" s="342"/>
      <c r="NX18" s="342"/>
      <c r="NY18" s="342"/>
      <c r="NZ18" s="342"/>
      <c r="OA18" s="342"/>
      <c r="OB18" s="342"/>
      <c r="OC18" s="342"/>
      <c r="OD18" s="342"/>
      <c r="OE18" s="342"/>
      <c r="OF18" s="342"/>
      <c r="OG18" s="342"/>
      <c r="OH18" s="342"/>
      <c r="OI18" s="342"/>
      <c r="OJ18" s="342"/>
      <c r="OK18" s="342"/>
      <c r="OL18" s="342"/>
      <c r="OM18" s="342"/>
      <c r="ON18" s="342"/>
      <c r="OO18" s="342"/>
      <c r="OP18" s="342"/>
      <c r="OQ18" s="342"/>
      <c r="OR18" s="342"/>
      <c r="OS18" s="342"/>
      <c r="OT18" s="342"/>
      <c r="OU18" s="342"/>
      <c r="OV18" s="342"/>
      <c r="OW18" s="342"/>
      <c r="OX18" s="342"/>
      <c r="OY18" s="342"/>
      <c r="OZ18" s="342"/>
      <c r="PA18" s="342"/>
      <c r="PB18" s="342"/>
      <c r="PC18" s="342"/>
      <c r="PD18" s="342"/>
      <c r="PE18" s="342"/>
      <c r="PF18" s="342"/>
      <c r="PG18" s="342"/>
      <c r="PH18" s="342"/>
      <c r="PI18" s="342"/>
      <c r="PJ18" s="342"/>
      <c r="PK18" s="342"/>
      <c r="PL18" s="342"/>
      <c r="PM18" s="342"/>
      <c r="PN18" s="342"/>
      <c r="PO18" s="342"/>
      <c r="PP18" s="342"/>
      <c r="PQ18" s="342"/>
      <c r="PR18" s="342"/>
      <c r="PS18" s="342"/>
      <c r="PT18" s="342"/>
      <c r="PU18" s="342"/>
      <c r="PV18" s="342"/>
      <c r="PW18" s="342"/>
      <c r="PX18" s="342"/>
      <c r="PY18" s="342"/>
      <c r="PZ18" s="342"/>
      <c r="QA18" s="342"/>
      <c r="QB18" s="342"/>
      <c r="QC18" s="342"/>
      <c r="QD18" s="342"/>
      <c r="QE18" s="342"/>
      <c r="QF18" s="342"/>
      <c r="QG18" s="342"/>
      <c r="QH18" s="342"/>
      <c r="QI18" s="342"/>
      <c r="QJ18" s="342"/>
      <c r="QK18" s="342"/>
      <c r="QL18" s="342"/>
      <c r="QM18" s="342"/>
      <c r="QN18" s="342"/>
      <c r="QO18" s="342"/>
      <c r="QP18" s="342"/>
      <c r="QQ18" s="342"/>
      <c r="QR18" s="342"/>
      <c r="QS18" s="342"/>
      <c r="QT18" s="342"/>
      <c r="QU18" s="342"/>
      <c r="QV18" s="342"/>
      <c r="QW18" s="342"/>
      <c r="QX18" s="342"/>
      <c r="QY18" s="342"/>
      <c r="QZ18" s="342"/>
      <c r="RA18" s="342"/>
      <c r="RB18" s="342"/>
      <c r="RC18" s="342"/>
      <c r="RD18" s="342"/>
      <c r="RE18" s="342"/>
      <c r="RF18" s="342"/>
      <c r="RG18" s="342"/>
      <c r="RH18" s="342"/>
      <c r="RI18" s="342"/>
      <c r="RJ18" s="342"/>
      <c r="RK18" s="342"/>
      <c r="RL18" s="342"/>
      <c r="RM18" s="342"/>
      <c r="RN18" s="342"/>
      <c r="RO18" s="342"/>
      <c r="RP18" s="342"/>
      <c r="RQ18" s="342"/>
      <c r="RR18" s="342"/>
      <c r="RS18" s="342"/>
      <c r="RT18" s="342"/>
      <c r="RU18" s="342"/>
      <c r="RV18" s="342"/>
      <c r="RW18" s="342"/>
      <c r="RX18" s="342"/>
      <c r="RY18" s="342"/>
      <c r="RZ18" s="342"/>
      <c r="SA18" s="342"/>
      <c r="SB18" s="342"/>
      <c r="SC18" s="342"/>
      <c r="SD18" s="342"/>
      <c r="SE18" s="342"/>
      <c r="SF18" s="342"/>
      <c r="SG18" s="342"/>
      <c r="SH18" s="342"/>
      <c r="SI18" s="342"/>
      <c r="SJ18" s="342"/>
      <c r="SK18" s="342"/>
      <c r="SL18" s="342"/>
      <c r="SM18" s="342"/>
      <c r="SN18" s="342"/>
      <c r="SO18" s="342"/>
      <c r="SP18" s="342"/>
      <c r="SQ18" s="342"/>
      <c r="SR18" s="342"/>
      <c r="SS18" s="342"/>
      <c r="ST18" s="342"/>
      <c r="SU18" s="342"/>
      <c r="SV18" s="342"/>
      <c r="SW18" s="342"/>
      <c r="SX18" s="342"/>
      <c r="SY18" s="342"/>
      <c r="SZ18" s="342"/>
      <c r="TA18" s="342"/>
      <c r="TB18" s="342"/>
      <c r="TC18" s="342"/>
      <c r="TD18" s="342"/>
      <c r="TE18" s="342"/>
      <c r="TF18" s="342"/>
      <c r="TG18" s="342"/>
      <c r="TH18" s="342"/>
      <c r="TI18" s="342"/>
      <c r="TJ18" s="342"/>
      <c r="TK18" s="342"/>
      <c r="TL18" s="342"/>
      <c r="TM18" s="342"/>
      <c r="TN18" s="342"/>
      <c r="TO18" s="342"/>
      <c r="TP18" s="342"/>
      <c r="TQ18" s="342"/>
      <c r="TR18" s="342"/>
      <c r="TS18" s="342"/>
      <c r="TT18" s="342"/>
      <c r="TU18" s="342"/>
      <c r="TV18" s="342"/>
      <c r="TW18" s="342"/>
      <c r="TX18" s="342"/>
      <c r="TY18" s="342"/>
      <c r="TZ18" s="342"/>
      <c r="UA18" s="342"/>
      <c r="UB18" s="342"/>
      <c r="UC18" s="342"/>
      <c r="UD18" s="342"/>
      <c r="UE18" s="342"/>
      <c r="UF18" s="342"/>
      <c r="UG18" s="342"/>
      <c r="UH18" s="342"/>
      <c r="UI18" s="342"/>
      <c r="UJ18" s="342"/>
      <c r="UK18" s="342"/>
      <c r="UL18" s="342"/>
      <c r="UM18" s="342"/>
      <c r="UN18" s="342"/>
      <c r="UO18" s="342"/>
      <c r="UP18" s="342"/>
      <c r="UQ18" s="342"/>
      <c r="UR18" s="342"/>
      <c r="US18" s="342"/>
      <c r="UT18" s="342"/>
      <c r="UU18" s="342"/>
      <c r="UV18" s="342"/>
      <c r="UW18" s="342"/>
      <c r="UX18" s="342"/>
      <c r="UY18" s="342"/>
      <c r="UZ18" s="342"/>
      <c r="VA18" s="342"/>
      <c r="VB18" s="342"/>
      <c r="VC18" s="342"/>
      <c r="VD18" s="342"/>
      <c r="VE18" s="342"/>
      <c r="VF18" s="342"/>
      <c r="VG18" s="342"/>
      <c r="VH18" s="342"/>
      <c r="VI18" s="342"/>
      <c r="VJ18" s="342"/>
      <c r="VK18" s="342"/>
      <c r="VL18" s="342"/>
      <c r="VM18" s="342"/>
      <c r="VN18" s="342"/>
      <c r="VO18" s="342"/>
      <c r="VP18" s="342"/>
      <c r="VQ18" s="342"/>
      <c r="VR18" s="342"/>
      <c r="VS18" s="342"/>
      <c r="VT18" s="342"/>
      <c r="VU18" s="342"/>
      <c r="VV18" s="342"/>
      <c r="VW18" s="342"/>
      <c r="VX18" s="342"/>
      <c r="VY18" s="342"/>
      <c r="VZ18" s="342"/>
      <c r="WA18" s="342"/>
      <c r="WB18" s="342"/>
      <c r="WC18" s="342"/>
      <c r="WD18" s="342"/>
      <c r="WE18" s="342"/>
      <c r="WF18" s="342"/>
      <c r="WG18" s="342"/>
      <c r="WH18" s="342"/>
      <c r="WI18" s="342"/>
      <c r="WJ18" s="342"/>
      <c r="WK18" s="342"/>
      <c r="WL18" s="342"/>
      <c r="WM18" s="342"/>
      <c r="WN18" s="342"/>
      <c r="WO18" s="342"/>
      <c r="WP18" s="342"/>
      <c r="WQ18" s="342"/>
      <c r="WR18" s="342"/>
      <c r="WS18" s="342"/>
      <c r="WT18" s="342"/>
      <c r="WU18" s="342"/>
      <c r="WV18" s="342"/>
      <c r="WW18" s="342"/>
      <c r="WX18" s="342"/>
      <c r="WY18" s="342"/>
      <c r="WZ18" s="342"/>
      <c r="XA18" s="342"/>
      <c r="XB18" s="342"/>
      <c r="XC18" s="342"/>
      <c r="XD18" s="342"/>
      <c r="XE18" s="342"/>
      <c r="XF18" s="342"/>
      <c r="XG18" s="342"/>
      <c r="XH18" s="342"/>
      <c r="XI18" s="342"/>
      <c r="XJ18" s="342"/>
      <c r="XK18" s="342"/>
      <c r="XL18" s="342"/>
      <c r="XM18" s="342"/>
      <c r="XN18" s="342"/>
      <c r="XO18" s="342"/>
      <c r="XP18" s="342"/>
      <c r="XQ18" s="342"/>
      <c r="XR18" s="342"/>
      <c r="XS18" s="342"/>
      <c r="XT18" s="342"/>
      <c r="XU18" s="342"/>
      <c r="XV18" s="342"/>
      <c r="XW18" s="342"/>
      <c r="XX18" s="342"/>
      <c r="XY18" s="342"/>
      <c r="XZ18" s="342"/>
      <c r="YA18" s="342"/>
      <c r="YB18" s="342"/>
      <c r="YC18" s="342"/>
      <c r="YD18" s="342"/>
      <c r="YE18" s="342"/>
      <c r="YF18" s="342"/>
      <c r="YG18" s="342"/>
      <c r="YH18" s="342"/>
      <c r="YI18" s="342"/>
      <c r="YJ18" s="342"/>
      <c r="YK18" s="342"/>
      <c r="YL18" s="342"/>
      <c r="YM18" s="342"/>
      <c r="YN18" s="342"/>
      <c r="YO18" s="342"/>
      <c r="YP18" s="342"/>
      <c r="YQ18" s="342"/>
      <c r="YR18" s="342"/>
      <c r="YS18" s="342"/>
      <c r="YT18" s="342"/>
      <c r="YU18" s="342"/>
      <c r="YV18" s="342"/>
      <c r="YW18" s="342"/>
      <c r="YX18" s="342"/>
      <c r="YY18" s="342"/>
      <c r="YZ18" s="342"/>
      <c r="ZA18" s="342"/>
      <c r="ZB18" s="342"/>
      <c r="ZC18" s="342"/>
      <c r="ZD18" s="342"/>
      <c r="ZE18" s="342"/>
      <c r="ZF18" s="342"/>
      <c r="ZG18" s="342"/>
      <c r="ZH18" s="342"/>
      <c r="ZI18" s="342"/>
      <c r="ZJ18" s="342"/>
      <c r="ZK18" s="342"/>
      <c r="ZL18" s="342"/>
      <c r="ZM18" s="342"/>
      <c r="ZN18" s="342"/>
      <c r="ZO18" s="342"/>
      <c r="ZP18" s="342"/>
      <c r="ZQ18" s="342"/>
      <c r="ZR18" s="342"/>
      <c r="ZS18" s="342"/>
      <c r="ZT18" s="342"/>
      <c r="ZU18" s="342"/>
      <c r="ZV18" s="342"/>
      <c r="ZW18" s="342"/>
      <c r="ZX18" s="342"/>
      <c r="ZY18" s="342"/>
      <c r="ZZ18" s="342"/>
      <c r="AAA18" s="342"/>
      <c r="AAB18" s="342"/>
      <c r="AAC18" s="342"/>
      <c r="AAD18" s="342"/>
      <c r="AAE18" s="342"/>
      <c r="AAF18" s="342"/>
      <c r="AAG18" s="342"/>
      <c r="AAH18" s="342"/>
      <c r="AAI18" s="342"/>
      <c r="AAJ18" s="342"/>
      <c r="AAK18" s="342"/>
      <c r="AAL18" s="342"/>
      <c r="AAM18" s="342"/>
      <c r="AAN18" s="342"/>
      <c r="AAO18" s="342"/>
      <c r="AAP18" s="342"/>
      <c r="AAQ18" s="342"/>
      <c r="AAR18" s="342"/>
      <c r="AAS18" s="342"/>
      <c r="AAT18" s="342"/>
      <c r="AAU18" s="342"/>
      <c r="AAV18" s="342"/>
      <c r="AAW18" s="342"/>
      <c r="AAX18" s="342"/>
      <c r="AAY18" s="342"/>
      <c r="AAZ18" s="342"/>
      <c r="ABA18" s="342"/>
      <c r="ABB18" s="342"/>
      <c r="ABC18" s="342"/>
      <c r="ABD18" s="342"/>
      <c r="ABE18" s="342"/>
      <c r="ABF18" s="342"/>
      <c r="ABG18" s="342"/>
      <c r="ABH18" s="342"/>
      <c r="ABI18" s="342"/>
      <c r="ABJ18" s="342"/>
      <c r="ABK18" s="342"/>
      <c r="ABL18" s="342"/>
      <c r="ABM18" s="342"/>
      <c r="ABN18" s="342"/>
      <c r="ABO18" s="342"/>
      <c r="ABP18" s="342"/>
      <c r="ABQ18" s="342"/>
      <c r="ABR18" s="342"/>
      <c r="ABS18" s="342"/>
      <c r="ABT18" s="342"/>
      <c r="ABU18" s="342"/>
      <c r="ABV18" s="342"/>
      <c r="ABW18" s="342"/>
      <c r="ABX18" s="342"/>
      <c r="ABY18" s="342"/>
      <c r="ABZ18" s="342"/>
      <c r="ACA18" s="342"/>
      <c r="ACB18" s="342"/>
      <c r="ACC18" s="342"/>
      <c r="ACD18" s="342"/>
      <c r="ACE18" s="342"/>
      <c r="ACF18" s="342"/>
      <c r="ACG18" s="342"/>
      <c r="ACH18" s="342"/>
      <c r="ACI18" s="342"/>
      <c r="ACJ18" s="342"/>
      <c r="ACK18" s="342"/>
      <c r="ACL18" s="342"/>
      <c r="ACM18" s="342"/>
      <c r="ACN18" s="342"/>
      <c r="ACO18" s="342"/>
      <c r="ACP18" s="342"/>
      <c r="ACQ18" s="342"/>
      <c r="ACR18" s="342"/>
      <c r="ACS18" s="342"/>
      <c r="ACT18" s="342"/>
      <c r="ACU18" s="342"/>
      <c r="ACV18" s="342"/>
      <c r="ACW18" s="342"/>
      <c r="ACX18" s="342"/>
      <c r="ACY18" s="342"/>
      <c r="ACZ18" s="342"/>
      <c r="ADA18" s="342"/>
      <c r="ADB18" s="342"/>
      <c r="ADC18" s="342"/>
      <c r="ADD18" s="342"/>
      <c r="ADE18" s="342"/>
      <c r="ADF18" s="342"/>
      <c r="ADG18" s="342"/>
      <c r="ADH18" s="342"/>
      <c r="ADI18" s="342"/>
      <c r="ADJ18" s="342"/>
      <c r="ADK18" s="342"/>
      <c r="ADL18" s="342"/>
      <c r="ADM18" s="342"/>
      <c r="ADN18" s="342"/>
      <c r="ADO18" s="342"/>
      <c r="ADP18" s="342"/>
      <c r="ADQ18" s="342"/>
      <c r="ADR18" s="342"/>
      <c r="ADS18" s="342"/>
      <c r="ADT18" s="342"/>
      <c r="ADU18" s="342"/>
      <c r="ADV18" s="342"/>
      <c r="ADW18" s="342"/>
      <c r="ADX18" s="342"/>
      <c r="ADY18" s="342"/>
      <c r="ADZ18" s="342"/>
      <c r="AEA18" s="342"/>
      <c r="AEB18" s="342"/>
      <c r="AEC18" s="342"/>
      <c r="AED18" s="342"/>
      <c r="AEE18" s="342"/>
      <c r="AEF18" s="342"/>
      <c r="AEG18" s="342"/>
      <c r="AEH18" s="342"/>
      <c r="AEI18" s="342"/>
      <c r="AEJ18" s="342"/>
      <c r="AEK18" s="342"/>
      <c r="AEL18" s="342"/>
      <c r="AEM18" s="342"/>
      <c r="AEN18" s="342"/>
      <c r="AEO18" s="342"/>
      <c r="AEP18" s="342"/>
      <c r="AEQ18" s="342"/>
      <c r="AER18" s="342"/>
      <c r="AES18" s="342"/>
      <c r="AET18" s="342"/>
      <c r="AEU18" s="342"/>
      <c r="AEV18" s="342"/>
      <c r="AEW18" s="342"/>
      <c r="AEX18" s="342"/>
      <c r="AEY18" s="342"/>
      <c r="AEZ18" s="342"/>
      <c r="AFA18" s="342"/>
      <c r="AFB18" s="342"/>
      <c r="AFC18" s="342"/>
      <c r="AFD18" s="342"/>
      <c r="AFE18" s="342"/>
      <c r="AFF18" s="342"/>
      <c r="AFG18" s="342"/>
      <c r="AFH18" s="342"/>
      <c r="AFI18" s="342"/>
      <c r="AFJ18" s="342"/>
      <c r="AFK18" s="342"/>
      <c r="AFL18" s="342"/>
      <c r="AFM18" s="342"/>
      <c r="AFN18" s="342"/>
      <c r="AFO18" s="342"/>
      <c r="AFP18" s="342"/>
      <c r="AFQ18" s="342"/>
      <c r="AFR18" s="342"/>
      <c r="AFS18" s="342"/>
      <c r="AFT18" s="342"/>
      <c r="AFU18" s="342"/>
      <c r="AFV18" s="342"/>
      <c r="AFW18" s="342"/>
      <c r="AFX18" s="342"/>
      <c r="AFY18" s="342"/>
      <c r="AFZ18" s="342"/>
      <c r="AGA18" s="342"/>
      <c r="AGB18" s="342"/>
      <c r="AGC18" s="342"/>
      <c r="AGD18" s="342"/>
      <c r="AGE18" s="342"/>
      <c r="AGF18" s="342"/>
      <c r="AGG18" s="342"/>
      <c r="AGH18" s="342"/>
      <c r="AGI18" s="342"/>
      <c r="AGJ18" s="342"/>
      <c r="AGK18" s="342"/>
      <c r="AGL18" s="342"/>
      <c r="AGM18" s="342"/>
      <c r="AGN18" s="342"/>
      <c r="AGO18" s="342"/>
      <c r="AGP18" s="342"/>
      <c r="AGQ18" s="342"/>
      <c r="AGR18" s="342"/>
      <c r="AGS18" s="342"/>
      <c r="AGT18" s="342"/>
      <c r="AGU18" s="342"/>
      <c r="AGV18" s="342"/>
      <c r="AGW18" s="342"/>
      <c r="AGX18" s="342"/>
      <c r="AGY18" s="342"/>
      <c r="AGZ18" s="342"/>
      <c r="AHA18" s="342"/>
      <c r="AHB18" s="342"/>
      <c r="AHC18" s="342"/>
      <c r="AHD18" s="342"/>
      <c r="AHE18" s="342"/>
      <c r="AHF18" s="342"/>
      <c r="AHG18" s="342"/>
      <c r="AHH18" s="342"/>
      <c r="AHI18" s="342"/>
      <c r="AHJ18" s="342"/>
      <c r="AHK18" s="342"/>
      <c r="AHL18" s="342"/>
      <c r="AHM18" s="342"/>
      <c r="AHN18" s="342"/>
      <c r="AHO18" s="342"/>
      <c r="AHP18" s="342"/>
      <c r="AHQ18" s="342"/>
      <c r="AHR18" s="342"/>
      <c r="AHS18" s="342"/>
      <c r="AHT18" s="342"/>
      <c r="AHU18" s="342"/>
      <c r="AHV18" s="342"/>
      <c r="AHW18" s="342"/>
      <c r="AHX18" s="342"/>
      <c r="AHY18" s="342"/>
      <c r="AHZ18" s="342"/>
      <c r="AIA18" s="342"/>
      <c r="AIB18" s="342"/>
      <c r="AIC18" s="342"/>
      <c r="AID18" s="342"/>
      <c r="AIE18" s="342"/>
      <c r="AIF18" s="342"/>
      <c r="AIG18" s="342"/>
      <c r="AIH18" s="342"/>
      <c r="AII18" s="342"/>
      <c r="AIJ18" s="342"/>
      <c r="AIK18" s="342"/>
      <c r="AIL18" s="342"/>
      <c r="AIM18" s="342"/>
      <c r="AIN18" s="342"/>
      <c r="AIO18" s="342"/>
      <c r="AIP18" s="342"/>
      <c r="AIQ18" s="342"/>
      <c r="AIR18" s="342"/>
      <c r="AIS18" s="342"/>
      <c r="AIT18" s="342"/>
      <c r="AIU18" s="342"/>
      <c r="AIV18" s="342"/>
      <c r="AIW18" s="342"/>
      <c r="AIX18" s="342"/>
      <c r="AIY18" s="342"/>
      <c r="AIZ18" s="342"/>
      <c r="AJA18" s="342"/>
      <c r="AJB18" s="342"/>
      <c r="AJC18" s="342"/>
      <c r="AJD18" s="342"/>
      <c r="AJE18" s="342"/>
      <c r="AJF18" s="342"/>
      <c r="AJG18" s="342"/>
      <c r="AJH18" s="342"/>
      <c r="AJI18" s="342"/>
      <c r="AJJ18" s="342"/>
      <c r="AJK18" s="342"/>
      <c r="AJL18" s="342"/>
      <c r="AJM18" s="342"/>
      <c r="AJN18" s="342"/>
      <c r="AJO18" s="342"/>
      <c r="AJP18" s="342"/>
      <c r="AJQ18" s="342"/>
      <c r="AJR18" s="342"/>
      <c r="AJS18" s="342"/>
      <c r="AJT18" s="342"/>
      <c r="AJU18" s="342"/>
      <c r="AJV18" s="342"/>
      <c r="AJW18" s="342"/>
      <c r="AJX18" s="342"/>
      <c r="AJY18" s="342"/>
      <c r="AJZ18" s="342"/>
      <c r="AKA18" s="342"/>
      <c r="AKB18" s="342"/>
      <c r="AKC18" s="342"/>
      <c r="AKD18" s="342"/>
      <c r="AKE18" s="342"/>
      <c r="AKF18" s="342"/>
      <c r="AKG18" s="342"/>
      <c r="AKH18" s="342"/>
      <c r="AKI18" s="342"/>
      <c r="AKJ18" s="342"/>
      <c r="AKK18" s="342"/>
      <c r="AKL18" s="342"/>
      <c r="AKM18" s="342"/>
      <c r="AKN18" s="342"/>
      <c r="AKO18" s="342"/>
      <c r="AKP18" s="342"/>
      <c r="AKQ18" s="342"/>
      <c r="AKR18" s="342"/>
      <c r="AKS18" s="342"/>
      <c r="AKT18" s="342"/>
      <c r="AKU18" s="342"/>
    </row>
    <row r="19" spans="1:983" s="140" customFormat="1" ht="39.950000000000003" customHeight="1" x14ac:dyDescent="0.7">
      <c r="A19" s="339" t="s">
        <v>52</v>
      </c>
      <c r="B19" s="368">
        <v>113527744</v>
      </c>
      <c r="C19" s="368">
        <v>604041</v>
      </c>
      <c r="D19" s="369">
        <v>6971190.0000000009</v>
      </c>
      <c r="E19" s="368">
        <v>11432880.000000002</v>
      </c>
      <c r="F19" s="369">
        <v>87573409</v>
      </c>
      <c r="G19" s="368">
        <v>13370325.000000002</v>
      </c>
      <c r="H19" s="368">
        <v>4411176.2937631197</v>
      </c>
      <c r="I19" s="368">
        <v>1348160</v>
      </c>
      <c r="J19" s="368">
        <v>239238925.29376313</v>
      </c>
      <c r="K19" s="369"/>
      <c r="L19" s="369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  <c r="AC19" s="342"/>
      <c r="AD19" s="342"/>
      <c r="AE19" s="342"/>
      <c r="AF19" s="342"/>
      <c r="AG19" s="342"/>
      <c r="AH19" s="342"/>
      <c r="AI19" s="342"/>
      <c r="AJ19" s="342"/>
      <c r="AK19" s="342"/>
      <c r="AL19" s="342"/>
      <c r="AM19" s="342"/>
      <c r="AN19" s="342"/>
      <c r="AO19" s="342"/>
      <c r="AP19" s="342"/>
      <c r="AQ19" s="342"/>
      <c r="AR19" s="342"/>
      <c r="AS19" s="342"/>
      <c r="AT19" s="342"/>
      <c r="AU19" s="342"/>
      <c r="AV19" s="342"/>
      <c r="AW19" s="342"/>
      <c r="AX19" s="342"/>
      <c r="AY19" s="342"/>
      <c r="AZ19" s="342"/>
      <c r="BA19" s="342"/>
      <c r="BB19" s="342"/>
      <c r="BC19" s="342"/>
      <c r="BD19" s="342"/>
      <c r="BE19" s="342"/>
      <c r="BF19" s="342"/>
      <c r="BG19" s="342"/>
      <c r="BH19" s="342"/>
      <c r="BI19" s="342"/>
      <c r="BJ19" s="342"/>
      <c r="BK19" s="342"/>
      <c r="BL19" s="342"/>
      <c r="BM19" s="342"/>
      <c r="BN19" s="342"/>
      <c r="BO19" s="342"/>
      <c r="BP19" s="342"/>
      <c r="BQ19" s="342"/>
      <c r="BR19" s="342"/>
      <c r="BS19" s="342"/>
      <c r="BT19" s="342"/>
      <c r="BU19" s="342"/>
      <c r="BV19" s="342"/>
      <c r="BW19" s="342"/>
      <c r="BX19" s="342"/>
      <c r="BY19" s="342"/>
      <c r="BZ19" s="342"/>
      <c r="CA19" s="342"/>
      <c r="CB19" s="342"/>
      <c r="CC19" s="342"/>
      <c r="CD19" s="342"/>
      <c r="CE19" s="342"/>
      <c r="CF19" s="342"/>
      <c r="CG19" s="342"/>
      <c r="CH19" s="342"/>
      <c r="CI19" s="342"/>
      <c r="CJ19" s="342"/>
      <c r="CK19" s="342"/>
      <c r="CL19" s="342"/>
      <c r="CM19" s="342"/>
      <c r="CN19" s="342"/>
      <c r="CO19" s="342"/>
      <c r="CP19" s="342"/>
      <c r="CQ19" s="342"/>
      <c r="CR19" s="342"/>
      <c r="CS19" s="342"/>
      <c r="CT19" s="342"/>
      <c r="CU19" s="342"/>
      <c r="CV19" s="342"/>
      <c r="CW19" s="342"/>
      <c r="CX19" s="342"/>
      <c r="CY19" s="342"/>
      <c r="CZ19" s="342"/>
      <c r="DA19" s="342"/>
      <c r="DB19" s="342"/>
      <c r="DC19" s="342"/>
      <c r="DD19" s="342"/>
      <c r="DE19" s="342"/>
      <c r="DF19" s="342"/>
      <c r="DG19" s="342"/>
      <c r="DH19" s="342"/>
      <c r="DI19" s="342"/>
      <c r="DJ19" s="342"/>
      <c r="DK19" s="342"/>
      <c r="DL19" s="342"/>
      <c r="DM19" s="342"/>
      <c r="DN19" s="342"/>
      <c r="DO19" s="342"/>
      <c r="DP19" s="342"/>
      <c r="DQ19" s="342"/>
      <c r="DR19" s="342"/>
      <c r="DS19" s="342"/>
      <c r="DT19" s="342"/>
      <c r="DU19" s="342"/>
      <c r="DV19" s="342"/>
      <c r="DW19" s="342"/>
      <c r="DX19" s="342"/>
      <c r="DY19" s="342"/>
      <c r="DZ19" s="342"/>
      <c r="EA19" s="342"/>
      <c r="EB19" s="342"/>
      <c r="EC19" s="342"/>
      <c r="ED19" s="342"/>
      <c r="EE19" s="342"/>
      <c r="EF19" s="342"/>
      <c r="EG19" s="342"/>
      <c r="EH19" s="342"/>
      <c r="EI19" s="342"/>
      <c r="EJ19" s="342"/>
      <c r="EK19" s="342"/>
      <c r="EL19" s="342"/>
      <c r="EM19" s="342"/>
      <c r="EN19" s="342"/>
      <c r="EO19" s="342"/>
      <c r="EP19" s="342"/>
      <c r="EQ19" s="342"/>
      <c r="ER19" s="342"/>
      <c r="ES19" s="342"/>
      <c r="ET19" s="342"/>
      <c r="EU19" s="342"/>
      <c r="EV19" s="342"/>
      <c r="EW19" s="342"/>
      <c r="EX19" s="342"/>
      <c r="EY19" s="342"/>
      <c r="EZ19" s="342"/>
      <c r="FA19" s="342"/>
      <c r="FB19" s="342"/>
      <c r="FC19" s="342"/>
      <c r="FD19" s="342"/>
      <c r="FE19" s="342"/>
      <c r="FF19" s="342"/>
      <c r="FG19" s="342"/>
      <c r="FH19" s="342"/>
      <c r="FI19" s="342"/>
      <c r="FJ19" s="342"/>
      <c r="FK19" s="342"/>
      <c r="FL19" s="342"/>
      <c r="FM19" s="342"/>
      <c r="FN19" s="342"/>
      <c r="FO19" s="342"/>
      <c r="FP19" s="342"/>
      <c r="FQ19" s="342"/>
      <c r="FR19" s="342"/>
      <c r="FS19" s="342"/>
      <c r="FT19" s="342"/>
      <c r="FU19" s="342"/>
      <c r="FV19" s="342"/>
      <c r="FW19" s="342"/>
      <c r="FX19" s="342"/>
      <c r="FY19" s="342"/>
      <c r="FZ19" s="342"/>
      <c r="GA19" s="342"/>
      <c r="GB19" s="342"/>
      <c r="GC19" s="342"/>
      <c r="GD19" s="342"/>
      <c r="GE19" s="342"/>
      <c r="GF19" s="342"/>
      <c r="GG19" s="342"/>
      <c r="GH19" s="342"/>
      <c r="GI19" s="342"/>
      <c r="GJ19" s="342"/>
      <c r="GK19" s="342"/>
      <c r="GL19" s="342"/>
      <c r="GM19" s="342"/>
      <c r="GN19" s="342"/>
      <c r="GO19" s="342"/>
      <c r="GP19" s="342"/>
      <c r="GQ19" s="342"/>
      <c r="GR19" s="342"/>
      <c r="GS19" s="342"/>
      <c r="GT19" s="342"/>
      <c r="GU19" s="342"/>
      <c r="GV19" s="342"/>
      <c r="GW19" s="342"/>
      <c r="GX19" s="342"/>
      <c r="GY19" s="342"/>
      <c r="GZ19" s="342"/>
      <c r="HA19" s="342"/>
      <c r="HB19" s="342"/>
      <c r="HC19" s="342"/>
      <c r="HD19" s="342"/>
      <c r="HE19" s="342"/>
      <c r="HF19" s="342"/>
      <c r="HG19" s="342"/>
      <c r="HH19" s="342"/>
      <c r="HI19" s="342"/>
      <c r="HJ19" s="342"/>
      <c r="HK19" s="342"/>
      <c r="HL19" s="342"/>
      <c r="HM19" s="342"/>
      <c r="HN19" s="342"/>
      <c r="HO19" s="342"/>
      <c r="HP19" s="342"/>
      <c r="HQ19" s="342"/>
      <c r="HR19" s="342"/>
      <c r="HS19" s="342"/>
      <c r="HT19" s="342"/>
      <c r="HU19" s="342"/>
      <c r="HV19" s="342"/>
      <c r="HW19" s="342"/>
      <c r="HX19" s="342"/>
      <c r="HY19" s="342"/>
      <c r="HZ19" s="342"/>
      <c r="IA19" s="342"/>
      <c r="IB19" s="342"/>
      <c r="IC19" s="342"/>
      <c r="ID19" s="342"/>
      <c r="IE19" s="342"/>
      <c r="IF19" s="342"/>
      <c r="IG19" s="342"/>
      <c r="IH19" s="342"/>
      <c r="II19" s="342"/>
      <c r="IJ19" s="342"/>
      <c r="IK19" s="342"/>
      <c r="IL19" s="342"/>
      <c r="IM19" s="342"/>
      <c r="IN19" s="342"/>
      <c r="IO19" s="342"/>
      <c r="IP19" s="342"/>
      <c r="IQ19" s="342"/>
      <c r="IR19" s="342"/>
      <c r="IS19" s="342"/>
      <c r="IT19" s="342"/>
      <c r="IU19" s="342"/>
      <c r="IV19" s="342"/>
      <c r="IW19" s="342"/>
      <c r="IX19" s="342"/>
      <c r="IY19" s="342"/>
      <c r="IZ19" s="342"/>
      <c r="JA19" s="342"/>
      <c r="JB19" s="342"/>
      <c r="JC19" s="342"/>
      <c r="JD19" s="342"/>
      <c r="JE19" s="342"/>
      <c r="JF19" s="342"/>
      <c r="JG19" s="342"/>
      <c r="JH19" s="342"/>
      <c r="JI19" s="342"/>
      <c r="JJ19" s="342"/>
      <c r="JK19" s="342"/>
      <c r="JL19" s="342"/>
      <c r="JM19" s="342"/>
      <c r="JN19" s="342"/>
      <c r="JO19" s="342"/>
      <c r="JP19" s="342"/>
      <c r="JQ19" s="342"/>
      <c r="JR19" s="342"/>
      <c r="JS19" s="342"/>
      <c r="JT19" s="342"/>
      <c r="JU19" s="342"/>
      <c r="JV19" s="342"/>
      <c r="JW19" s="342"/>
      <c r="JX19" s="342"/>
      <c r="JY19" s="342"/>
      <c r="JZ19" s="342"/>
      <c r="KA19" s="342"/>
      <c r="KB19" s="342"/>
      <c r="KC19" s="342"/>
      <c r="KD19" s="342"/>
      <c r="KE19" s="342"/>
      <c r="KF19" s="342"/>
      <c r="KG19" s="342"/>
      <c r="KH19" s="342"/>
      <c r="KI19" s="342"/>
      <c r="KJ19" s="342"/>
      <c r="KK19" s="342"/>
      <c r="KL19" s="342"/>
      <c r="KM19" s="342"/>
      <c r="KN19" s="342"/>
      <c r="KO19" s="342"/>
      <c r="KP19" s="342"/>
      <c r="KQ19" s="342"/>
      <c r="KR19" s="342"/>
      <c r="KS19" s="342"/>
      <c r="KT19" s="342"/>
      <c r="KU19" s="342"/>
      <c r="KV19" s="342"/>
      <c r="KW19" s="342"/>
      <c r="KX19" s="342"/>
      <c r="KY19" s="342"/>
      <c r="KZ19" s="342"/>
      <c r="LA19" s="342"/>
      <c r="LB19" s="342"/>
      <c r="LC19" s="342"/>
      <c r="LD19" s="342"/>
      <c r="LE19" s="342"/>
      <c r="LF19" s="342"/>
      <c r="LG19" s="342"/>
      <c r="LH19" s="342"/>
      <c r="LI19" s="342"/>
      <c r="LJ19" s="342"/>
      <c r="LK19" s="342"/>
      <c r="LL19" s="342"/>
      <c r="LM19" s="342"/>
      <c r="LN19" s="342"/>
      <c r="LO19" s="342"/>
      <c r="LP19" s="342"/>
      <c r="LQ19" s="342"/>
      <c r="LR19" s="342"/>
      <c r="LS19" s="342"/>
      <c r="LT19" s="342"/>
      <c r="LU19" s="342"/>
      <c r="LV19" s="342"/>
      <c r="LW19" s="342"/>
      <c r="LX19" s="342"/>
      <c r="LY19" s="342"/>
      <c r="LZ19" s="342"/>
      <c r="MA19" s="342"/>
      <c r="MB19" s="342"/>
      <c r="MC19" s="342"/>
      <c r="MD19" s="342"/>
      <c r="ME19" s="342"/>
      <c r="MF19" s="342"/>
      <c r="MG19" s="342"/>
      <c r="MH19" s="342"/>
      <c r="MI19" s="342"/>
      <c r="MJ19" s="342"/>
      <c r="MK19" s="342"/>
      <c r="ML19" s="342"/>
      <c r="MM19" s="342"/>
      <c r="MN19" s="342"/>
      <c r="MO19" s="342"/>
      <c r="MP19" s="342"/>
      <c r="MQ19" s="342"/>
      <c r="MR19" s="342"/>
      <c r="MS19" s="342"/>
      <c r="MT19" s="342"/>
      <c r="MU19" s="342"/>
      <c r="MV19" s="342"/>
      <c r="MW19" s="342"/>
      <c r="MX19" s="342"/>
      <c r="MY19" s="342"/>
      <c r="MZ19" s="342"/>
      <c r="NA19" s="342"/>
      <c r="NB19" s="342"/>
      <c r="NC19" s="342"/>
      <c r="ND19" s="342"/>
      <c r="NE19" s="342"/>
      <c r="NF19" s="342"/>
      <c r="NG19" s="342"/>
      <c r="NH19" s="342"/>
      <c r="NI19" s="342"/>
      <c r="NJ19" s="342"/>
      <c r="NK19" s="342"/>
      <c r="NL19" s="342"/>
      <c r="NM19" s="342"/>
      <c r="NN19" s="342"/>
      <c r="NO19" s="342"/>
      <c r="NP19" s="342"/>
      <c r="NQ19" s="342"/>
      <c r="NR19" s="342"/>
      <c r="NS19" s="342"/>
      <c r="NT19" s="342"/>
      <c r="NU19" s="342"/>
      <c r="NV19" s="342"/>
      <c r="NW19" s="342"/>
      <c r="NX19" s="342"/>
      <c r="NY19" s="342"/>
      <c r="NZ19" s="342"/>
      <c r="OA19" s="342"/>
      <c r="OB19" s="342"/>
      <c r="OC19" s="342"/>
      <c r="OD19" s="342"/>
      <c r="OE19" s="342"/>
      <c r="OF19" s="342"/>
      <c r="OG19" s="342"/>
      <c r="OH19" s="342"/>
      <c r="OI19" s="342"/>
      <c r="OJ19" s="342"/>
      <c r="OK19" s="342"/>
      <c r="OL19" s="342"/>
      <c r="OM19" s="342"/>
      <c r="ON19" s="342"/>
      <c r="OO19" s="342"/>
      <c r="OP19" s="342"/>
      <c r="OQ19" s="342"/>
      <c r="OR19" s="342"/>
      <c r="OS19" s="342"/>
      <c r="OT19" s="342"/>
      <c r="OU19" s="342"/>
      <c r="OV19" s="342"/>
      <c r="OW19" s="342"/>
      <c r="OX19" s="342"/>
      <c r="OY19" s="342"/>
      <c r="OZ19" s="342"/>
      <c r="PA19" s="342"/>
      <c r="PB19" s="342"/>
      <c r="PC19" s="342"/>
      <c r="PD19" s="342"/>
      <c r="PE19" s="342"/>
      <c r="PF19" s="342"/>
      <c r="PG19" s="342"/>
      <c r="PH19" s="342"/>
      <c r="PI19" s="342"/>
      <c r="PJ19" s="342"/>
      <c r="PK19" s="342"/>
      <c r="PL19" s="342"/>
      <c r="PM19" s="342"/>
      <c r="PN19" s="342"/>
      <c r="PO19" s="342"/>
      <c r="PP19" s="342"/>
      <c r="PQ19" s="342"/>
      <c r="PR19" s="342"/>
      <c r="PS19" s="342"/>
      <c r="PT19" s="342"/>
      <c r="PU19" s="342"/>
      <c r="PV19" s="342"/>
      <c r="PW19" s="342"/>
      <c r="PX19" s="342"/>
      <c r="PY19" s="342"/>
      <c r="PZ19" s="342"/>
      <c r="QA19" s="342"/>
      <c r="QB19" s="342"/>
      <c r="QC19" s="342"/>
      <c r="QD19" s="342"/>
      <c r="QE19" s="342"/>
      <c r="QF19" s="342"/>
      <c r="QG19" s="342"/>
      <c r="QH19" s="342"/>
      <c r="QI19" s="342"/>
      <c r="QJ19" s="342"/>
      <c r="QK19" s="342"/>
      <c r="QL19" s="342"/>
      <c r="QM19" s="342"/>
      <c r="QN19" s="342"/>
      <c r="QO19" s="342"/>
      <c r="QP19" s="342"/>
      <c r="QQ19" s="342"/>
      <c r="QR19" s="342"/>
      <c r="QS19" s="342"/>
      <c r="QT19" s="342"/>
      <c r="QU19" s="342"/>
      <c r="QV19" s="342"/>
      <c r="QW19" s="342"/>
      <c r="QX19" s="342"/>
      <c r="QY19" s="342"/>
      <c r="QZ19" s="342"/>
      <c r="RA19" s="342"/>
      <c r="RB19" s="342"/>
      <c r="RC19" s="342"/>
      <c r="RD19" s="342"/>
      <c r="RE19" s="342"/>
      <c r="RF19" s="342"/>
      <c r="RG19" s="342"/>
      <c r="RH19" s="342"/>
      <c r="RI19" s="342"/>
      <c r="RJ19" s="342"/>
      <c r="RK19" s="342"/>
      <c r="RL19" s="342"/>
      <c r="RM19" s="342"/>
      <c r="RN19" s="342"/>
      <c r="RO19" s="342"/>
      <c r="RP19" s="342"/>
      <c r="RQ19" s="342"/>
      <c r="RR19" s="342"/>
      <c r="RS19" s="342"/>
      <c r="RT19" s="342"/>
      <c r="RU19" s="342"/>
      <c r="RV19" s="342"/>
      <c r="RW19" s="342"/>
      <c r="RX19" s="342"/>
      <c r="RY19" s="342"/>
      <c r="RZ19" s="342"/>
      <c r="SA19" s="342"/>
      <c r="SB19" s="342"/>
      <c r="SC19" s="342"/>
      <c r="SD19" s="342"/>
      <c r="SE19" s="342"/>
      <c r="SF19" s="342"/>
      <c r="SG19" s="342"/>
      <c r="SH19" s="342"/>
      <c r="SI19" s="342"/>
      <c r="SJ19" s="342"/>
      <c r="SK19" s="342"/>
      <c r="SL19" s="342"/>
      <c r="SM19" s="342"/>
      <c r="SN19" s="342"/>
      <c r="SO19" s="342"/>
      <c r="SP19" s="342"/>
      <c r="SQ19" s="342"/>
      <c r="SR19" s="342"/>
      <c r="SS19" s="342"/>
      <c r="ST19" s="342"/>
      <c r="SU19" s="342"/>
      <c r="SV19" s="342"/>
      <c r="SW19" s="342"/>
      <c r="SX19" s="342"/>
      <c r="SY19" s="342"/>
      <c r="SZ19" s="342"/>
      <c r="TA19" s="342"/>
      <c r="TB19" s="342"/>
      <c r="TC19" s="342"/>
      <c r="TD19" s="342"/>
      <c r="TE19" s="342"/>
      <c r="TF19" s="342"/>
      <c r="TG19" s="342"/>
      <c r="TH19" s="342"/>
      <c r="TI19" s="342"/>
      <c r="TJ19" s="342"/>
      <c r="TK19" s="342"/>
      <c r="TL19" s="342"/>
      <c r="TM19" s="342"/>
      <c r="TN19" s="342"/>
      <c r="TO19" s="342"/>
      <c r="TP19" s="342"/>
      <c r="TQ19" s="342"/>
      <c r="TR19" s="342"/>
      <c r="TS19" s="342"/>
      <c r="TT19" s="342"/>
      <c r="TU19" s="342"/>
      <c r="TV19" s="342"/>
      <c r="TW19" s="342"/>
      <c r="TX19" s="342"/>
      <c r="TY19" s="342"/>
      <c r="TZ19" s="342"/>
      <c r="UA19" s="342"/>
      <c r="UB19" s="342"/>
      <c r="UC19" s="342"/>
      <c r="UD19" s="342"/>
      <c r="UE19" s="342"/>
      <c r="UF19" s="342"/>
      <c r="UG19" s="342"/>
      <c r="UH19" s="342"/>
      <c r="UI19" s="342"/>
      <c r="UJ19" s="342"/>
      <c r="UK19" s="342"/>
      <c r="UL19" s="342"/>
      <c r="UM19" s="342"/>
      <c r="UN19" s="342"/>
      <c r="UO19" s="342"/>
      <c r="UP19" s="342"/>
      <c r="UQ19" s="342"/>
      <c r="UR19" s="342"/>
      <c r="US19" s="342"/>
      <c r="UT19" s="342"/>
      <c r="UU19" s="342"/>
      <c r="UV19" s="342"/>
      <c r="UW19" s="342"/>
      <c r="UX19" s="342"/>
      <c r="UY19" s="342"/>
      <c r="UZ19" s="342"/>
      <c r="VA19" s="342"/>
      <c r="VB19" s="342"/>
      <c r="VC19" s="342"/>
      <c r="VD19" s="342"/>
      <c r="VE19" s="342"/>
      <c r="VF19" s="342"/>
      <c r="VG19" s="342"/>
      <c r="VH19" s="342"/>
      <c r="VI19" s="342"/>
      <c r="VJ19" s="342"/>
      <c r="VK19" s="342"/>
      <c r="VL19" s="342"/>
      <c r="VM19" s="342"/>
      <c r="VN19" s="342"/>
      <c r="VO19" s="342"/>
      <c r="VP19" s="342"/>
      <c r="VQ19" s="342"/>
      <c r="VR19" s="342"/>
      <c r="VS19" s="342"/>
      <c r="VT19" s="342"/>
      <c r="VU19" s="342"/>
      <c r="VV19" s="342"/>
      <c r="VW19" s="342"/>
      <c r="VX19" s="342"/>
      <c r="VY19" s="342"/>
      <c r="VZ19" s="342"/>
      <c r="WA19" s="342"/>
      <c r="WB19" s="342"/>
      <c r="WC19" s="342"/>
      <c r="WD19" s="342"/>
      <c r="WE19" s="342"/>
      <c r="WF19" s="342"/>
      <c r="WG19" s="342"/>
      <c r="WH19" s="342"/>
      <c r="WI19" s="342"/>
      <c r="WJ19" s="342"/>
      <c r="WK19" s="342"/>
      <c r="WL19" s="342"/>
      <c r="WM19" s="342"/>
      <c r="WN19" s="342"/>
      <c r="WO19" s="342"/>
      <c r="WP19" s="342"/>
      <c r="WQ19" s="342"/>
      <c r="WR19" s="342"/>
      <c r="WS19" s="342"/>
      <c r="WT19" s="342"/>
      <c r="WU19" s="342"/>
      <c r="WV19" s="342"/>
      <c r="WW19" s="342"/>
      <c r="WX19" s="342"/>
      <c r="WY19" s="342"/>
      <c r="WZ19" s="342"/>
      <c r="XA19" s="342"/>
      <c r="XB19" s="342"/>
      <c r="XC19" s="342"/>
      <c r="XD19" s="342"/>
      <c r="XE19" s="342"/>
      <c r="XF19" s="342"/>
      <c r="XG19" s="342"/>
      <c r="XH19" s="342"/>
      <c r="XI19" s="342"/>
      <c r="XJ19" s="342"/>
      <c r="XK19" s="342"/>
      <c r="XL19" s="342"/>
      <c r="XM19" s="342"/>
      <c r="XN19" s="342"/>
      <c r="XO19" s="342"/>
      <c r="XP19" s="342"/>
      <c r="XQ19" s="342"/>
      <c r="XR19" s="342"/>
      <c r="XS19" s="342"/>
      <c r="XT19" s="342"/>
      <c r="XU19" s="342"/>
      <c r="XV19" s="342"/>
      <c r="XW19" s="342"/>
      <c r="XX19" s="342"/>
      <c r="XY19" s="342"/>
      <c r="XZ19" s="342"/>
      <c r="YA19" s="342"/>
      <c r="YB19" s="342"/>
      <c r="YC19" s="342"/>
      <c r="YD19" s="342"/>
      <c r="YE19" s="342"/>
      <c r="YF19" s="342"/>
      <c r="YG19" s="342"/>
      <c r="YH19" s="342"/>
      <c r="YI19" s="342"/>
      <c r="YJ19" s="342"/>
      <c r="YK19" s="342"/>
      <c r="YL19" s="342"/>
      <c r="YM19" s="342"/>
      <c r="YN19" s="342"/>
      <c r="YO19" s="342"/>
      <c r="YP19" s="342"/>
      <c r="YQ19" s="342"/>
      <c r="YR19" s="342"/>
      <c r="YS19" s="342"/>
      <c r="YT19" s="342"/>
      <c r="YU19" s="342"/>
      <c r="YV19" s="342"/>
      <c r="YW19" s="342"/>
      <c r="YX19" s="342"/>
      <c r="YY19" s="342"/>
      <c r="YZ19" s="342"/>
      <c r="ZA19" s="342"/>
      <c r="ZB19" s="342"/>
      <c r="ZC19" s="342"/>
      <c r="ZD19" s="342"/>
      <c r="ZE19" s="342"/>
      <c r="ZF19" s="342"/>
      <c r="ZG19" s="342"/>
      <c r="ZH19" s="342"/>
      <c r="ZI19" s="342"/>
      <c r="ZJ19" s="342"/>
      <c r="ZK19" s="342"/>
      <c r="ZL19" s="342"/>
      <c r="ZM19" s="342"/>
      <c r="ZN19" s="342"/>
      <c r="ZO19" s="342"/>
      <c r="ZP19" s="342"/>
      <c r="ZQ19" s="342"/>
      <c r="ZR19" s="342"/>
      <c r="ZS19" s="342"/>
      <c r="ZT19" s="342"/>
      <c r="ZU19" s="342"/>
      <c r="ZV19" s="342"/>
      <c r="ZW19" s="342"/>
      <c r="ZX19" s="342"/>
      <c r="ZY19" s="342"/>
      <c r="ZZ19" s="342"/>
      <c r="AAA19" s="342"/>
      <c r="AAB19" s="342"/>
      <c r="AAC19" s="342"/>
      <c r="AAD19" s="342"/>
      <c r="AAE19" s="342"/>
      <c r="AAF19" s="342"/>
      <c r="AAG19" s="342"/>
      <c r="AAH19" s="342"/>
      <c r="AAI19" s="342"/>
      <c r="AAJ19" s="342"/>
      <c r="AAK19" s="342"/>
      <c r="AAL19" s="342"/>
      <c r="AAM19" s="342"/>
      <c r="AAN19" s="342"/>
      <c r="AAO19" s="342"/>
      <c r="AAP19" s="342"/>
      <c r="AAQ19" s="342"/>
      <c r="AAR19" s="342"/>
      <c r="AAS19" s="342"/>
      <c r="AAT19" s="342"/>
      <c r="AAU19" s="342"/>
      <c r="AAV19" s="342"/>
      <c r="AAW19" s="342"/>
      <c r="AAX19" s="342"/>
      <c r="AAY19" s="342"/>
      <c r="AAZ19" s="342"/>
      <c r="ABA19" s="342"/>
      <c r="ABB19" s="342"/>
      <c r="ABC19" s="342"/>
      <c r="ABD19" s="342"/>
      <c r="ABE19" s="342"/>
      <c r="ABF19" s="342"/>
      <c r="ABG19" s="342"/>
      <c r="ABH19" s="342"/>
      <c r="ABI19" s="342"/>
      <c r="ABJ19" s="342"/>
      <c r="ABK19" s="342"/>
      <c r="ABL19" s="342"/>
      <c r="ABM19" s="342"/>
      <c r="ABN19" s="342"/>
      <c r="ABO19" s="342"/>
      <c r="ABP19" s="342"/>
      <c r="ABQ19" s="342"/>
      <c r="ABR19" s="342"/>
      <c r="ABS19" s="342"/>
      <c r="ABT19" s="342"/>
      <c r="ABU19" s="342"/>
      <c r="ABV19" s="342"/>
      <c r="ABW19" s="342"/>
      <c r="ABX19" s="342"/>
      <c r="ABY19" s="342"/>
      <c r="ABZ19" s="342"/>
      <c r="ACA19" s="342"/>
      <c r="ACB19" s="342"/>
      <c r="ACC19" s="342"/>
      <c r="ACD19" s="342"/>
      <c r="ACE19" s="342"/>
      <c r="ACF19" s="342"/>
      <c r="ACG19" s="342"/>
      <c r="ACH19" s="342"/>
      <c r="ACI19" s="342"/>
      <c r="ACJ19" s="342"/>
      <c r="ACK19" s="342"/>
      <c r="ACL19" s="342"/>
      <c r="ACM19" s="342"/>
      <c r="ACN19" s="342"/>
      <c r="ACO19" s="342"/>
      <c r="ACP19" s="342"/>
      <c r="ACQ19" s="342"/>
      <c r="ACR19" s="342"/>
      <c r="ACS19" s="342"/>
      <c r="ACT19" s="342"/>
      <c r="ACU19" s="342"/>
      <c r="ACV19" s="342"/>
      <c r="ACW19" s="342"/>
      <c r="ACX19" s="342"/>
      <c r="ACY19" s="342"/>
      <c r="ACZ19" s="342"/>
      <c r="ADA19" s="342"/>
      <c r="ADB19" s="342"/>
      <c r="ADC19" s="342"/>
      <c r="ADD19" s="342"/>
      <c r="ADE19" s="342"/>
      <c r="ADF19" s="342"/>
      <c r="ADG19" s="342"/>
      <c r="ADH19" s="342"/>
      <c r="ADI19" s="342"/>
      <c r="ADJ19" s="342"/>
      <c r="ADK19" s="342"/>
      <c r="ADL19" s="342"/>
      <c r="ADM19" s="342"/>
      <c r="ADN19" s="342"/>
      <c r="ADO19" s="342"/>
      <c r="ADP19" s="342"/>
      <c r="ADQ19" s="342"/>
      <c r="ADR19" s="342"/>
      <c r="ADS19" s="342"/>
      <c r="ADT19" s="342"/>
      <c r="ADU19" s="342"/>
      <c r="ADV19" s="342"/>
      <c r="ADW19" s="342"/>
      <c r="ADX19" s="342"/>
      <c r="ADY19" s="342"/>
      <c r="ADZ19" s="342"/>
      <c r="AEA19" s="342"/>
      <c r="AEB19" s="342"/>
      <c r="AEC19" s="342"/>
      <c r="AED19" s="342"/>
      <c r="AEE19" s="342"/>
      <c r="AEF19" s="342"/>
      <c r="AEG19" s="342"/>
      <c r="AEH19" s="342"/>
      <c r="AEI19" s="342"/>
      <c r="AEJ19" s="342"/>
      <c r="AEK19" s="342"/>
      <c r="AEL19" s="342"/>
      <c r="AEM19" s="342"/>
      <c r="AEN19" s="342"/>
      <c r="AEO19" s="342"/>
      <c r="AEP19" s="342"/>
      <c r="AEQ19" s="342"/>
      <c r="AER19" s="342"/>
      <c r="AES19" s="342"/>
      <c r="AET19" s="342"/>
      <c r="AEU19" s="342"/>
      <c r="AEV19" s="342"/>
      <c r="AEW19" s="342"/>
      <c r="AEX19" s="342"/>
      <c r="AEY19" s="342"/>
      <c r="AEZ19" s="342"/>
      <c r="AFA19" s="342"/>
      <c r="AFB19" s="342"/>
      <c r="AFC19" s="342"/>
      <c r="AFD19" s="342"/>
      <c r="AFE19" s="342"/>
      <c r="AFF19" s="342"/>
      <c r="AFG19" s="342"/>
      <c r="AFH19" s="342"/>
      <c r="AFI19" s="342"/>
      <c r="AFJ19" s="342"/>
      <c r="AFK19" s="342"/>
      <c r="AFL19" s="342"/>
      <c r="AFM19" s="342"/>
      <c r="AFN19" s="342"/>
      <c r="AFO19" s="342"/>
      <c r="AFP19" s="342"/>
      <c r="AFQ19" s="342"/>
      <c r="AFR19" s="342"/>
      <c r="AFS19" s="342"/>
      <c r="AFT19" s="342"/>
      <c r="AFU19" s="342"/>
      <c r="AFV19" s="342"/>
      <c r="AFW19" s="342"/>
      <c r="AFX19" s="342"/>
      <c r="AFY19" s="342"/>
      <c r="AFZ19" s="342"/>
      <c r="AGA19" s="342"/>
      <c r="AGB19" s="342"/>
      <c r="AGC19" s="342"/>
      <c r="AGD19" s="342"/>
      <c r="AGE19" s="342"/>
      <c r="AGF19" s="342"/>
      <c r="AGG19" s="342"/>
      <c r="AGH19" s="342"/>
      <c r="AGI19" s="342"/>
      <c r="AGJ19" s="342"/>
      <c r="AGK19" s="342"/>
      <c r="AGL19" s="342"/>
      <c r="AGM19" s="342"/>
      <c r="AGN19" s="342"/>
      <c r="AGO19" s="342"/>
      <c r="AGP19" s="342"/>
      <c r="AGQ19" s="342"/>
      <c r="AGR19" s="342"/>
      <c r="AGS19" s="342"/>
      <c r="AGT19" s="342"/>
      <c r="AGU19" s="342"/>
      <c r="AGV19" s="342"/>
      <c r="AGW19" s="342"/>
      <c r="AGX19" s="342"/>
      <c r="AGY19" s="342"/>
      <c r="AGZ19" s="342"/>
      <c r="AHA19" s="342"/>
      <c r="AHB19" s="342"/>
      <c r="AHC19" s="342"/>
      <c r="AHD19" s="342"/>
      <c r="AHE19" s="342"/>
      <c r="AHF19" s="342"/>
      <c r="AHG19" s="342"/>
      <c r="AHH19" s="342"/>
      <c r="AHI19" s="342"/>
      <c r="AHJ19" s="342"/>
      <c r="AHK19" s="342"/>
      <c r="AHL19" s="342"/>
      <c r="AHM19" s="342"/>
      <c r="AHN19" s="342"/>
      <c r="AHO19" s="342"/>
      <c r="AHP19" s="342"/>
      <c r="AHQ19" s="342"/>
      <c r="AHR19" s="342"/>
      <c r="AHS19" s="342"/>
      <c r="AHT19" s="342"/>
      <c r="AHU19" s="342"/>
      <c r="AHV19" s="342"/>
      <c r="AHW19" s="342"/>
      <c r="AHX19" s="342"/>
      <c r="AHY19" s="342"/>
      <c r="AHZ19" s="342"/>
      <c r="AIA19" s="342"/>
      <c r="AIB19" s="342"/>
      <c r="AIC19" s="342"/>
      <c r="AID19" s="342"/>
      <c r="AIE19" s="342"/>
      <c r="AIF19" s="342"/>
      <c r="AIG19" s="342"/>
      <c r="AIH19" s="342"/>
      <c r="AII19" s="342"/>
      <c r="AIJ19" s="342"/>
      <c r="AIK19" s="342"/>
      <c r="AIL19" s="342"/>
      <c r="AIM19" s="342"/>
      <c r="AIN19" s="342"/>
      <c r="AIO19" s="342"/>
      <c r="AIP19" s="342"/>
      <c r="AIQ19" s="342"/>
      <c r="AIR19" s="342"/>
      <c r="AIS19" s="342"/>
      <c r="AIT19" s="342"/>
      <c r="AIU19" s="342"/>
      <c r="AIV19" s="342"/>
      <c r="AIW19" s="342"/>
      <c r="AIX19" s="342"/>
      <c r="AIY19" s="342"/>
      <c r="AIZ19" s="342"/>
      <c r="AJA19" s="342"/>
      <c r="AJB19" s="342"/>
      <c r="AJC19" s="342"/>
      <c r="AJD19" s="342"/>
      <c r="AJE19" s="342"/>
      <c r="AJF19" s="342"/>
      <c r="AJG19" s="342"/>
      <c r="AJH19" s="342"/>
      <c r="AJI19" s="342"/>
      <c r="AJJ19" s="342"/>
      <c r="AJK19" s="342"/>
      <c r="AJL19" s="342"/>
      <c r="AJM19" s="342"/>
      <c r="AJN19" s="342"/>
      <c r="AJO19" s="342"/>
      <c r="AJP19" s="342"/>
      <c r="AJQ19" s="342"/>
      <c r="AJR19" s="342"/>
      <c r="AJS19" s="342"/>
      <c r="AJT19" s="342"/>
      <c r="AJU19" s="342"/>
      <c r="AJV19" s="342"/>
      <c r="AJW19" s="342"/>
      <c r="AJX19" s="342"/>
      <c r="AJY19" s="342"/>
      <c r="AJZ19" s="342"/>
      <c r="AKA19" s="342"/>
      <c r="AKB19" s="342"/>
      <c r="AKC19" s="342"/>
      <c r="AKD19" s="342"/>
      <c r="AKE19" s="342"/>
      <c r="AKF19" s="342"/>
      <c r="AKG19" s="342"/>
      <c r="AKH19" s="342"/>
      <c r="AKI19" s="342"/>
      <c r="AKJ19" s="342"/>
      <c r="AKK19" s="342"/>
      <c r="AKL19" s="342"/>
      <c r="AKM19" s="342"/>
      <c r="AKN19" s="342"/>
      <c r="AKO19" s="342"/>
      <c r="AKP19" s="342"/>
      <c r="AKQ19" s="342"/>
      <c r="AKR19" s="342"/>
      <c r="AKS19" s="342"/>
      <c r="AKT19" s="342"/>
      <c r="AKU19" s="342"/>
    </row>
    <row r="20" spans="1:983" s="140" customFormat="1" ht="39.950000000000003" customHeight="1" x14ac:dyDescent="0.7">
      <c r="A20" s="339" t="s">
        <v>53</v>
      </c>
      <c r="B20" s="368">
        <v>150047530.99999997</v>
      </c>
      <c r="C20" s="368">
        <v>697181.99999999988</v>
      </c>
      <c r="D20" s="369">
        <v>8003770.0000000009</v>
      </c>
      <c r="E20" s="368">
        <v>9704700.0000000019</v>
      </c>
      <c r="F20" s="369">
        <v>69284537</v>
      </c>
      <c r="G20" s="368">
        <v>11599788</v>
      </c>
      <c r="H20" s="368">
        <v>2025737.2677510721</v>
      </c>
      <c r="I20" s="368">
        <v>1281200.0000000002</v>
      </c>
      <c r="J20" s="368">
        <v>252644445.26775104</v>
      </c>
      <c r="K20" s="369"/>
      <c r="L20" s="369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342"/>
      <c r="AB20" s="342"/>
      <c r="AC20" s="342"/>
      <c r="AD20" s="342"/>
      <c r="AE20" s="342"/>
      <c r="AF20" s="342"/>
      <c r="AG20" s="342"/>
      <c r="AH20" s="342"/>
      <c r="AI20" s="342"/>
      <c r="AJ20" s="342"/>
      <c r="AK20" s="342"/>
      <c r="AL20" s="342"/>
      <c r="AM20" s="342"/>
      <c r="AN20" s="342"/>
      <c r="AO20" s="342"/>
      <c r="AP20" s="342"/>
      <c r="AQ20" s="342"/>
      <c r="AR20" s="342"/>
      <c r="AS20" s="342"/>
      <c r="AT20" s="342"/>
      <c r="AU20" s="342"/>
      <c r="AV20" s="342"/>
      <c r="AW20" s="342"/>
      <c r="AX20" s="342"/>
      <c r="AY20" s="342"/>
      <c r="AZ20" s="342"/>
      <c r="BA20" s="342"/>
      <c r="BB20" s="342"/>
      <c r="BC20" s="342"/>
      <c r="BD20" s="342"/>
      <c r="BE20" s="342"/>
      <c r="BF20" s="342"/>
      <c r="BG20" s="342"/>
      <c r="BH20" s="342"/>
      <c r="BI20" s="342"/>
      <c r="BJ20" s="342"/>
      <c r="BK20" s="342"/>
      <c r="BL20" s="342"/>
      <c r="BM20" s="342"/>
      <c r="BN20" s="342"/>
      <c r="BO20" s="342"/>
      <c r="BP20" s="342"/>
      <c r="BQ20" s="342"/>
      <c r="BR20" s="342"/>
      <c r="BS20" s="342"/>
      <c r="BT20" s="342"/>
      <c r="BU20" s="342"/>
      <c r="BV20" s="342"/>
      <c r="BW20" s="342"/>
      <c r="BX20" s="342"/>
      <c r="BY20" s="342"/>
      <c r="BZ20" s="342"/>
      <c r="CA20" s="342"/>
      <c r="CB20" s="342"/>
      <c r="CC20" s="342"/>
      <c r="CD20" s="342"/>
      <c r="CE20" s="342"/>
      <c r="CF20" s="342"/>
      <c r="CG20" s="342"/>
      <c r="CH20" s="342"/>
      <c r="CI20" s="342"/>
      <c r="CJ20" s="342"/>
      <c r="CK20" s="342"/>
      <c r="CL20" s="342"/>
      <c r="CM20" s="342"/>
      <c r="CN20" s="342"/>
      <c r="CO20" s="342"/>
      <c r="CP20" s="342"/>
      <c r="CQ20" s="342"/>
      <c r="CR20" s="342"/>
      <c r="CS20" s="342"/>
      <c r="CT20" s="342"/>
      <c r="CU20" s="342"/>
      <c r="CV20" s="342"/>
      <c r="CW20" s="342"/>
      <c r="CX20" s="342"/>
      <c r="CY20" s="342"/>
      <c r="CZ20" s="342"/>
      <c r="DA20" s="342"/>
      <c r="DB20" s="342"/>
      <c r="DC20" s="342"/>
      <c r="DD20" s="342"/>
      <c r="DE20" s="342"/>
      <c r="DF20" s="342"/>
      <c r="DG20" s="342"/>
      <c r="DH20" s="342"/>
      <c r="DI20" s="342"/>
      <c r="DJ20" s="342"/>
      <c r="DK20" s="342"/>
      <c r="DL20" s="342"/>
      <c r="DM20" s="342"/>
      <c r="DN20" s="342"/>
      <c r="DO20" s="342"/>
      <c r="DP20" s="342"/>
      <c r="DQ20" s="342"/>
      <c r="DR20" s="342"/>
      <c r="DS20" s="342"/>
      <c r="DT20" s="342"/>
      <c r="DU20" s="342"/>
      <c r="DV20" s="342"/>
      <c r="DW20" s="342"/>
      <c r="DX20" s="342"/>
      <c r="DY20" s="342"/>
      <c r="DZ20" s="342"/>
      <c r="EA20" s="342"/>
      <c r="EB20" s="342"/>
      <c r="EC20" s="342"/>
      <c r="ED20" s="342"/>
      <c r="EE20" s="342"/>
      <c r="EF20" s="342"/>
      <c r="EG20" s="342"/>
      <c r="EH20" s="342"/>
      <c r="EI20" s="342"/>
      <c r="EJ20" s="342"/>
      <c r="EK20" s="342"/>
      <c r="EL20" s="342"/>
      <c r="EM20" s="342"/>
      <c r="EN20" s="342"/>
      <c r="EO20" s="342"/>
      <c r="EP20" s="342"/>
      <c r="EQ20" s="342"/>
      <c r="ER20" s="342"/>
      <c r="ES20" s="342"/>
      <c r="ET20" s="342"/>
      <c r="EU20" s="342"/>
      <c r="EV20" s="342"/>
      <c r="EW20" s="342"/>
      <c r="EX20" s="342"/>
      <c r="EY20" s="342"/>
      <c r="EZ20" s="342"/>
      <c r="FA20" s="342"/>
      <c r="FB20" s="342"/>
      <c r="FC20" s="342"/>
      <c r="FD20" s="342"/>
      <c r="FE20" s="342"/>
      <c r="FF20" s="342"/>
      <c r="FG20" s="342"/>
      <c r="FH20" s="342"/>
      <c r="FI20" s="342"/>
      <c r="FJ20" s="342"/>
      <c r="FK20" s="342"/>
      <c r="FL20" s="342"/>
      <c r="FM20" s="342"/>
      <c r="FN20" s="342"/>
      <c r="FO20" s="342"/>
      <c r="FP20" s="342"/>
      <c r="FQ20" s="342"/>
      <c r="FR20" s="342"/>
      <c r="FS20" s="342"/>
      <c r="FT20" s="342"/>
      <c r="FU20" s="342"/>
      <c r="FV20" s="342"/>
      <c r="FW20" s="342"/>
      <c r="FX20" s="342"/>
      <c r="FY20" s="342"/>
      <c r="FZ20" s="342"/>
      <c r="GA20" s="342"/>
      <c r="GB20" s="342"/>
      <c r="GC20" s="342"/>
      <c r="GD20" s="342"/>
      <c r="GE20" s="342"/>
      <c r="GF20" s="342"/>
      <c r="GG20" s="342"/>
      <c r="GH20" s="342"/>
      <c r="GI20" s="342"/>
      <c r="GJ20" s="342"/>
      <c r="GK20" s="342"/>
      <c r="GL20" s="342"/>
      <c r="GM20" s="342"/>
      <c r="GN20" s="342"/>
      <c r="GO20" s="342"/>
      <c r="GP20" s="342"/>
      <c r="GQ20" s="342"/>
      <c r="GR20" s="342"/>
      <c r="GS20" s="342"/>
      <c r="GT20" s="342"/>
      <c r="GU20" s="342"/>
      <c r="GV20" s="342"/>
      <c r="GW20" s="342"/>
      <c r="GX20" s="342"/>
      <c r="GY20" s="342"/>
      <c r="GZ20" s="342"/>
      <c r="HA20" s="342"/>
      <c r="HB20" s="342"/>
      <c r="HC20" s="342"/>
      <c r="HD20" s="342"/>
      <c r="HE20" s="342"/>
      <c r="HF20" s="342"/>
      <c r="HG20" s="342"/>
      <c r="HH20" s="342"/>
      <c r="HI20" s="342"/>
      <c r="HJ20" s="342"/>
      <c r="HK20" s="342"/>
      <c r="HL20" s="342"/>
      <c r="HM20" s="342"/>
      <c r="HN20" s="342"/>
      <c r="HO20" s="342"/>
      <c r="HP20" s="342"/>
      <c r="HQ20" s="342"/>
      <c r="HR20" s="342"/>
      <c r="HS20" s="342"/>
      <c r="HT20" s="342"/>
      <c r="HU20" s="342"/>
      <c r="HV20" s="342"/>
      <c r="HW20" s="342"/>
      <c r="HX20" s="342"/>
      <c r="HY20" s="342"/>
      <c r="HZ20" s="342"/>
      <c r="IA20" s="342"/>
      <c r="IB20" s="342"/>
      <c r="IC20" s="342"/>
      <c r="ID20" s="342"/>
      <c r="IE20" s="342"/>
      <c r="IF20" s="342"/>
      <c r="IG20" s="342"/>
      <c r="IH20" s="342"/>
      <c r="II20" s="342"/>
      <c r="IJ20" s="342"/>
      <c r="IK20" s="342"/>
      <c r="IL20" s="342"/>
      <c r="IM20" s="342"/>
      <c r="IN20" s="342"/>
      <c r="IO20" s="342"/>
      <c r="IP20" s="342"/>
      <c r="IQ20" s="342"/>
      <c r="IR20" s="342"/>
      <c r="IS20" s="342"/>
      <c r="IT20" s="342"/>
      <c r="IU20" s="342"/>
      <c r="IV20" s="342"/>
      <c r="IW20" s="342"/>
      <c r="IX20" s="342"/>
      <c r="IY20" s="342"/>
      <c r="IZ20" s="342"/>
      <c r="JA20" s="342"/>
      <c r="JB20" s="342"/>
      <c r="JC20" s="342"/>
      <c r="JD20" s="342"/>
      <c r="JE20" s="342"/>
      <c r="JF20" s="342"/>
      <c r="JG20" s="342"/>
      <c r="JH20" s="342"/>
      <c r="JI20" s="342"/>
      <c r="JJ20" s="342"/>
      <c r="JK20" s="342"/>
      <c r="JL20" s="342"/>
      <c r="JM20" s="342"/>
      <c r="JN20" s="342"/>
      <c r="JO20" s="342"/>
      <c r="JP20" s="342"/>
      <c r="JQ20" s="342"/>
      <c r="JR20" s="342"/>
      <c r="JS20" s="342"/>
      <c r="JT20" s="342"/>
      <c r="JU20" s="342"/>
      <c r="JV20" s="342"/>
      <c r="JW20" s="342"/>
      <c r="JX20" s="342"/>
      <c r="JY20" s="342"/>
      <c r="JZ20" s="342"/>
      <c r="KA20" s="342"/>
      <c r="KB20" s="342"/>
      <c r="KC20" s="342"/>
      <c r="KD20" s="342"/>
      <c r="KE20" s="342"/>
      <c r="KF20" s="342"/>
      <c r="KG20" s="342"/>
      <c r="KH20" s="342"/>
      <c r="KI20" s="342"/>
      <c r="KJ20" s="342"/>
      <c r="KK20" s="342"/>
      <c r="KL20" s="342"/>
      <c r="KM20" s="342"/>
      <c r="KN20" s="342"/>
      <c r="KO20" s="342"/>
      <c r="KP20" s="342"/>
      <c r="KQ20" s="342"/>
      <c r="KR20" s="342"/>
      <c r="KS20" s="342"/>
      <c r="KT20" s="342"/>
      <c r="KU20" s="342"/>
      <c r="KV20" s="342"/>
      <c r="KW20" s="342"/>
      <c r="KX20" s="342"/>
      <c r="KY20" s="342"/>
      <c r="KZ20" s="342"/>
      <c r="LA20" s="342"/>
      <c r="LB20" s="342"/>
      <c r="LC20" s="342"/>
      <c r="LD20" s="342"/>
      <c r="LE20" s="342"/>
      <c r="LF20" s="342"/>
      <c r="LG20" s="342"/>
      <c r="LH20" s="342"/>
      <c r="LI20" s="342"/>
      <c r="LJ20" s="342"/>
      <c r="LK20" s="342"/>
      <c r="LL20" s="342"/>
      <c r="LM20" s="342"/>
      <c r="LN20" s="342"/>
      <c r="LO20" s="342"/>
      <c r="LP20" s="342"/>
      <c r="LQ20" s="342"/>
      <c r="LR20" s="342"/>
      <c r="LS20" s="342"/>
      <c r="LT20" s="342"/>
      <c r="LU20" s="342"/>
      <c r="LV20" s="342"/>
      <c r="LW20" s="342"/>
      <c r="LX20" s="342"/>
      <c r="LY20" s="342"/>
      <c r="LZ20" s="342"/>
      <c r="MA20" s="342"/>
      <c r="MB20" s="342"/>
      <c r="MC20" s="342"/>
      <c r="MD20" s="342"/>
      <c r="ME20" s="342"/>
      <c r="MF20" s="342"/>
      <c r="MG20" s="342"/>
      <c r="MH20" s="342"/>
      <c r="MI20" s="342"/>
      <c r="MJ20" s="342"/>
      <c r="MK20" s="342"/>
      <c r="ML20" s="342"/>
      <c r="MM20" s="342"/>
      <c r="MN20" s="342"/>
      <c r="MO20" s="342"/>
      <c r="MP20" s="342"/>
      <c r="MQ20" s="342"/>
      <c r="MR20" s="342"/>
      <c r="MS20" s="342"/>
      <c r="MT20" s="342"/>
      <c r="MU20" s="342"/>
      <c r="MV20" s="342"/>
      <c r="MW20" s="342"/>
      <c r="MX20" s="342"/>
      <c r="MY20" s="342"/>
      <c r="MZ20" s="342"/>
      <c r="NA20" s="342"/>
      <c r="NB20" s="342"/>
      <c r="NC20" s="342"/>
      <c r="ND20" s="342"/>
      <c r="NE20" s="342"/>
      <c r="NF20" s="342"/>
      <c r="NG20" s="342"/>
      <c r="NH20" s="342"/>
      <c r="NI20" s="342"/>
      <c r="NJ20" s="342"/>
      <c r="NK20" s="342"/>
      <c r="NL20" s="342"/>
      <c r="NM20" s="342"/>
      <c r="NN20" s="342"/>
      <c r="NO20" s="342"/>
      <c r="NP20" s="342"/>
      <c r="NQ20" s="342"/>
      <c r="NR20" s="342"/>
      <c r="NS20" s="342"/>
      <c r="NT20" s="342"/>
      <c r="NU20" s="342"/>
      <c r="NV20" s="342"/>
      <c r="NW20" s="342"/>
      <c r="NX20" s="342"/>
      <c r="NY20" s="342"/>
      <c r="NZ20" s="342"/>
      <c r="OA20" s="342"/>
      <c r="OB20" s="342"/>
      <c r="OC20" s="342"/>
      <c r="OD20" s="342"/>
      <c r="OE20" s="342"/>
      <c r="OF20" s="342"/>
      <c r="OG20" s="342"/>
      <c r="OH20" s="342"/>
      <c r="OI20" s="342"/>
      <c r="OJ20" s="342"/>
      <c r="OK20" s="342"/>
      <c r="OL20" s="342"/>
      <c r="OM20" s="342"/>
      <c r="ON20" s="342"/>
      <c r="OO20" s="342"/>
      <c r="OP20" s="342"/>
      <c r="OQ20" s="342"/>
      <c r="OR20" s="342"/>
      <c r="OS20" s="342"/>
      <c r="OT20" s="342"/>
      <c r="OU20" s="342"/>
      <c r="OV20" s="342"/>
      <c r="OW20" s="342"/>
      <c r="OX20" s="342"/>
      <c r="OY20" s="342"/>
      <c r="OZ20" s="342"/>
      <c r="PA20" s="342"/>
      <c r="PB20" s="342"/>
      <c r="PC20" s="342"/>
      <c r="PD20" s="342"/>
      <c r="PE20" s="342"/>
      <c r="PF20" s="342"/>
      <c r="PG20" s="342"/>
      <c r="PH20" s="342"/>
      <c r="PI20" s="342"/>
      <c r="PJ20" s="342"/>
      <c r="PK20" s="342"/>
      <c r="PL20" s="342"/>
      <c r="PM20" s="342"/>
      <c r="PN20" s="342"/>
      <c r="PO20" s="342"/>
      <c r="PP20" s="342"/>
      <c r="PQ20" s="342"/>
      <c r="PR20" s="342"/>
      <c r="PS20" s="342"/>
      <c r="PT20" s="342"/>
      <c r="PU20" s="342"/>
      <c r="PV20" s="342"/>
      <c r="PW20" s="342"/>
      <c r="PX20" s="342"/>
      <c r="PY20" s="342"/>
      <c r="PZ20" s="342"/>
      <c r="QA20" s="342"/>
      <c r="QB20" s="342"/>
      <c r="QC20" s="342"/>
      <c r="QD20" s="342"/>
      <c r="QE20" s="342"/>
      <c r="QF20" s="342"/>
      <c r="QG20" s="342"/>
      <c r="QH20" s="342"/>
      <c r="QI20" s="342"/>
      <c r="QJ20" s="342"/>
      <c r="QK20" s="342"/>
      <c r="QL20" s="342"/>
      <c r="QM20" s="342"/>
      <c r="QN20" s="342"/>
      <c r="QO20" s="342"/>
      <c r="QP20" s="342"/>
      <c r="QQ20" s="342"/>
      <c r="QR20" s="342"/>
      <c r="QS20" s="342"/>
      <c r="QT20" s="342"/>
      <c r="QU20" s="342"/>
      <c r="QV20" s="342"/>
      <c r="QW20" s="342"/>
      <c r="QX20" s="342"/>
      <c r="QY20" s="342"/>
      <c r="QZ20" s="342"/>
      <c r="RA20" s="342"/>
      <c r="RB20" s="342"/>
      <c r="RC20" s="342"/>
      <c r="RD20" s="342"/>
      <c r="RE20" s="342"/>
      <c r="RF20" s="342"/>
      <c r="RG20" s="342"/>
      <c r="RH20" s="342"/>
      <c r="RI20" s="342"/>
      <c r="RJ20" s="342"/>
      <c r="RK20" s="342"/>
      <c r="RL20" s="342"/>
      <c r="RM20" s="342"/>
      <c r="RN20" s="342"/>
      <c r="RO20" s="342"/>
      <c r="RP20" s="342"/>
      <c r="RQ20" s="342"/>
      <c r="RR20" s="342"/>
      <c r="RS20" s="342"/>
      <c r="RT20" s="342"/>
      <c r="RU20" s="342"/>
      <c r="RV20" s="342"/>
      <c r="RW20" s="342"/>
      <c r="RX20" s="342"/>
      <c r="RY20" s="342"/>
      <c r="RZ20" s="342"/>
      <c r="SA20" s="342"/>
      <c r="SB20" s="342"/>
      <c r="SC20" s="342"/>
      <c r="SD20" s="342"/>
      <c r="SE20" s="342"/>
      <c r="SF20" s="342"/>
      <c r="SG20" s="342"/>
      <c r="SH20" s="342"/>
      <c r="SI20" s="342"/>
      <c r="SJ20" s="342"/>
      <c r="SK20" s="342"/>
      <c r="SL20" s="342"/>
      <c r="SM20" s="342"/>
      <c r="SN20" s="342"/>
      <c r="SO20" s="342"/>
      <c r="SP20" s="342"/>
      <c r="SQ20" s="342"/>
      <c r="SR20" s="342"/>
      <c r="SS20" s="342"/>
      <c r="ST20" s="342"/>
      <c r="SU20" s="342"/>
      <c r="SV20" s="342"/>
      <c r="SW20" s="342"/>
      <c r="SX20" s="342"/>
      <c r="SY20" s="342"/>
      <c r="SZ20" s="342"/>
      <c r="TA20" s="342"/>
      <c r="TB20" s="342"/>
      <c r="TC20" s="342"/>
      <c r="TD20" s="342"/>
      <c r="TE20" s="342"/>
      <c r="TF20" s="342"/>
      <c r="TG20" s="342"/>
      <c r="TH20" s="342"/>
      <c r="TI20" s="342"/>
      <c r="TJ20" s="342"/>
      <c r="TK20" s="342"/>
      <c r="TL20" s="342"/>
      <c r="TM20" s="342"/>
      <c r="TN20" s="342"/>
      <c r="TO20" s="342"/>
      <c r="TP20" s="342"/>
      <c r="TQ20" s="342"/>
      <c r="TR20" s="342"/>
      <c r="TS20" s="342"/>
      <c r="TT20" s="342"/>
      <c r="TU20" s="342"/>
      <c r="TV20" s="342"/>
      <c r="TW20" s="342"/>
      <c r="TX20" s="342"/>
      <c r="TY20" s="342"/>
      <c r="TZ20" s="342"/>
      <c r="UA20" s="342"/>
      <c r="UB20" s="342"/>
      <c r="UC20" s="342"/>
      <c r="UD20" s="342"/>
      <c r="UE20" s="342"/>
      <c r="UF20" s="342"/>
      <c r="UG20" s="342"/>
      <c r="UH20" s="342"/>
      <c r="UI20" s="342"/>
      <c r="UJ20" s="342"/>
      <c r="UK20" s="342"/>
      <c r="UL20" s="342"/>
      <c r="UM20" s="342"/>
      <c r="UN20" s="342"/>
      <c r="UO20" s="342"/>
      <c r="UP20" s="342"/>
      <c r="UQ20" s="342"/>
      <c r="UR20" s="342"/>
      <c r="US20" s="342"/>
      <c r="UT20" s="342"/>
      <c r="UU20" s="342"/>
      <c r="UV20" s="342"/>
      <c r="UW20" s="342"/>
      <c r="UX20" s="342"/>
      <c r="UY20" s="342"/>
      <c r="UZ20" s="342"/>
      <c r="VA20" s="342"/>
      <c r="VB20" s="342"/>
      <c r="VC20" s="342"/>
      <c r="VD20" s="342"/>
      <c r="VE20" s="342"/>
      <c r="VF20" s="342"/>
      <c r="VG20" s="342"/>
      <c r="VH20" s="342"/>
      <c r="VI20" s="342"/>
      <c r="VJ20" s="342"/>
      <c r="VK20" s="342"/>
      <c r="VL20" s="342"/>
      <c r="VM20" s="342"/>
      <c r="VN20" s="342"/>
      <c r="VO20" s="342"/>
      <c r="VP20" s="342"/>
      <c r="VQ20" s="342"/>
      <c r="VR20" s="342"/>
      <c r="VS20" s="342"/>
      <c r="VT20" s="342"/>
      <c r="VU20" s="342"/>
      <c r="VV20" s="342"/>
      <c r="VW20" s="342"/>
      <c r="VX20" s="342"/>
      <c r="VY20" s="342"/>
      <c r="VZ20" s="342"/>
      <c r="WA20" s="342"/>
      <c r="WB20" s="342"/>
      <c r="WC20" s="342"/>
      <c r="WD20" s="342"/>
      <c r="WE20" s="342"/>
      <c r="WF20" s="342"/>
      <c r="WG20" s="342"/>
      <c r="WH20" s="342"/>
      <c r="WI20" s="342"/>
      <c r="WJ20" s="342"/>
      <c r="WK20" s="342"/>
      <c r="WL20" s="342"/>
      <c r="WM20" s="342"/>
      <c r="WN20" s="342"/>
      <c r="WO20" s="342"/>
      <c r="WP20" s="342"/>
      <c r="WQ20" s="342"/>
      <c r="WR20" s="342"/>
      <c r="WS20" s="342"/>
      <c r="WT20" s="342"/>
      <c r="WU20" s="342"/>
      <c r="WV20" s="342"/>
      <c r="WW20" s="342"/>
      <c r="WX20" s="342"/>
      <c r="WY20" s="342"/>
      <c r="WZ20" s="342"/>
      <c r="XA20" s="342"/>
      <c r="XB20" s="342"/>
      <c r="XC20" s="342"/>
      <c r="XD20" s="342"/>
      <c r="XE20" s="342"/>
      <c r="XF20" s="342"/>
      <c r="XG20" s="342"/>
      <c r="XH20" s="342"/>
      <c r="XI20" s="342"/>
      <c r="XJ20" s="342"/>
      <c r="XK20" s="342"/>
      <c r="XL20" s="342"/>
      <c r="XM20" s="342"/>
      <c r="XN20" s="342"/>
      <c r="XO20" s="342"/>
      <c r="XP20" s="342"/>
      <c r="XQ20" s="342"/>
      <c r="XR20" s="342"/>
      <c r="XS20" s="342"/>
      <c r="XT20" s="342"/>
      <c r="XU20" s="342"/>
      <c r="XV20" s="342"/>
      <c r="XW20" s="342"/>
      <c r="XX20" s="342"/>
      <c r="XY20" s="342"/>
      <c r="XZ20" s="342"/>
      <c r="YA20" s="342"/>
      <c r="YB20" s="342"/>
      <c r="YC20" s="342"/>
      <c r="YD20" s="342"/>
      <c r="YE20" s="342"/>
      <c r="YF20" s="342"/>
      <c r="YG20" s="342"/>
      <c r="YH20" s="342"/>
      <c r="YI20" s="342"/>
      <c r="YJ20" s="342"/>
      <c r="YK20" s="342"/>
      <c r="YL20" s="342"/>
      <c r="YM20" s="342"/>
      <c r="YN20" s="342"/>
      <c r="YO20" s="342"/>
      <c r="YP20" s="342"/>
      <c r="YQ20" s="342"/>
      <c r="YR20" s="342"/>
      <c r="YS20" s="342"/>
      <c r="YT20" s="342"/>
      <c r="YU20" s="342"/>
      <c r="YV20" s="342"/>
      <c r="YW20" s="342"/>
      <c r="YX20" s="342"/>
      <c r="YY20" s="342"/>
      <c r="YZ20" s="342"/>
      <c r="ZA20" s="342"/>
      <c r="ZB20" s="342"/>
      <c r="ZC20" s="342"/>
      <c r="ZD20" s="342"/>
      <c r="ZE20" s="342"/>
      <c r="ZF20" s="342"/>
      <c r="ZG20" s="342"/>
      <c r="ZH20" s="342"/>
      <c r="ZI20" s="342"/>
      <c r="ZJ20" s="342"/>
      <c r="ZK20" s="342"/>
      <c r="ZL20" s="342"/>
      <c r="ZM20" s="342"/>
      <c r="ZN20" s="342"/>
      <c r="ZO20" s="342"/>
      <c r="ZP20" s="342"/>
      <c r="ZQ20" s="342"/>
      <c r="ZR20" s="342"/>
      <c r="ZS20" s="342"/>
      <c r="ZT20" s="342"/>
      <c r="ZU20" s="342"/>
      <c r="ZV20" s="342"/>
      <c r="ZW20" s="342"/>
      <c r="ZX20" s="342"/>
      <c r="ZY20" s="342"/>
      <c r="ZZ20" s="342"/>
      <c r="AAA20" s="342"/>
      <c r="AAB20" s="342"/>
      <c r="AAC20" s="342"/>
      <c r="AAD20" s="342"/>
      <c r="AAE20" s="342"/>
      <c r="AAF20" s="342"/>
      <c r="AAG20" s="342"/>
      <c r="AAH20" s="342"/>
      <c r="AAI20" s="342"/>
      <c r="AAJ20" s="342"/>
      <c r="AAK20" s="342"/>
      <c r="AAL20" s="342"/>
      <c r="AAM20" s="342"/>
      <c r="AAN20" s="342"/>
      <c r="AAO20" s="342"/>
      <c r="AAP20" s="342"/>
      <c r="AAQ20" s="342"/>
      <c r="AAR20" s="342"/>
      <c r="AAS20" s="342"/>
      <c r="AAT20" s="342"/>
      <c r="AAU20" s="342"/>
      <c r="AAV20" s="342"/>
      <c r="AAW20" s="342"/>
      <c r="AAX20" s="342"/>
      <c r="AAY20" s="342"/>
      <c r="AAZ20" s="342"/>
      <c r="ABA20" s="342"/>
      <c r="ABB20" s="342"/>
      <c r="ABC20" s="342"/>
      <c r="ABD20" s="342"/>
      <c r="ABE20" s="342"/>
      <c r="ABF20" s="342"/>
      <c r="ABG20" s="342"/>
      <c r="ABH20" s="342"/>
      <c r="ABI20" s="342"/>
      <c r="ABJ20" s="342"/>
      <c r="ABK20" s="342"/>
      <c r="ABL20" s="342"/>
      <c r="ABM20" s="342"/>
      <c r="ABN20" s="342"/>
      <c r="ABO20" s="342"/>
      <c r="ABP20" s="342"/>
      <c r="ABQ20" s="342"/>
      <c r="ABR20" s="342"/>
      <c r="ABS20" s="342"/>
      <c r="ABT20" s="342"/>
      <c r="ABU20" s="342"/>
      <c r="ABV20" s="342"/>
      <c r="ABW20" s="342"/>
      <c r="ABX20" s="342"/>
      <c r="ABY20" s="342"/>
      <c r="ABZ20" s="342"/>
      <c r="ACA20" s="342"/>
      <c r="ACB20" s="342"/>
      <c r="ACC20" s="342"/>
      <c r="ACD20" s="342"/>
      <c r="ACE20" s="342"/>
      <c r="ACF20" s="342"/>
      <c r="ACG20" s="342"/>
      <c r="ACH20" s="342"/>
      <c r="ACI20" s="342"/>
      <c r="ACJ20" s="342"/>
      <c r="ACK20" s="342"/>
      <c r="ACL20" s="342"/>
      <c r="ACM20" s="342"/>
      <c r="ACN20" s="342"/>
      <c r="ACO20" s="342"/>
      <c r="ACP20" s="342"/>
      <c r="ACQ20" s="342"/>
      <c r="ACR20" s="342"/>
      <c r="ACS20" s="342"/>
      <c r="ACT20" s="342"/>
      <c r="ACU20" s="342"/>
      <c r="ACV20" s="342"/>
      <c r="ACW20" s="342"/>
      <c r="ACX20" s="342"/>
      <c r="ACY20" s="342"/>
      <c r="ACZ20" s="342"/>
      <c r="ADA20" s="342"/>
      <c r="ADB20" s="342"/>
      <c r="ADC20" s="342"/>
      <c r="ADD20" s="342"/>
      <c r="ADE20" s="342"/>
      <c r="ADF20" s="342"/>
      <c r="ADG20" s="342"/>
      <c r="ADH20" s="342"/>
      <c r="ADI20" s="342"/>
      <c r="ADJ20" s="342"/>
      <c r="ADK20" s="342"/>
      <c r="ADL20" s="342"/>
      <c r="ADM20" s="342"/>
      <c r="ADN20" s="342"/>
      <c r="ADO20" s="342"/>
      <c r="ADP20" s="342"/>
      <c r="ADQ20" s="342"/>
      <c r="ADR20" s="342"/>
      <c r="ADS20" s="342"/>
      <c r="ADT20" s="342"/>
      <c r="ADU20" s="342"/>
      <c r="ADV20" s="342"/>
      <c r="ADW20" s="342"/>
      <c r="ADX20" s="342"/>
      <c r="ADY20" s="342"/>
      <c r="ADZ20" s="342"/>
      <c r="AEA20" s="342"/>
      <c r="AEB20" s="342"/>
      <c r="AEC20" s="342"/>
      <c r="AED20" s="342"/>
      <c r="AEE20" s="342"/>
      <c r="AEF20" s="342"/>
      <c r="AEG20" s="342"/>
      <c r="AEH20" s="342"/>
      <c r="AEI20" s="342"/>
      <c r="AEJ20" s="342"/>
      <c r="AEK20" s="342"/>
      <c r="AEL20" s="342"/>
      <c r="AEM20" s="342"/>
      <c r="AEN20" s="342"/>
      <c r="AEO20" s="342"/>
      <c r="AEP20" s="342"/>
      <c r="AEQ20" s="342"/>
      <c r="AER20" s="342"/>
      <c r="AES20" s="342"/>
      <c r="AET20" s="342"/>
      <c r="AEU20" s="342"/>
      <c r="AEV20" s="342"/>
      <c r="AEW20" s="342"/>
      <c r="AEX20" s="342"/>
      <c r="AEY20" s="342"/>
      <c r="AEZ20" s="342"/>
      <c r="AFA20" s="342"/>
      <c r="AFB20" s="342"/>
      <c r="AFC20" s="342"/>
      <c r="AFD20" s="342"/>
      <c r="AFE20" s="342"/>
      <c r="AFF20" s="342"/>
      <c r="AFG20" s="342"/>
      <c r="AFH20" s="342"/>
      <c r="AFI20" s="342"/>
      <c r="AFJ20" s="342"/>
      <c r="AFK20" s="342"/>
      <c r="AFL20" s="342"/>
      <c r="AFM20" s="342"/>
      <c r="AFN20" s="342"/>
      <c r="AFO20" s="342"/>
      <c r="AFP20" s="342"/>
      <c r="AFQ20" s="342"/>
      <c r="AFR20" s="342"/>
      <c r="AFS20" s="342"/>
      <c r="AFT20" s="342"/>
      <c r="AFU20" s="342"/>
      <c r="AFV20" s="342"/>
      <c r="AFW20" s="342"/>
      <c r="AFX20" s="342"/>
      <c r="AFY20" s="342"/>
      <c r="AFZ20" s="342"/>
      <c r="AGA20" s="342"/>
      <c r="AGB20" s="342"/>
      <c r="AGC20" s="342"/>
      <c r="AGD20" s="342"/>
      <c r="AGE20" s="342"/>
      <c r="AGF20" s="342"/>
      <c r="AGG20" s="342"/>
      <c r="AGH20" s="342"/>
      <c r="AGI20" s="342"/>
      <c r="AGJ20" s="342"/>
      <c r="AGK20" s="342"/>
      <c r="AGL20" s="342"/>
      <c r="AGM20" s="342"/>
      <c r="AGN20" s="342"/>
      <c r="AGO20" s="342"/>
      <c r="AGP20" s="342"/>
      <c r="AGQ20" s="342"/>
      <c r="AGR20" s="342"/>
      <c r="AGS20" s="342"/>
      <c r="AGT20" s="342"/>
      <c r="AGU20" s="342"/>
      <c r="AGV20" s="342"/>
      <c r="AGW20" s="342"/>
      <c r="AGX20" s="342"/>
      <c r="AGY20" s="342"/>
      <c r="AGZ20" s="342"/>
      <c r="AHA20" s="342"/>
      <c r="AHB20" s="342"/>
      <c r="AHC20" s="342"/>
      <c r="AHD20" s="342"/>
      <c r="AHE20" s="342"/>
      <c r="AHF20" s="342"/>
      <c r="AHG20" s="342"/>
      <c r="AHH20" s="342"/>
      <c r="AHI20" s="342"/>
      <c r="AHJ20" s="342"/>
      <c r="AHK20" s="342"/>
      <c r="AHL20" s="342"/>
      <c r="AHM20" s="342"/>
      <c r="AHN20" s="342"/>
      <c r="AHO20" s="342"/>
      <c r="AHP20" s="342"/>
      <c r="AHQ20" s="342"/>
      <c r="AHR20" s="342"/>
      <c r="AHS20" s="342"/>
      <c r="AHT20" s="342"/>
      <c r="AHU20" s="342"/>
      <c r="AHV20" s="342"/>
      <c r="AHW20" s="342"/>
      <c r="AHX20" s="342"/>
      <c r="AHY20" s="342"/>
      <c r="AHZ20" s="342"/>
      <c r="AIA20" s="342"/>
      <c r="AIB20" s="342"/>
      <c r="AIC20" s="342"/>
      <c r="AID20" s="342"/>
      <c r="AIE20" s="342"/>
      <c r="AIF20" s="342"/>
      <c r="AIG20" s="342"/>
      <c r="AIH20" s="342"/>
      <c r="AII20" s="342"/>
      <c r="AIJ20" s="342"/>
      <c r="AIK20" s="342"/>
      <c r="AIL20" s="342"/>
      <c r="AIM20" s="342"/>
      <c r="AIN20" s="342"/>
      <c r="AIO20" s="342"/>
      <c r="AIP20" s="342"/>
      <c r="AIQ20" s="342"/>
      <c r="AIR20" s="342"/>
      <c r="AIS20" s="342"/>
      <c r="AIT20" s="342"/>
      <c r="AIU20" s="342"/>
      <c r="AIV20" s="342"/>
      <c r="AIW20" s="342"/>
      <c r="AIX20" s="342"/>
      <c r="AIY20" s="342"/>
      <c r="AIZ20" s="342"/>
      <c r="AJA20" s="342"/>
      <c r="AJB20" s="342"/>
      <c r="AJC20" s="342"/>
      <c r="AJD20" s="342"/>
      <c r="AJE20" s="342"/>
      <c r="AJF20" s="342"/>
      <c r="AJG20" s="342"/>
      <c r="AJH20" s="342"/>
      <c r="AJI20" s="342"/>
      <c r="AJJ20" s="342"/>
      <c r="AJK20" s="342"/>
      <c r="AJL20" s="342"/>
      <c r="AJM20" s="342"/>
      <c r="AJN20" s="342"/>
      <c r="AJO20" s="342"/>
      <c r="AJP20" s="342"/>
      <c r="AJQ20" s="342"/>
      <c r="AJR20" s="342"/>
      <c r="AJS20" s="342"/>
      <c r="AJT20" s="342"/>
      <c r="AJU20" s="342"/>
      <c r="AJV20" s="342"/>
      <c r="AJW20" s="342"/>
      <c r="AJX20" s="342"/>
      <c r="AJY20" s="342"/>
      <c r="AJZ20" s="342"/>
      <c r="AKA20" s="342"/>
      <c r="AKB20" s="342"/>
      <c r="AKC20" s="342"/>
      <c r="AKD20" s="342"/>
      <c r="AKE20" s="342"/>
      <c r="AKF20" s="342"/>
      <c r="AKG20" s="342"/>
      <c r="AKH20" s="342"/>
      <c r="AKI20" s="342"/>
      <c r="AKJ20" s="342"/>
      <c r="AKK20" s="342"/>
      <c r="AKL20" s="342"/>
      <c r="AKM20" s="342"/>
      <c r="AKN20" s="342"/>
      <c r="AKO20" s="342"/>
      <c r="AKP20" s="342"/>
      <c r="AKQ20" s="342"/>
      <c r="AKR20" s="342"/>
      <c r="AKS20" s="342"/>
      <c r="AKT20" s="342"/>
      <c r="AKU20" s="342"/>
    </row>
    <row r="21" spans="1:983" s="140" customFormat="1" ht="39.950000000000003" customHeight="1" x14ac:dyDescent="0.7">
      <c r="A21" s="339" t="s">
        <v>54</v>
      </c>
      <c r="B21" s="368">
        <v>74733927.999999985</v>
      </c>
      <c r="C21" s="368">
        <v>1331876.9999999998</v>
      </c>
      <c r="D21" s="369">
        <v>5178200</v>
      </c>
      <c r="E21" s="368">
        <v>9135000</v>
      </c>
      <c r="F21" s="369">
        <v>41888000</v>
      </c>
      <c r="G21" s="368">
        <v>8538678</v>
      </c>
      <c r="H21" s="368">
        <v>1494004.2338000641</v>
      </c>
      <c r="I21" s="368">
        <v>691520</v>
      </c>
      <c r="J21" s="368">
        <v>142991207.23380005</v>
      </c>
      <c r="K21" s="369"/>
      <c r="L21" s="369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  <c r="AA21" s="342"/>
      <c r="AB21" s="342"/>
      <c r="AC21" s="342"/>
      <c r="AD21" s="342"/>
      <c r="AE21" s="342"/>
      <c r="AF21" s="342"/>
      <c r="AG21" s="342"/>
      <c r="AH21" s="342"/>
      <c r="AI21" s="342"/>
      <c r="AJ21" s="342"/>
      <c r="AK21" s="342"/>
      <c r="AL21" s="342"/>
      <c r="AM21" s="342"/>
      <c r="AN21" s="342"/>
      <c r="AO21" s="342"/>
      <c r="AP21" s="342"/>
      <c r="AQ21" s="342"/>
      <c r="AR21" s="342"/>
      <c r="AS21" s="342"/>
      <c r="AT21" s="342"/>
      <c r="AU21" s="342"/>
      <c r="AV21" s="342"/>
      <c r="AW21" s="342"/>
      <c r="AX21" s="342"/>
      <c r="AY21" s="342"/>
      <c r="AZ21" s="342"/>
      <c r="BA21" s="342"/>
      <c r="BB21" s="342"/>
      <c r="BC21" s="342"/>
      <c r="BD21" s="342"/>
      <c r="BE21" s="342"/>
      <c r="BF21" s="342"/>
      <c r="BG21" s="342"/>
      <c r="BH21" s="342"/>
      <c r="BI21" s="342"/>
      <c r="BJ21" s="342"/>
      <c r="BK21" s="342"/>
      <c r="BL21" s="342"/>
      <c r="BM21" s="342"/>
      <c r="BN21" s="342"/>
      <c r="BO21" s="342"/>
      <c r="BP21" s="342"/>
      <c r="BQ21" s="342"/>
      <c r="BR21" s="342"/>
      <c r="BS21" s="342"/>
      <c r="BT21" s="342"/>
      <c r="BU21" s="342"/>
      <c r="BV21" s="342"/>
      <c r="BW21" s="342"/>
      <c r="BX21" s="342"/>
      <c r="BY21" s="342"/>
      <c r="BZ21" s="342"/>
      <c r="CA21" s="342"/>
      <c r="CB21" s="342"/>
      <c r="CC21" s="342"/>
      <c r="CD21" s="342"/>
      <c r="CE21" s="342"/>
      <c r="CF21" s="342"/>
      <c r="CG21" s="342"/>
      <c r="CH21" s="342"/>
      <c r="CI21" s="342"/>
      <c r="CJ21" s="342"/>
      <c r="CK21" s="342"/>
      <c r="CL21" s="342"/>
      <c r="CM21" s="342"/>
      <c r="CN21" s="342"/>
      <c r="CO21" s="342"/>
      <c r="CP21" s="342"/>
      <c r="CQ21" s="342"/>
      <c r="CR21" s="342"/>
      <c r="CS21" s="342"/>
      <c r="CT21" s="342"/>
      <c r="CU21" s="342"/>
      <c r="CV21" s="342"/>
      <c r="CW21" s="342"/>
      <c r="CX21" s="342"/>
      <c r="CY21" s="342"/>
      <c r="CZ21" s="342"/>
      <c r="DA21" s="342"/>
      <c r="DB21" s="342"/>
      <c r="DC21" s="342"/>
      <c r="DD21" s="342"/>
      <c r="DE21" s="342"/>
      <c r="DF21" s="342"/>
      <c r="DG21" s="342"/>
      <c r="DH21" s="342"/>
      <c r="DI21" s="342"/>
      <c r="DJ21" s="342"/>
      <c r="DK21" s="342"/>
      <c r="DL21" s="342"/>
      <c r="DM21" s="342"/>
      <c r="DN21" s="342"/>
      <c r="DO21" s="342"/>
      <c r="DP21" s="342"/>
      <c r="DQ21" s="342"/>
      <c r="DR21" s="342"/>
      <c r="DS21" s="342"/>
      <c r="DT21" s="342"/>
      <c r="DU21" s="342"/>
      <c r="DV21" s="342"/>
      <c r="DW21" s="342"/>
      <c r="DX21" s="342"/>
      <c r="DY21" s="342"/>
      <c r="DZ21" s="342"/>
      <c r="EA21" s="342"/>
      <c r="EB21" s="342"/>
      <c r="EC21" s="342"/>
      <c r="ED21" s="342"/>
      <c r="EE21" s="342"/>
      <c r="EF21" s="342"/>
      <c r="EG21" s="342"/>
      <c r="EH21" s="342"/>
      <c r="EI21" s="342"/>
      <c r="EJ21" s="342"/>
      <c r="EK21" s="342"/>
      <c r="EL21" s="342"/>
      <c r="EM21" s="342"/>
      <c r="EN21" s="342"/>
      <c r="EO21" s="342"/>
      <c r="EP21" s="342"/>
      <c r="EQ21" s="342"/>
      <c r="ER21" s="342"/>
      <c r="ES21" s="342"/>
      <c r="ET21" s="342"/>
      <c r="EU21" s="342"/>
      <c r="EV21" s="342"/>
      <c r="EW21" s="342"/>
      <c r="EX21" s="342"/>
      <c r="EY21" s="342"/>
      <c r="EZ21" s="342"/>
      <c r="FA21" s="342"/>
      <c r="FB21" s="342"/>
      <c r="FC21" s="342"/>
      <c r="FD21" s="342"/>
      <c r="FE21" s="342"/>
      <c r="FF21" s="342"/>
      <c r="FG21" s="342"/>
      <c r="FH21" s="342"/>
      <c r="FI21" s="342"/>
      <c r="FJ21" s="342"/>
      <c r="FK21" s="342"/>
      <c r="FL21" s="342"/>
      <c r="FM21" s="342"/>
      <c r="FN21" s="342"/>
      <c r="FO21" s="342"/>
      <c r="FP21" s="342"/>
      <c r="FQ21" s="342"/>
      <c r="FR21" s="342"/>
      <c r="FS21" s="342"/>
      <c r="FT21" s="342"/>
      <c r="FU21" s="342"/>
      <c r="FV21" s="342"/>
      <c r="FW21" s="342"/>
      <c r="FX21" s="342"/>
      <c r="FY21" s="342"/>
      <c r="FZ21" s="342"/>
      <c r="GA21" s="342"/>
      <c r="GB21" s="342"/>
      <c r="GC21" s="342"/>
      <c r="GD21" s="342"/>
      <c r="GE21" s="342"/>
      <c r="GF21" s="342"/>
      <c r="GG21" s="342"/>
      <c r="GH21" s="342"/>
      <c r="GI21" s="342"/>
      <c r="GJ21" s="342"/>
      <c r="GK21" s="342"/>
      <c r="GL21" s="342"/>
      <c r="GM21" s="342"/>
      <c r="GN21" s="342"/>
      <c r="GO21" s="342"/>
      <c r="GP21" s="342"/>
      <c r="GQ21" s="342"/>
      <c r="GR21" s="342"/>
      <c r="GS21" s="342"/>
      <c r="GT21" s="342"/>
      <c r="GU21" s="342"/>
      <c r="GV21" s="342"/>
      <c r="GW21" s="342"/>
      <c r="GX21" s="342"/>
      <c r="GY21" s="342"/>
      <c r="GZ21" s="342"/>
      <c r="HA21" s="342"/>
      <c r="HB21" s="342"/>
      <c r="HC21" s="342"/>
      <c r="HD21" s="342"/>
      <c r="HE21" s="342"/>
      <c r="HF21" s="342"/>
      <c r="HG21" s="342"/>
      <c r="HH21" s="342"/>
      <c r="HI21" s="342"/>
      <c r="HJ21" s="342"/>
      <c r="HK21" s="342"/>
      <c r="HL21" s="342"/>
      <c r="HM21" s="342"/>
      <c r="HN21" s="342"/>
      <c r="HO21" s="342"/>
      <c r="HP21" s="342"/>
      <c r="HQ21" s="342"/>
      <c r="HR21" s="342"/>
      <c r="HS21" s="342"/>
      <c r="HT21" s="342"/>
      <c r="HU21" s="342"/>
      <c r="HV21" s="342"/>
      <c r="HW21" s="342"/>
      <c r="HX21" s="342"/>
      <c r="HY21" s="342"/>
      <c r="HZ21" s="342"/>
      <c r="IA21" s="342"/>
      <c r="IB21" s="342"/>
      <c r="IC21" s="342"/>
      <c r="ID21" s="342"/>
      <c r="IE21" s="342"/>
      <c r="IF21" s="342"/>
      <c r="IG21" s="342"/>
      <c r="IH21" s="342"/>
      <c r="II21" s="342"/>
      <c r="IJ21" s="342"/>
      <c r="IK21" s="342"/>
      <c r="IL21" s="342"/>
      <c r="IM21" s="342"/>
      <c r="IN21" s="342"/>
      <c r="IO21" s="342"/>
      <c r="IP21" s="342"/>
      <c r="IQ21" s="342"/>
      <c r="IR21" s="342"/>
      <c r="IS21" s="342"/>
      <c r="IT21" s="342"/>
      <c r="IU21" s="342"/>
      <c r="IV21" s="342"/>
      <c r="IW21" s="342"/>
      <c r="IX21" s="342"/>
      <c r="IY21" s="342"/>
      <c r="IZ21" s="342"/>
      <c r="JA21" s="342"/>
      <c r="JB21" s="342"/>
      <c r="JC21" s="342"/>
      <c r="JD21" s="342"/>
      <c r="JE21" s="342"/>
      <c r="JF21" s="342"/>
      <c r="JG21" s="342"/>
      <c r="JH21" s="342"/>
      <c r="JI21" s="342"/>
      <c r="JJ21" s="342"/>
      <c r="JK21" s="342"/>
      <c r="JL21" s="342"/>
      <c r="JM21" s="342"/>
      <c r="JN21" s="342"/>
      <c r="JO21" s="342"/>
      <c r="JP21" s="342"/>
      <c r="JQ21" s="342"/>
      <c r="JR21" s="342"/>
      <c r="JS21" s="342"/>
      <c r="JT21" s="342"/>
      <c r="JU21" s="342"/>
      <c r="JV21" s="342"/>
      <c r="JW21" s="342"/>
      <c r="JX21" s="342"/>
      <c r="JY21" s="342"/>
      <c r="JZ21" s="342"/>
      <c r="KA21" s="342"/>
      <c r="KB21" s="342"/>
      <c r="KC21" s="342"/>
      <c r="KD21" s="342"/>
      <c r="KE21" s="342"/>
      <c r="KF21" s="342"/>
      <c r="KG21" s="342"/>
      <c r="KH21" s="342"/>
      <c r="KI21" s="342"/>
      <c r="KJ21" s="342"/>
      <c r="KK21" s="342"/>
      <c r="KL21" s="342"/>
      <c r="KM21" s="342"/>
      <c r="KN21" s="342"/>
      <c r="KO21" s="342"/>
      <c r="KP21" s="342"/>
      <c r="KQ21" s="342"/>
      <c r="KR21" s="342"/>
      <c r="KS21" s="342"/>
      <c r="KT21" s="342"/>
      <c r="KU21" s="342"/>
      <c r="KV21" s="342"/>
      <c r="KW21" s="342"/>
      <c r="KX21" s="342"/>
      <c r="KY21" s="342"/>
      <c r="KZ21" s="342"/>
      <c r="LA21" s="342"/>
      <c r="LB21" s="342"/>
      <c r="LC21" s="342"/>
      <c r="LD21" s="342"/>
      <c r="LE21" s="342"/>
      <c r="LF21" s="342"/>
      <c r="LG21" s="342"/>
      <c r="LH21" s="342"/>
      <c r="LI21" s="342"/>
      <c r="LJ21" s="342"/>
      <c r="LK21" s="342"/>
      <c r="LL21" s="342"/>
      <c r="LM21" s="342"/>
      <c r="LN21" s="342"/>
      <c r="LO21" s="342"/>
      <c r="LP21" s="342"/>
      <c r="LQ21" s="342"/>
      <c r="LR21" s="342"/>
      <c r="LS21" s="342"/>
      <c r="LT21" s="342"/>
      <c r="LU21" s="342"/>
      <c r="LV21" s="342"/>
      <c r="LW21" s="342"/>
      <c r="LX21" s="342"/>
      <c r="LY21" s="342"/>
      <c r="LZ21" s="342"/>
      <c r="MA21" s="342"/>
      <c r="MB21" s="342"/>
      <c r="MC21" s="342"/>
      <c r="MD21" s="342"/>
      <c r="ME21" s="342"/>
      <c r="MF21" s="342"/>
      <c r="MG21" s="342"/>
      <c r="MH21" s="342"/>
      <c r="MI21" s="342"/>
      <c r="MJ21" s="342"/>
      <c r="MK21" s="342"/>
      <c r="ML21" s="342"/>
      <c r="MM21" s="342"/>
      <c r="MN21" s="342"/>
      <c r="MO21" s="342"/>
      <c r="MP21" s="342"/>
      <c r="MQ21" s="342"/>
      <c r="MR21" s="342"/>
      <c r="MS21" s="342"/>
      <c r="MT21" s="342"/>
      <c r="MU21" s="342"/>
      <c r="MV21" s="342"/>
      <c r="MW21" s="342"/>
      <c r="MX21" s="342"/>
      <c r="MY21" s="342"/>
      <c r="MZ21" s="342"/>
      <c r="NA21" s="342"/>
      <c r="NB21" s="342"/>
      <c r="NC21" s="342"/>
      <c r="ND21" s="342"/>
      <c r="NE21" s="342"/>
      <c r="NF21" s="342"/>
      <c r="NG21" s="342"/>
      <c r="NH21" s="342"/>
      <c r="NI21" s="342"/>
      <c r="NJ21" s="342"/>
      <c r="NK21" s="342"/>
      <c r="NL21" s="342"/>
      <c r="NM21" s="342"/>
      <c r="NN21" s="342"/>
      <c r="NO21" s="342"/>
      <c r="NP21" s="342"/>
      <c r="NQ21" s="342"/>
      <c r="NR21" s="342"/>
      <c r="NS21" s="342"/>
      <c r="NT21" s="342"/>
      <c r="NU21" s="342"/>
      <c r="NV21" s="342"/>
      <c r="NW21" s="342"/>
      <c r="NX21" s="342"/>
      <c r="NY21" s="342"/>
      <c r="NZ21" s="342"/>
      <c r="OA21" s="342"/>
      <c r="OB21" s="342"/>
      <c r="OC21" s="342"/>
      <c r="OD21" s="342"/>
      <c r="OE21" s="342"/>
      <c r="OF21" s="342"/>
      <c r="OG21" s="342"/>
      <c r="OH21" s="342"/>
      <c r="OI21" s="342"/>
      <c r="OJ21" s="342"/>
      <c r="OK21" s="342"/>
      <c r="OL21" s="342"/>
      <c r="OM21" s="342"/>
      <c r="ON21" s="342"/>
      <c r="OO21" s="342"/>
      <c r="OP21" s="342"/>
      <c r="OQ21" s="342"/>
      <c r="OR21" s="342"/>
      <c r="OS21" s="342"/>
      <c r="OT21" s="342"/>
      <c r="OU21" s="342"/>
      <c r="OV21" s="342"/>
      <c r="OW21" s="342"/>
      <c r="OX21" s="342"/>
      <c r="OY21" s="342"/>
      <c r="OZ21" s="342"/>
      <c r="PA21" s="342"/>
      <c r="PB21" s="342"/>
      <c r="PC21" s="342"/>
      <c r="PD21" s="342"/>
      <c r="PE21" s="342"/>
      <c r="PF21" s="342"/>
      <c r="PG21" s="342"/>
      <c r="PH21" s="342"/>
      <c r="PI21" s="342"/>
      <c r="PJ21" s="342"/>
      <c r="PK21" s="342"/>
      <c r="PL21" s="342"/>
      <c r="PM21" s="342"/>
      <c r="PN21" s="342"/>
      <c r="PO21" s="342"/>
      <c r="PP21" s="342"/>
      <c r="PQ21" s="342"/>
      <c r="PR21" s="342"/>
      <c r="PS21" s="342"/>
      <c r="PT21" s="342"/>
      <c r="PU21" s="342"/>
      <c r="PV21" s="342"/>
      <c r="PW21" s="342"/>
      <c r="PX21" s="342"/>
      <c r="PY21" s="342"/>
      <c r="PZ21" s="342"/>
      <c r="QA21" s="342"/>
      <c r="QB21" s="342"/>
      <c r="QC21" s="342"/>
      <c r="QD21" s="342"/>
      <c r="QE21" s="342"/>
      <c r="QF21" s="342"/>
      <c r="QG21" s="342"/>
      <c r="QH21" s="342"/>
      <c r="QI21" s="342"/>
      <c r="QJ21" s="342"/>
      <c r="QK21" s="342"/>
      <c r="QL21" s="342"/>
      <c r="QM21" s="342"/>
      <c r="QN21" s="342"/>
      <c r="QO21" s="342"/>
      <c r="QP21" s="342"/>
      <c r="QQ21" s="342"/>
      <c r="QR21" s="342"/>
      <c r="QS21" s="342"/>
      <c r="QT21" s="342"/>
      <c r="QU21" s="342"/>
      <c r="QV21" s="342"/>
      <c r="QW21" s="342"/>
      <c r="QX21" s="342"/>
      <c r="QY21" s="342"/>
      <c r="QZ21" s="342"/>
      <c r="RA21" s="342"/>
      <c r="RB21" s="342"/>
      <c r="RC21" s="342"/>
      <c r="RD21" s="342"/>
      <c r="RE21" s="342"/>
      <c r="RF21" s="342"/>
      <c r="RG21" s="342"/>
      <c r="RH21" s="342"/>
      <c r="RI21" s="342"/>
      <c r="RJ21" s="342"/>
      <c r="RK21" s="342"/>
      <c r="RL21" s="342"/>
      <c r="RM21" s="342"/>
      <c r="RN21" s="342"/>
      <c r="RO21" s="342"/>
      <c r="RP21" s="342"/>
      <c r="RQ21" s="342"/>
      <c r="RR21" s="342"/>
      <c r="RS21" s="342"/>
      <c r="RT21" s="342"/>
      <c r="RU21" s="342"/>
      <c r="RV21" s="342"/>
      <c r="RW21" s="342"/>
      <c r="RX21" s="342"/>
      <c r="RY21" s="342"/>
      <c r="RZ21" s="342"/>
      <c r="SA21" s="342"/>
      <c r="SB21" s="342"/>
      <c r="SC21" s="342"/>
      <c r="SD21" s="342"/>
      <c r="SE21" s="342"/>
      <c r="SF21" s="342"/>
      <c r="SG21" s="342"/>
      <c r="SH21" s="342"/>
      <c r="SI21" s="342"/>
      <c r="SJ21" s="342"/>
      <c r="SK21" s="342"/>
      <c r="SL21" s="342"/>
      <c r="SM21" s="342"/>
      <c r="SN21" s="342"/>
      <c r="SO21" s="342"/>
      <c r="SP21" s="342"/>
      <c r="SQ21" s="342"/>
      <c r="SR21" s="342"/>
      <c r="SS21" s="342"/>
      <c r="ST21" s="342"/>
      <c r="SU21" s="342"/>
      <c r="SV21" s="342"/>
      <c r="SW21" s="342"/>
      <c r="SX21" s="342"/>
      <c r="SY21" s="342"/>
      <c r="SZ21" s="342"/>
      <c r="TA21" s="342"/>
      <c r="TB21" s="342"/>
      <c r="TC21" s="342"/>
      <c r="TD21" s="342"/>
      <c r="TE21" s="342"/>
      <c r="TF21" s="342"/>
      <c r="TG21" s="342"/>
      <c r="TH21" s="342"/>
      <c r="TI21" s="342"/>
      <c r="TJ21" s="342"/>
      <c r="TK21" s="342"/>
      <c r="TL21" s="342"/>
      <c r="TM21" s="342"/>
      <c r="TN21" s="342"/>
      <c r="TO21" s="342"/>
      <c r="TP21" s="342"/>
      <c r="TQ21" s="342"/>
      <c r="TR21" s="342"/>
      <c r="TS21" s="342"/>
      <c r="TT21" s="342"/>
      <c r="TU21" s="342"/>
      <c r="TV21" s="342"/>
      <c r="TW21" s="342"/>
      <c r="TX21" s="342"/>
      <c r="TY21" s="342"/>
      <c r="TZ21" s="342"/>
      <c r="UA21" s="342"/>
      <c r="UB21" s="342"/>
      <c r="UC21" s="342"/>
      <c r="UD21" s="342"/>
      <c r="UE21" s="342"/>
      <c r="UF21" s="342"/>
      <c r="UG21" s="342"/>
      <c r="UH21" s="342"/>
      <c r="UI21" s="342"/>
      <c r="UJ21" s="342"/>
      <c r="UK21" s="342"/>
      <c r="UL21" s="342"/>
      <c r="UM21" s="342"/>
      <c r="UN21" s="342"/>
      <c r="UO21" s="342"/>
      <c r="UP21" s="342"/>
      <c r="UQ21" s="342"/>
      <c r="UR21" s="342"/>
      <c r="US21" s="342"/>
      <c r="UT21" s="342"/>
      <c r="UU21" s="342"/>
      <c r="UV21" s="342"/>
      <c r="UW21" s="342"/>
      <c r="UX21" s="342"/>
      <c r="UY21" s="342"/>
      <c r="UZ21" s="342"/>
      <c r="VA21" s="342"/>
      <c r="VB21" s="342"/>
      <c r="VC21" s="342"/>
      <c r="VD21" s="342"/>
      <c r="VE21" s="342"/>
      <c r="VF21" s="342"/>
      <c r="VG21" s="342"/>
      <c r="VH21" s="342"/>
      <c r="VI21" s="342"/>
      <c r="VJ21" s="342"/>
      <c r="VK21" s="342"/>
      <c r="VL21" s="342"/>
      <c r="VM21" s="342"/>
      <c r="VN21" s="342"/>
      <c r="VO21" s="342"/>
      <c r="VP21" s="342"/>
      <c r="VQ21" s="342"/>
      <c r="VR21" s="342"/>
      <c r="VS21" s="342"/>
      <c r="VT21" s="342"/>
      <c r="VU21" s="342"/>
      <c r="VV21" s="342"/>
      <c r="VW21" s="342"/>
      <c r="VX21" s="342"/>
      <c r="VY21" s="342"/>
      <c r="VZ21" s="342"/>
      <c r="WA21" s="342"/>
      <c r="WB21" s="342"/>
      <c r="WC21" s="342"/>
      <c r="WD21" s="342"/>
      <c r="WE21" s="342"/>
      <c r="WF21" s="342"/>
      <c r="WG21" s="342"/>
      <c r="WH21" s="342"/>
      <c r="WI21" s="342"/>
      <c r="WJ21" s="342"/>
      <c r="WK21" s="342"/>
      <c r="WL21" s="342"/>
      <c r="WM21" s="342"/>
      <c r="WN21" s="342"/>
      <c r="WO21" s="342"/>
      <c r="WP21" s="342"/>
      <c r="WQ21" s="342"/>
      <c r="WR21" s="342"/>
      <c r="WS21" s="342"/>
      <c r="WT21" s="342"/>
      <c r="WU21" s="342"/>
      <c r="WV21" s="342"/>
      <c r="WW21" s="342"/>
      <c r="WX21" s="342"/>
      <c r="WY21" s="342"/>
      <c r="WZ21" s="342"/>
      <c r="XA21" s="342"/>
      <c r="XB21" s="342"/>
      <c r="XC21" s="342"/>
      <c r="XD21" s="342"/>
      <c r="XE21" s="342"/>
      <c r="XF21" s="342"/>
      <c r="XG21" s="342"/>
      <c r="XH21" s="342"/>
      <c r="XI21" s="342"/>
      <c r="XJ21" s="342"/>
      <c r="XK21" s="342"/>
      <c r="XL21" s="342"/>
      <c r="XM21" s="342"/>
      <c r="XN21" s="342"/>
      <c r="XO21" s="342"/>
      <c r="XP21" s="342"/>
      <c r="XQ21" s="342"/>
      <c r="XR21" s="342"/>
      <c r="XS21" s="342"/>
      <c r="XT21" s="342"/>
      <c r="XU21" s="342"/>
      <c r="XV21" s="342"/>
      <c r="XW21" s="342"/>
      <c r="XX21" s="342"/>
      <c r="XY21" s="342"/>
      <c r="XZ21" s="342"/>
      <c r="YA21" s="342"/>
      <c r="YB21" s="342"/>
      <c r="YC21" s="342"/>
      <c r="YD21" s="342"/>
      <c r="YE21" s="342"/>
      <c r="YF21" s="342"/>
      <c r="YG21" s="342"/>
      <c r="YH21" s="342"/>
      <c r="YI21" s="342"/>
      <c r="YJ21" s="342"/>
      <c r="YK21" s="342"/>
      <c r="YL21" s="342"/>
      <c r="YM21" s="342"/>
      <c r="YN21" s="342"/>
      <c r="YO21" s="342"/>
      <c r="YP21" s="342"/>
      <c r="YQ21" s="342"/>
      <c r="YR21" s="342"/>
      <c r="YS21" s="342"/>
      <c r="YT21" s="342"/>
      <c r="YU21" s="342"/>
      <c r="YV21" s="342"/>
      <c r="YW21" s="342"/>
      <c r="YX21" s="342"/>
      <c r="YY21" s="342"/>
      <c r="YZ21" s="342"/>
      <c r="ZA21" s="342"/>
      <c r="ZB21" s="342"/>
      <c r="ZC21" s="342"/>
      <c r="ZD21" s="342"/>
      <c r="ZE21" s="342"/>
      <c r="ZF21" s="342"/>
      <c r="ZG21" s="342"/>
      <c r="ZH21" s="342"/>
      <c r="ZI21" s="342"/>
      <c r="ZJ21" s="342"/>
      <c r="ZK21" s="342"/>
      <c r="ZL21" s="342"/>
      <c r="ZM21" s="342"/>
      <c r="ZN21" s="342"/>
      <c r="ZO21" s="342"/>
      <c r="ZP21" s="342"/>
      <c r="ZQ21" s="342"/>
      <c r="ZR21" s="342"/>
      <c r="ZS21" s="342"/>
      <c r="ZT21" s="342"/>
      <c r="ZU21" s="342"/>
      <c r="ZV21" s="342"/>
      <c r="ZW21" s="342"/>
      <c r="ZX21" s="342"/>
      <c r="ZY21" s="342"/>
      <c r="ZZ21" s="342"/>
      <c r="AAA21" s="342"/>
      <c r="AAB21" s="342"/>
      <c r="AAC21" s="342"/>
      <c r="AAD21" s="342"/>
      <c r="AAE21" s="342"/>
      <c r="AAF21" s="342"/>
      <c r="AAG21" s="342"/>
      <c r="AAH21" s="342"/>
      <c r="AAI21" s="342"/>
      <c r="AAJ21" s="342"/>
      <c r="AAK21" s="342"/>
      <c r="AAL21" s="342"/>
      <c r="AAM21" s="342"/>
      <c r="AAN21" s="342"/>
      <c r="AAO21" s="342"/>
      <c r="AAP21" s="342"/>
      <c r="AAQ21" s="342"/>
      <c r="AAR21" s="342"/>
      <c r="AAS21" s="342"/>
      <c r="AAT21" s="342"/>
      <c r="AAU21" s="342"/>
      <c r="AAV21" s="342"/>
      <c r="AAW21" s="342"/>
      <c r="AAX21" s="342"/>
      <c r="AAY21" s="342"/>
      <c r="AAZ21" s="342"/>
      <c r="ABA21" s="342"/>
      <c r="ABB21" s="342"/>
      <c r="ABC21" s="342"/>
      <c r="ABD21" s="342"/>
      <c r="ABE21" s="342"/>
      <c r="ABF21" s="342"/>
      <c r="ABG21" s="342"/>
      <c r="ABH21" s="342"/>
      <c r="ABI21" s="342"/>
      <c r="ABJ21" s="342"/>
      <c r="ABK21" s="342"/>
      <c r="ABL21" s="342"/>
      <c r="ABM21" s="342"/>
      <c r="ABN21" s="342"/>
      <c r="ABO21" s="342"/>
      <c r="ABP21" s="342"/>
      <c r="ABQ21" s="342"/>
      <c r="ABR21" s="342"/>
      <c r="ABS21" s="342"/>
      <c r="ABT21" s="342"/>
      <c r="ABU21" s="342"/>
      <c r="ABV21" s="342"/>
      <c r="ABW21" s="342"/>
      <c r="ABX21" s="342"/>
      <c r="ABY21" s="342"/>
      <c r="ABZ21" s="342"/>
      <c r="ACA21" s="342"/>
      <c r="ACB21" s="342"/>
      <c r="ACC21" s="342"/>
      <c r="ACD21" s="342"/>
      <c r="ACE21" s="342"/>
      <c r="ACF21" s="342"/>
      <c r="ACG21" s="342"/>
      <c r="ACH21" s="342"/>
      <c r="ACI21" s="342"/>
      <c r="ACJ21" s="342"/>
      <c r="ACK21" s="342"/>
      <c r="ACL21" s="342"/>
      <c r="ACM21" s="342"/>
      <c r="ACN21" s="342"/>
      <c r="ACO21" s="342"/>
      <c r="ACP21" s="342"/>
      <c r="ACQ21" s="342"/>
      <c r="ACR21" s="342"/>
      <c r="ACS21" s="342"/>
      <c r="ACT21" s="342"/>
      <c r="ACU21" s="342"/>
      <c r="ACV21" s="342"/>
      <c r="ACW21" s="342"/>
      <c r="ACX21" s="342"/>
      <c r="ACY21" s="342"/>
      <c r="ACZ21" s="342"/>
      <c r="ADA21" s="342"/>
      <c r="ADB21" s="342"/>
      <c r="ADC21" s="342"/>
      <c r="ADD21" s="342"/>
      <c r="ADE21" s="342"/>
      <c r="ADF21" s="342"/>
      <c r="ADG21" s="342"/>
      <c r="ADH21" s="342"/>
      <c r="ADI21" s="342"/>
      <c r="ADJ21" s="342"/>
      <c r="ADK21" s="342"/>
      <c r="ADL21" s="342"/>
      <c r="ADM21" s="342"/>
      <c r="ADN21" s="342"/>
      <c r="ADO21" s="342"/>
      <c r="ADP21" s="342"/>
      <c r="ADQ21" s="342"/>
      <c r="ADR21" s="342"/>
      <c r="ADS21" s="342"/>
      <c r="ADT21" s="342"/>
      <c r="ADU21" s="342"/>
      <c r="ADV21" s="342"/>
      <c r="ADW21" s="342"/>
      <c r="ADX21" s="342"/>
      <c r="ADY21" s="342"/>
      <c r="ADZ21" s="342"/>
      <c r="AEA21" s="342"/>
      <c r="AEB21" s="342"/>
      <c r="AEC21" s="342"/>
      <c r="AED21" s="342"/>
      <c r="AEE21" s="342"/>
      <c r="AEF21" s="342"/>
      <c r="AEG21" s="342"/>
      <c r="AEH21" s="342"/>
      <c r="AEI21" s="342"/>
      <c r="AEJ21" s="342"/>
      <c r="AEK21" s="342"/>
      <c r="AEL21" s="342"/>
      <c r="AEM21" s="342"/>
      <c r="AEN21" s="342"/>
      <c r="AEO21" s="342"/>
      <c r="AEP21" s="342"/>
      <c r="AEQ21" s="342"/>
      <c r="AER21" s="342"/>
      <c r="AES21" s="342"/>
      <c r="AET21" s="342"/>
      <c r="AEU21" s="342"/>
      <c r="AEV21" s="342"/>
      <c r="AEW21" s="342"/>
      <c r="AEX21" s="342"/>
      <c r="AEY21" s="342"/>
      <c r="AEZ21" s="342"/>
      <c r="AFA21" s="342"/>
      <c r="AFB21" s="342"/>
      <c r="AFC21" s="342"/>
      <c r="AFD21" s="342"/>
      <c r="AFE21" s="342"/>
      <c r="AFF21" s="342"/>
      <c r="AFG21" s="342"/>
      <c r="AFH21" s="342"/>
      <c r="AFI21" s="342"/>
      <c r="AFJ21" s="342"/>
      <c r="AFK21" s="342"/>
      <c r="AFL21" s="342"/>
      <c r="AFM21" s="342"/>
      <c r="AFN21" s="342"/>
      <c r="AFO21" s="342"/>
      <c r="AFP21" s="342"/>
      <c r="AFQ21" s="342"/>
      <c r="AFR21" s="342"/>
      <c r="AFS21" s="342"/>
      <c r="AFT21" s="342"/>
      <c r="AFU21" s="342"/>
      <c r="AFV21" s="342"/>
      <c r="AFW21" s="342"/>
      <c r="AFX21" s="342"/>
      <c r="AFY21" s="342"/>
      <c r="AFZ21" s="342"/>
      <c r="AGA21" s="342"/>
      <c r="AGB21" s="342"/>
      <c r="AGC21" s="342"/>
      <c r="AGD21" s="342"/>
      <c r="AGE21" s="342"/>
      <c r="AGF21" s="342"/>
      <c r="AGG21" s="342"/>
      <c r="AGH21" s="342"/>
      <c r="AGI21" s="342"/>
      <c r="AGJ21" s="342"/>
      <c r="AGK21" s="342"/>
      <c r="AGL21" s="342"/>
      <c r="AGM21" s="342"/>
      <c r="AGN21" s="342"/>
      <c r="AGO21" s="342"/>
      <c r="AGP21" s="342"/>
      <c r="AGQ21" s="342"/>
      <c r="AGR21" s="342"/>
      <c r="AGS21" s="342"/>
      <c r="AGT21" s="342"/>
      <c r="AGU21" s="342"/>
      <c r="AGV21" s="342"/>
      <c r="AGW21" s="342"/>
      <c r="AGX21" s="342"/>
      <c r="AGY21" s="342"/>
      <c r="AGZ21" s="342"/>
      <c r="AHA21" s="342"/>
      <c r="AHB21" s="342"/>
      <c r="AHC21" s="342"/>
      <c r="AHD21" s="342"/>
      <c r="AHE21" s="342"/>
      <c r="AHF21" s="342"/>
      <c r="AHG21" s="342"/>
      <c r="AHH21" s="342"/>
      <c r="AHI21" s="342"/>
      <c r="AHJ21" s="342"/>
      <c r="AHK21" s="342"/>
      <c r="AHL21" s="342"/>
      <c r="AHM21" s="342"/>
      <c r="AHN21" s="342"/>
      <c r="AHO21" s="342"/>
      <c r="AHP21" s="342"/>
      <c r="AHQ21" s="342"/>
      <c r="AHR21" s="342"/>
      <c r="AHS21" s="342"/>
      <c r="AHT21" s="342"/>
      <c r="AHU21" s="342"/>
      <c r="AHV21" s="342"/>
      <c r="AHW21" s="342"/>
      <c r="AHX21" s="342"/>
      <c r="AHY21" s="342"/>
      <c r="AHZ21" s="342"/>
      <c r="AIA21" s="342"/>
      <c r="AIB21" s="342"/>
      <c r="AIC21" s="342"/>
      <c r="AID21" s="342"/>
      <c r="AIE21" s="342"/>
      <c r="AIF21" s="342"/>
      <c r="AIG21" s="342"/>
      <c r="AIH21" s="342"/>
      <c r="AII21" s="342"/>
      <c r="AIJ21" s="342"/>
      <c r="AIK21" s="342"/>
      <c r="AIL21" s="342"/>
      <c r="AIM21" s="342"/>
      <c r="AIN21" s="342"/>
      <c r="AIO21" s="342"/>
      <c r="AIP21" s="342"/>
      <c r="AIQ21" s="342"/>
      <c r="AIR21" s="342"/>
      <c r="AIS21" s="342"/>
      <c r="AIT21" s="342"/>
      <c r="AIU21" s="342"/>
      <c r="AIV21" s="342"/>
      <c r="AIW21" s="342"/>
      <c r="AIX21" s="342"/>
      <c r="AIY21" s="342"/>
      <c r="AIZ21" s="342"/>
      <c r="AJA21" s="342"/>
      <c r="AJB21" s="342"/>
      <c r="AJC21" s="342"/>
      <c r="AJD21" s="342"/>
      <c r="AJE21" s="342"/>
      <c r="AJF21" s="342"/>
      <c r="AJG21" s="342"/>
      <c r="AJH21" s="342"/>
      <c r="AJI21" s="342"/>
      <c r="AJJ21" s="342"/>
      <c r="AJK21" s="342"/>
      <c r="AJL21" s="342"/>
      <c r="AJM21" s="342"/>
      <c r="AJN21" s="342"/>
      <c r="AJO21" s="342"/>
      <c r="AJP21" s="342"/>
      <c r="AJQ21" s="342"/>
      <c r="AJR21" s="342"/>
      <c r="AJS21" s="342"/>
      <c r="AJT21" s="342"/>
      <c r="AJU21" s="342"/>
      <c r="AJV21" s="342"/>
      <c r="AJW21" s="342"/>
      <c r="AJX21" s="342"/>
      <c r="AJY21" s="342"/>
      <c r="AJZ21" s="342"/>
      <c r="AKA21" s="342"/>
      <c r="AKB21" s="342"/>
      <c r="AKC21" s="342"/>
      <c r="AKD21" s="342"/>
      <c r="AKE21" s="342"/>
      <c r="AKF21" s="342"/>
      <c r="AKG21" s="342"/>
      <c r="AKH21" s="342"/>
      <c r="AKI21" s="342"/>
      <c r="AKJ21" s="342"/>
      <c r="AKK21" s="342"/>
      <c r="AKL21" s="342"/>
      <c r="AKM21" s="342"/>
      <c r="AKN21" s="342"/>
      <c r="AKO21" s="342"/>
      <c r="AKP21" s="342"/>
      <c r="AKQ21" s="342"/>
      <c r="AKR21" s="342"/>
      <c r="AKS21" s="342"/>
      <c r="AKT21" s="342"/>
      <c r="AKU21" s="342"/>
    </row>
    <row r="22" spans="1:983" s="140" customFormat="1" ht="39.950000000000003" customHeight="1" x14ac:dyDescent="0.7">
      <c r="A22" s="339" t="s">
        <v>55</v>
      </c>
      <c r="B22" s="368">
        <v>87669260.999999985</v>
      </c>
      <c r="C22" s="368">
        <v>1727496.9999999998</v>
      </c>
      <c r="D22" s="369">
        <v>7975039.9999999991</v>
      </c>
      <c r="E22" s="368">
        <v>12224520</v>
      </c>
      <c r="F22" s="369">
        <v>56103264.000000007</v>
      </c>
      <c r="G22" s="368">
        <v>13891320</v>
      </c>
      <c r="H22" s="368">
        <v>2421317.2065035519</v>
      </c>
      <c r="I22" s="368">
        <v>769400</v>
      </c>
      <c r="J22" s="368">
        <v>182781619.20650354</v>
      </c>
      <c r="K22" s="369"/>
      <c r="L22" s="369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2"/>
      <c r="AE22" s="342"/>
      <c r="AF22" s="342"/>
      <c r="AG22" s="342"/>
      <c r="AH22" s="342"/>
      <c r="AI22" s="342"/>
      <c r="AJ22" s="342"/>
      <c r="AK22" s="342"/>
      <c r="AL22" s="342"/>
      <c r="AM22" s="342"/>
      <c r="AN22" s="342"/>
      <c r="AO22" s="342"/>
      <c r="AP22" s="342"/>
      <c r="AQ22" s="342"/>
      <c r="AR22" s="342"/>
      <c r="AS22" s="342"/>
      <c r="AT22" s="342"/>
      <c r="AU22" s="342"/>
      <c r="AV22" s="342"/>
      <c r="AW22" s="342"/>
      <c r="AX22" s="342"/>
      <c r="AY22" s="342"/>
      <c r="AZ22" s="342"/>
      <c r="BA22" s="342"/>
      <c r="BB22" s="342"/>
      <c r="BC22" s="342"/>
      <c r="BD22" s="342"/>
      <c r="BE22" s="342"/>
      <c r="BF22" s="342"/>
      <c r="BG22" s="342"/>
      <c r="BH22" s="342"/>
      <c r="BI22" s="342"/>
      <c r="BJ22" s="342"/>
      <c r="BK22" s="342"/>
      <c r="BL22" s="342"/>
      <c r="BM22" s="342"/>
      <c r="BN22" s="342"/>
      <c r="BO22" s="342"/>
      <c r="BP22" s="342"/>
      <c r="BQ22" s="342"/>
      <c r="BR22" s="342"/>
      <c r="BS22" s="342"/>
      <c r="BT22" s="342"/>
      <c r="BU22" s="342"/>
      <c r="BV22" s="342"/>
      <c r="BW22" s="342"/>
      <c r="BX22" s="342"/>
      <c r="BY22" s="342"/>
      <c r="BZ22" s="342"/>
      <c r="CA22" s="342"/>
      <c r="CB22" s="342"/>
      <c r="CC22" s="342"/>
      <c r="CD22" s="342"/>
      <c r="CE22" s="342"/>
      <c r="CF22" s="342"/>
      <c r="CG22" s="342"/>
      <c r="CH22" s="342"/>
      <c r="CI22" s="342"/>
      <c r="CJ22" s="342"/>
      <c r="CK22" s="342"/>
      <c r="CL22" s="342"/>
      <c r="CM22" s="342"/>
      <c r="CN22" s="342"/>
      <c r="CO22" s="342"/>
      <c r="CP22" s="342"/>
      <c r="CQ22" s="342"/>
      <c r="CR22" s="342"/>
      <c r="CS22" s="342"/>
      <c r="CT22" s="342"/>
      <c r="CU22" s="342"/>
      <c r="CV22" s="342"/>
      <c r="CW22" s="342"/>
      <c r="CX22" s="342"/>
      <c r="CY22" s="342"/>
      <c r="CZ22" s="342"/>
      <c r="DA22" s="342"/>
      <c r="DB22" s="342"/>
      <c r="DC22" s="342"/>
      <c r="DD22" s="342"/>
      <c r="DE22" s="342"/>
      <c r="DF22" s="342"/>
      <c r="DG22" s="342"/>
      <c r="DH22" s="342"/>
      <c r="DI22" s="342"/>
      <c r="DJ22" s="342"/>
      <c r="DK22" s="342"/>
      <c r="DL22" s="342"/>
      <c r="DM22" s="342"/>
      <c r="DN22" s="342"/>
      <c r="DO22" s="342"/>
      <c r="DP22" s="342"/>
      <c r="DQ22" s="342"/>
      <c r="DR22" s="342"/>
      <c r="DS22" s="342"/>
      <c r="DT22" s="342"/>
      <c r="DU22" s="342"/>
      <c r="DV22" s="342"/>
      <c r="DW22" s="342"/>
      <c r="DX22" s="342"/>
      <c r="DY22" s="342"/>
      <c r="DZ22" s="342"/>
      <c r="EA22" s="342"/>
      <c r="EB22" s="342"/>
      <c r="EC22" s="342"/>
      <c r="ED22" s="342"/>
      <c r="EE22" s="342"/>
      <c r="EF22" s="342"/>
      <c r="EG22" s="342"/>
      <c r="EH22" s="342"/>
      <c r="EI22" s="342"/>
      <c r="EJ22" s="342"/>
      <c r="EK22" s="342"/>
      <c r="EL22" s="342"/>
      <c r="EM22" s="342"/>
      <c r="EN22" s="342"/>
      <c r="EO22" s="342"/>
      <c r="EP22" s="342"/>
      <c r="EQ22" s="342"/>
      <c r="ER22" s="342"/>
      <c r="ES22" s="342"/>
      <c r="ET22" s="342"/>
      <c r="EU22" s="342"/>
      <c r="EV22" s="342"/>
      <c r="EW22" s="342"/>
      <c r="EX22" s="342"/>
      <c r="EY22" s="342"/>
      <c r="EZ22" s="342"/>
      <c r="FA22" s="342"/>
      <c r="FB22" s="342"/>
      <c r="FC22" s="342"/>
      <c r="FD22" s="342"/>
      <c r="FE22" s="342"/>
      <c r="FF22" s="342"/>
      <c r="FG22" s="342"/>
      <c r="FH22" s="342"/>
      <c r="FI22" s="342"/>
      <c r="FJ22" s="342"/>
      <c r="FK22" s="342"/>
      <c r="FL22" s="342"/>
      <c r="FM22" s="342"/>
      <c r="FN22" s="342"/>
      <c r="FO22" s="342"/>
      <c r="FP22" s="342"/>
      <c r="FQ22" s="342"/>
      <c r="FR22" s="342"/>
      <c r="FS22" s="342"/>
      <c r="FT22" s="342"/>
      <c r="FU22" s="342"/>
      <c r="FV22" s="342"/>
      <c r="FW22" s="342"/>
      <c r="FX22" s="342"/>
      <c r="FY22" s="342"/>
      <c r="FZ22" s="342"/>
      <c r="GA22" s="342"/>
      <c r="GB22" s="342"/>
      <c r="GC22" s="342"/>
      <c r="GD22" s="342"/>
      <c r="GE22" s="342"/>
      <c r="GF22" s="342"/>
      <c r="GG22" s="342"/>
      <c r="GH22" s="342"/>
      <c r="GI22" s="342"/>
      <c r="GJ22" s="342"/>
      <c r="GK22" s="342"/>
      <c r="GL22" s="342"/>
      <c r="GM22" s="342"/>
      <c r="GN22" s="342"/>
      <c r="GO22" s="342"/>
      <c r="GP22" s="342"/>
      <c r="GQ22" s="342"/>
      <c r="GR22" s="342"/>
      <c r="GS22" s="342"/>
      <c r="GT22" s="342"/>
      <c r="GU22" s="342"/>
      <c r="GV22" s="342"/>
      <c r="GW22" s="342"/>
      <c r="GX22" s="342"/>
      <c r="GY22" s="342"/>
      <c r="GZ22" s="342"/>
      <c r="HA22" s="342"/>
      <c r="HB22" s="342"/>
      <c r="HC22" s="342"/>
      <c r="HD22" s="342"/>
      <c r="HE22" s="342"/>
      <c r="HF22" s="342"/>
      <c r="HG22" s="342"/>
      <c r="HH22" s="342"/>
      <c r="HI22" s="342"/>
      <c r="HJ22" s="342"/>
      <c r="HK22" s="342"/>
      <c r="HL22" s="342"/>
      <c r="HM22" s="342"/>
      <c r="HN22" s="342"/>
      <c r="HO22" s="342"/>
      <c r="HP22" s="342"/>
      <c r="HQ22" s="342"/>
      <c r="HR22" s="342"/>
      <c r="HS22" s="342"/>
      <c r="HT22" s="342"/>
      <c r="HU22" s="342"/>
      <c r="HV22" s="342"/>
      <c r="HW22" s="342"/>
      <c r="HX22" s="342"/>
      <c r="HY22" s="342"/>
      <c r="HZ22" s="342"/>
      <c r="IA22" s="342"/>
      <c r="IB22" s="342"/>
      <c r="IC22" s="342"/>
      <c r="ID22" s="342"/>
      <c r="IE22" s="342"/>
      <c r="IF22" s="342"/>
      <c r="IG22" s="342"/>
      <c r="IH22" s="342"/>
      <c r="II22" s="342"/>
      <c r="IJ22" s="342"/>
      <c r="IK22" s="342"/>
      <c r="IL22" s="342"/>
      <c r="IM22" s="342"/>
      <c r="IN22" s="342"/>
      <c r="IO22" s="342"/>
      <c r="IP22" s="342"/>
      <c r="IQ22" s="342"/>
      <c r="IR22" s="342"/>
      <c r="IS22" s="342"/>
      <c r="IT22" s="342"/>
      <c r="IU22" s="342"/>
      <c r="IV22" s="342"/>
      <c r="IW22" s="342"/>
      <c r="IX22" s="342"/>
      <c r="IY22" s="342"/>
      <c r="IZ22" s="342"/>
      <c r="JA22" s="342"/>
      <c r="JB22" s="342"/>
      <c r="JC22" s="342"/>
      <c r="JD22" s="342"/>
      <c r="JE22" s="342"/>
      <c r="JF22" s="342"/>
      <c r="JG22" s="342"/>
      <c r="JH22" s="342"/>
      <c r="JI22" s="342"/>
      <c r="JJ22" s="342"/>
      <c r="JK22" s="342"/>
      <c r="JL22" s="342"/>
      <c r="JM22" s="342"/>
      <c r="JN22" s="342"/>
      <c r="JO22" s="342"/>
      <c r="JP22" s="342"/>
      <c r="JQ22" s="342"/>
      <c r="JR22" s="342"/>
      <c r="JS22" s="342"/>
      <c r="JT22" s="342"/>
      <c r="JU22" s="342"/>
      <c r="JV22" s="342"/>
      <c r="JW22" s="342"/>
      <c r="JX22" s="342"/>
      <c r="JY22" s="342"/>
      <c r="JZ22" s="342"/>
      <c r="KA22" s="342"/>
      <c r="KB22" s="342"/>
      <c r="KC22" s="342"/>
      <c r="KD22" s="342"/>
      <c r="KE22" s="342"/>
      <c r="KF22" s="342"/>
      <c r="KG22" s="342"/>
      <c r="KH22" s="342"/>
      <c r="KI22" s="342"/>
      <c r="KJ22" s="342"/>
      <c r="KK22" s="342"/>
      <c r="KL22" s="342"/>
      <c r="KM22" s="342"/>
      <c r="KN22" s="342"/>
      <c r="KO22" s="342"/>
      <c r="KP22" s="342"/>
      <c r="KQ22" s="342"/>
      <c r="KR22" s="342"/>
      <c r="KS22" s="342"/>
      <c r="KT22" s="342"/>
      <c r="KU22" s="342"/>
      <c r="KV22" s="342"/>
      <c r="KW22" s="342"/>
      <c r="KX22" s="342"/>
      <c r="KY22" s="342"/>
      <c r="KZ22" s="342"/>
      <c r="LA22" s="342"/>
      <c r="LB22" s="342"/>
      <c r="LC22" s="342"/>
      <c r="LD22" s="342"/>
      <c r="LE22" s="342"/>
      <c r="LF22" s="342"/>
      <c r="LG22" s="342"/>
      <c r="LH22" s="342"/>
      <c r="LI22" s="342"/>
      <c r="LJ22" s="342"/>
      <c r="LK22" s="342"/>
      <c r="LL22" s="342"/>
      <c r="LM22" s="342"/>
      <c r="LN22" s="342"/>
      <c r="LO22" s="342"/>
      <c r="LP22" s="342"/>
      <c r="LQ22" s="342"/>
      <c r="LR22" s="342"/>
      <c r="LS22" s="342"/>
      <c r="LT22" s="342"/>
      <c r="LU22" s="342"/>
      <c r="LV22" s="342"/>
      <c r="LW22" s="342"/>
      <c r="LX22" s="342"/>
      <c r="LY22" s="342"/>
      <c r="LZ22" s="342"/>
      <c r="MA22" s="342"/>
      <c r="MB22" s="342"/>
      <c r="MC22" s="342"/>
      <c r="MD22" s="342"/>
      <c r="ME22" s="342"/>
      <c r="MF22" s="342"/>
      <c r="MG22" s="342"/>
      <c r="MH22" s="342"/>
      <c r="MI22" s="342"/>
      <c r="MJ22" s="342"/>
      <c r="MK22" s="342"/>
      <c r="ML22" s="342"/>
      <c r="MM22" s="342"/>
      <c r="MN22" s="342"/>
      <c r="MO22" s="342"/>
      <c r="MP22" s="342"/>
      <c r="MQ22" s="342"/>
      <c r="MR22" s="342"/>
      <c r="MS22" s="342"/>
      <c r="MT22" s="342"/>
      <c r="MU22" s="342"/>
      <c r="MV22" s="342"/>
      <c r="MW22" s="342"/>
      <c r="MX22" s="342"/>
      <c r="MY22" s="342"/>
      <c r="MZ22" s="342"/>
      <c r="NA22" s="342"/>
      <c r="NB22" s="342"/>
      <c r="NC22" s="342"/>
      <c r="ND22" s="342"/>
      <c r="NE22" s="342"/>
      <c r="NF22" s="342"/>
      <c r="NG22" s="342"/>
      <c r="NH22" s="342"/>
      <c r="NI22" s="342"/>
      <c r="NJ22" s="342"/>
      <c r="NK22" s="342"/>
      <c r="NL22" s="342"/>
      <c r="NM22" s="342"/>
      <c r="NN22" s="342"/>
      <c r="NO22" s="342"/>
      <c r="NP22" s="342"/>
      <c r="NQ22" s="342"/>
      <c r="NR22" s="342"/>
      <c r="NS22" s="342"/>
      <c r="NT22" s="342"/>
      <c r="NU22" s="342"/>
      <c r="NV22" s="342"/>
      <c r="NW22" s="342"/>
      <c r="NX22" s="342"/>
      <c r="NY22" s="342"/>
      <c r="NZ22" s="342"/>
      <c r="OA22" s="342"/>
      <c r="OB22" s="342"/>
      <c r="OC22" s="342"/>
      <c r="OD22" s="342"/>
      <c r="OE22" s="342"/>
      <c r="OF22" s="342"/>
      <c r="OG22" s="342"/>
      <c r="OH22" s="342"/>
      <c r="OI22" s="342"/>
      <c r="OJ22" s="342"/>
      <c r="OK22" s="342"/>
      <c r="OL22" s="342"/>
      <c r="OM22" s="342"/>
      <c r="ON22" s="342"/>
      <c r="OO22" s="342"/>
      <c r="OP22" s="342"/>
      <c r="OQ22" s="342"/>
      <c r="OR22" s="342"/>
      <c r="OS22" s="342"/>
      <c r="OT22" s="342"/>
      <c r="OU22" s="342"/>
      <c r="OV22" s="342"/>
      <c r="OW22" s="342"/>
      <c r="OX22" s="342"/>
      <c r="OY22" s="342"/>
      <c r="OZ22" s="342"/>
      <c r="PA22" s="342"/>
      <c r="PB22" s="342"/>
      <c r="PC22" s="342"/>
      <c r="PD22" s="342"/>
      <c r="PE22" s="342"/>
      <c r="PF22" s="342"/>
      <c r="PG22" s="342"/>
      <c r="PH22" s="342"/>
      <c r="PI22" s="342"/>
      <c r="PJ22" s="342"/>
      <c r="PK22" s="342"/>
      <c r="PL22" s="342"/>
      <c r="PM22" s="342"/>
      <c r="PN22" s="342"/>
      <c r="PO22" s="342"/>
      <c r="PP22" s="342"/>
      <c r="PQ22" s="342"/>
      <c r="PR22" s="342"/>
      <c r="PS22" s="342"/>
      <c r="PT22" s="342"/>
      <c r="PU22" s="342"/>
      <c r="PV22" s="342"/>
      <c r="PW22" s="342"/>
      <c r="PX22" s="342"/>
      <c r="PY22" s="342"/>
      <c r="PZ22" s="342"/>
      <c r="QA22" s="342"/>
      <c r="QB22" s="342"/>
      <c r="QC22" s="342"/>
      <c r="QD22" s="342"/>
      <c r="QE22" s="342"/>
      <c r="QF22" s="342"/>
      <c r="QG22" s="342"/>
      <c r="QH22" s="342"/>
      <c r="QI22" s="342"/>
      <c r="QJ22" s="342"/>
      <c r="QK22" s="342"/>
      <c r="QL22" s="342"/>
      <c r="QM22" s="342"/>
      <c r="QN22" s="342"/>
      <c r="QO22" s="342"/>
      <c r="QP22" s="342"/>
      <c r="QQ22" s="342"/>
      <c r="QR22" s="342"/>
      <c r="QS22" s="342"/>
      <c r="QT22" s="342"/>
      <c r="QU22" s="342"/>
      <c r="QV22" s="342"/>
      <c r="QW22" s="342"/>
      <c r="QX22" s="342"/>
      <c r="QY22" s="342"/>
      <c r="QZ22" s="342"/>
      <c r="RA22" s="342"/>
      <c r="RB22" s="342"/>
      <c r="RC22" s="342"/>
      <c r="RD22" s="342"/>
      <c r="RE22" s="342"/>
      <c r="RF22" s="342"/>
      <c r="RG22" s="342"/>
      <c r="RH22" s="342"/>
      <c r="RI22" s="342"/>
      <c r="RJ22" s="342"/>
      <c r="RK22" s="342"/>
      <c r="RL22" s="342"/>
      <c r="RM22" s="342"/>
      <c r="RN22" s="342"/>
      <c r="RO22" s="342"/>
      <c r="RP22" s="342"/>
      <c r="RQ22" s="342"/>
      <c r="RR22" s="342"/>
      <c r="RS22" s="342"/>
      <c r="RT22" s="342"/>
      <c r="RU22" s="342"/>
      <c r="RV22" s="342"/>
      <c r="RW22" s="342"/>
      <c r="RX22" s="342"/>
      <c r="RY22" s="342"/>
      <c r="RZ22" s="342"/>
      <c r="SA22" s="342"/>
      <c r="SB22" s="342"/>
      <c r="SC22" s="342"/>
      <c r="SD22" s="342"/>
      <c r="SE22" s="342"/>
      <c r="SF22" s="342"/>
      <c r="SG22" s="342"/>
      <c r="SH22" s="342"/>
      <c r="SI22" s="342"/>
      <c r="SJ22" s="342"/>
      <c r="SK22" s="342"/>
      <c r="SL22" s="342"/>
      <c r="SM22" s="342"/>
      <c r="SN22" s="342"/>
      <c r="SO22" s="342"/>
      <c r="SP22" s="342"/>
      <c r="SQ22" s="342"/>
      <c r="SR22" s="342"/>
      <c r="SS22" s="342"/>
      <c r="ST22" s="342"/>
      <c r="SU22" s="342"/>
      <c r="SV22" s="342"/>
      <c r="SW22" s="342"/>
      <c r="SX22" s="342"/>
      <c r="SY22" s="342"/>
      <c r="SZ22" s="342"/>
      <c r="TA22" s="342"/>
      <c r="TB22" s="342"/>
      <c r="TC22" s="342"/>
      <c r="TD22" s="342"/>
      <c r="TE22" s="342"/>
      <c r="TF22" s="342"/>
      <c r="TG22" s="342"/>
      <c r="TH22" s="342"/>
      <c r="TI22" s="342"/>
      <c r="TJ22" s="342"/>
      <c r="TK22" s="342"/>
      <c r="TL22" s="342"/>
      <c r="TM22" s="342"/>
      <c r="TN22" s="342"/>
      <c r="TO22" s="342"/>
      <c r="TP22" s="342"/>
      <c r="TQ22" s="342"/>
      <c r="TR22" s="342"/>
      <c r="TS22" s="342"/>
      <c r="TT22" s="342"/>
      <c r="TU22" s="342"/>
      <c r="TV22" s="342"/>
      <c r="TW22" s="342"/>
      <c r="TX22" s="342"/>
      <c r="TY22" s="342"/>
      <c r="TZ22" s="342"/>
      <c r="UA22" s="342"/>
      <c r="UB22" s="342"/>
      <c r="UC22" s="342"/>
      <c r="UD22" s="342"/>
      <c r="UE22" s="342"/>
      <c r="UF22" s="342"/>
      <c r="UG22" s="342"/>
      <c r="UH22" s="342"/>
      <c r="UI22" s="342"/>
      <c r="UJ22" s="342"/>
      <c r="UK22" s="342"/>
      <c r="UL22" s="342"/>
      <c r="UM22" s="342"/>
      <c r="UN22" s="342"/>
      <c r="UO22" s="342"/>
      <c r="UP22" s="342"/>
      <c r="UQ22" s="342"/>
      <c r="UR22" s="342"/>
      <c r="US22" s="342"/>
      <c r="UT22" s="342"/>
      <c r="UU22" s="342"/>
      <c r="UV22" s="342"/>
      <c r="UW22" s="342"/>
      <c r="UX22" s="342"/>
      <c r="UY22" s="342"/>
      <c r="UZ22" s="342"/>
      <c r="VA22" s="342"/>
      <c r="VB22" s="342"/>
      <c r="VC22" s="342"/>
      <c r="VD22" s="342"/>
      <c r="VE22" s="342"/>
      <c r="VF22" s="342"/>
      <c r="VG22" s="342"/>
      <c r="VH22" s="342"/>
      <c r="VI22" s="342"/>
      <c r="VJ22" s="342"/>
      <c r="VK22" s="342"/>
      <c r="VL22" s="342"/>
      <c r="VM22" s="342"/>
      <c r="VN22" s="342"/>
      <c r="VO22" s="342"/>
      <c r="VP22" s="342"/>
      <c r="VQ22" s="342"/>
      <c r="VR22" s="342"/>
      <c r="VS22" s="342"/>
      <c r="VT22" s="342"/>
      <c r="VU22" s="342"/>
      <c r="VV22" s="342"/>
      <c r="VW22" s="342"/>
      <c r="VX22" s="342"/>
      <c r="VY22" s="342"/>
      <c r="VZ22" s="342"/>
      <c r="WA22" s="342"/>
      <c r="WB22" s="342"/>
      <c r="WC22" s="342"/>
      <c r="WD22" s="342"/>
      <c r="WE22" s="342"/>
      <c r="WF22" s="342"/>
      <c r="WG22" s="342"/>
      <c r="WH22" s="342"/>
      <c r="WI22" s="342"/>
      <c r="WJ22" s="342"/>
      <c r="WK22" s="342"/>
      <c r="WL22" s="342"/>
      <c r="WM22" s="342"/>
      <c r="WN22" s="342"/>
      <c r="WO22" s="342"/>
      <c r="WP22" s="342"/>
      <c r="WQ22" s="342"/>
      <c r="WR22" s="342"/>
      <c r="WS22" s="342"/>
      <c r="WT22" s="342"/>
      <c r="WU22" s="342"/>
      <c r="WV22" s="342"/>
      <c r="WW22" s="342"/>
      <c r="WX22" s="342"/>
      <c r="WY22" s="342"/>
      <c r="WZ22" s="342"/>
      <c r="XA22" s="342"/>
      <c r="XB22" s="342"/>
      <c r="XC22" s="342"/>
      <c r="XD22" s="342"/>
      <c r="XE22" s="342"/>
      <c r="XF22" s="342"/>
      <c r="XG22" s="342"/>
      <c r="XH22" s="342"/>
      <c r="XI22" s="342"/>
      <c r="XJ22" s="342"/>
      <c r="XK22" s="342"/>
      <c r="XL22" s="342"/>
      <c r="XM22" s="342"/>
      <c r="XN22" s="342"/>
      <c r="XO22" s="342"/>
      <c r="XP22" s="342"/>
      <c r="XQ22" s="342"/>
      <c r="XR22" s="342"/>
      <c r="XS22" s="342"/>
      <c r="XT22" s="342"/>
      <c r="XU22" s="342"/>
      <c r="XV22" s="342"/>
      <c r="XW22" s="342"/>
      <c r="XX22" s="342"/>
      <c r="XY22" s="342"/>
      <c r="XZ22" s="342"/>
      <c r="YA22" s="342"/>
      <c r="YB22" s="342"/>
      <c r="YC22" s="342"/>
      <c r="YD22" s="342"/>
      <c r="YE22" s="342"/>
      <c r="YF22" s="342"/>
      <c r="YG22" s="342"/>
      <c r="YH22" s="342"/>
      <c r="YI22" s="342"/>
      <c r="YJ22" s="342"/>
      <c r="YK22" s="342"/>
      <c r="YL22" s="342"/>
      <c r="YM22" s="342"/>
      <c r="YN22" s="342"/>
      <c r="YO22" s="342"/>
      <c r="YP22" s="342"/>
      <c r="YQ22" s="342"/>
      <c r="YR22" s="342"/>
      <c r="YS22" s="342"/>
      <c r="YT22" s="342"/>
      <c r="YU22" s="342"/>
      <c r="YV22" s="342"/>
      <c r="YW22" s="342"/>
      <c r="YX22" s="342"/>
      <c r="YY22" s="342"/>
      <c r="YZ22" s="342"/>
      <c r="ZA22" s="342"/>
      <c r="ZB22" s="342"/>
      <c r="ZC22" s="342"/>
      <c r="ZD22" s="342"/>
      <c r="ZE22" s="342"/>
      <c r="ZF22" s="342"/>
      <c r="ZG22" s="342"/>
      <c r="ZH22" s="342"/>
      <c r="ZI22" s="342"/>
      <c r="ZJ22" s="342"/>
      <c r="ZK22" s="342"/>
      <c r="ZL22" s="342"/>
      <c r="ZM22" s="342"/>
      <c r="ZN22" s="342"/>
      <c r="ZO22" s="342"/>
      <c r="ZP22" s="342"/>
      <c r="ZQ22" s="342"/>
      <c r="ZR22" s="342"/>
      <c r="ZS22" s="342"/>
      <c r="ZT22" s="342"/>
      <c r="ZU22" s="342"/>
      <c r="ZV22" s="342"/>
      <c r="ZW22" s="342"/>
      <c r="ZX22" s="342"/>
      <c r="ZY22" s="342"/>
      <c r="ZZ22" s="342"/>
      <c r="AAA22" s="342"/>
      <c r="AAB22" s="342"/>
      <c r="AAC22" s="342"/>
      <c r="AAD22" s="342"/>
      <c r="AAE22" s="342"/>
      <c r="AAF22" s="342"/>
      <c r="AAG22" s="342"/>
      <c r="AAH22" s="342"/>
      <c r="AAI22" s="342"/>
      <c r="AAJ22" s="342"/>
      <c r="AAK22" s="342"/>
      <c r="AAL22" s="342"/>
      <c r="AAM22" s="342"/>
      <c r="AAN22" s="342"/>
      <c r="AAO22" s="342"/>
      <c r="AAP22" s="342"/>
      <c r="AAQ22" s="342"/>
      <c r="AAR22" s="342"/>
      <c r="AAS22" s="342"/>
      <c r="AAT22" s="342"/>
      <c r="AAU22" s="342"/>
      <c r="AAV22" s="342"/>
      <c r="AAW22" s="342"/>
      <c r="AAX22" s="342"/>
      <c r="AAY22" s="342"/>
      <c r="AAZ22" s="342"/>
      <c r="ABA22" s="342"/>
      <c r="ABB22" s="342"/>
      <c r="ABC22" s="342"/>
      <c r="ABD22" s="342"/>
      <c r="ABE22" s="342"/>
      <c r="ABF22" s="342"/>
      <c r="ABG22" s="342"/>
      <c r="ABH22" s="342"/>
      <c r="ABI22" s="342"/>
      <c r="ABJ22" s="342"/>
      <c r="ABK22" s="342"/>
      <c r="ABL22" s="342"/>
      <c r="ABM22" s="342"/>
      <c r="ABN22" s="342"/>
      <c r="ABO22" s="342"/>
      <c r="ABP22" s="342"/>
      <c r="ABQ22" s="342"/>
      <c r="ABR22" s="342"/>
      <c r="ABS22" s="342"/>
      <c r="ABT22" s="342"/>
      <c r="ABU22" s="342"/>
      <c r="ABV22" s="342"/>
      <c r="ABW22" s="342"/>
      <c r="ABX22" s="342"/>
      <c r="ABY22" s="342"/>
      <c r="ABZ22" s="342"/>
      <c r="ACA22" s="342"/>
      <c r="ACB22" s="342"/>
      <c r="ACC22" s="342"/>
      <c r="ACD22" s="342"/>
      <c r="ACE22" s="342"/>
      <c r="ACF22" s="342"/>
      <c r="ACG22" s="342"/>
      <c r="ACH22" s="342"/>
      <c r="ACI22" s="342"/>
      <c r="ACJ22" s="342"/>
      <c r="ACK22" s="342"/>
      <c r="ACL22" s="342"/>
      <c r="ACM22" s="342"/>
      <c r="ACN22" s="342"/>
      <c r="ACO22" s="342"/>
      <c r="ACP22" s="342"/>
      <c r="ACQ22" s="342"/>
      <c r="ACR22" s="342"/>
      <c r="ACS22" s="342"/>
      <c r="ACT22" s="342"/>
      <c r="ACU22" s="342"/>
      <c r="ACV22" s="342"/>
      <c r="ACW22" s="342"/>
      <c r="ACX22" s="342"/>
      <c r="ACY22" s="342"/>
      <c r="ACZ22" s="342"/>
      <c r="ADA22" s="342"/>
      <c r="ADB22" s="342"/>
      <c r="ADC22" s="342"/>
      <c r="ADD22" s="342"/>
      <c r="ADE22" s="342"/>
      <c r="ADF22" s="342"/>
      <c r="ADG22" s="342"/>
      <c r="ADH22" s="342"/>
      <c r="ADI22" s="342"/>
      <c r="ADJ22" s="342"/>
      <c r="ADK22" s="342"/>
      <c r="ADL22" s="342"/>
      <c r="ADM22" s="342"/>
      <c r="ADN22" s="342"/>
      <c r="ADO22" s="342"/>
      <c r="ADP22" s="342"/>
      <c r="ADQ22" s="342"/>
      <c r="ADR22" s="342"/>
      <c r="ADS22" s="342"/>
      <c r="ADT22" s="342"/>
      <c r="ADU22" s="342"/>
      <c r="ADV22" s="342"/>
      <c r="ADW22" s="342"/>
      <c r="ADX22" s="342"/>
      <c r="ADY22" s="342"/>
      <c r="ADZ22" s="342"/>
      <c r="AEA22" s="342"/>
      <c r="AEB22" s="342"/>
      <c r="AEC22" s="342"/>
      <c r="AED22" s="342"/>
      <c r="AEE22" s="342"/>
      <c r="AEF22" s="342"/>
      <c r="AEG22" s="342"/>
      <c r="AEH22" s="342"/>
      <c r="AEI22" s="342"/>
      <c r="AEJ22" s="342"/>
      <c r="AEK22" s="342"/>
      <c r="AEL22" s="342"/>
      <c r="AEM22" s="342"/>
      <c r="AEN22" s="342"/>
      <c r="AEO22" s="342"/>
      <c r="AEP22" s="342"/>
      <c r="AEQ22" s="342"/>
      <c r="AER22" s="342"/>
      <c r="AES22" s="342"/>
      <c r="AET22" s="342"/>
      <c r="AEU22" s="342"/>
      <c r="AEV22" s="342"/>
      <c r="AEW22" s="342"/>
      <c r="AEX22" s="342"/>
      <c r="AEY22" s="342"/>
      <c r="AEZ22" s="342"/>
      <c r="AFA22" s="342"/>
      <c r="AFB22" s="342"/>
      <c r="AFC22" s="342"/>
      <c r="AFD22" s="342"/>
      <c r="AFE22" s="342"/>
      <c r="AFF22" s="342"/>
      <c r="AFG22" s="342"/>
      <c r="AFH22" s="342"/>
      <c r="AFI22" s="342"/>
      <c r="AFJ22" s="342"/>
      <c r="AFK22" s="342"/>
      <c r="AFL22" s="342"/>
      <c r="AFM22" s="342"/>
      <c r="AFN22" s="342"/>
      <c r="AFO22" s="342"/>
      <c r="AFP22" s="342"/>
      <c r="AFQ22" s="342"/>
      <c r="AFR22" s="342"/>
      <c r="AFS22" s="342"/>
      <c r="AFT22" s="342"/>
      <c r="AFU22" s="342"/>
      <c r="AFV22" s="342"/>
      <c r="AFW22" s="342"/>
      <c r="AFX22" s="342"/>
      <c r="AFY22" s="342"/>
      <c r="AFZ22" s="342"/>
      <c r="AGA22" s="342"/>
      <c r="AGB22" s="342"/>
      <c r="AGC22" s="342"/>
      <c r="AGD22" s="342"/>
      <c r="AGE22" s="342"/>
      <c r="AGF22" s="342"/>
      <c r="AGG22" s="342"/>
      <c r="AGH22" s="342"/>
      <c r="AGI22" s="342"/>
      <c r="AGJ22" s="342"/>
      <c r="AGK22" s="342"/>
      <c r="AGL22" s="342"/>
      <c r="AGM22" s="342"/>
      <c r="AGN22" s="342"/>
      <c r="AGO22" s="342"/>
      <c r="AGP22" s="342"/>
      <c r="AGQ22" s="342"/>
      <c r="AGR22" s="342"/>
      <c r="AGS22" s="342"/>
      <c r="AGT22" s="342"/>
      <c r="AGU22" s="342"/>
      <c r="AGV22" s="342"/>
      <c r="AGW22" s="342"/>
      <c r="AGX22" s="342"/>
      <c r="AGY22" s="342"/>
      <c r="AGZ22" s="342"/>
      <c r="AHA22" s="342"/>
      <c r="AHB22" s="342"/>
      <c r="AHC22" s="342"/>
      <c r="AHD22" s="342"/>
      <c r="AHE22" s="342"/>
      <c r="AHF22" s="342"/>
      <c r="AHG22" s="342"/>
      <c r="AHH22" s="342"/>
      <c r="AHI22" s="342"/>
      <c r="AHJ22" s="342"/>
      <c r="AHK22" s="342"/>
      <c r="AHL22" s="342"/>
      <c r="AHM22" s="342"/>
      <c r="AHN22" s="342"/>
      <c r="AHO22" s="342"/>
      <c r="AHP22" s="342"/>
      <c r="AHQ22" s="342"/>
      <c r="AHR22" s="342"/>
      <c r="AHS22" s="342"/>
      <c r="AHT22" s="342"/>
      <c r="AHU22" s="342"/>
      <c r="AHV22" s="342"/>
      <c r="AHW22" s="342"/>
      <c r="AHX22" s="342"/>
      <c r="AHY22" s="342"/>
      <c r="AHZ22" s="342"/>
      <c r="AIA22" s="342"/>
      <c r="AIB22" s="342"/>
      <c r="AIC22" s="342"/>
      <c r="AID22" s="342"/>
      <c r="AIE22" s="342"/>
      <c r="AIF22" s="342"/>
      <c r="AIG22" s="342"/>
      <c r="AIH22" s="342"/>
      <c r="AII22" s="342"/>
      <c r="AIJ22" s="342"/>
      <c r="AIK22" s="342"/>
      <c r="AIL22" s="342"/>
      <c r="AIM22" s="342"/>
      <c r="AIN22" s="342"/>
      <c r="AIO22" s="342"/>
      <c r="AIP22" s="342"/>
      <c r="AIQ22" s="342"/>
      <c r="AIR22" s="342"/>
      <c r="AIS22" s="342"/>
      <c r="AIT22" s="342"/>
      <c r="AIU22" s="342"/>
      <c r="AIV22" s="342"/>
      <c r="AIW22" s="342"/>
      <c r="AIX22" s="342"/>
      <c r="AIY22" s="342"/>
      <c r="AIZ22" s="342"/>
      <c r="AJA22" s="342"/>
      <c r="AJB22" s="342"/>
      <c r="AJC22" s="342"/>
      <c r="AJD22" s="342"/>
      <c r="AJE22" s="342"/>
      <c r="AJF22" s="342"/>
      <c r="AJG22" s="342"/>
      <c r="AJH22" s="342"/>
      <c r="AJI22" s="342"/>
      <c r="AJJ22" s="342"/>
      <c r="AJK22" s="342"/>
      <c r="AJL22" s="342"/>
      <c r="AJM22" s="342"/>
      <c r="AJN22" s="342"/>
      <c r="AJO22" s="342"/>
      <c r="AJP22" s="342"/>
      <c r="AJQ22" s="342"/>
      <c r="AJR22" s="342"/>
      <c r="AJS22" s="342"/>
      <c r="AJT22" s="342"/>
      <c r="AJU22" s="342"/>
      <c r="AJV22" s="342"/>
      <c r="AJW22" s="342"/>
      <c r="AJX22" s="342"/>
      <c r="AJY22" s="342"/>
      <c r="AJZ22" s="342"/>
      <c r="AKA22" s="342"/>
      <c r="AKB22" s="342"/>
      <c r="AKC22" s="342"/>
      <c r="AKD22" s="342"/>
      <c r="AKE22" s="342"/>
      <c r="AKF22" s="342"/>
      <c r="AKG22" s="342"/>
      <c r="AKH22" s="342"/>
      <c r="AKI22" s="342"/>
      <c r="AKJ22" s="342"/>
      <c r="AKK22" s="342"/>
      <c r="AKL22" s="342"/>
      <c r="AKM22" s="342"/>
      <c r="AKN22" s="342"/>
      <c r="AKO22" s="342"/>
      <c r="AKP22" s="342"/>
      <c r="AKQ22" s="342"/>
      <c r="AKR22" s="342"/>
      <c r="AKS22" s="342"/>
      <c r="AKT22" s="342"/>
      <c r="AKU22" s="342"/>
    </row>
    <row r="23" spans="1:983" s="140" customFormat="1" ht="39.950000000000003" customHeight="1" x14ac:dyDescent="0.7">
      <c r="A23" s="339" t="s">
        <v>56</v>
      </c>
      <c r="B23" s="368">
        <v>77355368.999999985</v>
      </c>
      <c r="C23" s="368">
        <v>1437724.9999999998</v>
      </c>
      <c r="D23" s="369">
        <v>4749970</v>
      </c>
      <c r="E23" s="368">
        <v>13230450</v>
      </c>
      <c r="F23" s="369">
        <v>112998829.99999999</v>
      </c>
      <c r="G23" s="368">
        <v>20717694</v>
      </c>
      <c r="H23" s="368">
        <v>10690624.507564601</v>
      </c>
      <c r="I23" s="368">
        <v>1238200</v>
      </c>
      <c r="J23" s="368">
        <v>242418862.50756457</v>
      </c>
      <c r="K23" s="369"/>
      <c r="L23" s="369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  <c r="AA23" s="342"/>
      <c r="AB23" s="342"/>
      <c r="AC23" s="342"/>
      <c r="AD23" s="342"/>
      <c r="AE23" s="342"/>
      <c r="AF23" s="342"/>
      <c r="AG23" s="342"/>
      <c r="AH23" s="342"/>
      <c r="AI23" s="342"/>
      <c r="AJ23" s="342"/>
      <c r="AK23" s="342"/>
      <c r="AL23" s="342"/>
      <c r="AM23" s="342"/>
      <c r="AN23" s="342"/>
      <c r="AO23" s="342"/>
      <c r="AP23" s="342"/>
      <c r="AQ23" s="342"/>
      <c r="AR23" s="342"/>
      <c r="AS23" s="342"/>
      <c r="AT23" s="342"/>
      <c r="AU23" s="342"/>
      <c r="AV23" s="342"/>
      <c r="AW23" s="342"/>
      <c r="AX23" s="342"/>
      <c r="AY23" s="342"/>
      <c r="AZ23" s="342"/>
      <c r="BA23" s="342"/>
      <c r="BB23" s="342"/>
      <c r="BC23" s="342"/>
      <c r="BD23" s="342"/>
      <c r="BE23" s="342"/>
      <c r="BF23" s="342"/>
      <c r="BG23" s="342"/>
      <c r="BH23" s="342"/>
      <c r="BI23" s="342"/>
      <c r="BJ23" s="342"/>
      <c r="BK23" s="342"/>
      <c r="BL23" s="342"/>
      <c r="BM23" s="342"/>
      <c r="BN23" s="342"/>
      <c r="BO23" s="342"/>
      <c r="BP23" s="342"/>
      <c r="BQ23" s="342"/>
      <c r="BR23" s="342"/>
      <c r="BS23" s="342"/>
      <c r="BT23" s="342"/>
      <c r="BU23" s="342"/>
      <c r="BV23" s="342"/>
      <c r="BW23" s="342"/>
      <c r="BX23" s="342"/>
      <c r="BY23" s="342"/>
      <c r="BZ23" s="342"/>
      <c r="CA23" s="342"/>
      <c r="CB23" s="342"/>
      <c r="CC23" s="342"/>
      <c r="CD23" s="342"/>
      <c r="CE23" s="342"/>
      <c r="CF23" s="342"/>
      <c r="CG23" s="342"/>
      <c r="CH23" s="342"/>
      <c r="CI23" s="342"/>
      <c r="CJ23" s="342"/>
      <c r="CK23" s="342"/>
      <c r="CL23" s="342"/>
      <c r="CM23" s="342"/>
      <c r="CN23" s="342"/>
      <c r="CO23" s="342"/>
      <c r="CP23" s="342"/>
      <c r="CQ23" s="342"/>
      <c r="CR23" s="342"/>
      <c r="CS23" s="342"/>
      <c r="CT23" s="342"/>
      <c r="CU23" s="342"/>
      <c r="CV23" s="342"/>
      <c r="CW23" s="342"/>
      <c r="CX23" s="342"/>
      <c r="CY23" s="342"/>
      <c r="CZ23" s="342"/>
      <c r="DA23" s="342"/>
      <c r="DB23" s="342"/>
      <c r="DC23" s="342"/>
      <c r="DD23" s="342"/>
      <c r="DE23" s="342"/>
      <c r="DF23" s="342"/>
      <c r="DG23" s="342"/>
      <c r="DH23" s="342"/>
      <c r="DI23" s="342"/>
      <c r="DJ23" s="342"/>
      <c r="DK23" s="342"/>
      <c r="DL23" s="342"/>
      <c r="DM23" s="342"/>
      <c r="DN23" s="342"/>
      <c r="DO23" s="342"/>
      <c r="DP23" s="342"/>
      <c r="DQ23" s="342"/>
      <c r="DR23" s="342"/>
      <c r="DS23" s="342"/>
      <c r="DT23" s="342"/>
      <c r="DU23" s="342"/>
      <c r="DV23" s="342"/>
      <c r="DW23" s="342"/>
      <c r="DX23" s="342"/>
      <c r="DY23" s="342"/>
      <c r="DZ23" s="342"/>
      <c r="EA23" s="342"/>
      <c r="EB23" s="342"/>
      <c r="EC23" s="342"/>
      <c r="ED23" s="342"/>
      <c r="EE23" s="342"/>
      <c r="EF23" s="342"/>
      <c r="EG23" s="342"/>
      <c r="EH23" s="342"/>
      <c r="EI23" s="342"/>
      <c r="EJ23" s="342"/>
      <c r="EK23" s="342"/>
      <c r="EL23" s="342"/>
      <c r="EM23" s="342"/>
      <c r="EN23" s="342"/>
      <c r="EO23" s="342"/>
      <c r="EP23" s="342"/>
      <c r="EQ23" s="342"/>
      <c r="ER23" s="342"/>
      <c r="ES23" s="342"/>
      <c r="ET23" s="342"/>
      <c r="EU23" s="342"/>
      <c r="EV23" s="342"/>
      <c r="EW23" s="342"/>
      <c r="EX23" s="342"/>
      <c r="EY23" s="342"/>
      <c r="EZ23" s="342"/>
      <c r="FA23" s="342"/>
      <c r="FB23" s="342"/>
      <c r="FC23" s="342"/>
      <c r="FD23" s="342"/>
      <c r="FE23" s="342"/>
      <c r="FF23" s="342"/>
      <c r="FG23" s="342"/>
      <c r="FH23" s="342"/>
      <c r="FI23" s="342"/>
      <c r="FJ23" s="342"/>
      <c r="FK23" s="342"/>
      <c r="FL23" s="342"/>
      <c r="FM23" s="342"/>
      <c r="FN23" s="342"/>
      <c r="FO23" s="342"/>
      <c r="FP23" s="342"/>
      <c r="FQ23" s="342"/>
      <c r="FR23" s="342"/>
      <c r="FS23" s="342"/>
      <c r="FT23" s="342"/>
      <c r="FU23" s="342"/>
      <c r="FV23" s="342"/>
      <c r="FW23" s="342"/>
      <c r="FX23" s="342"/>
      <c r="FY23" s="342"/>
      <c r="FZ23" s="342"/>
      <c r="GA23" s="342"/>
      <c r="GB23" s="342"/>
      <c r="GC23" s="342"/>
      <c r="GD23" s="342"/>
      <c r="GE23" s="342"/>
      <c r="GF23" s="342"/>
      <c r="GG23" s="342"/>
      <c r="GH23" s="342"/>
      <c r="GI23" s="342"/>
      <c r="GJ23" s="342"/>
      <c r="GK23" s="342"/>
      <c r="GL23" s="342"/>
      <c r="GM23" s="342"/>
      <c r="GN23" s="342"/>
      <c r="GO23" s="342"/>
      <c r="GP23" s="342"/>
      <c r="GQ23" s="342"/>
      <c r="GR23" s="342"/>
      <c r="GS23" s="342"/>
      <c r="GT23" s="342"/>
      <c r="GU23" s="342"/>
      <c r="GV23" s="342"/>
      <c r="GW23" s="342"/>
      <c r="GX23" s="342"/>
      <c r="GY23" s="342"/>
      <c r="GZ23" s="342"/>
      <c r="HA23" s="342"/>
      <c r="HB23" s="342"/>
      <c r="HC23" s="342"/>
      <c r="HD23" s="342"/>
      <c r="HE23" s="342"/>
      <c r="HF23" s="342"/>
      <c r="HG23" s="342"/>
      <c r="HH23" s="342"/>
      <c r="HI23" s="342"/>
      <c r="HJ23" s="342"/>
      <c r="HK23" s="342"/>
      <c r="HL23" s="342"/>
      <c r="HM23" s="342"/>
      <c r="HN23" s="342"/>
      <c r="HO23" s="342"/>
      <c r="HP23" s="342"/>
      <c r="HQ23" s="342"/>
      <c r="HR23" s="342"/>
      <c r="HS23" s="342"/>
      <c r="HT23" s="342"/>
      <c r="HU23" s="342"/>
      <c r="HV23" s="342"/>
      <c r="HW23" s="342"/>
      <c r="HX23" s="342"/>
      <c r="HY23" s="342"/>
      <c r="HZ23" s="342"/>
      <c r="IA23" s="342"/>
      <c r="IB23" s="342"/>
      <c r="IC23" s="342"/>
      <c r="ID23" s="342"/>
      <c r="IE23" s="342"/>
      <c r="IF23" s="342"/>
      <c r="IG23" s="342"/>
      <c r="IH23" s="342"/>
      <c r="II23" s="342"/>
      <c r="IJ23" s="342"/>
      <c r="IK23" s="342"/>
      <c r="IL23" s="342"/>
      <c r="IM23" s="342"/>
      <c r="IN23" s="342"/>
      <c r="IO23" s="342"/>
      <c r="IP23" s="342"/>
      <c r="IQ23" s="342"/>
      <c r="IR23" s="342"/>
      <c r="IS23" s="342"/>
      <c r="IT23" s="342"/>
      <c r="IU23" s="342"/>
      <c r="IV23" s="342"/>
      <c r="IW23" s="342"/>
      <c r="IX23" s="342"/>
      <c r="IY23" s="342"/>
      <c r="IZ23" s="342"/>
      <c r="JA23" s="342"/>
      <c r="JB23" s="342"/>
      <c r="JC23" s="342"/>
      <c r="JD23" s="342"/>
      <c r="JE23" s="342"/>
      <c r="JF23" s="342"/>
      <c r="JG23" s="342"/>
      <c r="JH23" s="342"/>
      <c r="JI23" s="342"/>
      <c r="JJ23" s="342"/>
      <c r="JK23" s="342"/>
      <c r="JL23" s="342"/>
      <c r="JM23" s="342"/>
      <c r="JN23" s="342"/>
      <c r="JO23" s="342"/>
      <c r="JP23" s="342"/>
      <c r="JQ23" s="342"/>
      <c r="JR23" s="342"/>
      <c r="JS23" s="342"/>
      <c r="JT23" s="342"/>
      <c r="JU23" s="342"/>
      <c r="JV23" s="342"/>
      <c r="JW23" s="342"/>
      <c r="JX23" s="342"/>
      <c r="JY23" s="342"/>
      <c r="JZ23" s="342"/>
      <c r="KA23" s="342"/>
      <c r="KB23" s="342"/>
      <c r="KC23" s="342"/>
      <c r="KD23" s="342"/>
      <c r="KE23" s="342"/>
      <c r="KF23" s="342"/>
      <c r="KG23" s="342"/>
      <c r="KH23" s="342"/>
      <c r="KI23" s="342"/>
      <c r="KJ23" s="342"/>
      <c r="KK23" s="342"/>
      <c r="KL23" s="342"/>
      <c r="KM23" s="342"/>
      <c r="KN23" s="342"/>
      <c r="KO23" s="342"/>
      <c r="KP23" s="342"/>
      <c r="KQ23" s="342"/>
      <c r="KR23" s="342"/>
      <c r="KS23" s="342"/>
      <c r="KT23" s="342"/>
      <c r="KU23" s="342"/>
      <c r="KV23" s="342"/>
      <c r="KW23" s="342"/>
      <c r="KX23" s="342"/>
      <c r="KY23" s="342"/>
      <c r="KZ23" s="342"/>
      <c r="LA23" s="342"/>
      <c r="LB23" s="342"/>
      <c r="LC23" s="342"/>
      <c r="LD23" s="342"/>
      <c r="LE23" s="342"/>
      <c r="LF23" s="342"/>
      <c r="LG23" s="342"/>
      <c r="LH23" s="342"/>
      <c r="LI23" s="342"/>
      <c r="LJ23" s="342"/>
      <c r="LK23" s="342"/>
      <c r="LL23" s="342"/>
      <c r="LM23" s="342"/>
      <c r="LN23" s="342"/>
      <c r="LO23" s="342"/>
      <c r="LP23" s="342"/>
      <c r="LQ23" s="342"/>
      <c r="LR23" s="342"/>
      <c r="LS23" s="342"/>
      <c r="LT23" s="342"/>
      <c r="LU23" s="342"/>
      <c r="LV23" s="342"/>
      <c r="LW23" s="342"/>
      <c r="LX23" s="342"/>
      <c r="LY23" s="342"/>
      <c r="LZ23" s="342"/>
      <c r="MA23" s="342"/>
      <c r="MB23" s="342"/>
      <c r="MC23" s="342"/>
      <c r="MD23" s="342"/>
      <c r="ME23" s="342"/>
      <c r="MF23" s="342"/>
      <c r="MG23" s="342"/>
      <c r="MH23" s="342"/>
      <c r="MI23" s="342"/>
      <c r="MJ23" s="342"/>
      <c r="MK23" s="342"/>
      <c r="ML23" s="342"/>
      <c r="MM23" s="342"/>
      <c r="MN23" s="342"/>
      <c r="MO23" s="342"/>
      <c r="MP23" s="342"/>
      <c r="MQ23" s="342"/>
      <c r="MR23" s="342"/>
      <c r="MS23" s="342"/>
      <c r="MT23" s="342"/>
      <c r="MU23" s="342"/>
      <c r="MV23" s="342"/>
      <c r="MW23" s="342"/>
      <c r="MX23" s="342"/>
      <c r="MY23" s="342"/>
      <c r="MZ23" s="342"/>
      <c r="NA23" s="342"/>
      <c r="NB23" s="342"/>
      <c r="NC23" s="342"/>
      <c r="ND23" s="342"/>
      <c r="NE23" s="342"/>
      <c r="NF23" s="342"/>
      <c r="NG23" s="342"/>
      <c r="NH23" s="342"/>
      <c r="NI23" s="342"/>
      <c r="NJ23" s="342"/>
      <c r="NK23" s="342"/>
      <c r="NL23" s="342"/>
      <c r="NM23" s="342"/>
      <c r="NN23" s="342"/>
      <c r="NO23" s="342"/>
      <c r="NP23" s="342"/>
      <c r="NQ23" s="342"/>
      <c r="NR23" s="342"/>
      <c r="NS23" s="342"/>
      <c r="NT23" s="342"/>
      <c r="NU23" s="342"/>
      <c r="NV23" s="342"/>
      <c r="NW23" s="342"/>
      <c r="NX23" s="342"/>
      <c r="NY23" s="342"/>
      <c r="NZ23" s="342"/>
      <c r="OA23" s="342"/>
      <c r="OB23" s="342"/>
      <c r="OC23" s="342"/>
      <c r="OD23" s="342"/>
      <c r="OE23" s="342"/>
      <c r="OF23" s="342"/>
      <c r="OG23" s="342"/>
      <c r="OH23" s="342"/>
      <c r="OI23" s="342"/>
      <c r="OJ23" s="342"/>
      <c r="OK23" s="342"/>
      <c r="OL23" s="342"/>
      <c r="OM23" s="342"/>
      <c r="ON23" s="342"/>
      <c r="OO23" s="342"/>
      <c r="OP23" s="342"/>
      <c r="OQ23" s="342"/>
      <c r="OR23" s="342"/>
      <c r="OS23" s="342"/>
      <c r="OT23" s="342"/>
      <c r="OU23" s="342"/>
      <c r="OV23" s="342"/>
      <c r="OW23" s="342"/>
      <c r="OX23" s="342"/>
      <c r="OY23" s="342"/>
      <c r="OZ23" s="342"/>
      <c r="PA23" s="342"/>
      <c r="PB23" s="342"/>
      <c r="PC23" s="342"/>
      <c r="PD23" s="342"/>
      <c r="PE23" s="342"/>
      <c r="PF23" s="342"/>
      <c r="PG23" s="342"/>
      <c r="PH23" s="342"/>
      <c r="PI23" s="342"/>
      <c r="PJ23" s="342"/>
      <c r="PK23" s="342"/>
      <c r="PL23" s="342"/>
      <c r="PM23" s="342"/>
      <c r="PN23" s="342"/>
      <c r="PO23" s="342"/>
      <c r="PP23" s="342"/>
      <c r="PQ23" s="342"/>
      <c r="PR23" s="342"/>
      <c r="PS23" s="342"/>
      <c r="PT23" s="342"/>
      <c r="PU23" s="342"/>
      <c r="PV23" s="342"/>
      <c r="PW23" s="342"/>
      <c r="PX23" s="342"/>
      <c r="PY23" s="342"/>
      <c r="PZ23" s="342"/>
      <c r="QA23" s="342"/>
      <c r="QB23" s="342"/>
      <c r="QC23" s="342"/>
      <c r="QD23" s="342"/>
      <c r="QE23" s="342"/>
      <c r="QF23" s="342"/>
      <c r="QG23" s="342"/>
      <c r="QH23" s="342"/>
      <c r="QI23" s="342"/>
      <c r="QJ23" s="342"/>
      <c r="QK23" s="342"/>
      <c r="QL23" s="342"/>
      <c r="QM23" s="342"/>
      <c r="QN23" s="342"/>
      <c r="QO23" s="342"/>
      <c r="QP23" s="342"/>
      <c r="QQ23" s="342"/>
      <c r="QR23" s="342"/>
      <c r="QS23" s="342"/>
      <c r="QT23" s="342"/>
      <c r="QU23" s="342"/>
      <c r="QV23" s="342"/>
      <c r="QW23" s="342"/>
      <c r="QX23" s="342"/>
      <c r="QY23" s="342"/>
      <c r="QZ23" s="342"/>
      <c r="RA23" s="342"/>
      <c r="RB23" s="342"/>
      <c r="RC23" s="342"/>
      <c r="RD23" s="342"/>
      <c r="RE23" s="342"/>
      <c r="RF23" s="342"/>
      <c r="RG23" s="342"/>
      <c r="RH23" s="342"/>
      <c r="RI23" s="342"/>
      <c r="RJ23" s="342"/>
      <c r="RK23" s="342"/>
      <c r="RL23" s="342"/>
      <c r="RM23" s="342"/>
      <c r="RN23" s="342"/>
      <c r="RO23" s="342"/>
      <c r="RP23" s="342"/>
      <c r="RQ23" s="342"/>
      <c r="RR23" s="342"/>
      <c r="RS23" s="342"/>
      <c r="RT23" s="342"/>
      <c r="RU23" s="342"/>
      <c r="RV23" s="342"/>
      <c r="RW23" s="342"/>
      <c r="RX23" s="342"/>
      <c r="RY23" s="342"/>
      <c r="RZ23" s="342"/>
      <c r="SA23" s="342"/>
      <c r="SB23" s="342"/>
      <c r="SC23" s="342"/>
      <c r="SD23" s="342"/>
      <c r="SE23" s="342"/>
      <c r="SF23" s="342"/>
      <c r="SG23" s="342"/>
      <c r="SH23" s="342"/>
      <c r="SI23" s="342"/>
      <c r="SJ23" s="342"/>
      <c r="SK23" s="342"/>
      <c r="SL23" s="342"/>
      <c r="SM23" s="342"/>
      <c r="SN23" s="342"/>
      <c r="SO23" s="342"/>
      <c r="SP23" s="342"/>
      <c r="SQ23" s="342"/>
      <c r="SR23" s="342"/>
      <c r="SS23" s="342"/>
      <c r="ST23" s="342"/>
      <c r="SU23" s="342"/>
      <c r="SV23" s="342"/>
      <c r="SW23" s="342"/>
      <c r="SX23" s="342"/>
      <c r="SY23" s="342"/>
      <c r="SZ23" s="342"/>
      <c r="TA23" s="342"/>
      <c r="TB23" s="342"/>
      <c r="TC23" s="342"/>
      <c r="TD23" s="342"/>
      <c r="TE23" s="342"/>
      <c r="TF23" s="342"/>
      <c r="TG23" s="342"/>
      <c r="TH23" s="342"/>
      <c r="TI23" s="342"/>
      <c r="TJ23" s="342"/>
      <c r="TK23" s="342"/>
      <c r="TL23" s="342"/>
      <c r="TM23" s="342"/>
      <c r="TN23" s="342"/>
      <c r="TO23" s="342"/>
      <c r="TP23" s="342"/>
      <c r="TQ23" s="342"/>
      <c r="TR23" s="342"/>
      <c r="TS23" s="342"/>
      <c r="TT23" s="342"/>
      <c r="TU23" s="342"/>
      <c r="TV23" s="342"/>
      <c r="TW23" s="342"/>
      <c r="TX23" s="342"/>
      <c r="TY23" s="342"/>
      <c r="TZ23" s="342"/>
      <c r="UA23" s="342"/>
      <c r="UB23" s="342"/>
      <c r="UC23" s="342"/>
      <c r="UD23" s="342"/>
      <c r="UE23" s="342"/>
      <c r="UF23" s="342"/>
      <c r="UG23" s="342"/>
      <c r="UH23" s="342"/>
      <c r="UI23" s="342"/>
      <c r="UJ23" s="342"/>
      <c r="UK23" s="342"/>
      <c r="UL23" s="342"/>
      <c r="UM23" s="342"/>
      <c r="UN23" s="342"/>
      <c r="UO23" s="342"/>
      <c r="UP23" s="342"/>
      <c r="UQ23" s="342"/>
      <c r="UR23" s="342"/>
      <c r="US23" s="342"/>
      <c r="UT23" s="342"/>
      <c r="UU23" s="342"/>
      <c r="UV23" s="342"/>
      <c r="UW23" s="342"/>
      <c r="UX23" s="342"/>
      <c r="UY23" s="342"/>
      <c r="UZ23" s="342"/>
      <c r="VA23" s="342"/>
      <c r="VB23" s="342"/>
      <c r="VC23" s="342"/>
      <c r="VD23" s="342"/>
      <c r="VE23" s="342"/>
      <c r="VF23" s="342"/>
      <c r="VG23" s="342"/>
      <c r="VH23" s="342"/>
      <c r="VI23" s="342"/>
      <c r="VJ23" s="342"/>
      <c r="VK23" s="342"/>
      <c r="VL23" s="342"/>
      <c r="VM23" s="342"/>
      <c r="VN23" s="342"/>
      <c r="VO23" s="342"/>
      <c r="VP23" s="342"/>
      <c r="VQ23" s="342"/>
      <c r="VR23" s="342"/>
      <c r="VS23" s="342"/>
      <c r="VT23" s="342"/>
      <c r="VU23" s="342"/>
      <c r="VV23" s="342"/>
      <c r="VW23" s="342"/>
      <c r="VX23" s="342"/>
      <c r="VY23" s="342"/>
      <c r="VZ23" s="342"/>
      <c r="WA23" s="342"/>
      <c r="WB23" s="342"/>
      <c r="WC23" s="342"/>
      <c r="WD23" s="342"/>
      <c r="WE23" s="342"/>
      <c r="WF23" s="342"/>
      <c r="WG23" s="342"/>
      <c r="WH23" s="342"/>
      <c r="WI23" s="342"/>
      <c r="WJ23" s="342"/>
      <c r="WK23" s="342"/>
      <c r="WL23" s="342"/>
      <c r="WM23" s="342"/>
      <c r="WN23" s="342"/>
      <c r="WO23" s="342"/>
      <c r="WP23" s="342"/>
      <c r="WQ23" s="342"/>
      <c r="WR23" s="342"/>
      <c r="WS23" s="342"/>
      <c r="WT23" s="342"/>
      <c r="WU23" s="342"/>
      <c r="WV23" s="342"/>
      <c r="WW23" s="342"/>
      <c r="WX23" s="342"/>
      <c r="WY23" s="342"/>
      <c r="WZ23" s="342"/>
      <c r="XA23" s="342"/>
      <c r="XB23" s="342"/>
      <c r="XC23" s="342"/>
      <c r="XD23" s="342"/>
      <c r="XE23" s="342"/>
      <c r="XF23" s="342"/>
      <c r="XG23" s="342"/>
      <c r="XH23" s="342"/>
      <c r="XI23" s="342"/>
      <c r="XJ23" s="342"/>
      <c r="XK23" s="342"/>
      <c r="XL23" s="342"/>
      <c r="XM23" s="342"/>
      <c r="XN23" s="342"/>
      <c r="XO23" s="342"/>
      <c r="XP23" s="342"/>
      <c r="XQ23" s="342"/>
      <c r="XR23" s="342"/>
      <c r="XS23" s="342"/>
      <c r="XT23" s="342"/>
      <c r="XU23" s="342"/>
      <c r="XV23" s="342"/>
      <c r="XW23" s="342"/>
      <c r="XX23" s="342"/>
      <c r="XY23" s="342"/>
      <c r="XZ23" s="342"/>
      <c r="YA23" s="342"/>
      <c r="YB23" s="342"/>
      <c r="YC23" s="342"/>
      <c r="YD23" s="342"/>
      <c r="YE23" s="342"/>
      <c r="YF23" s="342"/>
      <c r="YG23" s="342"/>
      <c r="YH23" s="342"/>
      <c r="YI23" s="342"/>
      <c r="YJ23" s="342"/>
      <c r="YK23" s="342"/>
      <c r="YL23" s="342"/>
      <c r="YM23" s="342"/>
      <c r="YN23" s="342"/>
      <c r="YO23" s="342"/>
      <c r="YP23" s="342"/>
      <c r="YQ23" s="342"/>
      <c r="YR23" s="342"/>
      <c r="YS23" s="342"/>
      <c r="YT23" s="342"/>
      <c r="YU23" s="342"/>
      <c r="YV23" s="342"/>
      <c r="YW23" s="342"/>
      <c r="YX23" s="342"/>
      <c r="YY23" s="342"/>
      <c r="YZ23" s="342"/>
      <c r="ZA23" s="342"/>
      <c r="ZB23" s="342"/>
      <c r="ZC23" s="342"/>
      <c r="ZD23" s="342"/>
      <c r="ZE23" s="342"/>
      <c r="ZF23" s="342"/>
      <c r="ZG23" s="342"/>
      <c r="ZH23" s="342"/>
      <c r="ZI23" s="342"/>
      <c r="ZJ23" s="342"/>
      <c r="ZK23" s="342"/>
      <c r="ZL23" s="342"/>
      <c r="ZM23" s="342"/>
      <c r="ZN23" s="342"/>
      <c r="ZO23" s="342"/>
      <c r="ZP23" s="342"/>
      <c r="ZQ23" s="342"/>
      <c r="ZR23" s="342"/>
      <c r="ZS23" s="342"/>
      <c r="ZT23" s="342"/>
      <c r="ZU23" s="342"/>
      <c r="ZV23" s="342"/>
      <c r="ZW23" s="342"/>
      <c r="ZX23" s="342"/>
      <c r="ZY23" s="342"/>
      <c r="ZZ23" s="342"/>
      <c r="AAA23" s="342"/>
      <c r="AAB23" s="342"/>
      <c r="AAC23" s="342"/>
      <c r="AAD23" s="342"/>
      <c r="AAE23" s="342"/>
      <c r="AAF23" s="342"/>
      <c r="AAG23" s="342"/>
      <c r="AAH23" s="342"/>
      <c r="AAI23" s="342"/>
      <c r="AAJ23" s="342"/>
      <c r="AAK23" s="342"/>
      <c r="AAL23" s="342"/>
      <c r="AAM23" s="342"/>
      <c r="AAN23" s="342"/>
      <c r="AAO23" s="342"/>
      <c r="AAP23" s="342"/>
      <c r="AAQ23" s="342"/>
      <c r="AAR23" s="342"/>
      <c r="AAS23" s="342"/>
      <c r="AAT23" s="342"/>
      <c r="AAU23" s="342"/>
      <c r="AAV23" s="342"/>
      <c r="AAW23" s="342"/>
      <c r="AAX23" s="342"/>
      <c r="AAY23" s="342"/>
      <c r="AAZ23" s="342"/>
      <c r="ABA23" s="342"/>
      <c r="ABB23" s="342"/>
      <c r="ABC23" s="342"/>
      <c r="ABD23" s="342"/>
      <c r="ABE23" s="342"/>
      <c r="ABF23" s="342"/>
      <c r="ABG23" s="342"/>
      <c r="ABH23" s="342"/>
      <c r="ABI23" s="342"/>
      <c r="ABJ23" s="342"/>
      <c r="ABK23" s="342"/>
      <c r="ABL23" s="342"/>
      <c r="ABM23" s="342"/>
      <c r="ABN23" s="342"/>
      <c r="ABO23" s="342"/>
      <c r="ABP23" s="342"/>
      <c r="ABQ23" s="342"/>
      <c r="ABR23" s="342"/>
      <c r="ABS23" s="342"/>
      <c r="ABT23" s="342"/>
      <c r="ABU23" s="342"/>
      <c r="ABV23" s="342"/>
      <c r="ABW23" s="342"/>
      <c r="ABX23" s="342"/>
      <c r="ABY23" s="342"/>
      <c r="ABZ23" s="342"/>
      <c r="ACA23" s="342"/>
      <c r="ACB23" s="342"/>
      <c r="ACC23" s="342"/>
      <c r="ACD23" s="342"/>
      <c r="ACE23" s="342"/>
      <c r="ACF23" s="342"/>
      <c r="ACG23" s="342"/>
      <c r="ACH23" s="342"/>
      <c r="ACI23" s="342"/>
      <c r="ACJ23" s="342"/>
      <c r="ACK23" s="342"/>
      <c r="ACL23" s="342"/>
      <c r="ACM23" s="342"/>
      <c r="ACN23" s="342"/>
      <c r="ACO23" s="342"/>
      <c r="ACP23" s="342"/>
      <c r="ACQ23" s="342"/>
      <c r="ACR23" s="342"/>
      <c r="ACS23" s="342"/>
      <c r="ACT23" s="342"/>
      <c r="ACU23" s="342"/>
      <c r="ACV23" s="342"/>
      <c r="ACW23" s="342"/>
      <c r="ACX23" s="342"/>
      <c r="ACY23" s="342"/>
      <c r="ACZ23" s="342"/>
      <c r="ADA23" s="342"/>
      <c r="ADB23" s="342"/>
      <c r="ADC23" s="342"/>
      <c r="ADD23" s="342"/>
      <c r="ADE23" s="342"/>
      <c r="ADF23" s="342"/>
      <c r="ADG23" s="342"/>
      <c r="ADH23" s="342"/>
      <c r="ADI23" s="342"/>
      <c r="ADJ23" s="342"/>
      <c r="ADK23" s="342"/>
      <c r="ADL23" s="342"/>
      <c r="ADM23" s="342"/>
      <c r="ADN23" s="342"/>
      <c r="ADO23" s="342"/>
      <c r="ADP23" s="342"/>
      <c r="ADQ23" s="342"/>
      <c r="ADR23" s="342"/>
      <c r="ADS23" s="342"/>
      <c r="ADT23" s="342"/>
      <c r="ADU23" s="342"/>
      <c r="ADV23" s="342"/>
      <c r="ADW23" s="342"/>
      <c r="ADX23" s="342"/>
      <c r="ADY23" s="342"/>
      <c r="ADZ23" s="342"/>
      <c r="AEA23" s="342"/>
      <c r="AEB23" s="342"/>
      <c r="AEC23" s="342"/>
      <c r="AED23" s="342"/>
      <c r="AEE23" s="342"/>
      <c r="AEF23" s="342"/>
      <c r="AEG23" s="342"/>
      <c r="AEH23" s="342"/>
      <c r="AEI23" s="342"/>
      <c r="AEJ23" s="342"/>
      <c r="AEK23" s="342"/>
      <c r="AEL23" s="342"/>
      <c r="AEM23" s="342"/>
      <c r="AEN23" s="342"/>
      <c r="AEO23" s="342"/>
      <c r="AEP23" s="342"/>
      <c r="AEQ23" s="342"/>
      <c r="AER23" s="342"/>
      <c r="AES23" s="342"/>
      <c r="AET23" s="342"/>
      <c r="AEU23" s="342"/>
      <c r="AEV23" s="342"/>
      <c r="AEW23" s="342"/>
      <c r="AEX23" s="342"/>
      <c r="AEY23" s="342"/>
      <c r="AEZ23" s="342"/>
      <c r="AFA23" s="342"/>
      <c r="AFB23" s="342"/>
      <c r="AFC23" s="342"/>
      <c r="AFD23" s="342"/>
      <c r="AFE23" s="342"/>
      <c r="AFF23" s="342"/>
      <c r="AFG23" s="342"/>
      <c r="AFH23" s="342"/>
      <c r="AFI23" s="342"/>
      <c r="AFJ23" s="342"/>
      <c r="AFK23" s="342"/>
      <c r="AFL23" s="342"/>
      <c r="AFM23" s="342"/>
      <c r="AFN23" s="342"/>
      <c r="AFO23" s="342"/>
      <c r="AFP23" s="342"/>
      <c r="AFQ23" s="342"/>
      <c r="AFR23" s="342"/>
      <c r="AFS23" s="342"/>
      <c r="AFT23" s="342"/>
      <c r="AFU23" s="342"/>
      <c r="AFV23" s="342"/>
      <c r="AFW23" s="342"/>
      <c r="AFX23" s="342"/>
      <c r="AFY23" s="342"/>
      <c r="AFZ23" s="342"/>
      <c r="AGA23" s="342"/>
      <c r="AGB23" s="342"/>
      <c r="AGC23" s="342"/>
      <c r="AGD23" s="342"/>
      <c r="AGE23" s="342"/>
      <c r="AGF23" s="342"/>
      <c r="AGG23" s="342"/>
      <c r="AGH23" s="342"/>
      <c r="AGI23" s="342"/>
      <c r="AGJ23" s="342"/>
      <c r="AGK23" s="342"/>
      <c r="AGL23" s="342"/>
      <c r="AGM23" s="342"/>
      <c r="AGN23" s="342"/>
      <c r="AGO23" s="342"/>
      <c r="AGP23" s="342"/>
      <c r="AGQ23" s="342"/>
      <c r="AGR23" s="342"/>
      <c r="AGS23" s="342"/>
      <c r="AGT23" s="342"/>
      <c r="AGU23" s="342"/>
      <c r="AGV23" s="342"/>
      <c r="AGW23" s="342"/>
      <c r="AGX23" s="342"/>
      <c r="AGY23" s="342"/>
      <c r="AGZ23" s="342"/>
      <c r="AHA23" s="342"/>
      <c r="AHB23" s="342"/>
      <c r="AHC23" s="342"/>
      <c r="AHD23" s="342"/>
      <c r="AHE23" s="342"/>
      <c r="AHF23" s="342"/>
      <c r="AHG23" s="342"/>
      <c r="AHH23" s="342"/>
      <c r="AHI23" s="342"/>
      <c r="AHJ23" s="342"/>
      <c r="AHK23" s="342"/>
      <c r="AHL23" s="342"/>
      <c r="AHM23" s="342"/>
      <c r="AHN23" s="342"/>
      <c r="AHO23" s="342"/>
      <c r="AHP23" s="342"/>
      <c r="AHQ23" s="342"/>
      <c r="AHR23" s="342"/>
      <c r="AHS23" s="342"/>
      <c r="AHT23" s="342"/>
      <c r="AHU23" s="342"/>
      <c r="AHV23" s="342"/>
      <c r="AHW23" s="342"/>
      <c r="AHX23" s="342"/>
      <c r="AHY23" s="342"/>
      <c r="AHZ23" s="342"/>
      <c r="AIA23" s="342"/>
      <c r="AIB23" s="342"/>
      <c r="AIC23" s="342"/>
      <c r="AID23" s="342"/>
      <c r="AIE23" s="342"/>
      <c r="AIF23" s="342"/>
      <c r="AIG23" s="342"/>
      <c r="AIH23" s="342"/>
      <c r="AII23" s="342"/>
      <c r="AIJ23" s="342"/>
      <c r="AIK23" s="342"/>
      <c r="AIL23" s="342"/>
      <c r="AIM23" s="342"/>
      <c r="AIN23" s="342"/>
      <c r="AIO23" s="342"/>
      <c r="AIP23" s="342"/>
      <c r="AIQ23" s="342"/>
      <c r="AIR23" s="342"/>
      <c r="AIS23" s="342"/>
      <c r="AIT23" s="342"/>
      <c r="AIU23" s="342"/>
      <c r="AIV23" s="342"/>
      <c r="AIW23" s="342"/>
      <c r="AIX23" s="342"/>
      <c r="AIY23" s="342"/>
      <c r="AIZ23" s="342"/>
      <c r="AJA23" s="342"/>
      <c r="AJB23" s="342"/>
      <c r="AJC23" s="342"/>
      <c r="AJD23" s="342"/>
      <c r="AJE23" s="342"/>
      <c r="AJF23" s="342"/>
      <c r="AJG23" s="342"/>
      <c r="AJH23" s="342"/>
      <c r="AJI23" s="342"/>
      <c r="AJJ23" s="342"/>
      <c r="AJK23" s="342"/>
      <c r="AJL23" s="342"/>
      <c r="AJM23" s="342"/>
      <c r="AJN23" s="342"/>
      <c r="AJO23" s="342"/>
      <c r="AJP23" s="342"/>
      <c r="AJQ23" s="342"/>
      <c r="AJR23" s="342"/>
      <c r="AJS23" s="342"/>
      <c r="AJT23" s="342"/>
      <c r="AJU23" s="342"/>
      <c r="AJV23" s="342"/>
      <c r="AJW23" s="342"/>
      <c r="AJX23" s="342"/>
      <c r="AJY23" s="342"/>
      <c r="AJZ23" s="342"/>
      <c r="AKA23" s="342"/>
      <c r="AKB23" s="342"/>
      <c r="AKC23" s="342"/>
      <c r="AKD23" s="342"/>
      <c r="AKE23" s="342"/>
      <c r="AKF23" s="342"/>
      <c r="AKG23" s="342"/>
      <c r="AKH23" s="342"/>
      <c r="AKI23" s="342"/>
      <c r="AKJ23" s="342"/>
      <c r="AKK23" s="342"/>
      <c r="AKL23" s="342"/>
      <c r="AKM23" s="342"/>
      <c r="AKN23" s="342"/>
      <c r="AKO23" s="342"/>
      <c r="AKP23" s="342"/>
      <c r="AKQ23" s="342"/>
      <c r="AKR23" s="342"/>
      <c r="AKS23" s="342"/>
      <c r="AKT23" s="342"/>
      <c r="AKU23" s="342"/>
    </row>
    <row r="24" spans="1:983" s="140" customFormat="1" ht="39.950000000000003" customHeight="1" x14ac:dyDescent="0.7">
      <c r="A24" s="339" t="s">
        <v>57</v>
      </c>
      <c r="B24" s="368">
        <v>107646760.99999999</v>
      </c>
      <c r="C24" s="368">
        <v>2531050.9999999995</v>
      </c>
      <c r="D24" s="369">
        <v>4567900</v>
      </c>
      <c r="E24" s="368">
        <v>12851280</v>
      </c>
      <c r="F24" s="369">
        <v>75413394</v>
      </c>
      <c r="G24" s="368">
        <v>15211503</v>
      </c>
      <c r="H24" s="368">
        <v>8410366.8141045682</v>
      </c>
      <c r="I24" s="368">
        <v>3001760</v>
      </c>
      <c r="J24" s="368">
        <v>229634015.81410456</v>
      </c>
      <c r="K24" s="369"/>
      <c r="L24" s="369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  <c r="AA24" s="342"/>
      <c r="AB24" s="342"/>
      <c r="AC24" s="342"/>
      <c r="AD24" s="342"/>
      <c r="AE24" s="342"/>
      <c r="AF24" s="342"/>
      <c r="AG24" s="342"/>
      <c r="AH24" s="342"/>
      <c r="AI24" s="342"/>
      <c r="AJ24" s="342"/>
      <c r="AK24" s="342"/>
      <c r="AL24" s="342"/>
      <c r="AM24" s="342"/>
      <c r="AN24" s="342"/>
      <c r="AO24" s="342"/>
      <c r="AP24" s="342"/>
      <c r="AQ24" s="342"/>
      <c r="AR24" s="342"/>
      <c r="AS24" s="342"/>
      <c r="AT24" s="342"/>
      <c r="AU24" s="342"/>
      <c r="AV24" s="342"/>
      <c r="AW24" s="342"/>
      <c r="AX24" s="342"/>
      <c r="AY24" s="342"/>
      <c r="AZ24" s="342"/>
      <c r="BA24" s="342"/>
      <c r="BB24" s="342"/>
      <c r="BC24" s="342"/>
      <c r="BD24" s="342"/>
      <c r="BE24" s="342"/>
      <c r="BF24" s="342"/>
      <c r="BG24" s="342"/>
      <c r="BH24" s="342"/>
      <c r="BI24" s="342"/>
      <c r="BJ24" s="342"/>
      <c r="BK24" s="342"/>
      <c r="BL24" s="342"/>
      <c r="BM24" s="342"/>
      <c r="BN24" s="342"/>
      <c r="BO24" s="342"/>
      <c r="BP24" s="342"/>
      <c r="BQ24" s="342"/>
      <c r="BR24" s="342"/>
      <c r="BS24" s="342"/>
      <c r="BT24" s="342"/>
      <c r="BU24" s="342"/>
      <c r="BV24" s="342"/>
      <c r="BW24" s="342"/>
      <c r="BX24" s="342"/>
      <c r="BY24" s="342"/>
      <c r="BZ24" s="342"/>
      <c r="CA24" s="342"/>
      <c r="CB24" s="342"/>
      <c r="CC24" s="342"/>
      <c r="CD24" s="342"/>
      <c r="CE24" s="342"/>
      <c r="CF24" s="342"/>
      <c r="CG24" s="342"/>
      <c r="CH24" s="342"/>
      <c r="CI24" s="342"/>
      <c r="CJ24" s="342"/>
      <c r="CK24" s="342"/>
      <c r="CL24" s="342"/>
      <c r="CM24" s="342"/>
      <c r="CN24" s="342"/>
      <c r="CO24" s="342"/>
      <c r="CP24" s="342"/>
      <c r="CQ24" s="342"/>
      <c r="CR24" s="342"/>
      <c r="CS24" s="342"/>
      <c r="CT24" s="342"/>
      <c r="CU24" s="342"/>
      <c r="CV24" s="342"/>
      <c r="CW24" s="342"/>
      <c r="CX24" s="342"/>
      <c r="CY24" s="342"/>
      <c r="CZ24" s="342"/>
      <c r="DA24" s="342"/>
      <c r="DB24" s="342"/>
      <c r="DC24" s="342"/>
      <c r="DD24" s="342"/>
      <c r="DE24" s="342"/>
      <c r="DF24" s="342"/>
      <c r="DG24" s="342"/>
      <c r="DH24" s="342"/>
      <c r="DI24" s="342"/>
      <c r="DJ24" s="342"/>
      <c r="DK24" s="342"/>
      <c r="DL24" s="342"/>
      <c r="DM24" s="342"/>
      <c r="DN24" s="342"/>
      <c r="DO24" s="342"/>
      <c r="DP24" s="342"/>
      <c r="DQ24" s="342"/>
      <c r="DR24" s="342"/>
      <c r="DS24" s="342"/>
      <c r="DT24" s="342"/>
      <c r="DU24" s="342"/>
      <c r="DV24" s="342"/>
      <c r="DW24" s="342"/>
      <c r="DX24" s="342"/>
      <c r="DY24" s="342"/>
      <c r="DZ24" s="342"/>
      <c r="EA24" s="342"/>
      <c r="EB24" s="342"/>
      <c r="EC24" s="342"/>
      <c r="ED24" s="342"/>
      <c r="EE24" s="342"/>
      <c r="EF24" s="342"/>
      <c r="EG24" s="342"/>
      <c r="EH24" s="342"/>
      <c r="EI24" s="342"/>
      <c r="EJ24" s="342"/>
      <c r="EK24" s="342"/>
      <c r="EL24" s="342"/>
      <c r="EM24" s="342"/>
      <c r="EN24" s="342"/>
      <c r="EO24" s="342"/>
      <c r="EP24" s="342"/>
      <c r="EQ24" s="342"/>
      <c r="ER24" s="342"/>
      <c r="ES24" s="342"/>
      <c r="ET24" s="342"/>
      <c r="EU24" s="342"/>
      <c r="EV24" s="342"/>
      <c r="EW24" s="342"/>
      <c r="EX24" s="342"/>
      <c r="EY24" s="342"/>
      <c r="EZ24" s="342"/>
      <c r="FA24" s="342"/>
      <c r="FB24" s="342"/>
      <c r="FC24" s="342"/>
      <c r="FD24" s="342"/>
      <c r="FE24" s="342"/>
      <c r="FF24" s="342"/>
      <c r="FG24" s="342"/>
      <c r="FH24" s="342"/>
      <c r="FI24" s="342"/>
      <c r="FJ24" s="342"/>
      <c r="FK24" s="342"/>
      <c r="FL24" s="342"/>
      <c r="FM24" s="342"/>
      <c r="FN24" s="342"/>
      <c r="FO24" s="342"/>
      <c r="FP24" s="342"/>
      <c r="FQ24" s="342"/>
      <c r="FR24" s="342"/>
      <c r="FS24" s="342"/>
      <c r="FT24" s="342"/>
      <c r="FU24" s="342"/>
      <c r="FV24" s="342"/>
      <c r="FW24" s="342"/>
      <c r="FX24" s="342"/>
      <c r="FY24" s="342"/>
      <c r="FZ24" s="342"/>
      <c r="GA24" s="342"/>
      <c r="GB24" s="342"/>
      <c r="GC24" s="342"/>
      <c r="GD24" s="342"/>
      <c r="GE24" s="342"/>
      <c r="GF24" s="342"/>
      <c r="GG24" s="342"/>
      <c r="GH24" s="342"/>
      <c r="GI24" s="342"/>
      <c r="GJ24" s="342"/>
      <c r="GK24" s="342"/>
      <c r="GL24" s="342"/>
      <c r="GM24" s="342"/>
      <c r="GN24" s="342"/>
      <c r="GO24" s="342"/>
      <c r="GP24" s="342"/>
      <c r="GQ24" s="342"/>
      <c r="GR24" s="342"/>
      <c r="GS24" s="342"/>
      <c r="GT24" s="342"/>
      <c r="GU24" s="342"/>
      <c r="GV24" s="342"/>
      <c r="GW24" s="342"/>
      <c r="GX24" s="342"/>
      <c r="GY24" s="342"/>
      <c r="GZ24" s="342"/>
      <c r="HA24" s="342"/>
      <c r="HB24" s="342"/>
      <c r="HC24" s="342"/>
      <c r="HD24" s="342"/>
      <c r="HE24" s="342"/>
      <c r="HF24" s="342"/>
      <c r="HG24" s="342"/>
      <c r="HH24" s="342"/>
      <c r="HI24" s="342"/>
      <c r="HJ24" s="342"/>
      <c r="HK24" s="342"/>
      <c r="HL24" s="342"/>
      <c r="HM24" s="342"/>
      <c r="HN24" s="342"/>
      <c r="HO24" s="342"/>
      <c r="HP24" s="342"/>
      <c r="HQ24" s="342"/>
      <c r="HR24" s="342"/>
      <c r="HS24" s="342"/>
      <c r="HT24" s="342"/>
      <c r="HU24" s="342"/>
      <c r="HV24" s="342"/>
      <c r="HW24" s="342"/>
      <c r="HX24" s="342"/>
      <c r="HY24" s="342"/>
      <c r="HZ24" s="342"/>
      <c r="IA24" s="342"/>
      <c r="IB24" s="342"/>
      <c r="IC24" s="342"/>
      <c r="ID24" s="342"/>
      <c r="IE24" s="342"/>
      <c r="IF24" s="342"/>
      <c r="IG24" s="342"/>
      <c r="IH24" s="342"/>
      <c r="II24" s="342"/>
      <c r="IJ24" s="342"/>
      <c r="IK24" s="342"/>
      <c r="IL24" s="342"/>
      <c r="IM24" s="342"/>
      <c r="IN24" s="342"/>
      <c r="IO24" s="342"/>
      <c r="IP24" s="342"/>
      <c r="IQ24" s="342"/>
      <c r="IR24" s="342"/>
      <c r="IS24" s="342"/>
      <c r="IT24" s="342"/>
      <c r="IU24" s="342"/>
      <c r="IV24" s="342"/>
      <c r="IW24" s="342"/>
      <c r="IX24" s="342"/>
      <c r="IY24" s="342"/>
      <c r="IZ24" s="342"/>
      <c r="JA24" s="342"/>
      <c r="JB24" s="342"/>
      <c r="JC24" s="342"/>
      <c r="JD24" s="342"/>
      <c r="JE24" s="342"/>
      <c r="JF24" s="342"/>
      <c r="JG24" s="342"/>
      <c r="JH24" s="342"/>
      <c r="JI24" s="342"/>
      <c r="JJ24" s="342"/>
      <c r="JK24" s="342"/>
      <c r="JL24" s="342"/>
      <c r="JM24" s="342"/>
      <c r="JN24" s="342"/>
      <c r="JO24" s="342"/>
      <c r="JP24" s="342"/>
      <c r="JQ24" s="342"/>
      <c r="JR24" s="342"/>
      <c r="JS24" s="342"/>
      <c r="JT24" s="342"/>
      <c r="JU24" s="342"/>
      <c r="JV24" s="342"/>
      <c r="JW24" s="342"/>
      <c r="JX24" s="342"/>
      <c r="JY24" s="342"/>
      <c r="JZ24" s="342"/>
      <c r="KA24" s="342"/>
      <c r="KB24" s="342"/>
      <c r="KC24" s="342"/>
      <c r="KD24" s="342"/>
      <c r="KE24" s="342"/>
      <c r="KF24" s="342"/>
      <c r="KG24" s="342"/>
      <c r="KH24" s="342"/>
      <c r="KI24" s="342"/>
      <c r="KJ24" s="342"/>
      <c r="KK24" s="342"/>
      <c r="KL24" s="342"/>
      <c r="KM24" s="342"/>
      <c r="KN24" s="342"/>
      <c r="KO24" s="342"/>
      <c r="KP24" s="342"/>
      <c r="KQ24" s="342"/>
      <c r="KR24" s="342"/>
      <c r="KS24" s="342"/>
      <c r="KT24" s="342"/>
      <c r="KU24" s="342"/>
      <c r="KV24" s="342"/>
      <c r="KW24" s="342"/>
      <c r="KX24" s="342"/>
      <c r="KY24" s="342"/>
      <c r="KZ24" s="342"/>
      <c r="LA24" s="342"/>
      <c r="LB24" s="342"/>
      <c r="LC24" s="342"/>
      <c r="LD24" s="342"/>
      <c r="LE24" s="342"/>
      <c r="LF24" s="342"/>
      <c r="LG24" s="342"/>
      <c r="LH24" s="342"/>
      <c r="LI24" s="342"/>
      <c r="LJ24" s="342"/>
      <c r="LK24" s="342"/>
      <c r="LL24" s="342"/>
      <c r="LM24" s="342"/>
      <c r="LN24" s="342"/>
      <c r="LO24" s="342"/>
      <c r="LP24" s="342"/>
      <c r="LQ24" s="342"/>
      <c r="LR24" s="342"/>
      <c r="LS24" s="342"/>
      <c r="LT24" s="342"/>
      <c r="LU24" s="342"/>
      <c r="LV24" s="342"/>
      <c r="LW24" s="342"/>
      <c r="LX24" s="342"/>
      <c r="LY24" s="342"/>
      <c r="LZ24" s="342"/>
      <c r="MA24" s="342"/>
      <c r="MB24" s="342"/>
      <c r="MC24" s="342"/>
      <c r="MD24" s="342"/>
      <c r="ME24" s="342"/>
      <c r="MF24" s="342"/>
      <c r="MG24" s="342"/>
      <c r="MH24" s="342"/>
      <c r="MI24" s="342"/>
      <c r="MJ24" s="342"/>
      <c r="MK24" s="342"/>
      <c r="ML24" s="342"/>
      <c r="MM24" s="342"/>
      <c r="MN24" s="342"/>
      <c r="MO24" s="342"/>
      <c r="MP24" s="342"/>
      <c r="MQ24" s="342"/>
      <c r="MR24" s="342"/>
      <c r="MS24" s="342"/>
      <c r="MT24" s="342"/>
      <c r="MU24" s="342"/>
      <c r="MV24" s="342"/>
      <c r="MW24" s="342"/>
      <c r="MX24" s="342"/>
      <c r="MY24" s="342"/>
      <c r="MZ24" s="342"/>
      <c r="NA24" s="342"/>
      <c r="NB24" s="342"/>
      <c r="NC24" s="342"/>
      <c r="ND24" s="342"/>
      <c r="NE24" s="342"/>
      <c r="NF24" s="342"/>
      <c r="NG24" s="342"/>
      <c r="NH24" s="342"/>
      <c r="NI24" s="342"/>
      <c r="NJ24" s="342"/>
      <c r="NK24" s="342"/>
      <c r="NL24" s="342"/>
      <c r="NM24" s="342"/>
      <c r="NN24" s="342"/>
      <c r="NO24" s="342"/>
      <c r="NP24" s="342"/>
      <c r="NQ24" s="342"/>
      <c r="NR24" s="342"/>
      <c r="NS24" s="342"/>
      <c r="NT24" s="342"/>
      <c r="NU24" s="342"/>
      <c r="NV24" s="342"/>
      <c r="NW24" s="342"/>
      <c r="NX24" s="342"/>
      <c r="NY24" s="342"/>
      <c r="NZ24" s="342"/>
      <c r="OA24" s="342"/>
      <c r="OB24" s="342"/>
      <c r="OC24" s="342"/>
      <c r="OD24" s="342"/>
      <c r="OE24" s="342"/>
      <c r="OF24" s="342"/>
      <c r="OG24" s="342"/>
      <c r="OH24" s="342"/>
      <c r="OI24" s="342"/>
      <c r="OJ24" s="342"/>
      <c r="OK24" s="342"/>
      <c r="OL24" s="342"/>
      <c r="OM24" s="342"/>
      <c r="ON24" s="342"/>
      <c r="OO24" s="342"/>
      <c r="OP24" s="342"/>
      <c r="OQ24" s="342"/>
      <c r="OR24" s="342"/>
      <c r="OS24" s="342"/>
      <c r="OT24" s="342"/>
      <c r="OU24" s="342"/>
      <c r="OV24" s="342"/>
      <c r="OW24" s="342"/>
      <c r="OX24" s="342"/>
      <c r="OY24" s="342"/>
      <c r="OZ24" s="342"/>
      <c r="PA24" s="342"/>
      <c r="PB24" s="342"/>
      <c r="PC24" s="342"/>
      <c r="PD24" s="342"/>
      <c r="PE24" s="342"/>
      <c r="PF24" s="342"/>
      <c r="PG24" s="342"/>
      <c r="PH24" s="342"/>
      <c r="PI24" s="342"/>
      <c r="PJ24" s="342"/>
      <c r="PK24" s="342"/>
      <c r="PL24" s="342"/>
      <c r="PM24" s="342"/>
      <c r="PN24" s="342"/>
      <c r="PO24" s="342"/>
      <c r="PP24" s="342"/>
      <c r="PQ24" s="342"/>
      <c r="PR24" s="342"/>
      <c r="PS24" s="342"/>
      <c r="PT24" s="342"/>
      <c r="PU24" s="342"/>
      <c r="PV24" s="342"/>
      <c r="PW24" s="342"/>
      <c r="PX24" s="342"/>
      <c r="PY24" s="342"/>
      <c r="PZ24" s="342"/>
      <c r="QA24" s="342"/>
      <c r="QB24" s="342"/>
      <c r="QC24" s="342"/>
      <c r="QD24" s="342"/>
      <c r="QE24" s="342"/>
      <c r="QF24" s="342"/>
      <c r="QG24" s="342"/>
      <c r="QH24" s="342"/>
      <c r="QI24" s="342"/>
      <c r="QJ24" s="342"/>
      <c r="QK24" s="342"/>
      <c r="QL24" s="342"/>
      <c r="QM24" s="342"/>
      <c r="QN24" s="342"/>
      <c r="QO24" s="342"/>
      <c r="QP24" s="342"/>
      <c r="QQ24" s="342"/>
      <c r="QR24" s="342"/>
      <c r="QS24" s="342"/>
      <c r="QT24" s="342"/>
      <c r="QU24" s="342"/>
      <c r="QV24" s="342"/>
      <c r="QW24" s="342"/>
      <c r="QX24" s="342"/>
      <c r="QY24" s="342"/>
      <c r="QZ24" s="342"/>
      <c r="RA24" s="342"/>
      <c r="RB24" s="342"/>
      <c r="RC24" s="342"/>
      <c r="RD24" s="342"/>
      <c r="RE24" s="342"/>
      <c r="RF24" s="342"/>
      <c r="RG24" s="342"/>
      <c r="RH24" s="342"/>
      <c r="RI24" s="342"/>
      <c r="RJ24" s="342"/>
      <c r="RK24" s="342"/>
      <c r="RL24" s="342"/>
      <c r="RM24" s="342"/>
      <c r="RN24" s="342"/>
      <c r="RO24" s="342"/>
      <c r="RP24" s="342"/>
      <c r="RQ24" s="342"/>
      <c r="RR24" s="342"/>
      <c r="RS24" s="342"/>
      <c r="RT24" s="342"/>
      <c r="RU24" s="342"/>
      <c r="RV24" s="342"/>
      <c r="RW24" s="342"/>
      <c r="RX24" s="342"/>
      <c r="RY24" s="342"/>
      <c r="RZ24" s="342"/>
      <c r="SA24" s="342"/>
      <c r="SB24" s="342"/>
      <c r="SC24" s="342"/>
      <c r="SD24" s="342"/>
      <c r="SE24" s="342"/>
      <c r="SF24" s="342"/>
      <c r="SG24" s="342"/>
      <c r="SH24" s="342"/>
      <c r="SI24" s="342"/>
      <c r="SJ24" s="342"/>
      <c r="SK24" s="342"/>
      <c r="SL24" s="342"/>
      <c r="SM24" s="342"/>
      <c r="SN24" s="342"/>
      <c r="SO24" s="342"/>
      <c r="SP24" s="342"/>
      <c r="SQ24" s="342"/>
      <c r="SR24" s="342"/>
      <c r="SS24" s="342"/>
      <c r="ST24" s="342"/>
      <c r="SU24" s="342"/>
      <c r="SV24" s="342"/>
      <c r="SW24" s="342"/>
      <c r="SX24" s="342"/>
      <c r="SY24" s="342"/>
      <c r="SZ24" s="342"/>
      <c r="TA24" s="342"/>
      <c r="TB24" s="342"/>
      <c r="TC24" s="342"/>
      <c r="TD24" s="342"/>
      <c r="TE24" s="342"/>
      <c r="TF24" s="342"/>
      <c r="TG24" s="342"/>
      <c r="TH24" s="342"/>
      <c r="TI24" s="342"/>
      <c r="TJ24" s="342"/>
      <c r="TK24" s="342"/>
      <c r="TL24" s="342"/>
      <c r="TM24" s="342"/>
      <c r="TN24" s="342"/>
      <c r="TO24" s="342"/>
      <c r="TP24" s="342"/>
      <c r="TQ24" s="342"/>
      <c r="TR24" s="342"/>
      <c r="TS24" s="342"/>
      <c r="TT24" s="342"/>
      <c r="TU24" s="342"/>
      <c r="TV24" s="342"/>
      <c r="TW24" s="342"/>
      <c r="TX24" s="342"/>
      <c r="TY24" s="342"/>
      <c r="TZ24" s="342"/>
      <c r="UA24" s="342"/>
      <c r="UB24" s="342"/>
      <c r="UC24" s="342"/>
      <c r="UD24" s="342"/>
      <c r="UE24" s="342"/>
      <c r="UF24" s="342"/>
      <c r="UG24" s="342"/>
      <c r="UH24" s="342"/>
      <c r="UI24" s="342"/>
      <c r="UJ24" s="342"/>
      <c r="UK24" s="342"/>
      <c r="UL24" s="342"/>
      <c r="UM24" s="342"/>
      <c r="UN24" s="342"/>
      <c r="UO24" s="342"/>
      <c r="UP24" s="342"/>
      <c r="UQ24" s="342"/>
      <c r="UR24" s="342"/>
      <c r="US24" s="342"/>
      <c r="UT24" s="342"/>
      <c r="UU24" s="342"/>
      <c r="UV24" s="342"/>
      <c r="UW24" s="342"/>
      <c r="UX24" s="342"/>
      <c r="UY24" s="342"/>
      <c r="UZ24" s="342"/>
      <c r="VA24" s="342"/>
      <c r="VB24" s="342"/>
      <c r="VC24" s="342"/>
      <c r="VD24" s="342"/>
      <c r="VE24" s="342"/>
      <c r="VF24" s="342"/>
      <c r="VG24" s="342"/>
      <c r="VH24" s="342"/>
      <c r="VI24" s="342"/>
      <c r="VJ24" s="342"/>
      <c r="VK24" s="342"/>
      <c r="VL24" s="342"/>
      <c r="VM24" s="342"/>
      <c r="VN24" s="342"/>
      <c r="VO24" s="342"/>
      <c r="VP24" s="342"/>
      <c r="VQ24" s="342"/>
      <c r="VR24" s="342"/>
      <c r="VS24" s="342"/>
      <c r="VT24" s="342"/>
      <c r="VU24" s="342"/>
      <c r="VV24" s="342"/>
      <c r="VW24" s="342"/>
      <c r="VX24" s="342"/>
      <c r="VY24" s="342"/>
      <c r="VZ24" s="342"/>
      <c r="WA24" s="342"/>
      <c r="WB24" s="342"/>
      <c r="WC24" s="342"/>
      <c r="WD24" s="342"/>
      <c r="WE24" s="342"/>
      <c r="WF24" s="342"/>
      <c r="WG24" s="342"/>
      <c r="WH24" s="342"/>
      <c r="WI24" s="342"/>
      <c r="WJ24" s="342"/>
      <c r="WK24" s="342"/>
      <c r="WL24" s="342"/>
      <c r="WM24" s="342"/>
      <c r="WN24" s="342"/>
      <c r="WO24" s="342"/>
      <c r="WP24" s="342"/>
      <c r="WQ24" s="342"/>
      <c r="WR24" s="342"/>
      <c r="WS24" s="342"/>
      <c r="WT24" s="342"/>
      <c r="WU24" s="342"/>
      <c r="WV24" s="342"/>
      <c r="WW24" s="342"/>
      <c r="WX24" s="342"/>
      <c r="WY24" s="342"/>
      <c r="WZ24" s="342"/>
      <c r="XA24" s="342"/>
      <c r="XB24" s="342"/>
      <c r="XC24" s="342"/>
      <c r="XD24" s="342"/>
      <c r="XE24" s="342"/>
      <c r="XF24" s="342"/>
      <c r="XG24" s="342"/>
      <c r="XH24" s="342"/>
      <c r="XI24" s="342"/>
      <c r="XJ24" s="342"/>
      <c r="XK24" s="342"/>
      <c r="XL24" s="342"/>
      <c r="XM24" s="342"/>
      <c r="XN24" s="342"/>
      <c r="XO24" s="342"/>
      <c r="XP24" s="342"/>
      <c r="XQ24" s="342"/>
      <c r="XR24" s="342"/>
      <c r="XS24" s="342"/>
      <c r="XT24" s="342"/>
      <c r="XU24" s="342"/>
      <c r="XV24" s="342"/>
      <c r="XW24" s="342"/>
      <c r="XX24" s="342"/>
      <c r="XY24" s="342"/>
      <c r="XZ24" s="342"/>
      <c r="YA24" s="342"/>
      <c r="YB24" s="342"/>
      <c r="YC24" s="342"/>
      <c r="YD24" s="342"/>
      <c r="YE24" s="342"/>
      <c r="YF24" s="342"/>
      <c r="YG24" s="342"/>
      <c r="YH24" s="342"/>
      <c r="YI24" s="342"/>
      <c r="YJ24" s="342"/>
      <c r="YK24" s="342"/>
      <c r="YL24" s="342"/>
      <c r="YM24" s="342"/>
      <c r="YN24" s="342"/>
      <c r="YO24" s="342"/>
      <c r="YP24" s="342"/>
      <c r="YQ24" s="342"/>
      <c r="YR24" s="342"/>
      <c r="YS24" s="342"/>
      <c r="YT24" s="342"/>
      <c r="YU24" s="342"/>
      <c r="YV24" s="342"/>
      <c r="YW24" s="342"/>
      <c r="YX24" s="342"/>
      <c r="YY24" s="342"/>
      <c r="YZ24" s="342"/>
      <c r="ZA24" s="342"/>
      <c r="ZB24" s="342"/>
      <c r="ZC24" s="342"/>
      <c r="ZD24" s="342"/>
      <c r="ZE24" s="342"/>
      <c r="ZF24" s="342"/>
      <c r="ZG24" s="342"/>
      <c r="ZH24" s="342"/>
      <c r="ZI24" s="342"/>
      <c r="ZJ24" s="342"/>
      <c r="ZK24" s="342"/>
      <c r="ZL24" s="342"/>
      <c r="ZM24" s="342"/>
      <c r="ZN24" s="342"/>
      <c r="ZO24" s="342"/>
      <c r="ZP24" s="342"/>
      <c r="ZQ24" s="342"/>
      <c r="ZR24" s="342"/>
      <c r="ZS24" s="342"/>
      <c r="ZT24" s="342"/>
      <c r="ZU24" s="342"/>
      <c r="ZV24" s="342"/>
      <c r="ZW24" s="342"/>
      <c r="ZX24" s="342"/>
      <c r="ZY24" s="342"/>
      <c r="ZZ24" s="342"/>
      <c r="AAA24" s="342"/>
      <c r="AAB24" s="342"/>
      <c r="AAC24" s="342"/>
      <c r="AAD24" s="342"/>
      <c r="AAE24" s="342"/>
      <c r="AAF24" s="342"/>
      <c r="AAG24" s="342"/>
      <c r="AAH24" s="342"/>
      <c r="AAI24" s="342"/>
      <c r="AAJ24" s="342"/>
      <c r="AAK24" s="342"/>
      <c r="AAL24" s="342"/>
      <c r="AAM24" s="342"/>
      <c r="AAN24" s="342"/>
      <c r="AAO24" s="342"/>
      <c r="AAP24" s="342"/>
      <c r="AAQ24" s="342"/>
      <c r="AAR24" s="342"/>
      <c r="AAS24" s="342"/>
      <c r="AAT24" s="342"/>
      <c r="AAU24" s="342"/>
      <c r="AAV24" s="342"/>
      <c r="AAW24" s="342"/>
      <c r="AAX24" s="342"/>
      <c r="AAY24" s="342"/>
      <c r="AAZ24" s="342"/>
      <c r="ABA24" s="342"/>
      <c r="ABB24" s="342"/>
      <c r="ABC24" s="342"/>
      <c r="ABD24" s="342"/>
      <c r="ABE24" s="342"/>
      <c r="ABF24" s="342"/>
      <c r="ABG24" s="342"/>
      <c r="ABH24" s="342"/>
      <c r="ABI24" s="342"/>
      <c r="ABJ24" s="342"/>
      <c r="ABK24" s="342"/>
      <c r="ABL24" s="342"/>
      <c r="ABM24" s="342"/>
      <c r="ABN24" s="342"/>
      <c r="ABO24" s="342"/>
      <c r="ABP24" s="342"/>
      <c r="ABQ24" s="342"/>
      <c r="ABR24" s="342"/>
      <c r="ABS24" s="342"/>
      <c r="ABT24" s="342"/>
      <c r="ABU24" s="342"/>
      <c r="ABV24" s="342"/>
      <c r="ABW24" s="342"/>
      <c r="ABX24" s="342"/>
      <c r="ABY24" s="342"/>
      <c r="ABZ24" s="342"/>
      <c r="ACA24" s="342"/>
      <c r="ACB24" s="342"/>
      <c r="ACC24" s="342"/>
      <c r="ACD24" s="342"/>
      <c r="ACE24" s="342"/>
      <c r="ACF24" s="342"/>
      <c r="ACG24" s="342"/>
      <c r="ACH24" s="342"/>
      <c r="ACI24" s="342"/>
      <c r="ACJ24" s="342"/>
      <c r="ACK24" s="342"/>
      <c r="ACL24" s="342"/>
      <c r="ACM24" s="342"/>
      <c r="ACN24" s="342"/>
      <c r="ACO24" s="342"/>
      <c r="ACP24" s="342"/>
      <c r="ACQ24" s="342"/>
      <c r="ACR24" s="342"/>
      <c r="ACS24" s="342"/>
      <c r="ACT24" s="342"/>
      <c r="ACU24" s="342"/>
      <c r="ACV24" s="342"/>
      <c r="ACW24" s="342"/>
      <c r="ACX24" s="342"/>
      <c r="ACY24" s="342"/>
      <c r="ACZ24" s="342"/>
      <c r="ADA24" s="342"/>
      <c r="ADB24" s="342"/>
      <c r="ADC24" s="342"/>
      <c r="ADD24" s="342"/>
      <c r="ADE24" s="342"/>
      <c r="ADF24" s="342"/>
      <c r="ADG24" s="342"/>
      <c r="ADH24" s="342"/>
      <c r="ADI24" s="342"/>
      <c r="ADJ24" s="342"/>
      <c r="ADK24" s="342"/>
      <c r="ADL24" s="342"/>
      <c r="ADM24" s="342"/>
      <c r="ADN24" s="342"/>
      <c r="ADO24" s="342"/>
      <c r="ADP24" s="342"/>
      <c r="ADQ24" s="342"/>
      <c r="ADR24" s="342"/>
      <c r="ADS24" s="342"/>
      <c r="ADT24" s="342"/>
      <c r="ADU24" s="342"/>
      <c r="ADV24" s="342"/>
      <c r="ADW24" s="342"/>
      <c r="ADX24" s="342"/>
      <c r="ADY24" s="342"/>
      <c r="ADZ24" s="342"/>
      <c r="AEA24" s="342"/>
      <c r="AEB24" s="342"/>
      <c r="AEC24" s="342"/>
      <c r="AED24" s="342"/>
      <c r="AEE24" s="342"/>
      <c r="AEF24" s="342"/>
      <c r="AEG24" s="342"/>
      <c r="AEH24" s="342"/>
      <c r="AEI24" s="342"/>
      <c r="AEJ24" s="342"/>
      <c r="AEK24" s="342"/>
      <c r="AEL24" s="342"/>
      <c r="AEM24" s="342"/>
      <c r="AEN24" s="342"/>
      <c r="AEO24" s="342"/>
      <c r="AEP24" s="342"/>
      <c r="AEQ24" s="342"/>
      <c r="AER24" s="342"/>
      <c r="AES24" s="342"/>
      <c r="AET24" s="342"/>
      <c r="AEU24" s="342"/>
      <c r="AEV24" s="342"/>
      <c r="AEW24" s="342"/>
      <c r="AEX24" s="342"/>
      <c r="AEY24" s="342"/>
      <c r="AEZ24" s="342"/>
      <c r="AFA24" s="342"/>
      <c r="AFB24" s="342"/>
      <c r="AFC24" s="342"/>
      <c r="AFD24" s="342"/>
      <c r="AFE24" s="342"/>
      <c r="AFF24" s="342"/>
      <c r="AFG24" s="342"/>
      <c r="AFH24" s="342"/>
      <c r="AFI24" s="342"/>
      <c r="AFJ24" s="342"/>
      <c r="AFK24" s="342"/>
      <c r="AFL24" s="342"/>
      <c r="AFM24" s="342"/>
      <c r="AFN24" s="342"/>
      <c r="AFO24" s="342"/>
      <c r="AFP24" s="342"/>
      <c r="AFQ24" s="342"/>
      <c r="AFR24" s="342"/>
      <c r="AFS24" s="342"/>
      <c r="AFT24" s="342"/>
      <c r="AFU24" s="342"/>
      <c r="AFV24" s="342"/>
      <c r="AFW24" s="342"/>
      <c r="AFX24" s="342"/>
      <c r="AFY24" s="342"/>
      <c r="AFZ24" s="342"/>
      <c r="AGA24" s="342"/>
      <c r="AGB24" s="342"/>
      <c r="AGC24" s="342"/>
      <c r="AGD24" s="342"/>
      <c r="AGE24" s="342"/>
      <c r="AGF24" s="342"/>
      <c r="AGG24" s="342"/>
      <c r="AGH24" s="342"/>
      <c r="AGI24" s="342"/>
      <c r="AGJ24" s="342"/>
      <c r="AGK24" s="342"/>
      <c r="AGL24" s="342"/>
      <c r="AGM24" s="342"/>
      <c r="AGN24" s="342"/>
      <c r="AGO24" s="342"/>
      <c r="AGP24" s="342"/>
      <c r="AGQ24" s="342"/>
      <c r="AGR24" s="342"/>
      <c r="AGS24" s="342"/>
      <c r="AGT24" s="342"/>
      <c r="AGU24" s="342"/>
      <c r="AGV24" s="342"/>
      <c r="AGW24" s="342"/>
      <c r="AGX24" s="342"/>
      <c r="AGY24" s="342"/>
      <c r="AGZ24" s="342"/>
      <c r="AHA24" s="342"/>
      <c r="AHB24" s="342"/>
      <c r="AHC24" s="342"/>
      <c r="AHD24" s="342"/>
      <c r="AHE24" s="342"/>
      <c r="AHF24" s="342"/>
      <c r="AHG24" s="342"/>
      <c r="AHH24" s="342"/>
      <c r="AHI24" s="342"/>
      <c r="AHJ24" s="342"/>
      <c r="AHK24" s="342"/>
      <c r="AHL24" s="342"/>
      <c r="AHM24" s="342"/>
      <c r="AHN24" s="342"/>
      <c r="AHO24" s="342"/>
      <c r="AHP24" s="342"/>
      <c r="AHQ24" s="342"/>
      <c r="AHR24" s="342"/>
      <c r="AHS24" s="342"/>
      <c r="AHT24" s="342"/>
      <c r="AHU24" s="342"/>
      <c r="AHV24" s="342"/>
      <c r="AHW24" s="342"/>
      <c r="AHX24" s="342"/>
      <c r="AHY24" s="342"/>
      <c r="AHZ24" s="342"/>
      <c r="AIA24" s="342"/>
      <c r="AIB24" s="342"/>
      <c r="AIC24" s="342"/>
      <c r="AID24" s="342"/>
      <c r="AIE24" s="342"/>
      <c r="AIF24" s="342"/>
      <c r="AIG24" s="342"/>
      <c r="AIH24" s="342"/>
      <c r="AII24" s="342"/>
      <c r="AIJ24" s="342"/>
      <c r="AIK24" s="342"/>
      <c r="AIL24" s="342"/>
      <c r="AIM24" s="342"/>
      <c r="AIN24" s="342"/>
      <c r="AIO24" s="342"/>
      <c r="AIP24" s="342"/>
      <c r="AIQ24" s="342"/>
      <c r="AIR24" s="342"/>
      <c r="AIS24" s="342"/>
      <c r="AIT24" s="342"/>
      <c r="AIU24" s="342"/>
      <c r="AIV24" s="342"/>
      <c r="AIW24" s="342"/>
      <c r="AIX24" s="342"/>
      <c r="AIY24" s="342"/>
      <c r="AIZ24" s="342"/>
      <c r="AJA24" s="342"/>
      <c r="AJB24" s="342"/>
      <c r="AJC24" s="342"/>
      <c r="AJD24" s="342"/>
      <c r="AJE24" s="342"/>
      <c r="AJF24" s="342"/>
      <c r="AJG24" s="342"/>
      <c r="AJH24" s="342"/>
      <c r="AJI24" s="342"/>
      <c r="AJJ24" s="342"/>
      <c r="AJK24" s="342"/>
      <c r="AJL24" s="342"/>
      <c r="AJM24" s="342"/>
      <c r="AJN24" s="342"/>
      <c r="AJO24" s="342"/>
      <c r="AJP24" s="342"/>
      <c r="AJQ24" s="342"/>
      <c r="AJR24" s="342"/>
      <c r="AJS24" s="342"/>
      <c r="AJT24" s="342"/>
      <c r="AJU24" s="342"/>
      <c r="AJV24" s="342"/>
      <c r="AJW24" s="342"/>
      <c r="AJX24" s="342"/>
      <c r="AJY24" s="342"/>
      <c r="AJZ24" s="342"/>
      <c r="AKA24" s="342"/>
      <c r="AKB24" s="342"/>
      <c r="AKC24" s="342"/>
      <c r="AKD24" s="342"/>
      <c r="AKE24" s="342"/>
      <c r="AKF24" s="342"/>
      <c r="AKG24" s="342"/>
      <c r="AKH24" s="342"/>
      <c r="AKI24" s="342"/>
      <c r="AKJ24" s="342"/>
      <c r="AKK24" s="342"/>
      <c r="AKL24" s="342"/>
      <c r="AKM24" s="342"/>
      <c r="AKN24" s="342"/>
      <c r="AKO24" s="342"/>
      <c r="AKP24" s="342"/>
      <c r="AKQ24" s="342"/>
      <c r="AKR24" s="342"/>
      <c r="AKS24" s="342"/>
      <c r="AKT24" s="342"/>
      <c r="AKU24" s="342"/>
    </row>
    <row r="25" spans="1:983" s="140" customFormat="1" ht="39.950000000000003" customHeight="1" x14ac:dyDescent="0.7">
      <c r="A25" s="339" t="s">
        <v>58</v>
      </c>
      <c r="B25" s="368">
        <v>123984295</v>
      </c>
      <c r="C25" s="368">
        <v>2181805</v>
      </c>
      <c r="D25" s="369">
        <v>6598549.9999999991</v>
      </c>
      <c r="E25" s="368">
        <v>12221370</v>
      </c>
      <c r="F25" s="369">
        <v>95353391</v>
      </c>
      <c r="G25" s="368">
        <v>16021125</v>
      </c>
      <c r="H25" s="368">
        <v>4388944.0879029995</v>
      </c>
      <c r="I25" s="368">
        <v>2114600</v>
      </c>
      <c r="J25" s="368">
        <v>262864080.08790299</v>
      </c>
      <c r="K25" s="369"/>
      <c r="L25" s="369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  <c r="AA25" s="342"/>
      <c r="AB25" s="342"/>
      <c r="AC25" s="342"/>
      <c r="AD25" s="342"/>
      <c r="AE25" s="342"/>
      <c r="AF25" s="342"/>
      <c r="AG25" s="342"/>
      <c r="AH25" s="342"/>
      <c r="AI25" s="342"/>
      <c r="AJ25" s="342"/>
      <c r="AK25" s="342"/>
      <c r="AL25" s="342"/>
      <c r="AM25" s="342"/>
      <c r="AN25" s="342"/>
      <c r="AO25" s="342"/>
      <c r="AP25" s="342"/>
      <c r="AQ25" s="342"/>
      <c r="AR25" s="342"/>
      <c r="AS25" s="342"/>
      <c r="AT25" s="342"/>
      <c r="AU25" s="342"/>
      <c r="AV25" s="342"/>
      <c r="AW25" s="342"/>
      <c r="AX25" s="342"/>
      <c r="AY25" s="342"/>
      <c r="AZ25" s="342"/>
      <c r="BA25" s="342"/>
      <c r="BB25" s="342"/>
      <c r="BC25" s="342"/>
      <c r="BD25" s="342"/>
      <c r="BE25" s="342"/>
      <c r="BF25" s="342"/>
      <c r="BG25" s="342"/>
      <c r="BH25" s="342"/>
      <c r="BI25" s="342"/>
      <c r="BJ25" s="342"/>
      <c r="BK25" s="342"/>
      <c r="BL25" s="342"/>
      <c r="BM25" s="342"/>
      <c r="BN25" s="342"/>
      <c r="BO25" s="342"/>
      <c r="BP25" s="342"/>
      <c r="BQ25" s="342"/>
      <c r="BR25" s="342"/>
      <c r="BS25" s="342"/>
      <c r="BT25" s="342"/>
      <c r="BU25" s="342"/>
      <c r="BV25" s="342"/>
      <c r="BW25" s="342"/>
      <c r="BX25" s="342"/>
      <c r="BY25" s="342"/>
      <c r="BZ25" s="342"/>
      <c r="CA25" s="342"/>
      <c r="CB25" s="342"/>
      <c r="CC25" s="342"/>
      <c r="CD25" s="342"/>
      <c r="CE25" s="342"/>
      <c r="CF25" s="342"/>
      <c r="CG25" s="342"/>
      <c r="CH25" s="342"/>
      <c r="CI25" s="342"/>
      <c r="CJ25" s="342"/>
      <c r="CK25" s="342"/>
      <c r="CL25" s="342"/>
      <c r="CM25" s="342"/>
      <c r="CN25" s="342"/>
      <c r="CO25" s="342"/>
      <c r="CP25" s="342"/>
      <c r="CQ25" s="342"/>
      <c r="CR25" s="342"/>
      <c r="CS25" s="342"/>
      <c r="CT25" s="342"/>
      <c r="CU25" s="342"/>
      <c r="CV25" s="342"/>
      <c r="CW25" s="342"/>
      <c r="CX25" s="342"/>
      <c r="CY25" s="342"/>
      <c r="CZ25" s="342"/>
      <c r="DA25" s="342"/>
      <c r="DB25" s="342"/>
      <c r="DC25" s="342"/>
      <c r="DD25" s="342"/>
      <c r="DE25" s="342"/>
      <c r="DF25" s="342"/>
      <c r="DG25" s="342"/>
      <c r="DH25" s="342"/>
      <c r="DI25" s="342"/>
      <c r="DJ25" s="342"/>
      <c r="DK25" s="342"/>
      <c r="DL25" s="342"/>
      <c r="DM25" s="342"/>
      <c r="DN25" s="342"/>
      <c r="DO25" s="342"/>
      <c r="DP25" s="342"/>
      <c r="DQ25" s="342"/>
      <c r="DR25" s="342"/>
      <c r="DS25" s="342"/>
      <c r="DT25" s="342"/>
      <c r="DU25" s="342"/>
      <c r="DV25" s="342"/>
      <c r="DW25" s="342"/>
      <c r="DX25" s="342"/>
      <c r="DY25" s="342"/>
      <c r="DZ25" s="342"/>
      <c r="EA25" s="342"/>
      <c r="EB25" s="342"/>
      <c r="EC25" s="342"/>
      <c r="ED25" s="342"/>
      <c r="EE25" s="342"/>
      <c r="EF25" s="342"/>
      <c r="EG25" s="342"/>
      <c r="EH25" s="342"/>
      <c r="EI25" s="342"/>
      <c r="EJ25" s="342"/>
      <c r="EK25" s="342"/>
      <c r="EL25" s="342"/>
      <c r="EM25" s="342"/>
      <c r="EN25" s="342"/>
      <c r="EO25" s="342"/>
      <c r="EP25" s="342"/>
      <c r="EQ25" s="342"/>
      <c r="ER25" s="342"/>
      <c r="ES25" s="342"/>
      <c r="ET25" s="342"/>
      <c r="EU25" s="342"/>
      <c r="EV25" s="342"/>
      <c r="EW25" s="342"/>
      <c r="EX25" s="342"/>
      <c r="EY25" s="342"/>
      <c r="EZ25" s="342"/>
      <c r="FA25" s="342"/>
      <c r="FB25" s="342"/>
      <c r="FC25" s="342"/>
      <c r="FD25" s="342"/>
      <c r="FE25" s="342"/>
      <c r="FF25" s="342"/>
      <c r="FG25" s="342"/>
      <c r="FH25" s="342"/>
      <c r="FI25" s="342"/>
      <c r="FJ25" s="342"/>
      <c r="FK25" s="342"/>
      <c r="FL25" s="342"/>
      <c r="FM25" s="342"/>
      <c r="FN25" s="342"/>
      <c r="FO25" s="342"/>
      <c r="FP25" s="342"/>
      <c r="FQ25" s="342"/>
      <c r="FR25" s="342"/>
      <c r="FS25" s="342"/>
      <c r="FT25" s="342"/>
      <c r="FU25" s="342"/>
      <c r="FV25" s="342"/>
      <c r="FW25" s="342"/>
      <c r="FX25" s="342"/>
      <c r="FY25" s="342"/>
      <c r="FZ25" s="342"/>
      <c r="GA25" s="342"/>
      <c r="GB25" s="342"/>
      <c r="GC25" s="342"/>
      <c r="GD25" s="342"/>
      <c r="GE25" s="342"/>
      <c r="GF25" s="342"/>
      <c r="GG25" s="342"/>
      <c r="GH25" s="342"/>
      <c r="GI25" s="342"/>
      <c r="GJ25" s="342"/>
      <c r="GK25" s="342"/>
      <c r="GL25" s="342"/>
      <c r="GM25" s="342"/>
      <c r="GN25" s="342"/>
      <c r="GO25" s="342"/>
      <c r="GP25" s="342"/>
      <c r="GQ25" s="342"/>
      <c r="GR25" s="342"/>
      <c r="GS25" s="342"/>
      <c r="GT25" s="342"/>
      <c r="GU25" s="342"/>
      <c r="GV25" s="342"/>
      <c r="GW25" s="342"/>
      <c r="GX25" s="342"/>
      <c r="GY25" s="342"/>
      <c r="GZ25" s="342"/>
      <c r="HA25" s="342"/>
      <c r="HB25" s="342"/>
      <c r="HC25" s="342"/>
      <c r="HD25" s="342"/>
      <c r="HE25" s="342"/>
      <c r="HF25" s="342"/>
      <c r="HG25" s="342"/>
      <c r="HH25" s="342"/>
      <c r="HI25" s="342"/>
      <c r="HJ25" s="342"/>
      <c r="HK25" s="342"/>
      <c r="HL25" s="342"/>
      <c r="HM25" s="342"/>
      <c r="HN25" s="342"/>
      <c r="HO25" s="342"/>
      <c r="HP25" s="342"/>
      <c r="HQ25" s="342"/>
      <c r="HR25" s="342"/>
      <c r="HS25" s="342"/>
      <c r="HT25" s="342"/>
      <c r="HU25" s="342"/>
      <c r="HV25" s="342"/>
      <c r="HW25" s="342"/>
      <c r="HX25" s="342"/>
      <c r="HY25" s="342"/>
      <c r="HZ25" s="342"/>
      <c r="IA25" s="342"/>
      <c r="IB25" s="342"/>
      <c r="IC25" s="342"/>
      <c r="ID25" s="342"/>
      <c r="IE25" s="342"/>
      <c r="IF25" s="342"/>
      <c r="IG25" s="342"/>
      <c r="IH25" s="342"/>
      <c r="II25" s="342"/>
      <c r="IJ25" s="342"/>
      <c r="IK25" s="342"/>
      <c r="IL25" s="342"/>
      <c r="IM25" s="342"/>
      <c r="IN25" s="342"/>
      <c r="IO25" s="342"/>
      <c r="IP25" s="342"/>
      <c r="IQ25" s="342"/>
      <c r="IR25" s="342"/>
      <c r="IS25" s="342"/>
      <c r="IT25" s="342"/>
      <c r="IU25" s="342"/>
      <c r="IV25" s="342"/>
      <c r="IW25" s="342"/>
      <c r="IX25" s="342"/>
      <c r="IY25" s="342"/>
      <c r="IZ25" s="342"/>
      <c r="JA25" s="342"/>
      <c r="JB25" s="342"/>
      <c r="JC25" s="342"/>
      <c r="JD25" s="342"/>
      <c r="JE25" s="342"/>
      <c r="JF25" s="342"/>
      <c r="JG25" s="342"/>
      <c r="JH25" s="342"/>
      <c r="JI25" s="342"/>
      <c r="JJ25" s="342"/>
      <c r="JK25" s="342"/>
      <c r="JL25" s="342"/>
      <c r="JM25" s="342"/>
      <c r="JN25" s="342"/>
      <c r="JO25" s="342"/>
      <c r="JP25" s="342"/>
      <c r="JQ25" s="342"/>
      <c r="JR25" s="342"/>
      <c r="JS25" s="342"/>
      <c r="JT25" s="342"/>
      <c r="JU25" s="342"/>
      <c r="JV25" s="342"/>
      <c r="JW25" s="342"/>
      <c r="JX25" s="342"/>
      <c r="JY25" s="342"/>
      <c r="JZ25" s="342"/>
      <c r="KA25" s="342"/>
      <c r="KB25" s="342"/>
      <c r="KC25" s="342"/>
      <c r="KD25" s="342"/>
      <c r="KE25" s="342"/>
      <c r="KF25" s="342"/>
      <c r="KG25" s="342"/>
      <c r="KH25" s="342"/>
      <c r="KI25" s="342"/>
      <c r="KJ25" s="342"/>
      <c r="KK25" s="342"/>
      <c r="KL25" s="342"/>
      <c r="KM25" s="342"/>
      <c r="KN25" s="342"/>
      <c r="KO25" s="342"/>
      <c r="KP25" s="342"/>
      <c r="KQ25" s="342"/>
      <c r="KR25" s="342"/>
      <c r="KS25" s="342"/>
      <c r="KT25" s="342"/>
      <c r="KU25" s="342"/>
      <c r="KV25" s="342"/>
      <c r="KW25" s="342"/>
      <c r="KX25" s="342"/>
      <c r="KY25" s="342"/>
      <c r="KZ25" s="342"/>
      <c r="LA25" s="342"/>
      <c r="LB25" s="342"/>
      <c r="LC25" s="342"/>
      <c r="LD25" s="342"/>
      <c r="LE25" s="342"/>
      <c r="LF25" s="342"/>
      <c r="LG25" s="342"/>
      <c r="LH25" s="342"/>
      <c r="LI25" s="342"/>
      <c r="LJ25" s="342"/>
      <c r="LK25" s="342"/>
      <c r="LL25" s="342"/>
      <c r="LM25" s="342"/>
      <c r="LN25" s="342"/>
      <c r="LO25" s="342"/>
      <c r="LP25" s="342"/>
      <c r="LQ25" s="342"/>
      <c r="LR25" s="342"/>
      <c r="LS25" s="342"/>
      <c r="LT25" s="342"/>
      <c r="LU25" s="342"/>
      <c r="LV25" s="342"/>
      <c r="LW25" s="342"/>
      <c r="LX25" s="342"/>
      <c r="LY25" s="342"/>
      <c r="LZ25" s="342"/>
      <c r="MA25" s="342"/>
      <c r="MB25" s="342"/>
      <c r="MC25" s="342"/>
      <c r="MD25" s="342"/>
      <c r="ME25" s="342"/>
      <c r="MF25" s="342"/>
      <c r="MG25" s="342"/>
      <c r="MH25" s="342"/>
      <c r="MI25" s="342"/>
      <c r="MJ25" s="342"/>
      <c r="MK25" s="342"/>
      <c r="ML25" s="342"/>
      <c r="MM25" s="342"/>
      <c r="MN25" s="342"/>
      <c r="MO25" s="342"/>
      <c r="MP25" s="342"/>
      <c r="MQ25" s="342"/>
      <c r="MR25" s="342"/>
      <c r="MS25" s="342"/>
      <c r="MT25" s="342"/>
      <c r="MU25" s="342"/>
      <c r="MV25" s="342"/>
      <c r="MW25" s="342"/>
      <c r="MX25" s="342"/>
      <c r="MY25" s="342"/>
      <c r="MZ25" s="342"/>
      <c r="NA25" s="342"/>
      <c r="NB25" s="342"/>
      <c r="NC25" s="342"/>
      <c r="ND25" s="342"/>
      <c r="NE25" s="342"/>
      <c r="NF25" s="342"/>
      <c r="NG25" s="342"/>
      <c r="NH25" s="342"/>
      <c r="NI25" s="342"/>
      <c r="NJ25" s="342"/>
      <c r="NK25" s="342"/>
      <c r="NL25" s="342"/>
      <c r="NM25" s="342"/>
      <c r="NN25" s="342"/>
      <c r="NO25" s="342"/>
      <c r="NP25" s="342"/>
      <c r="NQ25" s="342"/>
      <c r="NR25" s="342"/>
      <c r="NS25" s="342"/>
      <c r="NT25" s="342"/>
      <c r="NU25" s="342"/>
      <c r="NV25" s="342"/>
      <c r="NW25" s="342"/>
      <c r="NX25" s="342"/>
      <c r="NY25" s="342"/>
      <c r="NZ25" s="342"/>
      <c r="OA25" s="342"/>
      <c r="OB25" s="342"/>
      <c r="OC25" s="342"/>
      <c r="OD25" s="342"/>
      <c r="OE25" s="342"/>
      <c r="OF25" s="342"/>
      <c r="OG25" s="342"/>
      <c r="OH25" s="342"/>
      <c r="OI25" s="342"/>
      <c r="OJ25" s="342"/>
      <c r="OK25" s="342"/>
      <c r="OL25" s="342"/>
      <c r="OM25" s="342"/>
      <c r="ON25" s="342"/>
      <c r="OO25" s="342"/>
      <c r="OP25" s="342"/>
      <c r="OQ25" s="342"/>
      <c r="OR25" s="342"/>
      <c r="OS25" s="342"/>
      <c r="OT25" s="342"/>
      <c r="OU25" s="342"/>
      <c r="OV25" s="342"/>
      <c r="OW25" s="342"/>
      <c r="OX25" s="342"/>
      <c r="OY25" s="342"/>
      <c r="OZ25" s="342"/>
      <c r="PA25" s="342"/>
      <c r="PB25" s="342"/>
      <c r="PC25" s="342"/>
      <c r="PD25" s="342"/>
      <c r="PE25" s="342"/>
      <c r="PF25" s="342"/>
      <c r="PG25" s="342"/>
      <c r="PH25" s="342"/>
      <c r="PI25" s="342"/>
      <c r="PJ25" s="342"/>
      <c r="PK25" s="342"/>
      <c r="PL25" s="342"/>
      <c r="PM25" s="342"/>
      <c r="PN25" s="342"/>
      <c r="PO25" s="342"/>
      <c r="PP25" s="342"/>
      <c r="PQ25" s="342"/>
      <c r="PR25" s="342"/>
      <c r="PS25" s="342"/>
      <c r="PT25" s="342"/>
      <c r="PU25" s="342"/>
      <c r="PV25" s="342"/>
      <c r="PW25" s="342"/>
      <c r="PX25" s="342"/>
      <c r="PY25" s="342"/>
      <c r="PZ25" s="342"/>
      <c r="QA25" s="342"/>
      <c r="QB25" s="342"/>
      <c r="QC25" s="342"/>
      <c r="QD25" s="342"/>
      <c r="QE25" s="342"/>
      <c r="QF25" s="342"/>
      <c r="QG25" s="342"/>
      <c r="QH25" s="342"/>
      <c r="QI25" s="342"/>
      <c r="QJ25" s="342"/>
      <c r="QK25" s="342"/>
      <c r="QL25" s="342"/>
      <c r="QM25" s="342"/>
      <c r="QN25" s="342"/>
      <c r="QO25" s="342"/>
      <c r="QP25" s="342"/>
      <c r="QQ25" s="342"/>
      <c r="QR25" s="342"/>
      <c r="QS25" s="342"/>
      <c r="QT25" s="342"/>
      <c r="QU25" s="342"/>
      <c r="QV25" s="342"/>
      <c r="QW25" s="342"/>
      <c r="QX25" s="342"/>
      <c r="QY25" s="342"/>
      <c r="QZ25" s="342"/>
      <c r="RA25" s="342"/>
      <c r="RB25" s="342"/>
      <c r="RC25" s="342"/>
      <c r="RD25" s="342"/>
      <c r="RE25" s="342"/>
      <c r="RF25" s="342"/>
      <c r="RG25" s="342"/>
      <c r="RH25" s="342"/>
      <c r="RI25" s="342"/>
      <c r="RJ25" s="342"/>
      <c r="RK25" s="342"/>
      <c r="RL25" s="342"/>
      <c r="RM25" s="342"/>
      <c r="RN25" s="342"/>
      <c r="RO25" s="342"/>
      <c r="RP25" s="342"/>
      <c r="RQ25" s="342"/>
      <c r="RR25" s="342"/>
      <c r="RS25" s="342"/>
      <c r="RT25" s="342"/>
      <c r="RU25" s="342"/>
      <c r="RV25" s="342"/>
      <c r="RW25" s="342"/>
      <c r="RX25" s="342"/>
      <c r="RY25" s="342"/>
      <c r="RZ25" s="342"/>
      <c r="SA25" s="342"/>
      <c r="SB25" s="342"/>
      <c r="SC25" s="342"/>
      <c r="SD25" s="342"/>
      <c r="SE25" s="342"/>
      <c r="SF25" s="342"/>
      <c r="SG25" s="342"/>
      <c r="SH25" s="342"/>
      <c r="SI25" s="342"/>
      <c r="SJ25" s="342"/>
      <c r="SK25" s="342"/>
      <c r="SL25" s="342"/>
      <c r="SM25" s="342"/>
      <c r="SN25" s="342"/>
      <c r="SO25" s="342"/>
      <c r="SP25" s="342"/>
      <c r="SQ25" s="342"/>
      <c r="SR25" s="342"/>
      <c r="SS25" s="342"/>
      <c r="ST25" s="342"/>
      <c r="SU25" s="342"/>
      <c r="SV25" s="342"/>
      <c r="SW25" s="342"/>
      <c r="SX25" s="342"/>
      <c r="SY25" s="342"/>
      <c r="SZ25" s="342"/>
      <c r="TA25" s="342"/>
      <c r="TB25" s="342"/>
      <c r="TC25" s="342"/>
      <c r="TD25" s="342"/>
      <c r="TE25" s="342"/>
      <c r="TF25" s="342"/>
      <c r="TG25" s="342"/>
      <c r="TH25" s="342"/>
      <c r="TI25" s="342"/>
      <c r="TJ25" s="342"/>
      <c r="TK25" s="342"/>
      <c r="TL25" s="342"/>
      <c r="TM25" s="342"/>
      <c r="TN25" s="342"/>
      <c r="TO25" s="342"/>
      <c r="TP25" s="342"/>
      <c r="TQ25" s="342"/>
      <c r="TR25" s="342"/>
      <c r="TS25" s="342"/>
      <c r="TT25" s="342"/>
      <c r="TU25" s="342"/>
      <c r="TV25" s="342"/>
      <c r="TW25" s="342"/>
      <c r="TX25" s="342"/>
      <c r="TY25" s="342"/>
      <c r="TZ25" s="342"/>
      <c r="UA25" s="342"/>
      <c r="UB25" s="342"/>
      <c r="UC25" s="342"/>
      <c r="UD25" s="342"/>
      <c r="UE25" s="342"/>
      <c r="UF25" s="342"/>
      <c r="UG25" s="342"/>
      <c r="UH25" s="342"/>
      <c r="UI25" s="342"/>
      <c r="UJ25" s="342"/>
      <c r="UK25" s="342"/>
      <c r="UL25" s="342"/>
      <c r="UM25" s="342"/>
      <c r="UN25" s="342"/>
      <c r="UO25" s="342"/>
      <c r="UP25" s="342"/>
      <c r="UQ25" s="342"/>
      <c r="UR25" s="342"/>
      <c r="US25" s="342"/>
      <c r="UT25" s="342"/>
      <c r="UU25" s="342"/>
      <c r="UV25" s="342"/>
      <c r="UW25" s="342"/>
      <c r="UX25" s="342"/>
      <c r="UY25" s="342"/>
      <c r="UZ25" s="342"/>
      <c r="VA25" s="342"/>
      <c r="VB25" s="342"/>
      <c r="VC25" s="342"/>
      <c r="VD25" s="342"/>
      <c r="VE25" s="342"/>
      <c r="VF25" s="342"/>
      <c r="VG25" s="342"/>
      <c r="VH25" s="342"/>
      <c r="VI25" s="342"/>
      <c r="VJ25" s="342"/>
      <c r="VK25" s="342"/>
      <c r="VL25" s="342"/>
      <c r="VM25" s="342"/>
      <c r="VN25" s="342"/>
      <c r="VO25" s="342"/>
      <c r="VP25" s="342"/>
      <c r="VQ25" s="342"/>
      <c r="VR25" s="342"/>
      <c r="VS25" s="342"/>
      <c r="VT25" s="342"/>
      <c r="VU25" s="342"/>
      <c r="VV25" s="342"/>
      <c r="VW25" s="342"/>
      <c r="VX25" s="342"/>
      <c r="VY25" s="342"/>
      <c r="VZ25" s="342"/>
      <c r="WA25" s="342"/>
      <c r="WB25" s="342"/>
      <c r="WC25" s="342"/>
      <c r="WD25" s="342"/>
      <c r="WE25" s="342"/>
      <c r="WF25" s="342"/>
      <c r="WG25" s="342"/>
      <c r="WH25" s="342"/>
      <c r="WI25" s="342"/>
      <c r="WJ25" s="342"/>
      <c r="WK25" s="342"/>
      <c r="WL25" s="342"/>
      <c r="WM25" s="342"/>
      <c r="WN25" s="342"/>
      <c r="WO25" s="342"/>
      <c r="WP25" s="342"/>
      <c r="WQ25" s="342"/>
      <c r="WR25" s="342"/>
      <c r="WS25" s="342"/>
      <c r="WT25" s="342"/>
      <c r="WU25" s="342"/>
      <c r="WV25" s="342"/>
      <c r="WW25" s="342"/>
      <c r="WX25" s="342"/>
      <c r="WY25" s="342"/>
      <c r="WZ25" s="342"/>
      <c r="XA25" s="342"/>
      <c r="XB25" s="342"/>
      <c r="XC25" s="342"/>
      <c r="XD25" s="342"/>
      <c r="XE25" s="342"/>
      <c r="XF25" s="342"/>
      <c r="XG25" s="342"/>
      <c r="XH25" s="342"/>
      <c r="XI25" s="342"/>
      <c r="XJ25" s="342"/>
      <c r="XK25" s="342"/>
      <c r="XL25" s="342"/>
      <c r="XM25" s="342"/>
      <c r="XN25" s="342"/>
      <c r="XO25" s="342"/>
      <c r="XP25" s="342"/>
      <c r="XQ25" s="342"/>
      <c r="XR25" s="342"/>
      <c r="XS25" s="342"/>
      <c r="XT25" s="342"/>
      <c r="XU25" s="342"/>
      <c r="XV25" s="342"/>
      <c r="XW25" s="342"/>
      <c r="XX25" s="342"/>
      <c r="XY25" s="342"/>
      <c r="XZ25" s="342"/>
      <c r="YA25" s="342"/>
      <c r="YB25" s="342"/>
      <c r="YC25" s="342"/>
      <c r="YD25" s="342"/>
      <c r="YE25" s="342"/>
      <c r="YF25" s="342"/>
      <c r="YG25" s="342"/>
      <c r="YH25" s="342"/>
      <c r="YI25" s="342"/>
      <c r="YJ25" s="342"/>
      <c r="YK25" s="342"/>
      <c r="YL25" s="342"/>
      <c r="YM25" s="342"/>
      <c r="YN25" s="342"/>
      <c r="YO25" s="342"/>
      <c r="YP25" s="342"/>
      <c r="YQ25" s="342"/>
      <c r="YR25" s="342"/>
      <c r="YS25" s="342"/>
      <c r="YT25" s="342"/>
      <c r="YU25" s="342"/>
      <c r="YV25" s="342"/>
      <c r="YW25" s="342"/>
      <c r="YX25" s="342"/>
      <c r="YY25" s="342"/>
      <c r="YZ25" s="342"/>
      <c r="ZA25" s="342"/>
      <c r="ZB25" s="342"/>
      <c r="ZC25" s="342"/>
      <c r="ZD25" s="342"/>
      <c r="ZE25" s="342"/>
      <c r="ZF25" s="342"/>
      <c r="ZG25" s="342"/>
      <c r="ZH25" s="342"/>
      <c r="ZI25" s="342"/>
      <c r="ZJ25" s="342"/>
      <c r="ZK25" s="342"/>
      <c r="ZL25" s="342"/>
      <c r="ZM25" s="342"/>
      <c r="ZN25" s="342"/>
      <c r="ZO25" s="342"/>
      <c r="ZP25" s="342"/>
      <c r="ZQ25" s="342"/>
      <c r="ZR25" s="342"/>
      <c r="ZS25" s="342"/>
      <c r="ZT25" s="342"/>
      <c r="ZU25" s="342"/>
      <c r="ZV25" s="342"/>
      <c r="ZW25" s="342"/>
      <c r="ZX25" s="342"/>
      <c r="ZY25" s="342"/>
      <c r="ZZ25" s="342"/>
      <c r="AAA25" s="342"/>
      <c r="AAB25" s="342"/>
      <c r="AAC25" s="342"/>
      <c r="AAD25" s="342"/>
      <c r="AAE25" s="342"/>
      <c r="AAF25" s="342"/>
      <c r="AAG25" s="342"/>
      <c r="AAH25" s="342"/>
      <c r="AAI25" s="342"/>
      <c r="AAJ25" s="342"/>
      <c r="AAK25" s="342"/>
      <c r="AAL25" s="342"/>
      <c r="AAM25" s="342"/>
      <c r="AAN25" s="342"/>
      <c r="AAO25" s="342"/>
      <c r="AAP25" s="342"/>
      <c r="AAQ25" s="342"/>
      <c r="AAR25" s="342"/>
      <c r="AAS25" s="342"/>
      <c r="AAT25" s="342"/>
      <c r="AAU25" s="342"/>
      <c r="AAV25" s="342"/>
      <c r="AAW25" s="342"/>
      <c r="AAX25" s="342"/>
      <c r="AAY25" s="342"/>
      <c r="AAZ25" s="342"/>
      <c r="ABA25" s="342"/>
      <c r="ABB25" s="342"/>
      <c r="ABC25" s="342"/>
      <c r="ABD25" s="342"/>
      <c r="ABE25" s="342"/>
      <c r="ABF25" s="342"/>
      <c r="ABG25" s="342"/>
      <c r="ABH25" s="342"/>
      <c r="ABI25" s="342"/>
      <c r="ABJ25" s="342"/>
      <c r="ABK25" s="342"/>
      <c r="ABL25" s="342"/>
      <c r="ABM25" s="342"/>
      <c r="ABN25" s="342"/>
      <c r="ABO25" s="342"/>
      <c r="ABP25" s="342"/>
      <c r="ABQ25" s="342"/>
      <c r="ABR25" s="342"/>
      <c r="ABS25" s="342"/>
      <c r="ABT25" s="342"/>
      <c r="ABU25" s="342"/>
      <c r="ABV25" s="342"/>
      <c r="ABW25" s="342"/>
      <c r="ABX25" s="342"/>
      <c r="ABY25" s="342"/>
      <c r="ABZ25" s="342"/>
      <c r="ACA25" s="342"/>
      <c r="ACB25" s="342"/>
      <c r="ACC25" s="342"/>
      <c r="ACD25" s="342"/>
      <c r="ACE25" s="342"/>
      <c r="ACF25" s="342"/>
      <c r="ACG25" s="342"/>
      <c r="ACH25" s="342"/>
      <c r="ACI25" s="342"/>
      <c r="ACJ25" s="342"/>
      <c r="ACK25" s="342"/>
      <c r="ACL25" s="342"/>
      <c r="ACM25" s="342"/>
      <c r="ACN25" s="342"/>
      <c r="ACO25" s="342"/>
      <c r="ACP25" s="342"/>
      <c r="ACQ25" s="342"/>
      <c r="ACR25" s="342"/>
      <c r="ACS25" s="342"/>
      <c r="ACT25" s="342"/>
      <c r="ACU25" s="342"/>
      <c r="ACV25" s="342"/>
      <c r="ACW25" s="342"/>
      <c r="ACX25" s="342"/>
      <c r="ACY25" s="342"/>
      <c r="ACZ25" s="342"/>
      <c r="ADA25" s="342"/>
      <c r="ADB25" s="342"/>
      <c r="ADC25" s="342"/>
      <c r="ADD25" s="342"/>
      <c r="ADE25" s="342"/>
      <c r="ADF25" s="342"/>
      <c r="ADG25" s="342"/>
      <c r="ADH25" s="342"/>
      <c r="ADI25" s="342"/>
      <c r="ADJ25" s="342"/>
      <c r="ADK25" s="342"/>
      <c r="ADL25" s="342"/>
      <c r="ADM25" s="342"/>
      <c r="ADN25" s="342"/>
      <c r="ADO25" s="342"/>
      <c r="ADP25" s="342"/>
      <c r="ADQ25" s="342"/>
      <c r="ADR25" s="342"/>
      <c r="ADS25" s="342"/>
      <c r="ADT25" s="342"/>
      <c r="ADU25" s="342"/>
      <c r="ADV25" s="342"/>
      <c r="ADW25" s="342"/>
      <c r="ADX25" s="342"/>
      <c r="ADY25" s="342"/>
      <c r="ADZ25" s="342"/>
      <c r="AEA25" s="342"/>
      <c r="AEB25" s="342"/>
      <c r="AEC25" s="342"/>
      <c r="AED25" s="342"/>
      <c r="AEE25" s="342"/>
      <c r="AEF25" s="342"/>
      <c r="AEG25" s="342"/>
      <c r="AEH25" s="342"/>
      <c r="AEI25" s="342"/>
      <c r="AEJ25" s="342"/>
      <c r="AEK25" s="342"/>
      <c r="AEL25" s="342"/>
      <c r="AEM25" s="342"/>
      <c r="AEN25" s="342"/>
      <c r="AEO25" s="342"/>
      <c r="AEP25" s="342"/>
      <c r="AEQ25" s="342"/>
      <c r="AER25" s="342"/>
      <c r="AES25" s="342"/>
      <c r="AET25" s="342"/>
      <c r="AEU25" s="342"/>
      <c r="AEV25" s="342"/>
      <c r="AEW25" s="342"/>
      <c r="AEX25" s="342"/>
      <c r="AEY25" s="342"/>
      <c r="AEZ25" s="342"/>
      <c r="AFA25" s="342"/>
      <c r="AFB25" s="342"/>
      <c r="AFC25" s="342"/>
      <c r="AFD25" s="342"/>
      <c r="AFE25" s="342"/>
      <c r="AFF25" s="342"/>
      <c r="AFG25" s="342"/>
      <c r="AFH25" s="342"/>
      <c r="AFI25" s="342"/>
      <c r="AFJ25" s="342"/>
      <c r="AFK25" s="342"/>
      <c r="AFL25" s="342"/>
      <c r="AFM25" s="342"/>
      <c r="AFN25" s="342"/>
      <c r="AFO25" s="342"/>
      <c r="AFP25" s="342"/>
      <c r="AFQ25" s="342"/>
      <c r="AFR25" s="342"/>
      <c r="AFS25" s="342"/>
      <c r="AFT25" s="342"/>
      <c r="AFU25" s="342"/>
      <c r="AFV25" s="342"/>
      <c r="AFW25" s="342"/>
      <c r="AFX25" s="342"/>
      <c r="AFY25" s="342"/>
      <c r="AFZ25" s="342"/>
      <c r="AGA25" s="342"/>
      <c r="AGB25" s="342"/>
      <c r="AGC25" s="342"/>
      <c r="AGD25" s="342"/>
      <c r="AGE25" s="342"/>
      <c r="AGF25" s="342"/>
      <c r="AGG25" s="342"/>
      <c r="AGH25" s="342"/>
      <c r="AGI25" s="342"/>
      <c r="AGJ25" s="342"/>
      <c r="AGK25" s="342"/>
      <c r="AGL25" s="342"/>
      <c r="AGM25" s="342"/>
      <c r="AGN25" s="342"/>
      <c r="AGO25" s="342"/>
      <c r="AGP25" s="342"/>
      <c r="AGQ25" s="342"/>
      <c r="AGR25" s="342"/>
      <c r="AGS25" s="342"/>
      <c r="AGT25" s="342"/>
      <c r="AGU25" s="342"/>
      <c r="AGV25" s="342"/>
      <c r="AGW25" s="342"/>
      <c r="AGX25" s="342"/>
      <c r="AGY25" s="342"/>
      <c r="AGZ25" s="342"/>
      <c r="AHA25" s="342"/>
      <c r="AHB25" s="342"/>
      <c r="AHC25" s="342"/>
      <c r="AHD25" s="342"/>
      <c r="AHE25" s="342"/>
      <c r="AHF25" s="342"/>
      <c r="AHG25" s="342"/>
      <c r="AHH25" s="342"/>
      <c r="AHI25" s="342"/>
      <c r="AHJ25" s="342"/>
      <c r="AHK25" s="342"/>
      <c r="AHL25" s="342"/>
      <c r="AHM25" s="342"/>
      <c r="AHN25" s="342"/>
      <c r="AHO25" s="342"/>
      <c r="AHP25" s="342"/>
      <c r="AHQ25" s="342"/>
      <c r="AHR25" s="342"/>
      <c r="AHS25" s="342"/>
      <c r="AHT25" s="342"/>
      <c r="AHU25" s="342"/>
      <c r="AHV25" s="342"/>
      <c r="AHW25" s="342"/>
      <c r="AHX25" s="342"/>
      <c r="AHY25" s="342"/>
      <c r="AHZ25" s="342"/>
      <c r="AIA25" s="342"/>
      <c r="AIB25" s="342"/>
      <c r="AIC25" s="342"/>
      <c r="AID25" s="342"/>
      <c r="AIE25" s="342"/>
      <c r="AIF25" s="342"/>
      <c r="AIG25" s="342"/>
      <c r="AIH25" s="342"/>
      <c r="AII25" s="342"/>
      <c r="AIJ25" s="342"/>
      <c r="AIK25" s="342"/>
      <c r="AIL25" s="342"/>
      <c r="AIM25" s="342"/>
      <c r="AIN25" s="342"/>
      <c r="AIO25" s="342"/>
      <c r="AIP25" s="342"/>
      <c r="AIQ25" s="342"/>
      <c r="AIR25" s="342"/>
      <c r="AIS25" s="342"/>
      <c r="AIT25" s="342"/>
      <c r="AIU25" s="342"/>
      <c r="AIV25" s="342"/>
      <c r="AIW25" s="342"/>
      <c r="AIX25" s="342"/>
      <c r="AIY25" s="342"/>
      <c r="AIZ25" s="342"/>
      <c r="AJA25" s="342"/>
      <c r="AJB25" s="342"/>
      <c r="AJC25" s="342"/>
      <c r="AJD25" s="342"/>
      <c r="AJE25" s="342"/>
      <c r="AJF25" s="342"/>
      <c r="AJG25" s="342"/>
      <c r="AJH25" s="342"/>
      <c r="AJI25" s="342"/>
      <c r="AJJ25" s="342"/>
      <c r="AJK25" s="342"/>
      <c r="AJL25" s="342"/>
      <c r="AJM25" s="342"/>
      <c r="AJN25" s="342"/>
      <c r="AJO25" s="342"/>
      <c r="AJP25" s="342"/>
      <c r="AJQ25" s="342"/>
      <c r="AJR25" s="342"/>
      <c r="AJS25" s="342"/>
      <c r="AJT25" s="342"/>
      <c r="AJU25" s="342"/>
      <c r="AJV25" s="342"/>
      <c r="AJW25" s="342"/>
      <c r="AJX25" s="342"/>
      <c r="AJY25" s="342"/>
      <c r="AJZ25" s="342"/>
      <c r="AKA25" s="342"/>
      <c r="AKB25" s="342"/>
      <c r="AKC25" s="342"/>
      <c r="AKD25" s="342"/>
      <c r="AKE25" s="342"/>
      <c r="AKF25" s="342"/>
      <c r="AKG25" s="342"/>
      <c r="AKH25" s="342"/>
      <c r="AKI25" s="342"/>
      <c r="AKJ25" s="342"/>
      <c r="AKK25" s="342"/>
      <c r="AKL25" s="342"/>
      <c r="AKM25" s="342"/>
      <c r="AKN25" s="342"/>
      <c r="AKO25" s="342"/>
      <c r="AKP25" s="342"/>
      <c r="AKQ25" s="342"/>
      <c r="AKR25" s="342"/>
      <c r="AKS25" s="342"/>
      <c r="AKT25" s="342"/>
      <c r="AKU25" s="342"/>
    </row>
    <row r="26" spans="1:983" s="140" customFormat="1" ht="39.950000000000003" customHeight="1" x14ac:dyDescent="0.7">
      <c r="A26" s="339" t="s">
        <v>59</v>
      </c>
      <c r="B26" s="368">
        <v>92140422</v>
      </c>
      <c r="C26" s="368">
        <v>2559216</v>
      </c>
      <c r="D26" s="369">
        <v>6579339.9999999991</v>
      </c>
      <c r="E26" s="368">
        <v>13176450</v>
      </c>
      <c r="F26" s="369">
        <v>70709800</v>
      </c>
      <c r="G26" s="368">
        <v>17389107</v>
      </c>
      <c r="H26" s="368">
        <v>2655598.6586019201</v>
      </c>
      <c r="I26" s="368">
        <v>2195400</v>
      </c>
      <c r="J26" s="368">
        <v>207405333.65860191</v>
      </c>
      <c r="K26" s="369"/>
      <c r="L26" s="369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  <c r="AA26" s="342"/>
      <c r="AB26" s="342"/>
      <c r="AC26" s="342"/>
      <c r="AD26" s="342"/>
      <c r="AE26" s="342"/>
      <c r="AF26" s="342"/>
      <c r="AG26" s="342"/>
      <c r="AH26" s="342"/>
      <c r="AI26" s="342"/>
      <c r="AJ26" s="342"/>
      <c r="AK26" s="342"/>
      <c r="AL26" s="342"/>
      <c r="AM26" s="342"/>
      <c r="AN26" s="342"/>
      <c r="AO26" s="342"/>
      <c r="AP26" s="342"/>
      <c r="AQ26" s="342"/>
      <c r="AR26" s="342"/>
      <c r="AS26" s="342"/>
      <c r="AT26" s="342"/>
      <c r="AU26" s="342"/>
      <c r="AV26" s="342"/>
      <c r="AW26" s="342"/>
      <c r="AX26" s="342"/>
      <c r="AY26" s="342"/>
      <c r="AZ26" s="342"/>
      <c r="BA26" s="342"/>
      <c r="BB26" s="342"/>
      <c r="BC26" s="342"/>
      <c r="BD26" s="342"/>
      <c r="BE26" s="342"/>
      <c r="BF26" s="342"/>
      <c r="BG26" s="342"/>
      <c r="BH26" s="342"/>
      <c r="BI26" s="342"/>
      <c r="BJ26" s="342"/>
      <c r="BK26" s="342"/>
      <c r="BL26" s="342"/>
      <c r="BM26" s="342"/>
      <c r="BN26" s="342"/>
      <c r="BO26" s="342"/>
      <c r="BP26" s="342"/>
      <c r="BQ26" s="342"/>
      <c r="BR26" s="342"/>
      <c r="BS26" s="342"/>
      <c r="BT26" s="342"/>
      <c r="BU26" s="342"/>
      <c r="BV26" s="342"/>
      <c r="BW26" s="342"/>
      <c r="BX26" s="342"/>
      <c r="BY26" s="342"/>
      <c r="BZ26" s="342"/>
      <c r="CA26" s="342"/>
      <c r="CB26" s="342"/>
      <c r="CC26" s="342"/>
      <c r="CD26" s="342"/>
      <c r="CE26" s="342"/>
      <c r="CF26" s="342"/>
      <c r="CG26" s="342"/>
      <c r="CH26" s="342"/>
      <c r="CI26" s="342"/>
      <c r="CJ26" s="342"/>
      <c r="CK26" s="342"/>
      <c r="CL26" s="342"/>
      <c r="CM26" s="342"/>
      <c r="CN26" s="342"/>
      <c r="CO26" s="342"/>
      <c r="CP26" s="342"/>
      <c r="CQ26" s="342"/>
      <c r="CR26" s="342"/>
      <c r="CS26" s="342"/>
      <c r="CT26" s="342"/>
      <c r="CU26" s="342"/>
      <c r="CV26" s="342"/>
      <c r="CW26" s="342"/>
      <c r="CX26" s="342"/>
      <c r="CY26" s="342"/>
      <c r="CZ26" s="342"/>
      <c r="DA26" s="342"/>
      <c r="DB26" s="342"/>
      <c r="DC26" s="342"/>
      <c r="DD26" s="342"/>
      <c r="DE26" s="342"/>
      <c r="DF26" s="342"/>
      <c r="DG26" s="342"/>
      <c r="DH26" s="342"/>
      <c r="DI26" s="342"/>
      <c r="DJ26" s="342"/>
      <c r="DK26" s="342"/>
      <c r="DL26" s="342"/>
      <c r="DM26" s="342"/>
      <c r="DN26" s="342"/>
      <c r="DO26" s="342"/>
      <c r="DP26" s="342"/>
      <c r="DQ26" s="342"/>
      <c r="DR26" s="342"/>
      <c r="DS26" s="342"/>
      <c r="DT26" s="342"/>
      <c r="DU26" s="342"/>
      <c r="DV26" s="342"/>
      <c r="DW26" s="342"/>
      <c r="DX26" s="342"/>
      <c r="DY26" s="342"/>
      <c r="DZ26" s="342"/>
      <c r="EA26" s="342"/>
      <c r="EB26" s="342"/>
      <c r="EC26" s="342"/>
      <c r="ED26" s="342"/>
      <c r="EE26" s="342"/>
      <c r="EF26" s="342"/>
      <c r="EG26" s="342"/>
      <c r="EH26" s="342"/>
      <c r="EI26" s="342"/>
      <c r="EJ26" s="342"/>
      <c r="EK26" s="342"/>
      <c r="EL26" s="342"/>
      <c r="EM26" s="342"/>
      <c r="EN26" s="342"/>
      <c r="EO26" s="342"/>
      <c r="EP26" s="342"/>
      <c r="EQ26" s="342"/>
      <c r="ER26" s="342"/>
      <c r="ES26" s="342"/>
      <c r="ET26" s="342"/>
      <c r="EU26" s="342"/>
      <c r="EV26" s="342"/>
      <c r="EW26" s="342"/>
      <c r="EX26" s="342"/>
      <c r="EY26" s="342"/>
      <c r="EZ26" s="342"/>
      <c r="FA26" s="342"/>
      <c r="FB26" s="342"/>
      <c r="FC26" s="342"/>
      <c r="FD26" s="342"/>
      <c r="FE26" s="342"/>
      <c r="FF26" s="342"/>
      <c r="FG26" s="342"/>
      <c r="FH26" s="342"/>
      <c r="FI26" s="342"/>
      <c r="FJ26" s="342"/>
      <c r="FK26" s="342"/>
      <c r="FL26" s="342"/>
      <c r="FM26" s="342"/>
      <c r="FN26" s="342"/>
      <c r="FO26" s="342"/>
      <c r="FP26" s="342"/>
      <c r="FQ26" s="342"/>
      <c r="FR26" s="342"/>
      <c r="FS26" s="342"/>
      <c r="FT26" s="342"/>
      <c r="FU26" s="342"/>
      <c r="FV26" s="342"/>
      <c r="FW26" s="342"/>
      <c r="FX26" s="342"/>
      <c r="FY26" s="342"/>
      <c r="FZ26" s="342"/>
      <c r="GA26" s="342"/>
      <c r="GB26" s="342"/>
      <c r="GC26" s="342"/>
      <c r="GD26" s="342"/>
      <c r="GE26" s="342"/>
      <c r="GF26" s="342"/>
      <c r="GG26" s="342"/>
      <c r="GH26" s="342"/>
      <c r="GI26" s="342"/>
      <c r="GJ26" s="342"/>
      <c r="GK26" s="342"/>
      <c r="GL26" s="342"/>
      <c r="GM26" s="342"/>
      <c r="GN26" s="342"/>
      <c r="GO26" s="342"/>
      <c r="GP26" s="342"/>
      <c r="GQ26" s="342"/>
      <c r="GR26" s="342"/>
      <c r="GS26" s="342"/>
      <c r="GT26" s="342"/>
      <c r="GU26" s="342"/>
      <c r="GV26" s="342"/>
      <c r="GW26" s="342"/>
      <c r="GX26" s="342"/>
      <c r="GY26" s="342"/>
      <c r="GZ26" s="342"/>
      <c r="HA26" s="342"/>
      <c r="HB26" s="342"/>
      <c r="HC26" s="342"/>
      <c r="HD26" s="342"/>
      <c r="HE26" s="342"/>
      <c r="HF26" s="342"/>
      <c r="HG26" s="342"/>
      <c r="HH26" s="342"/>
      <c r="HI26" s="342"/>
      <c r="HJ26" s="342"/>
      <c r="HK26" s="342"/>
      <c r="HL26" s="342"/>
      <c r="HM26" s="342"/>
      <c r="HN26" s="342"/>
      <c r="HO26" s="342"/>
      <c r="HP26" s="342"/>
      <c r="HQ26" s="342"/>
      <c r="HR26" s="342"/>
      <c r="HS26" s="342"/>
      <c r="HT26" s="342"/>
      <c r="HU26" s="342"/>
      <c r="HV26" s="342"/>
      <c r="HW26" s="342"/>
      <c r="HX26" s="342"/>
      <c r="HY26" s="342"/>
      <c r="HZ26" s="342"/>
      <c r="IA26" s="342"/>
      <c r="IB26" s="342"/>
      <c r="IC26" s="342"/>
      <c r="ID26" s="342"/>
      <c r="IE26" s="342"/>
      <c r="IF26" s="342"/>
      <c r="IG26" s="342"/>
      <c r="IH26" s="342"/>
      <c r="II26" s="342"/>
      <c r="IJ26" s="342"/>
      <c r="IK26" s="342"/>
      <c r="IL26" s="342"/>
      <c r="IM26" s="342"/>
      <c r="IN26" s="342"/>
      <c r="IO26" s="342"/>
      <c r="IP26" s="342"/>
      <c r="IQ26" s="342"/>
      <c r="IR26" s="342"/>
      <c r="IS26" s="342"/>
      <c r="IT26" s="342"/>
      <c r="IU26" s="342"/>
      <c r="IV26" s="342"/>
      <c r="IW26" s="342"/>
      <c r="IX26" s="342"/>
      <c r="IY26" s="342"/>
      <c r="IZ26" s="342"/>
      <c r="JA26" s="342"/>
      <c r="JB26" s="342"/>
      <c r="JC26" s="342"/>
      <c r="JD26" s="342"/>
      <c r="JE26" s="342"/>
      <c r="JF26" s="342"/>
      <c r="JG26" s="342"/>
      <c r="JH26" s="342"/>
      <c r="JI26" s="342"/>
      <c r="JJ26" s="342"/>
      <c r="JK26" s="342"/>
      <c r="JL26" s="342"/>
      <c r="JM26" s="342"/>
      <c r="JN26" s="342"/>
      <c r="JO26" s="342"/>
      <c r="JP26" s="342"/>
      <c r="JQ26" s="342"/>
      <c r="JR26" s="342"/>
      <c r="JS26" s="342"/>
      <c r="JT26" s="342"/>
      <c r="JU26" s="342"/>
      <c r="JV26" s="342"/>
      <c r="JW26" s="342"/>
      <c r="JX26" s="342"/>
      <c r="JY26" s="342"/>
      <c r="JZ26" s="342"/>
      <c r="KA26" s="342"/>
      <c r="KB26" s="342"/>
      <c r="KC26" s="342"/>
      <c r="KD26" s="342"/>
      <c r="KE26" s="342"/>
      <c r="KF26" s="342"/>
      <c r="KG26" s="342"/>
      <c r="KH26" s="342"/>
      <c r="KI26" s="342"/>
      <c r="KJ26" s="342"/>
      <c r="KK26" s="342"/>
      <c r="KL26" s="342"/>
      <c r="KM26" s="342"/>
      <c r="KN26" s="342"/>
      <c r="KO26" s="342"/>
      <c r="KP26" s="342"/>
      <c r="KQ26" s="342"/>
      <c r="KR26" s="342"/>
      <c r="KS26" s="342"/>
      <c r="KT26" s="342"/>
      <c r="KU26" s="342"/>
      <c r="KV26" s="342"/>
      <c r="KW26" s="342"/>
      <c r="KX26" s="342"/>
      <c r="KY26" s="342"/>
      <c r="KZ26" s="342"/>
      <c r="LA26" s="342"/>
      <c r="LB26" s="342"/>
      <c r="LC26" s="342"/>
      <c r="LD26" s="342"/>
      <c r="LE26" s="342"/>
      <c r="LF26" s="342"/>
      <c r="LG26" s="342"/>
      <c r="LH26" s="342"/>
      <c r="LI26" s="342"/>
      <c r="LJ26" s="342"/>
      <c r="LK26" s="342"/>
      <c r="LL26" s="342"/>
      <c r="LM26" s="342"/>
      <c r="LN26" s="342"/>
      <c r="LO26" s="342"/>
      <c r="LP26" s="342"/>
      <c r="LQ26" s="342"/>
      <c r="LR26" s="342"/>
      <c r="LS26" s="342"/>
      <c r="LT26" s="342"/>
      <c r="LU26" s="342"/>
      <c r="LV26" s="342"/>
      <c r="LW26" s="342"/>
      <c r="LX26" s="342"/>
      <c r="LY26" s="342"/>
      <c r="LZ26" s="342"/>
      <c r="MA26" s="342"/>
      <c r="MB26" s="342"/>
      <c r="MC26" s="342"/>
      <c r="MD26" s="342"/>
      <c r="ME26" s="342"/>
      <c r="MF26" s="342"/>
      <c r="MG26" s="342"/>
      <c r="MH26" s="342"/>
      <c r="MI26" s="342"/>
      <c r="MJ26" s="342"/>
      <c r="MK26" s="342"/>
      <c r="ML26" s="342"/>
      <c r="MM26" s="342"/>
      <c r="MN26" s="342"/>
      <c r="MO26" s="342"/>
      <c r="MP26" s="342"/>
      <c r="MQ26" s="342"/>
      <c r="MR26" s="342"/>
      <c r="MS26" s="342"/>
      <c r="MT26" s="342"/>
      <c r="MU26" s="342"/>
      <c r="MV26" s="342"/>
      <c r="MW26" s="342"/>
      <c r="MX26" s="342"/>
      <c r="MY26" s="342"/>
      <c r="MZ26" s="342"/>
      <c r="NA26" s="342"/>
      <c r="NB26" s="342"/>
      <c r="NC26" s="342"/>
      <c r="ND26" s="342"/>
      <c r="NE26" s="342"/>
      <c r="NF26" s="342"/>
      <c r="NG26" s="342"/>
      <c r="NH26" s="342"/>
      <c r="NI26" s="342"/>
      <c r="NJ26" s="342"/>
      <c r="NK26" s="342"/>
      <c r="NL26" s="342"/>
      <c r="NM26" s="342"/>
      <c r="NN26" s="342"/>
      <c r="NO26" s="342"/>
      <c r="NP26" s="342"/>
      <c r="NQ26" s="342"/>
      <c r="NR26" s="342"/>
      <c r="NS26" s="342"/>
      <c r="NT26" s="342"/>
      <c r="NU26" s="342"/>
      <c r="NV26" s="342"/>
      <c r="NW26" s="342"/>
      <c r="NX26" s="342"/>
      <c r="NY26" s="342"/>
      <c r="NZ26" s="342"/>
      <c r="OA26" s="342"/>
      <c r="OB26" s="342"/>
      <c r="OC26" s="342"/>
      <c r="OD26" s="342"/>
      <c r="OE26" s="342"/>
      <c r="OF26" s="342"/>
      <c r="OG26" s="342"/>
      <c r="OH26" s="342"/>
      <c r="OI26" s="342"/>
      <c r="OJ26" s="342"/>
      <c r="OK26" s="342"/>
      <c r="OL26" s="342"/>
      <c r="OM26" s="342"/>
      <c r="ON26" s="342"/>
      <c r="OO26" s="342"/>
      <c r="OP26" s="342"/>
      <c r="OQ26" s="342"/>
      <c r="OR26" s="342"/>
      <c r="OS26" s="342"/>
      <c r="OT26" s="342"/>
      <c r="OU26" s="342"/>
      <c r="OV26" s="342"/>
      <c r="OW26" s="342"/>
      <c r="OX26" s="342"/>
      <c r="OY26" s="342"/>
      <c r="OZ26" s="342"/>
      <c r="PA26" s="342"/>
      <c r="PB26" s="342"/>
      <c r="PC26" s="342"/>
      <c r="PD26" s="342"/>
      <c r="PE26" s="342"/>
      <c r="PF26" s="342"/>
      <c r="PG26" s="342"/>
      <c r="PH26" s="342"/>
      <c r="PI26" s="342"/>
      <c r="PJ26" s="342"/>
      <c r="PK26" s="342"/>
      <c r="PL26" s="342"/>
      <c r="PM26" s="342"/>
      <c r="PN26" s="342"/>
      <c r="PO26" s="342"/>
      <c r="PP26" s="342"/>
      <c r="PQ26" s="342"/>
      <c r="PR26" s="342"/>
      <c r="PS26" s="342"/>
      <c r="PT26" s="342"/>
      <c r="PU26" s="342"/>
      <c r="PV26" s="342"/>
      <c r="PW26" s="342"/>
      <c r="PX26" s="342"/>
      <c r="PY26" s="342"/>
      <c r="PZ26" s="342"/>
      <c r="QA26" s="342"/>
      <c r="QB26" s="342"/>
      <c r="QC26" s="342"/>
      <c r="QD26" s="342"/>
      <c r="QE26" s="342"/>
      <c r="QF26" s="342"/>
      <c r="QG26" s="342"/>
      <c r="QH26" s="342"/>
      <c r="QI26" s="342"/>
      <c r="QJ26" s="342"/>
      <c r="QK26" s="342"/>
      <c r="QL26" s="342"/>
      <c r="QM26" s="342"/>
      <c r="QN26" s="342"/>
      <c r="QO26" s="342"/>
      <c r="QP26" s="342"/>
      <c r="QQ26" s="342"/>
      <c r="QR26" s="342"/>
      <c r="QS26" s="342"/>
      <c r="QT26" s="342"/>
      <c r="QU26" s="342"/>
      <c r="QV26" s="342"/>
      <c r="QW26" s="342"/>
      <c r="QX26" s="342"/>
      <c r="QY26" s="342"/>
      <c r="QZ26" s="342"/>
      <c r="RA26" s="342"/>
      <c r="RB26" s="342"/>
      <c r="RC26" s="342"/>
      <c r="RD26" s="342"/>
      <c r="RE26" s="342"/>
      <c r="RF26" s="342"/>
      <c r="RG26" s="342"/>
      <c r="RH26" s="342"/>
      <c r="RI26" s="342"/>
      <c r="RJ26" s="342"/>
      <c r="RK26" s="342"/>
      <c r="RL26" s="342"/>
      <c r="RM26" s="342"/>
      <c r="RN26" s="342"/>
      <c r="RO26" s="342"/>
      <c r="RP26" s="342"/>
      <c r="RQ26" s="342"/>
      <c r="RR26" s="342"/>
      <c r="RS26" s="342"/>
      <c r="RT26" s="342"/>
      <c r="RU26" s="342"/>
      <c r="RV26" s="342"/>
      <c r="RW26" s="342"/>
      <c r="RX26" s="342"/>
      <c r="RY26" s="342"/>
      <c r="RZ26" s="342"/>
      <c r="SA26" s="342"/>
      <c r="SB26" s="342"/>
      <c r="SC26" s="342"/>
      <c r="SD26" s="342"/>
      <c r="SE26" s="342"/>
      <c r="SF26" s="342"/>
      <c r="SG26" s="342"/>
      <c r="SH26" s="342"/>
      <c r="SI26" s="342"/>
      <c r="SJ26" s="342"/>
      <c r="SK26" s="342"/>
      <c r="SL26" s="342"/>
      <c r="SM26" s="342"/>
      <c r="SN26" s="342"/>
      <c r="SO26" s="342"/>
      <c r="SP26" s="342"/>
      <c r="SQ26" s="342"/>
      <c r="SR26" s="342"/>
      <c r="SS26" s="342"/>
      <c r="ST26" s="342"/>
      <c r="SU26" s="342"/>
      <c r="SV26" s="342"/>
      <c r="SW26" s="342"/>
      <c r="SX26" s="342"/>
      <c r="SY26" s="342"/>
      <c r="SZ26" s="342"/>
      <c r="TA26" s="342"/>
      <c r="TB26" s="342"/>
      <c r="TC26" s="342"/>
      <c r="TD26" s="342"/>
      <c r="TE26" s="342"/>
      <c r="TF26" s="342"/>
      <c r="TG26" s="342"/>
      <c r="TH26" s="342"/>
      <c r="TI26" s="342"/>
      <c r="TJ26" s="342"/>
      <c r="TK26" s="342"/>
      <c r="TL26" s="342"/>
      <c r="TM26" s="342"/>
      <c r="TN26" s="342"/>
      <c r="TO26" s="342"/>
      <c r="TP26" s="342"/>
      <c r="TQ26" s="342"/>
      <c r="TR26" s="342"/>
      <c r="TS26" s="342"/>
      <c r="TT26" s="342"/>
      <c r="TU26" s="342"/>
      <c r="TV26" s="342"/>
      <c r="TW26" s="342"/>
      <c r="TX26" s="342"/>
      <c r="TY26" s="342"/>
      <c r="TZ26" s="342"/>
      <c r="UA26" s="342"/>
      <c r="UB26" s="342"/>
      <c r="UC26" s="342"/>
      <c r="UD26" s="342"/>
      <c r="UE26" s="342"/>
      <c r="UF26" s="342"/>
      <c r="UG26" s="342"/>
      <c r="UH26" s="342"/>
      <c r="UI26" s="342"/>
      <c r="UJ26" s="342"/>
      <c r="UK26" s="342"/>
      <c r="UL26" s="342"/>
      <c r="UM26" s="342"/>
      <c r="UN26" s="342"/>
      <c r="UO26" s="342"/>
      <c r="UP26" s="342"/>
      <c r="UQ26" s="342"/>
      <c r="UR26" s="342"/>
      <c r="US26" s="342"/>
      <c r="UT26" s="342"/>
      <c r="UU26" s="342"/>
      <c r="UV26" s="342"/>
      <c r="UW26" s="342"/>
      <c r="UX26" s="342"/>
      <c r="UY26" s="342"/>
      <c r="UZ26" s="342"/>
      <c r="VA26" s="342"/>
      <c r="VB26" s="342"/>
      <c r="VC26" s="342"/>
      <c r="VD26" s="342"/>
      <c r="VE26" s="342"/>
      <c r="VF26" s="342"/>
      <c r="VG26" s="342"/>
      <c r="VH26" s="342"/>
      <c r="VI26" s="342"/>
      <c r="VJ26" s="342"/>
      <c r="VK26" s="342"/>
      <c r="VL26" s="342"/>
      <c r="VM26" s="342"/>
      <c r="VN26" s="342"/>
      <c r="VO26" s="342"/>
      <c r="VP26" s="342"/>
      <c r="VQ26" s="342"/>
      <c r="VR26" s="342"/>
      <c r="VS26" s="342"/>
      <c r="VT26" s="342"/>
      <c r="VU26" s="342"/>
      <c r="VV26" s="342"/>
      <c r="VW26" s="342"/>
      <c r="VX26" s="342"/>
      <c r="VY26" s="342"/>
      <c r="VZ26" s="342"/>
      <c r="WA26" s="342"/>
      <c r="WB26" s="342"/>
      <c r="WC26" s="342"/>
      <c r="WD26" s="342"/>
      <c r="WE26" s="342"/>
      <c r="WF26" s="342"/>
      <c r="WG26" s="342"/>
      <c r="WH26" s="342"/>
      <c r="WI26" s="342"/>
      <c r="WJ26" s="342"/>
      <c r="WK26" s="342"/>
      <c r="WL26" s="342"/>
      <c r="WM26" s="342"/>
      <c r="WN26" s="342"/>
      <c r="WO26" s="342"/>
      <c r="WP26" s="342"/>
      <c r="WQ26" s="342"/>
      <c r="WR26" s="342"/>
      <c r="WS26" s="342"/>
      <c r="WT26" s="342"/>
      <c r="WU26" s="342"/>
      <c r="WV26" s="342"/>
      <c r="WW26" s="342"/>
      <c r="WX26" s="342"/>
      <c r="WY26" s="342"/>
      <c r="WZ26" s="342"/>
      <c r="XA26" s="342"/>
      <c r="XB26" s="342"/>
      <c r="XC26" s="342"/>
      <c r="XD26" s="342"/>
      <c r="XE26" s="342"/>
      <c r="XF26" s="342"/>
      <c r="XG26" s="342"/>
      <c r="XH26" s="342"/>
      <c r="XI26" s="342"/>
      <c r="XJ26" s="342"/>
      <c r="XK26" s="342"/>
      <c r="XL26" s="342"/>
      <c r="XM26" s="342"/>
      <c r="XN26" s="342"/>
      <c r="XO26" s="342"/>
      <c r="XP26" s="342"/>
      <c r="XQ26" s="342"/>
      <c r="XR26" s="342"/>
      <c r="XS26" s="342"/>
      <c r="XT26" s="342"/>
      <c r="XU26" s="342"/>
      <c r="XV26" s="342"/>
      <c r="XW26" s="342"/>
      <c r="XX26" s="342"/>
      <c r="XY26" s="342"/>
      <c r="XZ26" s="342"/>
      <c r="YA26" s="342"/>
      <c r="YB26" s="342"/>
      <c r="YC26" s="342"/>
      <c r="YD26" s="342"/>
      <c r="YE26" s="342"/>
      <c r="YF26" s="342"/>
      <c r="YG26" s="342"/>
      <c r="YH26" s="342"/>
      <c r="YI26" s="342"/>
      <c r="YJ26" s="342"/>
      <c r="YK26" s="342"/>
      <c r="YL26" s="342"/>
      <c r="YM26" s="342"/>
      <c r="YN26" s="342"/>
      <c r="YO26" s="342"/>
      <c r="YP26" s="342"/>
      <c r="YQ26" s="342"/>
      <c r="YR26" s="342"/>
      <c r="YS26" s="342"/>
      <c r="YT26" s="342"/>
      <c r="YU26" s="342"/>
      <c r="YV26" s="342"/>
      <c r="YW26" s="342"/>
      <c r="YX26" s="342"/>
      <c r="YY26" s="342"/>
      <c r="YZ26" s="342"/>
      <c r="ZA26" s="342"/>
      <c r="ZB26" s="342"/>
      <c r="ZC26" s="342"/>
      <c r="ZD26" s="342"/>
      <c r="ZE26" s="342"/>
      <c r="ZF26" s="342"/>
      <c r="ZG26" s="342"/>
      <c r="ZH26" s="342"/>
      <c r="ZI26" s="342"/>
      <c r="ZJ26" s="342"/>
      <c r="ZK26" s="342"/>
      <c r="ZL26" s="342"/>
      <c r="ZM26" s="342"/>
      <c r="ZN26" s="342"/>
      <c r="ZO26" s="342"/>
      <c r="ZP26" s="342"/>
      <c r="ZQ26" s="342"/>
      <c r="ZR26" s="342"/>
      <c r="ZS26" s="342"/>
      <c r="ZT26" s="342"/>
      <c r="ZU26" s="342"/>
      <c r="ZV26" s="342"/>
      <c r="ZW26" s="342"/>
      <c r="ZX26" s="342"/>
      <c r="ZY26" s="342"/>
      <c r="ZZ26" s="342"/>
      <c r="AAA26" s="342"/>
      <c r="AAB26" s="342"/>
      <c r="AAC26" s="342"/>
      <c r="AAD26" s="342"/>
      <c r="AAE26" s="342"/>
      <c r="AAF26" s="342"/>
      <c r="AAG26" s="342"/>
      <c r="AAH26" s="342"/>
      <c r="AAI26" s="342"/>
      <c r="AAJ26" s="342"/>
      <c r="AAK26" s="342"/>
      <c r="AAL26" s="342"/>
      <c r="AAM26" s="342"/>
      <c r="AAN26" s="342"/>
      <c r="AAO26" s="342"/>
      <c r="AAP26" s="342"/>
      <c r="AAQ26" s="342"/>
      <c r="AAR26" s="342"/>
      <c r="AAS26" s="342"/>
      <c r="AAT26" s="342"/>
      <c r="AAU26" s="342"/>
      <c r="AAV26" s="342"/>
      <c r="AAW26" s="342"/>
      <c r="AAX26" s="342"/>
      <c r="AAY26" s="342"/>
      <c r="AAZ26" s="342"/>
      <c r="ABA26" s="342"/>
      <c r="ABB26" s="342"/>
      <c r="ABC26" s="342"/>
      <c r="ABD26" s="342"/>
      <c r="ABE26" s="342"/>
      <c r="ABF26" s="342"/>
      <c r="ABG26" s="342"/>
      <c r="ABH26" s="342"/>
      <c r="ABI26" s="342"/>
      <c r="ABJ26" s="342"/>
      <c r="ABK26" s="342"/>
      <c r="ABL26" s="342"/>
      <c r="ABM26" s="342"/>
      <c r="ABN26" s="342"/>
      <c r="ABO26" s="342"/>
      <c r="ABP26" s="342"/>
      <c r="ABQ26" s="342"/>
      <c r="ABR26" s="342"/>
      <c r="ABS26" s="342"/>
      <c r="ABT26" s="342"/>
      <c r="ABU26" s="342"/>
      <c r="ABV26" s="342"/>
      <c r="ABW26" s="342"/>
      <c r="ABX26" s="342"/>
      <c r="ABY26" s="342"/>
      <c r="ABZ26" s="342"/>
      <c r="ACA26" s="342"/>
      <c r="ACB26" s="342"/>
      <c r="ACC26" s="342"/>
      <c r="ACD26" s="342"/>
      <c r="ACE26" s="342"/>
      <c r="ACF26" s="342"/>
      <c r="ACG26" s="342"/>
      <c r="ACH26" s="342"/>
      <c r="ACI26" s="342"/>
      <c r="ACJ26" s="342"/>
      <c r="ACK26" s="342"/>
      <c r="ACL26" s="342"/>
      <c r="ACM26" s="342"/>
      <c r="ACN26" s="342"/>
      <c r="ACO26" s="342"/>
      <c r="ACP26" s="342"/>
      <c r="ACQ26" s="342"/>
      <c r="ACR26" s="342"/>
      <c r="ACS26" s="342"/>
      <c r="ACT26" s="342"/>
      <c r="ACU26" s="342"/>
      <c r="ACV26" s="342"/>
      <c r="ACW26" s="342"/>
      <c r="ACX26" s="342"/>
      <c r="ACY26" s="342"/>
      <c r="ACZ26" s="342"/>
      <c r="ADA26" s="342"/>
      <c r="ADB26" s="342"/>
      <c r="ADC26" s="342"/>
      <c r="ADD26" s="342"/>
      <c r="ADE26" s="342"/>
      <c r="ADF26" s="342"/>
      <c r="ADG26" s="342"/>
      <c r="ADH26" s="342"/>
      <c r="ADI26" s="342"/>
      <c r="ADJ26" s="342"/>
      <c r="ADK26" s="342"/>
      <c r="ADL26" s="342"/>
      <c r="ADM26" s="342"/>
      <c r="ADN26" s="342"/>
      <c r="ADO26" s="342"/>
      <c r="ADP26" s="342"/>
      <c r="ADQ26" s="342"/>
      <c r="ADR26" s="342"/>
      <c r="ADS26" s="342"/>
      <c r="ADT26" s="342"/>
      <c r="ADU26" s="342"/>
      <c r="ADV26" s="342"/>
      <c r="ADW26" s="342"/>
      <c r="ADX26" s="342"/>
      <c r="ADY26" s="342"/>
      <c r="ADZ26" s="342"/>
      <c r="AEA26" s="342"/>
      <c r="AEB26" s="342"/>
      <c r="AEC26" s="342"/>
      <c r="AED26" s="342"/>
      <c r="AEE26" s="342"/>
      <c r="AEF26" s="342"/>
      <c r="AEG26" s="342"/>
      <c r="AEH26" s="342"/>
      <c r="AEI26" s="342"/>
      <c r="AEJ26" s="342"/>
      <c r="AEK26" s="342"/>
      <c r="AEL26" s="342"/>
      <c r="AEM26" s="342"/>
      <c r="AEN26" s="342"/>
      <c r="AEO26" s="342"/>
      <c r="AEP26" s="342"/>
      <c r="AEQ26" s="342"/>
      <c r="AER26" s="342"/>
      <c r="AES26" s="342"/>
      <c r="AET26" s="342"/>
      <c r="AEU26" s="342"/>
      <c r="AEV26" s="342"/>
      <c r="AEW26" s="342"/>
      <c r="AEX26" s="342"/>
      <c r="AEY26" s="342"/>
      <c r="AEZ26" s="342"/>
      <c r="AFA26" s="342"/>
      <c r="AFB26" s="342"/>
      <c r="AFC26" s="342"/>
      <c r="AFD26" s="342"/>
      <c r="AFE26" s="342"/>
      <c r="AFF26" s="342"/>
      <c r="AFG26" s="342"/>
      <c r="AFH26" s="342"/>
      <c r="AFI26" s="342"/>
      <c r="AFJ26" s="342"/>
      <c r="AFK26" s="342"/>
      <c r="AFL26" s="342"/>
      <c r="AFM26" s="342"/>
      <c r="AFN26" s="342"/>
      <c r="AFO26" s="342"/>
      <c r="AFP26" s="342"/>
      <c r="AFQ26" s="342"/>
      <c r="AFR26" s="342"/>
      <c r="AFS26" s="342"/>
      <c r="AFT26" s="342"/>
      <c r="AFU26" s="342"/>
      <c r="AFV26" s="342"/>
      <c r="AFW26" s="342"/>
      <c r="AFX26" s="342"/>
      <c r="AFY26" s="342"/>
      <c r="AFZ26" s="342"/>
      <c r="AGA26" s="342"/>
      <c r="AGB26" s="342"/>
      <c r="AGC26" s="342"/>
      <c r="AGD26" s="342"/>
      <c r="AGE26" s="342"/>
      <c r="AGF26" s="342"/>
      <c r="AGG26" s="342"/>
      <c r="AGH26" s="342"/>
      <c r="AGI26" s="342"/>
      <c r="AGJ26" s="342"/>
      <c r="AGK26" s="342"/>
      <c r="AGL26" s="342"/>
      <c r="AGM26" s="342"/>
      <c r="AGN26" s="342"/>
      <c r="AGO26" s="342"/>
      <c r="AGP26" s="342"/>
      <c r="AGQ26" s="342"/>
      <c r="AGR26" s="342"/>
      <c r="AGS26" s="342"/>
      <c r="AGT26" s="342"/>
      <c r="AGU26" s="342"/>
      <c r="AGV26" s="342"/>
      <c r="AGW26" s="342"/>
      <c r="AGX26" s="342"/>
      <c r="AGY26" s="342"/>
      <c r="AGZ26" s="342"/>
      <c r="AHA26" s="342"/>
      <c r="AHB26" s="342"/>
      <c r="AHC26" s="342"/>
      <c r="AHD26" s="342"/>
      <c r="AHE26" s="342"/>
      <c r="AHF26" s="342"/>
      <c r="AHG26" s="342"/>
      <c r="AHH26" s="342"/>
      <c r="AHI26" s="342"/>
      <c r="AHJ26" s="342"/>
      <c r="AHK26" s="342"/>
      <c r="AHL26" s="342"/>
      <c r="AHM26" s="342"/>
      <c r="AHN26" s="342"/>
      <c r="AHO26" s="342"/>
      <c r="AHP26" s="342"/>
      <c r="AHQ26" s="342"/>
      <c r="AHR26" s="342"/>
      <c r="AHS26" s="342"/>
      <c r="AHT26" s="342"/>
      <c r="AHU26" s="342"/>
      <c r="AHV26" s="342"/>
      <c r="AHW26" s="342"/>
      <c r="AHX26" s="342"/>
      <c r="AHY26" s="342"/>
      <c r="AHZ26" s="342"/>
      <c r="AIA26" s="342"/>
      <c r="AIB26" s="342"/>
      <c r="AIC26" s="342"/>
      <c r="AID26" s="342"/>
      <c r="AIE26" s="342"/>
      <c r="AIF26" s="342"/>
      <c r="AIG26" s="342"/>
      <c r="AIH26" s="342"/>
      <c r="AII26" s="342"/>
      <c r="AIJ26" s="342"/>
      <c r="AIK26" s="342"/>
      <c r="AIL26" s="342"/>
      <c r="AIM26" s="342"/>
      <c r="AIN26" s="342"/>
      <c r="AIO26" s="342"/>
      <c r="AIP26" s="342"/>
      <c r="AIQ26" s="342"/>
      <c r="AIR26" s="342"/>
      <c r="AIS26" s="342"/>
      <c r="AIT26" s="342"/>
      <c r="AIU26" s="342"/>
      <c r="AIV26" s="342"/>
      <c r="AIW26" s="342"/>
      <c r="AIX26" s="342"/>
      <c r="AIY26" s="342"/>
      <c r="AIZ26" s="342"/>
      <c r="AJA26" s="342"/>
      <c r="AJB26" s="342"/>
      <c r="AJC26" s="342"/>
      <c r="AJD26" s="342"/>
      <c r="AJE26" s="342"/>
      <c r="AJF26" s="342"/>
      <c r="AJG26" s="342"/>
      <c r="AJH26" s="342"/>
      <c r="AJI26" s="342"/>
      <c r="AJJ26" s="342"/>
      <c r="AJK26" s="342"/>
      <c r="AJL26" s="342"/>
      <c r="AJM26" s="342"/>
      <c r="AJN26" s="342"/>
      <c r="AJO26" s="342"/>
      <c r="AJP26" s="342"/>
      <c r="AJQ26" s="342"/>
      <c r="AJR26" s="342"/>
      <c r="AJS26" s="342"/>
      <c r="AJT26" s="342"/>
      <c r="AJU26" s="342"/>
      <c r="AJV26" s="342"/>
      <c r="AJW26" s="342"/>
      <c r="AJX26" s="342"/>
      <c r="AJY26" s="342"/>
      <c r="AJZ26" s="342"/>
      <c r="AKA26" s="342"/>
      <c r="AKB26" s="342"/>
      <c r="AKC26" s="342"/>
      <c r="AKD26" s="342"/>
      <c r="AKE26" s="342"/>
      <c r="AKF26" s="342"/>
      <c r="AKG26" s="342"/>
      <c r="AKH26" s="342"/>
      <c r="AKI26" s="342"/>
      <c r="AKJ26" s="342"/>
      <c r="AKK26" s="342"/>
      <c r="AKL26" s="342"/>
      <c r="AKM26" s="342"/>
      <c r="AKN26" s="342"/>
      <c r="AKO26" s="342"/>
      <c r="AKP26" s="342"/>
      <c r="AKQ26" s="342"/>
      <c r="AKR26" s="342"/>
      <c r="AKS26" s="342"/>
      <c r="AKT26" s="342"/>
      <c r="AKU26" s="342"/>
    </row>
    <row r="27" spans="1:983" s="140" customFormat="1" ht="39.950000000000003" customHeight="1" x14ac:dyDescent="0.7">
      <c r="A27" s="339" t="s">
        <v>60</v>
      </c>
      <c r="B27" s="368">
        <v>107372971</v>
      </c>
      <c r="C27" s="368">
        <v>3220504</v>
      </c>
      <c r="D27" s="369">
        <v>4981510</v>
      </c>
      <c r="E27" s="368">
        <v>15140430</v>
      </c>
      <c r="F27" s="369">
        <v>91124369</v>
      </c>
      <c r="G27" s="368">
        <v>18528387</v>
      </c>
      <c r="H27" s="368">
        <v>4040128.4442356001</v>
      </c>
      <c r="I27" s="368">
        <v>2343640</v>
      </c>
      <c r="J27" s="368">
        <v>246751939.44423559</v>
      </c>
      <c r="K27" s="369"/>
      <c r="L27" s="369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  <c r="AA27" s="342"/>
      <c r="AB27" s="342"/>
      <c r="AC27" s="342"/>
      <c r="AD27" s="342"/>
      <c r="AE27" s="342"/>
      <c r="AF27" s="342"/>
      <c r="AG27" s="342"/>
      <c r="AH27" s="342"/>
      <c r="AI27" s="342"/>
      <c r="AJ27" s="342"/>
      <c r="AK27" s="342"/>
      <c r="AL27" s="342"/>
      <c r="AM27" s="342"/>
      <c r="AN27" s="342"/>
      <c r="AO27" s="342"/>
      <c r="AP27" s="342"/>
      <c r="AQ27" s="342"/>
      <c r="AR27" s="342"/>
      <c r="AS27" s="342"/>
      <c r="AT27" s="342"/>
      <c r="AU27" s="342"/>
      <c r="AV27" s="342"/>
      <c r="AW27" s="342"/>
      <c r="AX27" s="342"/>
      <c r="AY27" s="342"/>
      <c r="AZ27" s="342"/>
      <c r="BA27" s="342"/>
      <c r="BB27" s="342"/>
      <c r="BC27" s="342"/>
      <c r="BD27" s="342"/>
      <c r="BE27" s="342"/>
      <c r="BF27" s="342"/>
      <c r="BG27" s="342"/>
      <c r="BH27" s="342"/>
      <c r="BI27" s="342"/>
      <c r="BJ27" s="342"/>
      <c r="BK27" s="342"/>
      <c r="BL27" s="342"/>
      <c r="BM27" s="342"/>
      <c r="BN27" s="342"/>
      <c r="BO27" s="342"/>
      <c r="BP27" s="342"/>
      <c r="BQ27" s="342"/>
      <c r="BR27" s="342"/>
      <c r="BS27" s="342"/>
      <c r="BT27" s="342"/>
      <c r="BU27" s="342"/>
      <c r="BV27" s="342"/>
      <c r="BW27" s="342"/>
      <c r="BX27" s="342"/>
      <c r="BY27" s="342"/>
      <c r="BZ27" s="342"/>
      <c r="CA27" s="342"/>
      <c r="CB27" s="342"/>
      <c r="CC27" s="342"/>
      <c r="CD27" s="342"/>
      <c r="CE27" s="342"/>
      <c r="CF27" s="342"/>
      <c r="CG27" s="342"/>
      <c r="CH27" s="342"/>
      <c r="CI27" s="342"/>
      <c r="CJ27" s="342"/>
      <c r="CK27" s="342"/>
      <c r="CL27" s="342"/>
      <c r="CM27" s="342"/>
      <c r="CN27" s="342"/>
      <c r="CO27" s="342"/>
      <c r="CP27" s="342"/>
      <c r="CQ27" s="342"/>
      <c r="CR27" s="342"/>
      <c r="CS27" s="342"/>
      <c r="CT27" s="342"/>
      <c r="CU27" s="342"/>
      <c r="CV27" s="342"/>
      <c r="CW27" s="342"/>
      <c r="CX27" s="342"/>
      <c r="CY27" s="342"/>
      <c r="CZ27" s="342"/>
      <c r="DA27" s="342"/>
      <c r="DB27" s="342"/>
      <c r="DC27" s="342"/>
      <c r="DD27" s="342"/>
      <c r="DE27" s="342"/>
      <c r="DF27" s="342"/>
      <c r="DG27" s="342"/>
      <c r="DH27" s="342"/>
      <c r="DI27" s="342"/>
      <c r="DJ27" s="342"/>
      <c r="DK27" s="342"/>
      <c r="DL27" s="342"/>
      <c r="DM27" s="342"/>
      <c r="DN27" s="342"/>
      <c r="DO27" s="342"/>
      <c r="DP27" s="342"/>
      <c r="DQ27" s="342"/>
      <c r="DR27" s="342"/>
      <c r="DS27" s="342"/>
      <c r="DT27" s="342"/>
      <c r="DU27" s="342"/>
      <c r="DV27" s="342"/>
      <c r="DW27" s="342"/>
      <c r="DX27" s="342"/>
      <c r="DY27" s="342"/>
      <c r="DZ27" s="342"/>
      <c r="EA27" s="342"/>
      <c r="EB27" s="342"/>
      <c r="EC27" s="342"/>
      <c r="ED27" s="342"/>
      <c r="EE27" s="342"/>
      <c r="EF27" s="342"/>
      <c r="EG27" s="342"/>
      <c r="EH27" s="342"/>
      <c r="EI27" s="342"/>
      <c r="EJ27" s="342"/>
      <c r="EK27" s="342"/>
      <c r="EL27" s="342"/>
      <c r="EM27" s="342"/>
      <c r="EN27" s="342"/>
      <c r="EO27" s="342"/>
      <c r="EP27" s="342"/>
      <c r="EQ27" s="342"/>
      <c r="ER27" s="342"/>
      <c r="ES27" s="342"/>
      <c r="ET27" s="342"/>
      <c r="EU27" s="342"/>
      <c r="EV27" s="342"/>
      <c r="EW27" s="342"/>
      <c r="EX27" s="342"/>
      <c r="EY27" s="342"/>
      <c r="EZ27" s="342"/>
      <c r="FA27" s="342"/>
      <c r="FB27" s="342"/>
      <c r="FC27" s="342"/>
      <c r="FD27" s="342"/>
      <c r="FE27" s="342"/>
      <c r="FF27" s="342"/>
      <c r="FG27" s="342"/>
      <c r="FH27" s="342"/>
      <c r="FI27" s="342"/>
      <c r="FJ27" s="342"/>
      <c r="FK27" s="342"/>
      <c r="FL27" s="342"/>
      <c r="FM27" s="342"/>
      <c r="FN27" s="342"/>
      <c r="FO27" s="342"/>
      <c r="FP27" s="342"/>
      <c r="FQ27" s="342"/>
      <c r="FR27" s="342"/>
      <c r="FS27" s="342"/>
      <c r="FT27" s="342"/>
      <c r="FU27" s="342"/>
      <c r="FV27" s="342"/>
      <c r="FW27" s="342"/>
      <c r="FX27" s="342"/>
      <c r="FY27" s="342"/>
      <c r="FZ27" s="342"/>
      <c r="GA27" s="342"/>
      <c r="GB27" s="342"/>
      <c r="GC27" s="342"/>
      <c r="GD27" s="342"/>
      <c r="GE27" s="342"/>
      <c r="GF27" s="342"/>
      <c r="GG27" s="342"/>
      <c r="GH27" s="342"/>
      <c r="GI27" s="342"/>
      <c r="GJ27" s="342"/>
      <c r="GK27" s="342"/>
      <c r="GL27" s="342"/>
      <c r="GM27" s="342"/>
      <c r="GN27" s="342"/>
      <c r="GO27" s="342"/>
      <c r="GP27" s="342"/>
      <c r="GQ27" s="342"/>
      <c r="GR27" s="342"/>
      <c r="GS27" s="342"/>
      <c r="GT27" s="342"/>
      <c r="GU27" s="342"/>
      <c r="GV27" s="342"/>
      <c r="GW27" s="342"/>
      <c r="GX27" s="342"/>
      <c r="GY27" s="342"/>
      <c r="GZ27" s="342"/>
      <c r="HA27" s="342"/>
      <c r="HB27" s="342"/>
      <c r="HC27" s="342"/>
      <c r="HD27" s="342"/>
      <c r="HE27" s="342"/>
      <c r="HF27" s="342"/>
      <c r="HG27" s="342"/>
      <c r="HH27" s="342"/>
      <c r="HI27" s="342"/>
      <c r="HJ27" s="342"/>
      <c r="HK27" s="342"/>
      <c r="HL27" s="342"/>
      <c r="HM27" s="342"/>
      <c r="HN27" s="342"/>
      <c r="HO27" s="342"/>
      <c r="HP27" s="342"/>
      <c r="HQ27" s="342"/>
      <c r="HR27" s="342"/>
      <c r="HS27" s="342"/>
      <c r="HT27" s="342"/>
      <c r="HU27" s="342"/>
      <c r="HV27" s="342"/>
      <c r="HW27" s="342"/>
      <c r="HX27" s="342"/>
      <c r="HY27" s="342"/>
      <c r="HZ27" s="342"/>
      <c r="IA27" s="342"/>
      <c r="IB27" s="342"/>
      <c r="IC27" s="342"/>
      <c r="ID27" s="342"/>
      <c r="IE27" s="342"/>
      <c r="IF27" s="342"/>
      <c r="IG27" s="342"/>
      <c r="IH27" s="342"/>
      <c r="II27" s="342"/>
      <c r="IJ27" s="342"/>
      <c r="IK27" s="342"/>
      <c r="IL27" s="342"/>
      <c r="IM27" s="342"/>
      <c r="IN27" s="342"/>
      <c r="IO27" s="342"/>
      <c r="IP27" s="342"/>
      <c r="IQ27" s="342"/>
      <c r="IR27" s="342"/>
      <c r="IS27" s="342"/>
      <c r="IT27" s="342"/>
      <c r="IU27" s="342"/>
      <c r="IV27" s="342"/>
      <c r="IW27" s="342"/>
      <c r="IX27" s="342"/>
      <c r="IY27" s="342"/>
      <c r="IZ27" s="342"/>
      <c r="JA27" s="342"/>
      <c r="JB27" s="342"/>
      <c r="JC27" s="342"/>
      <c r="JD27" s="342"/>
      <c r="JE27" s="342"/>
      <c r="JF27" s="342"/>
      <c r="JG27" s="342"/>
      <c r="JH27" s="342"/>
      <c r="JI27" s="342"/>
      <c r="JJ27" s="342"/>
      <c r="JK27" s="342"/>
      <c r="JL27" s="342"/>
      <c r="JM27" s="342"/>
      <c r="JN27" s="342"/>
      <c r="JO27" s="342"/>
      <c r="JP27" s="342"/>
      <c r="JQ27" s="342"/>
      <c r="JR27" s="342"/>
      <c r="JS27" s="342"/>
      <c r="JT27" s="342"/>
      <c r="JU27" s="342"/>
      <c r="JV27" s="342"/>
      <c r="JW27" s="342"/>
      <c r="JX27" s="342"/>
      <c r="JY27" s="342"/>
      <c r="JZ27" s="342"/>
      <c r="KA27" s="342"/>
      <c r="KB27" s="342"/>
      <c r="KC27" s="342"/>
      <c r="KD27" s="342"/>
      <c r="KE27" s="342"/>
      <c r="KF27" s="342"/>
      <c r="KG27" s="342"/>
      <c r="KH27" s="342"/>
      <c r="KI27" s="342"/>
      <c r="KJ27" s="342"/>
      <c r="KK27" s="342"/>
      <c r="KL27" s="342"/>
      <c r="KM27" s="342"/>
      <c r="KN27" s="342"/>
      <c r="KO27" s="342"/>
      <c r="KP27" s="342"/>
      <c r="KQ27" s="342"/>
      <c r="KR27" s="342"/>
      <c r="KS27" s="342"/>
      <c r="KT27" s="342"/>
      <c r="KU27" s="342"/>
      <c r="KV27" s="342"/>
      <c r="KW27" s="342"/>
      <c r="KX27" s="342"/>
      <c r="KY27" s="342"/>
      <c r="KZ27" s="342"/>
      <c r="LA27" s="342"/>
      <c r="LB27" s="342"/>
      <c r="LC27" s="342"/>
      <c r="LD27" s="342"/>
      <c r="LE27" s="342"/>
      <c r="LF27" s="342"/>
      <c r="LG27" s="342"/>
      <c r="LH27" s="342"/>
      <c r="LI27" s="342"/>
      <c r="LJ27" s="342"/>
      <c r="LK27" s="342"/>
      <c r="LL27" s="342"/>
      <c r="LM27" s="342"/>
      <c r="LN27" s="342"/>
      <c r="LO27" s="342"/>
      <c r="LP27" s="342"/>
      <c r="LQ27" s="342"/>
      <c r="LR27" s="342"/>
      <c r="LS27" s="342"/>
      <c r="LT27" s="342"/>
      <c r="LU27" s="342"/>
      <c r="LV27" s="342"/>
      <c r="LW27" s="342"/>
      <c r="LX27" s="342"/>
      <c r="LY27" s="342"/>
      <c r="LZ27" s="342"/>
      <c r="MA27" s="342"/>
      <c r="MB27" s="342"/>
      <c r="MC27" s="342"/>
      <c r="MD27" s="342"/>
      <c r="ME27" s="342"/>
      <c r="MF27" s="342"/>
      <c r="MG27" s="342"/>
      <c r="MH27" s="342"/>
      <c r="MI27" s="342"/>
      <c r="MJ27" s="342"/>
      <c r="MK27" s="342"/>
      <c r="ML27" s="342"/>
      <c r="MM27" s="342"/>
      <c r="MN27" s="342"/>
      <c r="MO27" s="342"/>
      <c r="MP27" s="342"/>
      <c r="MQ27" s="342"/>
      <c r="MR27" s="342"/>
      <c r="MS27" s="342"/>
      <c r="MT27" s="342"/>
      <c r="MU27" s="342"/>
      <c r="MV27" s="342"/>
      <c r="MW27" s="342"/>
      <c r="MX27" s="342"/>
      <c r="MY27" s="342"/>
      <c r="MZ27" s="342"/>
      <c r="NA27" s="342"/>
      <c r="NB27" s="342"/>
      <c r="NC27" s="342"/>
      <c r="ND27" s="342"/>
      <c r="NE27" s="342"/>
      <c r="NF27" s="342"/>
      <c r="NG27" s="342"/>
      <c r="NH27" s="342"/>
      <c r="NI27" s="342"/>
      <c r="NJ27" s="342"/>
      <c r="NK27" s="342"/>
      <c r="NL27" s="342"/>
      <c r="NM27" s="342"/>
      <c r="NN27" s="342"/>
      <c r="NO27" s="342"/>
      <c r="NP27" s="342"/>
      <c r="NQ27" s="342"/>
      <c r="NR27" s="342"/>
      <c r="NS27" s="342"/>
      <c r="NT27" s="342"/>
      <c r="NU27" s="342"/>
      <c r="NV27" s="342"/>
      <c r="NW27" s="342"/>
      <c r="NX27" s="342"/>
      <c r="NY27" s="342"/>
      <c r="NZ27" s="342"/>
      <c r="OA27" s="342"/>
      <c r="OB27" s="342"/>
      <c r="OC27" s="342"/>
      <c r="OD27" s="342"/>
      <c r="OE27" s="342"/>
      <c r="OF27" s="342"/>
      <c r="OG27" s="342"/>
      <c r="OH27" s="342"/>
      <c r="OI27" s="342"/>
      <c r="OJ27" s="342"/>
      <c r="OK27" s="342"/>
      <c r="OL27" s="342"/>
      <c r="OM27" s="342"/>
      <c r="ON27" s="342"/>
      <c r="OO27" s="342"/>
      <c r="OP27" s="342"/>
      <c r="OQ27" s="342"/>
      <c r="OR27" s="342"/>
      <c r="OS27" s="342"/>
      <c r="OT27" s="342"/>
      <c r="OU27" s="342"/>
      <c r="OV27" s="342"/>
      <c r="OW27" s="342"/>
      <c r="OX27" s="342"/>
      <c r="OY27" s="342"/>
      <c r="OZ27" s="342"/>
      <c r="PA27" s="342"/>
      <c r="PB27" s="342"/>
      <c r="PC27" s="342"/>
      <c r="PD27" s="342"/>
      <c r="PE27" s="342"/>
      <c r="PF27" s="342"/>
      <c r="PG27" s="342"/>
      <c r="PH27" s="342"/>
      <c r="PI27" s="342"/>
      <c r="PJ27" s="342"/>
      <c r="PK27" s="342"/>
      <c r="PL27" s="342"/>
      <c r="PM27" s="342"/>
      <c r="PN27" s="342"/>
      <c r="PO27" s="342"/>
      <c r="PP27" s="342"/>
      <c r="PQ27" s="342"/>
      <c r="PR27" s="342"/>
      <c r="PS27" s="342"/>
      <c r="PT27" s="342"/>
      <c r="PU27" s="342"/>
      <c r="PV27" s="342"/>
      <c r="PW27" s="342"/>
      <c r="PX27" s="342"/>
      <c r="PY27" s="342"/>
      <c r="PZ27" s="342"/>
      <c r="QA27" s="342"/>
      <c r="QB27" s="342"/>
      <c r="QC27" s="342"/>
      <c r="QD27" s="342"/>
      <c r="QE27" s="342"/>
      <c r="QF27" s="342"/>
      <c r="QG27" s="342"/>
      <c r="QH27" s="342"/>
      <c r="QI27" s="342"/>
      <c r="QJ27" s="342"/>
      <c r="QK27" s="342"/>
      <c r="QL27" s="342"/>
      <c r="QM27" s="342"/>
      <c r="QN27" s="342"/>
      <c r="QO27" s="342"/>
      <c r="QP27" s="342"/>
      <c r="QQ27" s="342"/>
      <c r="QR27" s="342"/>
      <c r="QS27" s="342"/>
      <c r="QT27" s="342"/>
      <c r="QU27" s="342"/>
      <c r="QV27" s="342"/>
      <c r="QW27" s="342"/>
      <c r="QX27" s="342"/>
      <c r="QY27" s="342"/>
      <c r="QZ27" s="342"/>
      <c r="RA27" s="342"/>
      <c r="RB27" s="342"/>
      <c r="RC27" s="342"/>
      <c r="RD27" s="342"/>
      <c r="RE27" s="342"/>
      <c r="RF27" s="342"/>
      <c r="RG27" s="342"/>
      <c r="RH27" s="342"/>
      <c r="RI27" s="342"/>
      <c r="RJ27" s="342"/>
      <c r="RK27" s="342"/>
      <c r="RL27" s="342"/>
      <c r="RM27" s="342"/>
      <c r="RN27" s="342"/>
      <c r="RO27" s="342"/>
      <c r="RP27" s="342"/>
      <c r="RQ27" s="342"/>
      <c r="RR27" s="342"/>
      <c r="RS27" s="342"/>
      <c r="RT27" s="342"/>
      <c r="RU27" s="342"/>
      <c r="RV27" s="342"/>
      <c r="RW27" s="342"/>
      <c r="RX27" s="342"/>
      <c r="RY27" s="342"/>
      <c r="RZ27" s="342"/>
      <c r="SA27" s="342"/>
      <c r="SB27" s="342"/>
      <c r="SC27" s="342"/>
      <c r="SD27" s="342"/>
      <c r="SE27" s="342"/>
      <c r="SF27" s="342"/>
      <c r="SG27" s="342"/>
      <c r="SH27" s="342"/>
      <c r="SI27" s="342"/>
      <c r="SJ27" s="342"/>
      <c r="SK27" s="342"/>
      <c r="SL27" s="342"/>
      <c r="SM27" s="342"/>
      <c r="SN27" s="342"/>
      <c r="SO27" s="342"/>
      <c r="SP27" s="342"/>
      <c r="SQ27" s="342"/>
      <c r="SR27" s="342"/>
      <c r="SS27" s="342"/>
      <c r="ST27" s="342"/>
      <c r="SU27" s="342"/>
      <c r="SV27" s="342"/>
      <c r="SW27" s="342"/>
      <c r="SX27" s="342"/>
      <c r="SY27" s="342"/>
      <c r="SZ27" s="342"/>
      <c r="TA27" s="342"/>
      <c r="TB27" s="342"/>
      <c r="TC27" s="342"/>
      <c r="TD27" s="342"/>
      <c r="TE27" s="342"/>
      <c r="TF27" s="342"/>
      <c r="TG27" s="342"/>
      <c r="TH27" s="342"/>
      <c r="TI27" s="342"/>
      <c r="TJ27" s="342"/>
      <c r="TK27" s="342"/>
      <c r="TL27" s="342"/>
      <c r="TM27" s="342"/>
      <c r="TN27" s="342"/>
      <c r="TO27" s="342"/>
      <c r="TP27" s="342"/>
      <c r="TQ27" s="342"/>
      <c r="TR27" s="342"/>
      <c r="TS27" s="342"/>
      <c r="TT27" s="342"/>
      <c r="TU27" s="342"/>
      <c r="TV27" s="342"/>
      <c r="TW27" s="342"/>
      <c r="TX27" s="342"/>
      <c r="TY27" s="342"/>
      <c r="TZ27" s="342"/>
      <c r="UA27" s="342"/>
      <c r="UB27" s="342"/>
      <c r="UC27" s="342"/>
      <c r="UD27" s="342"/>
      <c r="UE27" s="342"/>
      <c r="UF27" s="342"/>
      <c r="UG27" s="342"/>
      <c r="UH27" s="342"/>
      <c r="UI27" s="342"/>
      <c r="UJ27" s="342"/>
      <c r="UK27" s="342"/>
      <c r="UL27" s="342"/>
      <c r="UM27" s="342"/>
      <c r="UN27" s="342"/>
      <c r="UO27" s="342"/>
      <c r="UP27" s="342"/>
      <c r="UQ27" s="342"/>
      <c r="UR27" s="342"/>
      <c r="US27" s="342"/>
      <c r="UT27" s="342"/>
      <c r="UU27" s="342"/>
      <c r="UV27" s="342"/>
      <c r="UW27" s="342"/>
      <c r="UX27" s="342"/>
      <c r="UY27" s="342"/>
      <c r="UZ27" s="342"/>
      <c r="VA27" s="342"/>
      <c r="VB27" s="342"/>
      <c r="VC27" s="342"/>
      <c r="VD27" s="342"/>
      <c r="VE27" s="342"/>
      <c r="VF27" s="342"/>
      <c r="VG27" s="342"/>
      <c r="VH27" s="342"/>
      <c r="VI27" s="342"/>
      <c r="VJ27" s="342"/>
      <c r="VK27" s="342"/>
      <c r="VL27" s="342"/>
      <c r="VM27" s="342"/>
      <c r="VN27" s="342"/>
      <c r="VO27" s="342"/>
      <c r="VP27" s="342"/>
      <c r="VQ27" s="342"/>
      <c r="VR27" s="342"/>
      <c r="VS27" s="342"/>
      <c r="VT27" s="342"/>
      <c r="VU27" s="342"/>
      <c r="VV27" s="342"/>
      <c r="VW27" s="342"/>
      <c r="VX27" s="342"/>
      <c r="VY27" s="342"/>
      <c r="VZ27" s="342"/>
      <c r="WA27" s="342"/>
      <c r="WB27" s="342"/>
      <c r="WC27" s="342"/>
      <c r="WD27" s="342"/>
      <c r="WE27" s="342"/>
      <c r="WF27" s="342"/>
      <c r="WG27" s="342"/>
      <c r="WH27" s="342"/>
      <c r="WI27" s="342"/>
      <c r="WJ27" s="342"/>
      <c r="WK27" s="342"/>
      <c r="WL27" s="342"/>
      <c r="WM27" s="342"/>
      <c r="WN27" s="342"/>
      <c r="WO27" s="342"/>
      <c r="WP27" s="342"/>
      <c r="WQ27" s="342"/>
      <c r="WR27" s="342"/>
      <c r="WS27" s="342"/>
      <c r="WT27" s="342"/>
      <c r="WU27" s="342"/>
      <c r="WV27" s="342"/>
      <c r="WW27" s="342"/>
      <c r="WX27" s="342"/>
      <c r="WY27" s="342"/>
      <c r="WZ27" s="342"/>
      <c r="XA27" s="342"/>
      <c r="XB27" s="342"/>
      <c r="XC27" s="342"/>
      <c r="XD27" s="342"/>
      <c r="XE27" s="342"/>
      <c r="XF27" s="342"/>
      <c r="XG27" s="342"/>
      <c r="XH27" s="342"/>
      <c r="XI27" s="342"/>
      <c r="XJ27" s="342"/>
      <c r="XK27" s="342"/>
      <c r="XL27" s="342"/>
      <c r="XM27" s="342"/>
      <c r="XN27" s="342"/>
      <c r="XO27" s="342"/>
      <c r="XP27" s="342"/>
      <c r="XQ27" s="342"/>
      <c r="XR27" s="342"/>
      <c r="XS27" s="342"/>
      <c r="XT27" s="342"/>
      <c r="XU27" s="342"/>
      <c r="XV27" s="342"/>
      <c r="XW27" s="342"/>
      <c r="XX27" s="342"/>
      <c r="XY27" s="342"/>
      <c r="XZ27" s="342"/>
      <c r="YA27" s="342"/>
      <c r="YB27" s="342"/>
      <c r="YC27" s="342"/>
      <c r="YD27" s="342"/>
      <c r="YE27" s="342"/>
      <c r="YF27" s="342"/>
      <c r="YG27" s="342"/>
      <c r="YH27" s="342"/>
      <c r="YI27" s="342"/>
      <c r="YJ27" s="342"/>
      <c r="YK27" s="342"/>
      <c r="YL27" s="342"/>
      <c r="YM27" s="342"/>
      <c r="YN27" s="342"/>
      <c r="YO27" s="342"/>
      <c r="YP27" s="342"/>
      <c r="YQ27" s="342"/>
      <c r="YR27" s="342"/>
      <c r="YS27" s="342"/>
      <c r="YT27" s="342"/>
      <c r="YU27" s="342"/>
      <c r="YV27" s="342"/>
      <c r="YW27" s="342"/>
      <c r="YX27" s="342"/>
      <c r="YY27" s="342"/>
      <c r="YZ27" s="342"/>
      <c r="ZA27" s="342"/>
      <c r="ZB27" s="342"/>
      <c r="ZC27" s="342"/>
      <c r="ZD27" s="342"/>
      <c r="ZE27" s="342"/>
      <c r="ZF27" s="342"/>
      <c r="ZG27" s="342"/>
      <c r="ZH27" s="342"/>
      <c r="ZI27" s="342"/>
      <c r="ZJ27" s="342"/>
      <c r="ZK27" s="342"/>
      <c r="ZL27" s="342"/>
      <c r="ZM27" s="342"/>
      <c r="ZN27" s="342"/>
      <c r="ZO27" s="342"/>
      <c r="ZP27" s="342"/>
      <c r="ZQ27" s="342"/>
      <c r="ZR27" s="342"/>
      <c r="ZS27" s="342"/>
      <c r="ZT27" s="342"/>
      <c r="ZU27" s="342"/>
      <c r="ZV27" s="342"/>
      <c r="ZW27" s="342"/>
      <c r="ZX27" s="342"/>
      <c r="ZY27" s="342"/>
      <c r="ZZ27" s="342"/>
      <c r="AAA27" s="342"/>
      <c r="AAB27" s="342"/>
      <c r="AAC27" s="342"/>
      <c r="AAD27" s="342"/>
      <c r="AAE27" s="342"/>
      <c r="AAF27" s="342"/>
      <c r="AAG27" s="342"/>
      <c r="AAH27" s="342"/>
      <c r="AAI27" s="342"/>
      <c r="AAJ27" s="342"/>
      <c r="AAK27" s="342"/>
      <c r="AAL27" s="342"/>
      <c r="AAM27" s="342"/>
      <c r="AAN27" s="342"/>
      <c r="AAO27" s="342"/>
      <c r="AAP27" s="342"/>
      <c r="AAQ27" s="342"/>
      <c r="AAR27" s="342"/>
      <c r="AAS27" s="342"/>
      <c r="AAT27" s="342"/>
      <c r="AAU27" s="342"/>
      <c r="AAV27" s="342"/>
      <c r="AAW27" s="342"/>
      <c r="AAX27" s="342"/>
      <c r="AAY27" s="342"/>
      <c r="AAZ27" s="342"/>
      <c r="ABA27" s="342"/>
      <c r="ABB27" s="342"/>
      <c r="ABC27" s="342"/>
      <c r="ABD27" s="342"/>
      <c r="ABE27" s="342"/>
      <c r="ABF27" s="342"/>
      <c r="ABG27" s="342"/>
      <c r="ABH27" s="342"/>
      <c r="ABI27" s="342"/>
      <c r="ABJ27" s="342"/>
      <c r="ABK27" s="342"/>
      <c r="ABL27" s="342"/>
      <c r="ABM27" s="342"/>
      <c r="ABN27" s="342"/>
      <c r="ABO27" s="342"/>
      <c r="ABP27" s="342"/>
      <c r="ABQ27" s="342"/>
      <c r="ABR27" s="342"/>
      <c r="ABS27" s="342"/>
      <c r="ABT27" s="342"/>
      <c r="ABU27" s="342"/>
      <c r="ABV27" s="342"/>
      <c r="ABW27" s="342"/>
      <c r="ABX27" s="342"/>
      <c r="ABY27" s="342"/>
      <c r="ABZ27" s="342"/>
      <c r="ACA27" s="342"/>
      <c r="ACB27" s="342"/>
      <c r="ACC27" s="342"/>
      <c r="ACD27" s="342"/>
      <c r="ACE27" s="342"/>
      <c r="ACF27" s="342"/>
      <c r="ACG27" s="342"/>
      <c r="ACH27" s="342"/>
      <c r="ACI27" s="342"/>
      <c r="ACJ27" s="342"/>
      <c r="ACK27" s="342"/>
      <c r="ACL27" s="342"/>
      <c r="ACM27" s="342"/>
      <c r="ACN27" s="342"/>
      <c r="ACO27" s="342"/>
      <c r="ACP27" s="342"/>
      <c r="ACQ27" s="342"/>
      <c r="ACR27" s="342"/>
      <c r="ACS27" s="342"/>
      <c r="ACT27" s="342"/>
      <c r="ACU27" s="342"/>
      <c r="ACV27" s="342"/>
      <c r="ACW27" s="342"/>
      <c r="ACX27" s="342"/>
      <c r="ACY27" s="342"/>
      <c r="ACZ27" s="342"/>
      <c r="ADA27" s="342"/>
      <c r="ADB27" s="342"/>
      <c r="ADC27" s="342"/>
      <c r="ADD27" s="342"/>
      <c r="ADE27" s="342"/>
      <c r="ADF27" s="342"/>
      <c r="ADG27" s="342"/>
      <c r="ADH27" s="342"/>
      <c r="ADI27" s="342"/>
      <c r="ADJ27" s="342"/>
      <c r="ADK27" s="342"/>
      <c r="ADL27" s="342"/>
      <c r="ADM27" s="342"/>
      <c r="ADN27" s="342"/>
      <c r="ADO27" s="342"/>
      <c r="ADP27" s="342"/>
      <c r="ADQ27" s="342"/>
      <c r="ADR27" s="342"/>
      <c r="ADS27" s="342"/>
      <c r="ADT27" s="342"/>
      <c r="ADU27" s="342"/>
      <c r="ADV27" s="342"/>
      <c r="ADW27" s="342"/>
      <c r="ADX27" s="342"/>
      <c r="ADY27" s="342"/>
      <c r="ADZ27" s="342"/>
      <c r="AEA27" s="342"/>
      <c r="AEB27" s="342"/>
      <c r="AEC27" s="342"/>
      <c r="AED27" s="342"/>
      <c r="AEE27" s="342"/>
      <c r="AEF27" s="342"/>
      <c r="AEG27" s="342"/>
      <c r="AEH27" s="342"/>
      <c r="AEI27" s="342"/>
      <c r="AEJ27" s="342"/>
      <c r="AEK27" s="342"/>
      <c r="AEL27" s="342"/>
      <c r="AEM27" s="342"/>
      <c r="AEN27" s="342"/>
      <c r="AEO27" s="342"/>
      <c r="AEP27" s="342"/>
      <c r="AEQ27" s="342"/>
      <c r="AER27" s="342"/>
      <c r="AES27" s="342"/>
      <c r="AET27" s="342"/>
      <c r="AEU27" s="342"/>
      <c r="AEV27" s="342"/>
      <c r="AEW27" s="342"/>
      <c r="AEX27" s="342"/>
      <c r="AEY27" s="342"/>
      <c r="AEZ27" s="342"/>
      <c r="AFA27" s="342"/>
      <c r="AFB27" s="342"/>
      <c r="AFC27" s="342"/>
      <c r="AFD27" s="342"/>
      <c r="AFE27" s="342"/>
      <c r="AFF27" s="342"/>
      <c r="AFG27" s="342"/>
      <c r="AFH27" s="342"/>
      <c r="AFI27" s="342"/>
      <c r="AFJ27" s="342"/>
      <c r="AFK27" s="342"/>
      <c r="AFL27" s="342"/>
      <c r="AFM27" s="342"/>
      <c r="AFN27" s="342"/>
      <c r="AFO27" s="342"/>
      <c r="AFP27" s="342"/>
      <c r="AFQ27" s="342"/>
      <c r="AFR27" s="342"/>
      <c r="AFS27" s="342"/>
      <c r="AFT27" s="342"/>
      <c r="AFU27" s="342"/>
      <c r="AFV27" s="342"/>
      <c r="AFW27" s="342"/>
      <c r="AFX27" s="342"/>
      <c r="AFY27" s="342"/>
      <c r="AFZ27" s="342"/>
      <c r="AGA27" s="342"/>
      <c r="AGB27" s="342"/>
      <c r="AGC27" s="342"/>
      <c r="AGD27" s="342"/>
      <c r="AGE27" s="342"/>
      <c r="AGF27" s="342"/>
      <c r="AGG27" s="342"/>
      <c r="AGH27" s="342"/>
      <c r="AGI27" s="342"/>
      <c r="AGJ27" s="342"/>
      <c r="AGK27" s="342"/>
      <c r="AGL27" s="342"/>
      <c r="AGM27" s="342"/>
      <c r="AGN27" s="342"/>
      <c r="AGO27" s="342"/>
      <c r="AGP27" s="342"/>
      <c r="AGQ27" s="342"/>
      <c r="AGR27" s="342"/>
      <c r="AGS27" s="342"/>
      <c r="AGT27" s="342"/>
      <c r="AGU27" s="342"/>
      <c r="AGV27" s="342"/>
      <c r="AGW27" s="342"/>
      <c r="AGX27" s="342"/>
      <c r="AGY27" s="342"/>
      <c r="AGZ27" s="342"/>
      <c r="AHA27" s="342"/>
      <c r="AHB27" s="342"/>
      <c r="AHC27" s="342"/>
      <c r="AHD27" s="342"/>
      <c r="AHE27" s="342"/>
      <c r="AHF27" s="342"/>
      <c r="AHG27" s="342"/>
      <c r="AHH27" s="342"/>
      <c r="AHI27" s="342"/>
      <c r="AHJ27" s="342"/>
      <c r="AHK27" s="342"/>
      <c r="AHL27" s="342"/>
      <c r="AHM27" s="342"/>
      <c r="AHN27" s="342"/>
      <c r="AHO27" s="342"/>
      <c r="AHP27" s="342"/>
      <c r="AHQ27" s="342"/>
      <c r="AHR27" s="342"/>
      <c r="AHS27" s="342"/>
      <c r="AHT27" s="342"/>
      <c r="AHU27" s="342"/>
      <c r="AHV27" s="342"/>
      <c r="AHW27" s="342"/>
      <c r="AHX27" s="342"/>
      <c r="AHY27" s="342"/>
      <c r="AHZ27" s="342"/>
      <c r="AIA27" s="342"/>
      <c r="AIB27" s="342"/>
      <c r="AIC27" s="342"/>
      <c r="AID27" s="342"/>
      <c r="AIE27" s="342"/>
      <c r="AIF27" s="342"/>
      <c r="AIG27" s="342"/>
      <c r="AIH27" s="342"/>
      <c r="AII27" s="342"/>
      <c r="AIJ27" s="342"/>
      <c r="AIK27" s="342"/>
      <c r="AIL27" s="342"/>
      <c r="AIM27" s="342"/>
      <c r="AIN27" s="342"/>
      <c r="AIO27" s="342"/>
      <c r="AIP27" s="342"/>
      <c r="AIQ27" s="342"/>
      <c r="AIR27" s="342"/>
      <c r="AIS27" s="342"/>
      <c r="AIT27" s="342"/>
      <c r="AIU27" s="342"/>
      <c r="AIV27" s="342"/>
      <c r="AIW27" s="342"/>
      <c r="AIX27" s="342"/>
      <c r="AIY27" s="342"/>
      <c r="AIZ27" s="342"/>
      <c r="AJA27" s="342"/>
      <c r="AJB27" s="342"/>
      <c r="AJC27" s="342"/>
      <c r="AJD27" s="342"/>
      <c r="AJE27" s="342"/>
      <c r="AJF27" s="342"/>
      <c r="AJG27" s="342"/>
      <c r="AJH27" s="342"/>
      <c r="AJI27" s="342"/>
      <c r="AJJ27" s="342"/>
      <c r="AJK27" s="342"/>
      <c r="AJL27" s="342"/>
      <c r="AJM27" s="342"/>
      <c r="AJN27" s="342"/>
      <c r="AJO27" s="342"/>
      <c r="AJP27" s="342"/>
      <c r="AJQ27" s="342"/>
      <c r="AJR27" s="342"/>
      <c r="AJS27" s="342"/>
      <c r="AJT27" s="342"/>
      <c r="AJU27" s="342"/>
      <c r="AJV27" s="342"/>
      <c r="AJW27" s="342"/>
      <c r="AJX27" s="342"/>
      <c r="AJY27" s="342"/>
      <c r="AJZ27" s="342"/>
      <c r="AKA27" s="342"/>
      <c r="AKB27" s="342"/>
      <c r="AKC27" s="342"/>
      <c r="AKD27" s="342"/>
      <c r="AKE27" s="342"/>
      <c r="AKF27" s="342"/>
      <c r="AKG27" s="342"/>
      <c r="AKH27" s="342"/>
      <c r="AKI27" s="342"/>
      <c r="AKJ27" s="342"/>
      <c r="AKK27" s="342"/>
      <c r="AKL27" s="342"/>
      <c r="AKM27" s="342"/>
      <c r="AKN27" s="342"/>
      <c r="AKO27" s="342"/>
      <c r="AKP27" s="342"/>
      <c r="AKQ27" s="342"/>
      <c r="AKR27" s="342"/>
      <c r="AKS27" s="342"/>
      <c r="AKT27" s="342"/>
      <c r="AKU27" s="342"/>
    </row>
    <row r="28" spans="1:983" s="140" customFormat="1" ht="39.950000000000003" customHeight="1" x14ac:dyDescent="0.7">
      <c r="A28" s="339" t="s">
        <v>61</v>
      </c>
      <c r="B28" s="368">
        <v>88916643</v>
      </c>
      <c r="C28" s="368">
        <v>3121861</v>
      </c>
      <c r="D28" s="369">
        <v>7602909.9999999991</v>
      </c>
      <c r="E28" s="368">
        <v>14047470</v>
      </c>
      <c r="F28" s="369">
        <v>78792756</v>
      </c>
      <c r="G28" s="368">
        <v>18772176</v>
      </c>
      <c r="H28" s="368">
        <v>1877011.4768247521</v>
      </c>
      <c r="I28" s="368">
        <v>2771120</v>
      </c>
      <c r="J28" s="368">
        <v>215901947.47682476</v>
      </c>
      <c r="K28" s="369"/>
      <c r="L28" s="369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342"/>
      <c r="AB28" s="342"/>
      <c r="AC28" s="342"/>
      <c r="AD28" s="342"/>
      <c r="AE28" s="342"/>
      <c r="AF28" s="342"/>
      <c r="AG28" s="342"/>
      <c r="AH28" s="342"/>
      <c r="AI28" s="342"/>
      <c r="AJ28" s="342"/>
      <c r="AK28" s="342"/>
      <c r="AL28" s="342"/>
      <c r="AM28" s="342"/>
      <c r="AN28" s="342"/>
      <c r="AO28" s="342"/>
      <c r="AP28" s="342"/>
      <c r="AQ28" s="342"/>
      <c r="AR28" s="342"/>
      <c r="AS28" s="342"/>
      <c r="AT28" s="342"/>
      <c r="AU28" s="342"/>
      <c r="AV28" s="342"/>
      <c r="AW28" s="342"/>
      <c r="AX28" s="342"/>
      <c r="AY28" s="342"/>
      <c r="AZ28" s="342"/>
      <c r="BA28" s="342"/>
      <c r="BB28" s="342"/>
      <c r="BC28" s="342"/>
      <c r="BD28" s="342"/>
      <c r="BE28" s="342"/>
      <c r="BF28" s="342"/>
      <c r="BG28" s="342"/>
      <c r="BH28" s="342"/>
      <c r="BI28" s="342"/>
      <c r="BJ28" s="342"/>
      <c r="BK28" s="342"/>
      <c r="BL28" s="342"/>
      <c r="BM28" s="342"/>
      <c r="BN28" s="342"/>
      <c r="BO28" s="342"/>
      <c r="BP28" s="342"/>
      <c r="BQ28" s="342"/>
      <c r="BR28" s="342"/>
      <c r="BS28" s="342"/>
      <c r="BT28" s="342"/>
      <c r="BU28" s="342"/>
      <c r="BV28" s="342"/>
      <c r="BW28" s="342"/>
      <c r="BX28" s="342"/>
      <c r="BY28" s="342"/>
      <c r="BZ28" s="342"/>
      <c r="CA28" s="342"/>
      <c r="CB28" s="342"/>
      <c r="CC28" s="342"/>
      <c r="CD28" s="342"/>
      <c r="CE28" s="342"/>
      <c r="CF28" s="342"/>
      <c r="CG28" s="342"/>
      <c r="CH28" s="342"/>
      <c r="CI28" s="342"/>
      <c r="CJ28" s="342"/>
      <c r="CK28" s="342"/>
      <c r="CL28" s="342"/>
      <c r="CM28" s="342"/>
      <c r="CN28" s="342"/>
      <c r="CO28" s="342"/>
      <c r="CP28" s="342"/>
      <c r="CQ28" s="342"/>
      <c r="CR28" s="342"/>
      <c r="CS28" s="342"/>
      <c r="CT28" s="342"/>
      <c r="CU28" s="342"/>
      <c r="CV28" s="342"/>
      <c r="CW28" s="342"/>
      <c r="CX28" s="342"/>
      <c r="CY28" s="342"/>
      <c r="CZ28" s="342"/>
      <c r="DA28" s="342"/>
      <c r="DB28" s="342"/>
      <c r="DC28" s="342"/>
      <c r="DD28" s="342"/>
      <c r="DE28" s="342"/>
      <c r="DF28" s="342"/>
      <c r="DG28" s="342"/>
      <c r="DH28" s="342"/>
      <c r="DI28" s="342"/>
      <c r="DJ28" s="342"/>
      <c r="DK28" s="342"/>
      <c r="DL28" s="342"/>
      <c r="DM28" s="342"/>
      <c r="DN28" s="342"/>
      <c r="DO28" s="342"/>
      <c r="DP28" s="342"/>
      <c r="DQ28" s="342"/>
      <c r="DR28" s="342"/>
      <c r="DS28" s="342"/>
      <c r="DT28" s="342"/>
      <c r="DU28" s="342"/>
      <c r="DV28" s="342"/>
      <c r="DW28" s="342"/>
      <c r="DX28" s="342"/>
      <c r="DY28" s="342"/>
      <c r="DZ28" s="342"/>
      <c r="EA28" s="342"/>
      <c r="EB28" s="342"/>
      <c r="EC28" s="342"/>
      <c r="ED28" s="342"/>
      <c r="EE28" s="342"/>
      <c r="EF28" s="342"/>
      <c r="EG28" s="342"/>
      <c r="EH28" s="342"/>
      <c r="EI28" s="342"/>
      <c r="EJ28" s="342"/>
      <c r="EK28" s="342"/>
      <c r="EL28" s="342"/>
      <c r="EM28" s="342"/>
      <c r="EN28" s="342"/>
      <c r="EO28" s="342"/>
      <c r="EP28" s="342"/>
      <c r="EQ28" s="342"/>
      <c r="ER28" s="342"/>
      <c r="ES28" s="342"/>
      <c r="ET28" s="342"/>
      <c r="EU28" s="342"/>
      <c r="EV28" s="342"/>
      <c r="EW28" s="342"/>
      <c r="EX28" s="342"/>
      <c r="EY28" s="342"/>
      <c r="EZ28" s="342"/>
      <c r="FA28" s="342"/>
      <c r="FB28" s="342"/>
      <c r="FC28" s="342"/>
      <c r="FD28" s="342"/>
      <c r="FE28" s="342"/>
      <c r="FF28" s="342"/>
      <c r="FG28" s="342"/>
      <c r="FH28" s="342"/>
      <c r="FI28" s="342"/>
      <c r="FJ28" s="342"/>
      <c r="FK28" s="342"/>
      <c r="FL28" s="342"/>
      <c r="FM28" s="342"/>
      <c r="FN28" s="342"/>
      <c r="FO28" s="342"/>
      <c r="FP28" s="342"/>
      <c r="FQ28" s="342"/>
      <c r="FR28" s="342"/>
      <c r="FS28" s="342"/>
      <c r="FT28" s="342"/>
      <c r="FU28" s="342"/>
      <c r="FV28" s="342"/>
      <c r="FW28" s="342"/>
      <c r="FX28" s="342"/>
      <c r="FY28" s="342"/>
      <c r="FZ28" s="342"/>
      <c r="GA28" s="342"/>
      <c r="GB28" s="342"/>
      <c r="GC28" s="342"/>
      <c r="GD28" s="342"/>
      <c r="GE28" s="342"/>
      <c r="GF28" s="342"/>
      <c r="GG28" s="342"/>
      <c r="GH28" s="342"/>
      <c r="GI28" s="342"/>
      <c r="GJ28" s="342"/>
      <c r="GK28" s="342"/>
      <c r="GL28" s="342"/>
      <c r="GM28" s="342"/>
      <c r="GN28" s="342"/>
      <c r="GO28" s="342"/>
      <c r="GP28" s="342"/>
      <c r="GQ28" s="342"/>
      <c r="GR28" s="342"/>
      <c r="GS28" s="342"/>
      <c r="GT28" s="342"/>
      <c r="GU28" s="342"/>
      <c r="GV28" s="342"/>
      <c r="GW28" s="342"/>
      <c r="GX28" s="342"/>
      <c r="GY28" s="342"/>
      <c r="GZ28" s="342"/>
      <c r="HA28" s="342"/>
      <c r="HB28" s="342"/>
      <c r="HC28" s="342"/>
      <c r="HD28" s="342"/>
      <c r="HE28" s="342"/>
      <c r="HF28" s="342"/>
      <c r="HG28" s="342"/>
      <c r="HH28" s="342"/>
      <c r="HI28" s="342"/>
      <c r="HJ28" s="342"/>
      <c r="HK28" s="342"/>
      <c r="HL28" s="342"/>
      <c r="HM28" s="342"/>
      <c r="HN28" s="342"/>
      <c r="HO28" s="342"/>
      <c r="HP28" s="342"/>
      <c r="HQ28" s="342"/>
      <c r="HR28" s="342"/>
      <c r="HS28" s="342"/>
      <c r="HT28" s="342"/>
      <c r="HU28" s="342"/>
      <c r="HV28" s="342"/>
      <c r="HW28" s="342"/>
      <c r="HX28" s="342"/>
      <c r="HY28" s="342"/>
      <c r="HZ28" s="342"/>
      <c r="IA28" s="342"/>
      <c r="IB28" s="342"/>
      <c r="IC28" s="342"/>
      <c r="ID28" s="342"/>
      <c r="IE28" s="342"/>
      <c r="IF28" s="342"/>
      <c r="IG28" s="342"/>
      <c r="IH28" s="342"/>
      <c r="II28" s="342"/>
      <c r="IJ28" s="342"/>
      <c r="IK28" s="342"/>
      <c r="IL28" s="342"/>
      <c r="IM28" s="342"/>
      <c r="IN28" s="342"/>
      <c r="IO28" s="342"/>
      <c r="IP28" s="342"/>
      <c r="IQ28" s="342"/>
      <c r="IR28" s="342"/>
      <c r="IS28" s="342"/>
      <c r="IT28" s="342"/>
      <c r="IU28" s="342"/>
      <c r="IV28" s="342"/>
      <c r="IW28" s="342"/>
      <c r="IX28" s="342"/>
      <c r="IY28" s="342"/>
      <c r="IZ28" s="342"/>
      <c r="JA28" s="342"/>
      <c r="JB28" s="342"/>
      <c r="JC28" s="342"/>
      <c r="JD28" s="342"/>
      <c r="JE28" s="342"/>
      <c r="JF28" s="342"/>
      <c r="JG28" s="342"/>
      <c r="JH28" s="342"/>
      <c r="JI28" s="342"/>
      <c r="JJ28" s="342"/>
      <c r="JK28" s="342"/>
      <c r="JL28" s="342"/>
      <c r="JM28" s="342"/>
      <c r="JN28" s="342"/>
      <c r="JO28" s="342"/>
      <c r="JP28" s="342"/>
      <c r="JQ28" s="342"/>
      <c r="JR28" s="342"/>
      <c r="JS28" s="342"/>
      <c r="JT28" s="342"/>
      <c r="JU28" s="342"/>
      <c r="JV28" s="342"/>
      <c r="JW28" s="342"/>
      <c r="JX28" s="342"/>
      <c r="JY28" s="342"/>
      <c r="JZ28" s="342"/>
      <c r="KA28" s="342"/>
      <c r="KB28" s="342"/>
      <c r="KC28" s="342"/>
      <c r="KD28" s="342"/>
      <c r="KE28" s="342"/>
      <c r="KF28" s="342"/>
      <c r="KG28" s="342"/>
      <c r="KH28" s="342"/>
      <c r="KI28" s="342"/>
      <c r="KJ28" s="342"/>
      <c r="KK28" s="342"/>
      <c r="KL28" s="342"/>
      <c r="KM28" s="342"/>
      <c r="KN28" s="342"/>
      <c r="KO28" s="342"/>
      <c r="KP28" s="342"/>
      <c r="KQ28" s="342"/>
      <c r="KR28" s="342"/>
      <c r="KS28" s="342"/>
      <c r="KT28" s="342"/>
      <c r="KU28" s="342"/>
      <c r="KV28" s="342"/>
      <c r="KW28" s="342"/>
      <c r="KX28" s="342"/>
      <c r="KY28" s="342"/>
      <c r="KZ28" s="342"/>
      <c r="LA28" s="342"/>
      <c r="LB28" s="342"/>
      <c r="LC28" s="342"/>
      <c r="LD28" s="342"/>
      <c r="LE28" s="342"/>
      <c r="LF28" s="342"/>
      <c r="LG28" s="342"/>
      <c r="LH28" s="342"/>
      <c r="LI28" s="342"/>
      <c r="LJ28" s="342"/>
      <c r="LK28" s="342"/>
      <c r="LL28" s="342"/>
      <c r="LM28" s="342"/>
      <c r="LN28" s="342"/>
      <c r="LO28" s="342"/>
      <c r="LP28" s="342"/>
      <c r="LQ28" s="342"/>
      <c r="LR28" s="342"/>
      <c r="LS28" s="342"/>
      <c r="LT28" s="342"/>
      <c r="LU28" s="342"/>
      <c r="LV28" s="342"/>
      <c r="LW28" s="342"/>
      <c r="LX28" s="342"/>
      <c r="LY28" s="342"/>
      <c r="LZ28" s="342"/>
      <c r="MA28" s="342"/>
      <c r="MB28" s="342"/>
      <c r="MC28" s="342"/>
      <c r="MD28" s="342"/>
      <c r="ME28" s="342"/>
      <c r="MF28" s="342"/>
      <c r="MG28" s="342"/>
      <c r="MH28" s="342"/>
      <c r="MI28" s="342"/>
      <c r="MJ28" s="342"/>
      <c r="MK28" s="342"/>
      <c r="ML28" s="342"/>
      <c r="MM28" s="342"/>
      <c r="MN28" s="342"/>
      <c r="MO28" s="342"/>
      <c r="MP28" s="342"/>
      <c r="MQ28" s="342"/>
      <c r="MR28" s="342"/>
      <c r="MS28" s="342"/>
      <c r="MT28" s="342"/>
      <c r="MU28" s="342"/>
      <c r="MV28" s="342"/>
      <c r="MW28" s="342"/>
      <c r="MX28" s="342"/>
      <c r="MY28" s="342"/>
      <c r="MZ28" s="342"/>
      <c r="NA28" s="342"/>
      <c r="NB28" s="342"/>
      <c r="NC28" s="342"/>
      <c r="ND28" s="342"/>
      <c r="NE28" s="342"/>
      <c r="NF28" s="342"/>
      <c r="NG28" s="342"/>
      <c r="NH28" s="342"/>
      <c r="NI28" s="342"/>
      <c r="NJ28" s="342"/>
      <c r="NK28" s="342"/>
      <c r="NL28" s="342"/>
      <c r="NM28" s="342"/>
      <c r="NN28" s="342"/>
      <c r="NO28" s="342"/>
      <c r="NP28" s="342"/>
      <c r="NQ28" s="342"/>
      <c r="NR28" s="342"/>
      <c r="NS28" s="342"/>
      <c r="NT28" s="342"/>
      <c r="NU28" s="342"/>
      <c r="NV28" s="342"/>
      <c r="NW28" s="342"/>
      <c r="NX28" s="342"/>
      <c r="NY28" s="342"/>
      <c r="NZ28" s="342"/>
      <c r="OA28" s="342"/>
      <c r="OB28" s="342"/>
      <c r="OC28" s="342"/>
      <c r="OD28" s="342"/>
      <c r="OE28" s="342"/>
      <c r="OF28" s="342"/>
      <c r="OG28" s="342"/>
      <c r="OH28" s="342"/>
      <c r="OI28" s="342"/>
      <c r="OJ28" s="342"/>
      <c r="OK28" s="342"/>
      <c r="OL28" s="342"/>
      <c r="OM28" s="342"/>
      <c r="ON28" s="342"/>
      <c r="OO28" s="342"/>
      <c r="OP28" s="342"/>
      <c r="OQ28" s="342"/>
      <c r="OR28" s="342"/>
      <c r="OS28" s="342"/>
      <c r="OT28" s="342"/>
      <c r="OU28" s="342"/>
      <c r="OV28" s="342"/>
      <c r="OW28" s="342"/>
      <c r="OX28" s="342"/>
      <c r="OY28" s="342"/>
      <c r="OZ28" s="342"/>
      <c r="PA28" s="342"/>
      <c r="PB28" s="342"/>
      <c r="PC28" s="342"/>
      <c r="PD28" s="342"/>
      <c r="PE28" s="342"/>
      <c r="PF28" s="342"/>
      <c r="PG28" s="342"/>
      <c r="PH28" s="342"/>
      <c r="PI28" s="342"/>
      <c r="PJ28" s="342"/>
      <c r="PK28" s="342"/>
      <c r="PL28" s="342"/>
      <c r="PM28" s="342"/>
      <c r="PN28" s="342"/>
      <c r="PO28" s="342"/>
      <c r="PP28" s="342"/>
      <c r="PQ28" s="342"/>
      <c r="PR28" s="342"/>
      <c r="PS28" s="342"/>
      <c r="PT28" s="342"/>
      <c r="PU28" s="342"/>
      <c r="PV28" s="342"/>
      <c r="PW28" s="342"/>
      <c r="PX28" s="342"/>
      <c r="PY28" s="342"/>
      <c r="PZ28" s="342"/>
      <c r="QA28" s="342"/>
      <c r="QB28" s="342"/>
      <c r="QC28" s="342"/>
      <c r="QD28" s="342"/>
      <c r="QE28" s="342"/>
      <c r="QF28" s="342"/>
      <c r="QG28" s="342"/>
      <c r="QH28" s="342"/>
      <c r="QI28" s="342"/>
      <c r="QJ28" s="342"/>
      <c r="QK28" s="342"/>
      <c r="QL28" s="342"/>
      <c r="QM28" s="342"/>
      <c r="QN28" s="342"/>
      <c r="QO28" s="342"/>
      <c r="QP28" s="342"/>
      <c r="QQ28" s="342"/>
      <c r="QR28" s="342"/>
      <c r="QS28" s="342"/>
      <c r="QT28" s="342"/>
      <c r="QU28" s="342"/>
      <c r="QV28" s="342"/>
      <c r="QW28" s="342"/>
      <c r="QX28" s="342"/>
      <c r="QY28" s="342"/>
      <c r="QZ28" s="342"/>
      <c r="RA28" s="342"/>
      <c r="RB28" s="342"/>
      <c r="RC28" s="342"/>
      <c r="RD28" s="342"/>
      <c r="RE28" s="342"/>
      <c r="RF28" s="342"/>
      <c r="RG28" s="342"/>
      <c r="RH28" s="342"/>
      <c r="RI28" s="342"/>
      <c r="RJ28" s="342"/>
      <c r="RK28" s="342"/>
      <c r="RL28" s="342"/>
      <c r="RM28" s="342"/>
      <c r="RN28" s="342"/>
      <c r="RO28" s="342"/>
      <c r="RP28" s="342"/>
      <c r="RQ28" s="342"/>
      <c r="RR28" s="342"/>
      <c r="RS28" s="342"/>
      <c r="RT28" s="342"/>
      <c r="RU28" s="342"/>
      <c r="RV28" s="342"/>
      <c r="RW28" s="342"/>
      <c r="RX28" s="342"/>
      <c r="RY28" s="342"/>
      <c r="RZ28" s="342"/>
      <c r="SA28" s="342"/>
      <c r="SB28" s="342"/>
      <c r="SC28" s="342"/>
      <c r="SD28" s="342"/>
      <c r="SE28" s="342"/>
      <c r="SF28" s="342"/>
      <c r="SG28" s="342"/>
      <c r="SH28" s="342"/>
      <c r="SI28" s="342"/>
      <c r="SJ28" s="342"/>
      <c r="SK28" s="342"/>
      <c r="SL28" s="342"/>
      <c r="SM28" s="342"/>
      <c r="SN28" s="342"/>
      <c r="SO28" s="342"/>
      <c r="SP28" s="342"/>
      <c r="SQ28" s="342"/>
      <c r="SR28" s="342"/>
      <c r="SS28" s="342"/>
      <c r="ST28" s="342"/>
      <c r="SU28" s="342"/>
      <c r="SV28" s="342"/>
      <c r="SW28" s="342"/>
      <c r="SX28" s="342"/>
      <c r="SY28" s="342"/>
      <c r="SZ28" s="342"/>
      <c r="TA28" s="342"/>
      <c r="TB28" s="342"/>
      <c r="TC28" s="342"/>
      <c r="TD28" s="342"/>
      <c r="TE28" s="342"/>
      <c r="TF28" s="342"/>
      <c r="TG28" s="342"/>
      <c r="TH28" s="342"/>
      <c r="TI28" s="342"/>
      <c r="TJ28" s="342"/>
      <c r="TK28" s="342"/>
      <c r="TL28" s="342"/>
      <c r="TM28" s="342"/>
      <c r="TN28" s="342"/>
      <c r="TO28" s="342"/>
      <c r="TP28" s="342"/>
      <c r="TQ28" s="342"/>
      <c r="TR28" s="342"/>
      <c r="TS28" s="342"/>
      <c r="TT28" s="342"/>
      <c r="TU28" s="342"/>
      <c r="TV28" s="342"/>
      <c r="TW28" s="342"/>
      <c r="TX28" s="342"/>
      <c r="TY28" s="342"/>
      <c r="TZ28" s="342"/>
      <c r="UA28" s="342"/>
      <c r="UB28" s="342"/>
      <c r="UC28" s="342"/>
      <c r="UD28" s="342"/>
      <c r="UE28" s="342"/>
      <c r="UF28" s="342"/>
      <c r="UG28" s="342"/>
      <c r="UH28" s="342"/>
      <c r="UI28" s="342"/>
      <c r="UJ28" s="342"/>
      <c r="UK28" s="342"/>
      <c r="UL28" s="342"/>
      <c r="UM28" s="342"/>
      <c r="UN28" s="342"/>
      <c r="UO28" s="342"/>
      <c r="UP28" s="342"/>
      <c r="UQ28" s="342"/>
      <c r="UR28" s="342"/>
      <c r="US28" s="342"/>
      <c r="UT28" s="342"/>
      <c r="UU28" s="342"/>
      <c r="UV28" s="342"/>
      <c r="UW28" s="342"/>
      <c r="UX28" s="342"/>
      <c r="UY28" s="342"/>
      <c r="UZ28" s="342"/>
      <c r="VA28" s="342"/>
      <c r="VB28" s="342"/>
      <c r="VC28" s="342"/>
      <c r="VD28" s="342"/>
      <c r="VE28" s="342"/>
      <c r="VF28" s="342"/>
      <c r="VG28" s="342"/>
      <c r="VH28" s="342"/>
      <c r="VI28" s="342"/>
      <c r="VJ28" s="342"/>
      <c r="VK28" s="342"/>
      <c r="VL28" s="342"/>
      <c r="VM28" s="342"/>
      <c r="VN28" s="342"/>
      <c r="VO28" s="342"/>
      <c r="VP28" s="342"/>
      <c r="VQ28" s="342"/>
      <c r="VR28" s="342"/>
      <c r="VS28" s="342"/>
      <c r="VT28" s="342"/>
      <c r="VU28" s="342"/>
      <c r="VV28" s="342"/>
      <c r="VW28" s="342"/>
      <c r="VX28" s="342"/>
      <c r="VY28" s="342"/>
      <c r="VZ28" s="342"/>
      <c r="WA28" s="342"/>
      <c r="WB28" s="342"/>
      <c r="WC28" s="342"/>
      <c r="WD28" s="342"/>
      <c r="WE28" s="342"/>
      <c r="WF28" s="342"/>
      <c r="WG28" s="342"/>
      <c r="WH28" s="342"/>
      <c r="WI28" s="342"/>
      <c r="WJ28" s="342"/>
      <c r="WK28" s="342"/>
      <c r="WL28" s="342"/>
      <c r="WM28" s="342"/>
      <c r="WN28" s="342"/>
      <c r="WO28" s="342"/>
      <c r="WP28" s="342"/>
      <c r="WQ28" s="342"/>
      <c r="WR28" s="342"/>
      <c r="WS28" s="342"/>
      <c r="WT28" s="342"/>
      <c r="WU28" s="342"/>
      <c r="WV28" s="342"/>
      <c r="WW28" s="342"/>
      <c r="WX28" s="342"/>
      <c r="WY28" s="342"/>
      <c r="WZ28" s="342"/>
      <c r="XA28" s="342"/>
      <c r="XB28" s="342"/>
      <c r="XC28" s="342"/>
      <c r="XD28" s="342"/>
      <c r="XE28" s="342"/>
      <c r="XF28" s="342"/>
      <c r="XG28" s="342"/>
      <c r="XH28" s="342"/>
      <c r="XI28" s="342"/>
      <c r="XJ28" s="342"/>
      <c r="XK28" s="342"/>
      <c r="XL28" s="342"/>
      <c r="XM28" s="342"/>
      <c r="XN28" s="342"/>
      <c r="XO28" s="342"/>
      <c r="XP28" s="342"/>
      <c r="XQ28" s="342"/>
      <c r="XR28" s="342"/>
      <c r="XS28" s="342"/>
      <c r="XT28" s="342"/>
      <c r="XU28" s="342"/>
      <c r="XV28" s="342"/>
      <c r="XW28" s="342"/>
      <c r="XX28" s="342"/>
      <c r="XY28" s="342"/>
      <c r="XZ28" s="342"/>
      <c r="YA28" s="342"/>
      <c r="YB28" s="342"/>
      <c r="YC28" s="342"/>
      <c r="YD28" s="342"/>
      <c r="YE28" s="342"/>
      <c r="YF28" s="342"/>
      <c r="YG28" s="342"/>
      <c r="YH28" s="342"/>
      <c r="YI28" s="342"/>
      <c r="YJ28" s="342"/>
      <c r="YK28" s="342"/>
      <c r="YL28" s="342"/>
      <c r="YM28" s="342"/>
      <c r="YN28" s="342"/>
      <c r="YO28" s="342"/>
      <c r="YP28" s="342"/>
      <c r="YQ28" s="342"/>
      <c r="YR28" s="342"/>
      <c r="YS28" s="342"/>
      <c r="YT28" s="342"/>
      <c r="YU28" s="342"/>
      <c r="YV28" s="342"/>
      <c r="YW28" s="342"/>
      <c r="YX28" s="342"/>
      <c r="YY28" s="342"/>
      <c r="YZ28" s="342"/>
      <c r="ZA28" s="342"/>
      <c r="ZB28" s="342"/>
      <c r="ZC28" s="342"/>
      <c r="ZD28" s="342"/>
      <c r="ZE28" s="342"/>
      <c r="ZF28" s="342"/>
      <c r="ZG28" s="342"/>
      <c r="ZH28" s="342"/>
      <c r="ZI28" s="342"/>
      <c r="ZJ28" s="342"/>
      <c r="ZK28" s="342"/>
      <c r="ZL28" s="342"/>
      <c r="ZM28" s="342"/>
      <c r="ZN28" s="342"/>
      <c r="ZO28" s="342"/>
      <c r="ZP28" s="342"/>
      <c r="ZQ28" s="342"/>
      <c r="ZR28" s="342"/>
      <c r="ZS28" s="342"/>
      <c r="ZT28" s="342"/>
      <c r="ZU28" s="342"/>
      <c r="ZV28" s="342"/>
      <c r="ZW28" s="342"/>
      <c r="ZX28" s="342"/>
      <c r="ZY28" s="342"/>
      <c r="ZZ28" s="342"/>
      <c r="AAA28" s="342"/>
      <c r="AAB28" s="342"/>
      <c r="AAC28" s="342"/>
      <c r="AAD28" s="342"/>
      <c r="AAE28" s="342"/>
      <c r="AAF28" s="342"/>
      <c r="AAG28" s="342"/>
      <c r="AAH28" s="342"/>
      <c r="AAI28" s="342"/>
      <c r="AAJ28" s="342"/>
      <c r="AAK28" s="342"/>
      <c r="AAL28" s="342"/>
      <c r="AAM28" s="342"/>
      <c r="AAN28" s="342"/>
      <c r="AAO28" s="342"/>
      <c r="AAP28" s="342"/>
      <c r="AAQ28" s="342"/>
      <c r="AAR28" s="342"/>
      <c r="AAS28" s="342"/>
      <c r="AAT28" s="342"/>
      <c r="AAU28" s="342"/>
      <c r="AAV28" s="342"/>
      <c r="AAW28" s="342"/>
      <c r="AAX28" s="342"/>
      <c r="AAY28" s="342"/>
      <c r="AAZ28" s="342"/>
      <c r="ABA28" s="342"/>
      <c r="ABB28" s="342"/>
      <c r="ABC28" s="342"/>
      <c r="ABD28" s="342"/>
      <c r="ABE28" s="342"/>
      <c r="ABF28" s="342"/>
      <c r="ABG28" s="342"/>
      <c r="ABH28" s="342"/>
      <c r="ABI28" s="342"/>
      <c r="ABJ28" s="342"/>
      <c r="ABK28" s="342"/>
      <c r="ABL28" s="342"/>
      <c r="ABM28" s="342"/>
      <c r="ABN28" s="342"/>
      <c r="ABO28" s="342"/>
      <c r="ABP28" s="342"/>
      <c r="ABQ28" s="342"/>
      <c r="ABR28" s="342"/>
      <c r="ABS28" s="342"/>
      <c r="ABT28" s="342"/>
      <c r="ABU28" s="342"/>
      <c r="ABV28" s="342"/>
      <c r="ABW28" s="342"/>
      <c r="ABX28" s="342"/>
      <c r="ABY28" s="342"/>
      <c r="ABZ28" s="342"/>
      <c r="ACA28" s="342"/>
      <c r="ACB28" s="342"/>
      <c r="ACC28" s="342"/>
      <c r="ACD28" s="342"/>
      <c r="ACE28" s="342"/>
      <c r="ACF28" s="342"/>
      <c r="ACG28" s="342"/>
      <c r="ACH28" s="342"/>
      <c r="ACI28" s="342"/>
      <c r="ACJ28" s="342"/>
      <c r="ACK28" s="342"/>
      <c r="ACL28" s="342"/>
      <c r="ACM28" s="342"/>
      <c r="ACN28" s="342"/>
      <c r="ACO28" s="342"/>
      <c r="ACP28" s="342"/>
      <c r="ACQ28" s="342"/>
      <c r="ACR28" s="342"/>
      <c r="ACS28" s="342"/>
      <c r="ACT28" s="342"/>
      <c r="ACU28" s="342"/>
      <c r="ACV28" s="342"/>
      <c r="ACW28" s="342"/>
      <c r="ACX28" s="342"/>
      <c r="ACY28" s="342"/>
      <c r="ACZ28" s="342"/>
      <c r="ADA28" s="342"/>
      <c r="ADB28" s="342"/>
      <c r="ADC28" s="342"/>
      <c r="ADD28" s="342"/>
      <c r="ADE28" s="342"/>
      <c r="ADF28" s="342"/>
      <c r="ADG28" s="342"/>
      <c r="ADH28" s="342"/>
      <c r="ADI28" s="342"/>
      <c r="ADJ28" s="342"/>
      <c r="ADK28" s="342"/>
      <c r="ADL28" s="342"/>
      <c r="ADM28" s="342"/>
      <c r="ADN28" s="342"/>
      <c r="ADO28" s="342"/>
      <c r="ADP28" s="342"/>
      <c r="ADQ28" s="342"/>
      <c r="ADR28" s="342"/>
      <c r="ADS28" s="342"/>
      <c r="ADT28" s="342"/>
      <c r="ADU28" s="342"/>
      <c r="ADV28" s="342"/>
      <c r="ADW28" s="342"/>
      <c r="ADX28" s="342"/>
      <c r="ADY28" s="342"/>
      <c r="ADZ28" s="342"/>
      <c r="AEA28" s="342"/>
      <c r="AEB28" s="342"/>
      <c r="AEC28" s="342"/>
      <c r="AED28" s="342"/>
      <c r="AEE28" s="342"/>
      <c r="AEF28" s="342"/>
      <c r="AEG28" s="342"/>
      <c r="AEH28" s="342"/>
      <c r="AEI28" s="342"/>
      <c r="AEJ28" s="342"/>
      <c r="AEK28" s="342"/>
      <c r="AEL28" s="342"/>
      <c r="AEM28" s="342"/>
      <c r="AEN28" s="342"/>
      <c r="AEO28" s="342"/>
      <c r="AEP28" s="342"/>
      <c r="AEQ28" s="342"/>
      <c r="AER28" s="342"/>
      <c r="AES28" s="342"/>
      <c r="AET28" s="342"/>
      <c r="AEU28" s="342"/>
      <c r="AEV28" s="342"/>
      <c r="AEW28" s="342"/>
      <c r="AEX28" s="342"/>
      <c r="AEY28" s="342"/>
      <c r="AEZ28" s="342"/>
      <c r="AFA28" s="342"/>
      <c r="AFB28" s="342"/>
      <c r="AFC28" s="342"/>
      <c r="AFD28" s="342"/>
      <c r="AFE28" s="342"/>
      <c r="AFF28" s="342"/>
      <c r="AFG28" s="342"/>
      <c r="AFH28" s="342"/>
      <c r="AFI28" s="342"/>
      <c r="AFJ28" s="342"/>
      <c r="AFK28" s="342"/>
      <c r="AFL28" s="342"/>
      <c r="AFM28" s="342"/>
      <c r="AFN28" s="342"/>
      <c r="AFO28" s="342"/>
      <c r="AFP28" s="342"/>
      <c r="AFQ28" s="342"/>
      <c r="AFR28" s="342"/>
      <c r="AFS28" s="342"/>
      <c r="AFT28" s="342"/>
      <c r="AFU28" s="342"/>
      <c r="AFV28" s="342"/>
      <c r="AFW28" s="342"/>
      <c r="AFX28" s="342"/>
      <c r="AFY28" s="342"/>
      <c r="AFZ28" s="342"/>
      <c r="AGA28" s="342"/>
      <c r="AGB28" s="342"/>
      <c r="AGC28" s="342"/>
      <c r="AGD28" s="342"/>
      <c r="AGE28" s="342"/>
      <c r="AGF28" s="342"/>
      <c r="AGG28" s="342"/>
      <c r="AGH28" s="342"/>
      <c r="AGI28" s="342"/>
      <c r="AGJ28" s="342"/>
      <c r="AGK28" s="342"/>
      <c r="AGL28" s="342"/>
      <c r="AGM28" s="342"/>
      <c r="AGN28" s="342"/>
      <c r="AGO28" s="342"/>
      <c r="AGP28" s="342"/>
      <c r="AGQ28" s="342"/>
      <c r="AGR28" s="342"/>
      <c r="AGS28" s="342"/>
      <c r="AGT28" s="342"/>
      <c r="AGU28" s="342"/>
      <c r="AGV28" s="342"/>
      <c r="AGW28" s="342"/>
      <c r="AGX28" s="342"/>
      <c r="AGY28" s="342"/>
      <c r="AGZ28" s="342"/>
      <c r="AHA28" s="342"/>
      <c r="AHB28" s="342"/>
      <c r="AHC28" s="342"/>
      <c r="AHD28" s="342"/>
      <c r="AHE28" s="342"/>
      <c r="AHF28" s="342"/>
      <c r="AHG28" s="342"/>
      <c r="AHH28" s="342"/>
      <c r="AHI28" s="342"/>
      <c r="AHJ28" s="342"/>
      <c r="AHK28" s="342"/>
      <c r="AHL28" s="342"/>
      <c r="AHM28" s="342"/>
      <c r="AHN28" s="342"/>
      <c r="AHO28" s="342"/>
      <c r="AHP28" s="342"/>
      <c r="AHQ28" s="342"/>
      <c r="AHR28" s="342"/>
      <c r="AHS28" s="342"/>
      <c r="AHT28" s="342"/>
      <c r="AHU28" s="342"/>
      <c r="AHV28" s="342"/>
      <c r="AHW28" s="342"/>
      <c r="AHX28" s="342"/>
      <c r="AHY28" s="342"/>
      <c r="AHZ28" s="342"/>
      <c r="AIA28" s="342"/>
      <c r="AIB28" s="342"/>
      <c r="AIC28" s="342"/>
      <c r="AID28" s="342"/>
      <c r="AIE28" s="342"/>
      <c r="AIF28" s="342"/>
      <c r="AIG28" s="342"/>
      <c r="AIH28" s="342"/>
      <c r="AII28" s="342"/>
      <c r="AIJ28" s="342"/>
      <c r="AIK28" s="342"/>
      <c r="AIL28" s="342"/>
      <c r="AIM28" s="342"/>
      <c r="AIN28" s="342"/>
      <c r="AIO28" s="342"/>
      <c r="AIP28" s="342"/>
      <c r="AIQ28" s="342"/>
      <c r="AIR28" s="342"/>
      <c r="AIS28" s="342"/>
      <c r="AIT28" s="342"/>
      <c r="AIU28" s="342"/>
      <c r="AIV28" s="342"/>
      <c r="AIW28" s="342"/>
      <c r="AIX28" s="342"/>
      <c r="AIY28" s="342"/>
      <c r="AIZ28" s="342"/>
      <c r="AJA28" s="342"/>
      <c r="AJB28" s="342"/>
      <c r="AJC28" s="342"/>
      <c r="AJD28" s="342"/>
      <c r="AJE28" s="342"/>
      <c r="AJF28" s="342"/>
      <c r="AJG28" s="342"/>
      <c r="AJH28" s="342"/>
      <c r="AJI28" s="342"/>
      <c r="AJJ28" s="342"/>
      <c r="AJK28" s="342"/>
      <c r="AJL28" s="342"/>
      <c r="AJM28" s="342"/>
      <c r="AJN28" s="342"/>
      <c r="AJO28" s="342"/>
      <c r="AJP28" s="342"/>
      <c r="AJQ28" s="342"/>
      <c r="AJR28" s="342"/>
      <c r="AJS28" s="342"/>
      <c r="AJT28" s="342"/>
      <c r="AJU28" s="342"/>
      <c r="AJV28" s="342"/>
      <c r="AJW28" s="342"/>
      <c r="AJX28" s="342"/>
      <c r="AJY28" s="342"/>
      <c r="AJZ28" s="342"/>
      <c r="AKA28" s="342"/>
      <c r="AKB28" s="342"/>
      <c r="AKC28" s="342"/>
      <c r="AKD28" s="342"/>
      <c r="AKE28" s="342"/>
      <c r="AKF28" s="342"/>
      <c r="AKG28" s="342"/>
      <c r="AKH28" s="342"/>
      <c r="AKI28" s="342"/>
      <c r="AKJ28" s="342"/>
      <c r="AKK28" s="342"/>
      <c r="AKL28" s="342"/>
      <c r="AKM28" s="342"/>
      <c r="AKN28" s="342"/>
      <c r="AKO28" s="342"/>
      <c r="AKP28" s="342"/>
      <c r="AKQ28" s="342"/>
      <c r="AKR28" s="342"/>
      <c r="AKS28" s="342"/>
      <c r="AKT28" s="342"/>
      <c r="AKU28" s="342"/>
    </row>
    <row r="29" spans="1:983" s="140" customFormat="1" ht="39.950000000000003" customHeight="1" x14ac:dyDescent="0.7">
      <c r="A29" s="339" t="s">
        <v>62</v>
      </c>
      <c r="B29" s="368">
        <v>91350099</v>
      </c>
      <c r="C29" s="368">
        <v>3548397</v>
      </c>
      <c r="D29" s="369">
        <v>8598090</v>
      </c>
      <c r="E29" s="368">
        <v>15282000</v>
      </c>
      <c r="F29" s="369">
        <v>79802233</v>
      </c>
      <c r="G29" s="368">
        <v>14471112.000000002</v>
      </c>
      <c r="H29" s="368">
        <v>2560690.138412856</v>
      </c>
      <c r="I29" s="368">
        <v>980760</v>
      </c>
      <c r="J29" s="368">
        <v>216593381.13841286</v>
      </c>
      <c r="K29" s="369"/>
      <c r="L29" s="369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2"/>
      <c r="AE29" s="342"/>
      <c r="AF29" s="342"/>
      <c r="AG29" s="342"/>
      <c r="AH29" s="342"/>
      <c r="AI29" s="342"/>
      <c r="AJ29" s="342"/>
      <c r="AK29" s="342"/>
      <c r="AL29" s="342"/>
      <c r="AM29" s="342"/>
      <c r="AN29" s="342"/>
      <c r="AO29" s="342"/>
      <c r="AP29" s="342"/>
      <c r="AQ29" s="342"/>
      <c r="AR29" s="342"/>
      <c r="AS29" s="342"/>
      <c r="AT29" s="342"/>
      <c r="AU29" s="342"/>
      <c r="AV29" s="342"/>
      <c r="AW29" s="342"/>
      <c r="AX29" s="342"/>
      <c r="AY29" s="342"/>
      <c r="AZ29" s="342"/>
      <c r="BA29" s="342"/>
      <c r="BB29" s="342"/>
      <c r="BC29" s="342"/>
      <c r="BD29" s="342"/>
      <c r="BE29" s="342"/>
      <c r="BF29" s="342"/>
      <c r="BG29" s="342"/>
      <c r="BH29" s="342"/>
      <c r="BI29" s="342"/>
      <c r="BJ29" s="342"/>
      <c r="BK29" s="342"/>
      <c r="BL29" s="342"/>
      <c r="BM29" s="342"/>
      <c r="BN29" s="342"/>
      <c r="BO29" s="342"/>
      <c r="BP29" s="342"/>
      <c r="BQ29" s="342"/>
      <c r="BR29" s="342"/>
      <c r="BS29" s="342"/>
      <c r="BT29" s="342"/>
      <c r="BU29" s="342"/>
      <c r="BV29" s="342"/>
      <c r="BW29" s="342"/>
      <c r="BX29" s="342"/>
      <c r="BY29" s="342"/>
      <c r="BZ29" s="342"/>
      <c r="CA29" s="342"/>
      <c r="CB29" s="342"/>
      <c r="CC29" s="342"/>
      <c r="CD29" s="342"/>
      <c r="CE29" s="342"/>
      <c r="CF29" s="342"/>
      <c r="CG29" s="342"/>
      <c r="CH29" s="342"/>
      <c r="CI29" s="342"/>
      <c r="CJ29" s="342"/>
      <c r="CK29" s="342"/>
      <c r="CL29" s="342"/>
      <c r="CM29" s="342"/>
      <c r="CN29" s="342"/>
      <c r="CO29" s="342"/>
      <c r="CP29" s="342"/>
      <c r="CQ29" s="342"/>
      <c r="CR29" s="342"/>
      <c r="CS29" s="342"/>
      <c r="CT29" s="342"/>
      <c r="CU29" s="342"/>
      <c r="CV29" s="342"/>
      <c r="CW29" s="342"/>
      <c r="CX29" s="342"/>
      <c r="CY29" s="342"/>
      <c r="CZ29" s="342"/>
      <c r="DA29" s="342"/>
      <c r="DB29" s="342"/>
      <c r="DC29" s="342"/>
      <c r="DD29" s="342"/>
      <c r="DE29" s="342"/>
      <c r="DF29" s="342"/>
      <c r="DG29" s="342"/>
      <c r="DH29" s="342"/>
      <c r="DI29" s="342"/>
      <c r="DJ29" s="342"/>
      <c r="DK29" s="342"/>
      <c r="DL29" s="342"/>
      <c r="DM29" s="342"/>
      <c r="DN29" s="342"/>
      <c r="DO29" s="342"/>
      <c r="DP29" s="342"/>
      <c r="DQ29" s="342"/>
      <c r="DR29" s="342"/>
      <c r="DS29" s="342"/>
      <c r="DT29" s="342"/>
      <c r="DU29" s="342"/>
      <c r="DV29" s="342"/>
      <c r="DW29" s="342"/>
      <c r="DX29" s="342"/>
      <c r="DY29" s="342"/>
      <c r="DZ29" s="342"/>
      <c r="EA29" s="342"/>
      <c r="EB29" s="342"/>
      <c r="EC29" s="342"/>
      <c r="ED29" s="342"/>
      <c r="EE29" s="342"/>
      <c r="EF29" s="342"/>
      <c r="EG29" s="342"/>
      <c r="EH29" s="342"/>
      <c r="EI29" s="342"/>
      <c r="EJ29" s="342"/>
      <c r="EK29" s="342"/>
      <c r="EL29" s="342"/>
      <c r="EM29" s="342"/>
      <c r="EN29" s="342"/>
      <c r="EO29" s="342"/>
      <c r="EP29" s="342"/>
      <c r="EQ29" s="342"/>
      <c r="ER29" s="342"/>
      <c r="ES29" s="342"/>
      <c r="ET29" s="342"/>
      <c r="EU29" s="342"/>
      <c r="EV29" s="342"/>
      <c r="EW29" s="342"/>
      <c r="EX29" s="342"/>
      <c r="EY29" s="342"/>
      <c r="EZ29" s="342"/>
      <c r="FA29" s="342"/>
      <c r="FB29" s="342"/>
      <c r="FC29" s="342"/>
      <c r="FD29" s="342"/>
      <c r="FE29" s="342"/>
      <c r="FF29" s="342"/>
      <c r="FG29" s="342"/>
      <c r="FH29" s="342"/>
      <c r="FI29" s="342"/>
      <c r="FJ29" s="342"/>
      <c r="FK29" s="342"/>
      <c r="FL29" s="342"/>
      <c r="FM29" s="342"/>
      <c r="FN29" s="342"/>
      <c r="FO29" s="342"/>
      <c r="FP29" s="342"/>
      <c r="FQ29" s="342"/>
      <c r="FR29" s="342"/>
      <c r="FS29" s="342"/>
      <c r="FT29" s="342"/>
      <c r="FU29" s="342"/>
      <c r="FV29" s="342"/>
      <c r="FW29" s="342"/>
      <c r="FX29" s="342"/>
      <c r="FY29" s="342"/>
      <c r="FZ29" s="342"/>
      <c r="GA29" s="342"/>
      <c r="GB29" s="342"/>
      <c r="GC29" s="342"/>
      <c r="GD29" s="342"/>
      <c r="GE29" s="342"/>
      <c r="GF29" s="342"/>
      <c r="GG29" s="342"/>
      <c r="GH29" s="342"/>
      <c r="GI29" s="342"/>
      <c r="GJ29" s="342"/>
      <c r="GK29" s="342"/>
      <c r="GL29" s="342"/>
      <c r="GM29" s="342"/>
      <c r="GN29" s="342"/>
      <c r="GO29" s="342"/>
      <c r="GP29" s="342"/>
      <c r="GQ29" s="342"/>
      <c r="GR29" s="342"/>
      <c r="GS29" s="342"/>
      <c r="GT29" s="342"/>
      <c r="GU29" s="342"/>
      <c r="GV29" s="342"/>
      <c r="GW29" s="342"/>
      <c r="GX29" s="342"/>
      <c r="GY29" s="342"/>
      <c r="GZ29" s="342"/>
      <c r="HA29" s="342"/>
      <c r="HB29" s="342"/>
      <c r="HC29" s="342"/>
      <c r="HD29" s="342"/>
      <c r="HE29" s="342"/>
      <c r="HF29" s="342"/>
      <c r="HG29" s="342"/>
      <c r="HH29" s="342"/>
      <c r="HI29" s="342"/>
      <c r="HJ29" s="342"/>
      <c r="HK29" s="342"/>
      <c r="HL29" s="342"/>
      <c r="HM29" s="342"/>
      <c r="HN29" s="342"/>
      <c r="HO29" s="342"/>
      <c r="HP29" s="342"/>
      <c r="HQ29" s="342"/>
      <c r="HR29" s="342"/>
      <c r="HS29" s="342"/>
      <c r="HT29" s="342"/>
      <c r="HU29" s="342"/>
      <c r="HV29" s="342"/>
      <c r="HW29" s="342"/>
      <c r="HX29" s="342"/>
      <c r="HY29" s="342"/>
      <c r="HZ29" s="342"/>
      <c r="IA29" s="342"/>
      <c r="IB29" s="342"/>
      <c r="IC29" s="342"/>
      <c r="ID29" s="342"/>
      <c r="IE29" s="342"/>
      <c r="IF29" s="342"/>
      <c r="IG29" s="342"/>
      <c r="IH29" s="342"/>
      <c r="II29" s="342"/>
      <c r="IJ29" s="342"/>
      <c r="IK29" s="342"/>
      <c r="IL29" s="342"/>
      <c r="IM29" s="342"/>
      <c r="IN29" s="342"/>
      <c r="IO29" s="342"/>
      <c r="IP29" s="342"/>
      <c r="IQ29" s="342"/>
      <c r="IR29" s="342"/>
      <c r="IS29" s="342"/>
      <c r="IT29" s="342"/>
      <c r="IU29" s="342"/>
      <c r="IV29" s="342"/>
      <c r="IW29" s="342"/>
      <c r="IX29" s="342"/>
      <c r="IY29" s="342"/>
      <c r="IZ29" s="342"/>
      <c r="JA29" s="342"/>
      <c r="JB29" s="342"/>
      <c r="JC29" s="342"/>
      <c r="JD29" s="342"/>
      <c r="JE29" s="342"/>
      <c r="JF29" s="342"/>
      <c r="JG29" s="342"/>
      <c r="JH29" s="342"/>
      <c r="JI29" s="342"/>
      <c r="JJ29" s="342"/>
      <c r="JK29" s="342"/>
      <c r="JL29" s="342"/>
      <c r="JM29" s="342"/>
      <c r="JN29" s="342"/>
      <c r="JO29" s="342"/>
      <c r="JP29" s="342"/>
      <c r="JQ29" s="342"/>
      <c r="JR29" s="342"/>
      <c r="JS29" s="342"/>
      <c r="JT29" s="342"/>
      <c r="JU29" s="342"/>
      <c r="JV29" s="342"/>
      <c r="JW29" s="342"/>
      <c r="JX29" s="342"/>
      <c r="JY29" s="342"/>
      <c r="JZ29" s="342"/>
      <c r="KA29" s="342"/>
      <c r="KB29" s="342"/>
      <c r="KC29" s="342"/>
      <c r="KD29" s="342"/>
      <c r="KE29" s="342"/>
      <c r="KF29" s="342"/>
      <c r="KG29" s="342"/>
      <c r="KH29" s="342"/>
      <c r="KI29" s="342"/>
      <c r="KJ29" s="342"/>
      <c r="KK29" s="342"/>
      <c r="KL29" s="342"/>
      <c r="KM29" s="342"/>
      <c r="KN29" s="342"/>
      <c r="KO29" s="342"/>
      <c r="KP29" s="342"/>
      <c r="KQ29" s="342"/>
      <c r="KR29" s="342"/>
      <c r="KS29" s="342"/>
      <c r="KT29" s="342"/>
      <c r="KU29" s="342"/>
      <c r="KV29" s="342"/>
      <c r="KW29" s="342"/>
      <c r="KX29" s="342"/>
      <c r="KY29" s="342"/>
      <c r="KZ29" s="342"/>
      <c r="LA29" s="342"/>
      <c r="LB29" s="342"/>
      <c r="LC29" s="342"/>
      <c r="LD29" s="342"/>
      <c r="LE29" s="342"/>
      <c r="LF29" s="342"/>
      <c r="LG29" s="342"/>
      <c r="LH29" s="342"/>
      <c r="LI29" s="342"/>
      <c r="LJ29" s="342"/>
      <c r="LK29" s="342"/>
      <c r="LL29" s="342"/>
      <c r="LM29" s="342"/>
      <c r="LN29" s="342"/>
      <c r="LO29" s="342"/>
      <c r="LP29" s="342"/>
      <c r="LQ29" s="342"/>
      <c r="LR29" s="342"/>
      <c r="LS29" s="342"/>
      <c r="LT29" s="342"/>
      <c r="LU29" s="342"/>
      <c r="LV29" s="342"/>
      <c r="LW29" s="342"/>
      <c r="LX29" s="342"/>
      <c r="LY29" s="342"/>
      <c r="LZ29" s="342"/>
      <c r="MA29" s="342"/>
      <c r="MB29" s="342"/>
      <c r="MC29" s="342"/>
      <c r="MD29" s="342"/>
      <c r="ME29" s="342"/>
      <c r="MF29" s="342"/>
      <c r="MG29" s="342"/>
      <c r="MH29" s="342"/>
      <c r="MI29" s="342"/>
      <c r="MJ29" s="342"/>
      <c r="MK29" s="342"/>
      <c r="ML29" s="342"/>
      <c r="MM29" s="342"/>
      <c r="MN29" s="342"/>
      <c r="MO29" s="342"/>
      <c r="MP29" s="342"/>
      <c r="MQ29" s="342"/>
      <c r="MR29" s="342"/>
      <c r="MS29" s="342"/>
      <c r="MT29" s="342"/>
      <c r="MU29" s="342"/>
      <c r="MV29" s="342"/>
      <c r="MW29" s="342"/>
      <c r="MX29" s="342"/>
      <c r="MY29" s="342"/>
      <c r="MZ29" s="342"/>
      <c r="NA29" s="342"/>
      <c r="NB29" s="342"/>
      <c r="NC29" s="342"/>
      <c r="ND29" s="342"/>
      <c r="NE29" s="342"/>
      <c r="NF29" s="342"/>
      <c r="NG29" s="342"/>
      <c r="NH29" s="342"/>
      <c r="NI29" s="342"/>
      <c r="NJ29" s="342"/>
      <c r="NK29" s="342"/>
      <c r="NL29" s="342"/>
      <c r="NM29" s="342"/>
      <c r="NN29" s="342"/>
      <c r="NO29" s="342"/>
      <c r="NP29" s="342"/>
      <c r="NQ29" s="342"/>
      <c r="NR29" s="342"/>
      <c r="NS29" s="342"/>
      <c r="NT29" s="342"/>
      <c r="NU29" s="342"/>
      <c r="NV29" s="342"/>
      <c r="NW29" s="342"/>
      <c r="NX29" s="342"/>
      <c r="NY29" s="342"/>
      <c r="NZ29" s="342"/>
      <c r="OA29" s="342"/>
      <c r="OB29" s="342"/>
      <c r="OC29" s="342"/>
      <c r="OD29" s="342"/>
      <c r="OE29" s="342"/>
      <c r="OF29" s="342"/>
      <c r="OG29" s="342"/>
      <c r="OH29" s="342"/>
      <c r="OI29" s="342"/>
      <c r="OJ29" s="342"/>
      <c r="OK29" s="342"/>
      <c r="OL29" s="342"/>
      <c r="OM29" s="342"/>
      <c r="ON29" s="342"/>
      <c r="OO29" s="342"/>
      <c r="OP29" s="342"/>
      <c r="OQ29" s="342"/>
      <c r="OR29" s="342"/>
      <c r="OS29" s="342"/>
      <c r="OT29" s="342"/>
      <c r="OU29" s="342"/>
      <c r="OV29" s="342"/>
      <c r="OW29" s="342"/>
      <c r="OX29" s="342"/>
      <c r="OY29" s="342"/>
      <c r="OZ29" s="342"/>
      <c r="PA29" s="342"/>
      <c r="PB29" s="342"/>
      <c r="PC29" s="342"/>
      <c r="PD29" s="342"/>
      <c r="PE29" s="342"/>
      <c r="PF29" s="342"/>
      <c r="PG29" s="342"/>
      <c r="PH29" s="342"/>
      <c r="PI29" s="342"/>
      <c r="PJ29" s="342"/>
      <c r="PK29" s="342"/>
      <c r="PL29" s="342"/>
      <c r="PM29" s="342"/>
      <c r="PN29" s="342"/>
      <c r="PO29" s="342"/>
      <c r="PP29" s="342"/>
      <c r="PQ29" s="342"/>
      <c r="PR29" s="342"/>
      <c r="PS29" s="342"/>
      <c r="PT29" s="342"/>
      <c r="PU29" s="342"/>
      <c r="PV29" s="342"/>
      <c r="PW29" s="342"/>
      <c r="PX29" s="342"/>
      <c r="PY29" s="342"/>
      <c r="PZ29" s="342"/>
      <c r="QA29" s="342"/>
      <c r="QB29" s="342"/>
      <c r="QC29" s="342"/>
      <c r="QD29" s="342"/>
      <c r="QE29" s="342"/>
      <c r="QF29" s="342"/>
      <c r="QG29" s="342"/>
      <c r="QH29" s="342"/>
      <c r="QI29" s="342"/>
      <c r="QJ29" s="342"/>
      <c r="QK29" s="342"/>
      <c r="QL29" s="342"/>
      <c r="QM29" s="342"/>
      <c r="QN29" s="342"/>
      <c r="QO29" s="342"/>
      <c r="QP29" s="342"/>
      <c r="QQ29" s="342"/>
      <c r="QR29" s="342"/>
      <c r="QS29" s="342"/>
      <c r="QT29" s="342"/>
      <c r="QU29" s="342"/>
      <c r="QV29" s="342"/>
      <c r="QW29" s="342"/>
      <c r="QX29" s="342"/>
      <c r="QY29" s="342"/>
      <c r="QZ29" s="342"/>
      <c r="RA29" s="342"/>
      <c r="RB29" s="342"/>
      <c r="RC29" s="342"/>
      <c r="RD29" s="342"/>
      <c r="RE29" s="342"/>
      <c r="RF29" s="342"/>
      <c r="RG29" s="342"/>
      <c r="RH29" s="342"/>
      <c r="RI29" s="342"/>
      <c r="RJ29" s="342"/>
      <c r="RK29" s="342"/>
      <c r="RL29" s="342"/>
      <c r="RM29" s="342"/>
      <c r="RN29" s="342"/>
      <c r="RO29" s="342"/>
      <c r="RP29" s="342"/>
      <c r="RQ29" s="342"/>
      <c r="RR29" s="342"/>
      <c r="RS29" s="342"/>
      <c r="RT29" s="342"/>
      <c r="RU29" s="342"/>
      <c r="RV29" s="342"/>
      <c r="RW29" s="342"/>
      <c r="RX29" s="342"/>
      <c r="RY29" s="342"/>
      <c r="RZ29" s="342"/>
      <c r="SA29" s="342"/>
      <c r="SB29" s="342"/>
      <c r="SC29" s="342"/>
      <c r="SD29" s="342"/>
      <c r="SE29" s="342"/>
      <c r="SF29" s="342"/>
      <c r="SG29" s="342"/>
      <c r="SH29" s="342"/>
      <c r="SI29" s="342"/>
      <c r="SJ29" s="342"/>
      <c r="SK29" s="342"/>
      <c r="SL29" s="342"/>
      <c r="SM29" s="342"/>
      <c r="SN29" s="342"/>
      <c r="SO29" s="342"/>
      <c r="SP29" s="342"/>
      <c r="SQ29" s="342"/>
      <c r="SR29" s="342"/>
      <c r="SS29" s="342"/>
      <c r="ST29" s="342"/>
      <c r="SU29" s="342"/>
      <c r="SV29" s="342"/>
      <c r="SW29" s="342"/>
      <c r="SX29" s="342"/>
      <c r="SY29" s="342"/>
      <c r="SZ29" s="342"/>
      <c r="TA29" s="342"/>
      <c r="TB29" s="342"/>
      <c r="TC29" s="342"/>
      <c r="TD29" s="342"/>
      <c r="TE29" s="342"/>
      <c r="TF29" s="342"/>
      <c r="TG29" s="342"/>
      <c r="TH29" s="342"/>
      <c r="TI29" s="342"/>
      <c r="TJ29" s="342"/>
      <c r="TK29" s="342"/>
      <c r="TL29" s="342"/>
      <c r="TM29" s="342"/>
      <c r="TN29" s="342"/>
      <c r="TO29" s="342"/>
      <c r="TP29" s="342"/>
      <c r="TQ29" s="342"/>
      <c r="TR29" s="342"/>
      <c r="TS29" s="342"/>
      <c r="TT29" s="342"/>
      <c r="TU29" s="342"/>
      <c r="TV29" s="342"/>
      <c r="TW29" s="342"/>
      <c r="TX29" s="342"/>
      <c r="TY29" s="342"/>
      <c r="TZ29" s="342"/>
      <c r="UA29" s="342"/>
      <c r="UB29" s="342"/>
      <c r="UC29" s="342"/>
      <c r="UD29" s="342"/>
      <c r="UE29" s="342"/>
      <c r="UF29" s="342"/>
      <c r="UG29" s="342"/>
      <c r="UH29" s="342"/>
      <c r="UI29" s="342"/>
      <c r="UJ29" s="342"/>
      <c r="UK29" s="342"/>
      <c r="UL29" s="342"/>
      <c r="UM29" s="342"/>
      <c r="UN29" s="342"/>
      <c r="UO29" s="342"/>
      <c r="UP29" s="342"/>
      <c r="UQ29" s="342"/>
      <c r="UR29" s="342"/>
      <c r="US29" s="342"/>
      <c r="UT29" s="342"/>
      <c r="UU29" s="342"/>
      <c r="UV29" s="342"/>
      <c r="UW29" s="342"/>
      <c r="UX29" s="342"/>
      <c r="UY29" s="342"/>
      <c r="UZ29" s="342"/>
      <c r="VA29" s="342"/>
      <c r="VB29" s="342"/>
      <c r="VC29" s="342"/>
      <c r="VD29" s="342"/>
      <c r="VE29" s="342"/>
      <c r="VF29" s="342"/>
      <c r="VG29" s="342"/>
      <c r="VH29" s="342"/>
      <c r="VI29" s="342"/>
      <c r="VJ29" s="342"/>
      <c r="VK29" s="342"/>
      <c r="VL29" s="342"/>
      <c r="VM29" s="342"/>
      <c r="VN29" s="342"/>
      <c r="VO29" s="342"/>
      <c r="VP29" s="342"/>
      <c r="VQ29" s="342"/>
      <c r="VR29" s="342"/>
      <c r="VS29" s="342"/>
      <c r="VT29" s="342"/>
      <c r="VU29" s="342"/>
      <c r="VV29" s="342"/>
      <c r="VW29" s="342"/>
      <c r="VX29" s="342"/>
      <c r="VY29" s="342"/>
      <c r="VZ29" s="342"/>
      <c r="WA29" s="342"/>
      <c r="WB29" s="342"/>
      <c r="WC29" s="342"/>
      <c r="WD29" s="342"/>
      <c r="WE29" s="342"/>
      <c r="WF29" s="342"/>
      <c r="WG29" s="342"/>
      <c r="WH29" s="342"/>
      <c r="WI29" s="342"/>
      <c r="WJ29" s="342"/>
      <c r="WK29" s="342"/>
      <c r="WL29" s="342"/>
      <c r="WM29" s="342"/>
      <c r="WN29" s="342"/>
      <c r="WO29" s="342"/>
      <c r="WP29" s="342"/>
      <c r="WQ29" s="342"/>
      <c r="WR29" s="342"/>
      <c r="WS29" s="342"/>
      <c r="WT29" s="342"/>
      <c r="WU29" s="342"/>
      <c r="WV29" s="342"/>
      <c r="WW29" s="342"/>
      <c r="WX29" s="342"/>
      <c r="WY29" s="342"/>
      <c r="WZ29" s="342"/>
      <c r="XA29" s="342"/>
      <c r="XB29" s="342"/>
      <c r="XC29" s="342"/>
      <c r="XD29" s="342"/>
      <c r="XE29" s="342"/>
      <c r="XF29" s="342"/>
      <c r="XG29" s="342"/>
      <c r="XH29" s="342"/>
      <c r="XI29" s="342"/>
      <c r="XJ29" s="342"/>
      <c r="XK29" s="342"/>
      <c r="XL29" s="342"/>
      <c r="XM29" s="342"/>
      <c r="XN29" s="342"/>
      <c r="XO29" s="342"/>
      <c r="XP29" s="342"/>
      <c r="XQ29" s="342"/>
      <c r="XR29" s="342"/>
      <c r="XS29" s="342"/>
      <c r="XT29" s="342"/>
      <c r="XU29" s="342"/>
      <c r="XV29" s="342"/>
      <c r="XW29" s="342"/>
      <c r="XX29" s="342"/>
      <c r="XY29" s="342"/>
      <c r="XZ29" s="342"/>
      <c r="YA29" s="342"/>
      <c r="YB29" s="342"/>
      <c r="YC29" s="342"/>
      <c r="YD29" s="342"/>
      <c r="YE29" s="342"/>
      <c r="YF29" s="342"/>
      <c r="YG29" s="342"/>
      <c r="YH29" s="342"/>
      <c r="YI29" s="342"/>
      <c r="YJ29" s="342"/>
      <c r="YK29" s="342"/>
      <c r="YL29" s="342"/>
      <c r="YM29" s="342"/>
      <c r="YN29" s="342"/>
      <c r="YO29" s="342"/>
      <c r="YP29" s="342"/>
      <c r="YQ29" s="342"/>
      <c r="YR29" s="342"/>
      <c r="YS29" s="342"/>
      <c r="YT29" s="342"/>
      <c r="YU29" s="342"/>
      <c r="YV29" s="342"/>
      <c r="YW29" s="342"/>
      <c r="YX29" s="342"/>
      <c r="YY29" s="342"/>
      <c r="YZ29" s="342"/>
      <c r="ZA29" s="342"/>
      <c r="ZB29" s="342"/>
      <c r="ZC29" s="342"/>
      <c r="ZD29" s="342"/>
      <c r="ZE29" s="342"/>
      <c r="ZF29" s="342"/>
      <c r="ZG29" s="342"/>
      <c r="ZH29" s="342"/>
      <c r="ZI29" s="342"/>
      <c r="ZJ29" s="342"/>
      <c r="ZK29" s="342"/>
      <c r="ZL29" s="342"/>
      <c r="ZM29" s="342"/>
      <c r="ZN29" s="342"/>
      <c r="ZO29" s="342"/>
      <c r="ZP29" s="342"/>
      <c r="ZQ29" s="342"/>
      <c r="ZR29" s="342"/>
      <c r="ZS29" s="342"/>
      <c r="ZT29" s="342"/>
      <c r="ZU29" s="342"/>
      <c r="ZV29" s="342"/>
      <c r="ZW29" s="342"/>
      <c r="ZX29" s="342"/>
      <c r="ZY29" s="342"/>
      <c r="ZZ29" s="342"/>
      <c r="AAA29" s="342"/>
      <c r="AAB29" s="342"/>
      <c r="AAC29" s="342"/>
      <c r="AAD29" s="342"/>
      <c r="AAE29" s="342"/>
      <c r="AAF29" s="342"/>
      <c r="AAG29" s="342"/>
      <c r="AAH29" s="342"/>
      <c r="AAI29" s="342"/>
      <c r="AAJ29" s="342"/>
      <c r="AAK29" s="342"/>
      <c r="AAL29" s="342"/>
      <c r="AAM29" s="342"/>
      <c r="AAN29" s="342"/>
      <c r="AAO29" s="342"/>
      <c r="AAP29" s="342"/>
      <c r="AAQ29" s="342"/>
      <c r="AAR29" s="342"/>
      <c r="AAS29" s="342"/>
      <c r="AAT29" s="342"/>
      <c r="AAU29" s="342"/>
      <c r="AAV29" s="342"/>
      <c r="AAW29" s="342"/>
      <c r="AAX29" s="342"/>
      <c r="AAY29" s="342"/>
      <c r="AAZ29" s="342"/>
      <c r="ABA29" s="342"/>
      <c r="ABB29" s="342"/>
      <c r="ABC29" s="342"/>
      <c r="ABD29" s="342"/>
      <c r="ABE29" s="342"/>
      <c r="ABF29" s="342"/>
      <c r="ABG29" s="342"/>
      <c r="ABH29" s="342"/>
      <c r="ABI29" s="342"/>
      <c r="ABJ29" s="342"/>
      <c r="ABK29" s="342"/>
      <c r="ABL29" s="342"/>
      <c r="ABM29" s="342"/>
      <c r="ABN29" s="342"/>
      <c r="ABO29" s="342"/>
      <c r="ABP29" s="342"/>
      <c r="ABQ29" s="342"/>
      <c r="ABR29" s="342"/>
      <c r="ABS29" s="342"/>
      <c r="ABT29" s="342"/>
      <c r="ABU29" s="342"/>
      <c r="ABV29" s="342"/>
      <c r="ABW29" s="342"/>
      <c r="ABX29" s="342"/>
      <c r="ABY29" s="342"/>
      <c r="ABZ29" s="342"/>
      <c r="ACA29" s="342"/>
      <c r="ACB29" s="342"/>
      <c r="ACC29" s="342"/>
      <c r="ACD29" s="342"/>
      <c r="ACE29" s="342"/>
      <c r="ACF29" s="342"/>
      <c r="ACG29" s="342"/>
      <c r="ACH29" s="342"/>
      <c r="ACI29" s="342"/>
      <c r="ACJ29" s="342"/>
      <c r="ACK29" s="342"/>
      <c r="ACL29" s="342"/>
      <c r="ACM29" s="342"/>
      <c r="ACN29" s="342"/>
      <c r="ACO29" s="342"/>
      <c r="ACP29" s="342"/>
      <c r="ACQ29" s="342"/>
      <c r="ACR29" s="342"/>
      <c r="ACS29" s="342"/>
      <c r="ACT29" s="342"/>
      <c r="ACU29" s="342"/>
      <c r="ACV29" s="342"/>
      <c r="ACW29" s="342"/>
      <c r="ACX29" s="342"/>
      <c r="ACY29" s="342"/>
      <c r="ACZ29" s="342"/>
      <c r="ADA29" s="342"/>
      <c r="ADB29" s="342"/>
      <c r="ADC29" s="342"/>
      <c r="ADD29" s="342"/>
      <c r="ADE29" s="342"/>
      <c r="ADF29" s="342"/>
      <c r="ADG29" s="342"/>
      <c r="ADH29" s="342"/>
      <c r="ADI29" s="342"/>
      <c r="ADJ29" s="342"/>
      <c r="ADK29" s="342"/>
      <c r="ADL29" s="342"/>
      <c r="ADM29" s="342"/>
      <c r="ADN29" s="342"/>
      <c r="ADO29" s="342"/>
      <c r="ADP29" s="342"/>
      <c r="ADQ29" s="342"/>
      <c r="ADR29" s="342"/>
      <c r="ADS29" s="342"/>
      <c r="ADT29" s="342"/>
      <c r="ADU29" s="342"/>
      <c r="ADV29" s="342"/>
      <c r="ADW29" s="342"/>
      <c r="ADX29" s="342"/>
      <c r="ADY29" s="342"/>
      <c r="ADZ29" s="342"/>
      <c r="AEA29" s="342"/>
      <c r="AEB29" s="342"/>
      <c r="AEC29" s="342"/>
      <c r="AED29" s="342"/>
      <c r="AEE29" s="342"/>
      <c r="AEF29" s="342"/>
      <c r="AEG29" s="342"/>
      <c r="AEH29" s="342"/>
      <c r="AEI29" s="342"/>
      <c r="AEJ29" s="342"/>
      <c r="AEK29" s="342"/>
      <c r="AEL29" s="342"/>
      <c r="AEM29" s="342"/>
      <c r="AEN29" s="342"/>
      <c r="AEO29" s="342"/>
      <c r="AEP29" s="342"/>
      <c r="AEQ29" s="342"/>
      <c r="AER29" s="342"/>
      <c r="AES29" s="342"/>
      <c r="AET29" s="342"/>
      <c r="AEU29" s="342"/>
      <c r="AEV29" s="342"/>
      <c r="AEW29" s="342"/>
      <c r="AEX29" s="342"/>
      <c r="AEY29" s="342"/>
      <c r="AEZ29" s="342"/>
      <c r="AFA29" s="342"/>
      <c r="AFB29" s="342"/>
      <c r="AFC29" s="342"/>
      <c r="AFD29" s="342"/>
      <c r="AFE29" s="342"/>
      <c r="AFF29" s="342"/>
      <c r="AFG29" s="342"/>
      <c r="AFH29" s="342"/>
      <c r="AFI29" s="342"/>
      <c r="AFJ29" s="342"/>
      <c r="AFK29" s="342"/>
      <c r="AFL29" s="342"/>
      <c r="AFM29" s="342"/>
      <c r="AFN29" s="342"/>
      <c r="AFO29" s="342"/>
      <c r="AFP29" s="342"/>
      <c r="AFQ29" s="342"/>
      <c r="AFR29" s="342"/>
      <c r="AFS29" s="342"/>
      <c r="AFT29" s="342"/>
      <c r="AFU29" s="342"/>
      <c r="AFV29" s="342"/>
      <c r="AFW29" s="342"/>
      <c r="AFX29" s="342"/>
      <c r="AFY29" s="342"/>
      <c r="AFZ29" s="342"/>
      <c r="AGA29" s="342"/>
      <c r="AGB29" s="342"/>
      <c r="AGC29" s="342"/>
      <c r="AGD29" s="342"/>
      <c r="AGE29" s="342"/>
      <c r="AGF29" s="342"/>
      <c r="AGG29" s="342"/>
      <c r="AGH29" s="342"/>
      <c r="AGI29" s="342"/>
      <c r="AGJ29" s="342"/>
      <c r="AGK29" s="342"/>
      <c r="AGL29" s="342"/>
      <c r="AGM29" s="342"/>
      <c r="AGN29" s="342"/>
      <c r="AGO29" s="342"/>
      <c r="AGP29" s="342"/>
      <c r="AGQ29" s="342"/>
      <c r="AGR29" s="342"/>
      <c r="AGS29" s="342"/>
      <c r="AGT29" s="342"/>
      <c r="AGU29" s="342"/>
      <c r="AGV29" s="342"/>
      <c r="AGW29" s="342"/>
      <c r="AGX29" s="342"/>
      <c r="AGY29" s="342"/>
      <c r="AGZ29" s="342"/>
      <c r="AHA29" s="342"/>
      <c r="AHB29" s="342"/>
      <c r="AHC29" s="342"/>
      <c r="AHD29" s="342"/>
      <c r="AHE29" s="342"/>
      <c r="AHF29" s="342"/>
      <c r="AHG29" s="342"/>
      <c r="AHH29" s="342"/>
      <c r="AHI29" s="342"/>
      <c r="AHJ29" s="342"/>
      <c r="AHK29" s="342"/>
      <c r="AHL29" s="342"/>
      <c r="AHM29" s="342"/>
      <c r="AHN29" s="342"/>
      <c r="AHO29" s="342"/>
      <c r="AHP29" s="342"/>
      <c r="AHQ29" s="342"/>
      <c r="AHR29" s="342"/>
      <c r="AHS29" s="342"/>
      <c r="AHT29" s="342"/>
      <c r="AHU29" s="342"/>
      <c r="AHV29" s="342"/>
      <c r="AHW29" s="342"/>
      <c r="AHX29" s="342"/>
      <c r="AHY29" s="342"/>
      <c r="AHZ29" s="342"/>
      <c r="AIA29" s="342"/>
      <c r="AIB29" s="342"/>
      <c r="AIC29" s="342"/>
      <c r="AID29" s="342"/>
      <c r="AIE29" s="342"/>
      <c r="AIF29" s="342"/>
      <c r="AIG29" s="342"/>
      <c r="AIH29" s="342"/>
      <c r="AII29" s="342"/>
      <c r="AIJ29" s="342"/>
      <c r="AIK29" s="342"/>
      <c r="AIL29" s="342"/>
      <c r="AIM29" s="342"/>
      <c r="AIN29" s="342"/>
      <c r="AIO29" s="342"/>
      <c r="AIP29" s="342"/>
      <c r="AIQ29" s="342"/>
      <c r="AIR29" s="342"/>
      <c r="AIS29" s="342"/>
      <c r="AIT29" s="342"/>
      <c r="AIU29" s="342"/>
      <c r="AIV29" s="342"/>
      <c r="AIW29" s="342"/>
      <c r="AIX29" s="342"/>
      <c r="AIY29" s="342"/>
      <c r="AIZ29" s="342"/>
      <c r="AJA29" s="342"/>
      <c r="AJB29" s="342"/>
      <c r="AJC29" s="342"/>
      <c r="AJD29" s="342"/>
      <c r="AJE29" s="342"/>
      <c r="AJF29" s="342"/>
      <c r="AJG29" s="342"/>
      <c r="AJH29" s="342"/>
      <c r="AJI29" s="342"/>
      <c r="AJJ29" s="342"/>
      <c r="AJK29" s="342"/>
      <c r="AJL29" s="342"/>
      <c r="AJM29" s="342"/>
      <c r="AJN29" s="342"/>
      <c r="AJO29" s="342"/>
      <c r="AJP29" s="342"/>
      <c r="AJQ29" s="342"/>
      <c r="AJR29" s="342"/>
      <c r="AJS29" s="342"/>
      <c r="AJT29" s="342"/>
      <c r="AJU29" s="342"/>
      <c r="AJV29" s="342"/>
      <c r="AJW29" s="342"/>
      <c r="AJX29" s="342"/>
      <c r="AJY29" s="342"/>
      <c r="AJZ29" s="342"/>
      <c r="AKA29" s="342"/>
      <c r="AKB29" s="342"/>
      <c r="AKC29" s="342"/>
      <c r="AKD29" s="342"/>
      <c r="AKE29" s="342"/>
      <c r="AKF29" s="342"/>
      <c r="AKG29" s="342"/>
      <c r="AKH29" s="342"/>
      <c r="AKI29" s="342"/>
      <c r="AKJ29" s="342"/>
      <c r="AKK29" s="342"/>
      <c r="AKL29" s="342"/>
      <c r="AKM29" s="342"/>
      <c r="AKN29" s="342"/>
      <c r="AKO29" s="342"/>
      <c r="AKP29" s="342"/>
      <c r="AKQ29" s="342"/>
      <c r="AKR29" s="342"/>
      <c r="AKS29" s="342"/>
      <c r="AKT29" s="342"/>
      <c r="AKU29" s="342"/>
    </row>
    <row r="30" spans="1:983" s="140" customFormat="1" ht="39.950000000000003" customHeight="1" x14ac:dyDescent="0.7">
      <c r="A30" s="339" t="s">
        <v>63</v>
      </c>
      <c r="B30" s="368">
        <v>72271390</v>
      </c>
      <c r="C30" s="368">
        <v>3511848</v>
      </c>
      <c r="D30" s="369">
        <v>8080610</v>
      </c>
      <c r="E30" s="368">
        <v>15961140</v>
      </c>
      <c r="F30" s="369">
        <v>66962014</v>
      </c>
      <c r="G30" s="368">
        <v>16153524</v>
      </c>
      <c r="H30" s="368">
        <v>1340065.3739134402</v>
      </c>
      <c r="I30" s="368">
        <v>1837720</v>
      </c>
      <c r="J30" s="368">
        <v>186118311.37391344</v>
      </c>
      <c r="K30" s="369"/>
      <c r="L30" s="369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  <c r="AH30" s="342"/>
      <c r="AI30" s="342"/>
      <c r="AJ30" s="342"/>
      <c r="AK30" s="342"/>
      <c r="AL30" s="342"/>
      <c r="AM30" s="342"/>
      <c r="AN30" s="342"/>
      <c r="AO30" s="342"/>
      <c r="AP30" s="342"/>
      <c r="AQ30" s="342"/>
      <c r="AR30" s="342"/>
      <c r="AS30" s="342"/>
      <c r="AT30" s="342"/>
      <c r="AU30" s="342"/>
      <c r="AV30" s="342"/>
      <c r="AW30" s="342"/>
      <c r="AX30" s="342"/>
      <c r="AY30" s="342"/>
      <c r="AZ30" s="342"/>
      <c r="BA30" s="342"/>
      <c r="BB30" s="342"/>
      <c r="BC30" s="342"/>
      <c r="BD30" s="342"/>
      <c r="BE30" s="342"/>
      <c r="BF30" s="342"/>
      <c r="BG30" s="342"/>
      <c r="BH30" s="342"/>
      <c r="BI30" s="342"/>
      <c r="BJ30" s="342"/>
      <c r="BK30" s="342"/>
      <c r="BL30" s="342"/>
      <c r="BM30" s="342"/>
      <c r="BN30" s="342"/>
      <c r="BO30" s="342"/>
      <c r="BP30" s="342"/>
      <c r="BQ30" s="342"/>
      <c r="BR30" s="342"/>
      <c r="BS30" s="342"/>
      <c r="BT30" s="342"/>
      <c r="BU30" s="342"/>
      <c r="BV30" s="342"/>
      <c r="BW30" s="342"/>
      <c r="BX30" s="342"/>
      <c r="BY30" s="342"/>
      <c r="BZ30" s="342"/>
      <c r="CA30" s="342"/>
      <c r="CB30" s="342"/>
      <c r="CC30" s="342"/>
      <c r="CD30" s="342"/>
      <c r="CE30" s="342"/>
      <c r="CF30" s="342"/>
      <c r="CG30" s="342"/>
      <c r="CH30" s="342"/>
      <c r="CI30" s="342"/>
      <c r="CJ30" s="342"/>
      <c r="CK30" s="342"/>
      <c r="CL30" s="342"/>
      <c r="CM30" s="342"/>
      <c r="CN30" s="342"/>
      <c r="CO30" s="342"/>
      <c r="CP30" s="342"/>
      <c r="CQ30" s="342"/>
      <c r="CR30" s="342"/>
      <c r="CS30" s="342"/>
      <c r="CT30" s="342"/>
      <c r="CU30" s="342"/>
      <c r="CV30" s="342"/>
      <c r="CW30" s="342"/>
      <c r="CX30" s="342"/>
      <c r="CY30" s="342"/>
      <c r="CZ30" s="342"/>
      <c r="DA30" s="342"/>
      <c r="DB30" s="342"/>
      <c r="DC30" s="342"/>
      <c r="DD30" s="342"/>
      <c r="DE30" s="342"/>
      <c r="DF30" s="342"/>
      <c r="DG30" s="342"/>
      <c r="DH30" s="342"/>
      <c r="DI30" s="342"/>
      <c r="DJ30" s="342"/>
      <c r="DK30" s="342"/>
      <c r="DL30" s="342"/>
      <c r="DM30" s="342"/>
      <c r="DN30" s="342"/>
      <c r="DO30" s="342"/>
      <c r="DP30" s="342"/>
      <c r="DQ30" s="342"/>
      <c r="DR30" s="342"/>
      <c r="DS30" s="342"/>
      <c r="DT30" s="342"/>
      <c r="DU30" s="342"/>
      <c r="DV30" s="342"/>
      <c r="DW30" s="342"/>
      <c r="DX30" s="342"/>
      <c r="DY30" s="342"/>
      <c r="DZ30" s="342"/>
      <c r="EA30" s="342"/>
      <c r="EB30" s="342"/>
      <c r="EC30" s="342"/>
      <c r="ED30" s="342"/>
      <c r="EE30" s="342"/>
      <c r="EF30" s="342"/>
      <c r="EG30" s="342"/>
      <c r="EH30" s="342"/>
      <c r="EI30" s="342"/>
      <c r="EJ30" s="342"/>
      <c r="EK30" s="342"/>
      <c r="EL30" s="342"/>
      <c r="EM30" s="342"/>
      <c r="EN30" s="342"/>
      <c r="EO30" s="342"/>
      <c r="EP30" s="342"/>
      <c r="EQ30" s="342"/>
      <c r="ER30" s="342"/>
      <c r="ES30" s="342"/>
      <c r="ET30" s="342"/>
      <c r="EU30" s="342"/>
      <c r="EV30" s="342"/>
      <c r="EW30" s="342"/>
      <c r="EX30" s="342"/>
      <c r="EY30" s="342"/>
      <c r="EZ30" s="342"/>
      <c r="FA30" s="342"/>
      <c r="FB30" s="342"/>
      <c r="FC30" s="342"/>
      <c r="FD30" s="342"/>
      <c r="FE30" s="342"/>
      <c r="FF30" s="342"/>
      <c r="FG30" s="342"/>
      <c r="FH30" s="342"/>
      <c r="FI30" s="342"/>
      <c r="FJ30" s="342"/>
      <c r="FK30" s="342"/>
      <c r="FL30" s="342"/>
      <c r="FM30" s="342"/>
      <c r="FN30" s="342"/>
      <c r="FO30" s="342"/>
      <c r="FP30" s="342"/>
      <c r="FQ30" s="342"/>
      <c r="FR30" s="342"/>
      <c r="FS30" s="342"/>
      <c r="FT30" s="342"/>
      <c r="FU30" s="342"/>
      <c r="FV30" s="342"/>
      <c r="FW30" s="342"/>
      <c r="FX30" s="342"/>
      <c r="FY30" s="342"/>
      <c r="FZ30" s="342"/>
      <c r="GA30" s="342"/>
      <c r="GB30" s="342"/>
      <c r="GC30" s="342"/>
      <c r="GD30" s="342"/>
      <c r="GE30" s="342"/>
      <c r="GF30" s="342"/>
      <c r="GG30" s="342"/>
      <c r="GH30" s="342"/>
      <c r="GI30" s="342"/>
      <c r="GJ30" s="342"/>
      <c r="GK30" s="342"/>
      <c r="GL30" s="342"/>
      <c r="GM30" s="342"/>
      <c r="GN30" s="342"/>
      <c r="GO30" s="342"/>
      <c r="GP30" s="342"/>
      <c r="GQ30" s="342"/>
      <c r="GR30" s="342"/>
      <c r="GS30" s="342"/>
      <c r="GT30" s="342"/>
      <c r="GU30" s="342"/>
      <c r="GV30" s="342"/>
      <c r="GW30" s="342"/>
      <c r="GX30" s="342"/>
      <c r="GY30" s="342"/>
      <c r="GZ30" s="342"/>
      <c r="HA30" s="342"/>
      <c r="HB30" s="342"/>
      <c r="HC30" s="342"/>
      <c r="HD30" s="342"/>
      <c r="HE30" s="342"/>
      <c r="HF30" s="342"/>
      <c r="HG30" s="342"/>
      <c r="HH30" s="342"/>
      <c r="HI30" s="342"/>
      <c r="HJ30" s="342"/>
      <c r="HK30" s="342"/>
      <c r="HL30" s="342"/>
      <c r="HM30" s="342"/>
      <c r="HN30" s="342"/>
      <c r="HO30" s="342"/>
      <c r="HP30" s="342"/>
      <c r="HQ30" s="342"/>
      <c r="HR30" s="342"/>
      <c r="HS30" s="342"/>
      <c r="HT30" s="342"/>
      <c r="HU30" s="342"/>
      <c r="HV30" s="342"/>
      <c r="HW30" s="342"/>
      <c r="HX30" s="342"/>
      <c r="HY30" s="342"/>
      <c r="HZ30" s="342"/>
      <c r="IA30" s="342"/>
      <c r="IB30" s="342"/>
      <c r="IC30" s="342"/>
      <c r="ID30" s="342"/>
      <c r="IE30" s="342"/>
      <c r="IF30" s="342"/>
      <c r="IG30" s="342"/>
      <c r="IH30" s="342"/>
      <c r="II30" s="342"/>
      <c r="IJ30" s="342"/>
      <c r="IK30" s="342"/>
      <c r="IL30" s="342"/>
      <c r="IM30" s="342"/>
      <c r="IN30" s="342"/>
      <c r="IO30" s="342"/>
      <c r="IP30" s="342"/>
      <c r="IQ30" s="342"/>
      <c r="IR30" s="342"/>
      <c r="IS30" s="342"/>
      <c r="IT30" s="342"/>
      <c r="IU30" s="342"/>
      <c r="IV30" s="342"/>
      <c r="IW30" s="342"/>
      <c r="IX30" s="342"/>
      <c r="IY30" s="342"/>
      <c r="IZ30" s="342"/>
      <c r="JA30" s="342"/>
      <c r="JB30" s="342"/>
      <c r="JC30" s="342"/>
      <c r="JD30" s="342"/>
      <c r="JE30" s="342"/>
      <c r="JF30" s="342"/>
      <c r="JG30" s="342"/>
      <c r="JH30" s="342"/>
      <c r="JI30" s="342"/>
      <c r="JJ30" s="342"/>
      <c r="JK30" s="342"/>
      <c r="JL30" s="342"/>
      <c r="JM30" s="342"/>
      <c r="JN30" s="342"/>
      <c r="JO30" s="342"/>
      <c r="JP30" s="342"/>
      <c r="JQ30" s="342"/>
      <c r="JR30" s="342"/>
      <c r="JS30" s="342"/>
      <c r="JT30" s="342"/>
      <c r="JU30" s="342"/>
      <c r="JV30" s="342"/>
      <c r="JW30" s="342"/>
      <c r="JX30" s="342"/>
      <c r="JY30" s="342"/>
      <c r="JZ30" s="342"/>
      <c r="KA30" s="342"/>
      <c r="KB30" s="342"/>
      <c r="KC30" s="342"/>
      <c r="KD30" s="342"/>
      <c r="KE30" s="342"/>
      <c r="KF30" s="342"/>
      <c r="KG30" s="342"/>
      <c r="KH30" s="342"/>
      <c r="KI30" s="342"/>
      <c r="KJ30" s="342"/>
      <c r="KK30" s="342"/>
      <c r="KL30" s="342"/>
      <c r="KM30" s="342"/>
      <c r="KN30" s="342"/>
      <c r="KO30" s="342"/>
      <c r="KP30" s="342"/>
      <c r="KQ30" s="342"/>
      <c r="KR30" s="342"/>
      <c r="KS30" s="342"/>
      <c r="KT30" s="342"/>
      <c r="KU30" s="342"/>
      <c r="KV30" s="342"/>
      <c r="KW30" s="342"/>
      <c r="KX30" s="342"/>
      <c r="KY30" s="342"/>
      <c r="KZ30" s="342"/>
      <c r="LA30" s="342"/>
      <c r="LB30" s="342"/>
      <c r="LC30" s="342"/>
      <c r="LD30" s="342"/>
      <c r="LE30" s="342"/>
      <c r="LF30" s="342"/>
      <c r="LG30" s="342"/>
      <c r="LH30" s="342"/>
      <c r="LI30" s="342"/>
      <c r="LJ30" s="342"/>
      <c r="LK30" s="342"/>
      <c r="LL30" s="342"/>
      <c r="LM30" s="342"/>
      <c r="LN30" s="342"/>
      <c r="LO30" s="342"/>
      <c r="LP30" s="342"/>
      <c r="LQ30" s="342"/>
      <c r="LR30" s="342"/>
      <c r="LS30" s="342"/>
      <c r="LT30" s="342"/>
      <c r="LU30" s="342"/>
      <c r="LV30" s="342"/>
      <c r="LW30" s="342"/>
      <c r="LX30" s="342"/>
      <c r="LY30" s="342"/>
      <c r="LZ30" s="342"/>
      <c r="MA30" s="342"/>
      <c r="MB30" s="342"/>
      <c r="MC30" s="342"/>
      <c r="MD30" s="342"/>
      <c r="ME30" s="342"/>
      <c r="MF30" s="342"/>
      <c r="MG30" s="342"/>
      <c r="MH30" s="342"/>
      <c r="MI30" s="342"/>
      <c r="MJ30" s="342"/>
      <c r="MK30" s="342"/>
      <c r="ML30" s="342"/>
      <c r="MM30" s="342"/>
      <c r="MN30" s="342"/>
      <c r="MO30" s="342"/>
      <c r="MP30" s="342"/>
      <c r="MQ30" s="342"/>
      <c r="MR30" s="342"/>
      <c r="MS30" s="342"/>
      <c r="MT30" s="342"/>
      <c r="MU30" s="342"/>
      <c r="MV30" s="342"/>
      <c r="MW30" s="342"/>
      <c r="MX30" s="342"/>
      <c r="MY30" s="342"/>
      <c r="MZ30" s="342"/>
      <c r="NA30" s="342"/>
      <c r="NB30" s="342"/>
      <c r="NC30" s="342"/>
      <c r="ND30" s="342"/>
      <c r="NE30" s="342"/>
      <c r="NF30" s="342"/>
      <c r="NG30" s="342"/>
      <c r="NH30" s="342"/>
      <c r="NI30" s="342"/>
      <c r="NJ30" s="342"/>
      <c r="NK30" s="342"/>
      <c r="NL30" s="342"/>
      <c r="NM30" s="342"/>
      <c r="NN30" s="342"/>
      <c r="NO30" s="342"/>
      <c r="NP30" s="342"/>
      <c r="NQ30" s="342"/>
      <c r="NR30" s="342"/>
      <c r="NS30" s="342"/>
      <c r="NT30" s="342"/>
      <c r="NU30" s="342"/>
      <c r="NV30" s="342"/>
      <c r="NW30" s="342"/>
      <c r="NX30" s="342"/>
      <c r="NY30" s="342"/>
      <c r="NZ30" s="342"/>
      <c r="OA30" s="342"/>
      <c r="OB30" s="342"/>
      <c r="OC30" s="342"/>
      <c r="OD30" s="342"/>
      <c r="OE30" s="342"/>
      <c r="OF30" s="342"/>
      <c r="OG30" s="342"/>
      <c r="OH30" s="342"/>
      <c r="OI30" s="342"/>
      <c r="OJ30" s="342"/>
      <c r="OK30" s="342"/>
      <c r="OL30" s="342"/>
      <c r="OM30" s="342"/>
      <c r="ON30" s="342"/>
      <c r="OO30" s="342"/>
      <c r="OP30" s="342"/>
      <c r="OQ30" s="342"/>
      <c r="OR30" s="342"/>
      <c r="OS30" s="342"/>
      <c r="OT30" s="342"/>
      <c r="OU30" s="342"/>
      <c r="OV30" s="342"/>
      <c r="OW30" s="342"/>
      <c r="OX30" s="342"/>
      <c r="OY30" s="342"/>
      <c r="OZ30" s="342"/>
      <c r="PA30" s="342"/>
      <c r="PB30" s="342"/>
      <c r="PC30" s="342"/>
      <c r="PD30" s="342"/>
      <c r="PE30" s="342"/>
      <c r="PF30" s="342"/>
      <c r="PG30" s="342"/>
      <c r="PH30" s="342"/>
      <c r="PI30" s="342"/>
      <c r="PJ30" s="342"/>
      <c r="PK30" s="342"/>
      <c r="PL30" s="342"/>
      <c r="PM30" s="342"/>
      <c r="PN30" s="342"/>
      <c r="PO30" s="342"/>
      <c r="PP30" s="342"/>
      <c r="PQ30" s="342"/>
      <c r="PR30" s="342"/>
      <c r="PS30" s="342"/>
      <c r="PT30" s="342"/>
      <c r="PU30" s="342"/>
      <c r="PV30" s="342"/>
      <c r="PW30" s="342"/>
      <c r="PX30" s="342"/>
      <c r="PY30" s="342"/>
      <c r="PZ30" s="342"/>
      <c r="QA30" s="342"/>
      <c r="QB30" s="342"/>
      <c r="QC30" s="342"/>
      <c r="QD30" s="342"/>
      <c r="QE30" s="342"/>
      <c r="QF30" s="342"/>
      <c r="QG30" s="342"/>
      <c r="QH30" s="342"/>
      <c r="QI30" s="342"/>
      <c r="QJ30" s="342"/>
      <c r="QK30" s="342"/>
      <c r="QL30" s="342"/>
      <c r="QM30" s="342"/>
      <c r="QN30" s="342"/>
      <c r="QO30" s="342"/>
      <c r="QP30" s="342"/>
      <c r="QQ30" s="342"/>
      <c r="QR30" s="342"/>
      <c r="QS30" s="342"/>
      <c r="QT30" s="342"/>
      <c r="QU30" s="342"/>
      <c r="QV30" s="342"/>
      <c r="QW30" s="342"/>
      <c r="QX30" s="342"/>
      <c r="QY30" s="342"/>
      <c r="QZ30" s="342"/>
      <c r="RA30" s="342"/>
      <c r="RB30" s="342"/>
      <c r="RC30" s="342"/>
      <c r="RD30" s="342"/>
      <c r="RE30" s="342"/>
      <c r="RF30" s="342"/>
      <c r="RG30" s="342"/>
      <c r="RH30" s="342"/>
      <c r="RI30" s="342"/>
      <c r="RJ30" s="342"/>
      <c r="RK30" s="342"/>
      <c r="RL30" s="342"/>
      <c r="RM30" s="342"/>
      <c r="RN30" s="342"/>
      <c r="RO30" s="342"/>
      <c r="RP30" s="342"/>
      <c r="RQ30" s="342"/>
      <c r="RR30" s="342"/>
      <c r="RS30" s="342"/>
      <c r="RT30" s="342"/>
      <c r="RU30" s="342"/>
      <c r="RV30" s="342"/>
      <c r="RW30" s="342"/>
      <c r="RX30" s="342"/>
      <c r="RY30" s="342"/>
      <c r="RZ30" s="342"/>
      <c r="SA30" s="342"/>
      <c r="SB30" s="342"/>
      <c r="SC30" s="342"/>
      <c r="SD30" s="342"/>
      <c r="SE30" s="342"/>
      <c r="SF30" s="342"/>
      <c r="SG30" s="342"/>
      <c r="SH30" s="342"/>
      <c r="SI30" s="342"/>
      <c r="SJ30" s="342"/>
      <c r="SK30" s="342"/>
      <c r="SL30" s="342"/>
      <c r="SM30" s="342"/>
      <c r="SN30" s="342"/>
      <c r="SO30" s="342"/>
      <c r="SP30" s="342"/>
      <c r="SQ30" s="342"/>
      <c r="SR30" s="342"/>
      <c r="SS30" s="342"/>
      <c r="ST30" s="342"/>
      <c r="SU30" s="342"/>
      <c r="SV30" s="342"/>
      <c r="SW30" s="342"/>
      <c r="SX30" s="342"/>
      <c r="SY30" s="342"/>
      <c r="SZ30" s="342"/>
      <c r="TA30" s="342"/>
      <c r="TB30" s="342"/>
      <c r="TC30" s="342"/>
      <c r="TD30" s="342"/>
      <c r="TE30" s="342"/>
      <c r="TF30" s="342"/>
      <c r="TG30" s="342"/>
      <c r="TH30" s="342"/>
      <c r="TI30" s="342"/>
      <c r="TJ30" s="342"/>
      <c r="TK30" s="342"/>
      <c r="TL30" s="342"/>
      <c r="TM30" s="342"/>
      <c r="TN30" s="342"/>
      <c r="TO30" s="342"/>
      <c r="TP30" s="342"/>
      <c r="TQ30" s="342"/>
      <c r="TR30" s="342"/>
      <c r="TS30" s="342"/>
      <c r="TT30" s="342"/>
      <c r="TU30" s="342"/>
      <c r="TV30" s="342"/>
      <c r="TW30" s="342"/>
      <c r="TX30" s="342"/>
      <c r="TY30" s="342"/>
      <c r="TZ30" s="342"/>
      <c r="UA30" s="342"/>
      <c r="UB30" s="342"/>
      <c r="UC30" s="342"/>
      <c r="UD30" s="342"/>
      <c r="UE30" s="342"/>
      <c r="UF30" s="342"/>
      <c r="UG30" s="342"/>
      <c r="UH30" s="342"/>
      <c r="UI30" s="342"/>
      <c r="UJ30" s="342"/>
      <c r="UK30" s="342"/>
      <c r="UL30" s="342"/>
      <c r="UM30" s="342"/>
      <c r="UN30" s="342"/>
      <c r="UO30" s="342"/>
      <c r="UP30" s="342"/>
      <c r="UQ30" s="342"/>
      <c r="UR30" s="342"/>
      <c r="US30" s="342"/>
      <c r="UT30" s="342"/>
      <c r="UU30" s="342"/>
      <c r="UV30" s="342"/>
      <c r="UW30" s="342"/>
      <c r="UX30" s="342"/>
      <c r="UY30" s="342"/>
      <c r="UZ30" s="342"/>
      <c r="VA30" s="342"/>
      <c r="VB30" s="342"/>
      <c r="VC30" s="342"/>
      <c r="VD30" s="342"/>
      <c r="VE30" s="342"/>
      <c r="VF30" s="342"/>
      <c r="VG30" s="342"/>
      <c r="VH30" s="342"/>
      <c r="VI30" s="342"/>
      <c r="VJ30" s="342"/>
      <c r="VK30" s="342"/>
      <c r="VL30" s="342"/>
      <c r="VM30" s="342"/>
      <c r="VN30" s="342"/>
      <c r="VO30" s="342"/>
      <c r="VP30" s="342"/>
      <c r="VQ30" s="342"/>
      <c r="VR30" s="342"/>
      <c r="VS30" s="342"/>
      <c r="VT30" s="342"/>
      <c r="VU30" s="342"/>
      <c r="VV30" s="342"/>
      <c r="VW30" s="342"/>
      <c r="VX30" s="342"/>
      <c r="VY30" s="342"/>
      <c r="VZ30" s="342"/>
      <c r="WA30" s="342"/>
      <c r="WB30" s="342"/>
      <c r="WC30" s="342"/>
      <c r="WD30" s="342"/>
      <c r="WE30" s="342"/>
      <c r="WF30" s="342"/>
      <c r="WG30" s="342"/>
      <c r="WH30" s="342"/>
      <c r="WI30" s="342"/>
      <c r="WJ30" s="342"/>
      <c r="WK30" s="342"/>
      <c r="WL30" s="342"/>
      <c r="WM30" s="342"/>
      <c r="WN30" s="342"/>
      <c r="WO30" s="342"/>
      <c r="WP30" s="342"/>
      <c r="WQ30" s="342"/>
      <c r="WR30" s="342"/>
      <c r="WS30" s="342"/>
      <c r="WT30" s="342"/>
      <c r="WU30" s="342"/>
      <c r="WV30" s="342"/>
      <c r="WW30" s="342"/>
      <c r="WX30" s="342"/>
      <c r="WY30" s="342"/>
      <c r="WZ30" s="342"/>
      <c r="XA30" s="342"/>
      <c r="XB30" s="342"/>
      <c r="XC30" s="342"/>
      <c r="XD30" s="342"/>
      <c r="XE30" s="342"/>
      <c r="XF30" s="342"/>
      <c r="XG30" s="342"/>
      <c r="XH30" s="342"/>
      <c r="XI30" s="342"/>
      <c r="XJ30" s="342"/>
      <c r="XK30" s="342"/>
      <c r="XL30" s="342"/>
      <c r="XM30" s="342"/>
      <c r="XN30" s="342"/>
      <c r="XO30" s="342"/>
      <c r="XP30" s="342"/>
      <c r="XQ30" s="342"/>
      <c r="XR30" s="342"/>
      <c r="XS30" s="342"/>
      <c r="XT30" s="342"/>
      <c r="XU30" s="342"/>
      <c r="XV30" s="342"/>
      <c r="XW30" s="342"/>
      <c r="XX30" s="342"/>
      <c r="XY30" s="342"/>
      <c r="XZ30" s="342"/>
      <c r="YA30" s="342"/>
      <c r="YB30" s="342"/>
      <c r="YC30" s="342"/>
      <c r="YD30" s="342"/>
      <c r="YE30" s="342"/>
      <c r="YF30" s="342"/>
      <c r="YG30" s="342"/>
      <c r="YH30" s="342"/>
      <c r="YI30" s="342"/>
      <c r="YJ30" s="342"/>
      <c r="YK30" s="342"/>
      <c r="YL30" s="342"/>
      <c r="YM30" s="342"/>
      <c r="YN30" s="342"/>
      <c r="YO30" s="342"/>
      <c r="YP30" s="342"/>
      <c r="YQ30" s="342"/>
      <c r="YR30" s="342"/>
      <c r="YS30" s="342"/>
      <c r="YT30" s="342"/>
      <c r="YU30" s="342"/>
      <c r="YV30" s="342"/>
      <c r="YW30" s="342"/>
      <c r="YX30" s="342"/>
      <c r="YY30" s="342"/>
      <c r="YZ30" s="342"/>
      <c r="ZA30" s="342"/>
      <c r="ZB30" s="342"/>
      <c r="ZC30" s="342"/>
      <c r="ZD30" s="342"/>
      <c r="ZE30" s="342"/>
      <c r="ZF30" s="342"/>
      <c r="ZG30" s="342"/>
      <c r="ZH30" s="342"/>
      <c r="ZI30" s="342"/>
      <c r="ZJ30" s="342"/>
      <c r="ZK30" s="342"/>
      <c r="ZL30" s="342"/>
      <c r="ZM30" s="342"/>
      <c r="ZN30" s="342"/>
      <c r="ZO30" s="342"/>
      <c r="ZP30" s="342"/>
      <c r="ZQ30" s="342"/>
      <c r="ZR30" s="342"/>
      <c r="ZS30" s="342"/>
      <c r="ZT30" s="342"/>
      <c r="ZU30" s="342"/>
      <c r="ZV30" s="342"/>
      <c r="ZW30" s="342"/>
      <c r="ZX30" s="342"/>
      <c r="ZY30" s="342"/>
      <c r="ZZ30" s="342"/>
      <c r="AAA30" s="342"/>
      <c r="AAB30" s="342"/>
      <c r="AAC30" s="342"/>
      <c r="AAD30" s="342"/>
      <c r="AAE30" s="342"/>
      <c r="AAF30" s="342"/>
      <c r="AAG30" s="342"/>
      <c r="AAH30" s="342"/>
      <c r="AAI30" s="342"/>
      <c r="AAJ30" s="342"/>
      <c r="AAK30" s="342"/>
      <c r="AAL30" s="342"/>
      <c r="AAM30" s="342"/>
      <c r="AAN30" s="342"/>
      <c r="AAO30" s="342"/>
      <c r="AAP30" s="342"/>
      <c r="AAQ30" s="342"/>
      <c r="AAR30" s="342"/>
      <c r="AAS30" s="342"/>
      <c r="AAT30" s="342"/>
      <c r="AAU30" s="342"/>
      <c r="AAV30" s="342"/>
      <c r="AAW30" s="342"/>
      <c r="AAX30" s="342"/>
      <c r="AAY30" s="342"/>
      <c r="AAZ30" s="342"/>
      <c r="ABA30" s="342"/>
      <c r="ABB30" s="342"/>
      <c r="ABC30" s="342"/>
      <c r="ABD30" s="342"/>
      <c r="ABE30" s="342"/>
      <c r="ABF30" s="342"/>
      <c r="ABG30" s="342"/>
      <c r="ABH30" s="342"/>
      <c r="ABI30" s="342"/>
      <c r="ABJ30" s="342"/>
      <c r="ABK30" s="342"/>
      <c r="ABL30" s="342"/>
      <c r="ABM30" s="342"/>
      <c r="ABN30" s="342"/>
      <c r="ABO30" s="342"/>
      <c r="ABP30" s="342"/>
      <c r="ABQ30" s="342"/>
      <c r="ABR30" s="342"/>
      <c r="ABS30" s="342"/>
      <c r="ABT30" s="342"/>
      <c r="ABU30" s="342"/>
      <c r="ABV30" s="342"/>
      <c r="ABW30" s="342"/>
      <c r="ABX30" s="342"/>
      <c r="ABY30" s="342"/>
      <c r="ABZ30" s="342"/>
      <c r="ACA30" s="342"/>
      <c r="ACB30" s="342"/>
      <c r="ACC30" s="342"/>
      <c r="ACD30" s="342"/>
      <c r="ACE30" s="342"/>
      <c r="ACF30" s="342"/>
      <c r="ACG30" s="342"/>
      <c r="ACH30" s="342"/>
      <c r="ACI30" s="342"/>
      <c r="ACJ30" s="342"/>
      <c r="ACK30" s="342"/>
      <c r="ACL30" s="342"/>
      <c r="ACM30" s="342"/>
      <c r="ACN30" s="342"/>
      <c r="ACO30" s="342"/>
      <c r="ACP30" s="342"/>
      <c r="ACQ30" s="342"/>
      <c r="ACR30" s="342"/>
      <c r="ACS30" s="342"/>
      <c r="ACT30" s="342"/>
      <c r="ACU30" s="342"/>
      <c r="ACV30" s="342"/>
      <c r="ACW30" s="342"/>
      <c r="ACX30" s="342"/>
      <c r="ACY30" s="342"/>
      <c r="ACZ30" s="342"/>
      <c r="ADA30" s="342"/>
      <c r="ADB30" s="342"/>
      <c r="ADC30" s="342"/>
      <c r="ADD30" s="342"/>
      <c r="ADE30" s="342"/>
      <c r="ADF30" s="342"/>
      <c r="ADG30" s="342"/>
      <c r="ADH30" s="342"/>
      <c r="ADI30" s="342"/>
      <c r="ADJ30" s="342"/>
      <c r="ADK30" s="342"/>
      <c r="ADL30" s="342"/>
      <c r="ADM30" s="342"/>
      <c r="ADN30" s="342"/>
      <c r="ADO30" s="342"/>
      <c r="ADP30" s="342"/>
      <c r="ADQ30" s="342"/>
      <c r="ADR30" s="342"/>
      <c r="ADS30" s="342"/>
      <c r="ADT30" s="342"/>
      <c r="ADU30" s="342"/>
      <c r="ADV30" s="342"/>
      <c r="ADW30" s="342"/>
      <c r="ADX30" s="342"/>
      <c r="ADY30" s="342"/>
      <c r="ADZ30" s="342"/>
      <c r="AEA30" s="342"/>
      <c r="AEB30" s="342"/>
      <c r="AEC30" s="342"/>
      <c r="AED30" s="342"/>
      <c r="AEE30" s="342"/>
      <c r="AEF30" s="342"/>
      <c r="AEG30" s="342"/>
      <c r="AEH30" s="342"/>
      <c r="AEI30" s="342"/>
      <c r="AEJ30" s="342"/>
      <c r="AEK30" s="342"/>
      <c r="AEL30" s="342"/>
      <c r="AEM30" s="342"/>
      <c r="AEN30" s="342"/>
      <c r="AEO30" s="342"/>
      <c r="AEP30" s="342"/>
      <c r="AEQ30" s="342"/>
      <c r="AER30" s="342"/>
      <c r="AES30" s="342"/>
      <c r="AET30" s="342"/>
      <c r="AEU30" s="342"/>
      <c r="AEV30" s="342"/>
      <c r="AEW30" s="342"/>
      <c r="AEX30" s="342"/>
      <c r="AEY30" s="342"/>
      <c r="AEZ30" s="342"/>
      <c r="AFA30" s="342"/>
      <c r="AFB30" s="342"/>
      <c r="AFC30" s="342"/>
      <c r="AFD30" s="342"/>
      <c r="AFE30" s="342"/>
      <c r="AFF30" s="342"/>
      <c r="AFG30" s="342"/>
      <c r="AFH30" s="342"/>
      <c r="AFI30" s="342"/>
      <c r="AFJ30" s="342"/>
      <c r="AFK30" s="342"/>
      <c r="AFL30" s="342"/>
      <c r="AFM30" s="342"/>
      <c r="AFN30" s="342"/>
      <c r="AFO30" s="342"/>
      <c r="AFP30" s="342"/>
      <c r="AFQ30" s="342"/>
      <c r="AFR30" s="342"/>
      <c r="AFS30" s="342"/>
      <c r="AFT30" s="342"/>
      <c r="AFU30" s="342"/>
      <c r="AFV30" s="342"/>
      <c r="AFW30" s="342"/>
      <c r="AFX30" s="342"/>
      <c r="AFY30" s="342"/>
      <c r="AFZ30" s="342"/>
      <c r="AGA30" s="342"/>
      <c r="AGB30" s="342"/>
      <c r="AGC30" s="342"/>
      <c r="AGD30" s="342"/>
      <c r="AGE30" s="342"/>
      <c r="AGF30" s="342"/>
      <c r="AGG30" s="342"/>
      <c r="AGH30" s="342"/>
      <c r="AGI30" s="342"/>
      <c r="AGJ30" s="342"/>
      <c r="AGK30" s="342"/>
      <c r="AGL30" s="342"/>
      <c r="AGM30" s="342"/>
      <c r="AGN30" s="342"/>
      <c r="AGO30" s="342"/>
      <c r="AGP30" s="342"/>
      <c r="AGQ30" s="342"/>
      <c r="AGR30" s="342"/>
      <c r="AGS30" s="342"/>
      <c r="AGT30" s="342"/>
      <c r="AGU30" s="342"/>
      <c r="AGV30" s="342"/>
      <c r="AGW30" s="342"/>
      <c r="AGX30" s="342"/>
      <c r="AGY30" s="342"/>
      <c r="AGZ30" s="342"/>
      <c r="AHA30" s="342"/>
      <c r="AHB30" s="342"/>
      <c r="AHC30" s="342"/>
      <c r="AHD30" s="342"/>
      <c r="AHE30" s="342"/>
      <c r="AHF30" s="342"/>
      <c r="AHG30" s="342"/>
      <c r="AHH30" s="342"/>
      <c r="AHI30" s="342"/>
      <c r="AHJ30" s="342"/>
      <c r="AHK30" s="342"/>
      <c r="AHL30" s="342"/>
      <c r="AHM30" s="342"/>
      <c r="AHN30" s="342"/>
      <c r="AHO30" s="342"/>
      <c r="AHP30" s="342"/>
      <c r="AHQ30" s="342"/>
      <c r="AHR30" s="342"/>
      <c r="AHS30" s="342"/>
      <c r="AHT30" s="342"/>
      <c r="AHU30" s="342"/>
      <c r="AHV30" s="342"/>
      <c r="AHW30" s="342"/>
      <c r="AHX30" s="342"/>
      <c r="AHY30" s="342"/>
      <c r="AHZ30" s="342"/>
      <c r="AIA30" s="342"/>
      <c r="AIB30" s="342"/>
      <c r="AIC30" s="342"/>
      <c r="AID30" s="342"/>
      <c r="AIE30" s="342"/>
      <c r="AIF30" s="342"/>
      <c r="AIG30" s="342"/>
      <c r="AIH30" s="342"/>
      <c r="AII30" s="342"/>
      <c r="AIJ30" s="342"/>
      <c r="AIK30" s="342"/>
      <c r="AIL30" s="342"/>
      <c r="AIM30" s="342"/>
      <c r="AIN30" s="342"/>
      <c r="AIO30" s="342"/>
      <c r="AIP30" s="342"/>
      <c r="AIQ30" s="342"/>
      <c r="AIR30" s="342"/>
      <c r="AIS30" s="342"/>
      <c r="AIT30" s="342"/>
      <c r="AIU30" s="342"/>
      <c r="AIV30" s="342"/>
      <c r="AIW30" s="342"/>
      <c r="AIX30" s="342"/>
      <c r="AIY30" s="342"/>
      <c r="AIZ30" s="342"/>
      <c r="AJA30" s="342"/>
      <c r="AJB30" s="342"/>
      <c r="AJC30" s="342"/>
      <c r="AJD30" s="342"/>
      <c r="AJE30" s="342"/>
      <c r="AJF30" s="342"/>
      <c r="AJG30" s="342"/>
      <c r="AJH30" s="342"/>
      <c r="AJI30" s="342"/>
      <c r="AJJ30" s="342"/>
      <c r="AJK30" s="342"/>
      <c r="AJL30" s="342"/>
      <c r="AJM30" s="342"/>
      <c r="AJN30" s="342"/>
      <c r="AJO30" s="342"/>
      <c r="AJP30" s="342"/>
      <c r="AJQ30" s="342"/>
      <c r="AJR30" s="342"/>
      <c r="AJS30" s="342"/>
      <c r="AJT30" s="342"/>
      <c r="AJU30" s="342"/>
      <c r="AJV30" s="342"/>
      <c r="AJW30" s="342"/>
      <c r="AJX30" s="342"/>
      <c r="AJY30" s="342"/>
      <c r="AJZ30" s="342"/>
      <c r="AKA30" s="342"/>
      <c r="AKB30" s="342"/>
      <c r="AKC30" s="342"/>
      <c r="AKD30" s="342"/>
      <c r="AKE30" s="342"/>
      <c r="AKF30" s="342"/>
      <c r="AKG30" s="342"/>
      <c r="AKH30" s="342"/>
      <c r="AKI30" s="342"/>
      <c r="AKJ30" s="342"/>
      <c r="AKK30" s="342"/>
      <c r="AKL30" s="342"/>
      <c r="AKM30" s="342"/>
      <c r="AKN30" s="342"/>
      <c r="AKO30" s="342"/>
      <c r="AKP30" s="342"/>
      <c r="AKQ30" s="342"/>
      <c r="AKR30" s="342"/>
      <c r="AKS30" s="342"/>
      <c r="AKT30" s="342"/>
      <c r="AKU30" s="342"/>
    </row>
    <row r="31" spans="1:983" s="140" customFormat="1" ht="39.950000000000003" customHeight="1" x14ac:dyDescent="0.7">
      <c r="A31" s="339" t="s">
        <v>64</v>
      </c>
      <c r="B31" s="368">
        <v>79355346</v>
      </c>
      <c r="C31" s="368">
        <v>3344823</v>
      </c>
      <c r="D31" s="369">
        <v>6590730</v>
      </c>
      <c r="E31" s="368">
        <v>17403660</v>
      </c>
      <c r="F31" s="369">
        <v>89561185</v>
      </c>
      <c r="G31" s="368">
        <v>19502697</v>
      </c>
      <c r="H31" s="368">
        <v>8563845.6973182242</v>
      </c>
      <c r="I31" s="368">
        <v>1738000</v>
      </c>
      <c r="J31" s="368">
        <v>226060286.69731823</v>
      </c>
      <c r="K31" s="369"/>
      <c r="L31" s="369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  <c r="AH31" s="342"/>
      <c r="AI31" s="342"/>
      <c r="AJ31" s="342"/>
      <c r="AK31" s="342"/>
      <c r="AL31" s="342"/>
      <c r="AM31" s="342"/>
      <c r="AN31" s="342"/>
      <c r="AO31" s="342"/>
      <c r="AP31" s="342"/>
      <c r="AQ31" s="342"/>
      <c r="AR31" s="342"/>
      <c r="AS31" s="342"/>
      <c r="AT31" s="342"/>
      <c r="AU31" s="342"/>
      <c r="AV31" s="342"/>
      <c r="AW31" s="342"/>
      <c r="AX31" s="342"/>
      <c r="AY31" s="342"/>
      <c r="AZ31" s="342"/>
      <c r="BA31" s="342"/>
      <c r="BB31" s="342"/>
      <c r="BC31" s="342"/>
      <c r="BD31" s="342"/>
      <c r="BE31" s="342"/>
      <c r="BF31" s="342"/>
      <c r="BG31" s="342"/>
      <c r="BH31" s="342"/>
      <c r="BI31" s="342"/>
      <c r="BJ31" s="342"/>
      <c r="BK31" s="342"/>
      <c r="BL31" s="342"/>
      <c r="BM31" s="342"/>
      <c r="BN31" s="342"/>
      <c r="BO31" s="342"/>
      <c r="BP31" s="342"/>
      <c r="BQ31" s="342"/>
      <c r="BR31" s="342"/>
      <c r="BS31" s="342"/>
      <c r="BT31" s="342"/>
      <c r="BU31" s="342"/>
      <c r="BV31" s="342"/>
      <c r="BW31" s="342"/>
      <c r="BX31" s="342"/>
      <c r="BY31" s="342"/>
      <c r="BZ31" s="342"/>
      <c r="CA31" s="342"/>
      <c r="CB31" s="342"/>
      <c r="CC31" s="342"/>
      <c r="CD31" s="342"/>
      <c r="CE31" s="342"/>
      <c r="CF31" s="342"/>
      <c r="CG31" s="342"/>
      <c r="CH31" s="342"/>
      <c r="CI31" s="342"/>
      <c r="CJ31" s="342"/>
      <c r="CK31" s="342"/>
      <c r="CL31" s="342"/>
      <c r="CM31" s="342"/>
      <c r="CN31" s="342"/>
      <c r="CO31" s="342"/>
      <c r="CP31" s="342"/>
      <c r="CQ31" s="342"/>
      <c r="CR31" s="342"/>
      <c r="CS31" s="342"/>
      <c r="CT31" s="342"/>
      <c r="CU31" s="342"/>
      <c r="CV31" s="342"/>
      <c r="CW31" s="342"/>
      <c r="CX31" s="342"/>
      <c r="CY31" s="342"/>
      <c r="CZ31" s="342"/>
      <c r="DA31" s="342"/>
      <c r="DB31" s="342"/>
      <c r="DC31" s="342"/>
      <c r="DD31" s="342"/>
      <c r="DE31" s="342"/>
      <c r="DF31" s="342"/>
      <c r="DG31" s="342"/>
      <c r="DH31" s="342"/>
      <c r="DI31" s="342"/>
      <c r="DJ31" s="342"/>
      <c r="DK31" s="342"/>
      <c r="DL31" s="342"/>
      <c r="DM31" s="342"/>
      <c r="DN31" s="342"/>
      <c r="DO31" s="342"/>
      <c r="DP31" s="342"/>
      <c r="DQ31" s="342"/>
      <c r="DR31" s="342"/>
      <c r="DS31" s="342"/>
      <c r="DT31" s="342"/>
      <c r="DU31" s="342"/>
      <c r="DV31" s="342"/>
      <c r="DW31" s="342"/>
      <c r="DX31" s="342"/>
      <c r="DY31" s="342"/>
      <c r="DZ31" s="342"/>
      <c r="EA31" s="342"/>
      <c r="EB31" s="342"/>
      <c r="EC31" s="342"/>
      <c r="ED31" s="342"/>
      <c r="EE31" s="342"/>
      <c r="EF31" s="342"/>
      <c r="EG31" s="342"/>
      <c r="EH31" s="342"/>
      <c r="EI31" s="342"/>
      <c r="EJ31" s="342"/>
      <c r="EK31" s="342"/>
      <c r="EL31" s="342"/>
      <c r="EM31" s="342"/>
      <c r="EN31" s="342"/>
      <c r="EO31" s="342"/>
      <c r="EP31" s="342"/>
      <c r="EQ31" s="342"/>
      <c r="ER31" s="342"/>
      <c r="ES31" s="342"/>
      <c r="ET31" s="342"/>
      <c r="EU31" s="342"/>
      <c r="EV31" s="342"/>
      <c r="EW31" s="342"/>
      <c r="EX31" s="342"/>
      <c r="EY31" s="342"/>
      <c r="EZ31" s="342"/>
      <c r="FA31" s="342"/>
      <c r="FB31" s="342"/>
      <c r="FC31" s="342"/>
      <c r="FD31" s="342"/>
      <c r="FE31" s="342"/>
      <c r="FF31" s="342"/>
      <c r="FG31" s="342"/>
      <c r="FH31" s="342"/>
      <c r="FI31" s="342"/>
      <c r="FJ31" s="342"/>
      <c r="FK31" s="342"/>
      <c r="FL31" s="342"/>
      <c r="FM31" s="342"/>
      <c r="FN31" s="342"/>
      <c r="FO31" s="342"/>
      <c r="FP31" s="342"/>
      <c r="FQ31" s="342"/>
      <c r="FR31" s="342"/>
      <c r="FS31" s="342"/>
      <c r="FT31" s="342"/>
      <c r="FU31" s="342"/>
      <c r="FV31" s="342"/>
      <c r="FW31" s="342"/>
      <c r="FX31" s="342"/>
      <c r="FY31" s="342"/>
      <c r="FZ31" s="342"/>
      <c r="GA31" s="342"/>
      <c r="GB31" s="342"/>
      <c r="GC31" s="342"/>
      <c r="GD31" s="342"/>
      <c r="GE31" s="342"/>
      <c r="GF31" s="342"/>
      <c r="GG31" s="342"/>
      <c r="GH31" s="342"/>
      <c r="GI31" s="342"/>
      <c r="GJ31" s="342"/>
      <c r="GK31" s="342"/>
      <c r="GL31" s="342"/>
      <c r="GM31" s="342"/>
      <c r="GN31" s="342"/>
      <c r="GO31" s="342"/>
      <c r="GP31" s="342"/>
      <c r="GQ31" s="342"/>
      <c r="GR31" s="342"/>
      <c r="GS31" s="342"/>
      <c r="GT31" s="342"/>
      <c r="GU31" s="342"/>
      <c r="GV31" s="342"/>
      <c r="GW31" s="342"/>
      <c r="GX31" s="342"/>
      <c r="GY31" s="342"/>
      <c r="GZ31" s="342"/>
      <c r="HA31" s="342"/>
      <c r="HB31" s="342"/>
      <c r="HC31" s="342"/>
      <c r="HD31" s="342"/>
      <c r="HE31" s="342"/>
      <c r="HF31" s="342"/>
      <c r="HG31" s="342"/>
      <c r="HH31" s="342"/>
      <c r="HI31" s="342"/>
      <c r="HJ31" s="342"/>
      <c r="HK31" s="342"/>
      <c r="HL31" s="342"/>
      <c r="HM31" s="342"/>
      <c r="HN31" s="342"/>
      <c r="HO31" s="342"/>
      <c r="HP31" s="342"/>
      <c r="HQ31" s="342"/>
      <c r="HR31" s="342"/>
      <c r="HS31" s="342"/>
      <c r="HT31" s="342"/>
      <c r="HU31" s="342"/>
      <c r="HV31" s="342"/>
      <c r="HW31" s="342"/>
      <c r="HX31" s="342"/>
      <c r="HY31" s="342"/>
      <c r="HZ31" s="342"/>
      <c r="IA31" s="342"/>
      <c r="IB31" s="342"/>
      <c r="IC31" s="342"/>
      <c r="ID31" s="342"/>
      <c r="IE31" s="342"/>
      <c r="IF31" s="342"/>
      <c r="IG31" s="342"/>
      <c r="IH31" s="342"/>
      <c r="II31" s="342"/>
      <c r="IJ31" s="342"/>
      <c r="IK31" s="342"/>
      <c r="IL31" s="342"/>
      <c r="IM31" s="342"/>
      <c r="IN31" s="342"/>
      <c r="IO31" s="342"/>
      <c r="IP31" s="342"/>
      <c r="IQ31" s="342"/>
      <c r="IR31" s="342"/>
      <c r="IS31" s="342"/>
      <c r="IT31" s="342"/>
      <c r="IU31" s="342"/>
      <c r="IV31" s="342"/>
      <c r="IW31" s="342"/>
      <c r="IX31" s="342"/>
      <c r="IY31" s="342"/>
      <c r="IZ31" s="342"/>
      <c r="JA31" s="342"/>
      <c r="JB31" s="342"/>
      <c r="JC31" s="342"/>
      <c r="JD31" s="342"/>
      <c r="JE31" s="342"/>
      <c r="JF31" s="342"/>
      <c r="JG31" s="342"/>
      <c r="JH31" s="342"/>
      <c r="JI31" s="342"/>
      <c r="JJ31" s="342"/>
      <c r="JK31" s="342"/>
      <c r="JL31" s="342"/>
      <c r="JM31" s="342"/>
      <c r="JN31" s="342"/>
      <c r="JO31" s="342"/>
      <c r="JP31" s="342"/>
      <c r="JQ31" s="342"/>
      <c r="JR31" s="342"/>
      <c r="JS31" s="342"/>
      <c r="JT31" s="342"/>
      <c r="JU31" s="342"/>
      <c r="JV31" s="342"/>
      <c r="JW31" s="342"/>
      <c r="JX31" s="342"/>
      <c r="JY31" s="342"/>
      <c r="JZ31" s="342"/>
      <c r="KA31" s="342"/>
      <c r="KB31" s="342"/>
      <c r="KC31" s="342"/>
      <c r="KD31" s="342"/>
      <c r="KE31" s="342"/>
      <c r="KF31" s="342"/>
      <c r="KG31" s="342"/>
      <c r="KH31" s="342"/>
      <c r="KI31" s="342"/>
      <c r="KJ31" s="342"/>
      <c r="KK31" s="342"/>
      <c r="KL31" s="342"/>
      <c r="KM31" s="342"/>
      <c r="KN31" s="342"/>
      <c r="KO31" s="342"/>
      <c r="KP31" s="342"/>
      <c r="KQ31" s="342"/>
      <c r="KR31" s="342"/>
      <c r="KS31" s="342"/>
      <c r="KT31" s="342"/>
      <c r="KU31" s="342"/>
      <c r="KV31" s="342"/>
      <c r="KW31" s="342"/>
      <c r="KX31" s="342"/>
      <c r="KY31" s="342"/>
      <c r="KZ31" s="342"/>
      <c r="LA31" s="342"/>
      <c r="LB31" s="342"/>
      <c r="LC31" s="342"/>
      <c r="LD31" s="342"/>
      <c r="LE31" s="342"/>
      <c r="LF31" s="342"/>
      <c r="LG31" s="342"/>
      <c r="LH31" s="342"/>
      <c r="LI31" s="342"/>
      <c r="LJ31" s="342"/>
      <c r="LK31" s="342"/>
      <c r="LL31" s="342"/>
      <c r="LM31" s="342"/>
      <c r="LN31" s="342"/>
      <c r="LO31" s="342"/>
      <c r="LP31" s="342"/>
      <c r="LQ31" s="342"/>
      <c r="LR31" s="342"/>
      <c r="LS31" s="342"/>
      <c r="LT31" s="342"/>
      <c r="LU31" s="342"/>
      <c r="LV31" s="342"/>
      <c r="LW31" s="342"/>
      <c r="LX31" s="342"/>
      <c r="LY31" s="342"/>
      <c r="LZ31" s="342"/>
      <c r="MA31" s="342"/>
      <c r="MB31" s="342"/>
      <c r="MC31" s="342"/>
      <c r="MD31" s="342"/>
      <c r="ME31" s="342"/>
      <c r="MF31" s="342"/>
      <c r="MG31" s="342"/>
      <c r="MH31" s="342"/>
      <c r="MI31" s="342"/>
      <c r="MJ31" s="342"/>
      <c r="MK31" s="342"/>
      <c r="ML31" s="342"/>
      <c r="MM31" s="342"/>
      <c r="MN31" s="342"/>
      <c r="MO31" s="342"/>
      <c r="MP31" s="342"/>
      <c r="MQ31" s="342"/>
      <c r="MR31" s="342"/>
      <c r="MS31" s="342"/>
      <c r="MT31" s="342"/>
      <c r="MU31" s="342"/>
      <c r="MV31" s="342"/>
      <c r="MW31" s="342"/>
      <c r="MX31" s="342"/>
      <c r="MY31" s="342"/>
      <c r="MZ31" s="342"/>
      <c r="NA31" s="342"/>
      <c r="NB31" s="342"/>
      <c r="NC31" s="342"/>
      <c r="ND31" s="342"/>
      <c r="NE31" s="342"/>
      <c r="NF31" s="342"/>
      <c r="NG31" s="342"/>
      <c r="NH31" s="342"/>
      <c r="NI31" s="342"/>
      <c r="NJ31" s="342"/>
      <c r="NK31" s="342"/>
      <c r="NL31" s="342"/>
      <c r="NM31" s="342"/>
      <c r="NN31" s="342"/>
      <c r="NO31" s="342"/>
      <c r="NP31" s="342"/>
      <c r="NQ31" s="342"/>
      <c r="NR31" s="342"/>
      <c r="NS31" s="342"/>
      <c r="NT31" s="342"/>
      <c r="NU31" s="342"/>
      <c r="NV31" s="342"/>
      <c r="NW31" s="342"/>
      <c r="NX31" s="342"/>
      <c r="NY31" s="342"/>
      <c r="NZ31" s="342"/>
      <c r="OA31" s="342"/>
      <c r="OB31" s="342"/>
      <c r="OC31" s="342"/>
      <c r="OD31" s="342"/>
      <c r="OE31" s="342"/>
      <c r="OF31" s="342"/>
      <c r="OG31" s="342"/>
      <c r="OH31" s="342"/>
      <c r="OI31" s="342"/>
      <c r="OJ31" s="342"/>
      <c r="OK31" s="342"/>
      <c r="OL31" s="342"/>
      <c r="OM31" s="342"/>
      <c r="ON31" s="342"/>
      <c r="OO31" s="342"/>
      <c r="OP31" s="342"/>
      <c r="OQ31" s="342"/>
      <c r="OR31" s="342"/>
      <c r="OS31" s="342"/>
      <c r="OT31" s="342"/>
      <c r="OU31" s="342"/>
      <c r="OV31" s="342"/>
      <c r="OW31" s="342"/>
      <c r="OX31" s="342"/>
      <c r="OY31" s="342"/>
      <c r="OZ31" s="342"/>
      <c r="PA31" s="342"/>
      <c r="PB31" s="342"/>
      <c r="PC31" s="342"/>
      <c r="PD31" s="342"/>
      <c r="PE31" s="342"/>
      <c r="PF31" s="342"/>
      <c r="PG31" s="342"/>
      <c r="PH31" s="342"/>
      <c r="PI31" s="342"/>
      <c r="PJ31" s="342"/>
      <c r="PK31" s="342"/>
      <c r="PL31" s="342"/>
      <c r="PM31" s="342"/>
      <c r="PN31" s="342"/>
      <c r="PO31" s="342"/>
      <c r="PP31" s="342"/>
      <c r="PQ31" s="342"/>
      <c r="PR31" s="342"/>
      <c r="PS31" s="342"/>
      <c r="PT31" s="342"/>
      <c r="PU31" s="342"/>
      <c r="PV31" s="342"/>
      <c r="PW31" s="342"/>
      <c r="PX31" s="342"/>
      <c r="PY31" s="342"/>
      <c r="PZ31" s="342"/>
      <c r="QA31" s="342"/>
      <c r="QB31" s="342"/>
      <c r="QC31" s="342"/>
      <c r="QD31" s="342"/>
      <c r="QE31" s="342"/>
      <c r="QF31" s="342"/>
      <c r="QG31" s="342"/>
      <c r="QH31" s="342"/>
      <c r="QI31" s="342"/>
      <c r="QJ31" s="342"/>
      <c r="QK31" s="342"/>
      <c r="QL31" s="342"/>
      <c r="QM31" s="342"/>
      <c r="QN31" s="342"/>
      <c r="QO31" s="342"/>
      <c r="QP31" s="342"/>
      <c r="QQ31" s="342"/>
      <c r="QR31" s="342"/>
      <c r="QS31" s="342"/>
      <c r="QT31" s="342"/>
      <c r="QU31" s="342"/>
      <c r="QV31" s="342"/>
      <c r="QW31" s="342"/>
      <c r="QX31" s="342"/>
      <c r="QY31" s="342"/>
      <c r="QZ31" s="342"/>
      <c r="RA31" s="342"/>
      <c r="RB31" s="342"/>
      <c r="RC31" s="342"/>
      <c r="RD31" s="342"/>
      <c r="RE31" s="342"/>
      <c r="RF31" s="342"/>
      <c r="RG31" s="342"/>
      <c r="RH31" s="342"/>
      <c r="RI31" s="342"/>
      <c r="RJ31" s="342"/>
      <c r="RK31" s="342"/>
      <c r="RL31" s="342"/>
      <c r="RM31" s="342"/>
      <c r="RN31" s="342"/>
      <c r="RO31" s="342"/>
      <c r="RP31" s="342"/>
      <c r="RQ31" s="342"/>
      <c r="RR31" s="342"/>
      <c r="RS31" s="342"/>
      <c r="RT31" s="342"/>
      <c r="RU31" s="342"/>
      <c r="RV31" s="342"/>
      <c r="RW31" s="342"/>
      <c r="RX31" s="342"/>
      <c r="RY31" s="342"/>
      <c r="RZ31" s="342"/>
      <c r="SA31" s="342"/>
      <c r="SB31" s="342"/>
      <c r="SC31" s="342"/>
      <c r="SD31" s="342"/>
      <c r="SE31" s="342"/>
      <c r="SF31" s="342"/>
      <c r="SG31" s="342"/>
      <c r="SH31" s="342"/>
      <c r="SI31" s="342"/>
      <c r="SJ31" s="342"/>
      <c r="SK31" s="342"/>
      <c r="SL31" s="342"/>
      <c r="SM31" s="342"/>
      <c r="SN31" s="342"/>
      <c r="SO31" s="342"/>
      <c r="SP31" s="342"/>
      <c r="SQ31" s="342"/>
      <c r="SR31" s="342"/>
      <c r="SS31" s="342"/>
      <c r="ST31" s="342"/>
      <c r="SU31" s="342"/>
      <c r="SV31" s="342"/>
      <c r="SW31" s="342"/>
      <c r="SX31" s="342"/>
      <c r="SY31" s="342"/>
      <c r="SZ31" s="342"/>
      <c r="TA31" s="342"/>
      <c r="TB31" s="342"/>
      <c r="TC31" s="342"/>
      <c r="TD31" s="342"/>
      <c r="TE31" s="342"/>
      <c r="TF31" s="342"/>
      <c r="TG31" s="342"/>
      <c r="TH31" s="342"/>
      <c r="TI31" s="342"/>
      <c r="TJ31" s="342"/>
      <c r="TK31" s="342"/>
      <c r="TL31" s="342"/>
      <c r="TM31" s="342"/>
      <c r="TN31" s="342"/>
      <c r="TO31" s="342"/>
      <c r="TP31" s="342"/>
      <c r="TQ31" s="342"/>
      <c r="TR31" s="342"/>
      <c r="TS31" s="342"/>
      <c r="TT31" s="342"/>
      <c r="TU31" s="342"/>
      <c r="TV31" s="342"/>
      <c r="TW31" s="342"/>
      <c r="TX31" s="342"/>
      <c r="TY31" s="342"/>
      <c r="TZ31" s="342"/>
      <c r="UA31" s="342"/>
      <c r="UB31" s="342"/>
      <c r="UC31" s="342"/>
      <c r="UD31" s="342"/>
      <c r="UE31" s="342"/>
      <c r="UF31" s="342"/>
      <c r="UG31" s="342"/>
      <c r="UH31" s="342"/>
      <c r="UI31" s="342"/>
      <c r="UJ31" s="342"/>
      <c r="UK31" s="342"/>
      <c r="UL31" s="342"/>
      <c r="UM31" s="342"/>
      <c r="UN31" s="342"/>
      <c r="UO31" s="342"/>
      <c r="UP31" s="342"/>
      <c r="UQ31" s="342"/>
      <c r="UR31" s="342"/>
      <c r="US31" s="342"/>
      <c r="UT31" s="342"/>
      <c r="UU31" s="342"/>
      <c r="UV31" s="342"/>
      <c r="UW31" s="342"/>
      <c r="UX31" s="342"/>
      <c r="UY31" s="342"/>
      <c r="UZ31" s="342"/>
      <c r="VA31" s="342"/>
      <c r="VB31" s="342"/>
      <c r="VC31" s="342"/>
      <c r="VD31" s="342"/>
      <c r="VE31" s="342"/>
      <c r="VF31" s="342"/>
      <c r="VG31" s="342"/>
      <c r="VH31" s="342"/>
      <c r="VI31" s="342"/>
      <c r="VJ31" s="342"/>
      <c r="VK31" s="342"/>
      <c r="VL31" s="342"/>
      <c r="VM31" s="342"/>
      <c r="VN31" s="342"/>
      <c r="VO31" s="342"/>
      <c r="VP31" s="342"/>
      <c r="VQ31" s="342"/>
      <c r="VR31" s="342"/>
      <c r="VS31" s="342"/>
      <c r="VT31" s="342"/>
      <c r="VU31" s="342"/>
      <c r="VV31" s="342"/>
      <c r="VW31" s="342"/>
      <c r="VX31" s="342"/>
      <c r="VY31" s="342"/>
      <c r="VZ31" s="342"/>
      <c r="WA31" s="342"/>
      <c r="WB31" s="342"/>
      <c r="WC31" s="342"/>
      <c r="WD31" s="342"/>
      <c r="WE31" s="342"/>
      <c r="WF31" s="342"/>
      <c r="WG31" s="342"/>
      <c r="WH31" s="342"/>
      <c r="WI31" s="342"/>
      <c r="WJ31" s="342"/>
      <c r="WK31" s="342"/>
      <c r="WL31" s="342"/>
      <c r="WM31" s="342"/>
      <c r="WN31" s="342"/>
      <c r="WO31" s="342"/>
      <c r="WP31" s="342"/>
      <c r="WQ31" s="342"/>
      <c r="WR31" s="342"/>
      <c r="WS31" s="342"/>
      <c r="WT31" s="342"/>
      <c r="WU31" s="342"/>
      <c r="WV31" s="342"/>
      <c r="WW31" s="342"/>
      <c r="WX31" s="342"/>
      <c r="WY31" s="342"/>
      <c r="WZ31" s="342"/>
      <c r="XA31" s="342"/>
      <c r="XB31" s="342"/>
      <c r="XC31" s="342"/>
      <c r="XD31" s="342"/>
      <c r="XE31" s="342"/>
      <c r="XF31" s="342"/>
      <c r="XG31" s="342"/>
      <c r="XH31" s="342"/>
      <c r="XI31" s="342"/>
      <c r="XJ31" s="342"/>
      <c r="XK31" s="342"/>
      <c r="XL31" s="342"/>
      <c r="XM31" s="342"/>
      <c r="XN31" s="342"/>
      <c r="XO31" s="342"/>
      <c r="XP31" s="342"/>
      <c r="XQ31" s="342"/>
      <c r="XR31" s="342"/>
      <c r="XS31" s="342"/>
      <c r="XT31" s="342"/>
      <c r="XU31" s="342"/>
      <c r="XV31" s="342"/>
      <c r="XW31" s="342"/>
      <c r="XX31" s="342"/>
      <c r="XY31" s="342"/>
      <c r="XZ31" s="342"/>
      <c r="YA31" s="342"/>
      <c r="YB31" s="342"/>
      <c r="YC31" s="342"/>
      <c r="YD31" s="342"/>
      <c r="YE31" s="342"/>
      <c r="YF31" s="342"/>
      <c r="YG31" s="342"/>
      <c r="YH31" s="342"/>
      <c r="YI31" s="342"/>
      <c r="YJ31" s="342"/>
      <c r="YK31" s="342"/>
      <c r="YL31" s="342"/>
      <c r="YM31" s="342"/>
      <c r="YN31" s="342"/>
      <c r="YO31" s="342"/>
      <c r="YP31" s="342"/>
      <c r="YQ31" s="342"/>
      <c r="YR31" s="342"/>
      <c r="YS31" s="342"/>
      <c r="YT31" s="342"/>
      <c r="YU31" s="342"/>
      <c r="YV31" s="342"/>
      <c r="YW31" s="342"/>
      <c r="YX31" s="342"/>
      <c r="YY31" s="342"/>
      <c r="YZ31" s="342"/>
      <c r="ZA31" s="342"/>
      <c r="ZB31" s="342"/>
      <c r="ZC31" s="342"/>
      <c r="ZD31" s="342"/>
      <c r="ZE31" s="342"/>
      <c r="ZF31" s="342"/>
      <c r="ZG31" s="342"/>
      <c r="ZH31" s="342"/>
      <c r="ZI31" s="342"/>
      <c r="ZJ31" s="342"/>
      <c r="ZK31" s="342"/>
      <c r="ZL31" s="342"/>
      <c r="ZM31" s="342"/>
      <c r="ZN31" s="342"/>
      <c r="ZO31" s="342"/>
      <c r="ZP31" s="342"/>
      <c r="ZQ31" s="342"/>
      <c r="ZR31" s="342"/>
      <c r="ZS31" s="342"/>
      <c r="ZT31" s="342"/>
      <c r="ZU31" s="342"/>
      <c r="ZV31" s="342"/>
      <c r="ZW31" s="342"/>
      <c r="ZX31" s="342"/>
      <c r="ZY31" s="342"/>
      <c r="ZZ31" s="342"/>
      <c r="AAA31" s="342"/>
      <c r="AAB31" s="342"/>
      <c r="AAC31" s="342"/>
      <c r="AAD31" s="342"/>
      <c r="AAE31" s="342"/>
      <c r="AAF31" s="342"/>
      <c r="AAG31" s="342"/>
      <c r="AAH31" s="342"/>
      <c r="AAI31" s="342"/>
      <c r="AAJ31" s="342"/>
      <c r="AAK31" s="342"/>
      <c r="AAL31" s="342"/>
      <c r="AAM31" s="342"/>
      <c r="AAN31" s="342"/>
      <c r="AAO31" s="342"/>
      <c r="AAP31" s="342"/>
      <c r="AAQ31" s="342"/>
      <c r="AAR31" s="342"/>
      <c r="AAS31" s="342"/>
      <c r="AAT31" s="342"/>
      <c r="AAU31" s="342"/>
      <c r="AAV31" s="342"/>
      <c r="AAW31" s="342"/>
      <c r="AAX31" s="342"/>
      <c r="AAY31" s="342"/>
      <c r="AAZ31" s="342"/>
      <c r="ABA31" s="342"/>
      <c r="ABB31" s="342"/>
      <c r="ABC31" s="342"/>
      <c r="ABD31" s="342"/>
      <c r="ABE31" s="342"/>
      <c r="ABF31" s="342"/>
      <c r="ABG31" s="342"/>
      <c r="ABH31" s="342"/>
      <c r="ABI31" s="342"/>
      <c r="ABJ31" s="342"/>
      <c r="ABK31" s="342"/>
      <c r="ABL31" s="342"/>
      <c r="ABM31" s="342"/>
      <c r="ABN31" s="342"/>
      <c r="ABO31" s="342"/>
      <c r="ABP31" s="342"/>
      <c r="ABQ31" s="342"/>
      <c r="ABR31" s="342"/>
      <c r="ABS31" s="342"/>
      <c r="ABT31" s="342"/>
      <c r="ABU31" s="342"/>
      <c r="ABV31" s="342"/>
      <c r="ABW31" s="342"/>
      <c r="ABX31" s="342"/>
      <c r="ABY31" s="342"/>
      <c r="ABZ31" s="342"/>
      <c r="ACA31" s="342"/>
      <c r="ACB31" s="342"/>
      <c r="ACC31" s="342"/>
      <c r="ACD31" s="342"/>
      <c r="ACE31" s="342"/>
      <c r="ACF31" s="342"/>
      <c r="ACG31" s="342"/>
      <c r="ACH31" s="342"/>
      <c r="ACI31" s="342"/>
      <c r="ACJ31" s="342"/>
      <c r="ACK31" s="342"/>
      <c r="ACL31" s="342"/>
      <c r="ACM31" s="342"/>
      <c r="ACN31" s="342"/>
      <c r="ACO31" s="342"/>
      <c r="ACP31" s="342"/>
      <c r="ACQ31" s="342"/>
      <c r="ACR31" s="342"/>
      <c r="ACS31" s="342"/>
      <c r="ACT31" s="342"/>
      <c r="ACU31" s="342"/>
      <c r="ACV31" s="342"/>
      <c r="ACW31" s="342"/>
      <c r="ACX31" s="342"/>
      <c r="ACY31" s="342"/>
      <c r="ACZ31" s="342"/>
      <c r="ADA31" s="342"/>
      <c r="ADB31" s="342"/>
      <c r="ADC31" s="342"/>
      <c r="ADD31" s="342"/>
      <c r="ADE31" s="342"/>
      <c r="ADF31" s="342"/>
      <c r="ADG31" s="342"/>
      <c r="ADH31" s="342"/>
      <c r="ADI31" s="342"/>
      <c r="ADJ31" s="342"/>
      <c r="ADK31" s="342"/>
      <c r="ADL31" s="342"/>
      <c r="ADM31" s="342"/>
      <c r="ADN31" s="342"/>
      <c r="ADO31" s="342"/>
      <c r="ADP31" s="342"/>
      <c r="ADQ31" s="342"/>
      <c r="ADR31" s="342"/>
      <c r="ADS31" s="342"/>
      <c r="ADT31" s="342"/>
      <c r="ADU31" s="342"/>
      <c r="ADV31" s="342"/>
      <c r="ADW31" s="342"/>
      <c r="ADX31" s="342"/>
      <c r="ADY31" s="342"/>
      <c r="ADZ31" s="342"/>
      <c r="AEA31" s="342"/>
      <c r="AEB31" s="342"/>
      <c r="AEC31" s="342"/>
      <c r="AED31" s="342"/>
      <c r="AEE31" s="342"/>
      <c r="AEF31" s="342"/>
      <c r="AEG31" s="342"/>
      <c r="AEH31" s="342"/>
      <c r="AEI31" s="342"/>
      <c r="AEJ31" s="342"/>
      <c r="AEK31" s="342"/>
      <c r="AEL31" s="342"/>
      <c r="AEM31" s="342"/>
      <c r="AEN31" s="342"/>
      <c r="AEO31" s="342"/>
      <c r="AEP31" s="342"/>
      <c r="AEQ31" s="342"/>
      <c r="AER31" s="342"/>
      <c r="AES31" s="342"/>
      <c r="AET31" s="342"/>
      <c r="AEU31" s="342"/>
      <c r="AEV31" s="342"/>
      <c r="AEW31" s="342"/>
      <c r="AEX31" s="342"/>
      <c r="AEY31" s="342"/>
      <c r="AEZ31" s="342"/>
      <c r="AFA31" s="342"/>
      <c r="AFB31" s="342"/>
      <c r="AFC31" s="342"/>
      <c r="AFD31" s="342"/>
      <c r="AFE31" s="342"/>
      <c r="AFF31" s="342"/>
      <c r="AFG31" s="342"/>
      <c r="AFH31" s="342"/>
      <c r="AFI31" s="342"/>
      <c r="AFJ31" s="342"/>
      <c r="AFK31" s="342"/>
      <c r="AFL31" s="342"/>
      <c r="AFM31" s="342"/>
      <c r="AFN31" s="342"/>
      <c r="AFO31" s="342"/>
      <c r="AFP31" s="342"/>
      <c r="AFQ31" s="342"/>
      <c r="AFR31" s="342"/>
      <c r="AFS31" s="342"/>
      <c r="AFT31" s="342"/>
      <c r="AFU31" s="342"/>
      <c r="AFV31" s="342"/>
      <c r="AFW31" s="342"/>
      <c r="AFX31" s="342"/>
      <c r="AFY31" s="342"/>
      <c r="AFZ31" s="342"/>
      <c r="AGA31" s="342"/>
      <c r="AGB31" s="342"/>
      <c r="AGC31" s="342"/>
      <c r="AGD31" s="342"/>
      <c r="AGE31" s="342"/>
      <c r="AGF31" s="342"/>
      <c r="AGG31" s="342"/>
      <c r="AGH31" s="342"/>
      <c r="AGI31" s="342"/>
      <c r="AGJ31" s="342"/>
      <c r="AGK31" s="342"/>
      <c r="AGL31" s="342"/>
      <c r="AGM31" s="342"/>
      <c r="AGN31" s="342"/>
      <c r="AGO31" s="342"/>
      <c r="AGP31" s="342"/>
      <c r="AGQ31" s="342"/>
      <c r="AGR31" s="342"/>
      <c r="AGS31" s="342"/>
      <c r="AGT31" s="342"/>
      <c r="AGU31" s="342"/>
      <c r="AGV31" s="342"/>
      <c r="AGW31" s="342"/>
      <c r="AGX31" s="342"/>
      <c r="AGY31" s="342"/>
      <c r="AGZ31" s="342"/>
      <c r="AHA31" s="342"/>
      <c r="AHB31" s="342"/>
      <c r="AHC31" s="342"/>
      <c r="AHD31" s="342"/>
      <c r="AHE31" s="342"/>
      <c r="AHF31" s="342"/>
      <c r="AHG31" s="342"/>
      <c r="AHH31" s="342"/>
      <c r="AHI31" s="342"/>
      <c r="AHJ31" s="342"/>
      <c r="AHK31" s="342"/>
      <c r="AHL31" s="342"/>
      <c r="AHM31" s="342"/>
      <c r="AHN31" s="342"/>
      <c r="AHO31" s="342"/>
      <c r="AHP31" s="342"/>
      <c r="AHQ31" s="342"/>
      <c r="AHR31" s="342"/>
      <c r="AHS31" s="342"/>
      <c r="AHT31" s="342"/>
      <c r="AHU31" s="342"/>
      <c r="AHV31" s="342"/>
      <c r="AHW31" s="342"/>
      <c r="AHX31" s="342"/>
      <c r="AHY31" s="342"/>
      <c r="AHZ31" s="342"/>
      <c r="AIA31" s="342"/>
      <c r="AIB31" s="342"/>
      <c r="AIC31" s="342"/>
      <c r="AID31" s="342"/>
      <c r="AIE31" s="342"/>
      <c r="AIF31" s="342"/>
      <c r="AIG31" s="342"/>
      <c r="AIH31" s="342"/>
      <c r="AII31" s="342"/>
      <c r="AIJ31" s="342"/>
      <c r="AIK31" s="342"/>
      <c r="AIL31" s="342"/>
      <c r="AIM31" s="342"/>
      <c r="AIN31" s="342"/>
      <c r="AIO31" s="342"/>
      <c r="AIP31" s="342"/>
      <c r="AIQ31" s="342"/>
      <c r="AIR31" s="342"/>
      <c r="AIS31" s="342"/>
      <c r="AIT31" s="342"/>
      <c r="AIU31" s="342"/>
      <c r="AIV31" s="342"/>
      <c r="AIW31" s="342"/>
      <c r="AIX31" s="342"/>
      <c r="AIY31" s="342"/>
      <c r="AIZ31" s="342"/>
      <c r="AJA31" s="342"/>
      <c r="AJB31" s="342"/>
      <c r="AJC31" s="342"/>
      <c r="AJD31" s="342"/>
      <c r="AJE31" s="342"/>
      <c r="AJF31" s="342"/>
      <c r="AJG31" s="342"/>
      <c r="AJH31" s="342"/>
      <c r="AJI31" s="342"/>
      <c r="AJJ31" s="342"/>
      <c r="AJK31" s="342"/>
      <c r="AJL31" s="342"/>
      <c r="AJM31" s="342"/>
      <c r="AJN31" s="342"/>
      <c r="AJO31" s="342"/>
      <c r="AJP31" s="342"/>
      <c r="AJQ31" s="342"/>
      <c r="AJR31" s="342"/>
      <c r="AJS31" s="342"/>
      <c r="AJT31" s="342"/>
      <c r="AJU31" s="342"/>
      <c r="AJV31" s="342"/>
      <c r="AJW31" s="342"/>
      <c r="AJX31" s="342"/>
      <c r="AJY31" s="342"/>
      <c r="AJZ31" s="342"/>
      <c r="AKA31" s="342"/>
      <c r="AKB31" s="342"/>
      <c r="AKC31" s="342"/>
      <c r="AKD31" s="342"/>
      <c r="AKE31" s="342"/>
      <c r="AKF31" s="342"/>
      <c r="AKG31" s="342"/>
      <c r="AKH31" s="342"/>
      <c r="AKI31" s="342"/>
      <c r="AKJ31" s="342"/>
      <c r="AKK31" s="342"/>
      <c r="AKL31" s="342"/>
      <c r="AKM31" s="342"/>
      <c r="AKN31" s="342"/>
      <c r="AKO31" s="342"/>
      <c r="AKP31" s="342"/>
      <c r="AKQ31" s="342"/>
      <c r="AKR31" s="342"/>
      <c r="AKS31" s="342"/>
      <c r="AKT31" s="342"/>
      <c r="AKU31" s="342"/>
    </row>
    <row r="32" spans="1:983" s="140" customFormat="1" ht="39.950000000000003" customHeight="1" x14ac:dyDescent="0.7">
      <c r="A32" s="339" t="s">
        <v>65</v>
      </c>
      <c r="B32" s="368">
        <v>88823240</v>
      </c>
      <c r="C32" s="368">
        <v>5240000</v>
      </c>
      <c r="D32" s="369">
        <v>4872880</v>
      </c>
      <c r="E32" s="368">
        <v>14600520</v>
      </c>
      <c r="F32" s="369">
        <v>79830316.999999985</v>
      </c>
      <c r="G32" s="368">
        <v>15260853</v>
      </c>
      <c r="H32" s="368">
        <v>4443374.6608708799</v>
      </c>
      <c r="I32" s="368">
        <v>3076600</v>
      </c>
      <c r="J32" s="368">
        <v>216147784.66087088</v>
      </c>
      <c r="K32" s="369"/>
      <c r="L32" s="369"/>
      <c r="M32" s="342"/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42"/>
      <c r="AA32" s="342"/>
      <c r="AB32" s="342"/>
      <c r="AC32" s="342"/>
      <c r="AD32" s="342"/>
      <c r="AE32" s="342"/>
      <c r="AF32" s="342"/>
      <c r="AG32" s="342"/>
      <c r="AH32" s="342"/>
      <c r="AI32" s="342"/>
      <c r="AJ32" s="342"/>
      <c r="AK32" s="342"/>
      <c r="AL32" s="342"/>
      <c r="AM32" s="342"/>
      <c r="AN32" s="342"/>
      <c r="AO32" s="342"/>
      <c r="AP32" s="342"/>
      <c r="AQ32" s="342"/>
      <c r="AR32" s="342"/>
      <c r="AS32" s="342"/>
      <c r="AT32" s="342"/>
      <c r="AU32" s="342"/>
      <c r="AV32" s="342"/>
      <c r="AW32" s="342"/>
      <c r="AX32" s="342"/>
      <c r="AY32" s="342"/>
      <c r="AZ32" s="342"/>
      <c r="BA32" s="342"/>
      <c r="BB32" s="342"/>
      <c r="BC32" s="342"/>
      <c r="BD32" s="342"/>
      <c r="BE32" s="342"/>
      <c r="BF32" s="342"/>
      <c r="BG32" s="342"/>
      <c r="BH32" s="342"/>
      <c r="BI32" s="342"/>
      <c r="BJ32" s="342"/>
      <c r="BK32" s="342"/>
      <c r="BL32" s="342"/>
      <c r="BM32" s="342"/>
      <c r="BN32" s="342"/>
      <c r="BO32" s="342"/>
      <c r="BP32" s="342"/>
      <c r="BQ32" s="342"/>
      <c r="BR32" s="342"/>
      <c r="BS32" s="342"/>
      <c r="BT32" s="342"/>
      <c r="BU32" s="342"/>
      <c r="BV32" s="342"/>
      <c r="BW32" s="342"/>
      <c r="BX32" s="342"/>
      <c r="BY32" s="342"/>
      <c r="BZ32" s="342"/>
      <c r="CA32" s="342"/>
      <c r="CB32" s="342"/>
      <c r="CC32" s="342"/>
      <c r="CD32" s="342"/>
      <c r="CE32" s="342"/>
      <c r="CF32" s="342"/>
      <c r="CG32" s="342"/>
      <c r="CH32" s="342"/>
      <c r="CI32" s="342"/>
      <c r="CJ32" s="342"/>
      <c r="CK32" s="342"/>
      <c r="CL32" s="342"/>
      <c r="CM32" s="342"/>
      <c r="CN32" s="342"/>
      <c r="CO32" s="342"/>
      <c r="CP32" s="342"/>
      <c r="CQ32" s="342"/>
      <c r="CR32" s="342"/>
      <c r="CS32" s="342"/>
      <c r="CT32" s="342"/>
      <c r="CU32" s="342"/>
      <c r="CV32" s="342"/>
      <c r="CW32" s="342"/>
      <c r="CX32" s="342"/>
      <c r="CY32" s="342"/>
      <c r="CZ32" s="342"/>
      <c r="DA32" s="342"/>
      <c r="DB32" s="342"/>
      <c r="DC32" s="342"/>
      <c r="DD32" s="342"/>
      <c r="DE32" s="342"/>
      <c r="DF32" s="342"/>
      <c r="DG32" s="342"/>
      <c r="DH32" s="342"/>
      <c r="DI32" s="342"/>
      <c r="DJ32" s="342"/>
      <c r="DK32" s="342"/>
      <c r="DL32" s="342"/>
      <c r="DM32" s="342"/>
      <c r="DN32" s="342"/>
      <c r="DO32" s="342"/>
      <c r="DP32" s="342"/>
      <c r="DQ32" s="342"/>
      <c r="DR32" s="342"/>
      <c r="DS32" s="342"/>
      <c r="DT32" s="342"/>
      <c r="DU32" s="342"/>
      <c r="DV32" s="342"/>
      <c r="DW32" s="342"/>
      <c r="DX32" s="342"/>
      <c r="DY32" s="342"/>
      <c r="DZ32" s="342"/>
      <c r="EA32" s="342"/>
      <c r="EB32" s="342"/>
      <c r="EC32" s="342"/>
      <c r="ED32" s="342"/>
      <c r="EE32" s="342"/>
      <c r="EF32" s="342"/>
      <c r="EG32" s="342"/>
      <c r="EH32" s="342"/>
      <c r="EI32" s="342"/>
      <c r="EJ32" s="342"/>
      <c r="EK32" s="342"/>
      <c r="EL32" s="342"/>
      <c r="EM32" s="342"/>
      <c r="EN32" s="342"/>
      <c r="EO32" s="342"/>
      <c r="EP32" s="342"/>
      <c r="EQ32" s="342"/>
      <c r="ER32" s="342"/>
      <c r="ES32" s="342"/>
      <c r="ET32" s="342"/>
      <c r="EU32" s="342"/>
      <c r="EV32" s="342"/>
      <c r="EW32" s="342"/>
      <c r="EX32" s="342"/>
      <c r="EY32" s="342"/>
      <c r="EZ32" s="342"/>
      <c r="FA32" s="342"/>
      <c r="FB32" s="342"/>
      <c r="FC32" s="342"/>
      <c r="FD32" s="342"/>
      <c r="FE32" s="342"/>
      <c r="FF32" s="342"/>
      <c r="FG32" s="342"/>
      <c r="FH32" s="342"/>
      <c r="FI32" s="342"/>
      <c r="FJ32" s="342"/>
      <c r="FK32" s="342"/>
      <c r="FL32" s="342"/>
      <c r="FM32" s="342"/>
      <c r="FN32" s="342"/>
      <c r="FO32" s="342"/>
      <c r="FP32" s="342"/>
      <c r="FQ32" s="342"/>
      <c r="FR32" s="342"/>
      <c r="FS32" s="342"/>
      <c r="FT32" s="342"/>
      <c r="FU32" s="342"/>
      <c r="FV32" s="342"/>
      <c r="FW32" s="342"/>
      <c r="FX32" s="342"/>
      <c r="FY32" s="342"/>
      <c r="FZ32" s="342"/>
      <c r="GA32" s="342"/>
      <c r="GB32" s="342"/>
      <c r="GC32" s="342"/>
      <c r="GD32" s="342"/>
      <c r="GE32" s="342"/>
      <c r="GF32" s="342"/>
      <c r="GG32" s="342"/>
      <c r="GH32" s="342"/>
      <c r="GI32" s="342"/>
      <c r="GJ32" s="342"/>
      <c r="GK32" s="342"/>
      <c r="GL32" s="342"/>
      <c r="GM32" s="342"/>
      <c r="GN32" s="342"/>
      <c r="GO32" s="342"/>
      <c r="GP32" s="342"/>
      <c r="GQ32" s="342"/>
      <c r="GR32" s="342"/>
      <c r="GS32" s="342"/>
      <c r="GT32" s="342"/>
      <c r="GU32" s="342"/>
      <c r="GV32" s="342"/>
      <c r="GW32" s="342"/>
      <c r="GX32" s="342"/>
      <c r="GY32" s="342"/>
      <c r="GZ32" s="342"/>
      <c r="HA32" s="342"/>
      <c r="HB32" s="342"/>
      <c r="HC32" s="342"/>
      <c r="HD32" s="342"/>
      <c r="HE32" s="342"/>
      <c r="HF32" s="342"/>
      <c r="HG32" s="342"/>
      <c r="HH32" s="342"/>
      <c r="HI32" s="342"/>
      <c r="HJ32" s="342"/>
      <c r="HK32" s="342"/>
      <c r="HL32" s="342"/>
      <c r="HM32" s="342"/>
      <c r="HN32" s="342"/>
      <c r="HO32" s="342"/>
      <c r="HP32" s="342"/>
      <c r="HQ32" s="342"/>
      <c r="HR32" s="342"/>
      <c r="HS32" s="342"/>
      <c r="HT32" s="342"/>
      <c r="HU32" s="342"/>
      <c r="HV32" s="342"/>
      <c r="HW32" s="342"/>
      <c r="HX32" s="342"/>
      <c r="HY32" s="342"/>
      <c r="HZ32" s="342"/>
      <c r="IA32" s="342"/>
      <c r="IB32" s="342"/>
      <c r="IC32" s="342"/>
      <c r="ID32" s="342"/>
      <c r="IE32" s="342"/>
      <c r="IF32" s="342"/>
      <c r="IG32" s="342"/>
      <c r="IH32" s="342"/>
      <c r="II32" s="342"/>
      <c r="IJ32" s="342"/>
      <c r="IK32" s="342"/>
      <c r="IL32" s="342"/>
      <c r="IM32" s="342"/>
      <c r="IN32" s="342"/>
      <c r="IO32" s="342"/>
      <c r="IP32" s="342"/>
      <c r="IQ32" s="342"/>
      <c r="IR32" s="342"/>
      <c r="IS32" s="342"/>
      <c r="IT32" s="342"/>
      <c r="IU32" s="342"/>
      <c r="IV32" s="342"/>
      <c r="IW32" s="342"/>
      <c r="IX32" s="342"/>
      <c r="IY32" s="342"/>
      <c r="IZ32" s="342"/>
      <c r="JA32" s="342"/>
      <c r="JB32" s="342"/>
      <c r="JC32" s="342"/>
      <c r="JD32" s="342"/>
      <c r="JE32" s="342"/>
      <c r="JF32" s="342"/>
      <c r="JG32" s="342"/>
      <c r="JH32" s="342"/>
      <c r="JI32" s="342"/>
      <c r="JJ32" s="342"/>
      <c r="JK32" s="342"/>
      <c r="JL32" s="342"/>
      <c r="JM32" s="342"/>
      <c r="JN32" s="342"/>
      <c r="JO32" s="342"/>
      <c r="JP32" s="342"/>
      <c r="JQ32" s="342"/>
      <c r="JR32" s="342"/>
      <c r="JS32" s="342"/>
      <c r="JT32" s="342"/>
      <c r="JU32" s="342"/>
      <c r="JV32" s="342"/>
      <c r="JW32" s="342"/>
      <c r="JX32" s="342"/>
      <c r="JY32" s="342"/>
      <c r="JZ32" s="342"/>
      <c r="KA32" s="342"/>
      <c r="KB32" s="342"/>
      <c r="KC32" s="342"/>
      <c r="KD32" s="342"/>
      <c r="KE32" s="342"/>
      <c r="KF32" s="342"/>
      <c r="KG32" s="342"/>
      <c r="KH32" s="342"/>
      <c r="KI32" s="342"/>
      <c r="KJ32" s="342"/>
      <c r="KK32" s="342"/>
      <c r="KL32" s="342"/>
      <c r="KM32" s="342"/>
      <c r="KN32" s="342"/>
      <c r="KO32" s="342"/>
      <c r="KP32" s="342"/>
      <c r="KQ32" s="342"/>
      <c r="KR32" s="342"/>
      <c r="KS32" s="342"/>
      <c r="KT32" s="342"/>
      <c r="KU32" s="342"/>
      <c r="KV32" s="342"/>
      <c r="KW32" s="342"/>
      <c r="KX32" s="342"/>
      <c r="KY32" s="342"/>
      <c r="KZ32" s="342"/>
      <c r="LA32" s="342"/>
      <c r="LB32" s="342"/>
      <c r="LC32" s="342"/>
      <c r="LD32" s="342"/>
      <c r="LE32" s="342"/>
      <c r="LF32" s="342"/>
      <c r="LG32" s="342"/>
      <c r="LH32" s="342"/>
      <c r="LI32" s="342"/>
      <c r="LJ32" s="342"/>
      <c r="LK32" s="342"/>
      <c r="LL32" s="342"/>
      <c r="LM32" s="342"/>
      <c r="LN32" s="342"/>
      <c r="LO32" s="342"/>
      <c r="LP32" s="342"/>
      <c r="LQ32" s="342"/>
      <c r="LR32" s="342"/>
      <c r="LS32" s="342"/>
      <c r="LT32" s="342"/>
      <c r="LU32" s="342"/>
      <c r="LV32" s="342"/>
      <c r="LW32" s="342"/>
      <c r="LX32" s="342"/>
      <c r="LY32" s="342"/>
      <c r="LZ32" s="342"/>
      <c r="MA32" s="342"/>
      <c r="MB32" s="342"/>
      <c r="MC32" s="342"/>
      <c r="MD32" s="342"/>
      <c r="ME32" s="342"/>
      <c r="MF32" s="342"/>
      <c r="MG32" s="342"/>
      <c r="MH32" s="342"/>
      <c r="MI32" s="342"/>
      <c r="MJ32" s="342"/>
      <c r="MK32" s="342"/>
      <c r="ML32" s="342"/>
      <c r="MM32" s="342"/>
      <c r="MN32" s="342"/>
      <c r="MO32" s="342"/>
      <c r="MP32" s="342"/>
      <c r="MQ32" s="342"/>
      <c r="MR32" s="342"/>
      <c r="MS32" s="342"/>
      <c r="MT32" s="342"/>
      <c r="MU32" s="342"/>
      <c r="MV32" s="342"/>
      <c r="MW32" s="342"/>
      <c r="MX32" s="342"/>
      <c r="MY32" s="342"/>
      <c r="MZ32" s="342"/>
      <c r="NA32" s="342"/>
      <c r="NB32" s="342"/>
      <c r="NC32" s="342"/>
      <c r="ND32" s="342"/>
      <c r="NE32" s="342"/>
      <c r="NF32" s="342"/>
      <c r="NG32" s="342"/>
      <c r="NH32" s="342"/>
      <c r="NI32" s="342"/>
      <c r="NJ32" s="342"/>
      <c r="NK32" s="342"/>
      <c r="NL32" s="342"/>
      <c r="NM32" s="342"/>
      <c r="NN32" s="342"/>
      <c r="NO32" s="342"/>
      <c r="NP32" s="342"/>
      <c r="NQ32" s="342"/>
      <c r="NR32" s="342"/>
      <c r="NS32" s="342"/>
      <c r="NT32" s="342"/>
      <c r="NU32" s="342"/>
      <c r="NV32" s="342"/>
      <c r="NW32" s="342"/>
      <c r="NX32" s="342"/>
      <c r="NY32" s="342"/>
      <c r="NZ32" s="342"/>
      <c r="OA32" s="342"/>
      <c r="OB32" s="342"/>
      <c r="OC32" s="342"/>
      <c r="OD32" s="342"/>
      <c r="OE32" s="342"/>
      <c r="OF32" s="342"/>
      <c r="OG32" s="342"/>
      <c r="OH32" s="342"/>
      <c r="OI32" s="342"/>
      <c r="OJ32" s="342"/>
      <c r="OK32" s="342"/>
      <c r="OL32" s="342"/>
      <c r="OM32" s="342"/>
      <c r="ON32" s="342"/>
      <c r="OO32" s="342"/>
      <c r="OP32" s="342"/>
      <c r="OQ32" s="342"/>
      <c r="OR32" s="342"/>
      <c r="OS32" s="342"/>
      <c r="OT32" s="342"/>
      <c r="OU32" s="342"/>
      <c r="OV32" s="342"/>
      <c r="OW32" s="342"/>
      <c r="OX32" s="342"/>
      <c r="OY32" s="342"/>
      <c r="OZ32" s="342"/>
      <c r="PA32" s="342"/>
      <c r="PB32" s="342"/>
      <c r="PC32" s="342"/>
      <c r="PD32" s="342"/>
      <c r="PE32" s="342"/>
      <c r="PF32" s="342"/>
      <c r="PG32" s="342"/>
      <c r="PH32" s="342"/>
      <c r="PI32" s="342"/>
      <c r="PJ32" s="342"/>
      <c r="PK32" s="342"/>
      <c r="PL32" s="342"/>
      <c r="PM32" s="342"/>
      <c r="PN32" s="342"/>
      <c r="PO32" s="342"/>
      <c r="PP32" s="342"/>
      <c r="PQ32" s="342"/>
      <c r="PR32" s="342"/>
      <c r="PS32" s="342"/>
      <c r="PT32" s="342"/>
      <c r="PU32" s="342"/>
      <c r="PV32" s="342"/>
      <c r="PW32" s="342"/>
      <c r="PX32" s="342"/>
      <c r="PY32" s="342"/>
      <c r="PZ32" s="342"/>
      <c r="QA32" s="342"/>
      <c r="QB32" s="342"/>
      <c r="QC32" s="342"/>
      <c r="QD32" s="342"/>
      <c r="QE32" s="342"/>
      <c r="QF32" s="342"/>
      <c r="QG32" s="342"/>
      <c r="QH32" s="342"/>
      <c r="QI32" s="342"/>
      <c r="QJ32" s="342"/>
      <c r="QK32" s="342"/>
      <c r="QL32" s="342"/>
      <c r="QM32" s="342"/>
      <c r="QN32" s="342"/>
      <c r="QO32" s="342"/>
      <c r="QP32" s="342"/>
      <c r="QQ32" s="342"/>
      <c r="QR32" s="342"/>
      <c r="QS32" s="342"/>
      <c r="QT32" s="342"/>
      <c r="QU32" s="342"/>
      <c r="QV32" s="342"/>
      <c r="QW32" s="342"/>
      <c r="QX32" s="342"/>
      <c r="QY32" s="342"/>
      <c r="QZ32" s="342"/>
      <c r="RA32" s="342"/>
      <c r="RB32" s="342"/>
      <c r="RC32" s="342"/>
      <c r="RD32" s="342"/>
      <c r="RE32" s="342"/>
      <c r="RF32" s="342"/>
      <c r="RG32" s="342"/>
      <c r="RH32" s="342"/>
      <c r="RI32" s="342"/>
      <c r="RJ32" s="342"/>
      <c r="RK32" s="342"/>
      <c r="RL32" s="342"/>
      <c r="RM32" s="342"/>
      <c r="RN32" s="342"/>
      <c r="RO32" s="342"/>
      <c r="RP32" s="342"/>
      <c r="RQ32" s="342"/>
      <c r="RR32" s="342"/>
      <c r="RS32" s="342"/>
      <c r="RT32" s="342"/>
      <c r="RU32" s="342"/>
      <c r="RV32" s="342"/>
      <c r="RW32" s="342"/>
      <c r="RX32" s="342"/>
      <c r="RY32" s="342"/>
      <c r="RZ32" s="342"/>
      <c r="SA32" s="342"/>
      <c r="SB32" s="342"/>
      <c r="SC32" s="342"/>
      <c r="SD32" s="342"/>
      <c r="SE32" s="342"/>
      <c r="SF32" s="342"/>
      <c r="SG32" s="342"/>
      <c r="SH32" s="342"/>
      <c r="SI32" s="342"/>
      <c r="SJ32" s="342"/>
      <c r="SK32" s="342"/>
      <c r="SL32" s="342"/>
      <c r="SM32" s="342"/>
      <c r="SN32" s="342"/>
      <c r="SO32" s="342"/>
      <c r="SP32" s="342"/>
      <c r="SQ32" s="342"/>
      <c r="SR32" s="342"/>
      <c r="SS32" s="342"/>
      <c r="ST32" s="342"/>
      <c r="SU32" s="342"/>
      <c r="SV32" s="342"/>
      <c r="SW32" s="342"/>
      <c r="SX32" s="342"/>
      <c r="SY32" s="342"/>
      <c r="SZ32" s="342"/>
      <c r="TA32" s="342"/>
      <c r="TB32" s="342"/>
      <c r="TC32" s="342"/>
      <c r="TD32" s="342"/>
      <c r="TE32" s="342"/>
      <c r="TF32" s="342"/>
      <c r="TG32" s="342"/>
      <c r="TH32" s="342"/>
      <c r="TI32" s="342"/>
      <c r="TJ32" s="342"/>
      <c r="TK32" s="342"/>
      <c r="TL32" s="342"/>
      <c r="TM32" s="342"/>
      <c r="TN32" s="342"/>
      <c r="TO32" s="342"/>
      <c r="TP32" s="342"/>
      <c r="TQ32" s="342"/>
      <c r="TR32" s="342"/>
      <c r="TS32" s="342"/>
      <c r="TT32" s="342"/>
      <c r="TU32" s="342"/>
      <c r="TV32" s="342"/>
      <c r="TW32" s="342"/>
      <c r="TX32" s="342"/>
      <c r="TY32" s="342"/>
      <c r="TZ32" s="342"/>
      <c r="UA32" s="342"/>
      <c r="UB32" s="342"/>
      <c r="UC32" s="342"/>
      <c r="UD32" s="342"/>
      <c r="UE32" s="342"/>
      <c r="UF32" s="342"/>
      <c r="UG32" s="342"/>
      <c r="UH32" s="342"/>
      <c r="UI32" s="342"/>
      <c r="UJ32" s="342"/>
      <c r="UK32" s="342"/>
      <c r="UL32" s="342"/>
      <c r="UM32" s="342"/>
      <c r="UN32" s="342"/>
      <c r="UO32" s="342"/>
      <c r="UP32" s="342"/>
      <c r="UQ32" s="342"/>
      <c r="UR32" s="342"/>
      <c r="US32" s="342"/>
      <c r="UT32" s="342"/>
      <c r="UU32" s="342"/>
      <c r="UV32" s="342"/>
      <c r="UW32" s="342"/>
      <c r="UX32" s="342"/>
      <c r="UY32" s="342"/>
      <c r="UZ32" s="342"/>
      <c r="VA32" s="342"/>
      <c r="VB32" s="342"/>
      <c r="VC32" s="342"/>
      <c r="VD32" s="342"/>
      <c r="VE32" s="342"/>
      <c r="VF32" s="342"/>
      <c r="VG32" s="342"/>
      <c r="VH32" s="342"/>
      <c r="VI32" s="342"/>
      <c r="VJ32" s="342"/>
      <c r="VK32" s="342"/>
      <c r="VL32" s="342"/>
      <c r="VM32" s="342"/>
      <c r="VN32" s="342"/>
      <c r="VO32" s="342"/>
      <c r="VP32" s="342"/>
      <c r="VQ32" s="342"/>
      <c r="VR32" s="342"/>
      <c r="VS32" s="342"/>
      <c r="VT32" s="342"/>
      <c r="VU32" s="342"/>
      <c r="VV32" s="342"/>
      <c r="VW32" s="342"/>
      <c r="VX32" s="342"/>
      <c r="VY32" s="342"/>
      <c r="VZ32" s="342"/>
      <c r="WA32" s="342"/>
      <c r="WB32" s="342"/>
      <c r="WC32" s="342"/>
      <c r="WD32" s="342"/>
      <c r="WE32" s="342"/>
      <c r="WF32" s="342"/>
      <c r="WG32" s="342"/>
      <c r="WH32" s="342"/>
      <c r="WI32" s="342"/>
      <c r="WJ32" s="342"/>
      <c r="WK32" s="342"/>
      <c r="WL32" s="342"/>
      <c r="WM32" s="342"/>
      <c r="WN32" s="342"/>
      <c r="WO32" s="342"/>
      <c r="WP32" s="342"/>
      <c r="WQ32" s="342"/>
      <c r="WR32" s="342"/>
      <c r="WS32" s="342"/>
      <c r="WT32" s="342"/>
      <c r="WU32" s="342"/>
      <c r="WV32" s="342"/>
      <c r="WW32" s="342"/>
      <c r="WX32" s="342"/>
      <c r="WY32" s="342"/>
      <c r="WZ32" s="342"/>
      <c r="XA32" s="342"/>
      <c r="XB32" s="342"/>
      <c r="XC32" s="342"/>
      <c r="XD32" s="342"/>
      <c r="XE32" s="342"/>
      <c r="XF32" s="342"/>
      <c r="XG32" s="342"/>
      <c r="XH32" s="342"/>
      <c r="XI32" s="342"/>
      <c r="XJ32" s="342"/>
      <c r="XK32" s="342"/>
      <c r="XL32" s="342"/>
      <c r="XM32" s="342"/>
      <c r="XN32" s="342"/>
      <c r="XO32" s="342"/>
      <c r="XP32" s="342"/>
      <c r="XQ32" s="342"/>
      <c r="XR32" s="342"/>
      <c r="XS32" s="342"/>
      <c r="XT32" s="342"/>
      <c r="XU32" s="342"/>
      <c r="XV32" s="342"/>
      <c r="XW32" s="342"/>
      <c r="XX32" s="342"/>
      <c r="XY32" s="342"/>
      <c r="XZ32" s="342"/>
      <c r="YA32" s="342"/>
      <c r="YB32" s="342"/>
      <c r="YC32" s="342"/>
      <c r="YD32" s="342"/>
      <c r="YE32" s="342"/>
      <c r="YF32" s="342"/>
      <c r="YG32" s="342"/>
      <c r="YH32" s="342"/>
      <c r="YI32" s="342"/>
      <c r="YJ32" s="342"/>
      <c r="YK32" s="342"/>
      <c r="YL32" s="342"/>
      <c r="YM32" s="342"/>
      <c r="YN32" s="342"/>
      <c r="YO32" s="342"/>
      <c r="YP32" s="342"/>
      <c r="YQ32" s="342"/>
      <c r="YR32" s="342"/>
      <c r="YS32" s="342"/>
      <c r="YT32" s="342"/>
      <c r="YU32" s="342"/>
      <c r="YV32" s="342"/>
      <c r="YW32" s="342"/>
      <c r="YX32" s="342"/>
      <c r="YY32" s="342"/>
      <c r="YZ32" s="342"/>
      <c r="ZA32" s="342"/>
      <c r="ZB32" s="342"/>
      <c r="ZC32" s="342"/>
      <c r="ZD32" s="342"/>
      <c r="ZE32" s="342"/>
      <c r="ZF32" s="342"/>
      <c r="ZG32" s="342"/>
      <c r="ZH32" s="342"/>
      <c r="ZI32" s="342"/>
      <c r="ZJ32" s="342"/>
      <c r="ZK32" s="342"/>
      <c r="ZL32" s="342"/>
      <c r="ZM32" s="342"/>
      <c r="ZN32" s="342"/>
      <c r="ZO32" s="342"/>
      <c r="ZP32" s="342"/>
      <c r="ZQ32" s="342"/>
      <c r="ZR32" s="342"/>
      <c r="ZS32" s="342"/>
      <c r="ZT32" s="342"/>
      <c r="ZU32" s="342"/>
      <c r="ZV32" s="342"/>
      <c r="ZW32" s="342"/>
      <c r="ZX32" s="342"/>
      <c r="ZY32" s="342"/>
      <c r="ZZ32" s="342"/>
      <c r="AAA32" s="342"/>
      <c r="AAB32" s="342"/>
      <c r="AAC32" s="342"/>
      <c r="AAD32" s="342"/>
      <c r="AAE32" s="342"/>
      <c r="AAF32" s="342"/>
      <c r="AAG32" s="342"/>
      <c r="AAH32" s="342"/>
      <c r="AAI32" s="342"/>
      <c r="AAJ32" s="342"/>
      <c r="AAK32" s="342"/>
      <c r="AAL32" s="342"/>
      <c r="AAM32" s="342"/>
      <c r="AAN32" s="342"/>
      <c r="AAO32" s="342"/>
      <c r="AAP32" s="342"/>
      <c r="AAQ32" s="342"/>
      <c r="AAR32" s="342"/>
      <c r="AAS32" s="342"/>
      <c r="AAT32" s="342"/>
      <c r="AAU32" s="342"/>
      <c r="AAV32" s="342"/>
      <c r="AAW32" s="342"/>
      <c r="AAX32" s="342"/>
      <c r="AAY32" s="342"/>
      <c r="AAZ32" s="342"/>
      <c r="ABA32" s="342"/>
      <c r="ABB32" s="342"/>
      <c r="ABC32" s="342"/>
      <c r="ABD32" s="342"/>
      <c r="ABE32" s="342"/>
      <c r="ABF32" s="342"/>
      <c r="ABG32" s="342"/>
      <c r="ABH32" s="342"/>
      <c r="ABI32" s="342"/>
      <c r="ABJ32" s="342"/>
      <c r="ABK32" s="342"/>
      <c r="ABL32" s="342"/>
      <c r="ABM32" s="342"/>
      <c r="ABN32" s="342"/>
      <c r="ABO32" s="342"/>
      <c r="ABP32" s="342"/>
      <c r="ABQ32" s="342"/>
      <c r="ABR32" s="342"/>
      <c r="ABS32" s="342"/>
      <c r="ABT32" s="342"/>
      <c r="ABU32" s="342"/>
      <c r="ABV32" s="342"/>
      <c r="ABW32" s="342"/>
      <c r="ABX32" s="342"/>
      <c r="ABY32" s="342"/>
      <c r="ABZ32" s="342"/>
      <c r="ACA32" s="342"/>
      <c r="ACB32" s="342"/>
      <c r="ACC32" s="342"/>
      <c r="ACD32" s="342"/>
      <c r="ACE32" s="342"/>
      <c r="ACF32" s="342"/>
      <c r="ACG32" s="342"/>
      <c r="ACH32" s="342"/>
      <c r="ACI32" s="342"/>
      <c r="ACJ32" s="342"/>
      <c r="ACK32" s="342"/>
      <c r="ACL32" s="342"/>
      <c r="ACM32" s="342"/>
      <c r="ACN32" s="342"/>
      <c r="ACO32" s="342"/>
      <c r="ACP32" s="342"/>
      <c r="ACQ32" s="342"/>
      <c r="ACR32" s="342"/>
      <c r="ACS32" s="342"/>
      <c r="ACT32" s="342"/>
      <c r="ACU32" s="342"/>
      <c r="ACV32" s="342"/>
      <c r="ACW32" s="342"/>
      <c r="ACX32" s="342"/>
      <c r="ACY32" s="342"/>
      <c r="ACZ32" s="342"/>
      <c r="ADA32" s="342"/>
      <c r="ADB32" s="342"/>
      <c r="ADC32" s="342"/>
      <c r="ADD32" s="342"/>
      <c r="ADE32" s="342"/>
      <c r="ADF32" s="342"/>
      <c r="ADG32" s="342"/>
      <c r="ADH32" s="342"/>
      <c r="ADI32" s="342"/>
      <c r="ADJ32" s="342"/>
      <c r="ADK32" s="342"/>
      <c r="ADL32" s="342"/>
      <c r="ADM32" s="342"/>
      <c r="ADN32" s="342"/>
      <c r="ADO32" s="342"/>
      <c r="ADP32" s="342"/>
      <c r="ADQ32" s="342"/>
      <c r="ADR32" s="342"/>
      <c r="ADS32" s="342"/>
      <c r="ADT32" s="342"/>
      <c r="ADU32" s="342"/>
      <c r="ADV32" s="342"/>
      <c r="ADW32" s="342"/>
      <c r="ADX32" s="342"/>
      <c r="ADY32" s="342"/>
      <c r="ADZ32" s="342"/>
      <c r="AEA32" s="342"/>
      <c r="AEB32" s="342"/>
      <c r="AEC32" s="342"/>
      <c r="AED32" s="342"/>
      <c r="AEE32" s="342"/>
      <c r="AEF32" s="342"/>
      <c r="AEG32" s="342"/>
      <c r="AEH32" s="342"/>
      <c r="AEI32" s="342"/>
      <c r="AEJ32" s="342"/>
      <c r="AEK32" s="342"/>
      <c r="AEL32" s="342"/>
      <c r="AEM32" s="342"/>
      <c r="AEN32" s="342"/>
      <c r="AEO32" s="342"/>
      <c r="AEP32" s="342"/>
      <c r="AEQ32" s="342"/>
      <c r="AER32" s="342"/>
      <c r="AES32" s="342"/>
      <c r="AET32" s="342"/>
      <c r="AEU32" s="342"/>
      <c r="AEV32" s="342"/>
      <c r="AEW32" s="342"/>
      <c r="AEX32" s="342"/>
      <c r="AEY32" s="342"/>
      <c r="AEZ32" s="342"/>
      <c r="AFA32" s="342"/>
      <c r="AFB32" s="342"/>
      <c r="AFC32" s="342"/>
      <c r="AFD32" s="342"/>
      <c r="AFE32" s="342"/>
      <c r="AFF32" s="342"/>
      <c r="AFG32" s="342"/>
      <c r="AFH32" s="342"/>
      <c r="AFI32" s="342"/>
      <c r="AFJ32" s="342"/>
      <c r="AFK32" s="342"/>
      <c r="AFL32" s="342"/>
      <c r="AFM32" s="342"/>
      <c r="AFN32" s="342"/>
      <c r="AFO32" s="342"/>
      <c r="AFP32" s="342"/>
      <c r="AFQ32" s="342"/>
      <c r="AFR32" s="342"/>
      <c r="AFS32" s="342"/>
      <c r="AFT32" s="342"/>
      <c r="AFU32" s="342"/>
      <c r="AFV32" s="342"/>
      <c r="AFW32" s="342"/>
      <c r="AFX32" s="342"/>
      <c r="AFY32" s="342"/>
      <c r="AFZ32" s="342"/>
      <c r="AGA32" s="342"/>
      <c r="AGB32" s="342"/>
      <c r="AGC32" s="342"/>
      <c r="AGD32" s="342"/>
      <c r="AGE32" s="342"/>
      <c r="AGF32" s="342"/>
      <c r="AGG32" s="342"/>
      <c r="AGH32" s="342"/>
      <c r="AGI32" s="342"/>
      <c r="AGJ32" s="342"/>
      <c r="AGK32" s="342"/>
      <c r="AGL32" s="342"/>
      <c r="AGM32" s="342"/>
      <c r="AGN32" s="342"/>
      <c r="AGO32" s="342"/>
      <c r="AGP32" s="342"/>
      <c r="AGQ32" s="342"/>
      <c r="AGR32" s="342"/>
      <c r="AGS32" s="342"/>
      <c r="AGT32" s="342"/>
      <c r="AGU32" s="342"/>
      <c r="AGV32" s="342"/>
      <c r="AGW32" s="342"/>
      <c r="AGX32" s="342"/>
      <c r="AGY32" s="342"/>
      <c r="AGZ32" s="342"/>
      <c r="AHA32" s="342"/>
      <c r="AHB32" s="342"/>
      <c r="AHC32" s="342"/>
      <c r="AHD32" s="342"/>
      <c r="AHE32" s="342"/>
      <c r="AHF32" s="342"/>
      <c r="AHG32" s="342"/>
      <c r="AHH32" s="342"/>
      <c r="AHI32" s="342"/>
      <c r="AHJ32" s="342"/>
      <c r="AHK32" s="342"/>
      <c r="AHL32" s="342"/>
      <c r="AHM32" s="342"/>
      <c r="AHN32" s="342"/>
      <c r="AHO32" s="342"/>
      <c r="AHP32" s="342"/>
      <c r="AHQ32" s="342"/>
      <c r="AHR32" s="342"/>
      <c r="AHS32" s="342"/>
      <c r="AHT32" s="342"/>
      <c r="AHU32" s="342"/>
      <c r="AHV32" s="342"/>
      <c r="AHW32" s="342"/>
      <c r="AHX32" s="342"/>
      <c r="AHY32" s="342"/>
      <c r="AHZ32" s="342"/>
      <c r="AIA32" s="342"/>
      <c r="AIB32" s="342"/>
      <c r="AIC32" s="342"/>
      <c r="AID32" s="342"/>
      <c r="AIE32" s="342"/>
      <c r="AIF32" s="342"/>
      <c r="AIG32" s="342"/>
      <c r="AIH32" s="342"/>
      <c r="AII32" s="342"/>
      <c r="AIJ32" s="342"/>
      <c r="AIK32" s="342"/>
      <c r="AIL32" s="342"/>
      <c r="AIM32" s="342"/>
      <c r="AIN32" s="342"/>
      <c r="AIO32" s="342"/>
      <c r="AIP32" s="342"/>
      <c r="AIQ32" s="342"/>
      <c r="AIR32" s="342"/>
      <c r="AIS32" s="342"/>
      <c r="AIT32" s="342"/>
      <c r="AIU32" s="342"/>
      <c r="AIV32" s="342"/>
      <c r="AIW32" s="342"/>
      <c r="AIX32" s="342"/>
      <c r="AIY32" s="342"/>
      <c r="AIZ32" s="342"/>
      <c r="AJA32" s="342"/>
      <c r="AJB32" s="342"/>
      <c r="AJC32" s="342"/>
      <c r="AJD32" s="342"/>
      <c r="AJE32" s="342"/>
      <c r="AJF32" s="342"/>
      <c r="AJG32" s="342"/>
      <c r="AJH32" s="342"/>
      <c r="AJI32" s="342"/>
      <c r="AJJ32" s="342"/>
      <c r="AJK32" s="342"/>
      <c r="AJL32" s="342"/>
      <c r="AJM32" s="342"/>
      <c r="AJN32" s="342"/>
      <c r="AJO32" s="342"/>
      <c r="AJP32" s="342"/>
      <c r="AJQ32" s="342"/>
      <c r="AJR32" s="342"/>
      <c r="AJS32" s="342"/>
      <c r="AJT32" s="342"/>
      <c r="AJU32" s="342"/>
      <c r="AJV32" s="342"/>
      <c r="AJW32" s="342"/>
      <c r="AJX32" s="342"/>
      <c r="AJY32" s="342"/>
      <c r="AJZ32" s="342"/>
      <c r="AKA32" s="342"/>
      <c r="AKB32" s="342"/>
      <c r="AKC32" s="342"/>
      <c r="AKD32" s="342"/>
      <c r="AKE32" s="342"/>
      <c r="AKF32" s="342"/>
      <c r="AKG32" s="342"/>
      <c r="AKH32" s="342"/>
      <c r="AKI32" s="342"/>
      <c r="AKJ32" s="342"/>
      <c r="AKK32" s="342"/>
      <c r="AKL32" s="342"/>
      <c r="AKM32" s="342"/>
      <c r="AKN32" s="342"/>
      <c r="AKO32" s="342"/>
      <c r="AKP32" s="342"/>
      <c r="AKQ32" s="342"/>
      <c r="AKR32" s="342"/>
      <c r="AKS32" s="342"/>
      <c r="AKT32" s="342"/>
      <c r="AKU32" s="342"/>
    </row>
    <row r="33" spans="1:983" s="140" customFormat="1" ht="39.950000000000003" customHeight="1" x14ac:dyDescent="0.7">
      <c r="A33" s="339" t="s">
        <v>66</v>
      </c>
      <c r="B33" s="368">
        <v>103570827</v>
      </c>
      <c r="C33" s="368">
        <v>4783858</v>
      </c>
      <c r="D33" s="369">
        <v>5331710</v>
      </c>
      <c r="E33" s="368">
        <v>13963680</v>
      </c>
      <c r="F33" s="369">
        <v>94501827</v>
      </c>
      <c r="G33" s="368">
        <v>15017769</v>
      </c>
      <c r="H33" s="368">
        <v>6426027.4469205998</v>
      </c>
      <c r="I33" s="368">
        <v>2220600</v>
      </c>
      <c r="J33" s="368">
        <v>245816298.4469206</v>
      </c>
      <c r="K33" s="369"/>
      <c r="L33" s="369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2"/>
      <c r="Z33" s="342"/>
      <c r="AA33" s="342"/>
      <c r="AB33" s="342"/>
      <c r="AC33" s="342"/>
      <c r="AD33" s="342"/>
      <c r="AE33" s="342"/>
      <c r="AF33" s="342"/>
      <c r="AG33" s="342"/>
      <c r="AH33" s="342"/>
      <c r="AI33" s="342"/>
      <c r="AJ33" s="342"/>
      <c r="AK33" s="342"/>
      <c r="AL33" s="342"/>
      <c r="AM33" s="342"/>
      <c r="AN33" s="342"/>
      <c r="AO33" s="342"/>
      <c r="AP33" s="342"/>
      <c r="AQ33" s="342"/>
      <c r="AR33" s="342"/>
      <c r="AS33" s="342"/>
      <c r="AT33" s="342"/>
      <c r="AU33" s="342"/>
      <c r="AV33" s="342"/>
      <c r="AW33" s="342"/>
      <c r="AX33" s="342"/>
      <c r="AY33" s="342"/>
      <c r="AZ33" s="342"/>
      <c r="BA33" s="342"/>
      <c r="BB33" s="342"/>
      <c r="BC33" s="342"/>
      <c r="BD33" s="342"/>
      <c r="BE33" s="342"/>
      <c r="BF33" s="342"/>
      <c r="BG33" s="342"/>
      <c r="BH33" s="342"/>
      <c r="BI33" s="342"/>
      <c r="BJ33" s="342"/>
      <c r="BK33" s="342"/>
      <c r="BL33" s="342"/>
      <c r="BM33" s="342"/>
      <c r="BN33" s="342"/>
      <c r="BO33" s="342"/>
      <c r="BP33" s="342"/>
      <c r="BQ33" s="342"/>
      <c r="BR33" s="342"/>
      <c r="BS33" s="342"/>
      <c r="BT33" s="342"/>
      <c r="BU33" s="342"/>
      <c r="BV33" s="342"/>
      <c r="BW33" s="342"/>
      <c r="BX33" s="342"/>
      <c r="BY33" s="342"/>
      <c r="BZ33" s="342"/>
      <c r="CA33" s="342"/>
      <c r="CB33" s="342"/>
      <c r="CC33" s="342"/>
      <c r="CD33" s="342"/>
      <c r="CE33" s="342"/>
      <c r="CF33" s="342"/>
      <c r="CG33" s="342"/>
      <c r="CH33" s="342"/>
      <c r="CI33" s="342"/>
      <c r="CJ33" s="342"/>
      <c r="CK33" s="342"/>
      <c r="CL33" s="342"/>
      <c r="CM33" s="342"/>
      <c r="CN33" s="342"/>
      <c r="CO33" s="342"/>
      <c r="CP33" s="342"/>
      <c r="CQ33" s="342"/>
      <c r="CR33" s="342"/>
      <c r="CS33" s="342"/>
      <c r="CT33" s="342"/>
      <c r="CU33" s="342"/>
      <c r="CV33" s="342"/>
      <c r="CW33" s="342"/>
      <c r="CX33" s="342"/>
      <c r="CY33" s="342"/>
      <c r="CZ33" s="342"/>
      <c r="DA33" s="342"/>
      <c r="DB33" s="342"/>
      <c r="DC33" s="342"/>
      <c r="DD33" s="342"/>
      <c r="DE33" s="342"/>
      <c r="DF33" s="342"/>
      <c r="DG33" s="342"/>
      <c r="DH33" s="342"/>
      <c r="DI33" s="342"/>
      <c r="DJ33" s="342"/>
      <c r="DK33" s="342"/>
      <c r="DL33" s="342"/>
      <c r="DM33" s="342"/>
      <c r="DN33" s="342"/>
      <c r="DO33" s="342"/>
      <c r="DP33" s="342"/>
      <c r="DQ33" s="342"/>
      <c r="DR33" s="342"/>
      <c r="DS33" s="342"/>
      <c r="DT33" s="342"/>
      <c r="DU33" s="342"/>
      <c r="DV33" s="342"/>
      <c r="DW33" s="342"/>
      <c r="DX33" s="342"/>
      <c r="DY33" s="342"/>
      <c r="DZ33" s="342"/>
      <c r="EA33" s="342"/>
      <c r="EB33" s="342"/>
      <c r="EC33" s="342"/>
      <c r="ED33" s="342"/>
      <c r="EE33" s="342"/>
      <c r="EF33" s="342"/>
      <c r="EG33" s="342"/>
      <c r="EH33" s="342"/>
      <c r="EI33" s="342"/>
      <c r="EJ33" s="342"/>
      <c r="EK33" s="342"/>
      <c r="EL33" s="342"/>
      <c r="EM33" s="342"/>
      <c r="EN33" s="342"/>
      <c r="EO33" s="342"/>
      <c r="EP33" s="342"/>
      <c r="EQ33" s="342"/>
      <c r="ER33" s="342"/>
      <c r="ES33" s="342"/>
      <c r="ET33" s="342"/>
      <c r="EU33" s="342"/>
      <c r="EV33" s="342"/>
      <c r="EW33" s="342"/>
      <c r="EX33" s="342"/>
      <c r="EY33" s="342"/>
      <c r="EZ33" s="342"/>
      <c r="FA33" s="342"/>
      <c r="FB33" s="342"/>
      <c r="FC33" s="342"/>
      <c r="FD33" s="342"/>
      <c r="FE33" s="342"/>
      <c r="FF33" s="342"/>
      <c r="FG33" s="342"/>
      <c r="FH33" s="342"/>
      <c r="FI33" s="342"/>
      <c r="FJ33" s="342"/>
      <c r="FK33" s="342"/>
      <c r="FL33" s="342"/>
      <c r="FM33" s="342"/>
      <c r="FN33" s="342"/>
      <c r="FO33" s="342"/>
      <c r="FP33" s="342"/>
      <c r="FQ33" s="342"/>
      <c r="FR33" s="342"/>
      <c r="FS33" s="342"/>
      <c r="FT33" s="342"/>
      <c r="FU33" s="342"/>
      <c r="FV33" s="342"/>
      <c r="FW33" s="342"/>
      <c r="FX33" s="342"/>
      <c r="FY33" s="342"/>
      <c r="FZ33" s="342"/>
      <c r="GA33" s="342"/>
      <c r="GB33" s="342"/>
      <c r="GC33" s="342"/>
      <c r="GD33" s="342"/>
      <c r="GE33" s="342"/>
      <c r="GF33" s="342"/>
      <c r="GG33" s="342"/>
      <c r="GH33" s="342"/>
      <c r="GI33" s="342"/>
      <c r="GJ33" s="342"/>
      <c r="GK33" s="342"/>
      <c r="GL33" s="342"/>
      <c r="GM33" s="342"/>
      <c r="GN33" s="342"/>
      <c r="GO33" s="342"/>
      <c r="GP33" s="342"/>
      <c r="GQ33" s="342"/>
      <c r="GR33" s="342"/>
      <c r="GS33" s="342"/>
      <c r="GT33" s="342"/>
      <c r="GU33" s="342"/>
      <c r="GV33" s="342"/>
      <c r="GW33" s="342"/>
      <c r="GX33" s="342"/>
      <c r="GY33" s="342"/>
      <c r="GZ33" s="342"/>
      <c r="HA33" s="342"/>
      <c r="HB33" s="342"/>
      <c r="HC33" s="342"/>
      <c r="HD33" s="342"/>
      <c r="HE33" s="342"/>
      <c r="HF33" s="342"/>
      <c r="HG33" s="342"/>
      <c r="HH33" s="342"/>
      <c r="HI33" s="342"/>
      <c r="HJ33" s="342"/>
      <c r="HK33" s="342"/>
      <c r="HL33" s="342"/>
      <c r="HM33" s="342"/>
      <c r="HN33" s="342"/>
      <c r="HO33" s="342"/>
      <c r="HP33" s="342"/>
      <c r="HQ33" s="342"/>
      <c r="HR33" s="342"/>
      <c r="HS33" s="342"/>
      <c r="HT33" s="342"/>
      <c r="HU33" s="342"/>
      <c r="HV33" s="342"/>
      <c r="HW33" s="342"/>
      <c r="HX33" s="342"/>
      <c r="HY33" s="342"/>
      <c r="HZ33" s="342"/>
      <c r="IA33" s="342"/>
      <c r="IB33" s="342"/>
      <c r="IC33" s="342"/>
      <c r="ID33" s="342"/>
      <c r="IE33" s="342"/>
      <c r="IF33" s="342"/>
      <c r="IG33" s="342"/>
      <c r="IH33" s="342"/>
      <c r="II33" s="342"/>
      <c r="IJ33" s="342"/>
      <c r="IK33" s="342"/>
      <c r="IL33" s="342"/>
      <c r="IM33" s="342"/>
      <c r="IN33" s="342"/>
      <c r="IO33" s="342"/>
      <c r="IP33" s="342"/>
      <c r="IQ33" s="342"/>
      <c r="IR33" s="342"/>
      <c r="IS33" s="342"/>
      <c r="IT33" s="342"/>
      <c r="IU33" s="342"/>
      <c r="IV33" s="342"/>
      <c r="IW33" s="342"/>
      <c r="IX33" s="342"/>
      <c r="IY33" s="342"/>
      <c r="IZ33" s="342"/>
      <c r="JA33" s="342"/>
      <c r="JB33" s="342"/>
      <c r="JC33" s="342"/>
      <c r="JD33" s="342"/>
      <c r="JE33" s="342"/>
      <c r="JF33" s="342"/>
      <c r="JG33" s="342"/>
      <c r="JH33" s="342"/>
      <c r="JI33" s="342"/>
      <c r="JJ33" s="342"/>
      <c r="JK33" s="342"/>
      <c r="JL33" s="342"/>
      <c r="JM33" s="342"/>
      <c r="JN33" s="342"/>
      <c r="JO33" s="342"/>
      <c r="JP33" s="342"/>
      <c r="JQ33" s="342"/>
      <c r="JR33" s="342"/>
      <c r="JS33" s="342"/>
      <c r="JT33" s="342"/>
      <c r="JU33" s="342"/>
      <c r="JV33" s="342"/>
      <c r="JW33" s="342"/>
      <c r="JX33" s="342"/>
      <c r="JY33" s="342"/>
      <c r="JZ33" s="342"/>
      <c r="KA33" s="342"/>
      <c r="KB33" s="342"/>
      <c r="KC33" s="342"/>
      <c r="KD33" s="342"/>
      <c r="KE33" s="342"/>
      <c r="KF33" s="342"/>
      <c r="KG33" s="342"/>
      <c r="KH33" s="342"/>
      <c r="KI33" s="342"/>
      <c r="KJ33" s="342"/>
      <c r="KK33" s="342"/>
      <c r="KL33" s="342"/>
      <c r="KM33" s="342"/>
      <c r="KN33" s="342"/>
      <c r="KO33" s="342"/>
      <c r="KP33" s="342"/>
      <c r="KQ33" s="342"/>
      <c r="KR33" s="342"/>
      <c r="KS33" s="342"/>
      <c r="KT33" s="342"/>
      <c r="KU33" s="342"/>
      <c r="KV33" s="342"/>
      <c r="KW33" s="342"/>
      <c r="KX33" s="342"/>
      <c r="KY33" s="342"/>
      <c r="KZ33" s="342"/>
      <c r="LA33" s="342"/>
      <c r="LB33" s="342"/>
      <c r="LC33" s="342"/>
      <c r="LD33" s="342"/>
      <c r="LE33" s="342"/>
      <c r="LF33" s="342"/>
      <c r="LG33" s="342"/>
      <c r="LH33" s="342"/>
      <c r="LI33" s="342"/>
      <c r="LJ33" s="342"/>
      <c r="LK33" s="342"/>
      <c r="LL33" s="342"/>
      <c r="LM33" s="342"/>
      <c r="LN33" s="342"/>
      <c r="LO33" s="342"/>
      <c r="LP33" s="342"/>
      <c r="LQ33" s="342"/>
      <c r="LR33" s="342"/>
      <c r="LS33" s="342"/>
      <c r="LT33" s="342"/>
      <c r="LU33" s="342"/>
      <c r="LV33" s="342"/>
      <c r="LW33" s="342"/>
      <c r="LX33" s="342"/>
      <c r="LY33" s="342"/>
      <c r="LZ33" s="342"/>
      <c r="MA33" s="342"/>
      <c r="MB33" s="342"/>
      <c r="MC33" s="342"/>
      <c r="MD33" s="342"/>
      <c r="ME33" s="342"/>
      <c r="MF33" s="342"/>
      <c r="MG33" s="342"/>
      <c r="MH33" s="342"/>
      <c r="MI33" s="342"/>
      <c r="MJ33" s="342"/>
      <c r="MK33" s="342"/>
      <c r="ML33" s="342"/>
      <c r="MM33" s="342"/>
      <c r="MN33" s="342"/>
      <c r="MO33" s="342"/>
      <c r="MP33" s="342"/>
      <c r="MQ33" s="342"/>
      <c r="MR33" s="342"/>
      <c r="MS33" s="342"/>
      <c r="MT33" s="342"/>
      <c r="MU33" s="342"/>
      <c r="MV33" s="342"/>
      <c r="MW33" s="342"/>
      <c r="MX33" s="342"/>
      <c r="MY33" s="342"/>
      <c r="MZ33" s="342"/>
      <c r="NA33" s="342"/>
      <c r="NB33" s="342"/>
      <c r="NC33" s="342"/>
      <c r="ND33" s="342"/>
      <c r="NE33" s="342"/>
      <c r="NF33" s="342"/>
      <c r="NG33" s="342"/>
      <c r="NH33" s="342"/>
      <c r="NI33" s="342"/>
      <c r="NJ33" s="342"/>
      <c r="NK33" s="342"/>
      <c r="NL33" s="342"/>
      <c r="NM33" s="342"/>
      <c r="NN33" s="342"/>
      <c r="NO33" s="342"/>
      <c r="NP33" s="342"/>
      <c r="NQ33" s="342"/>
      <c r="NR33" s="342"/>
      <c r="NS33" s="342"/>
      <c r="NT33" s="342"/>
      <c r="NU33" s="342"/>
      <c r="NV33" s="342"/>
      <c r="NW33" s="342"/>
      <c r="NX33" s="342"/>
      <c r="NY33" s="342"/>
      <c r="NZ33" s="342"/>
      <c r="OA33" s="342"/>
      <c r="OB33" s="342"/>
      <c r="OC33" s="342"/>
      <c r="OD33" s="342"/>
      <c r="OE33" s="342"/>
      <c r="OF33" s="342"/>
      <c r="OG33" s="342"/>
      <c r="OH33" s="342"/>
      <c r="OI33" s="342"/>
      <c r="OJ33" s="342"/>
      <c r="OK33" s="342"/>
      <c r="OL33" s="342"/>
      <c r="OM33" s="342"/>
      <c r="ON33" s="342"/>
      <c r="OO33" s="342"/>
      <c r="OP33" s="342"/>
      <c r="OQ33" s="342"/>
      <c r="OR33" s="342"/>
      <c r="OS33" s="342"/>
      <c r="OT33" s="342"/>
      <c r="OU33" s="342"/>
      <c r="OV33" s="342"/>
      <c r="OW33" s="342"/>
      <c r="OX33" s="342"/>
      <c r="OY33" s="342"/>
      <c r="OZ33" s="342"/>
      <c r="PA33" s="342"/>
      <c r="PB33" s="342"/>
      <c r="PC33" s="342"/>
      <c r="PD33" s="342"/>
      <c r="PE33" s="342"/>
      <c r="PF33" s="342"/>
      <c r="PG33" s="342"/>
      <c r="PH33" s="342"/>
      <c r="PI33" s="342"/>
      <c r="PJ33" s="342"/>
      <c r="PK33" s="342"/>
      <c r="PL33" s="342"/>
      <c r="PM33" s="342"/>
      <c r="PN33" s="342"/>
      <c r="PO33" s="342"/>
      <c r="PP33" s="342"/>
      <c r="PQ33" s="342"/>
      <c r="PR33" s="342"/>
      <c r="PS33" s="342"/>
      <c r="PT33" s="342"/>
      <c r="PU33" s="342"/>
      <c r="PV33" s="342"/>
      <c r="PW33" s="342"/>
      <c r="PX33" s="342"/>
      <c r="PY33" s="342"/>
      <c r="PZ33" s="342"/>
      <c r="QA33" s="342"/>
      <c r="QB33" s="342"/>
      <c r="QC33" s="342"/>
      <c r="QD33" s="342"/>
      <c r="QE33" s="342"/>
      <c r="QF33" s="342"/>
      <c r="QG33" s="342"/>
      <c r="QH33" s="342"/>
      <c r="QI33" s="342"/>
      <c r="QJ33" s="342"/>
      <c r="QK33" s="342"/>
      <c r="QL33" s="342"/>
      <c r="QM33" s="342"/>
      <c r="QN33" s="342"/>
      <c r="QO33" s="342"/>
      <c r="QP33" s="342"/>
      <c r="QQ33" s="342"/>
      <c r="QR33" s="342"/>
      <c r="QS33" s="342"/>
      <c r="QT33" s="342"/>
      <c r="QU33" s="342"/>
      <c r="QV33" s="342"/>
      <c r="QW33" s="342"/>
      <c r="QX33" s="342"/>
      <c r="QY33" s="342"/>
      <c r="QZ33" s="342"/>
      <c r="RA33" s="342"/>
      <c r="RB33" s="342"/>
      <c r="RC33" s="342"/>
      <c r="RD33" s="342"/>
      <c r="RE33" s="342"/>
      <c r="RF33" s="342"/>
      <c r="RG33" s="342"/>
      <c r="RH33" s="342"/>
      <c r="RI33" s="342"/>
      <c r="RJ33" s="342"/>
      <c r="RK33" s="342"/>
      <c r="RL33" s="342"/>
      <c r="RM33" s="342"/>
      <c r="RN33" s="342"/>
      <c r="RO33" s="342"/>
      <c r="RP33" s="342"/>
      <c r="RQ33" s="342"/>
      <c r="RR33" s="342"/>
      <c r="RS33" s="342"/>
      <c r="RT33" s="342"/>
      <c r="RU33" s="342"/>
      <c r="RV33" s="342"/>
      <c r="RW33" s="342"/>
      <c r="RX33" s="342"/>
      <c r="RY33" s="342"/>
      <c r="RZ33" s="342"/>
      <c r="SA33" s="342"/>
      <c r="SB33" s="342"/>
      <c r="SC33" s="342"/>
      <c r="SD33" s="342"/>
      <c r="SE33" s="342"/>
      <c r="SF33" s="342"/>
      <c r="SG33" s="342"/>
      <c r="SH33" s="342"/>
      <c r="SI33" s="342"/>
      <c r="SJ33" s="342"/>
      <c r="SK33" s="342"/>
      <c r="SL33" s="342"/>
      <c r="SM33" s="342"/>
      <c r="SN33" s="342"/>
      <c r="SO33" s="342"/>
      <c r="SP33" s="342"/>
      <c r="SQ33" s="342"/>
      <c r="SR33" s="342"/>
      <c r="SS33" s="342"/>
      <c r="ST33" s="342"/>
      <c r="SU33" s="342"/>
      <c r="SV33" s="342"/>
      <c r="SW33" s="342"/>
      <c r="SX33" s="342"/>
      <c r="SY33" s="342"/>
      <c r="SZ33" s="342"/>
      <c r="TA33" s="342"/>
      <c r="TB33" s="342"/>
      <c r="TC33" s="342"/>
      <c r="TD33" s="342"/>
      <c r="TE33" s="342"/>
      <c r="TF33" s="342"/>
      <c r="TG33" s="342"/>
      <c r="TH33" s="342"/>
      <c r="TI33" s="342"/>
      <c r="TJ33" s="342"/>
      <c r="TK33" s="342"/>
      <c r="TL33" s="342"/>
      <c r="TM33" s="342"/>
      <c r="TN33" s="342"/>
      <c r="TO33" s="342"/>
      <c r="TP33" s="342"/>
      <c r="TQ33" s="342"/>
      <c r="TR33" s="342"/>
      <c r="TS33" s="342"/>
      <c r="TT33" s="342"/>
      <c r="TU33" s="342"/>
      <c r="TV33" s="342"/>
      <c r="TW33" s="342"/>
      <c r="TX33" s="342"/>
      <c r="TY33" s="342"/>
      <c r="TZ33" s="342"/>
      <c r="UA33" s="342"/>
      <c r="UB33" s="342"/>
      <c r="UC33" s="342"/>
      <c r="UD33" s="342"/>
      <c r="UE33" s="342"/>
      <c r="UF33" s="342"/>
      <c r="UG33" s="342"/>
      <c r="UH33" s="342"/>
      <c r="UI33" s="342"/>
      <c r="UJ33" s="342"/>
      <c r="UK33" s="342"/>
      <c r="UL33" s="342"/>
      <c r="UM33" s="342"/>
      <c r="UN33" s="342"/>
      <c r="UO33" s="342"/>
      <c r="UP33" s="342"/>
      <c r="UQ33" s="342"/>
      <c r="UR33" s="342"/>
      <c r="US33" s="342"/>
      <c r="UT33" s="342"/>
      <c r="UU33" s="342"/>
      <c r="UV33" s="342"/>
      <c r="UW33" s="342"/>
      <c r="UX33" s="342"/>
      <c r="UY33" s="342"/>
      <c r="UZ33" s="342"/>
      <c r="VA33" s="342"/>
      <c r="VB33" s="342"/>
      <c r="VC33" s="342"/>
      <c r="VD33" s="342"/>
      <c r="VE33" s="342"/>
      <c r="VF33" s="342"/>
      <c r="VG33" s="342"/>
      <c r="VH33" s="342"/>
      <c r="VI33" s="342"/>
      <c r="VJ33" s="342"/>
      <c r="VK33" s="342"/>
      <c r="VL33" s="342"/>
      <c r="VM33" s="342"/>
      <c r="VN33" s="342"/>
      <c r="VO33" s="342"/>
      <c r="VP33" s="342"/>
      <c r="VQ33" s="342"/>
      <c r="VR33" s="342"/>
      <c r="VS33" s="342"/>
      <c r="VT33" s="342"/>
      <c r="VU33" s="342"/>
      <c r="VV33" s="342"/>
      <c r="VW33" s="342"/>
      <c r="VX33" s="342"/>
      <c r="VY33" s="342"/>
      <c r="VZ33" s="342"/>
      <c r="WA33" s="342"/>
      <c r="WB33" s="342"/>
      <c r="WC33" s="342"/>
      <c r="WD33" s="342"/>
      <c r="WE33" s="342"/>
      <c r="WF33" s="342"/>
      <c r="WG33" s="342"/>
      <c r="WH33" s="342"/>
      <c r="WI33" s="342"/>
      <c r="WJ33" s="342"/>
      <c r="WK33" s="342"/>
      <c r="WL33" s="342"/>
      <c r="WM33" s="342"/>
      <c r="WN33" s="342"/>
      <c r="WO33" s="342"/>
      <c r="WP33" s="342"/>
      <c r="WQ33" s="342"/>
      <c r="WR33" s="342"/>
      <c r="WS33" s="342"/>
      <c r="WT33" s="342"/>
      <c r="WU33" s="342"/>
      <c r="WV33" s="342"/>
      <c r="WW33" s="342"/>
      <c r="WX33" s="342"/>
      <c r="WY33" s="342"/>
      <c r="WZ33" s="342"/>
      <c r="XA33" s="342"/>
      <c r="XB33" s="342"/>
      <c r="XC33" s="342"/>
      <c r="XD33" s="342"/>
      <c r="XE33" s="342"/>
      <c r="XF33" s="342"/>
      <c r="XG33" s="342"/>
      <c r="XH33" s="342"/>
      <c r="XI33" s="342"/>
      <c r="XJ33" s="342"/>
      <c r="XK33" s="342"/>
      <c r="XL33" s="342"/>
      <c r="XM33" s="342"/>
      <c r="XN33" s="342"/>
      <c r="XO33" s="342"/>
      <c r="XP33" s="342"/>
      <c r="XQ33" s="342"/>
      <c r="XR33" s="342"/>
      <c r="XS33" s="342"/>
      <c r="XT33" s="342"/>
      <c r="XU33" s="342"/>
      <c r="XV33" s="342"/>
      <c r="XW33" s="342"/>
      <c r="XX33" s="342"/>
      <c r="XY33" s="342"/>
      <c r="XZ33" s="342"/>
      <c r="YA33" s="342"/>
      <c r="YB33" s="342"/>
      <c r="YC33" s="342"/>
      <c r="YD33" s="342"/>
      <c r="YE33" s="342"/>
      <c r="YF33" s="342"/>
      <c r="YG33" s="342"/>
      <c r="YH33" s="342"/>
      <c r="YI33" s="342"/>
      <c r="YJ33" s="342"/>
      <c r="YK33" s="342"/>
      <c r="YL33" s="342"/>
      <c r="YM33" s="342"/>
      <c r="YN33" s="342"/>
      <c r="YO33" s="342"/>
      <c r="YP33" s="342"/>
      <c r="YQ33" s="342"/>
      <c r="YR33" s="342"/>
      <c r="YS33" s="342"/>
      <c r="YT33" s="342"/>
      <c r="YU33" s="342"/>
      <c r="YV33" s="342"/>
      <c r="YW33" s="342"/>
      <c r="YX33" s="342"/>
      <c r="YY33" s="342"/>
      <c r="YZ33" s="342"/>
      <c r="ZA33" s="342"/>
      <c r="ZB33" s="342"/>
      <c r="ZC33" s="342"/>
      <c r="ZD33" s="342"/>
      <c r="ZE33" s="342"/>
      <c r="ZF33" s="342"/>
      <c r="ZG33" s="342"/>
      <c r="ZH33" s="342"/>
      <c r="ZI33" s="342"/>
      <c r="ZJ33" s="342"/>
      <c r="ZK33" s="342"/>
      <c r="ZL33" s="342"/>
      <c r="ZM33" s="342"/>
      <c r="ZN33" s="342"/>
      <c r="ZO33" s="342"/>
      <c r="ZP33" s="342"/>
      <c r="ZQ33" s="342"/>
      <c r="ZR33" s="342"/>
      <c r="ZS33" s="342"/>
      <c r="ZT33" s="342"/>
      <c r="ZU33" s="342"/>
      <c r="ZV33" s="342"/>
      <c r="ZW33" s="342"/>
      <c r="ZX33" s="342"/>
      <c r="ZY33" s="342"/>
      <c r="ZZ33" s="342"/>
      <c r="AAA33" s="342"/>
      <c r="AAB33" s="342"/>
      <c r="AAC33" s="342"/>
      <c r="AAD33" s="342"/>
      <c r="AAE33" s="342"/>
      <c r="AAF33" s="342"/>
      <c r="AAG33" s="342"/>
      <c r="AAH33" s="342"/>
      <c r="AAI33" s="342"/>
      <c r="AAJ33" s="342"/>
      <c r="AAK33" s="342"/>
      <c r="AAL33" s="342"/>
      <c r="AAM33" s="342"/>
      <c r="AAN33" s="342"/>
      <c r="AAO33" s="342"/>
      <c r="AAP33" s="342"/>
      <c r="AAQ33" s="342"/>
      <c r="AAR33" s="342"/>
      <c r="AAS33" s="342"/>
      <c r="AAT33" s="342"/>
      <c r="AAU33" s="342"/>
      <c r="AAV33" s="342"/>
      <c r="AAW33" s="342"/>
      <c r="AAX33" s="342"/>
      <c r="AAY33" s="342"/>
      <c r="AAZ33" s="342"/>
      <c r="ABA33" s="342"/>
      <c r="ABB33" s="342"/>
      <c r="ABC33" s="342"/>
      <c r="ABD33" s="342"/>
      <c r="ABE33" s="342"/>
      <c r="ABF33" s="342"/>
      <c r="ABG33" s="342"/>
      <c r="ABH33" s="342"/>
      <c r="ABI33" s="342"/>
      <c r="ABJ33" s="342"/>
      <c r="ABK33" s="342"/>
      <c r="ABL33" s="342"/>
      <c r="ABM33" s="342"/>
      <c r="ABN33" s="342"/>
      <c r="ABO33" s="342"/>
      <c r="ABP33" s="342"/>
      <c r="ABQ33" s="342"/>
      <c r="ABR33" s="342"/>
      <c r="ABS33" s="342"/>
      <c r="ABT33" s="342"/>
      <c r="ABU33" s="342"/>
      <c r="ABV33" s="342"/>
      <c r="ABW33" s="342"/>
      <c r="ABX33" s="342"/>
      <c r="ABY33" s="342"/>
      <c r="ABZ33" s="342"/>
      <c r="ACA33" s="342"/>
      <c r="ACB33" s="342"/>
      <c r="ACC33" s="342"/>
      <c r="ACD33" s="342"/>
      <c r="ACE33" s="342"/>
      <c r="ACF33" s="342"/>
      <c r="ACG33" s="342"/>
      <c r="ACH33" s="342"/>
      <c r="ACI33" s="342"/>
      <c r="ACJ33" s="342"/>
      <c r="ACK33" s="342"/>
      <c r="ACL33" s="342"/>
      <c r="ACM33" s="342"/>
      <c r="ACN33" s="342"/>
      <c r="ACO33" s="342"/>
      <c r="ACP33" s="342"/>
      <c r="ACQ33" s="342"/>
      <c r="ACR33" s="342"/>
      <c r="ACS33" s="342"/>
      <c r="ACT33" s="342"/>
      <c r="ACU33" s="342"/>
      <c r="ACV33" s="342"/>
      <c r="ACW33" s="342"/>
      <c r="ACX33" s="342"/>
      <c r="ACY33" s="342"/>
      <c r="ACZ33" s="342"/>
      <c r="ADA33" s="342"/>
      <c r="ADB33" s="342"/>
      <c r="ADC33" s="342"/>
      <c r="ADD33" s="342"/>
      <c r="ADE33" s="342"/>
      <c r="ADF33" s="342"/>
      <c r="ADG33" s="342"/>
      <c r="ADH33" s="342"/>
      <c r="ADI33" s="342"/>
      <c r="ADJ33" s="342"/>
      <c r="ADK33" s="342"/>
      <c r="ADL33" s="342"/>
      <c r="ADM33" s="342"/>
      <c r="ADN33" s="342"/>
      <c r="ADO33" s="342"/>
      <c r="ADP33" s="342"/>
      <c r="ADQ33" s="342"/>
      <c r="ADR33" s="342"/>
      <c r="ADS33" s="342"/>
      <c r="ADT33" s="342"/>
      <c r="ADU33" s="342"/>
      <c r="ADV33" s="342"/>
      <c r="ADW33" s="342"/>
      <c r="ADX33" s="342"/>
      <c r="ADY33" s="342"/>
      <c r="ADZ33" s="342"/>
      <c r="AEA33" s="342"/>
      <c r="AEB33" s="342"/>
      <c r="AEC33" s="342"/>
      <c r="AED33" s="342"/>
      <c r="AEE33" s="342"/>
      <c r="AEF33" s="342"/>
      <c r="AEG33" s="342"/>
      <c r="AEH33" s="342"/>
      <c r="AEI33" s="342"/>
      <c r="AEJ33" s="342"/>
      <c r="AEK33" s="342"/>
      <c r="AEL33" s="342"/>
      <c r="AEM33" s="342"/>
      <c r="AEN33" s="342"/>
      <c r="AEO33" s="342"/>
      <c r="AEP33" s="342"/>
      <c r="AEQ33" s="342"/>
      <c r="AER33" s="342"/>
      <c r="AES33" s="342"/>
      <c r="AET33" s="342"/>
      <c r="AEU33" s="342"/>
      <c r="AEV33" s="342"/>
      <c r="AEW33" s="342"/>
      <c r="AEX33" s="342"/>
      <c r="AEY33" s="342"/>
      <c r="AEZ33" s="342"/>
      <c r="AFA33" s="342"/>
      <c r="AFB33" s="342"/>
      <c r="AFC33" s="342"/>
      <c r="AFD33" s="342"/>
      <c r="AFE33" s="342"/>
      <c r="AFF33" s="342"/>
      <c r="AFG33" s="342"/>
      <c r="AFH33" s="342"/>
      <c r="AFI33" s="342"/>
      <c r="AFJ33" s="342"/>
      <c r="AFK33" s="342"/>
      <c r="AFL33" s="342"/>
      <c r="AFM33" s="342"/>
      <c r="AFN33" s="342"/>
      <c r="AFO33" s="342"/>
      <c r="AFP33" s="342"/>
      <c r="AFQ33" s="342"/>
      <c r="AFR33" s="342"/>
      <c r="AFS33" s="342"/>
      <c r="AFT33" s="342"/>
      <c r="AFU33" s="342"/>
      <c r="AFV33" s="342"/>
      <c r="AFW33" s="342"/>
      <c r="AFX33" s="342"/>
      <c r="AFY33" s="342"/>
      <c r="AFZ33" s="342"/>
      <c r="AGA33" s="342"/>
      <c r="AGB33" s="342"/>
      <c r="AGC33" s="342"/>
      <c r="AGD33" s="342"/>
      <c r="AGE33" s="342"/>
      <c r="AGF33" s="342"/>
      <c r="AGG33" s="342"/>
      <c r="AGH33" s="342"/>
      <c r="AGI33" s="342"/>
      <c r="AGJ33" s="342"/>
      <c r="AGK33" s="342"/>
      <c r="AGL33" s="342"/>
      <c r="AGM33" s="342"/>
      <c r="AGN33" s="342"/>
      <c r="AGO33" s="342"/>
      <c r="AGP33" s="342"/>
      <c r="AGQ33" s="342"/>
      <c r="AGR33" s="342"/>
      <c r="AGS33" s="342"/>
      <c r="AGT33" s="342"/>
      <c r="AGU33" s="342"/>
      <c r="AGV33" s="342"/>
      <c r="AGW33" s="342"/>
      <c r="AGX33" s="342"/>
      <c r="AGY33" s="342"/>
      <c r="AGZ33" s="342"/>
      <c r="AHA33" s="342"/>
      <c r="AHB33" s="342"/>
      <c r="AHC33" s="342"/>
      <c r="AHD33" s="342"/>
      <c r="AHE33" s="342"/>
      <c r="AHF33" s="342"/>
      <c r="AHG33" s="342"/>
      <c r="AHH33" s="342"/>
      <c r="AHI33" s="342"/>
      <c r="AHJ33" s="342"/>
      <c r="AHK33" s="342"/>
      <c r="AHL33" s="342"/>
      <c r="AHM33" s="342"/>
      <c r="AHN33" s="342"/>
      <c r="AHO33" s="342"/>
      <c r="AHP33" s="342"/>
      <c r="AHQ33" s="342"/>
      <c r="AHR33" s="342"/>
      <c r="AHS33" s="342"/>
      <c r="AHT33" s="342"/>
      <c r="AHU33" s="342"/>
      <c r="AHV33" s="342"/>
      <c r="AHW33" s="342"/>
      <c r="AHX33" s="342"/>
      <c r="AHY33" s="342"/>
      <c r="AHZ33" s="342"/>
      <c r="AIA33" s="342"/>
      <c r="AIB33" s="342"/>
      <c r="AIC33" s="342"/>
      <c r="AID33" s="342"/>
      <c r="AIE33" s="342"/>
      <c r="AIF33" s="342"/>
      <c r="AIG33" s="342"/>
      <c r="AIH33" s="342"/>
      <c r="AII33" s="342"/>
      <c r="AIJ33" s="342"/>
      <c r="AIK33" s="342"/>
      <c r="AIL33" s="342"/>
      <c r="AIM33" s="342"/>
      <c r="AIN33" s="342"/>
      <c r="AIO33" s="342"/>
      <c r="AIP33" s="342"/>
      <c r="AIQ33" s="342"/>
      <c r="AIR33" s="342"/>
      <c r="AIS33" s="342"/>
      <c r="AIT33" s="342"/>
      <c r="AIU33" s="342"/>
      <c r="AIV33" s="342"/>
      <c r="AIW33" s="342"/>
      <c r="AIX33" s="342"/>
      <c r="AIY33" s="342"/>
      <c r="AIZ33" s="342"/>
      <c r="AJA33" s="342"/>
      <c r="AJB33" s="342"/>
      <c r="AJC33" s="342"/>
      <c r="AJD33" s="342"/>
      <c r="AJE33" s="342"/>
      <c r="AJF33" s="342"/>
      <c r="AJG33" s="342"/>
      <c r="AJH33" s="342"/>
      <c r="AJI33" s="342"/>
      <c r="AJJ33" s="342"/>
      <c r="AJK33" s="342"/>
      <c r="AJL33" s="342"/>
      <c r="AJM33" s="342"/>
      <c r="AJN33" s="342"/>
      <c r="AJO33" s="342"/>
      <c r="AJP33" s="342"/>
      <c r="AJQ33" s="342"/>
      <c r="AJR33" s="342"/>
      <c r="AJS33" s="342"/>
      <c r="AJT33" s="342"/>
      <c r="AJU33" s="342"/>
      <c r="AJV33" s="342"/>
      <c r="AJW33" s="342"/>
      <c r="AJX33" s="342"/>
      <c r="AJY33" s="342"/>
      <c r="AJZ33" s="342"/>
      <c r="AKA33" s="342"/>
      <c r="AKB33" s="342"/>
      <c r="AKC33" s="342"/>
      <c r="AKD33" s="342"/>
      <c r="AKE33" s="342"/>
      <c r="AKF33" s="342"/>
      <c r="AKG33" s="342"/>
      <c r="AKH33" s="342"/>
      <c r="AKI33" s="342"/>
      <c r="AKJ33" s="342"/>
      <c r="AKK33" s="342"/>
      <c r="AKL33" s="342"/>
      <c r="AKM33" s="342"/>
      <c r="AKN33" s="342"/>
      <c r="AKO33" s="342"/>
      <c r="AKP33" s="342"/>
      <c r="AKQ33" s="342"/>
      <c r="AKR33" s="342"/>
      <c r="AKS33" s="342"/>
      <c r="AKT33" s="342"/>
      <c r="AKU33" s="342"/>
    </row>
    <row r="34" spans="1:983" s="140" customFormat="1" ht="39.950000000000003" customHeight="1" x14ac:dyDescent="0.7">
      <c r="A34" s="339" t="s">
        <v>67</v>
      </c>
      <c r="B34" s="368">
        <v>77051711</v>
      </c>
      <c r="C34" s="368">
        <v>4932936</v>
      </c>
      <c r="D34" s="369">
        <v>6527830.0000000009</v>
      </c>
      <c r="E34" s="368">
        <v>13390200</v>
      </c>
      <c r="F34" s="369">
        <v>87389792</v>
      </c>
      <c r="G34" s="368">
        <v>12497394</v>
      </c>
      <c r="H34" s="368">
        <v>3162492.9522126559</v>
      </c>
      <c r="I34" s="368">
        <v>1479400</v>
      </c>
      <c r="J34" s="368">
        <v>206431755.95221266</v>
      </c>
      <c r="K34" s="369"/>
      <c r="L34" s="369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342"/>
      <c r="AE34" s="342"/>
      <c r="AF34" s="342"/>
      <c r="AG34" s="342"/>
      <c r="AH34" s="342"/>
      <c r="AI34" s="342"/>
      <c r="AJ34" s="342"/>
      <c r="AK34" s="342"/>
      <c r="AL34" s="342"/>
      <c r="AM34" s="342"/>
      <c r="AN34" s="342"/>
      <c r="AO34" s="342"/>
      <c r="AP34" s="342"/>
      <c r="AQ34" s="342"/>
      <c r="AR34" s="342"/>
      <c r="AS34" s="342"/>
      <c r="AT34" s="342"/>
      <c r="AU34" s="342"/>
      <c r="AV34" s="342"/>
      <c r="AW34" s="342"/>
      <c r="AX34" s="342"/>
      <c r="AY34" s="342"/>
      <c r="AZ34" s="342"/>
      <c r="BA34" s="342"/>
      <c r="BB34" s="342"/>
      <c r="BC34" s="342"/>
      <c r="BD34" s="342"/>
      <c r="BE34" s="342"/>
      <c r="BF34" s="342"/>
      <c r="BG34" s="342"/>
      <c r="BH34" s="342"/>
      <c r="BI34" s="342"/>
      <c r="BJ34" s="342"/>
      <c r="BK34" s="342"/>
      <c r="BL34" s="342"/>
      <c r="BM34" s="342"/>
      <c r="BN34" s="342"/>
      <c r="BO34" s="342"/>
      <c r="BP34" s="342"/>
      <c r="BQ34" s="342"/>
      <c r="BR34" s="342"/>
      <c r="BS34" s="342"/>
      <c r="BT34" s="342"/>
      <c r="BU34" s="342"/>
      <c r="BV34" s="342"/>
      <c r="BW34" s="342"/>
      <c r="BX34" s="342"/>
      <c r="BY34" s="342"/>
      <c r="BZ34" s="342"/>
      <c r="CA34" s="342"/>
      <c r="CB34" s="342"/>
      <c r="CC34" s="342"/>
      <c r="CD34" s="342"/>
      <c r="CE34" s="342"/>
      <c r="CF34" s="342"/>
      <c r="CG34" s="342"/>
      <c r="CH34" s="342"/>
      <c r="CI34" s="342"/>
      <c r="CJ34" s="342"/>
      <c r="CK34" s="342"/>
      <c r="CL34" s="342"/>
      <c r="CM34" s="342"/>
      <c r="CN34" s="342"/>
      <c r="CO34" s="342"/>
      <c r="CP34" s="342"/>
      <c r="CQ34" s="342"/>
      <c r="CR34" s="342"/>
      <c r="CS34" s="342"/>
      <c r="CT34" s="342"/>
      <c r="CU34" s="342"/>
      <c r="CV34" s="342"/>
      <c r="CW34" s="342"/>
      <c r="CX34" s="342"/>
      <c r="CY34" s="342"/>
      <c r="CZ34" s="342"/>
      <c r="DA34" s="342"/>
      <c r="DB34" s="342"/>
      <c r="DC34" s="342"/>
      <c r="DD34" s="342"/>
      <c r="DE34" s="342"/>
      <c r="DF34" s="342"/>
      <c r="DG34" s="342"/>
      <c r="DH34" s="342"/>
      <c r="DI34" s="342"/>
      <c r="DJ34" s="342"/>
      <c r="DK34" s="342"/>
      <c r="DL34" s="342"/>
      <c r="DM34" s="342"/>
      <c r="DN34" s="342"/>
      <c r="DO34" s="342"/>
      <c r="DP34" s="342"/>
      <c r="DQ34" s="342"/>
      <c r="DR34" s="342"/>
      <c r="DS34" s="342"/>
      <c r="DT34" s="342"/>
      <c r="DU34" s="342"/>
      <c r="DV34" s="342"/>
      <c r="DW34" s="342"/>
      <c r="DX34" s="342"/>
      <c r="DY34" s="342"/>
      <c r="DZ34" s="342"/>
      <c r="EA34" s="342"/>
      <c r="EB34" s="342"/>
      <c r="EC34" s="342"/>
      <c r="ED34" s="342"/>
      <c r="EE34" s="342"/>
      <c r="EF34" s="342"/>
      <c r="EG34" s="342"/>
      <c r="EH34" s="342"/>
      <c r="EI34" s="342"/>
      <c r="EJ34" s="342"/>
      <c r="EK34" s="342"/>
      <c r="EL34" s="342"/>
      <c r="EM34" s="342"/>
      <c r="EN34" s="342"/>
      <c r="EO34" s="342"/>
      <c r="EP34" s="342"/>
      <c r="EQ34" s="342"/>
      <c r="ER34" s="342"/>
      <c r="ES34" s="342"/>
      <c r="ET34" s="342"/>
      <c r="EU34" s="342"/>
      <c r="EV34" s="342"/>
      <c r="EW34" s="342"/>
      <c r="EX34" s="342"/>
      <c r="EY34" s="342"/>
      <c r="EZ34" s="342"/>
      <c r="FA34" s="342"/>
      <c r="FB34" s="342"/>
      <c r="FC34" s="342"/>
      <c r="FD34" s="342"/>
      <c r="FE34" s="342"/>
      <c r="FF34" s="342"/>
      <c r="FG34" s="342"/>
      <c r="FH34" s="342"/>
      <c r="FI34" s="342"/>
      <c r="FJ34" s="342"/>
      <c r="FK34" s="342"/>
      <c r="FL34" s="342"/>
      <c r="FM34" s="342"/>
      <c r="FN34" s="342"/>
      <c r="FO34" s="342"/>
      <c r="FP34" s="342"/>
      <c r="FQ34" s="342"/>
      <c r="FR34" s="342"/>
      <c r="FS34" s="342"/>
      <c r="FT34" s="342"/>
      <c r="FU34" s="342"/>
      <c r="FV34" s="342"/>
      <c r="FW34" s="342"/>
      <c r="FX34" s="342"/>
      <c r="FY34" s="342"/>
      <c r="FZ34" s="342"/>
      <c r="GA34" s="342"/>
      <c r="GB34" s="342"/>
      <c r="GC34" s="342"/>
      <c r="GD34" s="342"/>
      <c r="GE34" s="342"/>
      <c r="GF34" s="342"/>
      <c r="GG34" s="342"/>
      <c r="GH34" s="342"/>
      <c r="GI34" s="342"/>
      <c r="GJ34" s="342"/>
      <c r="GK34" s="342"/>
      <c r="GL34" s="342"/>
      <c r="GM34" s="342"/>
      <c r="GN34" s="342"/>
      <c r="GO34" s="342"/>
      <c r="GP34" s="342"/>
      <c r="GQ34" s="342"/>
      <c r="GR34" s="342"/>
      <c r="GS34" s="342"/>
      <c r="GT34" s="342"/>
      <c r="GU34" s="342"/>
      <c r="GV34" s="342"/>
      <c r="GW34" s="342"/>
      <c r="GX34" s="342"/>
      <c r="GY34" s="342"/>
      <c r="GZ34" s="342"/>
      <c r="HA34" s="342"/>
      <c r="HB34" s="342"/>
      <c r="HC34" s="342"/>
      <c r="HD34" s="342"/>
      <c r="HE34" s="342"/>
      <c r="HF34" s="342"/>
      <c r="HG34" s="342"/>
      <c r="HH34" s="342"/>
      <c r="HI34" s="342"/>
      <c r="HJ34" s="342"/>
      <c r="HK34" s="342"/>
      <c r="HL34" s="342"/>
      <c r="HM34" s="342"/>
      <c r="HN34" s="342"/>
      <c r="HO34" s="342"/>
      <c r="HP34" s="342"/>
      <c r="HQ34" s="342"/>
      <c r="HR34" s="342"/>
      <c r="HS34" s="342"/>
      <c r="HT34" s="342"/>
      <c r="HU34" s="342"/>
      <c r="HV34" s="342"/>
      <c r="HW34" s="342"/>
      <c r="HX34" s="342"/>
      <c r="HY34" s="342"/>
      <c r="HZ34" s="342"/>
      <c r="IA34" s="342"/>
      <c r="IB34" s="342"/>
      <c r="IC34" s="342"/>
      <c r="ID34" s="342"/>
      <c r="IE34" s="342"/>
      <c r="IF34" s="342"/>
      <c r="IG34" s="342"/>
      <c r="IH34" s="342"/>
      <c r="II34" s="342"/>
      <c r="IJ34" s="342"/>
      <c r="IK34" s="342"/>
      <c r="IL34" s="342"/>
      <c r="IM34" s="342"/>
      <c r="IN34" s="342"/>
      <c r="IO34" s="342"/>
      <c r="IP34" s="342"/>
      <c r="IQ34" s="342"/>
      <c r="IR34" s="342"/>
      <c r="IS34" s="342"/>
      <c r="IT34" s="342"/>
      <c r="IU34" s="342"/>
      <c r="IV34" s="342"/>
      <c r="IW34" s="342"/>
      <c r="IX34" s="342"/>
      <c r="IY34" s="342"/>
      <c r="IZ34" s="342"/>
      <c r="JA34" s="342"/>
      <c r="JB34" s="342"/>
      <c r="JC34" s="342"/>
      <c r="JD34" s="342"/>
      <c r="JE34" s="342"/>
      <c r="JF34" s="342"/>
      <c r="JG34" s="342"/>
      <c r="JH34" s="342"/>
      <c r="JI34" s="342"/>
      <c r="JJ34" s="342"/>
      <c r="JK34" s="342"/>
      <c r="JL34" s="342"/>
      <c r="JM34" s="342"/>
      <c r="JN34" s="342"/>
      <c r="JO34" s="342"/>
      <c r="JP34" s="342"/>
      <c r="JQ34" s="342"/>
      <c r="JR34" s="342"/>
      <c r="JS34" s="342"/>
      <c r="JT34" s="342"/>
      <c r="JU34" s="342"/>
      <c r="JV34" s="342"/>
      <c r="JW34" s="342"/>
      <c r="JX34" s="342"/>
      <c r="JY34" s="342"/>
      <c r="JZ34" s="342"/>
      <c r="KA34" s="342"/>
      <c r="KB34" s="342"/>
      <c r="KC34" s="342"/>
      <c r="KD34" s="342"/>
      <c r="KE34" s="342"/>
      <c r="KF34" s="342"/>
      <c r="KG34" s="342"/>
      <c r="KH34" s="342"/>
      <c r="KI34" s="342"/>
      <c r="KJ34" s="342"/>
      <c r="KK34" s="342"/>
      <c r="KL34" s="342"/>
      <c r="KM34" s="342"/>
      <c r="KN34" s="342"/>
      <c r="KO34" s="342"/>
      <c r="KP34" s="342"/>
      <c r="KQ34" s="342"/>
      <c r="KR34" s="342"/>
      <c r="KS34" s="342"/>
      <c r="KT34" s="342"/>
      <c r="KU34" s="342"/>
      <c r="KV34" s="342"/>
      <c r="KW34" s="342"/>
      <c r="KX34" s="342"/>
      <c r="KY34" s="342"/>
      <c r="KZ34" s="342"/>
      <c r="LA34" s="342"/>
      <c r="LB34" s="342"/>
      <c r="LC34" s="342"/>
      <c r="LD34" s="342"/>
      <c r="LE34" s="342"/>
      <c r="LF34" s="342"/>
      <c r="LG34" s="342"/>
      <c r="LH34" s="342"/>
      <c r="LI34" s="342"/>
      <c r="LJ34" s="342"/>
      <c r="LK34" s="342"/>
      <c r="LL34" s="342"/>
      <c r="LM34" s="342"/>
      <c r="LN34" s="342"/>
      <c r="LO34" s="342"/>
      <c r="LP34" s="342"/>
      <c r="LQ34" s="342"/>
      <c r="LR34" s="342"/>
      <c r="LS34" s="342"/>
      <c r="LT34" s="342"/>
      <c r="LU34" s="342"/>
      <c r="LV34" s="342"/>
      <c r="LW34" s="342"/>
      <c r="LX34" s="342"/>
      <c r="LY34" s="342"/>
      <c r="LZ34" s="342"/>
      <c r="MA34" s="342"/>
      <c r="MB34" s="342"/>
      <c r="MC34" s="342"/>
      <c r="MD34" s="342"/>
      <c r="ME34" s="342"/>
      <c r="MF34" s="342"/>
      <c r="MG34" s="342"/>
      <c r="MH34" s="342"/>
      <c r="MI34" s="342"/>
      <c r="MJ34" s="342"/>
      <c r="MK34" s="342"/>
      <c r="ML34" s="342"/>
      <c r="MM34" s="342"/>
      <c r="MN34" s="342"/>
      <c r="MO34" s="342"/>
      <c r="MP34" s="342"/>
      <c r="MQ34" s="342"/>
      <c r="MR34" s="342"/>
      <c r="MS34" s="342"/>
      <c r="MT34" s="342"/>
      <c r="MU34" s="342"/>
      <c r="MV34" s="342"/>
      <c r="MW34" s="342"/>
      <c r="MX34" s="342"/>
      <c r="MY34" s="342"/>
      <c r="MZ34" s="342"/>
      <c r="NA34" s="342"/>
      <c r="NB34" s="342"/>
      <c r="NC34" s="342"/>
      <c r="ND34" s="342"/>
      <c r="NE34" s="342"/>
      <c r="NF34" s="342"/>
      <c r="NG34" s="342"/>
      <c r="NH34" s="342"/>
      <c r="NI34" s="342"/>
      <c r="NJ34" s="342"/>
      <c r="NK34" s="342"/>
      <c r="NL34" s="342"/>
      <c r="NM34" s="342"/>
      <c r="NN34" s="342"/>
      <c r="NO34" s="342"/>
      <c r="NP34" s="342"/>
      <c r="NQ34" s="342"/>
      <c r="NR34" s="342"/>
      <c r="NS34" s="342"/>
      <c r="NT34" s="342"/>
      <c r="NU34" s="342"/>
      <c r="NV34" s="342"/>
      <c r="NW34" s="342"/>
      <c r="NX34" s="342"/>
      <c r="NY34" s="342"/>
      <c r="NZ34" s="342"/>
      <c r="OA34" s="342"/>
      <c r="OB34" s="342"/>
      <c r="OC34" s="342"/>
      <c r="OD34" s="342"/>
      <c r="OE34" s="342"/>
      <c r="OF34" s="342"/>
      <c r="OG34" s="342"/>
      <c r="OH34" s="342"/>
      <c r="OI34" s="342"/>
      <c r="OJ34" s="342"/>
      <c r="OK34" s="342"/>
      <c r="OL34" s="342"/>
      <c r="OM34" s="342"/>
      <c r="ON34" s="342"/>
      <c r="OO34" s="342"/>
      <c r="OP34" s="342"/>
      <c r="OQ34" s="342"/>
      <c r="OR34" s="342"/>
      <c r="OS34" s="342"/>
      <c r="OT34" s="342"/>
      <c r="OU34" s="342"/>
      <c r="OV34" s="342"/>
      <c r="OW34" s="342"/>
      <c r="OX34" s="342"/>
      <c r="OY34" s="342"/>
      <c r="OZ34" s="342"/>
      <c r="PA34" s="342"/>
      <c r="PB34" s="342"/>
      <c r="PC34" s="342"/>
      <c r="PD34" s="342"/>
      <c r="PE34" s="342"/>
      <c r="PF34" s="342"/>
      <c r="PG34" s="342"/>
      <c r="PH34" s="342"/>
      <c r="PI34" s="342"/>
      <c r="PJ34" s="342"/>
      <c r="PK34" s="342"/>
      <c r="PL34" s="342"/>
      <c r="PM34" s="342"/>
      <c r="PN34" s="342"/>
      <c r="PO34" s="342"/>
      <c r="PP34" s="342"/>
      <c r="PQ34" s="342"/>
      <c r="PR34" s="342"/>
      <c r="PS34" s="342"/>
      <c r="PT34" s="342"/>
      <c r="PU34" s="342"/>
      <c r="PV34" s="342"/>
      <c r="PW34" s="342"/>
      <c r="PX34" s="342"/>
      <c r="PY34" s="342"/>
      <c r="PZ34" s="342"/>
      <c r="QA34" s="342"/>
      <c r="QB34" s="342"/>
      <c r="QC34" s="342"/>
      <c r="QD34" s="342"/>
      <c r="QE34" s="342"/>
      <c r="QF34" s="342"/>
      <c r="QG34" s="342"/>
      <c r="QH34" s="342"/>
      <c r="QI34" s="342"/>
      <c r="QJ34" s="342"/>
      <c r="QK34" s="342"/>
      <c r="QL34" s="342"/>
      <c r="QM34" s="342"/>
      <c r="QN34" s="342"/>
      <c r="QO34" s="342"/>
      <c r="QP34" s="342"/>
      <c r="QQ34" s="342"/>
      <c r="QR34" s="342"/>
      <c r="QS34" s="342"/>
      <c r="QT34" s="342"/>
      <c r="QU34" s="342"/>
      <c r="QV34" s="342"/>
      <c r="QW34" s="342"/>
      <c r="QX34" s="342"/>
      <c r="QY34" s="342"/>
      <c r="QZ34" s="342"/>
      <c r="RA34" s="342"/>
      <c r="RB34" s="342"/>
      <c r="RC34" s="342"/>
      <c r="RD34" s="342"/>
      <c r="RE34" s="342"/>
      <c r="RF34" s="342"/>
      <c r="RG34" s="342"/>
      <c r="RH34" s="342"/>
      <c r="RI34" s="342"/>
      <c r="RJ34" s="342"/>
      <c r="RK34" s="342"/>
      <c r="RL34" s="342"/>
      <c r="RM34" s="342"/>
      <c r="RN34" s="342"/>
      <c r="RO34" s="342"/>
      <c r="RP34" s="342"/>
      <c r="RQ34" s="342"/>
      <c r="RR34" s="342"/>
      <c r="RS34" s="342"/>
      <c r="RT34" s="342"/>
      <c r="RU34" s="342"/>
      <c r="RV34" s="342"/>
      <c r="RW34" s="342"/>
      <c r="RX34" s="342"/>
      <c r="RY34" s="342"/>
      <c r="RZ34" s="342"/>
      <c r="SA34" s="342"/>
      <c r="SB34" s="342"/>
      <c r="SC34" s="342"/>
      <c r="SD34" s="342"/>
      <c r="SE34" s="342"/>
      <c r="SF34" s="342"/>
      <c r="SG34" s="342"/>
      <c r="SH34" s="342"/>
      <c r="SI34" s="342"/>
      <c r="SJ34" s="342"/>
      <c r="SK34" s="342"/>
      <c r="SL34" s="342"/>
      <c r="SM34" s="342"/>
      <c r="SN34" s="342"/>
      <c r="SO34" s="342"/>
      <c r="SP34" s="342"/>
      <c r="SQ34" s="342"/>
      <c r="SR34" s="342"/>
      <c r="SS34" s="342"/>
      <c r="ST34" s="342"/>
      <c r="SU34" s="342"/>
      <c r="SV34" s="342"/>
      <c r="SW34" s="342"/>
      <c r="SX34" s="342"/>
      <c r="SY34" s="342"/>
      <c r="SZ34" s="342"/>
      <c r="TA34" s="342"/>
      <c r="TB34" s="342"/>
      <c r="TC34" s="342"/>
      <c r="TD34" s="342"/>
      <c r="TE34" s="342"/>
      <c r="TF34" s="342"/>
      <c r="TG34" s="342"/>
      <c r="TH34" s="342"/>
      <c r="TI34" s="342"/>
      <c r="TJ34" s="342"/>
      <c r="TK34" s="342"/>
      <c r="TL34" s="342"/>
      <c r="TM34" s="342"/>
      <c r="TN34" s="342"/>
      <c r="TO34" s="342"/>
      <c r="TP34" s="342"/>
      <c r="TQ34" s="342"/>
      <c r="TR34" s="342"/>
      <c r="TS34" s="342"/>
      <c r="TT34" s="342"/>
      <c r="TU34" s="342"/>
      <c r="TV34" s="342"/>
      <c r="TW34" s="342"/>
      <c r="TX34" s="342"/>
      <c r="TY34" s="342"/>
      <c r="TZ34" s="342"/>
      <c r="UA34" s="342"/>
      <c r="UB34" s="342"/>
      <c r="UC34" s="342"/>
      <c r="UD34" s="342"/>
      <c r="UE34" s="342"/>
      <c r="UF34" s="342"/>
      <c r="UG34" s="342"/>
      <c r="UH34" s="342"/>
      <c r="UI34" s="342"/>
      <c r="UJ34" s="342"/>
      <c r="UK34" s="342"/>
      <c r="UL34" s="342"/>
      <c r="UM34" s="342"/>
      <c r="UN34" s="342"/>
      <c r="UO34" s="342"/>
      <c r="UP34" s="342"/>
      <c r="UQ34" s="342"/>
      <c r="UR34" s="342"/>
      <c r="US34" s="342"/>
      <c r="UT34" s="342"/>
      <c r="UU34" s="342"/>
      <c r="UV34" s="342"/>
      <c r="UW34" s="342"/>
      <c r="UX34" s="342"/>
      <c r="UY34" s="342"/>
      <c r="UZ34" s="342"/>
      <c r="VA34" s="342"/>
      <c r="VB34" s="342"/>
      <c r="VC34" s="342"/>
      <c r="VD34" s="342"/>
      <c r="VE34" s="342"/>
      <c r="VF34" s="342"/>
      <c r="VG34" s="342"/>
      <c r="VH34" s="342"/>
      <c r="VI34" s="342"/>
      <c r="VJ34" s="342"/>
      <c r="VK34" s="342"/>
      <c r="VL34" s="342"/>
      <c r="VM34" s="342"/>
      <c r="VN34" s="342"/>
      <c r="VO34" s="342"/>
      <c r="VP34" s="342"/>
      <c r="VQ34" s="342"/>
      <c r="VR34" s="342"/>
      <c r="VS34" s="342"/>
      <c r="VT34" s="342"/>
      <c r="VU34" s="342"/>
      <c r="VV34" s="342"/>
      <c r="VW34" s="342"/>
      <c r="VX34" s="342"/>
      <c r="VY34" s="342"/>
      <c r="VZ34" s="342"/>
      <c r="WA34" s="342"/>
      <c r="WB34" s="342"/>
      <c r="WC34" s="342"/>
      <c r="WD34" s="342"/>
      <c r="WE34" s="342"/>
      <c r="WF34" s="342"/>
      <c r="WG34" s="342"/>
      <c r="WH34" s="342"/>
      <c r="WI34" s="342"/>
      <c r="WJ34" s="342"/>
      <c r="WK34" s="342"/>
      <c r="WL34" s="342"/>
      <c r="WM34" s="342"/>
      <c r="WN34" s="342"/>
      <c r="WO34" s="342"/>
      <c r="WP34" s="342"/>
      <c r="WQ34" s="342"/>
      <c r="WR34" s="342"/>
      <c r="WS34" s="342"/>
      <c r="WT34" s="342"/>
      <c r="WU34" s="342"/>
      <c r="WV34" s="342"/>
      <c r="WW34" s="342"/>
      <c r="WX34" s="342"/>
      <c r="WY34" s="342"/>
      <c r="WZ34" s="342"/>
      <c r="XA34" s="342"/>
      <c r="XB34" s="342"/>
      <c r="XC34" s="342"/>
      <c r="XD34" s="342"/>
      <c r="XE34" s="342"/>
      <c r="XF34" s="342"/>
      <c r="XG34" s="342"/>
      <c r="XH34" s="342"/>
      <c r="XI34" s="342"/>
      <c r="XJ34" s="342"/>
      <c r="XK34" s="342"/>
      <c r="XL34" s="342"/>
      <c r="XM34" s="342"/>
      <c r="XN34" s="342"/>
      <c r="XO34" s="342"/>
      <c r="XP34" s="342"/>
      <c r="XQ34" s="342"/>
      <c r="XR34" s="342"/>
      <c r="XS34" s="342"/>
      <c r="XT34" s="342"/>
      <c r="XU34" s="342"/>
      <c r="XV34" s="342"/>
      <c r="XW34" s="342"/>
      <c r="XX34" s="342"/>
      <c r="XY34" s="342"/>
      <c r="XZ34" s="342"/>
      <c r="YA34" s="342"/>
      <c r="YB34" s="342"/>
      <c r="YC34" s="342"/>
      <c r="YD34" s="342"/>
      <c r="YE34" s="342"/>
      <c r="YF34" s="342"/>
      <c r="YG34" s="342"/>
      <c r="YH34" s="342"/>
      <c r="YI34" s="342"/>
      <c r="YJ34" s="342"/>
      <c r="YK34" s="342"/>
      <c r="YL34" s="342"/>
      <c r="YM34" s="342"/>
      <c r="YN34" s="342"/>
      <c r="YO34" s="342"/>
      <c r="YP34" s="342"/>
      <c r="YQ34" s="342"/>
      <c r="YR34" s="342"/>
      <c r="YS34" s="342"/>
      <c r="YT34" s="342"/>
      <c r="YU34" s="342"/>
      <c r="YV34" s="342"/>
      <c r="YW34" s="342"/>
      <c r="YX34" s="342"/>
      <c r="YY34" s="342"/>
      <c r="YZ34" s="342"/>
      <c r="ZA34" s="342"/>
      <c r="ZB34" s="342"/>
      <c r="ZC34" s="342"/>
      <c r="ZD34" s="342"/>
      <c r="ZE34" s="342"/>
      <c r="ZF34" s="342"/>
      <c r="ZG34" s="342"/>
      <c r="ZH34" s="342"/>
      <c r="ZI34" s="342"/>
      <c r="ZJ34" s="342"/>
      <c r="ZK34" s="342"/>
      <c r="ZL34" s="342"/>
      <c r="ZM34" s="342"/>
      <c r="ZN34" s="342"/>
      <c r="ZO34" s="342"/>
      <c r="ZP34" s="342"/>
      <c r="ZQ34" s="342"/>
      <c r="ZR34" s="342"/>
      <c r="ZS34" s="342"/>
      <c r="ZT34" s="342"/>
      <c r="ZU34" s="342"/>
      <c r="ZV34" s="342"/>
      <c r="ZW34" s="342"/>
      <c r="ZX34" s="342"/>
      <c r="ZY34" s="342"/>
      <c r="ZZ34" s="342"/>
      <c r="AAA34" s="342"/>
      <c r="AAB34" s="342"/>
      <c r="AAC34" s="342"/>
      <c r="AAD34" s="342"/>
      <c r="AAE34" s="342"/>
      <c r="AAF34" s="342"/>
      <c r="AAG34" s="342"/>
      <c r="AAH34" s="342"/>
      <c r="AAI34" s="342"/>
      <c r="AAJ34" s="342"/>
      <c r="AAK34" s="342"/>
      <c r="AAL34" s="342"/>
      <c r="AAM34" s="342"/>
      <c r="AAN34" s="342"/>
      <c r="AAO34" s="342"/>
      <c r="AAP34" s="342"/>
      <c r="AAQ34" s="342"/>
      <c r="AAR34" s="342"/>
      <c r="AAS34" s="342"/>
      <c r="AAT34" s="342"/>
      <c r="AAU34" s="342"/>
      <c r="AAV34" s="342"/>
      <c r="AAW34" s="342"/>
      <c r="AAX34" s="342"/>
      <c r="AAY34" s="342"/>
      <c r="AAZ34" s="342"/>
      <c r="ABA34" s="342"/>
      <c r="ABB34" s="342"/>
      <c r="ABC34" s="342"/>
      <c r="ABD34" s="342"/>
      <c r="ABE34" s="342"/>
      <c r="ABF34" s="342"/>
      <c r="ABG34" s="342"/>
      <c r="ABH34" s="342"/>
      <c r="ABI34" s="342"/>
      <c r="ABJ34" s="342"/>
      <c r="ABK34" s="342"/>
      <c r="ABL34" s="342"/>
      <c r="ABM34" s="342"/>
      <c r="ABN34" s="342"/>
      <c r="ABO34" s="342"/>
      <c r="ABP34" s="342"/>
      <c r="ABQ34" s="342"/>
      <c r="ABR34" s="342"/>
      <c r="ABS34" s="342"/>
      <c r="ABT34" s="342"/>
      <c r="ABU34" s="342"/>
      <c r="ABV34" s="342"/>
      <c r="ABW34" s="342"/>
      <c r="ABX34" s="342"/>
      <c r="ABY34" s="342"/>
      <c r="ABZ34" s="342"/>
      <c r="ACA34" s="342"/>
      <c r="ACB34" s="342"/>
      <c r="ACC34" s="342"/>
      <c r="ACD34" s="342"/>
      <c r="ACE34" s="342"/>
      <c r="ACF34" s="342"/>
      <c r="ACG34" s="342"/>
      <c r="ACH34" s="342"/>
      <c r="ACI34" s="342"/>
      <c r="ACJ34" s="342"/>
      <c r="ACK34" s="342"/>
      <c r="ACL34" s="342"/>
      <c r="ACM34" s="342"/>
      <c r="ACN34" s="342"/>
      <c r="ACO34" s="342"/>
      <c r="ACP34" s="342"/>
      <c r="ACQ34" s="342"/>
      <c r="ACR34" s="342"/>
      <c r="ACS34" s="342"/>
      <c r="ACT34" s="342"/>
      <c r="ACU34" s="342"/>
      <c r="ACV34" s="342"/>
      <c r="ACW34" s="342"/>
      <c r="ACX34" s="342"/>
      <c r="ACY34" s="342"/>
      <c r="ACZ34" s="342"/>
      <c r="ADA34" s="342"/>
      <c r="ADB34" s="342"/>
      <c r="ADC34" s="342"/>
      <c r="ADD34" s="342"/>
      <c r="ADE34" s="342"/>
      <c r="ADF34" s="342"/>
      <c r="ADG34" s="342"/>
      <c r="ADH34" s="342"/>
      <c r="ADI34" s="342"/>
      <c r="ADJ34" s="342"/>
      <c r="ADK34" s="342"/>
      <c r="ADL34" s="342"/>
      <c r="ADM34" s="342"/>
      <c r="ADN34" s="342"/>
      <c r="ADO34" s="342"/>
      <c r="ADP34" s="342"/>
      <c r="ADQ34" s="342"/>
      <c r="ADR34" s="342"/>
      <c r="ADS34" s="342"/>
      <c r="ADT34" s="342"/>
      <c r="ADU34" s="342"/>
      <c r="ADV34" s="342"/>
      <c r="ADW34" s="342"/>
      <c r="ADX34" s="342"/>
      <c r="ADY34" s="342"/>
      <c r="ADZ34" s="342"/>
      <c r="AEA34" s="342"/>
      <c r="AEB34" s="342"/>
      <c r="AEC34" s="342"/>
      <c r="AED34" s="342"/>
      <c r="AEE34" s="342"/>
      <c r="AEF34" s="342"/>
      <c r="AEG34" s="342"/>
      <c r="AEH34" s="342"/>
      <c r="AEI34" s="342"/>
      <c r="AEJ34" s="342"/>
      <c r="AEK34" s="342"/>
      <c r="AEL34" s="342"/>
      <c r="AEM34" s="342"/>
      <c r="AEN34" s="342"/>
      <c r="AEO34" s="342"/>
      <c r="AEP34" s="342"/>
      <c r="AEQ34" s="342"/>
      <c r="AER34" s="342"/>
      <c r="AES34" s="342"/>
      <c r="AET34" s="342"/>
      <c r="AEU34" s="342"/>
      <c r="AEV34" s="342"/>
      <c r="AEW34" s="342"/>
      <c r="AEX34" s="342"/>
      <c r="AEY34" s="342"/>
      <c r="AEZ34" s="342"/>
      <c r="AFA34" s="342"/>
      <c r="AFB34" s="342"/>
      <c r="AFC34" s="342"/>
      <c r="AFD34" s="342"/>
      <c r="AFE34" s="342"/>
      <c r="AFF34" s="342"/>
      <c r="AFG34" s="342"/>
      <c r="AFH34" s="342"/>
      <c r="AFI34" s="342"/>
      <c r="AFJ34" s="342"/>
      <c r="AFK34" s="342"/>
      <c r="AFL34" s="342"/>
      <c r="AFM34" s="342"/>
      <c r="AFN34" s="342"/>
      <c r="AFO34" s="342"/>
      <c r="AFP34" s="342"/>
      <c r="AFQ34" s="342"/>
      <c r="AFR34" s="342"/>
      <c r="AFS34" s="342"/>
      <c r="AFT34" s="342"/>
      <c r="AFU34" s="342"/>
      <c r="AFV34" s="342"/>
      <c r="AFW34" s="342"/>
      <c r="AFX34" s="342"/>
      <c r="AFY34" s="342"/>
      <c r="AFZ34" s="342"/>
      <c r="AGA34" s="342"/>
      <c r="AGB34" s="342"/>
      <c r="AGC34" s="342"/>
      <c r="AGD34" s="342"/>
      <c r="AGE34" s="342"/>
      <c r="AGF34" s="342"/>
      <c r="AGG34" s="342"/>
      <c r="AGH34" s="342"/>
      <c r="AGI34" s="342"/>
      <c r="AGJ34" s="342"/>
      <c r="AGK34" s="342"/>
      <c r="AGL34" s="342"/>
      <c r="AGM34" s="342"/>
      <c r="AGN34" s="342"/>
      <c r="AGO34" s="342"/>
      <c r="AGP34" s="342"/>
      <c r="AGQ34" s="342"/>
      <c r="AGR34" s="342"/>
      <c r="AGS34" s="342"/>
      <c r="AGT34" s="342"/>
      <c r="AGU34" s="342"/>
      <c r="AGV34" s="342"/>
      <c r="AGW34" s="342"/>
      <c r="AGX34" s="342"/>
      <c r="AGY34" s="342"/>
      <c r="AGZ34" s="342"/>
      <c r="AHA34" s="342"/>
      <c r="AHB34" s="342"/>
      <c r="AHC34" s="342"/>
      <c r="AHD34" s="342"/>
      <c r="AHE34" s="342"/>
      <c r="AHF34" s="342"/>
      <c r="AHG34" s="342"/>
      <c r="AHH34" s="342"/>
      <c r="AHI34" s="342"/>
      <c r="AHJ34" s="342"/>
      <c r="AHK34" s="342"/>
      <c r="AHL34" s="342"/>
      <c r="AHM34" s="342"/>
      <c r="AHN34" s="342"/>
      <c r="AHO34" s="342"/>
      <c r="AHP34" s="342"/>
      <c r="AHQ34" s="342"/>
      <c r="AHR34" s="342"/>
      <c r="AHS34" s="342"/>
      <c r="AHT34" s="342"/>
      <c r="AHU34" s="342"/>
      <c r="AHV34" s="342"/>
      <c r="AHW34" s="342"/>
      <c r="AHX34" s="342"/>
      <c r="AHY34" s="342"/>
      <c r="AHZ34" s="342"/>
      <c r="AIA34" s="342"/>
      <c r="AIB34" s="342"/>
      <c r="AIC34" s="342"/>
      <c r="AID34" s="342"/>
      <c r="AIE34" s="342"/>
      <c r="AIF34" s="342"/>
      <c r="AIG34" s="342"/>
      <c r="AIH34" s="342"/>
      <c r="AII34" s="342"/>
      <c r="AIJ34" s="342"/>
      <c r="AIK34" s="342"/>
      <c r="AIL34" s="342"/>
      <c r="AIM34" s="342"/>
      <c r="AIN34" s="342"/>
      <c r="AIO34" s="342"/>
      <c r="AIP34" s="342"/>
      <c r="AIQ34" s="342"/>
      <c r="AIR34" s="342"/>
      <c r="AIS34" s="342"/>
      <c r="AIT34" s="342"/>
      <c r="AIU34" s="342"/>
      <c r="AIV34" s="342"/>
      <c r="AIW34" s="342"/>
      <c r="AIX34" s="342"/>
      <c r="AIY34" s="342"/>
      <c r="AIZ34" s="342"/>
      <c r="AJA34" s="342"/>
      <c r="AJB34" s="342"/>
      <c r="AJC34" s="342"/>
      <c r="AJD34" s="342"/>
      <c r="AJE34" s="342"/>
      <c r="AJF34" s="342"/>
      <c r="AJG34" s="342"/>
      <c r="AJH34" s="342"/>
      <c r="AJI34" s="342"/>
      <c r="AJJ34" s="342"/>
      <c r="AJK34" s="342"/>
      <c r="AJL34" s="342"/>
      <c r="AJM34" s="342"/>
      <c r="AJN34" s="342"/>
      <c r="AJO34" s="342"/>
      <c r="AJP34" s="342"/>
      <c r="AJQ34" s="342"/>
      <c r="AJR34" s="342"/>
      <c r="AJS34" s="342"/>
      <c r="AJT34" s="342"/>
      <c r="AJU34" s="342"/>
      <c r="AJV34" s="342"/>
      <c r="AJW34" s="342"/>
      <c r="AJX34" s="342"/>
      <c r="AJY34" s="342"/>
      <c r="AJZ34" s="342"/>
      <c r="AKA34" s="342"/>
      <c r="AKB34" s="342"/>
      <c r="AKC34" s="342"/>
      <c r="AKD34" s="342"/>
      <c r="AKE34" s="342"/>
      <c r="AKF34" s="342"/>
      <c r="AKG34" s="342"/>
      <c r="AKH34" s="342"/>
      <c r="AKI34" s="342"/>
      <c r="AKJ34" s="342"/>
      <c r="AKK34" s="342"/>
      <c r="AKL34" s="342"/>
      <c r="AKM34" s="342"/>
      <c r="AKN34" s="342"/>
      <c r="AKO34" s="342"/>
      <c r="AKP34" s="342"/>
      <c r="AKQ34" s="342"/>
      <c r="AKR34" s="342"/>
      <c r="AKS34" s="342"/>
      <c r="AKT34" s="342"/>
      <c r="AKU34" s="342"/>
    </row>
    <row r="35" spans="1:983" s="140" customFormat="1" ht="39.950000000000003" customHeight="1" x14ac:dyDescent="0.7">
      <c r="A35" s="339" t="s">
        <v>68</v>
      </c>
      <c r="B35" s="368">
        <v>66272114</v>
      </c>
      <c r="C35" s="368">
        <v>5099961</v>
      </c>
      <c r="D35" s="369">
        <v>6847430.0000000009</v>
      </c>
      <c r="E35" s="368">
        <v>15633180</v>
      </c>
      <c r="F35" s="369">
        <v>64828581.999999993</v>
      </c>
      <c r="G35" s="368">
        <v>8499621</v>
      </c>
      <c r="H35" s="368">
        <v>2964549.6572787599</v>
      </c>
      <c r="I35" s="368">
        <v>1862560</v>
      </c>
      <c r="J35" s="368">
        <v>172007997.65727875</v>
      </c>
      <c r="K35" s="369"/>
      <c r="L35" s="369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342"/>
      <c r="AE35" s="342"/>
      <c r="AF35" s="342"/>
      <c r="AG35" s="342"/>
      <c r="AH35" s="342"/>
      <c r="AI35" s="342"/>
      <c r="AJ35" s="342"/>
      <c r="AK35" s="342"/>
      <c r="AL35" s="342"/>
      <c r="AM35" s="342"/>
      <c r="AN35" s="342"/>
      <c r="AO35" s="342"/>
      <c r="AP35" s="342"/>
      <c r="AQ35" s="342"/>
      <c r="AR35" s="342"/>
      <c r="AS35" s="342"/>
      <c r="AT35" s="342"/>
      <c r="AU35" s="342"/>
      <c r="AV35" s="342"/>
      <c r="AW35" s="342"/>
      <c r="AX35" s="342"/>
      <c r="AY35" s="342"/>
      <c r="AZ35" s="342"/>
      <c r="BA35" s="342"/>
      <c r="BB35" s="342"/>
      <c r="BC35" s="342"/>
      <c r="BD35" s="342"/>
      <c r="BE35" s="342"/>
      <c r="BF35" s="342"/>
      <c r="BG35" s="342"/>
      <c r="BH35" s="342"/>
      <c r="BI35" s="342"/>
      <c r="BJ35" s="342"/>
      <c r="BK35" s="342"/>
      <c r="BL35" s="342"/>
      <c r="BM35" s="342"/>
      <c r="BN35" s="342"/>
      <c r="BO35" s="342"/>
      <c r="BP35" s="342"/>
      <c r="BQ35" s="342"/>
      <c r="BR35" s="342"/>
      <c r="BS35" s="342"/>
      <c r="BT35" s="342"/>
      <c r="BU35" s="342"/>
      <c r="BV35" s="342"/>
      <c r="BW35" s="342"/>
      <c r="BX35" s="342"/>
      <c r="BY35" s="342"/>
      <c r="BZ35" s="342"/>
      <c r="CA35" s="342"/>
      <c r="CB35" s="342"/>
      <c r="CC35" s="342"/>
      <c r="CD35" s="342"/>
      <c r="CE35" s="342"/>
      <c r="CF35" s="342"/>
      <c r="CG35" s="342"/>
      <c r="CH35" s="342"/>
      <c r="CI35" s="342"/>
      <c r="CJ35" s="342"/>
      <c r="CK35" s="342"/>
      <c r="CL35" s="342"/>
      <c r="CM35" s="342"/>
      <c r="CN35" s="342"/>
      <c r="CO35" s="342"/>
      <c r="CP35" s="342"/>
      <c r="CQ35" s="342"/>
      <c r="CR35" s="342"/>
      <c r="CS35" s="342"/>
      <c r="CT35" s="342"/>
      <c r="CU35" s="342"/>
      <c r="CV35" s="342"/>
      <c r="CW35" s="342"/>
      <c r="CX35" s="342"/>
      <c r="CY35" s="342"/>
      <c r="CZ35" s="342"/>
      <c r="DA35" s="342"/>
      <c r="DB35" s="342"/>
      <c r="DC35" s="342"/>
      <c r="DD35" s="342"/>
      <c r="DE35" s="342"/>
      <c r="DF35" s="342"/>
      <c r="DG35" s="342"/>
      <c r="DH35" s="342"/>
      <c r="DI35" s="342"/>
      <c r="DJ35" s="342"/>
      <c r="DK35" s="342"/>
      <c r="DL35" s="342"/>
      <c r="DM35" s="342"/>
      <c r="DN35" s="342"/>
      <c r="DO35" s="342"/>
      <c r="DP35" s="342"/>
      <c r="DQ35" s="342"/>
      <c r="DR35" s="342"/>
      <c r="DS35" s="342"/>
      <c r="DT35" s="342"/>
      <c r="DU35" s="342"/>
      <c r="DV35" s="342"/>
      <c r="DW35" s="342"/>
      <c r="DX35" s="342"/>
      <c r="DY35" s="342"/>
      <c r="DZ35" s="342"/>
      <c r="EA35" s="342"/>
      <c r="EB35" s="342"/>
      <c r="EC35" s="342"/>
      <c r="ED35" s="342"/>
      <c r="EE35" s="342"/>
      <c r="EF35" s="342"/>
      <c r="EG35" s="342"/>
      <c r="EH35" s="342"/>
      <c r="EI35" s="342"/>
      <c r="EJ35" s="342"/>
      <c r="EK35" s="342"/>
      <c r="EL35" s="342"/>
      <c r="EM35" s="342"/>
      <c r="EN35" s="342"/>
      <c r="EO35" s="342"/>
      <c r="EP35" s="342"/>
      <c r="EQ35" s="342"/>
      <c r="ER35" s="342"/>
      <c r="ES35" s="342"/>
      <c r="ET35" s="342"/>
      <c r="EU35" s="342"/>
      <c r="EV35" s="342"/>
      <c r="EW35" s="342"/>
      <c r="EX35" s="342"/>
      <c r="EY35" s="342"/>
      <c r="EZ35" s="342"/>
      <c r="FA35" s="342"/>
      <c r="FB35" s="342"/>
      <c r="FC35" s="342"/>
      <c r="FD35" s="342"/>
      <c r="FE35" s="342"/>
      <c r="FF35" s="342"/>
      <c r="FG35" s="342"/>
      <c r="FH35" s="342"/>
      <c r="FI35" s="342"/>
      <c r="FJ35" s="342"/>
      <c r="FK35" s="342"/>
      <c r="FL35" s="342"/>
      <c r="FM35" s="342"/>
      <c r="FN35" s="342"/>
      <c r="FO35" s="342"/>
      <c r="FP35" s="342"/>
      <c r="FQ35" s="342"/>
      <c r="FR35" s="342"/>
      <c r="FS35" s="342"/>
      <c r="FT35" s="342"/>
      <c r="FU35" s="342"/>
      <c r="FV35" s="342"/>
      <c r="FW35" s="342"/>
      <c r="FX35" s="342"/>
      <c r="FY35" s="342"/>
      <c r="FZ35" s="342"/>
      <c r="GA35" s="342"/>
      <c r="GB35" s="342"/>
      <c r="GC35" s="342"/>
      <c r="GD35" s="342"/>
      <c r="GE35" s="342"/>
      <c r="GF35" s="342"/>
      <c r="GG35" s="342"/>
      <c r="GH35" s="342"/>
      <c r="GI35" s="342"/>
      <c r="GJ35" s="342"/>
      <c r="GK35" s="342"/>
      <c r="GL35" s="342"/>
      <c r="GM35" s="342"/>
      <c r="GN35" s="342"/>
      <c r="GO35" s="342"/>
      <c r="GP35" s="342"/>
      <c r="GQ35" s="342"/>
      <c r="GR35" s="342"/>
      <c r="GS35" s="342"/>
      <c r="GT35" s="342"/>
      <c r="GU35" s="342"/>
      <c r="GV35" s="342"/>
      <c r="GW35" s="342"/>
      <c r="GX35" s="342"/>
      <c r="GY35" s="342"/>
      <c r="GZ35" s="342"/>
      <c r="HA35" s="342"/>
      <c r="HB35" s="342"/>
      <c r="HC35" s="342"/>
      <c r="HD35" s="342"/>
      <c r="HE35" s="342"/>
      <c r="HF35" s="342"/>
      <c r="HG35" s="342"/>
      <c r="HH35" s="342"/>
      <c r="HI35" s="342"/>
      <c r="HJ35" s="342"/>
      <c r="HK35" s="342"/>
      <c r="HL35" s="342"/>
      <c r="HM35" s="342"/>
      <c r="HN35" s="342"/>
      <c r="HO35" s="342"/>
      <c r="HP35" s="342"/>
      <c r="HQ35" s="342"/>
      <c r="HR35" s="342"/>
      <c r="HS35" s="342"/>
      <c r="HT35" s="342"/>
      <c r="HU35" s="342"/>
      <c r="HV35" s="342"/>
      <c r="HW35" s="342"/>
      <c r="HX35" s="342"/>
      <c r="HY35" s="342"/>
      <c r="HZ35" s="342"/>
      <c r="IA35" s="342"/>
      <c r="IB35" s="342"/>
      <c r="IC35" s="342"/>
      <c r="ID35" s="342"/>
      <c r="IE35" s="342"/>
      <c r="IF35" s="342"/>
      <c r="IG35" s="342"/>
      <c r="IH35" s="342"/>
      <c r="II35" s="342"/>
      <c r="IJ35" s="342"/>
      <c r="IK35" s="342"/>
      <c r="IL35" s="342"/>
      <c r="IM35" s="342"/>
      <c r="IN35" s="342"/>
      <c r="IO35" s="342"/>
      <c r="IP35" s="342"/>
      <c r="IQ35" s="342"/>
      <c r="IR35" s="342"/>
      <c r="IS35" s="342"/>
      <c r="IT35" s="342"/>
      <c r="IU35" s="342"/>
      <c r="IV35" s="342"/>
      <c r="IW35" s="342"/>
      <c r="IX35" s="342"/>
      <c r="IY35" s="342"/>
      <c r="IZ35" s="342"/>
      <c r="JA35" s="342"/>
      <c r="JB35" s="342"/>
      <c r="JC35" s="342"/>
      <c r="JD35" s="342"/>
      <c r="JE35" s="342"/>
      <c r="JF35" s="342"/>
      <c r="JG35" s="342"/>
      <c r="JH35" s="342"/>
      <c r="JI35" s="342"/>
      <c r="JJ35" s="342"/>
      <c r="JK35" s="342"/>
      <c r="JL35" s="342"/>
      <c r="JM35" s="342"/>
      <c r="JN35" s="342"/>
      <c r="JO35" s="342"/>
      <c r="JP35" s="342"/>
      <c r="JQ35" s="342"/>
      <c r="JR35" s="342"/>
      <c r="JS35" s="342"/>
      <c r="JT35" s="342"/>
      <c r="JU35" s="342"/>
      <c r="JV35" s="342"/>
      <c r="JW35" s="342"/>
      <c r="JX35" s="342"/>
      <c r="JY35" s="342"/>
      <c r="JZ35" s="342"/>
      <c r="KA35" s="342"/>
      <c r="KB35" s="342"/>
      <c r="KC35" s="342"/>
      <c r="KD35" s="342"/>
      <c r="KE35" s="342"/>
      <c r="KF35" s="342"/>
      <c r="KG35" s="342"/>
      <c r="KH35" s="342"/>
      <c r="KI35" s="342"/>
      <c r="KJ35" s="342"/>
      <c r="KK35" s="342"/>
      <c r="KL35" s="342"/>
      <c r="KM35" s="342"/>
      <c r="KN35" s="342"/>
      <c r="KO35" s="342"/>
      <c r="KP35" s="342"/>
      <c r="KQ35" s="342"/>
      <c r="KR35" s="342"/>
      <c r="KS35" s="342"/>
      <c r="KT35" s="342"/>
      <c r="KU35" s="342"/>
      <c r="KV35" s="342"/>
      <c r="KW35" s="342"/>
      <c r="KX35" s="342"/>
      <c r="KY35" s="342"/>
      <c r="KZ35" s="342"/>
      <c r="LA35" s="342"/>
      <c r="LB35" s="342"/>
      <c r="LC35" s="342"/>
      <c r="LD35" s="342"/>
      <c r="LE35" s="342"/>
      <c r="LF35" s="342"/>
      <c r="LG35" s="342"/>
      <c r="LH35" s="342"/>
      <c r="LI35" s="342"/>
      <c r="LJ35" s="342"/>
      <c r="LK35" s="342"/>
      <c r="LL35" s="342"/>
      <c r="LM35" s="342"/>
      <c r="LN35" s="342"/>
      <c r="LO35" s="342"/>
      <c r="LP35" s="342"/>
      <c r="LQ35" s="342"/>
      <c r="LR35" s="342"/>
      <c r="LS35" s="342"/>
      <c r="LT35" s="342"/>
      <c r="LU35" s="342"/>
      <c r="LV35" s="342"/>
      <c r="LW35" s="342"/>
      <c r="LX35" s="342"/>
      <c r="LY35" s="342"/>
      <c r="LZ35" s="342"/>
      <c r="MA35" s="342"/>
      <c r="MB35" s="342"/>
      <c r="MC35" s="342"/>
      <c r="MD35" s="342"/>
      <c r="ME35" s="342"/>
      <c r="MF35" s="342"/>
      <c r="MG35" s="342"/>
      <c r="MH35" s="342"/>
      <c r="MI35" s="342"/>
      <c r="MJ35" s="342"/>
      <c r="MK35" s="342"/>
      <c r="ML35" s="342"/>
      <c r="MM35" s="342"/>
      <c r="MN35" s="342"/>
      <c r="MO35" s="342"/>
      <c r="MP35" s="342"/>
      <c r="MQ35" s="342"/>
      <c r="MR35" s="342"/>
      <c r="MS35" s="342"/>
      <c r="MT35" s="342"/>
      <c r="MU35" s="342"/>
      <c r="MV35" s="342"/>
      <c r="MW35" s="342"/>
      <c r="MX35" s="342"/>
      <c r="MY35" s="342"/>
      <c r="MZ35" s="342"/>
      <c r="NA35" s="342"/>
      <c r="NB35" s="342"/>
      <c r="NC35" s="342"/>
      <c r="ND35" s="342"/>
      <c r="NE35" s="342"/>
      <c r="NF35" s="342"/>
      <c r="NG35" s="342"/>
      <c r="NH35" s="342"/>
      <c r="NI35" s="342"/>
      <c r="NJ35" s="342"/>
      <c r="NK35" s="342"/>
      <c r="NL35" s="342"/>
      <c r="NM35" s="342"/>
      <c r="NN35" s="342"/>
      <c r="NO35" s="342"/>
      <c r="NP35" s="342"/>
      <c r="NQ35" s="342"/>
      <c r="NR35" s="342"/>
      <c r="NS35" s="342"/>
      <c r="NT35" s="342"/>
      <c r="NU35" s="342"/>
      <c r="NV35" s="342"/>
      <c r="NW35" s="342"/>
      <c r="NX35" s="342"/>
      <c r="NY35" s="342"/>
      <c r="NZ35" s="342"/>
      <c r="OA35" s="342"/>
      <c r="OB35" s="342"/>
      <c r="OC35" s="342"/>
      <c r="OD35" s="342"/>
      <c r="OE35" s="342"/>
      <c r="OF35" s="342"/>
      <c r="OG35" s="342"/>
      <c r="OH35" s="342"/>
      <c r="OI35" s="342"/>
      <c r="OJ35" s="342"/>
      <c r="OK35" s="342"/>
      <c r="OL35" s="342"/>
      <c r="OM35" s="342"/>
      <c r="ON35" s="342"/>
      <c r="OO35" s="342"/>
      <c r="OP35" s="342"/>
      <c r="OQ35" s="342"/>
      <c r="OR35" s="342"/>
      <c r="OS35" s="342"/>
      <c r="OT35" s="342"/>
      <c r="OU35" s="342"/>
      <c r="OV35" s="342"/>
      <c r="OW35" s="342"/>
      <c r="OX35" s="342"/>
      <c r="OY35" s="342"/>
      <c r="OZ35" s="342"/>
      <c r="PA35" s="342"/>
      <c r="PB35" s="342"/>
      <c r="PC35" s="342"/>
      <c r="PD35" s="342"/>
      <c r="PE35" s="342"/>
      <c r="PF35" s="342"/>
      <c r="PG35" s="342"/>
      <c r="PH35" s="342"/>
      <c r="PI35" s="342"/>
      <c r="PJ35" s="342"/>
      <c r="PK35" s="342"/>
      <c r="PL35" s="342"/>
      <c r="PM35" s="342"/>
      <c r="PN35" s="342"/>
      <c r="PO35" s="342"/>
      <c r="PP35" s="342"/>
      <c r="PQ35" s="342"/>
      <c r="PR35" s="342"/>
      <c r="PS35" s="342"/>
      <c r="PT35" s="342"/>
      <c r="PU35" s="342"/>
      <c r="PV35" s="342"/>
      <c r="PW35" s="342"/>
      <c r="PX35" s="342"/>
      <c r="PY35" s="342"/>
      <c r="PZ35" s="342"/>
      <c r="QA35" s="342"/>
      <c r="QB35" s="342"/>
      <c r="QC35" s="342"/>
      <c r="QD35" s="342"/>
      <c r="QE35" s="342"/>
      <c r="QF35" s="342"/>
      <c r="QG35" s="342"/>
      <c r="QH35" s="342"/>
      <c r="QI35" s="342"/>
      <c r="QJ35" s="342"/>
      <c r="QK35" s="342"/>
      <c r="QL35" s="342"/>
      <c r="QM35" s="342"/>
      <c r="QN35" s="342"/>
      <c r="QO35" s="342"/>
      <c r="QP35" s="342"/>
      <c r="QQ35" s="342"/>
      <c r="QR35" s="342"/>
      <c r="QS35" s="342"/>
      <c r="QT35" s="342"/>
      <c r="QU35" s="342"/>
      <c r="QV35" s="342"/>
      <c r="QW35" s="342"/>
      <c r="QX35" s="342"/>
      <c r="QY35" s="342"/>
      <c r="QZ35" s="342"/>
      <c r="RA35" s="342"/>
      <c r="RB35" s="342"/>
      <c r="RC35" s="342"/>
      <c r="RD35" s="342"/>
      <c r="RE35" s="342"/>
      <c r="RF35" s="342"/>
      <c r="RG35" s="342"/>
      <c r="RH35" s="342"/>
      <c r="RI35" s="342"/>
      <c r="RJ35" s="342"/>
      <c r="RK35" s="342"/>
      <c r="RL35" s="342"/>
      <c r="RM35" s="342"/>
      <c r="RN35" s="342"/>
      <c r="RO35" s="342"/>
      <c r="RP35" s="342"/>
      <c r="RQ35" s="342"/>
      <c r="RR35" s="342"/>
      <c r="RS35" s="342"/>
      <c r="RT35" s="342"/>
      <c r="RU35" s="342"/>
      <c r="RV35" s="342"/>
      <c r="RW35" s="342"/>
      <c r="RX35" s="342"/>
      <c r="RY35" s="342"/>
      <c r="RZ35" s="342"/>
      <c r="SA35" s="342"/>
      <c r="SB35" s="342"/>
      <c r="SC35" s="342"/>
      <c r="SD35" s="342"/>
      <c r="SE35" s="342"/>
      <c r="SF35" s="342"/>
      <c r="SG35" s="342"/>
      <c r="SH35" s="342"/>
      <c r="SI35" s="342"/>
      <c r="SJ35" s="342"/>
      <c r="SK35" s="342"/>
      <c r="SL35" s="342"/>
      <c r="SM35" s="342"/>
      <c r="SN35" s="342"/>
      <c r="SO35" s="342"/>
      <c r="SP35" s="342"/>
      <c r="SQ35" s="342"/>
      <c r="SR35" s="342"/>
      <c r="SS35" s="342"/>
      <c r="ST35" s="342"/>
      <c r="SU35" s="342"/>
      <c r="SV35" s="342"/>
      <c r="SW35" s="342"/>
      <c r="SX35" s="342"/>
      <c r="SY35" s="342"/>
      <c r="SZ35" s="342"/>
      <c r="TA35" s="342"/>
      <c r="TB35" s="342"/>
      <c r="TC35" s="342"/>
      <c r="TD35" s="342"/>
      <c r="TE35" s="342"/>
      <c r="TF35" s="342"/>
      <c r="TG35" s="342"/>
      <c r="TH35" s="342"/>
      <c r="TI35" s="342"/>
      <c r="TJ35" s="342"/>
      <c r="TK35" s="342"/>
      <c r="TL35" s="342"/>
      <c r="TM35" s="342"/>
      <c r="TN35" s="342"/>
      <c r="TO35" s="342"/>
      <c r="TP35" s="342"/>
      <c r="TQ35" s="342"/>
      <c r="TR35" s="342"/>
      <c r="TS35" s="342"/>
      <c r="TT35" s="342"/>
      <c r="TU35" s="342"/>
      <c r="TV35" s="342"/>
      <c r="TW35" s="342"/>
      <c r="TX35" s="342"/>
      <c r="TY35" s="342"/>
      <c r="TZ35" s="342"/>
      <c r="UA35" s="342"/>
      <c r="UB35" s="342"/>
      <c r="UC35" s="342"/>
      <c r="UD35" s="342"/>
      <c r="UE35" s="342"/>
      <c r="UF35" s="342"/>
      <c r="UG35" s="342"/>
      <c r="UH35" s="342"/>
      <c r="UI35" s="342"/>
      <c r="UJ35" s="342"/>
      <c r="UK35" s="342"/>
      <c r="UL35" s="342"/>
      <c r="UM35" s="342"/>
      <c r="UN35" s="342"/>
      <c r="UO35" s="342"/>
      <c r="UP35" s="342"/>
      <c r="UQ35" s="342"/>
      <c r="UR35" s="342"/>
      <c r="US35" s="342"/>
      <c r="UT35" s="342"/>
      <c r="UU35" s="342"/>
      <c r="UV35" s="342"/>
      <c r="UW35" s="342"/>
      <c r="UX35" s="342"/>
      <c r="UY35" s="342"/>
      <c r="UZ35" s="342"/>
      <c r="VA35" s="342"/>
      <c r="VB35" s="342"/>
      <c r="VC35" s="342"/>
      <c r="VD35" s="342"/>
      <c r="VE35" s="342"/>
      <c r="VF35" s="342"/>
      <c r="VG35" s="342"/>
      <c r="VH35" s="342"/>
      <c r="VI35" s="342"/>
      <c r="VJ35" s="342"/>
      <c r="VK35" s="342"/>
      <c r="VL35" s="342"/>
      <c r="VM35" s="342"/>
      <c r="VN35" s="342"/>
      <c r="VO35" s="342"/>
      <c r="VP35" s="342"/>
      <c r="VQ35" s="342"/>
      <c r="VR35" s="342"/>
      <c r="VS35" s="342"/>
      <c r="VT35" s="342"/>
      <c r="VU35" s="342"/>
      <c r="VV35" s="342"/>
      <c r="VW35" s="342"/>
      <c r="VX35" s="342"/>
      <c r="VY35" s="342"/>
      <c r="VZ35" s="342"/>
      <c r="WA35" s="342"/>
      <c r="WB35" s="342"/>
      <c r="WC35" s="342"/>
      <c r="WD35" s="342"/>
      <c r="WE35" s="342"/>
      <c r="WF35" s="342"/>
      <c r="WG35" s="342"/>
      <c r="WH35" s="342"/>
      <c r="WI35" s="342"/>
      <c r="WJ35" s="342"/>
      <c r="WK35" s="342"/>
      <c r="WL35" s="342"/>
      <c r="WM35" s="342"/>
      <c r="WN35" s="342"/>
      <c r="WO35" s="342"/>
      <c r="WP35" s="342"/>
      <c r="WQ35" s="342"/>
      <c r="WR35" s="342"/>
      <c r="WS35" s="342"/>
      <c r="WT35" s="342"/>
      <c r="WU35" s="342"/>
      <c r="WV35" s="342"/>
      <c r="WW35" s="342"/>
      <c r="WX35" s="342"/>
      <c r="WY35" s="342"/>
      <c r="WZ35" s="342"/>
      <c r="XA35" s="342"/>
      <c r="XB35" s="342"/>
      <c r="XC35" s="342"/>
      <c r="XD35" s="342"/>
      <c r="XE35" s="342"/>
      <c r="XF35" s="342"/>
      <c r="XG35" s="342"/>
      <c r="XH35" s="342"/>
      <c r="XI35" s="342"/>
      <c r="XJ35" s="342"/>
      <c r="XK35" s="342"/>
      <c r="XL35" s="342"/>
      <c r="XM35" s="342"/>
      <c r="XN35" s="342"/>
      <c r="XO35" s="342"/>
      <c r="XP35" s="342"/>
      <c r="XQ35" s="342"/>
      <c r="XR35" s="342"/>
      <c r="XS35" s="342"/>
      <c r="XT35" s="342"/>
      <c r="XU35" s="342"/>
      <c r="XV35" s="342"/>
      <c r="XW35" s="342"/>
      <c r="XX35" s="342"/>
      <c r="XY35" s="342"/>
      <c r="XZ35" s="342"/>
      <c r="YA35" s="342"/>
      <c r="YB35" s="342"/>
      <c r="YC35" s="342"/>
      <c r="YD35" s="342"/>
      <c r="YE35" s="342"/>
      <c r="YF35" s="342"/>
      <c r="YG35" s="342"/>
      <c r="YH35" s="342"/>
      <c r="YI35" s="342"/>
      <c r="YJ35" s="342"/>
      <c r="YK35" s="342"/>
      <c r="YL35" s="342"/>
      <c r="YM35" s="342"/>
      <c r="YN35" s="342"/>
      <c r="YO35" s="342"/>
      <c r="YP35" s="342"/>
      <c r="YQ35" s="342"/>
      <c r="YR35" s="342"/>
      <c r="YS35" s="342"/>
      <c r="YT35" s="342"/>
      <c r="YU35" s="342"/>
      <c r="YV35" s="342"/>
      <c r="YW35" s="342"/>
      <c r="YX35" s="342"/>
      <c r="YY35" s="342"/>
      <c r="YZ35" s="342"/>
      <c r="ZA35" s="342"/>
      <c r="ZB35" s="342"/>
      <c r="ZC35" s="342"/>
      <c r="ZD35" s="342"/>
      <c r="ZE35" s="342"/>
      <c r="ZF35" s="342"/>
      <c r="ZG35" s="342"/>
      <c r="ZH35" s="342"/>
      <c r="ZI35" s="342"/>
      <c r="ZJ35" s="342"/>
      <c r="ZK35" s="342"/>
      <c r="ZL35" s="342"/>
      <c r="ZM35" s="342"/>
      <c r="ZN35" s="342"/>
      <c r="ZO35" s="342"/>
      <c r="ZP35" s="342"/>
      <c r="ZQ35" s="342"/>
      <c r="ZR35" s="342"/>
      <c r="ZS35" s="342"/>
      <c r="ZT35" s="342"/>
      <c r="ZU35" s="342"/>
      <c r="ZV35" s="342"/>
      <c r="ZW35" s="342"/>
      <c r="ZX35" s="342"/>
      <c r="ZY35" s="342"/>
      <c r="ZZ35" s="342"/>
      <c r="AAA35" s="342"/>
      <c r="AAB35" s="342"/>
      <c r="AAC35" s="342"/>
      <c r="AAD35" s="342"/>
      <c r="AAE35" s="342"/>
      <c r="AAF35" s="342"/>
      <c r="AAG35" s="342"/>
      <c r="AAH35" s="342"/>
      <c r="AAI35" s="342"/>
      <c r="AAJ35" s="342"/>
      <c r="AAK35" s="342"/>
      <c r="AAL35" s="342"/>
      <c r="AAM35" s="342"/>
      <c r="AAN35" s="342"/>
      <c r="AAO35" s="342"/>
      <c r="AAP35" s="342"/>
      <c r="AAQ35" s="342"/>
      <c r="AAR35" s="342"/>
      <c r="AAS35" s="342"/>
      <c r="AAT35" s="342"/>
      <c r="AAU35" s="342"/>
      <c r="AAV35" s="342"/>
      <c r="AAW35" s="342"/>
      <c r="AAX35" s="342"/>
      <c r="AAY35" s="342"/>
      <c r="AAZ35" s="342"/>
      <c r="ABA35" s="342"/>
      <c r="ABB35" s="342"/>
      <c r="ABC35" s="342"/>
      <c r="ABD35" s="342"/>
      <c r="ABE35" s="342"/>
      <c r="ABF35" s="342"/>
      <c r="ABG35" s="342"/>
      <c r="ABH35" s="342"/>
      <c r="ABI35" s="342"/>
      <c r="ABJ35" s="342"/>
      <c r="ABK35" s="342"/>
      <c r="ABL35" s="342"/>
      <c r="ABM35" s="342"/>
      <c r="ABN35" s="342"/>
      <c r="ABO35" s="342"/>
      <c r="ABP35" s="342"/>
      <c r="ABQ35" s="342"/>
      <c r="ABR35" s="342"/>
      <c r="ABS35" s="342"/>
      <c r="ABT35" s="342"/>
      <c r="ABU35" s="342"/>
      <c r="ABV35" s="342"/>
      <c r="ABW35" s="342"/>
      <c r="ABX35" s="342"/>
      <c r="ABY35" s="342"/>
      <c r="ABZ35" s="342"/>
      <c r="ACA35" s="342"/>
      <c r="ACB35" s="342"/>
      <c r="ACC35" s="342"/>
      <c r="ACD35" s="342"/>
      <c r="ACE35" s="342"/>
      <c r="ACF35" s="342"/>
      <c r="ACG35" s="342"/>
      <c r="ACH35" s="342"/>
      <c r="ACI35" s="342"/>
      <c r="ACJ35" s="342"/>
      <c r="ACK35" s="342"/>
      <c r="ACL35" s="342"/>
      <c r="ACM35" s="342"/>
      <c r="ACN35" s="342"/>
      <c r="ACO35" s="342"/>
      <c r="ACP35" s="342"/>
      <c r="ACQ35" s="342"/>
      <c r="ACR35" s="342"/>
      <c r="ACS35" s="342"/>
      <c r="ACT35" s="342"/>
      <c r="ACU35" s="342"/>
      <c r="ACV35" s="342"/>
      <c r="ACW35" s="342"/>
      <c r="ACX35" s="342"/>
      <c r="ACY35" s="342"/>
      <c r="ACZ35" s="342"/>
      <c r="ADA35" s="342"/>
      <c r="ADB35" s="342"/>
      <c r="ADC35" s="342"/>
      <c r="ADD35" s="342"/>
      <c r="ADE35" s="342"/>
      <c r="ADF35" s="342"/>
      <c r="ADG35" s="342"/>
      <c r="ADH35" s="342"/>
      <c r="ADI35" s="342"/>
      <c r="ADJ35" s="342"/>
      <c r="ADK35" s="342"/>
      <c r="ADL35" s="342"/>
      <c r="ADM35" s="342"/>
      <c r="ADN35" s="342"/>
      <c r="ADO35" s="342"/>
      <c r="ADP35" s="342"/>
      <c r="ADQ35" s="342"/>
      <c r="ADR35" s="342"/>
      <c r="ADS35" s="342"/>
      <c r="ADT35" s="342"/>
      <c r="ADU35" s="342"/>
      <c r="ADV35" s="342"/>
      <c r="ADW35" s="342"/>
      <c r="ADX35" s="342"/>
      <c r="ADY35" s="342"/>
      <c r="ADZ35" s="342"/>
      <c r="AEA35" s="342"/>
      <c r="AEB35" s="342"/>
      <c r="AEC35" s="342"/>
      <c r="AED35" s="342"/>
      <c r="AEE35" s="342"/>
      <c r="AEF35" s="342"/>
      <c r="AEG35" s="342"/>
      <c r="AEH35" s="342"/>
      <c r="AEI35" s="342"/>
      <c r="AEJ35" s="342"/>
      <c r="AEK35" s="342"/>
      <c r="AEL35" s="342"/>
      <c r="AEM35" s="342"/>
      <c r="AEN35" s="342"/>
      <c r="AEO35" s="342"/>
      <c r="AEP35" s="342"/>
      <c r="AEQ35" s="342"/>
      <c r="AER35" s="342"/>
      <c r="AES35" s="342"/>
      <c r="AET35" s="342"/>
      <c r="AEU35" s="342"/>
      <c r="AEV35" s="342"/>
      <c r="AEW35" s="342"/>
      <c r="AEX35" s="342"/>
      <c r="AEY35" s="342"/>
      <c r="AEZ35" s="342"/>
      <c r="AFA35" s="342"/>
      <c r="AFB35" s="342"/>
      <c r="AFC35" s="342"/>
      <c r="AFD35" s="342"/>
      <c r="AFE35" s="342"/>
      <c r="AFF35" s="342"/>
      <c r="AFG35" s="342"/>
      <c r="AFH35" s="342"/>
      <c r="AFI35" s="342"/>
      <c r="AFJ35" s="342"/>
      <c r="AFK35" s="342"/>
      <c r="AFL35" s="342"/>
      <c r="AFM35" s="342"/>
      <c r="AFN35" s="342"/>
      <c r="AFO35" s="342"/>
      <c r="AFP35" s="342"/>
      <c r="AFQ35" s="342"/>
      <c r="AFR35" s="342"/>
      <c r="AFS35" s="342"/>
      <c r="AFT35" s="342"/>
      <c r="AFU35" s="342"/>
      <c r="AFV35" s="342"/>
      <c r="AFW35" s="342"/>
      <c r="AFX35" s="342"/>
      <c r="AFY35" s="342"/>
      <c r="AFZ35" s="342"/>
      <c r="AGA35" s="342"/>
      <c r="AGB35" s="342"/>
      <c r="AGC35" s="342"/>
      <c r="AGD35" s="342"/>
      <c r="AGE35" s="342"/>
      <c r="AGF35" s="342"/>
      <c r="AGG35" s="342"/>
      <c r="AGH35" s="342"/>
      <c r="AGI35" s="342"/>
      <c r="AGJ35" s="342"/>
      <c r="AGK35" s="342"/>
      <c r="AGL35" s="342"/>
      <c r="AGM35" s="342"/>
      <c r="AGN35" s="342"/>
      <c r="AGO35" s="342"/>
      <c r="AGP35" s="342"/>
      <c r="AGQ35" s="342"/>
      <c r="AGR35" s="342"/>
      <c r="AGS35" s="342"/>
      <c r="AGT35" s="342"/>
      <c r="AGU35" s="342"/>
      <c r="AGV35" s="342"/>
      <c r="AGW35" s="342"/>
      <c r="AGX35" s="342"/>
      <c r="AGY35" s="342"/>
      <c r="AGZ35" s="342"/>
      <c r="AHA35" s="342"/>
      <c r="AHB35" s="342"/>
      <c r="AHC35" s="342"/>
      <c r="AHD35" s="342"/>
      <c r="AHE35" s="342"/>
      <c r="AHF35" s="342"/>
      <c r="AHG35" s="342"/>
      <c r="AHH35" s="342"/>
      <c r="AHI35" s="342"/>
      <c r="AHJ35" s="342"/>
      <c r="AHK35" s="342"/>
      <c r="AHL35" s="342"/>
      <c r="AHM35" s="342"/>
      <c r="AHN35" s="342"/>
      <c r="AHO35" s="342"/>
      <c r="AHP35" s="342"/>
      <c r="AHQ35" s="342"/>
      <c r="AHR35" s="342"/>
      <c r="AHS35" s="342"/>
      <c r="AHT35" s="342"/>
      <c r="AHU35" s="342"/>
      <c r="AHV35" s="342"/>
      <c r="AHW35" s="342"/>
      <c r="AHX35" s="342"/>
      <c r="AHY35" s="342"/>
      <c r="AHZ35" s="342"/>
      <c r="AIA35" s="342"/>
      <c r="AIB35" s="342"/>
      <c r="AIC35" s="342"/>
      <c r="AID35" s="342"/>
      <c r="AIE35" s="342"/>
      <c r="AIF35" s="342"/>
      <c r="AIG35" s="342"/>
      <c r="AIH35" s="342"/>
      <c r="AII35" s="342"/>
      <c r="AIJ35" s="342"/>
      <c r="AIK35" s="342"/>
      <c r="AIL35" s="342"/>
      <c r="AIM35" s="342"/>
      <c r="AIN35" s="342"/>
      <c r="AIO35" s="342"/>
      <c r="AIP35" s="342"/>
      <c r="AIQ35" s="342"/>
      <c r="AIR35" s="342"/>
      <c r="AIS35" s="342"/>
      <c r="AIT35" s="342"/>
      <c r="AIU35" s="342"/>
      <c r="AIV35" s="342"/>
      <c r="AIW35" s="342"/>
      <c r="AIX35" s="342"/>
      <c r="AIY35" s="342"/>
      <c r="AIZ35" s="342"/>
      <c r="AJA35" s="342"/>
      <c r="AJB35" s="342"/>
      <c r="AJC35" s="342"/>
      <c r="AJD35" s="342"/>
      <c r="AJE35" s="342"/>
      <c r="AJF35" s="342"/>
      <c r="AJG35" s="342"/>
      <c r="AJH35" s="342"/>
      <c r="AJI35" s="342"/>
      <c r="AJJ35" s="342"/>
      <c r="AJK35" s="342"/>
      <c r="AJL35" s="342"/>
      <c r="AJM35" s="342"/>
      <c r="AJN35" s="342"/>
      <c r="AJO35" s="342"/>
      <c r="AJP35" s="342"/>
      <c r="AJQ35" s="342"/>
      <c r="AJR35" s="342"/>
      <c r="AJS35" s="342"/>
      <c r="AJT35" s="342"/>
      <c r="AJU35" s="342"/>
      <c r="AJV35" s="342"/>
      <c r="AJW35" s="342"/>
      <c r="AJX35" s="342"/>
      <c r="AJY35" s="342"/>
      <c r="AJZ35" s="342"/>
      <c r="AKA35" s="342"/>
      <c r="AKB35" s="342"/>
      <c r="AKC35" s="342"/>
      <c r="AKD35" s="342"/>
      <c r="AKE35" s="342"/>
      <c r="AKF35" s="342"/>
      <c r="AKG35" s="342"/>
      <c r="AKH35" s="342"/>
      <c r="AKI35" s="342"/>
      <c r="AKJ35" s="342"/>
      <c r="AKK35" s="342"/>
      <c r="AKL35" s="342"/>
      <c r="AKM35" s="342"/>
      <c r="AKN35" s="342"/>
      <c r="AKO35" s="342"/>
      <c r="AKP35" s="342"/>
      <c r="AKQ35" s="342"/>
      <c r="AKR35" s="342"/>
      <c r="AKS35" s="342"/>
      <c r="AKT35" s="342"/>
      <c r="AKU35" s="342"/>
    </row>
    <row r="36" spans="1:983" s="140" customFormat="1" ht="39.950000000000003" customHeight="1" x14ac:dyDescent="0.7">
      <c r="A36" s="339" t="s">
        <v>69</v>
      </c>
      <c r="B36" s="368">
        <v>70841263</v>
      </c>
      <c r="C36" s="368">
        <v>5784174</v>
      </c>
      <c r="D36" s="369">
        <v>1975740.0000000002</v>
      </c>
      <c r="E36" s="368">
        <v>11116710</v>
      </c>
      <c r="F36" s="369">
        <v>65142742.000000007</v>
      </c>
      <c r="G36" s="368">
        <v>6251799</v>
      </c>
      <c r="H36" s="368">
        <v>6228084.1519867228</v>
      </c>
      <c r="I36" s="368">
        <v>2624320</v>
      </c>
      <c r="J36" s="368">
        <v>169964832.15198672</v>
      </c>
      <c r="K36" s="369"/>
      <c r="L36" s="369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  <c r="AA36" s="342"/>
      <c r="AB36" s="342"/>
      <c r="AC36" s="342"/>
      <c r="AD36" s="342"/>
      <c r="AE36" s="342"/>
      <c r="AF36" s="342"/>
      <c r="AG36" s="342"/>
      <c r="AH36" s="342"/>
      <c r="AI36" s="342"/>
      <c r="AJ36" s="342"/>
      <c r="AK36" s="342"/>
      <c r="AL36" s="342"/>
      <c r="AM36" s="342"/>
      <c r="AN36" s="342"/>
      <c r="AO36" s="342"/>
      <c r="AP36" s="342"/>
      <c r="AQ36" s="342"/>
      <c r="AR36" s="342"/>
      <c r="AS36" s="342"/>
      <c r="AT36" s="342"/>
      <c r="AU36" s="342"/>
      <c r="AV36" s="342"/>
      <c r="AW36" s="342"/>
      <c r="AX36" s="342"/>
      <c r="AY36" s="342"/>
      <c r="AZ36" s="342"/>
      <c r="BA36" s="342"/>
      <c r="BB36" s="342"/>
      <c r="BC36" s="342"/>
      <c r="BD36" s="342"/>
      <c r="BE36" s="342"/>
      <c r="BF36" s="342"/>
      <c r="BG36" s="342"/>
      <c r="BH36" s="342"/>
      <c r="BI36" s="342"/>
      <c r="BJ36" s="342"/>
      <c r="BK36" s="342"/>
      <c r="BL36" s="342"/>
      <c r="BM36" s="342"/>
      <c r="BN36" s="342"/>
      <c r="BO36" s="342"/>
      <c r="BP36" s="342"/>
      <c r="BQ36" s="342"/>
      <c r="BR36" s="342"/>
      <c r="BS36" s="342"/>
      <c r="BT36" s="342"/>
      <c r="BU36" s="342"/>
      <c r="BV36" s="342"/>
      <c r="BW36" s="342"/>
      <c r="BX36" s="342"/>
      <c r="BY36" s="342"/>
      <c r="BZ36" s="342"/>
      <c r="CA36" s="342"/>
      <c r="CB36" s="342"/>
      <c r="CC36" s="342"/>
      <c r="CD36" s="342"/>
      <c r="CE36" s="342"/>
      <c r="CF36" s="342"/>
      <c r="CG36" s="342"/>
      <c r="CH36" s="342"/>
      <c r="CI36" s="342"/>
      <c r="CJ36" s="342"/>
      <c r="CK36" s="342"/>
      <c r="CL36" s="342"/>
      <c r="CM36" s="342"/>
      <c r="CN36" s="342"/>
      <c r="CO36" s="342"/>
      <c r="CP36" s="342"/>
      <c r="CQ36" s="342"/>
      <c r="CR36" s="342"/>
      <c r="CS36" s="342"/>
      <c r="CT36" s="342"/>
      <c r="CU36" s="342"/>
      <c r="CV36" s="342"/>
      <c r="CW36" s="342"/>
      <c r="CX36" s="342"/>
      <c r="CY36" s="342"/>
      <c r="CZ36" s="342"/>
      <c r="DA36" s="342"/>
      <c r="DB36" s="342"/>
      <c r="DC36" s="342"/>
      <c r="DD36" s="342"/>
      <c r="DE36" s="342"/>
      <c r="DF36" s="342"/>
      <c r="DG36" s="342"/>
      <c r="DH36" s="342"/>
      <c r="DI36" s="342"/>
      <c r="DJ36" s="342"/>
      <c r="DK36" s="342"/>
      <c r="DL36" s="342"/>
      <c r="DM36" s="342"/>
      <c r="DN36" s="342"/>
      <c r="DO36" s="342"/>
      <c r="DP36" s="342"/>
      <c r="DQ36" s="342"/>
      <c r="DR36" s="342"/>
      <c r="DS36" s="342"/>
      <c r="DT36" s="342"/>
      <c r="DU36" s="342"/>
      <c r="DV36" s="342"/>
      <c r="DW36" s="342"/>
      <c r="DX36" s="342"/>
      <c r="DY36" s="342"/>
      <c r="DZ36" s="342"/>
      <c r="EA36" s="342"/>
      <c r="EB36" s="342"/>
      <c r="EC36" s="342"/>
      <c r="ED36" s="342"/>
      <c r="EE36" s="342"/>
      <c r="EF36" s="342"/>
      <c r="EG36" s="342"/>
      <c r="EH36" s="342"/>
      <c r="EI36" s="342"/>
      <c r="EJ36" s="342"/>
      <c r="EK36" s="342"/>
      <c r="EL36" s="342"/>
      <c r="EM36" s="342"/>
      <c r="EN36" s="342"/>
      <c r="EO36" s="342"/>
      <c r="EP36" s="342"/>
      <c r="EQ36" s="342"/>
      <c r="ER36" s="342"/>
      <c r="ES36" s="342"/>
      <c r="ET36" s="342"/>
      <c r="EU36" s="342"/>
      <c r="EV36" s="342"/>
      <c r="EW36" s="342"/>
      <c r="EX36" s="342"/>
      <c r="EY36" s="342"/>
      <c r="EZ36" s="342"/>
      <c r="FA36" s="342"/>
      <c r="FB36" s="342"/>
      <c r="FC36" s="342"/>
      <c r="FD36" s="342"/>
      <c r="FE36" s="342"/>
      <c r="FF36" s="342"/>
      <c r="FG36" s="342"/>
      <c r="FH36" s="342"/>
      <c r="FI36" s="342"/>
      <c r="FJ36" s="342"/>
      <c r="FK36" s="342"/>
      <c r="FL36" s="342"/>
      <c r="FM36" s="342"/>
      <c r="FN36" s="342"/>
      <c r="FO36" s="342"/>
      <c r="FP36" s="342"/>
      <c r="FQ36" s="342"/>
      <c r="FR36" s="342"/>
      <c r="FS36" s="342"/>
      <c r="FT36" s="342"/>
      <c r="FU36" s="342"/>
      <c r="FV36" s="342"/>
      <c r="FW36" s="342"/>
      <c r="FX36" s="342"/>
      <c r="FY36" s="342"/>
      <c r="FZ36" s="342"/>
      <c r="GA36" s="342"/>
      <c r="GB36" s="342"/>
      <c r="GC36" s="342"/>
      <c r="GD36" s="342"/>
      <c r="GE36" s="342"/>
      <c r="GF36" s="342"/>
      <c r="GG36" s="342"/>
      <c r="GH36" s="342"/>
      <c r="GI36" s="342"/>
      <c r="GJ36" s="342"/>
      <c r="GK36" s="342"/>
      <c r="GL36" s="342"/>
      <c r="GM36" s="342"/>
      <c r="GN36" s="342"/>
      <c r="GO36" s="342"/>
      <c r="GP36" s="342"/>
      <c r="GQ36" s="342"/>
      <c r="GR36" s="342"/>
      <c r="GS36" s="342"/>
      <c r="GT36" s="342"/>
      <c r="GU36" s="342"/>
      <c r="GV36" s="342"/>
      <c r="GW36" s="342"/>
      <c r="GX36" s="342"/>
      <c r="GY36" s="342"/>
      <c r="GZ36" s="342"/>
      <c r="HA36" s="342"/>
      <c r="HB36" s="342"/>
      <c r="HC36" s="342"/>
      <c r="HD36" s="342"/>
      <c r="HE36" s="342"/>
      <c r="HF36" s="342"/>
      <c r="HG36" s="342"/>
      <c r="HH36" s="342"/>
      <c r="HI36" s="342"/>
      <c r="HJ36" s="342"/>
      <c r="HK36" s="342"/>
      <c r="HL36" s="342"/>
      <c r="HM36" s="342"/>
      <c r="HN36" s="342"/>
      <c r="HO36" s="342"/>
      <c r="HP36" s="342"/>
      <c r="HQ36" s="342"/>
      <c r="HR36" s="342"/>
      <c r="HS36" s="342"/>
      <c r="HT36" s="342"/>
      <c r="HU36" s="342"/>
      <c r="HV36" s="342"/>
      <c r="HW36" s="342"/>
      <c r="HX36" s="342"/>
      <c r="HY36" s="342"/>
      <c r="HZ36" s="342"/>
      <c r="IA36" s="342"/>
      <c r="IB36" s="342"/>
      <c r="IC36" s="342"/>
      <c r="ID36" s="342"/>
      <c r="IE36" s="342"/>
      <c r="IF36" s="342"/>
      <c r="IG36" s="342"/>
      <c r="IH36" s="342"/>
      <c r="II36" s="342"/>
      <c r="IJ36" s="342"/>
      <c r="IK36" s="342"/>
      <c r="IL36" s="342"/>
      <c r="IM36" s="342"/>
      <c r="IN36" s="342"/>
      <c r="IO36" s="342"/>
      <c r="IP36" s="342"/>
      <c r="IQ36" s="342"/>
      <c r="IR36" s="342"/>
      <c r="IS36" s="342"/>
      <c r="IT36" s="342"/>
      <c r="IU36" s="342"/>
      <c r="IV36" s="342"/>
      <c r="IW36" s="342"/>
      <c r="IX36" s="342"/>
      <c r="IY36" s="342"/>
      <c r="IZ36" s="342"/>
      <c r="JA36" s="342"/>
      <c r="JB36" s="342"/>
      <c r="JC36" s="342"/>
      <c r="JD36" s="342"/>
      <c r="JE36" s="342"/>
      <c r="JF36" s="342"/>
      <c r="JG36" s="342"/>
      <c r="JH36" s="342"/>
      <c r="JI36" s="342"/>
      <c r="JJ36" s="342"/>
      <c r="JK36" s="342"/>
      <c r="JL36" s="342"/>
      <c r="JM36" s="342"/>
      <c r="JN36" s="342"/>
      <c r="JO36" s="342"/>
      <c r="JP36" s="342"/>
      <c r="JQ36" s="342"/>
      <c r="JR36" s="342"/>
      <c r="JS36" s="342"/>
      <c r="JT36" s="342"/>
      <c r="JU36" s="342"/>
      <c r="JV36" s="342"/>
      <c r="JW36" s="342"/>
      <c r="JX36" s="342"/>
      <c r="JY36" s="342"/>
      <c r="JZ36" s="342"/>
      <c r="KA36" s="342"/>
      <c r="KB36" s="342"/>
      <c r="KC36" s="342"/>
      <c r="KD36" s="342"/>
      <c r="KE36" s="342"/>
      <c r="KF36" s="342"/>
      <c r="KG36" s="342"/>
      <c r="KH36" s="342"/>
      <c r="KI36" s="342"/>
      <c r="KJ36" s="342"/>
      <c r="KK36" s="342"/>
      <c r="KL36" s="342"/>
      <c r="KM36" s="342"/>
      <c r="KN36" s="342"/>
      <c r="KO36" s="342"/>
      <c r="KP36" s="342"/>
      <c r="KQ36" s="342"/>
      <c r="KR36" s="342"/>
      <c r="KS36" s="342"/>
      <c r="KT36" s="342"/>
      <c r="KU36" s="342"/>
      <c r="KV36" s="342"/>
      <c r="KW36" s="342"/>
      <c r="KX36" s="342"/>
      <c r="KY36" s="342"/>
      <c r="KZ36" s="342"/>
      <c r="LA36" s="342"/>
      <c r="LB36" s="342"/>
      <c r="LC36" s="342"/>
      <c r="LD36" s="342"/>
      <c r="LE36" s="342"/>
      <c r="LF36" s="342"/>
      <c r="LG36" s="342"/>
      <c r="LH36" s="342"/>
      <c r="LI36" s="342"/>
      <c r="LJ36" s="342"/>
      <c r="LK36" s="342"/>
      <c r="LL36" s="342"/>
      <c r="LM36" s="342"/>
      <c r="LN36" s="342"/>
      <c r="LO36" s="342"/>
      <c r="LP36" s="342"/>
      <c r="LQ36" s="342"/>
      <c r="LR36" s="342"/>
      <c r="LS36" s="342"/>
      <c r="LT36" s="342"/>
      <c r="LU36" s="342"/>
      <c r="LV36" s="342"/>
      <c r="LW36" s="342"/>
      <c r="LX36" s="342"/>
      <c r="LY36" s="342"/>
      <c r="LZ36" s="342"/>
      <c r="MA36" s="342"/>
      <c r="MB36" s="342"/>
      <c r="MC36" s="342"/>
      <c r="MD36" s="342"/>
      <c r="ME36" s="342"/>
      <c r="MF36" s="342"/>
      <c r="MG36" s="342"/>
      <c r="MH36" s="342"/>
      <c r="MI36" s="342"/>
      <c r="MJ36" s="342"/>
      <c r="MK36" s="342"/>
      <c r="ML36" s="342"/>
      <c r="MM36" s="342"/>
      <c r="MN36" s="342"/>
      <c r="MO36" s="342"/>
      <c r="MP36" s="342"/>
      <c r="MQ36" s="342"/>
      <c r="MR36" s="342"/>
      <c r="MS36" s="342"/>
      <c r="MT36" s="342"/>
      <c r="MU36" s="342"/>
      <c r="MV36" s="342"/>
      <c r="MW36" s="342"/>
      <c r="MX36" s="342"/>
      <c r="MY36" s="342"/>
      <c r="MZ36" s="342"/>
      <c r="NA36" s="342"/>
      <c r="NB36" s="342"/>
      <c r="NC36" s="342"/>
      <c r="ND36" s="342"/>
      <c r="NE36" s="342"/>
      <c r="NF36" s="342"/>
      <c r="NG36" s="342"/>
      <c r="NH36" s="342"/>
      <c r="NI36" s="342"/>
      <c r="NJ36" s="342"/>
      <c r="NK36" s="342"/>
      <c r="NL36" s="342"/>
      <c r="NM36" s="342"/>
      <c r="NN36" s="342"/>
      <c r="NO36" s="342"/>
      <c r="NP36" s="342"/>
      <c r="NQ36" s="342"/>
      <c r="NR36" s="342"/>
      <c r="NS36" s="342"/>
      <c r="NT36" s="342"/>
      <c r="NU36" s="342"/>
      <c r="NV36" s="342"/>
      <c r="NW36" s="342"/>
      <c r="NX36" s="342"/>
      <c r="NY36" s="342"/>
      <c r="NZ36" s="342"/>
      <c r="OA36" s="342"/>
      <c r="OB36" s="342"/>
      <c r="OC36" s="342"/>
      <c r="OD36" s="342"/>
      <c r="OE36" s="342"/>
      <c r="OF36" s="342"/>
      <c r="OG36" s="342"/>
      <c r="OH36" s="342"/>
      <c r="OI36" s="342"/>
      <c r="OJ36" s="342"/>
      <c r="OK36" s="342"/>
      <c r="OL36" s="342"/>
      <c r="OM36" s="342"/>
      <c r="ON36" s="342"/>
      <c r="OO36" s="342"/>
      <c r="OP36" s="342"/>
      <c r="OQ36" s="342"/>
      <c r="OR36" s="342"/>
      <c r="OS36" s="342"/>
      <c r="OT36" s="342"/>
      <c r="OU36" s="342"/>
      <c r="OV36" s="342"/>
      <c r="OW36" s="342"/>
      <c r="OX36" s="342"/>
      <c r="OY36" s="342"/>
      <c r="OZ36" s="342"/>
      <c r="PA36" s="342"/>
      <c r="PB36" s="342"/>
      <c r="PC36" s="342"/>
      <c r="PD36" s="342"/>
      <c r="PE36" s="342"/>
      <c r="PF36" s="342"/>
      <c r="PG36" s="342"/>
      <c r="PH36" s="342"/>
      <c r="PI36" s="342"/>
      <c r="PJ36" s="342"/>
      <c r="PK36" s="342"/>
      <c r="PL36" s="342"/>
      <c r="PM36" s="342"/>
      <c r="PN36" s="342"/>
      <c r="PO36" s="342"/>
      <c r="PP36" s="342"/>
      <c r="PQ36" s="342"/>
      <c r="PR36" s="342"/>
      <c r="PS36" s="342"/>
      <c r="PT36" s="342"/>
      <c r="PU36" s="342"/>
      <c r="PV36" s="342"/>
      <c r="PW36" s="342"/>
      <c r="PX36" s="342"/>
      <c r="PY36" s="342"/>
      <c r="PZ36" s="342"/>
      <c r="QA36" s="342"/>
      <c r="QB36" s="342"/>
      <c r="QC36" s="342"/>
      <c r="QD36" s="342"/>
      <c r="QE36" s="342"/>
      <c r="QF36" s="342"/>
      <c r="QG36" s="342"/>
      <c r="QH36" s="342"/>
      <c r="QI36" s="342"/>
      <c r="QJ36" s="342"/>
      <c r="QK36" s="342"/>
      <c r="QL36" s="342"/>
      <c r="QM36" s="342"/>
      <c r="QN36" s="342"/>
      <c r="QO36" s="342"/>
      <c r="QP36" s="342"/>
      <c r="QQ36" s="342"/>
      <c r="QR36" s="342"/>
      <c r="QS36" s="342"/>
      <c r="QT36" s="342"/>
      <c r="QU36" s="342"/>
      <c r="QV36" s="342"/>
      <c r="QW36" s="342"/>
      <c r="QX36" s="342"/>
      <c r="QY36" s="342"/>
      <c r="QZ36" s="342"/>
      <c r="RA36" s="342"/>
      <c r="RB36" s="342"/>
      <c r="RC36" s="342"/>
      <c r="RD36" s="342"/>
      <c r="RE36" s="342"/>
      <c r="RF36" s="342"/>
      <c r="RG36" s="342"/>
      <c r="RH36" s="342"/>
      <c r="RI36" s="342"/>
      <c r="RJ36" s="342"/>
      <c r="RK36" s="342"/>
      <c r="RL36" s="342"/>
      <c r="RM36" s="342"/>
      <c r="RN36" s="342"/>
      <c r="RO36" s="342"/>
      <c r="RP36" s="342"/>
      <c r="RQ36" s="342"/>
      <c r="RR36" s="342"/>
      <c r="RS36" s="342"/>
      <c r="RT36" s="342"/>
      <c r="RU36" s="342"/>
      <c r="RV36" s="342"/>
      <c r="RW36" s="342"/>
      <c r="RX36" s="342"/>
      <c r="RY36" s="342"/>
      <c r="RZ36" s="342"/>
      <c r="SA36" s="342"/>
      <c r="SB36" s="342"/>
      <c r="SC36" s="342"/>
      <c r="SD36" s="342"/>
      <c r="SE36" s="342"/>
      <c r="SF36" s="342"/>
      <c r="SG36" s="342"/>
      <c r="SH36" s="342"/>
      <c r="SI36" s="342"/>
      <c r="SJ36" s="342"/>
      <c r="SK36" s="342"/>
      <c r="SL36" s="342"/>
      <c r="SM36" s="342"/>
      <c r="SN36" s="342"/>
      <c r="SO36" s="342"/>
      <c r="SP36" s="342"/>
      <c r="SQ36" s="342"/>
      <c r="SR36" s="342"/>
      <c r="SS36" s="342"/>
      <c r="ST36" s="342"/>
      <c r="SU36" s="342"/>
      <c r="SV36" s="342"/>
      <c r="SW36" s="342"/>
      <c r="SX36" s="342"/>
      <c r="SY36" s="342"/>
      <c r="SZ36" s="342"/>
      <c r="TA36" s="342"/>
      <c r="TB36" s="342"/>
      <c r="TC36" s="342"/>
      <c r="TD36" s="342"/>
      <c r="TE36" s="342"/>
      <c r="TF36" s="342"/>
      <c r="TG36" s="342"/>
      <c r="TH36" s="342"/>
      <c r="TI36" s="342"/>
      <c r="TJ36" s="342"/>
      <c r="TK36" s="342"/>
      <c r="TL36" s="342"/>
      <c r="TM36" s="342"/>
      <c r="TN36" s="342"/>
      <c r="TO36" s="342"/>
      <c r="TP36" s="342"/>
      <c r="TQ36" s="342"/>
      <c r="TR36" s="342"/>
      <c r="TS36" s="342"/>
      <c r="TT36" s="342"/>
      <c r="TU36" s="342"/>
      <c r="TV36" s="342"/>
      <c r="TW36" s="342"/>
      <c r="TX36" s="342"/>
      <c r="TY36" s="342"/>
      <c r="TZ36" s="342"/>
      <c r="UA36" s="342"/>
      <c r="UB36" s="342"/>
      <c r="UC36" s="342"/>
      <c r="UD36" s="342"/>
      <c r="UE36" s="342"/>
      <c r="UF36" s="342"/>
      <c r="UG36" s="342"/>
      <c r="UH36" s="342"/>
      <c r="UI36" s="342"/>
      <c r="UJ36" s="342"/>
      <c r="UK36" s="342"/>
      <c r="UL36" s="342"/>
      <c r="UM36" s="342"/>
      <c r="UN36" s="342"/>
      <c r="UO36" s="342"/>
      <c r="UP36" s="342"/>
      <c r="UQ36" s="342"/>
      <c r="UR36" s="342"/>
      <c r="US36" s="342"/>
      <c r="UT36" s="342"/>
      <c r="UU36" s="342"/>
      <c r="UV36" s="342"/>
      <c r="UW36" s="342"/>
      <c r="UX36" s="342"/>
      <c r="UY36" s="342"/>
      <c r="UZ36" s="342"/>
      <c r="VA36" s="342"/>
      <c r="VB36" s="342"/>
      <c r="VC36" s="342"/>
      <c r="VD36" s="342"/>
      <c r="VE36" s="342"/>
      <c r="VF36" s="342"/>
      <c r="VG36" s="342"/>
      <c r="VH36" s="342"/>
      <c r="VI36" s="342"/>
      <c r="VJ36" s="342"/>
      <c r="VK36" s="342"/>
      <c r="VL36" s="342"/>
      <c r="VM36" s="342"/>
      <c r="VN36" s="342"/>
      <c r="VO36" s="342"/>
      <c r="VP36" s="342"/>
      <c r="VQ36" s="342"/>
      <c r="VR36" s="342"/>
      <c r="VS36" s="342"/>
      <c r="VT36" s="342"/>
      <c r="VU36" s="342"/>
      <c r="VV36" s="342"/>
      <c r="VW36" s="342"/>
      <c r="VX36" s="342"/>
      <c r="VY36" s="342"/>
      <c r="VZ36" s="342"/>
      <c r="WA36" s="342"/>
      <c r="WB36" s="342"/>
      <c r="WC36" s="342"/>
      <c r="WD36" s="342"/>
      <c r="WE36" s="342"/>
      <c r="WF36" s="342"/>
      <c r="WG36" s="342"/>
      <c r="WH36" s="342"/>
      <c r="WI36" s="342"/>
      <c r="WJ36" s="342"/>
      <c r="WK36" s="342"/>
      <c r="WL36" s="342"/>
      <c r="WM36" s="342"/>
      <c r="WN36" s="342"/>
      <c r="WO36" s="342"/>
      <c r="WP36" s="342"/>
      <c r="WQ36" s="342"/>
      <c r="WR36" s="342"/>
      <c r="WS36" s="342"/>
      <c r="WT36" s="342"/>
      <c r="WU36" s="342"/>
      <c r="WV36" s="342"/>
      <c r="WW36" s="342"/>
      <c r="WX36" s="342"/>
      <c r="WY36" s="342"/>
      <c r="WZ36" s="342"/>
      <c r="XA36" s="342"/>
      <c r="XB36" s="342"/>
      <c r="XC36" s="342"/>
      <c r="XD36" s="342"/>
      <c r="XE36" s="342"/>
      <c r="XF36" s="342"/>
      <c r="XG36" s="342"/>
      <c r="XH36" s="342"/>
      <c r="XI36" s="342"/>
      <c r="XJ36" s="342"/>
      <c r="XK36" s="342"/>
      <c r="XL36" s="342"/>
      <c r="XM36" s="342"/>
      <c r="XN36" s="342"/>
      <c r="XO36" s="342"/>
      <c r="XP36" s="342"/>
      <c r="XQ36" s="342"/>
      <c r="XR36" s="342"/>
      <c r="XS36" s="342"/>
      <c r="XT36" s="342"/>
      <c r="XU36" s="342"/>
      <c r="XV36" s="342"/>
      <c r="XW36" s="342"/>
      <c r="XX36" s="342"/>
      <c r="XY36" s="342"/>
      <c r="XZ36" s="342"/>
      <c r="YA36" s="342"/>
      <c r="YB36" s="342"/>
      <c r="YC36" s="342"/>
      <c r="YD36" s="342"/>
      <c r="YE36" s="342"/>
      <c r="YF36" s="342"/>
      <c r="YG36" s="342"/>
      <c r="YH36" s="342"/>
      <c r="YI36" s="342"/>
      <c r="YJ36" s="342"/>
      <c r="YK36" s="342"/>
      <c r="YL36" s="342"/>
      <c r="YM36" s="342"/>
      <c r="YN36" s="342"/>
      <c r="YO36" s="342"/>
      <c r="YP36" s="342"/>
      <c r="YQ36" s="342"/>
      <c r="YR36" s="342"/>
      <c r="YS36" s="342"/>
      <c r="YT36" s="342"/>
      <c r="YU36" s="342"/>
      <c r="YV36" s="342"/>
      <c r="YW36" s="342"/>
      <c r="YX36" s="342"/>
      <c r="YY36" s="342"/>
      <c r="YZ36" s="342"/>
      <c r="ZA36" s="342"/>
      <c r="ZB36" s="342"/>
      <c r="ZC36" s="342"/>
      <c r="ZD36" s="342"/>
      <c r="ZE36" s="342"/>
      <c r="ZF36" s="342"/>
      <c r="ZG36" s="342"/>
      <c r="ZH36" s="342"/>
      <c r="ZI36" s="342"/>
      <c r="ZJ36" s="342"/>
      <c r="ZK36" s="342"/>
      <c r="ZL36" s="342"/>
      <c r="ZM36" s="342"/>
      <c r="ZN36" s="342"/>
      <c r="ZO36" s="342"/>
      <c r="ZP36" s="342"/>
      <c r="ZQ36" s="342"/>
      <c r="ZR36" s="342"/>
      <c r="ZS36" s="342"/>
      <c r="ZT36" s="342"/>
      <c r="ZU36" s="342"/>
      <c r="ZV36" s="342"/>
      <c r="ZW36" s="342"/>
      <c r="ZX36" s="342"/>
      <c r="ZY36" s="342"/>
      <c r="ZZ36" s="342"/>
      <c r="AAA36" s="342"/>
      <c r="AAB36" s="342"/>
      <c r="AAC36" s="342"/>
      <c r="AAD36" s="342"/>
      <c r="AAE36" s="342"/>
      <c r="AAF36" s="342"/>
      <c r="AAG36" s="342"/>
      <c r="AAH36" s="342"/>
      <c r="AAI36" s="342"/>
      <c r="AAJ36" s="342"/>
      <c r="AAK36" s="342"/>
      <c r="AAL36" s="342"/>
      <c r="AAM36" s="342"/>
      <c r="AAN36" s="342"/>
      <c r="AAO36" s="342"/>
      <c r="AAP36" s="342"/>
      <c r="AAQ36" s="342"/>
      <c r="AAR36" s="342"/>
      <c r="AAS36" s="342"/>
      <c r="AAT36" s="342"/>
      <c r="AAU36" s="342"/>
      <c r="AAV36" s="342"/>
      <c r="AAW36" s="342"/>
      <c r="AAX36" s="342"/>
      <c r="AAY36" s="342"/>
      <c r="AAZ36" s="342"/>
      <c r="ABA36" s="342"/>
      <c r="ABB36" s="342"/>
      <c r="ABC36" s="342"/>
      <c r="ABD36" s="342"/>
      <c r="ABE36" s="342"/>
      <c r="ABF36" s="342"/>
      <c r="ABG36" s="342"/>
      <c r="ABH36" s="342"/>
      <c r="ABI36" s="342"/>
      <c r="ABJ36" s="342"/>
      <c r="ABK36" s="342"/>
      <c r="ABL36" s="342"/>
      <c r="ABM36" s="342"/>
      <c r="ABN36" s="342"/>
      <c r="ABO36" s="342"/>
      <c r="ABP36" s="342"/>
      <c r="ABQ36" s="342"/>
      <c r="ABR36" s="342"/>
      <c r="ABS36" s="342"/>
      <c r="ABT36" s="342"/>
      <c r="ABU36" s="342"/>
      <c r="ABV36" s="342"/>
      <c r="ABW36" s="342"/>
      <c r="ABX36" s="342"/>
      <c r="ABY36" s="342"/>
      <c r="ABZ36" s="342"/>
      <c r="ACA36" s="342"/>
      <c r="ACB36" s="342"/>
      <c r="ACC36" s="342"/>
      <c r="ACD36" s="342"/>
      <c r="ACE36" s="342"/>
      <c r="ACF36" s="342"/>
      <c r="ACG36" s="342"/>
      <c r="ACH36" s="342"/>
      <c r="ACI36" s="342"/>
      <c r="ACJ36" s="342"/>
      <c r="ACK36" s="342"/>
      <c r="ACL36" s="342"/>
      <c r="ACM36" s="342"/>
      <c r="ACN36" s="342"/>
      <c r="ACO36" s="342"/>
      <c r="ACP36" s="342"/>
      <c r="ACQ36" s="342"/>
      <c r="ACR36" s="342"/>
      <c r="ACS36" s="342"/>
      <c r="ACT36" s="342"/>
      <c r="ACU36" s="342"/>
      <c r="ACV36" s="342"/>
      <c r="ACW36" s="342"/>
      <c r="ACX36" s="342"/>
      <c r="ACY36" s="342"/>
      <c r="ACZ36" s="342"/>
      <c r="ADA36" s="342"/>
      <c r="ADB36" s="342"/>
      <c r="ADC36" s="342"/>
      <c r="ADD36" s="342"/>
      <c r="ADE36" s="342"/>
      <c r="ADF36" s="342"/>
      <c r="ADG36" s="342"/>
      <c r="ADH36" s="342"/>
      <c r="ADI36" s="342"/>
      <c r="ADJ36" s="342"/>
      <c r="ADK36" s="342"/>
      <c r="ADL36" s="342"/>
      <c r="ADM36" s="342"/>
      <c r="ADN36" s="342"/>
      <c r="ADO36" s="342"/>
      <c r="ADP36" s="342"/>
      <c r="ADQ36" s="342"/>
      <c r="ADR36" s="342"/>
      <c r="ADS36" s="342"/>
      <c r="ADT36" s="342"/>
      <c r="ADU36" s="342"/>
      <c r="ADV36" s="342"/>
      <c r="ADW36" s="342"/>
      <c r="ADX36" s="342"/>
      <c r="ADY36" s="342"/>
      <c r="ADZ36" s="342"/>
      <c r="AEA36" s="342"/>
      <c r="AEB36" s="342"/>
      <c r="AEC36" s="342"/>
      <c r="AED36" s="342"/>
      <c r="AEE36" s="342"/>
      <c r="AEF36" s="342"/>
      <c r="AEG36" s="342"/>
      <c r="AEH36" s="342"/>
      <c r="AEI36" s="342"/>
      <c r="AEJ36" s="342"/>
      <c r="AEK36" s="342"/>
      <c r="AEL36" s="342"/>
      <c r="AEM36" s="342"/>
      <c r="AEN36" s="342"/>
      <c r="AEO36" s="342"/>
      <c r="AEP36" s="342"/>
      <c r="AEQ36" s="342"/>
      <c r="AER36" s="342"/>
      <c r="AES36" s="342"/>
      <c r="AET36" s="342"/>
      <c r="AEU36" s="342"/>
      <c r="AEV36" s="342"/>
      <c r="AEW36" s="342"/>
      <c r="AEX36" s="342"/>
      <c r="AEY36" s="342"/>
      <c r="AEZ36" s="342"/>
      <c r="AFA36" s="342"/>
      <c r="AFB36" s="342"/>
      <c r="AFC36" s="342"/>
      <c r="AFD36" s="342"/>
      <c r="AFE36" s="342"/>
      <c r="AFF36" s="342"/>
      <c r="AFG36" s="342"/>
      <c r="AFH36" s="342"/>
      <c r="AFI36" s="342"/>
      <c r="AFJ36" s="342"/>
      <c r="AFK36" s="342"/>
      <c r="AFL36" s="342"/>
      <c r="AFM36" s="342"/>
      <c r="AFN36" s="342"/>
      <c r="AFO36" s="342"/>
      <c r="AFP36" s="342"/>
      <c r="AFQ36" s="342"/>
      <c r="AFR36" s="342"/>
      <c r="AFS36" s="342"/>
      <c r="AFT36" s="342"/>
      <c r="AFU36" s="342"/>
      <c r="AFV36" s="342"/>
      <c r="AFW36" s="342"/>
      <c r="AFX36" s="342"/>
      <c r="AFY36" s="342"/>
      <c r="AFZ36" s="342"/>
      <c r="AGA36" s="342"/>
      <c r="AGB36" s="342"/>
      <c r="AGC36" s="342"/>
      <c r="AGD36" s="342"/>
      <c r="AGE36" s="342"/>
      <c r="AGF36" s="342"/>
      <c r="AGG36" s="342"/>
      <c r="AGH36" s="342"/>
      <c r="AGI36" s="342"/>
      <c r="AGJ36" s="342"/>
      <c r="AGK36" s="342"/>
      <c r="AGL36" s="342"/>
      <c r="AGM36" s="342"/>
      <c r="AGN36" s="342"/>
      <c r="AGO36" s="342"/>
      <c r="AGP36" s="342"/>
      <c r="AGQ36" s="342"/>
      <c r="AGR36" s="342"/>
      <c r="AGS36" s="342"/>
      <c r="AGT36" s="342"/>
      <c r="AGU36" s="342"/>
      <c r="AGV36" s="342"/>
      <c r="AGW36" s="342"/>
      <c r="AGX36" s="342"/>
      <c r="AGY36" s="342"/>
      <c r="AGZ36" s="342"/>
      <c r="AHA36" s="342"/>
      <c r="AHB36" s="342"/>
      <c r="AHC36" s="342"/>
      <c r="AHD36" s="342"/>
      <c r="AHE36" s="342"/>
      <c r="AHF36" s="342"/>
      <c r="AHG36" s="342"/>
      <c r="AHH36" s="342"/>
      <c r="AHI36" s="342"/>
      <c r="AHJ36" s="342"/>
      <c r="AHK36" s="342"/>
      <c r="AHL36" s="342"/>
      <c r="AHM36" s="342"/>
      <c r="AHN36" s="342"/>
      <c r="AHO36" s="342"/>
      <c r="AHP36" s="342"/>
      <c r="AHQ36" s="342"/>
      <c r="AHR36" s="342"/>
      <c r="AHS36" s="342"/>
      <c r="AHT36" s="342"/>
      <c r="AHU36" s="342"/>
      <c r="AHV36" s="342"/>
      <c r="AHW36" s="342"/>
      <c r="AHX36" s="342"/>
      <c r="AHY36" s="342"/>
      <c r="AHZ36" s="342"/>
      <c r="AIA36" s="342"/>
      <c r="AIB36" s="342"/>
      <c r="AIC36" s="342"/>
      <c r="AID36" s="342"/>
      <c r="AIE36" s="342"/>
      <c r="AIF36" s="342"/>
      <c r="AIG36" s="342"/>
      <c r="AIH36" s="342"/>
      <c r="AII36" s="342"/>
      <c r="AIJ36" s="342"/>
      <c r="AIK36" s="342"/>
      <c r="AIL36" s="342"/>
      <c r="AIM36" s="342"/>
      <c r="AIN36" s="342"/>
      <c r="AIO36" s="342"/>
      <c r="AIP36" s="342"/>
      <c r="AIQ36" s="342"/>
      <c r="AIR36" s="342"/>
      <c r="AIS36" s="342"/>
      <c r="AIT36" s="342"/>
      <c r="AIU36" s="342"/>
      <c r="AIV36" s="342"/>
      <c r="AIW36" s="342"/>
      <c r="AIX36" s="342"/>
      <c r="AIY36" s="342"/>
      <c r="AIZ36" s="342"/>
      <c r="AJA36" s="342"/>
      <c r="AJB36" s="342"/>
      <c r="AJC36" s="342"/>
      <c r="AJD36" s="342"/>
      <c r="AJE36" s="342"/>
      <c r="AJF36" s="342"/>
      <c r="AJG36" s="342"/>
      <c r="AJH36" s="342"/>
      <c r="AJI36" s="342"/>
      <c r="AJJ36" s="342"/>
      <c r="AJK36" s="342"/>
      <c r="AJL36" s="342"/>
      <c r="AJM36" s="342"/>
      <c r="AJN36" s="342"/>
      <c r="AJO36" s="342"/>
      <c r="AJP36" s="342"/>
      <c r="AJQ36" s="342"/>
      <c r="AJR36" s="342"/>
      <c r="AJS36" s="342"/>
      <c r="AJT36" s="342"/>
      <c r="AJU36" s="342"/>
      <c r="AJV36" s="342"/>
      <c r="AJW36" s="342"/>
      <c r="AJX36" s="342"/>
      <c r="AJY36" s="342"/>
      <c r="AJZ36" s="342"/>
      <c r="AKA36" s="342"/>
      <c r="AKB36" s="342"/>
      <c r="AKC36" s="342"/>
      <c r="AKD36" s="342"/>
      <c r="AKE36" s="342"/>
      <c r="AKF36" s="342"/>
      <c r="AKG36" s="342"/>
      <c r="AKH36" s="342"/>
      <c r="AKI36" s="342"/>
      <c r="AKJ36" s="342"/>
      <c r="AKK36" s="342"/>
      <c r="AKL36" s="342"/>
      <c r="AKM36" s="342"/>
      <c r="AKN36" s="342"/>
      <c r="AKO36" s="342"/>
      <c r="AKP36" s="342"/>
      <c r="AKQ36" s="342"/>
      <c r="AKR36" s="342"/>
      <c r="AKS36" s="342"/>
      <c r="AKT36" s="342"/>
      <c r="AKU36" s="342"/>
    </row>
    <row r="37" spans="1:983" s="140" customFormat="1" ht="39.950000000000003" customHeight="1" x14ac:dyDescent="0.7">
      <c r="A37" s="339" t="s">
        <v>70</v>
      </c>
      <c r="B37" s="368">
        <v>100094087</v>
      </c>
      <c r="C37" s="368">
        <v>7382767</v>
      </c>
      <c r="D37" s="369">
        <v>2380000</v>
      </c>
      <c r="E37" s="368">
        <v>21580740</v>
      </c>
      <c r="F37" s="369">
        <v>97870836</v>
      </c>
      <c r="G37" s="368">
        <v>9324612</v>
      </c>
      <c r="H37" s="368">
        <v>8556332.7449930869</v>
      </c>
      <c r="I37" s="368">
        <v>1684680.0000000044</v>
      </c>
      <c r="J37" s="368">
        <v>248874054.74499309</v>
      </c>
      <c r="K37" s="369"/>
      <c r="L37" s="369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  <c r="AH37" s="342"/>
      <c r="AI37" s="342"/>
      <c r="AJ37" s="342"/>
      <c r="AK37" s="342"/>
      <c r="AL37" s="342"/>
      <c r="AM37" s="342"/>
      <c r="AN37" s="342"/>
      <c r="AO37" s="342"/>
      <c r="AP37" s="342"/>
      <c r="AQ37" s="342"/>
      <c r="AR37" s="342"/>
      <c r="AS37" s="342"/>
      <c r="AT37" s="342"/>
      <c r="AU37" s="342"/>
      <c r="AV37" s="342"/>
      <c r="AW37" s="342"/>
      <c r="AX37" s="342"/>
      <c r="AY37" s="342"/>
      <c r="AZ37" s="342"/>
      <c r="BA37" s="342"/>
      <c r="BB37" s="342"/>
      <c r="BC37" s="342"/>
      <c r="BD37" s="342"/>
      <c r="BE37" s="342"/>
      <c r="BF37" s="342"/>
      <c r="BG37" s="342"/>
      <c r="BH37" s="342"/>
      <c r="BI37" s="342"/>
      <c r="BJ37" s="342"/>
      <c r="BK37" s="342"/>
      <c r="BL37" s="342"/>
      <c r="BM37" s="342"/>
      <c r="BN37" s="342"/>
      <c r="BO37" s="342"/>
      <c r="BP37" s="342"/>
      <c r="BQ37" s="342"/>
      <c r="BR37" s="342"/>
      <c r="BS37" s="342"/>
      <c r="BT37" s="342"/>
      <c r="BU37" s="342"/>
      <c r="BV37" s="342"/>
      <c r="BW37" s="342"/>
      <c r="BX37" s="342"/>
      <c r="BY37" s="342"/>
      <c r="BZ37" s="342"/>
      <c r="CA37" s="342"/>
      <c r="CB37" s="342"/>
      <c r="CC37" s="342"/>
      <c r="CD37" s="342"/>
      <c r="CE37" s="342"/>
      <c r="CF37" s="342"/>
      <c r="CG37" s="342"/>
      <c r="CH37" s="342"/>
      <c r="CI37" s="342"/>
      <c r="CJ37" s="342"/>
      <c r="CK37" s="342"/>
      <c r="CL37" s="342"/>
      <c r="CM37" s="342"/>
      <c r="CN37" s="342"/>
      <c r="CO37" s="342"/>
      <c r="CP37" s="342"/>
      <c r="CQ37" s="342"/>
      <c r="CR37" s="342"/>
      <c r="CS37" s="342"/>
      <c r="CT37" s="342"/>
      <c r="CU37" s="342"/>
      <c r="CV37" s="342"/>
      <c r="CW37" s="342"/>
      <c r="CX37" s="342"/>
      <c r="CY37" s="342"/>
      <c r="CZ37" s="342"/>
      <c r="DA37" s="342"/>
      <c r="DB37" s="342"/>
      <c r="DC37" s="342"/>
      <c r="DD37" s="342"/>
      <c r="DE37" s="342"/>
      <c r="DF37" s="342"/>
      <c r="DG37" s="342"/>
      <c r="DH37" s="342"/>
      <c r="DI37" s="342"/>
      <c r="DJ37" s="342"/>
      <c r="DK37" s="342"/>
      <c r="DL37" s="342"/>
      <c r="DM37" s="342"/>
      <c r="DN37" s="342"/>
      <c r="DO37" s="342"/>
      <c r="DP37" s="342"/>
      <c r="DQ37" s="342"/>
      <c r="DR37" s="342"/>
      <c r="DS37" s="342"/>
      <c r="DT37" s="342"/>
      <c r="DU37" s="342"/>
      <c r="DV37" s="342"/>
      <c r="DW37" s="342"/>
      <c r="DX37" s="342"/>
      <c r="DY37" s="342"/>
      <c r="DZ37" s="342"/>
      <c r="EA37" s="342"/>
      <c r="EB37" s="342"/>
      <c r="EC37" s="342"/>
      <c r="ED37" s="342"/>
      <c r="EE37" s="342"/>
      <c r="EF37" s="342"/>
      <c r="EG37" s="342"/>
      <c r="EH37" s="342"/>
      <c r="EI37" s="342"/>
      <c r="EJ37" s="342"/>
      <c r="EK37" s="342"/>
      <c r="EL37" s="342"/>
      <c r="EM37" s="342"/>
      <c r="EN37" s="342"/>
      <c r="EO37" s="342"/>
      <c r="EP37" s="342"/>
      <c r="EQ37" s="342"/>
      <c r="ER37" s="342"/>
      <c r="ES37" s="342"/>
      <c r="ET37" s="342"/>
      <c r="EU37" s="342"/>
      <c r="EV37" s="342"/>
      <c r="EW37" s="342"/>
      <c r="EX37" s="342"/>
      <c r="EY37" s="342"/>
      <c r="EZ37" s="342"/>
      <c r="FA37" s="342"/>
      <c r="FB37" s="342"/>
      <c r="FC37" s="342"/>
      <c r="FD37" s="342"/>
      <c r="FE37" s="342"/>
      <c r="FF37" s="342"/>
      <c r="FG37" s="342"/>
      <c r="FH37" s="342"/>
      <c r="FI37" s="342"/>
      <c r="FJ37" s="342"/>
      <c r="FK37" s="342"/>
      <c r="FL37" s="342"/>
      <c r="FM37" s="342"/>
      <c r="FN37" s="342"/>
      <c r="FO37" s="342"/>
      <c r="FP37" s="342"/>
      <c r="FQ37" s="342"/>
      <c r="FR37" s="342"/>
      <c r="FS37" s="342"/>
      <c r="FT37" s="342"/>
      <c r="FU37" s="342"/>
      <c r="FV37" s="342"/>
      <c r="FW37" s="342"/>
      <c r="FX37" s="342"/>
      <c r="FY37" s="342"/>
      <c r="FZ37" s="342"/>
      <c r="GA37" s="342"/>
      <c r="GB37" s="342"/>
      <c r="GC37" s="342"/>
      <c r="GD37" s="342"/>
      <c r="GE37" s="342"/>
      <c r="GF37" s="342"/>
      <c r="GG37" s="342"/>
      <c r="GH37" s="342"/>
      <c r="GI37" s="342"/>
      <c r="GJ37" s="342"/>
      <c r="GK37" s="342"/>
      <c r="GL37" s="342"/>
      <c r="GM37" s="342"/>
      <c r="GN37" s="342"/>
      <c r="GO37" s="342"/>
      <c r="GP37" s="342"/>
      <c r="GQ37" s="342"/>
      <c r="GR37" s="342"/>
      <c r="GS37" s="342"/>
      <c r="GT37" s="342"/>
      <c r="GU37" s="342"/>
      <c r="GV37" s="342"/>
      <c r="GW37" s="342"/>
      <c r="GX37" s="342"/>
      <c r="GY37" s="342"/>
      <c r="GZ37" s="342"/>
      <c r="HA37" s="342"/>
      <c r="HB37" s="342"/>
      <c r="HC37" s="342"/>
      <c r="HD37" s="342"/>
      <c r="HE37" s="342"/>
      <c r="HF37" s="342"/>
      <c r="HG37" s="342"/>
      <c r="HH37" s="342"/>
      <c r="HI37" s="342"/>
      <c r="HJ37" s="342"/>
      <c r="HK37" s="342"/>
      <c r="HL37" s="342"/>
      <c r="HM37" s="342"/>
      <c r="HN37" s="342"/>
      <c r="HO37" s="342"/>
      <c r="HP37" s="342"/>
      <c r="HQ37" s="342"/>
      <c r="HR37" s="342"/>
      <c r="HS37" s="342"/>
      <c r="HT37" s="342"/>
      <c r="HU37" s="342"/>
      <c r="HV37" s="342"/>
      <c r="HW37" s="342"/>
      <c r="HX37" s="342"/>
      <c r="HY37" s="342"/>
      <c r="HZ37" s="342"/>
      <c r="IA37" s="342"/>
      <c r="IB37" s="342"/>
      <c r="IC37" s="342"/>
      <c r="ID37" s="342"/>
      <c r="IE37" s="342"/>
      <c r="IF37" s="342"/>
      <c r="IG37" s="342"/>
      <c r="IH37" s="342"/>
      <c r="II37" s="342"/>
      <c r="IJ37" s="342"/>
      <c r="IK37" s="342"/>
      <c r="IL37" s="342"/>
      <c r="IM37" s="342"/>
      <c r="IN37" s="342"/>
      <c r="IO37" s="342"/>
      <c r="IP37" s="342"/>
      <c r="IQ37" s="342"/>
      <c r="IR37" s="342"/>
      <c r="IS37" s="342"/>
      <c r="IT37" s="342"/>
      <c r="IU37" s="342"/>
      <c r="IV37" s="342"/>
      <c r="IW37" s="342"/>
      <c r="IX37" s="342"/>
      <c r="IY37" s="342"/>
      <c r="IZ37" s="342"/>
      <c r="JA37" s="342"/>
      <c r="JB37" s="342"/>
      <c r="JC37" s="342"/>
      <c r="JD37" s="342"/>
      <c r="JE37" s="342"/>
      <c r="JF37" s="342"/>
      <c r="JG37" s="342"/>
      <c r="JH37" s="342"/>
      <c r="JI37" s="342"/>
      <c r="JJ37" s="342"/>
      <c r="JK37" s="342"/>
      <c r="JL37" s="342"/>
      <c r="JM37" s="342"/>
      <c r="JN37" s="342"/>
      <c r="JO37" s="342"/>
      <c r="JP37" s="342"/>
      <c r="JQ37" s="342"/>
      <c r="JR37" s="342"/>
      <c r="JS37" s="342"/>
      <c r="JT37" s="342"/>
      <c r="JU37" s="342"/>
      <c r="JV37" s="342"/>
      <c r="JW37" s="342"/>
      <c r="JX37" s="342"/>
      <c r="JY37" s="342"/>
      <c r="JZ37" s="342"/>
      <c r="KA37" s="342"/>
      <c r="KB37" s="342"/>
      <c r="KC37" s="342"/>
      <c r="KD37" s="342"/>
      <c r="KE37" s="342"/>
      <c r="KF37" s="342"/>
      <c r="KG37" s="342"/>
      <c r="KH37" s="342"/>
      <c r="KI37" s="342"/>
      <c r="KJ37" s="342"/>
      <c r="KK37" s="342"/>
      <c r="KL37" s="342"/>
      <c r="KM37" s="342"/>
      <c r="KN37" s="342"/>
      <c r="KO37" s="342"/>
      <c r="KP37" s="342"/>
      <c r="KQ37" s="342"/>
      <c r="KR37" s="342"/>
      <c r="KS37" s="342"/>
      <c r="KT37" s="342"/>
      <c r="KU37" s="342"/>
      <c r="KV37" s="342"/>
      <c r="KW37" s="342"/>
      <c r="KX37" s="342"/>
      <c r="KY37" s="342"/>
      <c r="KZ37" s="342"/>
      <c r="LA37" s="342"/>
      <c r="LB37" s="342"/>
      <c r="LC37" s="342"/>
      <c r="LD37" s="342"/>
      <c r="LE37" s="342"/>
      <c r="LF37" s="342"/>
      <c r="LG37" s="342"/>
      <c r="LH37" s="342"/>
      <c r="LI37" s="342"/>
      <c r="LJ37" s="342"/>
      <c r="LK37" s="342"/>
      <c r="LL37" s="342"/>
      <c r="LM37" s="342"/>
      <c r="LN37" s="342"/>
      <c r="LO37" s="342"/>
      <c r="LP37" s="342"/>
      <c r="LQ37" s="342"/>
      <c r="LR37" s="342"/>
      <c r="LS37" s="342"/>
      <c r="LT37" s="342"/>
      <c r="LU37" s="342"/>
      <c r="LV37" s="342"/>
      <c r="LW37" s="342"/>
      <c r="LX37" s="342"/>
      <c r="LY37" s="342"/>
      <c r="LZ37" s="342"/>
      <c r="MA37" s="342"/>
      <c r="MB37" s="342"/>
      <c r="MC37" s="342"/>
      <c r="MD37" s="342"/>
      <c r="ME37" s="342"/>
      <c r="MF37" s="342"/>
      <c r="MG37" s="342"/>
      <c r="MH37" s="342"/>
      <c r="MI37" s="342"/>
      <c r="MJ37" s="342"/>
      <c r="MK37" s="342"/>
      <c r="ML37" s="342"/>
      <c r="MM37" s="342"/>
      <c r="MN37" s="342"/>
      <c r="MO37" s="342"/>
      <c r="MP37" s="342"/>
      <c r="MQ37" s="342"/>
      <c r="MR37" s="342"/>
      <c r="MS37" s="342"/>
      <c r="MT37" s="342"/>
      <c r="MU37" s="342"/>
      <c r="MV37" s="342"/>
      <c r="MW37" s="342"/>
      <c r="MX37" s="342"/>
      <c r="MY37" s="342"/>
      <c r="MZ37" s="342"/>
      <c r="NA37" s="342"/>
      <c r="NB37" s="342"/>
      <c r="NC37" s="342"/>
      <c r="ND37" s="342"/>
      <c r="NE37" s="342"/>
      <c r="NF37" s="342"/>
      <c r="NG37" s="342"/>
      <c r="NH37" s="342"/>
      <c r="NI37" s="342"/>
      <c r="NJ37" s="342"/>
      <c r="NK37" s="342"/>
      <c r="NL37" s="342"/>
      <c r="NM37" s="342"/>
      <c r="NN37" s="342"/>
      <c r="NO37" s="342"/>
      <c r="NP37" s="342"/>
      <c r="NQ37" s="342"/>
      <c r="NR37" s="342"/>
      <c r="NS37" s="342"/>
      <c r="NT37" s="342"/>
      <c r="NU37" s="342"/>
      <c r="NV37" s="342"/>
      <c r="NW37" s="342"/>
      <c r="NX37" s="342"/>
      <c r="NY37" s="342"/>
      <c r="NZ37" s="342"/>
      <c r="OA37" s="342"/>
      <c r="OB37" s="342"/>
      <c r="OC37" s="342"/>
      <c r="OD37" s="342"/>
      <c r="OE37" s="342"/>
      <c r="OF37" s="342"/>
      <c r="OG37" s="342"/>
      <c r="OH37" s="342"/>
      <c r="OI37" s="342"/>
      <c r="OJ37" s="342"/>
      <c r="OK37" s="342"/>
      <c r="OL37" s="342"/>
      <c r="OM37" s="342"/>
      <c r="ON37" s="342"/>
      <c r="OO37" s="342"/>
      <c r="OP37" s="342"/>
      <c r="OQ37" s="342"/>
      <c r="OR37" s="342"/>
      <c r="OS37" s="342"/>
      <c r="OT37" s="342"/>
      <c r="OU37" s="342"/>
      <c r="OV37" s="342"/>
      <c r="OW37" s="342"/>
      <c r="OX37" s="342"/>
      <c r="OY37" s="342"/>
      <c r="OZ37" s="342"/>
      <c r="PA37" s="342"/>
      <c r="PB37" s="342"/>
      <c r="PC37" s="342"/>
      <c r="PD37" s="342"/>
      <c r="PE37" s="342"/>
      <c r="PF37" s="342"/>
      <c r="PG37" s="342"/>
      <c r="PH37" s="342"/>
      <c r="PI37" s="342"/>
      <c r="PJ37" s="342"/>
      <c r="PK37" s="342"/>
      <c r="PL37" s="342"/>
      <c r="PM37" s="342"/>
      <c r="PN37" s="342"/>
      <c r="PO37" s="342"/>
      <c r="PP37" s="342"/>
      <c r="PQ37" s="342"/>
      <c r="PR37" s="342"/>
      <c r="PS37" s="342"/>
      <c r="PT37" s="342"/>
      <c r="PU37" s="342"/>
      <c r="PV37" s="342"/>
      <c r="PW37" s="342"/>
      <c r="PX37" s="342"/>
      <c r="PY37" s="342"/>
      <c r="PZ37" s="342"/>
      <c r="QA37" s="342"/>
      <c r="QB37" s="342"/>
      <c r="QC37" s="342"/>
      <c r="QD37" s="342"/>
      <c r="QE37" s="342"/>
      <c r="QF37" s="342"/>
      <c r="QG37" s="342"/>
      <c r="QH37" s="342"/>
      <c r="QI37" s="342"/>
      <c r="QJ37" s="342"/>
      <c r="QK37" s="342"/>
      <c r="QL37" s="342"/>
      <c r="QM37" s="342"/>
      <c r="QN37" s="342"/>
      <c r="QO37" s="342"/>
      <c r="QP37" s="342"/>
      <c r="QQ37" s="342"/>
      <c r="QR37" s="342"/>
      <c r="QS37" s="342"/>
      <c r="QT37" s="342"/>
      <c r="QU37" s="342"/>
      <c r="QV37" s="342"/>
      <c r="QW37" s="342"/>
      <c r="QX37" s="342"/>
      <c r="QY37" s="342"/>
      <c r="QZ37" s="342"/>
      <c r="RA37" s="342"/>
      <c r="RB37" s="342"/>
      <c r="RC37" s="342"/>
      <c r="RD37" s="342"/>
      <c r="RE37" s="342"/>
      <c r="RF37" s="342"/>
      <c r="RG37" s="342"/>
      <c r="RH37" s="342"/>
      <c r="RI37" s="342"/>
      <c r="RJ37" s="342"/>
      <c r="RK37" s="342"/>
      <c r="RL37" s="342"/>
      <c r="RM37" s="342"/>
      <c r="RN37" s="342"/>
      <c r="RO37" s="342"/>
      <c r="RP37" s="342"/>
      <c r="RQ37" s="342"/>
      <c r="RR37" s="342"/>
      <c r="RS37" s="342"/>
      <c r="RT37" s="342"/>
      <c r="RU37" s="342"/>
      <c r="RV37" s="342"/>
      <c r="RW37" s="342"/>
      <c r="RX37" s="342"/>
      <c r="RY37" s="342"/>
      <c r="RZ37" s="342"/>
      <c r="SA37" s="342"/>
      <c r="SB37" s="342"/>
      <c r="SC37" s="342"/>
      <c r="SD37" s="342"/>
      <c r="SE37" s="342"/>
      <c r="SF37" s="342"/>
      <c r="SG37" s="342"/>
      <c r="SH37" s="342"/>
      <c r="SI37" s="342"/>
      <c r="SJ37" s="342"/>
      <c r="SK37" s="342"/>
      <c r="SL37" s="342"/>
      <c r="SM37" s="342"/>
      <c r="SN37" s="342"/>
      <c r="SO37" s="342"/>
      <c r="SP37" s="342"/>
      <c r="SQ37" s="342"/>
      <c r="SR37" s="342"/>
      <c r="SS37" s="342"/>
      <c r="ST37" s="342"/>
      <c r="SU37" s="342"/>
      <c r="SV37" s="342"/>
      <c r="SW37" s="342"/>
      <c r="SX37" s="342"/>
      <c r="SY37" s="342"/>
      <c r="SZ37" s="342"/>
      <c r="TA37" s="342"/>
      <c r="TB37" s="342"/>
      <c r="TC37" s="342"/>
      <c r="TD37" s="342"/>
      <c r="TE37" s="342"/>
      <c r="TF37" s="342"/>
      <c r="TG37" s="342"/>
      <c r="TH37" s="342"/>
      <c r="TI37" s="342"/>
      <c r="TJ37" s="342"/>
      <c r="TK37" s="342"/>
      <c r="TL37" s="342"/>
      <c r="TM37" s="342"/>
      <c r="TN37" s="342"/>
      <c r="TO37" s="342"/>
      <c r="TP37" s="342"/>
      <c r="TQ37" s="342"/>
      <c r="TR37" s="342"/>
      <c r="TS37" s="342"/>
      <c r="TT37" s="342"/>
      <c r="TU37" s="342"/>
      <c r="TV37" s="342"/>
      <c r="TW37" s="342"/>
      <c r="TX37" s="342"/>
      <c r="TY37" s="342"/>
      <c r="TZ37" s="342"/>
      <c r="UA37" s="342"/>
      <c r="UB37" s="342"/>
      <c r="UC37" s="342"/>
      <c r="UD37" s="342"/>
      <c r="UE37" s="342"/>
      <c r="UF37" s="342"/>
      <c r="UG37" s="342"/>
      <c r="UH37" s="342"/>
      <c r="UI37" s="342"/>
      <c r="UJ37" s="342"/>
      <c r="UK37" s="342"/>
      <c r="UL37" s="342"/>
      <c r="UM37" s="342"/>
      <c r="UN37" s="342"/>
      <c r="UO37" s="342"/>
      <c r="UP37" s="342"/>
      <c r="UQ37" s="342"/>
      <c r="UR37" s="342"/>
      <c r="US37" s="342"/>
      <c r="UT37" s="342"/>
      <c r="UU37" s="342"/>
      <c r="UV37" s="342"/>
      <c r="UW37" s="342"/>
      <c r="UX37" s="342"/>
      <c r="UY37" s="342"/>
      <c r="UZ37" s="342"/>
      <c r="VA37" s="342"/>
      <c r="VB37" s="342"/>
      <c r="VC37" s="342"/>
      <c r="VD37" s="342"/>
      <c r="VE37" s="342"/>
      <c r="VF37" s="342"/>
      <c r="VG37" s="342"/>
      <c r="VH37" s="342"/>
      <c r="VI37" s="342"/>
      <c r="VJ37" s="342"/>
      <c r="VK37" s="342"/>
      <c r="VL37" s="342"/>
      <c r="VM37" s="342"/>
      <c r="VN37" s="342"/>
      <c r="VO37" s="342"/>
      <c r="VP37" s="342"/>
      <c r="VQ37" s="342"/>
      <c r="VR37" s="342"/>
      <c r="VS37" s="342"/>
      <c r="VT37" s="342"/>
      <c r="VU37" s="342"/>
      <c r="VV37" s="342"/>
      <c r="VW37" s="342"/>
      <c r="VX37" s="342"/>
      <c r="VY37" s="342"/>
      <c r="VZ37" s="342"/>
      <c r="WA37" s="342"/>
      <c r="WB37" s="342"/>
      <c r="WC37" s="342"/>
      <c r="WD37" s="342"/>
      <c r="WE37" s="342"/>
      <c r="WF37" s="342"/>
      <c r="WG37" s="342"/>
      <c r="WH37" s="342"/>
      <c r="WI37" s="342"/>
      <c r="WJ37" s="342"/>
      <c r="WK37" s="342"/>
      <c r="WL37" s="342"/>
      <c r="WM37" s="342"/>
      <c r="WN37" s="342"/>
      <c r="WO37" s="342"/>
      <c r="WP37" s="342"/>
      <c r="WQ37" s="342"/>
      <c r="WR37" s="342"/>
      <c r="WS37" s="342"/>
      <c r="WT37" s="342"/>
      <c r="WU37" s="342"/>
      <c r="WV37" s="342"/>
      <c r="WW37" s="342"/>
      <c r="WX37" s="342"/>
      <c r="WY37" s="342"/>
      <c r="WZ37" s="342"/>
      <c r="XA37" s="342"/>
      <c r="XB37" s="342"/>
      <c r="XC37" s="342"/>
      <c r="XD37" s="342"/>
      <c r="XE37" s="342"/>
      <c r="XF37" s="342"/>
      <c r="XG37" s="342"/>
      <c r="XH37" s="342"/>
      <c r="XI37" s="342"/>
      <c r="XJ37" s="342"/>
      <c r="XK37" s="342"/>
      <c r="XL37" s="342"/>
      <c r="XM37" s="342"/>
      <c r="XN37" s="342"/>
      <c r="XO37" s="342"/>
      <c r="XP37" s="342"/>
      <c r="XQ37" s="342"/>
      <c r="XR37" s="342"/>
      <c r="XS37" s="342"/>
      <c r="XT37" s="342"/>
      <c r="XU37" s="342"/>
      <c r="XV37" s="342"/>
      <c r="XW37" s="342"/>
      <c r="XX37" s="342"/>
      <c r="XY37" s="342"/>
      <c r="XZ37" s="342"/>
      <c r="YA37" s="342"/>
      <c r="YB37" s="342"/>
      <c r="YC37" s="342"/>
      <c r="YD37" s="342"/>
      <c r="YE37" s="342"/>
      <c r="YF37" s="342"/>
      <c r="YG37" s="342"/>
      <c r="YH37" s="342"/>
      <c r="YI37" s="342"/>
      <c r="YJ37" s="342"/>
      <c r="YK37" s="342"/>
      <c r="YL37" s="342"/>
      <c r="YM37" s="342"/>
      <c r="YN37" s="342"/>
      <c r="YO37" s="342"/>
      <c r="YP37" s="342"/>
      <c r="YQ37" s="342"/>
      <c r="YR37" s="342"/>
      <c r="YS37" s="342"/>
      <c r="YT37" s="342"/>
      <c r="YU37" s="342"/>
      <c r="YV37" s="342"/>
      <c r="YW37" s="342"/>
      <c r="YX37" s="342"/>
      <c r="YY37" s="342"/>
      <c r="YZ37" s="342"/>
      <c r="ZA37" s="342"/>
      <c r="ZB37" s="342"/>
      <c r="ZC37" s="342"/>
      <c r="ZD37" s="342"/>
      <c r="ZE37" s="342"/>
      <c r="ZF37" s="342"/>
      <c r="ZG37" s="342"/>
      <c r="ZH37" s="342"/>
      <c r="ZI37" s="342"/>
      <c r="ZJ37" s="342"/>
      <c r="ZK37" s="342"/>
      <c r="ZL37" s="342"/>
      <c r="ZM37" s="342"/>
      <c r="ZN37" s="342"/>
      <c r="ZO37" s="342"/>
      <c r="ZP37" s="342"/>
      <c r="ZQ37" s="342"/>
      <c r="ZR37" s="342"/>
      <c r="ZS37" s="342"/>
      <c r="ZT37" s="342"/>
      <c r="ZU37" s="342"/>
      <c r="ZV37" s="342"/>
      <c r="ZW37" s="342"/>
      <c r="ZX37" s="342"/>
      <c r="ZY37" s="342"/>
      <c r="ZZ37" s="342"/>
      <c r="AAA37" s="342"/>
      <c r="AAB37" s="342"/>
      <c r="AAC37" s="342"/>
      <c r="AAD37" s="342"/>
      <c r="AAE37" s="342"/>
      <c r="AAF37" s="342"/>
      <c r="AAG37" s="342"/>
      <c r="AAH37" s="342"/>
      <c r="AAI37" s="342"/>
      <c r="AAJ37" s="342"/>
      <c r="AAK37" s="342"/>
      <c r="AAL37" s="342"/>
      <c r="AAM37" s="342"/>
      <c r="AAN37" s="342"/>
      <c r="AAO37" s="342"/>
      <c r="AAP37" s="342"/>
      <c r="AAQ37" s="342"/>
      <c r="AAR37" s="342"/>
      <c r="AAS37" s="342"/>
      <c r="AAT37" s="342"/>
      <c r="AAU37" s="342"/>
      <c r="AAV37" s="342"/>
      <c r="AAW37" s="342"/>
      <c r="AAX37" s="342"/>
      <c r="AAY37" s="342"/>
      <c r="AAZ37" s="342"/>
      <c r="ABA37" s="342"/>
      <c r="ABB37" s="342"/>
      <c r="ABC37" s="342"/>
      <c r="ABD37" s="342"/>
      <c r="ABE37" s="342"/>
      <c r="ABF37" s="342"/>
      <c r="ABG37" s="342"/>
      <c r="ABH37" s="342"/>
      <c r="ABI37" s="342"/>
      <c r="ABJ37" s="342"/>
      <c r="ABK37" s="342"/>
      <c r="ABL37" s="342"/>
      <c r="ABM37" s="342"/>
      <c r="ABN37" s="342"/>
      <c r="ABO37" s="342"/>
      <c r="ABP37" s="342"/>
      <c r="ABQ37" s="342"/>
      <c r="ABR37" s="342"/>
      <c r="ABS37" s="342"/>
      <c r="ABT37" s="342"/>
      <c r="ABU37" s="342"/>
      <c r="ABV37" s="342"/>
      <c r="ABW37" s="342"/>
      <c r="ABX37" s="342"/>
      <c r="ABY37" s="342"/>
      <c r="ABZ37" s="342"/>
      <c r="ACA37" s="342"/>
      <c r="ACB37" s="342"/>
      <c r="ACC37" s="342"/>
      <c r="ACD37" s="342"/>
      <c r="ACE37" s="342"/>
      <c r="ACF37" s="342"/>
      <c r="ACG37" s="342"/>
      <c r="ACH37" s="342"/>
      <c r="ACI37" s="342"/>
      <c r="ACJ37" s="342"/>
      <c r="ACK37" s="342"/>
      <c r="ACL37" s="342"/>
      <c r="ACM37" s="342"/>
      <c r="ACN37" s="342"/>
      <c r="ACO37" s="342"/>
      <c r="ACP37" s="342"/>
      <c r="ACQ37" s="342"/>
      <c r="ACR37" s="342"/>
      <c r="ACS37" s="342"/>
      <c r="ACT37" s="342"/>
      <c r="ACU37" s="342"/>
      <c r="ACV37" s="342"/>
      <c r="ACW37" s="342"/>
      <c r="ACX37" s="342"/>
      <c r="ACY37" s="342"/>
      <c r="ACZ37" s="342"/>
      <c r="ADA37" s="342"/>
      <c r="ADB37" s="342"/>
      <c r="ADC37" s="342"/>
      <c r="ADD37" s="342"/>
      <c r="ADE37" s="342"/>
      <c r="ADF37" s="342"/>
      <c r="ADG37" s="342"/>
      <c r="ADH37" s="342"/>
      <c r="ADI37" s="342"/>
      <c r="ADJ37" s="342"/>
      <c r="ADK37" s="342"/>
      <c r="ADL37" s="342"/>
      <c r="ADM37" s="342"/>
      <c r="ADN37" s="342"/>
      <c r="ADO37" s="342"/>
      <c r="ADP37" s="342"/>
      <c r="ADQ37" s="342"/>
      <c r="ADR37" s="342"/>
      <c r="ADS37" s="342"/>
      <c r="ADT37" s="342"/>
      <c r="ADU37" s="342"/>
      <c r="ADV37" s="342"/>
      <c r="ADW37" s="342"/>
      <c r="ADX37" s="342"/>
      <c r="ADY37" s="342"/>
      <c r="ADZ37" s="342"/>
      <c r="AEA37" s="342"/>
      <c r="AEB37" s="342"/>
      <c r="AEC37" s="342"/>
      <c r="AED37" s="342"/>
      <c r="AEE37" s="342"/>
      <c r="AEF37" s="342"/>
      <c r="AEG37" s="342"/>
      <c r="AEH37" s="342"/>
      <c r="AEI37" s="342"/>
      <c r="AEJ37" s="342"/>
      <c r="AEK37" s="342"/>
      <c r="AEL37" s="342"/>
      <c r="AEM37" s="342"/>
      <c r="AEN37" s="342"/>
      <c r="AEO37" s="342"/>
      <c r="AEP37" s="342"/>
      <c r="AEQ37" s="342"/>
      <c r="AER37" s="342"/>
      <c r="AES37" s="342"/>
      <c r="AET37" s="342"/>
      <c r="AEU37" s="342"/>
      <c r="AEV37" s="342"/>
      <c r="AEW37" s="342"/>
      <c r="AEX37" s="342"/>
      <c r="AEY37" s="342"/>
      <c r="AEZ37" s="342"/>
      <c r="AFA37" s="342"/>
      <c r="AFB37" s="342"/>
      <c r="AFC37" s="342"/>
      <c r="AFD37" s="342"/>
      <c r="AFE37" s="342"/>
      <c r="AFF37" s="342"/>
      <c r="AFG37" s="342"/>
      <c r="AFH37" s="342"/>
      <c r="AFI37" s="342"/>
      <c r="AFJ37" s="342"/>
      <c r="AFK37" s="342"/>
      <c r="AFL37" s="342"/>
      <c r="AFM37" s="342"/>
      <c r="AFN37" s="342"/>
      <c r="AFO37" s="342"/>
      <c r="AFP37" s="342"/>
      <c r="AFQ37" s="342"/>
      <c r="AFR37" s="342"/>
      <c r="AFS37" s="342"/>
      <c r="AFT37" s="342"/>
      <c r="AFU37" s="342"/>
      <c r="AFV37" s="342"/>
      <c r="AFW37" s="342"/>
      <c r="AFX37" s="342"/>
      <c r="AFY37" s="342"/>
      <c r="AFZ37" s="342"/>
      <c r="AGA37" s="342"/>
      <c r="AGB37" s="342"/>
      <c r="AGC37" s="342"/>
      <c r="AGD37" s="342"/>
      <c r="AGE37" s="342"/>
      <c r="AGF37" s="342"/>
      <c r="AGG37" s="342"/>
      <c r="AGH37" s="342"/>
      <c r="AGI37" s="342"/>
      <c r="AGJ37" s="342"/>
      <c r="AGK37" s="342"/>
      <c r="AGL37" s="342"/>
      <c r="AGM37" s="342"/>
      <c r="AGN37" s="342"/>
      <c r="AGO37" s="342"/>
      <c r="AGP37" s="342"/>
      <c r="AGQ37" s="342"/>
      <c r="AGR37" s="342"/>
      <c r="AGS37" s="342"/>
      <c r="AGT37" s="342"/>
      <c r="AGU37" s="342"/>
      <c r="AGV37" s="342"/>
      <c r="AGW37" s="342"/>
      <c r="AGX37" s="342"/>
      <c r="AGY37" s="342"/>
      <c r="AGZ37" s="342"/>
      <c r="AHA37" s="342"/>
      <c r="AHB37" s="342"/>
      <c r="AHC37" s="342"/>
      <c r="AHD37" s="342"/>
      <c r="AHE37" s="342"/>
      <c r="AHF37" s="342"/>
      <c r="AHG37" s="342"/>
      <c r="AHH37" s="342"/>
      <c r="AHI37" s="342"/>
      <c r="AHJ37" s="342"/>
      <c r="AHK37" s="342"/>
      <c r="AHL37" s="342"/>
      <c r="AHM37" s="342"/>
      <c r="AHN37" s="342"/>
      <c r="AHO37" s="342"/>
      <c r="AHP37" s="342"/>
      <c r="AHQ37" s="342"/>
      <c r="AHR37" s="342"/>
      <c r="AHS37" s="342"/>
      <c r="AHT37" s="342"/>
      <c r="AHU37" s="342"/>
      <c r="AHV37" s="342"/>
      <c r="AHW37" s="342"/>
      <c r="AHX37" s="342"/>
      <c r="AHY37" s="342"/>
      <c r="AHZ37" s="342"/>
      <c r="AIA37" s="342"/>
      <c r="AIB37" s="342"/>
      <c r="AIC37" s="342"/>
      <c r="AID37" s="342"/>
      <c r="AIE37" s="342"/>
      <c r="AIF37" s="342"/>
      <c r="AIG37" s="342"/>
      <c r="AIH37" s="342"/>
      <c r="AII37" s="342"/>
      <c r="AIJ37" s="342"/>
      <c r="AIK37" s="342"/>
      <c r="AIL37" s="342"/>
      <c r="AIM37" s="342"/>
      <c r="AIN37" s="342"/>
      <c r="AIO37" s="342"/>
      <c r="AIP37" s="342"/>
      <c r="AIQ37" s="342"/>
      <c r="AIR37" s="342"/>
      <c r="AIS37" s="342"/>
      <c r="AIT37" s="342"/>
      <c r="AIU37" s="342"/>
      <c r="AIV37" s="342"/>
      <c r="AIW37" s="342"/>
      <c r="AIX37" s="342"/>
      <c r="AIY37" s="342"/>
      <c r="AIZ37" s="342"/>
      <c r="AJA37" s="342"/>
      <c r="AJB37" s="342"/>
      <c r="AJC37" s="342"/>
      <c r="AJD37" s="342"/>
      <c r="AJE37" s="342"/>
      <c r="AJF37" s="342"/>
      <c r="AJG37" s="342"/>
      <c r="AJH37" s="342"/>
      <c r="AJI37" s="342"/>
      <c r="AJJ37" s="342"/>
      <c r="AJK37" s="342"/>
      <c r="AJL37" s="342"/>
      <c r="AJM37" s="342"/>
      <c r="AJN37" s="342"/>
      <c r="AJO37" s="342"/>
      <c r="AJP37" s="342"/>
      <c r="AJQ37" s="342"/>
      <c r="AJR37" s="342"/>
      <c r="AJS37" s="342"/>
      <c r="AJT37" s="342"/>
      <c r="AJU37" s="342"/>
      <c r="AJV37" s="342"/>
      <c r="AJW37" s="342"/>
      <c r="AJX37" s="342"/>
      <c r="AJY37" s="342"/>
      <c r="AJZ37" s="342"/>
      <c r="AKA37" s="342"/>
      <c r="AKB37" s="342"/>
      <c r="AKC37" s="342"/>
      <c r="AKD37" s="342"/>
      <c r="AKE37" s="342"/>
      <c r="AKF37" s="342"/>
      <c r="AKG37" s="342"/>
      <c r="AKH37" s="342"/>
      <c r="AKI37" s="342"/>
      <c r="AKJ37" s="342"/>
      <c r="AKK37" s="342"/>
      <c r="AKL37" s="342"/>
      <c r="AKM37" s="342"/>
      <c r="AKN37" s="342"/>
      <c r="AKO37" s="342"/>
      <c r="AKP37" s="342"/>
      <c r="AKQ37" s="342"/>
      <c r="AKR37" s="342"/>
      <c r="AKS37" s="342"/>
      <c r="AKT37" s="342"/>
      <c r="AKU37" s="342"/>
    </row>
    <row r="38" spans="1:983" s="140" customFormat="1" ht="39.950000000000003" customHeight="1" x14ac:dyDescent="0.7">
      <c r="A38" s="339" t="s">
        <v>71</v>
      </c>
      <c r="B38" s="368">
        <v>117912576</v>
      </c>
      <c r="C38" s="368">
        <v>7602454</v>
      </c>
      <c r="D38" s="369">
        <v>3464260.0000000005</v>
      </c>
      <c r="E38" s="368">
        <v>18206370</v>
      </c>
      <c r="F38" s="369">
        <v>88532549</v>
      </c>
      <c r="G38" s="368">
        <v>11081613.000000002</v>
      </c>
      <c r="H38" s="368">
        <v>7250765.6215522606</v>
      </c>
      <c r="I38" s="368">
        <v>5314359.9999999795</v>
      </c>
      <c r="J38" s="368">
        <v>259364947.62155223</v>
      </c>
      <c r="K38" s="369"/>
      <c r="L38" s="369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  <c r="AD38" s="342"/>
      <c r="AE38" s="342"/>
      <c r="AF38" s="342"/>
      <c r="AG38" s="342"/>
      <c r="AH38" s="342"/>
      <c r="AI38" s="342"/>
      <c r="AJ38" s="342"/>
      <c r="AK38" s="342"/>
      <c r="AL38" s="342"/>
      <c r="AM38" s="342"/>
      <c r="AN38" s="342"/>
      <c r="AO38" s="342"/>
      <c r="AP38" s="342"/>
      <c r="AQ38" s="342"/>
      <c r="AR38" s="342"/>
      <c r="AS38" s="342"/>
      <c r="AT38" s="342"/>
      <c r="AU38" s="342"/>
      <c r="AV38" s="342"/>
      <c r="AW38" s="342"/>
      <c r="AX38" s="342"/>
      <c r="AY38" s="342"/>
      <c r="AZ38" s="342"/>
      <c r="BA38" s="342"/>
      <c r="BB38" s="342"/>
      <c r="BC38" s="342"/>
      <c r="BD38" s="342"/>
      <c r="BE38" s="342"/>
      <c r="BF38" s="342"/>
      <c r="BG38" s="342"/>
      <c r="BH38" s="342"/>
      <c r="BI38" s="342"/>
      <c r="BJ38" s="342"/>
      <c r="BK38" s="342"/>
      <c r="BL38" s="342"/>
      <c r="BM38" s="342"/>
      <c r="BN38" s="342"/>
      <c r="BO38" s="342"/>
      <c r="BP38" s="342"/>
      <c r="BQ38" s="342"/>
      <c r="BR38" s="342"/>
      <c r="BS38" s="342"/>
      <c r="BT38" s="342"/>
      <c r="BU38" s="342"/>
      <c r="BV38" s="342"/>
      <c r="BW38" s="342"/>
      <c r="BX38" s="342"/>
      <c r="BY38" s="342"/>
      <c r="BZ38" s="342"/>
      <c r="CA38" s="342"/>
      <c r="CB38" s="342"/>
      <c r="CC38" s="342"/>
      <c r="CD38" s="342"/>
      <c r="CE38" s="342"/>
      <c r="CF38" s="342"/>
      <c r="CG38" s="342"/>
      <c r="CH38" s="342"/>
      <c r="CI38" s="342"/>
      <c r="CJ38" s="342"/>
      <c r="CK38" s="342"/>
      <c r="CL38" s="342"/>
      <c r="CM38" s="342"/>
      <c r="CN38" s="342"/>
      <c r="CO38" s="342"/>
      <c r="CP38" s="342"/>
      <c r="CQ38" s="342"/>
      <c r="CR38" s="342"/>
      <c r="CS38" s="342"/>
      <c r="CT38" s="342"/>
      <c r="CU38" s="342"/>
      <c r="CV38" s="342"/>
      <c r="CW38" s="342"/>
      <c r="CX38" s="342"/>
      <c r="CY38" s="342"/>
      <c r="CZ38" s="342"/>
      <c r="DA38" s="342"/>
      <c r="DB38" s="342"/>
      <c r="DC38" s="342"/>
      <c r="DD38" s="342"/>
      <c r="DE38" s="342"/>
      <c r="DF38" s="342"/>
      <c r="DG38" s="342"/>
      <c r="DH38" s="342"/>
      <c r="DI38" s="342"/>
      <c r="DJ38" s="342"/>
      <c r="DK38" s="342"/>
      <c r="DL38" s="342"/>
      <c r="DM38" s="342"/>
      <c r="DN38" s="342"/>
      <c r="DO38" s="342"/>
      <c r="DP38" s="342"/>
      <c r="DQ38" s="342"/>
      <c r="DR38" s="342"/>
      <c r="DS38" s="342"/>
      <c r="DT38" s="342"/>
      <c r="DU38" s="342"/>
      <c r="DV38" s="342"/>
      <c r="DW38" s="342"/>
      <c r="DX38" s="342"/>
      <c r="DY38" s="342"/>
      <c r="DZ38" s="342"/>
      <c r="EA38" s="342"/>
      <c r="EB38" s="342"/>
      <c r="EC38" s="342"/>
      <c r="ED38" s="342"/>
      <c r="EE38" s="342"/>
      <c r="EF38" s="342"/>
      <c r="EG38" s="342"/>
      <c r="EH38" s="342"/>
      <c r="EI38" s="342"/>
      <c r="EJ38" s="342"/>
      <c r="EK38" s="342"/>
      <c r="EL38" s="342"/>
      <c r="EM38" s="342"/>
      <c r="EN38" s="342"/>
      <c r="EO38" s="342"/>
      <c r="EP38" s="342"/>
      <c r="EQ38" s="342"/>
      <c r="ER38" s="342"/>
      <c r="ES38" s="342"/>
      <c r="ET38" s="342"/>
      <c r="EU38" s="342"/>
      <c r="EV38" s="342"/>
      <c r="EW38" s="342"/>
      <c r="EX38" s="342"/>
      <c r="EY38" s="342"/>
      <c r="EZ38" s="342"/>
      <c r="FA38" s="342"/>
      <c r="FB38" s="342"/>
      <c r="FC38" s="342"/>
      <c r="FD38" s="342"/>
      <c r="FE38" s="342"/>
      <c r="FF38" s="342"/>
      <c r="FG38" s="342"/>
      <c r="FH38" s="342"/>
      <c r="FI38" s="342"/>
      <c r="FJ38" s="342"/>
      <c r="FK38" s="342"/>
      <c r="FL38" s="342"/>
      <c r="FM38" s="342"/>
      <c r="FN38" s="342"/>
      <c r="FO38" s="342"/>
      <c r="FP38" s="342"/>
      <c r="FQ38" s="342"/>
      <c r="FR38" s="342"/>
      <c r="FS38" s="342"/>
      <c r="FT38" s="342"/>
      <c r="FU38" s="342"/>
      <c r="FV38" s="342"/>
      <c r="FW38" s="342"/>
      <c r="FX38" s="342"/>
      <c r="FY38" s="342"/>
      <c r="FZ38" s="342"/>
      <c r="GA38" s="342"/>
      <c r="GB38" s="342"/>
      <c r="GC38" s="342"/>
      <c r="GD38" s="342"/>
      <c r="GE38" s="342"/>
      <c r="GF38" s="342"/>
      <c r="GG38" s="342"/>
      <c r="GH38" s="342"/>
      <c r="GI38" s="342"/>
      <c r="GJ38" s="342"/>
      <c r="GK38" s="342"/>
      <c r="GL38" s="342"/>
      <c r="GM38" s="342"/>
      <c r="GN38" s="342"/>
      <c r="GO38" s="342"/>
      <c r="GP38" s="342"/>
      <c r="GQ38" s="342"/>
      <c r="GR38" s="342"/>
      <c r="GS38" s="342"/>
      <c r="GT38" s="342"/>
      <c r="GU38" s="342"/>
      <c r="GV38" s="342"/>
      <c r="GW38" s="342"/>
      <c r="GX38" s="342"/>
      <c r="GY38" s="342"/>
      <c r="GZ38" s="342"/>
      <c r="HA38" s="342"/>
      <c r="HB38" s="342"/>
      <c r="HC38" s="342"/>
      <c r="HD38" s="342"/>
      <c r="HE38" s="342"/>
      <c r="HF38" s="342"/>
      <c r="HG38" s="342"/>
      <c r="HH38" s="342"/>
      <c r="HI38" s="342"/>
      <c r="HJ38" s="342"/>
      <c r="HK38" s="342"/>
      <c r="HL38" s="342"/>
      <c r="HM38" s="342"/>
      <c r="HN38" s="342"/>
      <c r="HO38" s="342"/>
      <c r="HP38" s="342"/>
      <c r="HQ38" s="342"/>
      <c r="HR38" s="342"/>
      <c r="HS38" s="342"/>
      <c r="HT38" s="342"/>
      <c r="HU38" s="342"/>
      <c r="HV38" s="342"/>
      <c r="HW38" s="342"/>
      <c r="HX38" s="342"/>
      <c r="HY38" s="342"/>
      <c r="HZ38" s="342"/>
      <c r="IA38" s="342"/>
      <c r="IB38" s="342"/>
      <c r="IC38" s="342"/>
      <c r="ID38" s="342"/>
      <c r="IE38" s="342"/>
      <c r="IF38" s="342"/>
      <c r="IG38" s="342"/>
      <c r="IH38" s="342"/>
      <c r="II38" s="342"/>
      <c r="IJ38" s="342"/>
      <c r="IK38" s="342"/>
      <c r="IL38" s="342"/>
      <c r="IM38" s="342"/>
      <c r="IN38" s="342"/>
      <c r="IO38" s="342"/>
      <c r="IP38" s="342"/>
      <c r="IQ38" s="342"/>
      <c r="IR38" s="342"/>
      <c r="IS38" s="342"/>
      <c r="IT38" s="342"/>
      <c r="IU38" s="342"/>
      <c r="IV38" s="342"/>
      <c r="IW38" s="342"/>
      <c r="IX38" s="342"/>
      <c r="IY38" s="342"/>
      <c r="IZ38" s="342"/>
      <c r="JA38" s="342"/>
      <c r="JB38" s="342"/>
      <c r="JC38" s="342"/>
      <c r="JD38" s="342"/>
      <c r="JE38" s="342"/>
      <c r="JF38" s="342"/>
      <c r="JG38" s="342"/>
      <c r="JH38" s="342"/>
      <c r="JI38" s="342"/>
      <c r="JJ38" s="342"/>
      <c r="JK38" s="342"/>
      <c r="JL38" s="342"/>
      <c r="JM38" s="342"/>
      <c r="JN38" s="342"/>
      <c r="JO38" s="342"/>
      <c r="JP38" s="342"/>
      <c r="JQ38" s="342"/>
      <c r="JR38" s="342"/>
      <c r="JS38" s="342"/>
      <c r="JT38" s="342"/>
      <c r="JU38" s="342"/>
      <c r="JV38" s="342"/>
      <c r="JW38" s="342"/>
      <c r="JX38" s="342"/>
      <c r="JY38" s="342"/>
      <c r="JZ38" s="342"/>
      <c r="KA38" s="342"/>
      <c r="KB38" s="342"/>
      <c r="KC38" s="342"/>
      <c r="KD38" s="342"/>
      <c r="KE38" s="342"/>
      <c r="KF38" s="342"/>
      <c r="KG38" s="342"/>
      <c r="KH38" s="342"/>
      <c r="KI38" s="342"/>
      <c r="KJ38" s="342"/>
      <c r="KK38" s="342"/>
      <c r="KL38" s="342"/>
      <c r="KM38" s="342"/>
      <c r="KN38" s="342"/>
      <c r="KO38" s="342"/>
      <c r="KP38" s="342"/>
      <c r="KQ38" s="342"/>
      <c r="KR38" s="342"/>
      <c r="KS38" s="342"/>
      <c r="KT38" s="342"/>
      <c r="KU38" s="342"/>
      <c r="KV38" s="342"/>
      <c r="KW38" s="342"/>
      <c r="KX38" s="342"/>
      <c r="KY38" s="342"/>
      <c r="KZ38" s="342"/>
      <c r="LA38" s="342"/>
      <c r="LB38" s="342"/>
      <c r="LC38" s="342"/>
      <c r="LD38" s="342"/>
      <c r="LE38" s="342"/>
      <c r="LF38" s="342"/>
      <c r="LG38" s="342"/>
      <c r="LH38" s="342"/>
      <c r="LI38" s="342"/>
      <c r="LJ38" s="342"/>
      <c r="LK38" s="342"/>
      <c r="LL38" s="342"/>
      <c r="LM38" s="342"/>
      <c r="LN38" s="342"/>
      <c r="LO38" s="342"/>
      <c r="LP38" s="342"/>
      <c r="LQ38" s="342"/>
      <c r="LR38" s="342"/>
      <c r="LS38" s="342"/>
      <c r="LT38" s="342"/>
      <c r="LU38" s="342"/>
      <c r="LV38" s="342"/>
      <c r="LW38" s="342"/>
      <c r="LX38" s="342"/>
      <c r="LY38" s="342"/>
      <c r="LZ38" s="342"/>
      <c r="MA38" s="342"/>
      <c r="MB38" s="342"/>
      <c r="MC38" s="342"/>
      <c r="MD38" s="342"/>
      <c r="ME38" s="342"/>
      <c r="MF38" s="342"/>
      <c r="MG38" s="342"/>
      <c r="MH38" s="342"/>
      <c r="MI38" s="342"/>
      <c r="MJ38" s="342"/>
      <c r="MK38" s="342"/>
      <c r="ML38" s="342"/>
      <c r="MM38" s="342"/>
      <c r="MN38" s="342"/>
      <c r="MO38" s="342"/>
      <c r="MP38" s="342"/>
      <c r="MQ38" s="342"/>
      <c r="MR38" s="342"/>
      <c r="MS38" s="342"/>
      <c r="MT38" s="342"/>
      <c r="MU38" s="342"/>
      <c r="MV38" s="342"/>
      <c r="MW38" s="342"/>
      <c r="MX38" s="342"/>
      <c r="MY38" s="342"/>
      <c r="MZ38" s="342"/>
      <c r="NA38" s="342"/>
      <c r="NB38" s="342"/>
      <c r="NC38" s="342"/>
      <c r="ND38" s="342"/>
      <c r="NE38" s="342"/>
      <c r="NF38" s="342"/>
      <c r="NG38" s="342"/>
      <c r="NH38" s="342"/>
      <c r="NI38" s="342"/>
      <c r="NJ38" s="342"/>
      <c r="NK38" s="342"/>
      <c r="NL38" s="342"/>
      <c r="NM38" s="342"/>
      <c r="NN38" s="342"/>
      <c r="NO38" s="342"/>
      <c r="NP38" s="342"/>
      <c r="NQ38" s="342"/>
      <c r="NR38" s="342"/>
      <c r="NS38" s="342"/>
      <c r="NT38" s="342"/>
      <c r="NU38" s="342"/>
      <c r="NV38" s="342"/>
      <c r="NW38" s="342"/>
      <c r="NX38" s="342"/>
      <c r="NY38" s="342"/>
      <c r="NZ38" s="342"/>
      <c r="OA38" s="342"/>
      <c r="OB38" s="342"/>
      <c r="OC38" s="342"/>
      <c r="OD38" s="342"/>
      <c r="OE38" s="342"/>
      <c r="OF38" s="342"/>
      <c r="OG38" s="342"/>
      <c r="OH38" s="342"/>
      <c r="OI38" s="342"/>
      <c r="OJ38" s="342"/>
      <c r="OK38" s="342"/>
      <c r="OL38" s="342"/>
      <c r="OM38" s="342"/>
      <c r="ON38" s="342"/>
      <c r="OO38" s="342"/>
      <c r="OP38" s="342"/>
      <c r="OQ38" s="342"/>
      <c r="OR38" s="342"/>
      <c r="OS38" s="342"/>
      <c r="OT38" s="342"/>
      <c r="OU38" s="342"/>
      <c r="OV38" s="342"/>
      <c r="OW38" s="342"/>
      <c r="OX38" s="342"/>
      <c r="OY38" s="342"/>
      <c r="OZ38" s="342"/>
      <c r="PA38" s="342"/>
      <c r="PB38" s="342"/>
      <c r="PC38" s="342"/>
      <c r="PD38" s="342"/>
      <c r="PE38" s="342"/>
      <c r="PF38" s="342"/>
      <c r="PG38" s="342"/>
      <c r="PH38" s="342"/>
      <c r="PI38" s="342"/>
      <c r="PJ38" s="342"/>
      <c r="PK38" s="342"/>
      <c r="PL38" s="342"/>
      <c r="PM38" s="342"/>
      <c r="PN38" s="342"/>
      <c r="PO38" s="342"/>
      <c r="PP38" s="342"/>
      <c r="PQ38" s="342"/>
      <c r="PR38" s="342"/>
      <c r="PS38" s="342"/>
      <c r="PT38" s="342"/>
      <c r="PU38" s="342"/>
      <c r="PV38" s="342"/>
      <c r="PW38" s="342"/>
      <c r="PX38" s="342"/>
      <c r="PY38" s="342"/>
      <c r="PZ38" s="342"/>
      <c r="QA38" s="342"/>
      <c r="QB38" s="342"/>
      <c r="QC38" s="342"/>
      <c r="QD38" s="342"/>
      <c r="QE38" s="342"/>
      <c r="QF38" s="342"/>
      <c r="QG38" s="342"/>
      <c r="QH38" s="342"/>
      <c r="QI38" s="342"/>
      <c r="QJ38" s="342"/>
      <c r="QK38" s="342"/>
      <c r="QL38" s="342"/>
      <c r="QM38" s="342"/>
      <c r="QN38" s="342"/>
      <c r="QO38" s="342"/>
      <c r="QP38" s="342"/>
      <c r="QQ38" s="342"/>
      <c r="QR38" s="342"/>
      <c r="QS38" s="342"/>
      <c r="QT38" s="342"/>
      <c r="QU38" s="342"/>
      <c r="QV38" s="342"/>
      <c r="QW38" s="342"/>
      <c r="QX38" s="342"/>
      <c r="QY38" s="342"/>
      <c r="QZ38" s="342"/>
      <c r="RA38" s="342"/>
      <c r="RB38" s="342"/>
      <c r="RC38" s="342"/>
      <c r="RD38" s="342"/>
      <c r="RE38" s="342"/>
      <c r="RF38" s="342"/>
      <c r="RG38" s="342"/>
      <c r="RH38" s="342"/>
      <c r="RI38" s="342"/>
      <c r="RJ38" s="342"/>
      <c r="RK38" s="342"/>
      <c r="RL38" s="342"/>
      <c r="RM38" s="342"/>
      <c r="RN38" s="342"/>
      <c r="RO38" s="342"/>
      <c r="RP38" s="342"/>
      <c r="RQ38" s="342"/>
      <c r="RR38" s="342"/>
      <c r="RS38" s="342"/>
      <c r="RT38" s="342"/>
      <c r="RU38" s="342"/>
      <c r="RV38" s="342"/>
      <c r="RW38" s="342"/>
      <c r="RX38" s="342"/>
      <c r="RY38" s="342"/>
      <c r="RZ38" s="342"/>
      <c r="SA38" s="342"/>
      <c r="SB38" s="342"/>
      <c r="SC38" s="342"/>
      <c r="SD38" s="342"/>
      <c r="SE38" s="342"/>
      <c r="SF38" s="342"/>
      <c r="SG38" s="342"/>
      <c r="SH38" s="342"/>
      <c r="SI38" s="342"/>
      <c r="SJ38" s="342"/>
      <c r="SK38" s="342"/>
      <c r="SL38" s="342"/>
      <c r="SM38" s="342"/>
      <c r="SN38" s="342"/>
      <c r="SO38" s="342"/>
      <c r="SP38" s="342"/>
      <c r="SQ38" s="342"/>
      <c r="SR38" s="342"/>
      <c r="SS38" s="342"/>
      <c r="ST38" s="342"/>
      <c r="SU38" s="342"/>
      <c r="SV38" s="342"/>
      <c r="SW38" s="342"/>
      <c r="SX38" s="342"/>
      <c r="SY38" s="342"/>
      <c r="SZ38" s="342"/>
      <c r="TA38" s="342"/>
      <c r="TB38" s="342"/>
      <c r="TC38" s="342"/>
      <c r="TD38" s="342"/>
      <c r="TE38" s="342"/>
      <c r="TF38" s="342"/>
      <c r="TG38" s="342"/>
      <c r="TH38" s="342"/>
      <c r="TI38" s="342"/>
      <c r="TJ38" s="342"/>
      <c r="TK38" s="342"/>
      <c r="TL38" s="342"/>
      <c r="TM38" s="342"/>
      <c r="TN38" s="342"/>
      <c r="TO38" s="342"/>
      <c r="TP38" s="342"/>
      <c r="TQ38" s="342"/>
      <c r="TR38" s="342"/>
      <c r="TS38" s="342"/>
      <c r="TT38" s="342"/>
      <c r="TU38" s="342"/>
      <c r="TV38" s="342"/>
      <c r="TW38" s="342"/>
      <c r="TX38" s="342"/>
      <c r="TY38" s="342"/>
      <c r="TZ38" s="342"/>
      <c r="UA38" s="342"/>
      <c r="UB38" s="342"/>
      <c r="UC38" s="342"/>
      <c r="UD38" s="342"/>
      <c r="UE38" s="342"/>
      <c r="UF38" s="342"/>
      <c r="UG38" s="342"/>
      <c r="UH38" s="342"/>
      <c r="UI38" s="342"/>
      <c r="UJ38" s="342"/>
      <c r="UK38" s="342"/>
      <c r="UL38" s="342"/>
      <c r="UM38" s="342"/>
      <c r="UN38" s="342"/>
      <c r="UO38" s="342"/>
      <c r="UP38" s="342"/>
      <c r="UQ38" s="342"/>
      <c r="UR38" s="342"/>
      <c r="US38" s="342"/>
      <c r="UT38" s="342"/>
      <c r="UU38" s="342"/>
      <c r="UV38" s="342"/>
      <c r="UW38" s="342"/>
      <c r="UX38" s="342"/>
      <c r="UY38" s="342"/>
      <c r="UZ38" s="342"/>
      <c r="VA38" s="342"/>
      <c r="VB38" s="342"/>
      <c r="VC38" s="342"/>
      <c r="VD38" s="342"/>
      <c r="VE38" s="342"/>
      <c r="VF38" s="342"/>
      <c r="VG38" s="342"/>
      <c r="VH38" s="342"/>
      <c r="VI38" s="342"/>
      <c r="VJ38" s="342"/>
      <c r="VK38" s="342"/>
      <c r="VL38" s="342"/>
      <c r="VM38" s="342"/>
      <c r="VN38" s="342"/>
      <c r="VO38" s="342"/>
      <c r="VP38" s="342"/>
      <c r="VQ38" s="342"/>
      <c r="VR38" s="342"/>
      <c r="VS38" s="342"/>
      <c r="VT38" s="342"/>
      <c r="VU38" s="342"/>
      <c r="VV38" s="342"/>
      <c r="VW38" s="342"/>
      <c r="VX38" s="342"/>
      <c r="VY38" s="342"/>
      <c r="VZ38" s="342"/>
      <c r="WA38" s="342"/>
      <c r="WB38" s="342"/>
      <c r="WC38" s="342"/>
      <c r="WD38" s="342"/>
      <c r="WE38" s="342"/>
      <c r="WF38" s="342"/>
      <c r="WG38" s="342"/>
      <c r="WH38" s="342"/>
      <c r="WI38" s="342"/>
      <c r="WJ38" s="342"/>
      <c r="WK38" s="342"/>
      <c r="WL38" s="342"/>
      <c r="WM38" s="342"/>
      <c r="WN38" s="342"/>
      <c r="WO38" s="342"/>
      <c r="WP38" s="342"/>
      <c r="WQ38" s="342"/>
      <c r="WR38" s="342"/>
      <c r="WS38" s="342"/>
      <c r="WT38" s="342"/>
      <c r="WU38" s="342"/>
      <c r="WV38" s="342"/>
      <c r="WW38" s="342"/>
      <c r="WX38" s="342"/>
      <c r="WY38" s="342"/>
      <c r="WZ38" s="342"/>
      <c r="XA38" s="342"/>
      <c r="XB38" s="342"/>
      <c r="XC38" s="342"/>
      <c r="XD38" s="342"/>
      <c r="XE38" s="342"/>
      <c r="XF38" s="342"/>
      <c r="XG38" s="342"/>
      <c r="XH38" s="342"/>
      <c r="XI38" s="342"/>
      <c r="XJ38" s="342"/>
      <c r="XK38" s="342"/>
      <c r="XL38" s="342"/>
      <c r="XM38" s="342"/>
      <c r="XN38" s="342"/>
      <c r="XO38" s="342"/>
      <c r="XP38" s="342"/>
      <c r="XQ38" s="342"/>
      <c r="XR38" s="342"/>
      <c r="XS38" s="342"/>
      <c r="XT38" s="342"/>
      <c r="XU38" s="342"/>
      <c r="XV38" s="342"/>
      <c r="XW38" s="342"/>
      <c r="XX38" s="342"/>
      <c r="XY38" s="342"/>
      <c r="XZ38" s="342"/>
      <c r="YA38" s="342"/>
      <c r="YB38" s="342"/>
      <c r="YC38" s="342"/>
      <c r="YD38" s="342"/>
      <c r="YE38" s="342"/>
      <c r="YF38" s="342"/>
      <c r="YG38" s="342"/>
      <c r="YH38" s="342"/>
      <c r="YI38" s="342"/>
      <c r="YJ38" s="342"/>
      <c r="YK38" s="342"/>
      <c r="YL38" s="342"/>
      <c r="YM38" s="342"/>
      <c r="YN38" s="342"/>
      <c r="YO38" s="342"/>
      <c r="YP38" s="342"/>
      <c r="YQ38" s="342"/>
      <c r="YR38" s="342"/>
      <c r="YS38" s="342"/>
      <c r="YT38" s="342"/>
      <c r="YU38" s="342"/>
      <c r="YV38" s="342"/>
      <c r="YW38" s="342"/>
      <c r="YX38" s="342"/>
      <c r="YY38" s="342"/>
      <c r="YZ38" s="342"/>
      <c r="ZA38" s="342"/>
      <c r="ZB38" s="342"/>
      <c r="ZC38" s="342"/>
      <c r="ZD38" s="342"/>
      <c r="ZE38" s="342"/>
      <c r="ZF38" s="342"/>
      <c r="ZG38" s="342"/>
      <c r="ZH38" s="342"/>
      <c r="ZI38" s="342"/>
      <c r="ZJ38" s="342"/>
      <c r="ZK38" s="342"/>
      <c r="ZL38" s="342"/>
      <c r="ZM38" s="342"/>
      <c r="ZN38" s="342"/>
      <c r="ZO38" s="342"/>
      <c r="ZP38" s="342"/>
      <c r="ZQ38" s="342"/>
      <c r="ZR38" s="342"/>
      <c r="ZS38" s="342"/>
      <c r="ZT38" s="342"/>
      <c r="ZU38" s="342"/>
      <c r="ZV38" s="342"/>
      <c r="ZW38" s="342"/>
      <c r="ZX38" s="342"/>
      <c r="ZY38" s="342"/>
      <c r="ZZ38" s="342"/>
      <c r="AAA38" s="342"/>
      <c r="AAB38" s="342"/>
      <c r="AAC38" s="342"/>
      <c r="AAD38" s="342"/>
      <c r="AAE38" s="342"/>
      <c r="AAF38" s="342"/>
      <c r="AAG38" s="342"/>
      <c r="AAH38" s="342"/>
      <c r="AAI38" s="342"/>
      <c r="AAJ38" s="342"/>
      <c r="AAK38" s="342"/>
      <c r="AAL38" s="342"/>
      <c r="AAM38" s="342"/>
      <c r="AAN38" s="342"/>
      <c r="AAO38" s="342"/>
      <c r="AAP38" s="342"/>
      <c r="AAQ38" s="342"/>
      <c r="AAR38" s="342"/>
      <c r="AAS38" s="342"/>
      <c r="AAT38" s="342"/>
      <c r="AAU38" s="342"/>
      <c r="AAV38" s="342"/>
      <c r="AAW38" s="342"/>
      <c r="AAX38" s="342"/>
      <c r="AAY38" s="342"/>
      <c r="AAZ38" s="342"/>
      <c r="ABA38" s="342"/>
      <c r="ABB38" s="342"/>
      <c r="ABC38" s="342"/>
      <c r="ABD38" s="342"/>
      <c r="ABE38" s="342"/>
      <c r="ABF38" s="342"/>
      <c r="ABG38" s="342"/>
      <c r="ABH38" s="342"/>
      <c r="ABI38" s="342"/>
      <c r="ABJ38" s="342"/>
      <c r="ABK38" s="342"/>
      <c r="ABL38" s="342"/>
      <c r="ABM38" s="342"/>
      <c r="ABN38" s="342"/>
      <c r="ABO38" s="342"/>
      <c r="ABP38" s="342"/>
      <c r="ABQ38" s="342"/>
      <c r="ABR38" s="342"/>
      <c r="ABS38" s="342"/>
      <c r="ABT38" s="342"/>
      <c r="ABU38" s="342"/>
      <c r="ABV38" s="342"/>
      <c r="ABW38" s="342"/>
      <c r="ABX38" s="342"/>
      <c r="ABY38" s="342"/>
      <c r="ABZ38" s="342"/>
      <c r="ACA38" s="342"/>
      <c r="ACB38" s="342"/>
      <c r="ACC38" s="342"/>
      <c r="ACD38" s="342"/>
      <c r="ACE38" s="342"/>
      <c r="ACF38" s="342"/>
      <c r="ACG38" s="342"/>
      <c r="ACH38" s="342"/>
      <c r="ACI38" s="342"/>
      <c r="ACJ38" s="342"/>
      <c r="ACK38" s="342"/>
      <c r="ACL38" s="342"/>
      <c r="ACM38" s="342"/>
      <c r="ACN38" s="342"/>
      <c r="ACO38" s="342"/>
      <c r="ACP38" s="342"/>
      <c r="ACQ38" s="342"/>
      <c r="ACR38" s="342"/>
      <c r="ACS38" s="342"/>
      <c r="ACT38" s="342"/>
      <c r="ACU38" s="342"/>
      <c r="ACV38" s="342"/>
      <c r="ACW38" s="342"/>
      <c r="ACX38" s="342"/>
      <c r="ACY38" s="342"/>
      <c r="ACZ38" s="342"/>
      <c r="ADA38" s="342"/>
      <c r="ADB38" s="342"/>
      <c r="ADC38" s="342"/>
      <c r="ADD38" s="342"/>
      <c r="ADE38" s="342"/>
      <c r="ADF38" s="342"/>
      <c r="ADG38" s="342"/>
      <c r="ADH38" s="342"/>
      <c r="ADI38" s="342"/>
      <c r="ADJ38" s="342"/>
      <c r="ADK38" s="342"/>
      <c r="ADL38" s="342"/>
      <c r="ADM38" s="342"/>
      <c r="ADN38" s="342"/>
      <c r="ADO38" s="342"/>
      <c r="ADP38" s="342"/>
      <c r="ADQ38" s="342"/>
      <c r="ADR38" s="342"/>
      <c r="ADS38" s="342"/>
      <c r="ADT38" s="342"/>
      <c r="ADU38" s="342"/>
      <c r="ADV38" s="342"/>
      <c r="ADW38" s="342"/>
      <c r="ADX38" s="342"/>
      <c r="ADY38" s="342"/>
      <c r="ADZ38" s="342"/>
      <c r="AEA38" s="342"/>
      <c r="AEB38" s="342"/>
      <c r="AEC38" s="342"/>
      <c r="AED38" s="342"/>
      <c r="AEE38" s="342"/>
      <c r="AEF38" s="342"/>
      <c r="AEG38" s="342"/>
      <c r="AEH38" s="342"/>
      <c r="AEI38" s="342"/>
      <c r="AEJ38" s="342"/>
      <c r="AEK38" s="342"/>
      <c r="AEL38" s="342"/>
      <c r="AEM38" s="342"/>
      <c r="AEN38" s="342"/>
      <c r="AEO38" s="342"/>
      <c r="AEP38" s="342"/>
      <c r="AEQ38" s="342"/>
      <c r="AER38" s="342"/>
      <c r="AES38" s="342"/>
      <c r="AET38" s="342"/>
      <c r="AEU38" s="342"/>
      <c r="AEV38" s="342"/>
      <c r="AEW38" s="342"/>
      <c r="AEX38" s="342"/>
      <c r="AEY38" s="342"/>
      <c r="AEZ38" s="342"/>
      <c r="AFA38" s="342"/>
      <c r="AFB38" s="342"/>
      <c r="AFC38" s="342"/>
      <c r="AFD38" s="342"/>
      <c r="AFE38" s="342"/>
      <c r="AFF38" s="342"/>
      <c r="AFG38" s="342"/>
      <c r="AFH38" s="342"/>
      <c r="AFI38" s="342"/>
      <c r="AFJ38" s="342"/>
      <c r="AFK38" s="342"/>
      <c r="AFL38" s="342"/>
      <c r="AFM38" s="342"/>
      <c r="AFN38" s="342"/>
      <c r="AFO38" s="342"/>
      <c r="AFP38" s="342"/>
      <c r="AFQ38" s="342"/>
      <c r="AFR38" s="342"/>
      <c r="AFS38" s="342"/>
      <c r="AFT38" s="342"/>
      <c r="AFU38" s="342"/>
      <c r="AFV38" s="342"/>
      <c r="AFW38" s="342"/>
      <c r="AFX38" s="342"/>
      <c r="AFY38" s="342"/>
      <c r="AFZ38" s="342"/>
      <c r="AGA38" s="342"/>
      <c r="AGB38" s="342"/>
      <c r="AGC38" s="342"/>
      <c r="AGD38" s="342"/>
      <c r="AGE38" s="342"/>
      <c r="AGF38" s="342"/>
      <c r="AGG38" s="342"/>
      <c r="AGH38" s="342"/>
      <c r="AGI38" s="342"/>
      <c r="AGJ38" s="342"/>
      <c r="AGK38" s="342"/>
      <c r="AGL38" s="342"/>
      <c r="AGM38" s="342"/>
      <c r="AGN38" s="342"/>
      <c r="AGO38" s="342"/>
      <c r="AGP38" s="342"/>
      <c r="AGQ38" s="342"/>
      <c r="AGR38" s="342"/>
      <c r="AGS38" s="342"/>
      <c r="AGT38" s="342"/>
      <c r="AGU38" s="342"/>
      <c r="AGV38" s="342"/>
      <c r="AGW38" s="342"/>
      <c r="AGX38" s="342"/>
      <c r="AGY38" s="342"/>
      <c r="AGZ38" s="342"/>
      <c r="AHA38" s="342"/>
      <c r="AHB38" s="342"/>
      <c r="AHC38" s="342"/>
      <c r="AHD38" s="342"/>
      <c r="AHE38" s="342"/>
      <c r="AHF38" s="342"/>
      <c r="AHG38" s="342"/>
      <c r="AHH38" s="342"/>
      <c r="AHI38" s="342"/>
      <c r="AHJ38" s="342"/>
      <c r="AHK38" s="342"/>
      <c r="AHL38" s="342"/>
      <c r="AHM38" s="342"/>
      <c r="AHN38" s="342"/>
      <c r="AHO38" s="342"/>
      <c r="AHP38" s="342"/>
      <c r="AHQ38" s="342"/>
      <c r="AHR38" s="342"/>
      <c r="AHS38" s="342"/>
      <c r="AHT38" s="342"/>
      <c r="AHU38" s="342"/>
      <c r="AHV38" s="342"/>
      <c r="AHW38" s="342"/>
      <c r="AHX38" s="342"/>
      <c r="AHY38" s="342"/>
      <c r="AHZ38" s="342"/>
      <c r="AIA38" s="342"/>
      <c r="AIB38" s="342"/>
      <c r="AIC38" s="342"/>
      <c r="AID38" s="342"/>
      <c r="AIE38" s="342"/>
      <c r="AIF38" s="342"/>
      <c r="AIG38" s="342"/>
      <c r="AIH38" s="342"/>
      <c r="AII38" s="342"/>
      <c r="AIJ38" s="342"/>
      <c r="AIK38" s="342"/>
      <c r="AIL38" s="342"/>
      <c r="AIM38" s="342"/>
      <c r="AIN38" s="342"/>
      <c r="AIO38" s="342"/>
      <c r="AIP38" s="342"/>
      <c r="AIQ38" s="342"/>
      <c r="AIR38" s="342"/>
      <c r="AIS38" s="342"/>
      <c r="AIT38" s="342"/>
      <c r="AIU38" s="342"/>
      <c r="AIV38" s="342"/>
      <c r="AIW38" s="342"/>
      <c r="AIX38" s="342"/>
      <c r="AIY38" s="342"/>
      <c r="AIZ38" s="342"/>
      <c r="AJA38" s="342"/>
      <c r="AJB38" s="342"/>
      <c r="AJC38" s="342"/>
      <c r="AJD38" s="342"/>
      <c r="AJE38" s="342"/>
      <c r="AJF38" s="342"/>
      <c r="AJG38" s="342"/>
      <c r="AJH38" s="342"/>
      <c r="AJI38" s="342"/>
      <c r="AJJ38" s="342"/>
      <c r="AJK38" s="342"/>
      <c r="AJL38" s="342"/>
      <c r="AJM38" s="342"/>
      <c r="AJN38" s="342"/>
      <c r="AJO38" s="342"/>
      <c r="AJP38" s="342"/>
      <c r="AJQ38" s="342"/>
      <c r="AJR38" s="342"/>
      <c r="AJS38" s="342"/>
      <c r="AJT38" s="342"/>
      <c r="AJU38" s="342"/>
      <c r="AJV38" s="342"/>
      <c r="AJW38" s="342"/>
      <c r="AJX38" s="342"/>
      <c r="AJY38" s="342"/>
      <c r="AJZ38" s="342"/>
      <c r="AKA38" s="342"/>
      <c r="AKB38" s="342"/>
      <c r="AKC38" s="342"/>
      <c r="AKD38" s="342"/>
      <c r="AKE38" s="342"/>
      <c r="AKF38" s="342"/>
      <c r="AKG38" s="342"/>
      <c r="AKH38" s="342"/>
      <c r="AKI38" s="342"/>
      <c r="AKJ38" s="342"/>
      <c r="AKK38" s="342"/>
      <c r="AKL38" s="342"/>
      <c r="AKM38" s="342"/>
      <c r="AKN38" s="342"/>
      <c r="AKO38" s="342"/>
      <c r="AKP38" s="342"/>
      <c r="AKQ38" s="342"/>
      <c r="AKR38" s="342"/>
      <c r="AKS38" s="342"/>
      <c r="AKT38" s="342"/>
      <c r="AKU38" s="342"/>
    </row>
    <row r="39" spans="1:983" s="140" customFormat="1" ht="39.950000000000003" customHeight="1" x14ac:dyDescent="0.7">
      <c r="A39" s="339" t="s">
        <v>72</v>
      </c>
      <c r="B39" s="368">
        <v>116243636</v>
      </c>
      <c r="C39" s="368">
        <v>7399011</v>
      </c>
      <c r="D39" s="369">
        <v>5820290.0000000009</v>
      </c>
      <c r="E39" s="368">
        <v>21951630</v>
      </c>
      <c r="F39" s="369">
        <v>72637838</v>
      </c>
      <c r="G39" s="368">
        <v>15008603.999999998</v>
      </c>
      <c r="H39" s="368">
        <v>4863486.6888483139</v>
      </c>
      <c r="I39" s="368">
        <v>5527519.9999999776</v>
      </c>
      <c r="J39" s="368">
        <v>249452015.68884829</v>
      </c>
      <c r="K39" s="369"/>
      <c r="L39" s="369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2"/>
      <c r="AK39" s="342"/>
      <c r="AL39" s="342"/>
      <c r="AM39" s="342"/>
      <c r="AN39" s="342"/>
      <c r="AO39" s="342"/>
      <c r="AP39" s="342"/>
      <c r="AQ39" s="342"/>
      <c r="AR39" s="342"/>
      <c r="AS39" s="342"/>
      <c r="AT39" s="342"/>
      <c r="AU39" s="342"/>
      <c r="AV39" s="342"/>
      <c r="AW39" s="342"/>
      <c r="AX39" s="342"/>
      <c r="AY39" s="342"/>
      <c r="AZ39" s="342"/>
      <c r="BA39" s="342"/>
      <c r="BB39" s="342"/>
      <c r="BC39" s="342"/>
      <c r="BD39" s="342"/>
      <c r="BE39" s="342"/>
      <c r="BF39" s="342"/>
      <c r="BG39" s="342"/>
      <c r="BH39" s="342"/>
      <c r="BI39" s="342"/>
      <c r="BJ39" s="342"/>
      <c r="BK39" s="342"/>
      <c r="BL39" s="342"/>
      <c r="BM39" s="342"/>
      <c r="BN39" s="342"/>
      <c r="BO39" s="342"/>
      <c r="BP39" s="342"/>
      <c r="BQ39" s="342"/>
      <c r="BR39" s="342"/>
      <c r="BS39" s="342"/>
      <c r="BT39" s="342"/>
      <c r="BU39" s="342"/>
      <c r="BV39" s="342"/>
      <c r="BW39" s="342"/>
      <c r="BX39" s="342"/>
      <c r="BY39" s="342"/>
      <c r="BZ39" s="342"/>
      <c r="CA39" s="342"/>
      <c r="CB39" s="342"/>
      <c r="CC39" s="342"/>
      <c r="CD39" s="342"/>
      <c r="CE39" s="342"/>
      <c r="CF39" s="342"/>
      <c r="CG39" s="342"/>
      <c r="CH39" s="342"/>
      <c r="CI39" s="342"/>
      <c r="CJ39" s="342"/>
      <c r="CK39" s="342"/>
      <c r="CL39" s="342"/>
      <c r="CM39" s="342"/>
      <c r="CN39" s="342"/>
      <c r="CO39" s="342"/>
      <c r="CP39" s="342"/>
      <c r="CQ39" s="342"/>
      <c r="CR39" s="342"/>
      <c r="CS39" s="342"/>
      <c r="CT39" s="342"/>
      <c r="CU39" s="342"/>
      <c r="CV39" s="342"/>
      <c r="CW39" s="342"/>
      <c r="CX39" s="342"/>
      <c r="CY39" s="342"/>
      <c r="CZ39" s="342"/>
      <c r="DA39" s="342"/>
      <c r="DB39" s="342"/>
      <c r="DC39" s="342"/>
      <c r="DD39" s="342"/>
      <c r="DE39" s="342"/>
      <c r="DF39" s="342"/>
      <c r="DG39" s="342"/>
      <c r="DH39" s="342"/>
      <c r="DI39" s="342"/>
      <c r="DJ39" s="342"/>
      <c r="DK39" s="342"/>
      <c r="DL39" s="342"/>
      <c r="DM39" s="342"/>
      <c r="DN39" s="342"/>
      <c r="DO39" s="342"/>
      <c r="DP39" s="342"/>
      <c r="DQ39" s="342"/>
      <c r="DR39" s="342"/>
      <c r="DS39" s="342"/>
      <c r="DT39" s="342"/>
      <c r="DU39" s="342"/>
      <c r="DV39" s="342"/>
      <c r="DW39" s="342"/>
      <c r="DX39" s="342"/>
      <c r="DY39" s="342"/>
      <c r="DZ39" s="342"/>
      <c r="EA39" s="342"/>
      <c r="EB39" s="342"/>
      <c r="EC39" s="342"/>
      <c r="ED39" s="342"/>
      <c r="EE39" s="342"/>
      <c r="EF39" s="342"/>
      <c r="EG39" s="342"/>
      <c r="EH39" s="342"/>
      <c r="EI39" s="342"/>
      <c r="EJ39" s="342"/>
      <c r="EK39" s="342"/>
      <c r="EL39" s="342"/>
      <c r="EM39" s="342"/>
      <c r="EN39" s="342"/>
      <c r="EO39" s="342"/>
      <c r="EP39" s="342"/>
      <c r="EQ39" s="342"/>
      <c r="ER39" s="342"/>
      <c r="ES39" s="342"/>
      <c r="ET39" s="342"/>
      <c r="EU39" s="342"/>
      <c r="EV39" s="342"/>
      <c r="EW39" s="342"/>
      <c r="EX39" s="342"/>
      <c r="EY39" s="342"/>
      <c r="EZ39" s="342"/>
      <c r="FA39" s="342"/>
      <c r="FB39" s="342"/>
      <c r="FC39" s="342"/>
      <c r="FD39" s="342"/>
      <c r="FE39" s="342"/>
      <c r="FF39" s="342"/>
      <c r="FG39" s="342"/>
      <c r="FH39" s="342"/>
      <c r="FI39" s="342"/>
      <c r="FJ39" s="342"/>
      <c r="FK39" s="342"/>
      <c r="FL39" s="342"/>
      <c r="FM39" s="342"/>
      <c r="FN39" s="342"/>
      <c r="FO39" s="342"/>
      <c r="FP39" s="342"/>
      <c r="FQ39" s="342"/>
      <c r="FR39" s="342"/>
      <c r="FS39" s="342"/>
      <c r="FT39" s="342"/>
      <c r="FU39" s="342"/>
      <c r="FV39" s="342"/>
      <c r="FW39" s="342"/>
      <c r="FX39" s="342"/>
      <c r="FY39" s="342"/>
      <c r="FZ39" s="342"/>
      <c r="GA39" s="342"/>
      <c r="GB39" s="342"/>
      <c r="GC39" s="342"/>
      <c r="GD39" s="342"/>
      <c r="GE39" s="342"/>
      <c r="GF39" s="342"/>
      <c r="GG39" s="342"/>
      <c r="GH39" s="342"/>
      <c r="GI39" s="342"/>
      <c r="GJ39" s="342"/>
      <c r="GK39" s="342"/>
      <c r="GL39" s="342"/>
      <c r="GM39" s="342"/>
      <c r="GN39" s="342"/>
      <c r="GO39" s="342"/>
      <c r="GP39" s="342"/>
      <c r="GQ39" s="342"/>
      <c r="GR39" s="342"/>
      <c r="GS39" s="342"/>
      <c r="GT39" s="342"/>
      <c r="GU39" s="342"/>
      <c r="GV39" s="342"/>
      <c r="GW39" s="342"/>
      <c r="GX39" s="342"/>
      <c r="GY39" s="342"/>
      <c r="GZ39" s="342"/>
      <c r="HA39" s="342"/>
      <c r="HB39" s="342"/>
      <c r="HC39" s="342"/>
      <c r="HD39" s="342"/>
      <c r="HE39" s="342"/>
      <c r="HF39" s="342"/>
      <c r="HG39" s="342"/>
      <c r="HH39" s="342"/>
      <c r="HI39" s="342"/>
      <c r="HJ39" s="342"/>
      <c r="HK39" s="342"/>
      <c r="HL39" s="342"/>
      <c r="HM39" s="342"/>
      <c r="HN39" s="342"/>
      <c r="HO39" s="342"/>
      <c r="HP39" s="342"/>
      <c r="HQ39" s="342"/>
      <c r="HR39" s="342"/>
      <c r="HS39" s="342"/>
      <c r="HT39" s="342"/>
      <c r="HU39" s="342"/>
      <c r="HV39" s="342"/>
      <c r="HW39" s="342"/>
      <c r="HX39" s="342"/>
      <c r="HY39" s="342"/>
      <c r="HZ39" s="342"/>
      <c r="IA39" s="342"/>
      <c r="IB39" s="342"/>
      <c r="IC39" s="342"/>
      <c r="ID39" s="342"/>
      <c r="IE39" s="342"/>
      <c r="IF39" s="342"/>
      <c r="IG39" s="342"/>
      <c r="IH39" s="342"/>
      <c r="II39" s="342"/>
      <c r="IJ39" s="342"/>
      <c r="IK39" s="342"/>
      <c r="IL39" s="342"/>
      <c r="IM39" s="342"/>
      <c r="IN39" s="342"/>
      <c r="IO39" s="342"/>
      <c r="IP39" s="342"/>
      <c r="IQ39" s="342"/>
      <c r="IR39" s="342"/>
      <c r="IS39" s="342"/>
      <c r="IT39" s="342"/>
      <c r="IU39" s="342"/>
      <c r="IV39" s="342"/>
      <c r="IW39" s="342"/>
      <c r="IX39" s="342"/>
      <c r="IY39" s="342"/>
      <c r="IZ39" s="342"/>
      <c r="JA39" s="342"/>
      <c r="JB39" s="342"/>
      <c r="JC39" s="342"/>
      <c r="JD39" s="342"/>
      <c r="JE39" s="342"/>
      <c r="JF39" s="342"/>
      <c r="JG39" s="342"/>
      <c r="JH39" s="342"/>
      <c r="JI39" s="342"/>
      <c r="JJ39" s="342"/>
      <c r="JK39" s="342"/>
      <c r="JL39" s="342"/>
      <c r="JM39" s="342"/>
      <c r="JN39" s="342"/>
      <c r="JO39" s="342"/>
      <c r="JP39" s="342"/>
      <c r="JQ39" s="342"/>
      <c r="JR39" s="342"/>
      <c r="JS39" s="342"/>
      <c r="JT39" s="342"/>
      <c r="JU39" s="342"/>
      <c r="JV39" s="342"/>
      <c r="JW39" s="342"/>
      <c r="JX39" s="342"/>
      <c r="JY39" s="342"/>
      <c r="JZ39" s="342"/>
      <c r="KA39" s="342"/>
      <c r="KB39" s="342"/>
      <c r="KC39" s="342"/>
      <c r="KD39" s="342"/>
      <c r="KE39" s="342"/>
      <c r="KF39" s="342"/>
      <c r="KG39" s="342"/>
      <c r="KH39" s="342"/>
      <c r="KI39" s="342"/>
      <c r="KJ39" s="342"/>
      <c r="KK39" s="342"/>
      <c r="KL39" s="342"/>
      <c r="KM39" s="342"/>
      <c r="KN39" s="342"/>
      <c r="KO39" s="342"/>
      <c r="KP39" s="342"/>
      <c r="KQ39" s="342"/>
      <c r="KR39" s="342"/>
      <c r="KS39" s="342"/>
      <c r="KT39" s="342"/>
      <c r="KU39" s="342"/>
      <c r="KV39" s="342"/>
      <c r="KW39" s="342"/>
      <c r="KX39" s="342"/>
      <c r="KY39" s="342"/>
      <c r="KZ39" s="342"/>
      <c r="LA39" s="342"/>
      <c r="LB39" s="342"/>
      <c r="LC39" s="342"/>
      <c r="LD39" s="342"/>
      <c r="LE39" s="342"/>
      <c r="LF39" s="342"/>
      <c r="LG39" s="342"/>
      <c r="LH39" s="342"/>
      <c r="LI39" s="342"/>
      <c r="LJ39" s="342"/>
      <c r="LK39" s="342"/>
      <c r="LL39" s="342"/>
      <c r="LM39" s="342"/>
      <c r="LN39" s="342"/>
      <c r="LO39" s="342"/>
      <c r="LP39" s="342"/>
      <c r="LQ39" s="342"/>
      <c r="LR39" s="342"/>
      <c r="LS39" s="342"/>
      <c r="LT39" s="342"/>
      <c r="LU39" s="342"/>
      <c r="LV39" s="342"/>
      <c r="LW39" s="342"/>
      <c r="LX39" s="342"/>
      <c r="LY39" s="342"/>
      <c r="LZ39" s="342"/>
      <c r="MA39" s="342"/>
      <c r="MB39" s="342"/>
      <c r="MC39" s="342"/>
      <c r="MD39" s="342"/>
      <c r="ME39" s="342"/>
      <c r="MF39" s="342"/>
      <c r="MG39" s="342"/>
      <c r="MH39" s="342"/>
      <c r="MI39" s="342"/>
      <c r="MJ39" s="342"/>
      <c r="MK39" s="342"/>
      <c r="ML39" s="342"/>
      <c r="MM39" s="342"/>
      <c r="MN39" s="342"/>
      <c r="MO39" s="342"/>
      <c r="MP39" s="342"/>
      <c r="MQ39" s="342"/>
      <c r="MR39" s="342"/>
      <c r="MS39" s="342"/>
      <c r="MT39" s="342"/>
      <c r="MU39" s="342"/>
      <c r="MV39" s="342"/>
      <c r="MW39" s="342"/>
      <c r="MX39" s="342"/>
      <c r="MY39" s="342"/>
      <c r="MZ39" s="342"/>
      <c r="NA39" s="342"/>
      <c r="NB39" s="342"/>
      <c r="NC39" s="342"/>
      <c r="ND39" s="342"/>
      <c r="NE39" s="342"/>
      <c r="NF39" s="342"/>
      <c r="NG39" s="342"/>
      <c r="NH39" s="342"/>
      <c r="NI39" s="342"/>
      <c r="NJ39" s="342"/>
      <c r="NK39" s="342"/>
      <c r="NL39" s="342"/>
      <c r="NM39" s="342"/>
      <c r="NN39" s="342"/>
      <c r="NO39" s="342"/>
      <c r="NP39" s="342"/>
      <c r="NQ39" s="342"/>
      <c r="NR39" s="342"/>
      <c r="NS39" s="342"/>
      <c r="NT39" s="342"/>
      <c r="NU39" s="342"/>
      <c r="NV39" s="342"/>
      <c r="NW39" s="342"/>
      <c r="NX39" s="342"/>
      <c r="NY39" s="342"/>
      <c r="NZ39" s="342"/>
      <c r="OA39" s="342"/>
      <c r="OB39" s="342"/>
      <c r="OC39" s="342"/>
      <c r="OD39" s="342"/>
      <c r="OE39" s="342"/>
      <c r="OF39" s="342"/>
      <c r="OG39" s="342"/>
      <c r="OH39" s="342"/>
      <c r="OI39" s="342"/>
      <c r="OJ39" s="342"/>
      <c r="OK39" s="342"/>
      <c r="OL39" s="342"/>
      <c r="OM39" s="342"/>
      <c r="ON39" s="342"/>
      <c r="OO39" s="342"/>
      <c r="OP39" s="342"/>
      <c r="OQ39" s="342"/>
      <c r="OR39" s="342"/>
      <c r="OS39" s="342"/>
      <c r="OT39" s="342"/>
      <c r="OU39" s="342"/>
      <c r="OV39" s="342"/>
      <c r="OW39" s="342"/>
      <c r="OX39" s="342"/>
      <c r="OY39" s="342"/>
      <c r="OZ39" s="342"/>
      <c r="PA39" s="342"/>
      <c r="PB39" s="342"/>
      <c r="PC39" s="342"/>
      <c r="PD39" s="342"/>
      <c r="PE39" s="342"/>
      <c r="PF39" s="342"/>
      <c r="PG39" s="342"/>
      <c r="PH39" s="342"/>
      <c r="PI39" s="342"/>
      <c r="PJ39" s="342"/>
      <c r="PK39" s="342"/>
      <c r="PL39" s="342"/>
      <c r="PM39" s="342"/>
      <c r="PN39" s="342"/>
      <c r="PO39" s="342"/>
      <c r="PP39" s="342"/>
      <c r="PQ39" s="342"/>
      <c r="PR39" s="342"/>
      <c r="PS39" s="342"/>
      <c r="PT39" s="342"/>
      <c r="PU39" s="342"/>
      <c r="PV39" s="342"/>
      <c r="PW39" s="342"/>
      <c r="PX39" s="342"/>
      <c r="PY39" s="342"/>
      <c r="PZ39" s="342"/>
      <c r="QA39" s="342"/>
      <c r="QB39" s="342"/>
      <c r="QC39" s="342"/>
      <c r="QD39" s="342"/>
      <c r="QE39" s="342"/>
      <c r="QF39" s="342"/>
      <c r="QG39" s="342"/>
      <c r="QH39" s="342"/>
      <c r="QI39" s="342"/>
      <c r="QJ39" s="342"/>
      <c r="QK39" s="342"/>
      <c r="QL39" s="342"/>
      <c r="QM39" s="342"/>
      <c r="QN39" s="342"/>
      <c r="QO39" s="342"/>
      <c r="QP39" s="342"/>
      <c r="QQ39" s="342"/>
      <c r="QR39" s="342"/>
      <c r="QS39" s="342"/>
      <c r="QT39" s="342"/>
      <c r="QU39" s="342"/>
      <c r="QV39" s="342"/>
      <c r="QW39" s="342"/>
      <c r="QX39" s="342"/>
      <c r="QY39" s="342"/>
      <c r="QZ39" s="342"/>
      <c r="RA39" s="342"/>
      <c r="RB39" s="342"/>
      <c r="RC39" s="342"/>
      <c r="RD39" s="342"/>
      <c r="RE39" s="342"/>
      <c r="RF39" s="342"/>
      <c r="RG39" s="342"/>
      <c r="RH39" s="342"/>
      <c r="RI39" s="342"/>
      <c r="RJ39" s="342"/>
      <c r="RK39" s="342"/>
      <c r="RL39" s="342"/>
      <c r="RM39" s="342"/>
      <c r="RN39" s="342"/>
      <c r="RO39" s="342"/>
      <c r="RP39" s="342"/>
      <c r="RQ39" s="342"/>
      <c r="RR39" s="342"/>
      <c r="RS39" s="342"/>
      <c r="RT39" s="342"/>
      <c r="RU39" s="342"/>
      <c r="RV39" s="342"/>
      <c r="RW39" s="342"/>
      <c r="RX39" s="342"/>
      <c r="RY39" s="342"/>
      <c r="RZ39" s="342"/>
      <c r="SA39" s="342"/>
      <c r="SB39" s="342"/>
      <c r="SC39" s="342"/>
      <c r="SD39" s="342"/>
      <c r="SE39" s="342"/>
      <c r="SF39" s="342"/>
      <c r="SG39" s="342"/>
      <c r="SH39" s="342"/>
      <c r="SI39" s="342"/>
      <c r="SJ39" s="342"/>
      <c r="SK39" s="342"/>
      <c r="SL39" s="342"/>
      <c r="SM39" s="342"/>
      <c r="SN39" s="342"/>
      <c r="SO39" s="342"/>
      <c r="SP39" s="342"/>
      <c r="SQ39" s="342"/>
      <c r="SR39" s="342"/>
      <c r="SS39" s="342"/>
      <c r="ST39" s="342"/>
      <c r="SU39" s="342"/>
      <c r="SV39" s="342"/>
      <c r="SW39" s="342"/>
      <c r="SX39" s="342"/>
      <c r="SY39" s="342"/>
      <c r="SZ39" s="342"/>
      <c r="TA39" s="342"/>
      <c r="TB39" s="342"/>
      <c r="TC39" s="342"/>
      <c r="TD39" s="342"/>
      <c r="TE39" s="342"/>
      <c r="TF39" s="342"/>
      <c r="TG39" s="342"/>
      <c r="TH39" s="342"/>
      <c r="TI39" s="342"/>
      <c r="TJ39" s="342"/>
      <c r="TK39" s="342"/>
      <c r="TL39" s="342"/>
      <c r="TM39" s="342"/>
      <c r="TN39" s="342"/>
      <c r="TO39" s="342"/>
      <c r="TP39" s="342"/>
      <c r="TQ39" s="342"/>
      <c r="TR39" s="342"/>
      <c r="TS39" s="342"/>
      <c r="TT39" s="342"/>
      <c r="TU39" s="342"/>
      <c r="TV39" s="342"/>
      <c r="TW39" s="342"/>
      <c r="TX39" s="342"/>
      <c r="TY39" s="342"/>
      <c r="TZ39" s="342"/>
      <c r="UA39" s="342"/>
      <c r="UB39" s="342"/>
      <c r="UC39" s="342"/>
      <c r="UD39" s="342"/>
      <c r="UE39" s="342"/>
      <c r="UF39" s="342"/>
      <c r="UG39" s="342"/>
      <c r="UH39" s="342"/>
      <c r="UI39" s="342"/>
      <c r="UJ39" s="342"/>
      <c r="UK39" s="342"/>
      <c r="UL39" s="342"/>
      <c r="UM39" s="342"/>
      <c r="UN39" s="342"/>
      <c r="UO39" s="342"/>
      <c r="UP39" s="342"/>
      <c r="UQ39" s="342"/>
      <c r="UR39" s="342"/>
      <c r="US39" s="342"/>
      <c r="UT39" s="342"/>
      <c r="UU39" s="342"/>
      <c r="UV39" s="342"/>
      <c r="UW39" s="342"/>
      <c r="UX39" s="342"/>
      <c r="UY39" s="342"/>
      <c r="UZ39" s="342"/>
      <c r="VA39" s="342"/>
      <c r="VB39" s="342"/>
      <c r="VC39" s="342"/>
      <c r="VD39" s="342"/>
      <c r="VE39" s="342"/>
      <c r="VF39" s="342"/>
      <c r="VG39" s="342"/>
      <c r="VH39" s="342"/>
      <c r="VI39" s="342"/>
      <c r="VJ39" s="342"/>
      <c r="VK39" s="342"/>
      <c r="VL39" s="342"/>
      <c r="VM39" s="342"/>
      <c r="VN39" s="342"/>
      <c r="VO39" s="342"/>
      <c r="VP39" s="342"/>
      <c r="VQ39" s="342"/>
      <c r="VR39" s="342"/>
      <c r="VS39" s="342"/>
      <c r="VT39" s="342"/>
      <c r="VU39" s="342"/>
      <c r="VV39" s="342"/>
      <c r="VW39" s="342"/>
      <c r="VX39" s="342"/>
      <c r="VY39" s="342"/>
      <c r="VZ39" s="342"/>
      <c r="WA39" s="342"/>
      <c r="WB39" s="342"/>
      <c r="WC39" s="342"/>
      <c r="WD39" s="342"/>
      <c r="WE39" s="342"/>
      <c r="WF39" s="342"/>
      <c r="WG39" s="342"/>
      <c r="WH39" s="342"/>
      <c r="WI39" s="342"/>
      <c r="WJ39" s="342"/>
      <c r="WK39" s="342"/>
      <c r="WL39" s="342"/>
      <c r="WM39" s="342"/>
      <c r="WN39" s="342"/>
      <c r="WO39" s="342"/>
      <c r="WP39" s="342"/>
      <c r="WQ39" s="342"/>
      <c r="WR39" s="342"/>
      <c r="WS39" s="342"/>
      <c r="WT39" s="342"/>
      <c r="WU39" s="342"/>
      <c r="WV39" s="342"/>
      <c r="WW39" s="342"/>
      <c r="WX39" s="342"/>
      <c r="WY39" s="342"/>
      <c r="WZ39" s="342"/>
      <c r="XA39" s="342"/>
      <c r="XB39" s="342"/>
      <c r="XC39" s="342"/>
      <c r="XD39" s="342"/>
      <c r="XE39" s="342"/>
      <c r="XF39" s="342"/>
      <c r="XG39" s="342"/>
      <c r="XH39" s="342"/>
      <c r="XI39" s="342"/>
      <c r="XJ39" s="342"/>
      <c r="XK39" s="342"/>
      <c r="XL39" s="342"/>
      <c r="XM39" s="342"/>
      <c r="XN39" s="342"/>
      <c r="XO39" s="342"/>
      <c r="XP39" s="342"/>
      <c r="XQ39" s="342"/>
      <c r="XR39" s="342"/>
      <c r="XS39" s="342"/>
      <c r="XT39" s="342"/>
      <c r="XU39" s="342"/>
      <c r="XV39" s="342"/>
      <c r="XW39" s="342"/>
      <c r="XX39" s="342"/>
      <c r="XY39" s="342"/>
      <c r="XZ39" s="342"/>
      <c r="YA39" s="342"/>
      <c r="YB39" s="342"/>
      <c r="YC39" s="342"/>
      <c r="YD39" s="342"/>
      <c r="YE39" s="342"/>
      <c r="YF39" s="342"/>
      <c r="YG39" s="342"/>
      <c r="YH39" s="342"/>
      <c r="YI39" s="342"/>
      <c r="YJ39" s="342"/>
      <c r="YK39" s="342"/>
      <c r="YL39" s="342"/>
      <c r="YM39" s="342"/>
      <c r="YN39" s="342"/>
      <c r="YO39" s="342"/>
      <c r="YP39" s="342"/>
      <c r="YQ39" s="342"/>
      <c r="YR39" s="342"/>
      <c r="YS39" s="342"/>
      <c r="YT39" s="342"/>
      <c r="YU39" s="342"/>
      <c r="YV39" s="342"/>
      <c r="YW39" s="342"/>
      <c r="YX39" s="342"/>
      <c r="YY39" s="342"/>
      <c r="YZ39" s="342"/>
      <c r="ZA39" s="342"/>
      <c r="ZB39" s="342"/>
      <c r="ZC39" s="342"/>
      <c r="ZD39" s="342"/>
      <c r="ZE39" s="342"/>
      <c r="ZF39" s="342"/>
      <c r="ZG39" s="342"/>
      <c r="ZH39" s="342"/>
      <c r="ZI39" s="342"/>
      <c r="ZJ39" s="342"/>
      <c r="ZK39" s="342"/>
      <c r="ZL39" s="342"/>
      <c r="ZM39" s="342"/>
      <c r="ZN39" s="342"/>
      <c r="ZO39" s="342"/>
      <c r="ZP39" s="342"/>
      <c r="ZQ39" s="342"/>
      <c r="ZR39" s="342"/>
      <c r="ZS39" s="342"/>
      <c r="ZT39" s="342"/>
      <c r="ZU39" s="342"/>
      <c r="ZV39" s="342"/>
      <c r="ZW39" s="342"/>
      <c r="ZX39" s="342"/>
      <c r="ZY39" s="342"/>
      <c r="ZZ39" s="342"/>
      <c r="AAA39" s="342"/>
      <c r="AAB39" s="342"/>
      <c r="AAC39" s="342"/>
      <c r="AAD39" s="342"/>
      <c r="AAE39" s="342"/>
      <c r="AAF39" s="342"/>
      <c r="AAG39" s="342"/>
      <c r="AAH39" s="342"/>
      <c r="AAI39" s="342"/>
      <c r="AAJ39" s="342"/>
      <c r="AAK39" s="342"/>
      <c r="AAL39" s="342"/>
      <c r="AAM39" s="342"/>
      <c r="AAN39" s="342"/>
      <c r="AAO39" s="342"/>
      <c r="AAP39" s="342"/>
      <c r="AAQ39" s="342"/>
      <c r="AAR39" s="342"/>
      <c r="AAS39" s="342"/>
      <c r="AAT39" s="342"/>
      <c r="AAU39" s="342"/>
      <c r="AAV39" s="342"/>
      <c r="AAW39" s="342"/>
      <c r="AAX39" s="342"/>
      <c r="AAY39" s="342"/>
      <c r="AAZ39" s="342"/>
      <c r="ABA39" s="342"/>
      <c r="ABB39" s="342"/>
      <c r="ABC39" s="342"/>
      <c r="ABD39" s="342"/>
      <c r="ABE39" s="342"/>
      <c r="ABF39" s="342"/>
      <c r="ABG39" s="342"/>
      <c r="ABH39" s="342"/>
      <c r="ABI39" s="342"/>
      <c r="ABJ39" s="342"/>
      <c r="ABK39" s="342"/>
      <c r="ABL39" s="342"/>
      <c r="ABM39" s="342"/>
      <c r="ABN39" s="342"/>
      <c r="ABO39" s="342"/>
      <c r="ABP39" s="342"/>
      <c r="ABQ39" s="342"/>
      <c r="ABR39" s="342"/>
      <c r="ABS39" s="342"/>
      <c r="ABT39" s="342"/>
      <c r="ABU39" s="342"/>
      <c r="ABV39" s="342"/>
      <c r="ABW39" s="342"/>
      <c r="ABX39" s="342"/>
      <c r="ABY39" s="342"/>
      <c r="ABZ39" s="342"/>
      <c r="ACA39" s="342"/>
      <c r="ACB39" s="342"/>
      <c r="ACC39" s="342"/>
      <c r="ACD39" s="342"/>
      <c r="ACE39" s="342"/>
      <c r="ACF39" s="342"/>
      <c r="ACG39" s="342"/>
      <c r="ACH39" s="342"/>
      <c r="ACI39" s="342"/>
      <c r="ACJ39" s="342"/>
      <c r="ACK39" s="342"/>
      <c r="ACL39" s="342"/>
      <c r="ACM39" s="342"/>
      <c r="ACN39" s="342"/>
      <c r="ACO39" s="342"/>
      <c r="ACP39" s="342"/>
      <c r="ACQ39" s="342"/>
      <c r="ACR39" s="342"/>
      <c r="ACS39" s="342"/>
      <c r="ACT39" s="342"/>
      <c r="ACU39" s="342"/>
      <c r="ACV39" s="342"/>
      <c r="ACW39" s="342"/>
      <c r="ACX39" s="342"/>
      <c r="ACY39" s="342"/>
      <c r="ACZ39" s="342"/>
      <c r="ADA39" s="342"/>
      <c r="ADB39" s="342"/>
      <c r="ADC39" s="342"/>
      <c r="ADD39" s="342"/>
      <c r="ADE39" s="342"/>
      <c r="ADF39" s="342"/>
      <c r="ADG39" s="342"/>
      <c r="ADH39" s="342"/>
      <c r="ADI39" s="342"/>
      <c r="ADJ39" s="342"/>
      <c r="ADK39" s="342"/>
      <c r="ADL39" s="342"/>
      <c r="ADM39" s="342"/>
      <c r="ADN39" s="342"/>
      <c r="ADO39" s="342"/>
      <c r="ADP39" s="342"/>
      <c r="ADQ39" s="342"/>
      <c r="ADR39" s="342"/>
      <c r="ADS39" s="342"/>
      <c r="ADT39" s="342"/>
      <c r="ADU39" s="342"/>
      <c r="ADV39" s="342"/>
      <c r="ADW39" s="342"/>
      <c r="ADX39" s="342"/>
      <c r="ADY39" s="342"/>
      <c r="ADZ39" s="342"/>
      <c r="AEA39" s="342"/>
      <c r="AEB39" s="342"/>
      <c r="AEC39" s="342"/>
      <c r="AED39" s="342"/>
      <c r="AEE39" s="342"/>
      <c r="AEF39" s="342"/>
      <c r="AEG39" s="342"/>
      <c r="AEH39" s="342"/>
      <c r="AEI39" s="342"/>
      <c r="AEJ39" s="342"/>
      <c r="AEK39" s="342"/>
      <c r="AEL39" s="342"/>
      <c r="AEM39" s="342"/>
      <c r="AEN39" s="342"/>
      <c r="AEO39" s="342"/>
      <c r="AEP39" s="342"/>
      <c r="AEQ39" s="342"/>
      <c r="AER39" s="342"/>
      <c r="AES39" s="342"/>
      <c r="AET39" s="342"/>
      <c r="AEU39" s="342"/>
      <c r="AEV39" s="342"/>
      <c r="AEW39" s="342"/>
      <c r="AEX39" s="342"/>
      <c r="AEY39" s="342"/>
      <c r="AEZ39" s="342"/>
      <c r="AFA39" s="342"/>
      <c r="AFB39" s="342"/>
      <c r="AFC39" s="342"/>
      <c r="AFD39" s="342"/>
      <c r="AFE39" s="342"/>
      <c r="AFF39" s="342"/>
      <c r="AFG39" s="342"/>
      <c r="AFH39" s="342"/>
      <c r="AFI39" s="342"/>
      <c r="AFJ39" s="342"/>
      <c r="AFK39" s="342"/>
      <c r="AFL39" s="342"/>
      <c r="AFM39" s="342"/>
      <c r="AFN39" s="342"/>
      <c r="AFO39" s="342"/>
      <c r="AFP39" s="342"/>
      <c r="AFQ39" s="342"/>
      <c r="AFR39" s="342"/>
      <c r="AFS39" s="342"/>
      <c r="AFT39" s="342"/>
      <c r="AFU39" s="342"/>
      <c r="AFV39" s="342"/>
      <c r="AFW39" s="342"/>
      <c r="AFX39" s="342"/>
      <c r="AFY39" s="342"/>
      <c r="AFZ39" s="342"/>
      <c r="AGA39" s="342"/>
      <c r="AGB39" s="342"/>
      <c r="AGC39" s="342"/>
      <c r="AGD39" s="342"/>
      <c r="AGE39" s="342"/>
      <c r="AGF39" s="342"/>
      <c r="AGG39" s="342"/>
      <c r="AGH39" s="342"/>
      <c r="AGI39" s="342"/>
      <c r="AGJ39" s="342"/>
      <c r="AGK39" s="342"/>
      <c r="AGL39" s="342"/>
      <c r="AGM39" s="342"/>
      <c r="AGN39" s="342"/>
      <c r="AGO39" s="342"/>
      <c r="AGP39" s="342"/>
      <c r="AGQ39" s="342"/>
      <c r="AGR39" s="342"/>
      <c r="AGS39" s="342"/>
      <c r="AGT39" s="342"/>
      <c r="AGU39" s="342"/>
      <c r="AGV39" s="342"/>
      <c r="AGW39" s="342"/>
      <c r="AGX39" s="342"/>
      <c r="AGY39" s="342"/>
      <c r="AGZ39" s="342"/>
      <c r="AHA39" s="342"/>
      <c r="AHB39" s="342"/>
      <c r="AHC39" s="342"/>
      <c r="AHD39" s="342"/>
      <c r="AHE39" s="342"/>
      <c r="AHF39" s="342"/>
      <c r="AHG39" s="342"/>
      <c r="AHH39" s="342"/>
      <c r="AHI39" s="342"/>
      <c r="AHJ39" s="342"/>
      <c r="AHK39" s="342"/>
      <c r="AHL39" s="342"/>
      <c r="AHM39" s="342"/>
      <c r="AHN39" s="342"/>
      <c r="AHO39" s="342"/>
      <c r="AHP39" s="342"/>
      <c r="AHQ39" s="342"/>
      <c r="AHR39" s="342"/>
      <c r="AHS39" s="342"/>
      <c r="AHT39" s="342"/>
      <c r="AHU39" s="342"/>
      <c r="AHV39" s="342"/>
      <c r="AHW39" s="342"/>
      <c r="AHX39" s="342"/>
      <c r="AHY39" s="342"/>
      <c r="AHZ39" s="342"/>
      <c r="AIA39" s="342"/>
      <c r="AIB39" s="342"/>
      <c r="AIC39" s="342"/>
      <c r="AID39" s="342"/>
      <c r="AIE39" s="342"/>
      <c r="AIF39" s="342"/>
      <c r="AIG39" s="342"/>
      <c r="AIH39" s="342"/>
      <c r="AII39" s="342"/>
      <c r="AIJ39" s="342"/>
      <c r="AIK39" s="342"/>
      <c r="AIL39" s="342"/>
      <c r="AIM39" s="342"/>
      <c r="AIN39" s="342"/>
      <c r="AIO39" s="342"/>
      <c r="AIP39" s="342"/>
      <c r="AIQ39" s="342"/>
      <c r="AIR39" s="342"/>
      <c r="AIS39" s="342"/>
      <c r="AIT39" s="342"/>
      <c r="AIU39" s="342"/>
      <c r="AIV39" s="342"/>
      <c r="AIW39" s="342"/>
      <c r="AIX39" s="342"/>
      <c r="AIY39" s="342"/>
      <c r="AIZ39" s="342"/>
      <c r="AJA39" s="342"/>
      <c r="AJB39" s="342"/>
      <c r="AJC39" s="342"/>
      <c r="AJD39" s="342"/>
      <c r="AJE39" s="342"/>
      <c r="AJF39" s="342"/>
      <c r="AJG39" s="342"/>
      <c r="AJH39" s="342"/>
      <c r="AJI39" s="342"/>
      <c r="AJJ39" s="342"/>
      <c r="AJK39" s="342"/>
      <c r="AJL39" s="342"/>
      <c r="AJM39" s="342"/>
      <c r="AJN39" s="342"/>
      <c r="AJO39" s="342"/>
      <c r="AJP39" s="342"/>
      <c r="AJQ39" s="342"/>
      <c r="AJR39" s="342"/>
      <c r="AJS39" s="342"/>
      <c r="AJT39" s="342"/>
      <c r="AJU39" s="342"/>
      <c r="AJV39" s="342"/>
      <c r="AJW39" s="342"/>
      <c r="AJX39" s="342"/>
      <c r="AJY39" s="342"/>
      <c r="AJZ39" s="342"/>
      <c r="AKA39" s="342"/>
      <c r="AKB39" s="342"/>
      <c r="AKC39" s="342"/>
      <c r="AKD39" s="342"/>
      <c r="AKE39" s="342"/>
      <c r="AKF39" s="342"/>
      <c r="AKG39" s="342"/>
      <c r="AKH39" s="342"/>
      <c r="AKI39" s="342"/>
      <c r="AKJ39" s="342"/>
      <c r="AKK39" s="342"/>
      <c r="AKL39" s="342"/>
      <c r="AKM39" s="342"/>
      <c r="AKN39" s="342"/>
      <c r="AKO39" s="342"/>
      <c r="AKP39" s="342"/>
      <c r="AKQ39" s="342"/>
      <c r="AKR39" s="342"/>
      <c r="AKS39" s="342"/>
      <c r="AKT39" s="342"/>
      <c r="AKU39" s="342"/>
    </row>
    <row r="40" spans="1:983" s="140" customFormat="1" ht="39.950000000000003" customHeight="1" x14ac:dyDescent="0.7">
      <c r="A40" s="339" t="s">
        <v>290</v>
      </c>
      <c r="B40" s="368">
        <v>34156023</v>
      </c>
      <c r="C40" s="368">
        <v>605613</v>
      </c>
      <c r="D40" s="369">
        <v>6668760.0000000009</v>
      </c>
      <c r="E40" s="368">
        <v>15515550</v>
      </c>
      <c r="F40" s="369">
        <v>63278131</v>
      </c>
      <c r="G40" s="368">
        <v>11332452</v>
      </c>
      <c r="H40" s="368">
        <v>1963333.7657850771</v>
      </c>
      <c r="I40" s="368">
        <v>4278400.0000000121</v>
      </c>
      <c r="J40" s="368">
        <v>137798262.7657851</v>
      </c>
      <c r="K40" s="369"/>
      <c r="L40" s="369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  <c r="AA40" s="342"/>
      <c r="AB40" s="342"/>
      <c r="AC40" s="342"/>
      <c r="AD40" s="342"/>
      <c r="AE40" s="342"/>
      <c r="AF40" s="342"/>
      <c r="AG40" s="342"/>
      <c r="AH40" s="342"/>
      <c r="AI40" s="342"/>
      <c r="AJ40" s="342"/>
      <c r="AK40" s="342"/>
      <c r="AL40" s="342"/>
      <c r="AM40" s="342"/>
      <c r="AN40" s="342"/>
      <c r="AO40" s="342"/>
      <c r="AP40" s="342"/>
      <c r="AQ40" s="342"/>
      <c r="AR40" s="342"/>
      <c r="AS40" s="342"/>
      <c r="AT40" s="342"/>
      <c r="AU40" s="342"/>
      <c r="AV40" s="342"/>
      <c r="AW40" s="342"/>
      <c r="AX40" s="342"/>
      <c r="AY40" s="342"/>
      <c r="AZ40" s="342"/>
      <c r="BA40" s="342"/>
      <c r="BB40" s="342"/>
      <c r="BC40" s="342"/>
      <c r="BD40" s="342"/>
      <c r="BE40" s="342"/>
      <c r="BF40" s="342"/>
      <c r="BG40" s="342"/>
      <c r="BH40" s="342"/>
      <c r="BI40" s="342"/>
      <c r="BJ40" s="342"/>
      <c r="BK40" s="342"/>
      <c r="BL40" s="342"/>
      <c r="BM40" s="342"/>
      <c r="BN40" s="342"/>
      <c r="BO40" s="342"/>
      <c r="BP40" s="342"/>
      <c r="BQ40" s="342"/>
      <c r="BR40" s="342"/>
      <c r="BS40" s="342"/>
      <c r="BT40" s="342"/>
      <c r="BU40" s="342"/>
      <c r="BV40" s="342"/>
      <c r="BW40" s="342"/>
      <c r="BX40" s="342"/>
      <c r="BY40" s="342"/>
      <c r="BZ40" s="342"/>
      <c r="CA40" s="342"/>
      <c r="CB40" s="342"/>
      <c r="CC40" s="342"/>
      <c r="CD40" s="342"/>
      <c r="CE40" s="342"/>
      <c r="CF40" s="342"/>
      <c r="CG40" s="342"/>
      <c r="CH40" s="342"/>
      <c r="CI40" s="342"/>
      <c r="CJ40" s="342"/>
      <c r="CK40" s="342"/>
      <c r="CL40" s="342"/>
      <c r="CM40" s="342"/>
      <c r="CN40" s="342"/>
      <c r="CO40" s="342"/>
      <c r="CP40" s="342"/>
      <c r="CQ40" s="342"/>
      <c r="CR40" s="342"/>
      <c r="CS40" s="342"/>
      <c r="CT40" s="342"/>
      <c r="CU40" s="342"/>
      <c r="CV40" s="342"/>
      <c r="CW40" s="342"/>
      <c r="CX40" s="342"/>
      <c r="CY40" s="342"/>
      <c r="CZ40" s="342"/>
      <c r="DA40" s="342"/>
      <c r="DB40" s="342"/>
      <c r="DC40" s="342"/>
      <c r="DD40" s="342"/>
      <c r="DE40" s="342"/>
      <c r="DF40" s="342"/>
      <c r="DG40" s="342"/>
      <c r="DH40" s="342"/>
      <c r="DI40" s="342"/>
      <c r="DJ40" s="342"/>
      <c r="DK40" s="342"/>
      <c r="DL40" s="342"/>
      <c r="DM40" s="342"/>
      <c r="DN40" s="342"/>
      <c r="DO40" s="342"/>
      <c r="DP40" s="342"/>
      <c r="DQ40" s="342"/>
      <c r="DR40" s="342"/>
      <c r="DS40" s="342"/>
      <c r="DT40" s="342"/>
      <c r="DU40" s="342"/>
      <c r="DV40" s="342"/>
      <c r="DW40" s="342"/>
      <c r="DX40" s="342"/>
      <c r="DY40" s="342"/>
      <c r="DZ40" s="342"/>
      <c r="EA40" s="342"/>
      <c r="EB40" s="342"/>
      <c r="EC40" s="342"/>
      <c r="ED40" s="342"/>
      <c r="EE40" s="342"/>
      <c r="EF40" s="342"/>
      <c r="EG40" s="342"/>
      <c r="EH40" s="342"/>
      <c r="EI40" s="342"/>
      <c r="EJ40" s="342"/>
      <c r="EK40" s="342"/>
      <c r="EL40" s="342"/>
      <c r="EM40" s="342"/>
      <c r="EN40" s="342"/>
      <c r="EO40" s="342"/>
      <c r="EP40" s="342"/>
      <c r="EQ40" s="342"/>
      <c r="ER40" s="342"/>
      <c r="ES40" s="342"/>
      <c r="ET40" s="342"/>
      <c r="EU40" s="342"/>
      <c r="EV40" s="342"/>
      <c r="EW40" s="342"/>
      <c r="EX40" s="342"/>
      <c r="EY40" s="342"/>
      <c r="EZ40" s="342"/>
      <c r="FA40" s="342"/>
      <c r="FB40" s="342"/>
      <c r="FC40" s="342"/>
      <c r="FD40" s="342"/>
      <c r="FE40" s="342"/>
      <c r="FF40" s="342"/>
      <c r="FG40" s="342"/>
      <c r="FH40" s="342"/>
      <c r="FI40" s="342"/>
      <c r="FJ40" s="342"/>
      <c r="FK40" s="342"/>
      <c r="FL40" s="342"/>
      <c r="FM40" s="342"/>
      <c r="FN40" s="342"/>
      <c r="FO40" s="342"/>
      <c r="FP40" s="342"/>
      <c r="FQ40" s="342"/>
      <c r="FR40" s="342"/>
      <c r="FS40" s="342"/>
      <c r="FT40" s="342"/>
      <c r="FU40" s="342"/>
      <c r="FV40" s="342"/>
      <c r="FW40" s="342"/>
      <c r="FX40" s="342"/>
      <c r="FY40" s="342"/>
      <c r="FZ40" s="342"/>
      <c r="GA40" s="342"/>
      <c r="GB40" s="342"/>
      <c r="GC40" s="342"/>
      <c r="GD40" s="342"/>
      <c r="GE40" s="342"/>
      <c r="GF40" s="342"/>
      <c r="GG40" s="342"/>
      <c r="GH40" s="342"/>
      <c r="GI40" s="342"/>
      <c r="GJ40" s="342"/>
      <c r="GK40" s="342"/>
      <c r="GL40" s="342"/>
      <c r="GM40" s="342"/>
      <c r="GN40" s="342"/>
      <c r="GO40" s="342"/>
      <c r="GP40" s="342"/>
      <c r="GQ40" s="342"/>
      <c r="GR40" s="342"/>
      <c r="GS40" s="342"/>
      <c r="GT40" s="342"/>
      <c r="GU40" s="342"/>
      <c r="GV40" s="342"/>
      <c r="GW40" s="342"/>
      <c r="GX40" s="342"/>
      <c r="GY40" s="342"/>
      <c r="GZ40" s="342"/>
      <c r="HA40" s="342"/>
      <c r="HB40" s="342"/>
      <c r="HC40" s="342"/>
      <c r="HD40" s="342"/>
      <c r="HE40" s="342"/>
      <c r="HF40" s="342"/>
      <c r="HG40" s="342"/>
      <c r="HH40" s="342"/>
      <c r="HI40" s="342"/>
      <c r="HJ40" s="342"/>
      <c r="HK40" s="342"/>
      <c r="HL40" s="342"/>
      <c r="HM40" s="342"/>
      <c r="HN40" s="342"/>
      <c r="HO40" s="342"/>
      <c r="HP40" s="342"/>
      <c r="HQ40" s="342"/>
      <c r="HR40" s="342"/>
      <c r="HS40" s="342"/>
      <c r="HT40" s="342"/>
      <c r="HU40" s="342"/>
      <c r="HV40" s="342"/>
      <c r="HW40" s="342"/>
      <c r="HX40" s="342"/>
      <c r="HY40" s="342"/>
      <c r="HZ40" s="342"/>
      <c r="IA40" s="342"/>
      <c r="IB40" s="342"/>
      <c r="IC40" s="342"/>
      <c r="ID40" s="342"/>
      <c r="IE40" s="342"/>
      <c r="IF40" s="342"/>
      <c r="IG40" s="342"/>
      <c r="IH40" s="342"/>
      <c r="II40" s="342"/>
      <c r="IJ40" s="342"/>
      <c r="IK40" s="342"/>
      <c r="IL40" s="342"/>
      <c r="IM40" s="342"/>
      <c r="IN40" s="342"/>
      <c r="IO40" s="342"/>
      <c r="IP40" s="342"/>
      <c r="IQ40" s="342"/>
      <c r="IR40" s="342"/>
      <c r="IS40" s="342"/>
      <c r="IT40" s="342"/>
      <c r="IU40" s="342"/>
      <c r="IV40" s="342"/>
      <c r="IW40" s="342"/>
      <c r="IX40" s="342"/>
      <c r="IY40" s="342"/>
      <c r="IZ40" s="342"/>
      <c r="JA40" s="342"/>
      <c r="JB40" s="342"/>
      <c r="JC40" s="342"/>
      <c r="JD40" s="342"/>
      <c r="JE40" s="342"/>
      <c r="JF40" s="342"/>
      <c r="JG40" s="342"/>
      <c r="JH40" s="342"/>
      <c r="JI40" s="342"/>
      <c r="JJ40" s="342"/>
      <c r="JK40" s="342"/>
      <c r="JL40" s="342"/>
      <c r="JM40" s="342"/>
      <c r="JN40" s="342"/>
      <c r="JO40" s="342"/>
      <c r="JP40" s="342"/>
      <c r="JQ40" s="342"/>
      <c r="JR40" s="342"/>
      <c r="JS40" s="342"/>
      <c r="JT40" s="342"/>
      <c r="JU40" s="342"/>
      <c r="JV40" s="342"/>
      <c r="JW40" s="342"/>
      <c r="JX40" s="342"/>
      <c r="JY40" s="342"/>
      <c r="JZ40" s="342"/>
      <c r="KA40" s="342"/>
      <c r="KB40" s="342"/>
      <c r="KC40" s="342"/>
      <c r="KD40" s="342"/>
      <c r="KE40" s="342"/>
      <c r="KF40" s="342"/>
      <c r="KG40" s="342"/>
      <c r="KH40" s="342"/>
      <c r="KI40" s="342"/>
      <c r="KJ40" s="342"/>
      <c r="KK40" s="342"/>
      <c r="KL40" s="342"/>
      <c r="KM40" s="342"/>
      <c r="KN40" s="342"/>
      <c r="KO40" s="342"/>
      <c r="KP40" s="342"/>
      <c r="KQ40" s="342"/>
      <c r="KR40" s="342"/>
      <c r="KS40" s="342"/>
      <c r="KT40" s="342"/>
      <c r="KU40" s="342"/>
      <c r="KV40" s="342"/>
      <c r="KW40" s="342"/>
      <c r="KX40" s="342"/>
      <c r="KY40" s="342"/>
      <c r="KZ40" s="342"/>
      <c r="LA40" s="342"/>
      <c r="LB40" s="342"/>
      <c r="LC40" s="342"/>
      <c r="LD40" s="342"/>
      <c r="LE40" s="342"/>
      <c r="LF40" s="342"/>
      <c r="LG40" s="342"/>
      <c r="LH40" s="342"/>
      <c r="LI40" s="342"/>
      <c r="LJ40" s="342"/>
      <c r="LK40" s="342"/>
      <c r="LL40" s="342"/>
      <c r="LM40" s="342"/>
      <c r="LN40" s="342"/>
      <c r="LO40" s="342"/>
      <c r="LP40" s="342"/>
      <c r="LQ40" s="342"/>
      <c r="LR40" s="342"/>
      <c r="LS40" s="342"/>
      <c r="LT40" s="342"/>
      <c r="LU40" s="342"/>
      <c r="LV40" s="342"/>
      <c r="LW40" s="342"/>
      <c r="LX40" s="342"/>
      <c r="LY40" s="342"/>
      <c r="LZ40" s="342"/>
      <c r="MA40" s="342"/>
      <c r="MB40" s="342"/>
      <c r="MC40" s="342"/>
      <c r="MD40" s="342"/>
      <c r="ME40" s="342"/>
      <c r="MF40" s="342"/>
      <c r="MG40" s="342"/>
      <c r="MH40" s="342"/>
      <c r="MI40" s="342"/>
      <c r="MJ40" s="342"/>
      <c r="MK40" s="342"/>
      <c r="ML40" s="342"/>
      <c r="MM40" s="342"/>
      <c r="MN40" s="342"/>
      <c r="MO40" s="342"/>
      <c r="MP40" s="342"/>
      <c r="MQ40" s="342"/>
      <c r="MR40" s="342"/>
      <c r="MS40" s="342"/>
      <c r="MT40" s="342"/>
      <c r="MU40" s="342"/>
      <c r="MV40" s="342"/>
      <c r="MW40" s="342"/>
      <c r="MX40" s="342"/>
      <c r="MY40" s="342"/>
      <c r="MZ40" s="342"/>
      <c r="NA40" s="342"/>
      <c r="NB40" s="342"/>
      <c r="NC40" s="342"/>
      <c r="ND40" s="342"/>
      <c r="NE40" s="342"/>
      <c r="NF40" s="342"/>
      <c r="NG40" s="342"/>
      <c r="NH40" s="342"/>
      <c r="NI40" s="342"/>
      <c r="NJ40" s="342"/>
      <c r="NK40" s="342"/>
      <c r="NL40" s="342"/>
      <c r="NM40" s="342"/>
      <c r="NN40" s="342"/>
      <c r="NO40" s="342"/>
      <c r="NP40" s="342"/>
      <c r="NQ40" s="342"/>
      <c r="NR40" s="342"/>
      <c r="NS40" s="342"/>
      <c r="NT40" s="342"/>
      <c r="NU40" s="342"/>
      <c r="NV40" s="342"/>
      <c r="NW40" s="342"/>
      <c r="NX40" s="342"/>
      <c r="NY40" s="342"/>
      <c r="NZ40" s="342"/>
      <c r="OA40" s="342"/>
      <c r="OB40" s="342"/>
      <c r="OC40" s="342"/>
      <c r="OD40" s="342"/>
      <c r="OE40" s="342"/>
      <c r="OF40" s="342"/>
      <c r="OG40" s="342"/>
      <c r="OH40" s="342"/>
      <c r="OI40" s="342"/>
      <c r="OJ40" s="342"/>
      <c r="OK40" s="342"/>
      <c r="OL40" s="342"/>
      <c r="OM40" s="342"/>
      <c r="ON40" s="342"/>
      <c r="OO40" s="342"/>
      <c r="OP40" s="342"/>
      <c r="OQ40" s="342"/>
      <c r="OR40" s="342"/>
      <c r="OS40" s="342"/>
      <c r="OT40" s="342"/>
      <c r="OU40" s="342"/>
      <c r="OV40" s="342"/>
      <c r="OW40" s="342"/>
      <c r="OX40" s="342"/>
      <c r="OY40" s="342"/>
      <c r="OZ40" s="342"/>
      <c r="PA40" s="342"/>
      <c r="PB40" s="342"/>
      <c r="PC40" s="342"/>
      <c r="PD40" s="342"/>
      <c r="PE40" s="342"/>
      <c r="PF40" s="342"/>
      <c r="PG40" s="342"/>
      <c r="PH40" s="342"/>
      <c r="PI40" s="342"/>
      <c r="PJ40" s="342"/>
      <c r="PK40" s="342"/>
      <c r="PL40" s="342"/>
      <c r="PM40" s="342"/>
      <c r="PN40" s="342"/>
      <c r="PO40" s="342"/>
      <c r="PP40" s="342"/>
      <c r="PQ40" s="342"/>
      <c r="PR40" s="342"/>
      <c r="PS40" s="342"/>
      <c r="PT40" s="342"/>
      <c r="PU40" s="342"/>
      <c r="PV40" s="342"/>
      <c r="PW40" s="342"/>
      <c r="PX40" s="342"/>
      <c r="PY40" s="342"/>
      <c r="PZ40" s="342"/>
      <c r="QA40" s="342"/>
      <c r="QB40" s="342"/>
      <c r="QC40" s="342"/>
      <c r="QD40" s="342"/>
      <c r="QE40" s="342"/>
      <c r="QF40" s="342"/>
      <c r="QG40" s="342"/>
      <c r="QH40" s="342"/>
      <c r="QI40" s="342"/>
      <c r="QJ40" s="342"/>
      <c r="QK40" s="342"/>
      <c r="QL40" s="342"/>
      <c r="QM40" s="342"/>
      <c r="QN40" s="342"/>
      <c r="QO40" s="342"/>
      <c r="QP40" s="342"/>
      <c r="QQ40" s="342"/>
      <c r="QR40" s="342"/>
      <c r="QS40" s="342"/>
      <c r="QT40" s="342"/>
      <c r="QU40" s="342"/>
      <c r="QV40" s="342"/>
      <c r="QW40" s="342"/>
      <c r="QX40" s="342"/>
      <c r="QY40" s="342"/>
      <c r="QZ40" s="342"/>
      <c r="RA40" s="342"/>
      <c r="RB40" s="342"/>
      <c r="RC40" s="342"/>
      <c r="RD40" s="342"/>
      <c r="RE40" s="342"/>
      <c r="RF40" s="342"/>
      <c r="RG40" s="342"/>
      <c r="RH40" s="342"/>
      <c r="RI40" s="342"/>
      <c r="RJ40" s="342"/>
      <c r="RK40" s="342"/>
      <c r="RL40" s="342"/>
      <c r="RM40" s="342"/>
      <c r="RN40" s="342"/>
      <c r="RO40" s="342"/>
      <c r="RP40" s="342"/>
      <c r="RQ40" s="342"/>
      <c r="RR40" s="342"/>
      <c r="RS40" s="342"/>
      <c r="RT40" s="342"/>
      <c r="RU40" s="342"/>
      <c r="RV40" s="342"/>
      <c r="RW40" s="342"/>
      <c r="RX40" s="342"/>
      <c r="RY40" s="342"/>
      <c r="RZ40" s="342"/>
      <c r="SA40" s="342"/>
      <c r="SB40" s="342"/>
      <c r="SC40" s="342"/>
      <c r="SD40" s="342"/>
      <c r="SE40" s="342"/>
      <c r="SF40" s="342"/>
      <c r="SG40" s="342"/>
      <c r="SH40" s="342"/>
      <c r="SI40" s="342"/>
      <c r="SJ40" s="342"/>
      <c r="SK40" s="342"/>
      <c r="SL40" s="342"/>
      <c r="SM40" s="342"/>
      <c r="SN40" s="342"/>
      <c r="SO40" s="342"/>
      <c r="SP40" s="342"/>
      <c r="SQ40" s="342"/>
      <c r="SR40" s="342"/>
      <c r="SS40" s="342"/>
      <c r="ST40" s="342"/>
      <c r="SU40" s="342"/>
      <c r="SV40" s="342"/>
      <c r="SW40" s="342"/>
      <c r="SX40" s="342"/>
      <c r="SY40" s="342"/>
      <c r="SZ40" s="342"/>
      <c r="TA40" s="342"/>
      <c r="TB40" s="342"/>
      <c r="TC40" s="342"/>
      <c r="TD40" s="342"/>
      <c r="TE40" s="342"/>
      <c r="TF40" s="342"/>
      <c r="TG40" s="342"/>
      <c r="TH40" s="342"/>
      <c r="TI40" s="342"/>
      <c r="TJ40" s="342"/>
      <c r="TK40" s="342"/>
      <c r="TL40" s="342"/>
      <c r="TM40" s="342"/>
      <c r="TN40" s="342"/>
      <c r="TO40" s="342"/>
      <c r="TP40" s="342"/>
      <c r="TQ40" s="342"/>
      <c r="TR40" s="342"/>
      <c r="TS40" s="342"/>
      <c r="TT40" s="342"/>
      <c r="TU40" s="342"/>
      <c r="TV40" s="342"/>
      <c r="TW40" s="342"/>
      <c r="TX40" s="342"/>
      <c r="TY40" s="342"/>
      <c r="TZ40" s="342"/>
      <c r="UA40" s="342"/>
      <c r="UB40" s="342"/>
      <c r="UC40" s="342"/>
      <c r="UD40" s="342"/>
      <c r="UE40" s="342"/>
      <c r="UF40" s="342"/>
      <c r="UG40" s="342"/>
      <c r="UH40" s="342"/>
      <c r="UI40" s="342"/>
      <c r="UJ40" s="342"/>
      <c r="UK40" s="342"/>
      <c r="UL40" s="342"/>
      <c r="UM40" s="342"/>
      <c r="UN40" s="342"/>
      <c r="UO40" s="342"/>
      <c r="UP40" s="342"/>
      <c r="UQ40" s="342"/>
      <c r="UR40" s="342"/>
      <c r="US40" s="342"/>
      <c r="UT40" s="342"/>
      <c r="UU40" s="342"/>
      <c r="UV40" s="342"/>
      <c r="UW40" s="342"/>
      <c r="UX40" s="342"/>
      <c r="UY40" s="342"/>
      <c r="UZ40" s="342"/>
      <c r="VA40" s="342"/>
      <c r="VB40" s="342"/>
      <c r="VC40" s="342"/>
      <c r="VD40" s="342"/>
      <c r="VE40" s="342"/>
      <c r="VF40" s="342"/>
      <c r="VG40" s="342"/>
      <c r="VH40" s="342"/>
      <c r="VI40" s="342"/>
      <c r="VJ40" s="342"/>
      <c r="VK40" s="342"/>
      <c r="VL40" s="342"/>
      <c r="VM40" s="342"/>
      <c r="VN40" s="342"/>
      <c r="VO40" s="342"/>
      <c r="VP40" s="342"/>
      <c r="VQ40" s="342"/>
      <c r="VR40" s="342"/>
      <c r="VS40" s="342"/>
      <c r="VT40" s="342"/>
      <c r="VU40" s="342"/>
      <c r="VV40" s="342"/>
      <c r="VW40" s="342"/>
      <c r="VX40" s="342"/>
      <c r="VY40" s="342"/>
      <c r="VZ40" s="342"/>
      <c r="WA40" s="342"/>
      <c r="WB40" s="342"/>
      <c r="WC40" s="342"/>
      <c r="WD40" s="342"/>
      <c r="WE40" s="342"/>
      <c r="WF40" s="342"/>
      <c r="WG40" s="342"/>
      <c r="WH40" s="342"/>
      <c r="WI40" s="342"/>
      <c r="WJ40" s="342"/>
      <c r="WK40" s="342"/>
      <c r="WL40" s="342"/>
      <c r="WM40" s="342"/>
      <c r="WN40" s="342"/>
      <c r="WO40" s="342"/>
      <c r="WP40" s="342"/>
      <c r="WQ40" s="342"/>
      <c r="WR40" s="342"/>
      <c r="WS40" s="342"/>
      <c r="WT40" s="342"/>
      <c r="WU40" s="342"/>
      <c r="WV40" s="342"/>
      <c r="WW40" s="342"/>
      <c r="WX40" s="342"/>
      <c r="WY40" s="342"/>
      <c r="WZ40" s="342"/>
      <c r="XA40" s="342"/>
      <c r="XB40" s="342"/>
      <c r="XC40" s="342"/>
      <c r="XD40" s="342"/>
      <c r="XE40" s="342"/>
      <c r="XF40" s="342"/>
      <c r="XG40" s="342"/>
      <c r="XH40" s="342"/>
      <c r="XI40" s="342"/>
      <c r="XJ40" s="342"/>
      <c r="XK40" s="342"/>
      <c r="XL40" s="342"/>
      <c r="XM40" s="342"/>
      <c r="XN40" s="342"/>
      <c r="XO40" s="342"/>
      <c r="XP40" s="342"/>
      <c r="XQ40" s="342"/>
      <c r="XR40" s="342"/>
      <c r="XS40" s="342"/>
      <c r="XT40" s="342"/>
      <c r="XU40" s="342"/>
      <c r="XV40" s="342"/>
      <c r="XW40" s="342"/>
      <c r="XX40" s="342"/>
      <c r="XY40" s="342"/>
      <c r="XZ40" s="342"/>
      <c r="YA40" s="342"/>
      <c r="YB40" s="342"/>
      <c r="YC40" s="342"/>
      <c r="YD40" s="342"/>
      <c r="YE40" s="342"/>
      <c r="YF40" s="342"/>
      <c r="YG40" s="342"/>
      <c r="YH40" s="342"/>
      <c r="YI40" s="342"/>
      <c r="YJ40" s="342"/>
      <c r="YK40" s="342"/>
      <c r="YL40" s="342"/>
      <c r="YM40" s="342"/>
      <c r="YN40" s="342"/>
      <c r="YO40" s="342"/>
      <c r="YP40" s="342"/>
      <c r="YQ40" s="342"/>
      <c r="YR40" s="342"/>
      <c r="YS40" s="342"/>
      <c r="YT40" s="342"/>
      <c r="YU40" s="342"/>
      <c r="YV40" s="342"/>
      <c r="YW40" s="342"/>
      <c r="YX40" s="342"/>
      <c r="YY40" s="342"/>
      <c r="YZ40" s="342"/>
      <c r="ZA40" s="342"/>
      <c r="ZB40" s="342"/>
      <c r="ZC40" s="342"/>
      <c r="ZD40" s="342"/>
      <c r="ZE40" s="342"/>
      <c r="ZF40" s="342"/>
      <c r="ZG40" s="342"/>
      <c r="ZH40" s="342"/>
      <c r="ZI40" s="342"/>
      <c r="ZJ40" s="342"/>
      <c r="ZK40" s="342"/>
      <c r="ZL40" s="342"/>
      <c r="ZM40" s="342"/>
      <c r="ZN40" s="342"/>
      <c r="ZO40" s="342"/>
      <c r="ZP40" s="342"/>
      <c r="ZQ40" s="342"/>
      <c r="ZR40" s="342"/>
      <c r="ZS40" s="342"/>
      <c r="ZT40" s="342"/>
      <c r="ZU40" s="342"/>
      <c r="ZV40" s="342"/>
      <c r="ZW40" s="342"/>
      <c r="ZX40" s="342"/>
      <c r="ZY40" s="342"/>
      <c r="ZZ40" s="342"/>
      <c r="AAA40" s="342"/>
      <c r="AAB40" s="342"/>
      <c r="AAC40" s="342"/>
      <c r="AAD40" s="342"/>
      <c r="AAE40" s="342"/>
      <c r="AAF40" s="342"/>
      <c r="AAG40" s="342"/>
      <c r="AAH40" s="342"/>
      <c r="AAI40" s="342"/>
      <c r="AAJ40" s="342"/>
      <c r="AAK40" s="342"/>
      <c r="AAL40" s="342"/>
      <c r="AAM40" s="342"/>
      <c r="AAN40" s="342"/>
      <c r="AAO40" s="342"/>
      <c r="AAP40" s="342"/>
      <c r="AAQ40" s="342"/>
      <c r="AAR40" s="342"/>
      <c r="AAS40" s="342"/>
      <c r="AAT40" s="342"/>
      <c r="AAU40" s="342"/>
      <c r="AAV40" s="342"/>
      <c r="AAW40" s="342"/>
      <c r="AAX40" s="342"/>
      <c r="AAY40" s="342"/>
      <c r="AAZ40" s="342"/>
      <c r="ABA40" s="342"/>
      <c r="ABB40" s="342"/>
      <c r="ABC40" s="342"/>
      <c r="ABD40" s="342"/>
      <c r="ABE40" s="342"/>
      <c r="ABF40" s="342"/>
      <c r="ABG40" s="342"/>
      <c r="ABH40" s="342"/>
      <c r="ABI40" s="342"/>
      <c r="ABJ40" s="342"/>
      <c r="ABK40" s="342"/>
      <c r="ABL40" s="342"/>
      <c r="ABM40" s="342"/>
      <c r="ABN40" s="342"/>
      <c r="ABO40" s="342"/>
      <c r="ABP40" s="342"/>
      <c r="ABQ40" s="342"/>
      <c r="ABR40" s="342"/>
      <c r="ABS40" s="342"/>
      <c r="ABT40" s="342"/>
      <c r="ABU40" s="342"/>
      <c r="ABV40" s="342"/>
      <c r="ABW40" s="342"/>
      <c r="ABX40" s="342"/>
      <c r="ABY40" s="342"/>
      <c r="ABZ40" s="342"/>
      <c r="ACA40" s="342"/>
      <c r="ACB40" s="342"/>
      <c r="ACC40" s="342"/>
      <c r="ACD40" s="342"/>
      <c r="ACE40" s="342"/>
      <c r="ACF40" s="342"/>
      <c r="ACG40" s="342"/>
      <c r="ACH40" s="342"/>
      <c r="ACI40" s="342"/>
      <c r="ACJ40" s="342"/>
      <c r="ACK40" s="342"/>
      <c r="ACL40" s="342"/>
      <c r="ACM40" s="342"/>
      <c r="ACN40" s="342"/>
      <c r="ACO40" s="342"/>
      <c r="ACP40" s="342"/>
      <c r="ACQ40" s="342"/>
      <c r="ACR40" s="342"/>
      <c r="ACS40" s="342"/>
      <c r="ACT40" s="342"/>
      <c r="ACU40" s="342"/>
      <c r="ACV40" s="342"/>
      <c r="ACW40" s="342"/>
      <c r="ACX40" s="342"/>
      <c r="ACY40" s="342"/>
      <c r="ACZ40" s="342"/>
      <c r="ADA40" s="342"/>
      <c r="ADB40" s="342"/>
      <c r="ADC40" s="342"/>
      <c r="ADD40" s="342"/>
      <c r="ADE40" s="342"/>
      <c r="ADF40" s="342"/>
      <c r="ADG40" s="342"/>
      <c r="ADH40" s="342"/>
      <c r="ADI40" s="342"/>
      <c r="ADJ40" s="342"/>
      <c r="ADK40" s="342"/>
      <c r="ADL40" s="342"/>
      <c r="ADM40" s="342"/>
      <c r="ADN40" s="342"/>
      <c r="ADO40" s="342"/>
      <c r="ADP40" s="342"/>
      <c r="ADQ40" s="342"/>
      <c r="ADR40" s="342"/>
      <c r="ADS40" s="342"/>
      <c r="ADT40" s="342"/>
      <c r="ADU40" s="342"/>
      <c r="ADV40" s="342"/>
      <c r="ADW40" s="342"/>
      <c r="ADX40" s="342"/>
      <c r="ADY40" s="342"/>
      <c r="ADZ40" s="342"/>
      <c r="AEA40" s="342"/>
      <c r="AEB40" s="342"/>
      <c r="AEC40" s="342"/>
      <c r="AED40" s="342"/>
      <c r="AEE40" s="342"/>
      <c r="AEF40" s="342"/>
      <c r="AEG40" s="342"/>
      <c r="AEH40" s="342"/>
      <c r="AEI40" s="342"/>
      <c r="AEJ40" s="342"/>
      <c r="AEK40" s="342"/>
      <c r="AEL40" s="342"/>
      <c r="AEM40" s="342"/>
      <c r="AEN40" s="342"/>
      <c r="AEO40" s="342"/>
      <c r="AEP40" s="342"/>
      <c r="AEQ40" s="342"/>
      <c r="AER40" s="342"/>
      <c r="AES40" s="342"/>
      <c r="AET40" s="342"/>
      <c r="AEU40" s="342"/>
      <c r="AEV40" s="342"/>
      <c r="AEW40" s="342"/>
      <c r="AEX40" s="342"/>
      <c r="AEY40" s="342"/>
      <c r="AEZ40" s="342"/>
      <c r="AFA40" s="342"/>
      <c r="AFB40" s="342"/>
      <c r="AFC40" s="342"/>
      <c r="AFD40" s="342"/>
      <c r="AFE40" s="342"/>
      <c r="AFF40" s="342"/>
      <c r="AFG40" s="342"/>
      <c r="AFH40" s="342"/>
      <c r="AFI40" s="342"/>
      <c r="AFJ40" s="342"/>
      <c r="AFK40" s="342"/>
      <c r="AFL40" s="342"/>
      <c r="AFM40" s="342"/>
      <c r="AFN40" s="342"/>
      <c r="AFO40" s="342"/>
      <c r="AFP40" s="342"/>
      <c r="AFQ40" s="342"/>
      <c r="AFR40" s="342"/>
      <c r="AFS40" s="342"/>
      <c r="AFT40" s="342"/>
      <c r="AFU40" s="342"/>
      <c r="AFV40" s="342"/>
      <c r="AFW40" s="342"/>
      <c r="AFX40" s="342"/>
      <c r="AFY40" s="342"/>
      <c r="AFZ40" s="342"/>
      <c r="AGA40" s="342"/>
      <c r="AGB40" s="342"/>
      <c r="AGC40" s="342"/>
      <c r="AGD40" s="342"/>
      <c r="AGE40" s="342"/>
      <c r="AGF40" s="342"/>
      <c r="AGG40" s="342"/>
      <c r="AGH40" s="342"/>
      <c r="AGI40" s="342"/>
      <c r="AGJ40" s="342"/>
      <c r="AGK40" s="342"/>
      <c r="AGL40" s="342"/>
      <c r="AGM40" s="342"/>
      <c r="AGN40" s="342"/>
      <c r="AGO40" s="342"/>
      <c r="AGP40" s="342"/>
      <c r="AGQ40" s="342"/>
      <c r="AGR40" s="342"/>
      <c r="AGS40" s="342"/>
      <c r="AGT40" s="342"/>
      <c r="AGU40" s="342"/>
      <c r="AGV40" s="342"/>
      <c r="AGW40" s="342"/>
      <c r="AGX40" s="342"/>
      <c r="AGY40" s="342"/>
      <c r="AGZ40" s="342"/>
      <c r="AHA40" s="342"/>
      <c r="AHB40" s="342"/>
      <c r="AHC40" s="342"/>
      <c r="AHD40" s="342"/>
      <c r="AHE40" s="342"/>
      <c r="AHF40" s="342"/>
      <c r="AHG40" s="342"/>
      <c r="AHH40" s="342"/>
      <c r="AHI40" s="342"/>
      <c r="AHJ40" s="342"/>
      <c r="AHK40" s="342"/>
      <c r="AHL40" s="342"/>
      <c r="AHM40" s="342"/>
      <c r="AHN40" s="342"/>
      <c r="AHO40" s="342"/>
      <c r="AHP40" s="342"/>
      <c r="AHQ40" s="342"/>
      <c r="AHR40" s="342"/>
      <c r="AHS40" s="342"/>
      <c r="AHT40" s="342"/>
      <c r="AHU40" s="342"/>
      <c r="AHV40" s="342"/>
      <c r="AHW40" s="342"/>
      <c r="AHX40" s="342"/>
      <c r="AHY40" s="342"/>
      <c r="AHZ40" s="342"/>
      <c r="AIA40" s="342"/>
      <c r="AIB40" s="342"/>
      <c r="AIC40" s="342"/>
      <c r="AID40" s="342"/>
      <c r="AIE40" s="342"/>
      <c r="AIF40" s="342"/>
      <c r="AIG40" s="342"/>
      <c r="AIH40" s="342"/>
      <c r="AII40" s="342"/>
      <c r="AIJ40" s="342"/>
      <c r="AIK40" s="342"/>
      <c r="AIL40" s="342"/>
      <c r="AIM40" s="342"/>
      <c r="AIN40" s="342"/>
      <c r="AIO40" s="342"/>
      <c r="AIP40" s="342"/>
      <c r="AIQ40" s="342"/>
      <c r="AIR40" s="342"/>
      <c r="AIS40" s="342"/>
      <c r="AIT40" s="342"/>
      <c r="AIU40" s="342"/>
      <c r="AIV40" s="342"/>
      <c r="AIW40" s="342"/>
      <c r="AIX40" s="342"/>
      <c r="AIY40" s="342"/>
      <c r="AIZ40" s="342"/>
      <c r="AJA40" s="342"/>
      <c r="AJB40" s="342"/>
      <c r="AJC40" s="342"/>
      <c r="AJD40" s="342"/>
      <c r="AJE40" s="342"/>
      <c r="AJF40" s="342"/>
      <c r="AJG40" s="342"/>
      <c r="AJH40" s="342"/>
      <c r="AJI40" s="342"/>
      <c r="AJJ40" s="342"/>
      <c r="AJK40" s="342"/>
      <c r="AJL40" s="342"/>
      <c r="AJM40" s="342"/>
      <c r="AJN40" s="342"/>
      <c r="AJO40" s="342"/>
      <c r="AJP40" s="342"/>
      <c r="AJQ40" s="342"/>
      <c r="AJR40" s="342"/>
      <c r="AJS40" s="342"/>
      <c r="AJT40" s="342"/>
      <c r="AJU40" s="342"/>
      <c r="AJV40" s="342"/>
      <c r="AJW40" s="342"/>
      <c r="AJX40" s="342"/>
      <c r="AJY40" s="342"/>
      <c r="AJZ40" s="342"/>
      <c r="AKA40" s="342"/>
      <c r="AKB40" s="342"/>
      <c r="AKC40" s="342"/>
      <c r="AKD40" s="342"/>
      <c r="AKE40" s="342"/>
      <c r="AKF40" s="342"/>
      <c r="AKG40" s="342"/>
      <c r="AKH40" s="342"/>
      <c r="AKI40" s="342"/>
      <c r="AKJ40" s="342"/>
      <c r="AKK40" s="342"/>
      <c r="AKL40" s="342"/>
      <c r="AKM40" s="342"/>
      <c r="AKN40" s="342"/>
      <c r="AKO40" s="342"/>
      <c r="AKP40" s="342"/>
      <c r="AKQ40" s="342"/>
      <c r="AKR40" s="342"/>
      <c r="AKS40" s="342"/>
      <c r="AKT40" s="342"/>
      <c r="AKU40" s="342"/>
    </row>
    <row r="41" spans="1:983" s="140" customFormat="1" ht="39.950000000000003" customHeight="1" x14ac:dyDescent="0.7">
      <c r="A41" s="339" t="s">
        <v>291</v>
      </c>
      <c r="B41" s="368">
        <v>57732879</v>
      </c>
      <c r="C41" s="697"/>
      <c r="D41" s="369">
        <v>9343880</v>
      </c>
      <c r="E41" s="368">
        <v>20862450</v>
      </c>
      <c r="F41" s="369">
        <v>97367347</v>
      </c>
      <c r="G41" s="368">
        <v>56528168.999999993</v>
      </c>
      <c r="H41" s="368">
        <v>5321163.4784514857</v>
      </c>
      <c r="I41" s="368">
        <v>7268840.0000000251</v>
      </c>
      <c r="J41" s="368">
        <v>254424728.47845152</v>
      </c>
      <c r="K41" s="369"/>
      <c r="L41" s="369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  <c r="AH41" s="342"/>
      <c r="AI41" s="342"/>
      <c r="AJ41" s="342"/>
      <c r="AK41" s="342"/>
      <c r="AL41" s="342"/>
      <c r="AM41" s="342"/>
      <c r="AN41" s="342"/>
      <c r="AO41" s="342"/>
      <c r="AP41" s="342"/>
      <c r="AQ41" s="342"/>
      <c r="AR41" s="342"/>
      <c r="AS41" s="342"/>
      <c r="AT41" s="342"/>
      <c r="AU41" s="342"/>
      <c r="AV41" s="342"/>
      <c r="AW41" s="342"/>
      <c r="AX41" s="342"/>
      <c r="AY41" s="342"/>
      <c r="AZ41" s="342"/>
      <c r="BA41" s="342"/>
      <c r="BB41" s="342"/>
      <c r="BC41" s="342"/>
      <c r="BD41" s="342"/>
      <c r="BE41" s="342"/>
      <c r="BF41" s="342"/>
      <c r="BG41" s="342"/>
      <c r="BH41" s="342"/>
      <c r="BI41" s="342"/>
      <c r="BJ41" s="342"/>
      <c r="BK41" s="342"/>
      <c r="BL41" s="342"/>
      <c r="BM41" s="342"/>
      <c r="BN41" s="342"/>
      <c r="BO41" s="342"/>
      <c r="BP41" s="342"/>
      <c r="BQ41" s="342"/>
      <c r="BR41" s="342"/>
      <c r="BS41" s="342"/>
      <c r="BT41" s="342"/>
      <c r="BU41" s="342"/>
      <c r="BV41" s="342"/>
      <c r="BW41" s="342"/>
      <c r="BX41" s="342"/>
      <c r="BY41" s="342"/>
      <c r="BZ41" s="342"/>
      <c r="CA41" s="342"/>
      <c r="CB41" s="342"/>
      <c r="CC41" s="342"/>
      <c r="CD41" s="342"/>
      <c r="CE41" s="342"/>
      <c r="CF41" s="342"/>
      <c r="CG41" s="342"/>
      <c r="CH41" s="342"/>
      <c r="CI41" s="342"/>
      <c r="CJ41" s="342"/>
      <c r="CK41" s="342"/>
      <c r="CL41" s="342"/>
      <c r="CM41" s="342"/>
      <c r="CN41" s="342"/>
      <c r="CO41" s="342"/>
      <c r="CP41" s="342"/>
      <c r="CQ41" s="342"/>
      <c r="CR41" s="342"/>
      <c r="CS41" s="342"/>
      <c r="CT41" s="342"/>
      <c r="CU41" s="342"/>
      <c r="CV41" s="342"/>
      <c r="CW41" s="342"/>
      <c r="CX41" s="342"/>
      <c r="CY41" s="342"/>
      <c r="CZ41" s="342"/>
      <c r="DA41" s="342"/>
      <c r="DB41" s="342"/>
      <c r="DC41" s="342"/>
      <c r="DD41" s="342"/>
      <c r="DE41" s="342"/>
      <c r="DF41" s="342"/>
      <c r="DG41" s="342"/>
      <c r="DH41" s="342"/>
      <c r="DI41" s="342"/>
      <c r="DJ41" s="342"/>
      <c r="DK41" s="342"/>
      <c r="DL41" s="342"/>
      <c r="DM41" s="342"/>
      <c r="DN41" s="342"/>
      <c r="DO41" s="342"/>
      <c r="DP41" s="342"/>
      <c r="DQ41" s="342"/>
      <c r="DR41" s="342"/>
      <c r="DS41" s="342"/>
      <c r="DT41" s="342"/>
      <c r="DU41" s="342"/>
      <c r="DV41" s="342"/>
      <c r="DW41" s="342"/>
      <c r="DX41" s="342"/>
      <c r="DY41" s="342"/>
      <c r="DZ41" s="342"/>
      <c r="EA41" s="342"/>
      <c r="EB41" s="342"/>
      <c r="EC41" s="342"/>
      <c r="ED41" s="342"/>
      <c r="EE41" s="342"/>
      <c r="EF41" s="342"/>
      <c r="EG41" s="342"/>
      <c r="EH41" s="342"/>
      <c r="EI41" s="342"/>
      <c r="EJ41" s="342"/>
      <c r="EK41" s="342"/>
      <c r="EL41" s="342"/>
      <c r="EM41" s="342"/>
      <c r="EN41" s="342"/>
      <c r="EO41" s="342"/>
      <c r="EP41" s="342"/>
      <c r="EQ41" s="342"/>
      <c r="ER41" s="342"/>
      <c r="ES41" s="342"/>
      <c r="ET41" s="342"/>
      <c r="EU41" s="342"/>
      <c r="EV41" s="342"/>
      <c r="EW41" s="342"/>
      <c r="EX41" s="342"/>
      <c r="EY41" s="342"/>
      <c r="EZ41" s="342"/>
      <c r="FA41" s="342"/>
      <c r="FB41" s="342"/>
      <c r="FC41" s="342"/>
      <c r="FD41" s="342"/>
      <c r="FE41" s="342"/>
      <c r="FF41" s="342"/>
      <c r="FG41" s="342"/>
      <c r="FH41" s="342"/>
      <c r="FI41" s="342"/>
      <c r="FJ41" s="342"/>
      <c r="FK41" s="342"/>
      <c r="FL41" s="342"/>
      <c r="FM41" s="342"/>
      <c r="FN41" s="342"/>
      <c r="FO41" s="342"/>
      <c r="FP41" s="342"/>
      <c r="FQ41" s="342"/>
      <c r="FR41" s="342"/>
      <c r="FS41" s="342"/>
      <c r="FT41" s="342"/>
      <c r="FU41" s="342"/>
      <c r="FV41" s="342"/>
      <c r="FW41" s="342"/>
      <c r="FX41" s="342"/>
      <c r="FY41" s="342"/>
      <c r="FZ41" s="342"/>
      <c r="GA41" s="342"/>
      <c r="GB41" s="342"/>
      <c r="GC41" s="342"/>
      <c r="GD41" s="342"/>
      <c r="GE41" s="342"/>
      <c r="GF41" s="342"/>
      <c r="GG41" s="342"/>
      <c r="GH41" s="342"/>
      <c r="GI41" s="342"/>
      <c r="GJ41" s="342"/>
      <c r="GK41" s="342"/>
      <c r="GL41" s="342"/>
      <c r="GM41" s="342"/>
      <c r="GN41" s="342"/>
      <c r="GO41" s="342"/>
      <c r="GP41" s="342"/>
      <c r="GQ41" s="342"/>
      <c r="GR41" s="342"/>
      <c r="GS41" s="342"/>
      <c r="GT41" s="342"/>
      <c r="GU41" s="342"/>
      <c r="GV41" s="342"/>
      <c r="GW41" s="342"/>
      <c r="GX41" s="342"/>
      <c r="GY41" s="342"/>
      <c r="GZ41" s="342"/>
      <c r="HA41" s="342"/>
      <c r="HB41" s="342"/>
      <c r="HC41" s="342"/>
      <c r="HD41" s="342"/>
      <c r="HE41" s="342"/>
      <c r="HF41" s="342"/>
      <c r="HG41" s="342"/>
      <c r="HH41" s="342"/>
      <c r="HI41" s="342"/>
      <c r="HJ41" s="342"/>
      <c r="HK41" s="342"/>
      <c r="HL41" s="342"/>
      <c r="HM41" s="342"/>
      <c r="HN41" s="342"/>
      <c r="HO41" s="342"/>
      <c r="HP41" s="342"/>
      <c r="HQ41" s="342"/>
      <c r="HR41" s="342"/>
      <c r="HS41" s="342"/>
      <c r="HT41" s="342"/>
      <c r="HU41" s="342"/>
      <c r="HV41" s="342"/>
      <c r="HW41" s="342"/>
      <c r="HX41" s="342"/>
      <c r="HY41" s="342"/>
      <c r="HZ41" s="342"/>
      <c r="IA41" s="342"/>
      <c r="IB41" s="342"/>
      <c r="IC41" s="342"/>
      <c r="ID41" s="342"/>
      <c r="IE41" s="342"/>
      <c r="IF41" s="342"/>
      <c r="IG41" s="342"/>
      <c r="IH41" s="342"/>
      <c r="II41" s="342"/>
      <c r="IJ41" s="342"/>
      <c r="IK41" s="342"/>
      <c r="IL41" s="342"/>
      <c r="IM41" s="342"/>
      <c r="IN41" s="342"/>
      <c r="IO41" s="342"/>
      <c r="IP41" s="342"/>
      <c r="IQ41" s="342"/>
      <c r="IR41" s="342"/>
      <c r="IS41" s="342"/>
      <c r="IT41" s="342"/>
      <c r="IU41" s="342"/>
      <c r="IV41" s="342"/>
      <c r="IW41" s="342"/>
      <c r="IX41" s="342"/>
      <c r="IY41" s="342"/>
      <c r="IZ41" s="342"/>
      <c r="JA41" s="342"/>
      <c r="JB41" s="342"/>
      <c r="JC41" s="342"/>
      <c r="JD41" s="342"/>
      <c r="JE41" s="342"/>
      <c r="JF41" s="342"/>
      <c r="JG41" s="342"/>
      <c r="JH41" s="342"/>
      <c r="JI41" s="342"/>
      <c r="JJ41" s="342"/>
      <c r="JK41" s="342"/>
      <c r="JL41" s="342"/>
      <c r="JM41" s="342"/>
      <c r="JN41" s="342"/>
      <c r="JO41" s="342"/>
      <c r="JP41" s="342"/>
      <c r="JQ41" s="342"/>
      <c r="JR41" s="342"/>
      <c r="JS41" s="342"/>
      <c r="JT41" s="342"/>
      <c r="JU41" s="342"/>
      <c r="JV41" s="342"/>
      <c r="JW41" s="342"/>
      <c r="JX41" s="342"/>
      <c r="JY41" s="342"/>
      <c r="JZ41" s="342"/>
      <c r="KA41" s="342"/>
      <c r="KB41" s="342"/>
      <c r="KC41" s="342"/>
      <c r="KD41" s="342"/>
      <c r="KE41" s="342"/>
      <c r="KF41" s="342"/>
      <c r="KG41" s="342"/>
      <c r="KH41" s="342"/>
      <c r="KI41" s="342"/>
      <c r="KJ41" s="342"/>
      <c r="KK41" s="342"/>
      <c r="KL41" s="342"/>
      <c r="KM41" s="342"/>
      <c r="KN41" s="342"/>
      <c r="KO41" s="342"/>
      <c r="KP41" s="342"/>
      <c r="KQ41" s="342"/>
      <c r="KR41" s="342"/>
      <c r="KS41" s="342"/>
      <c r="KT41" s="342"/>
      <c r="KU41" s="342"/>
      <c r="KV41" s="342"/>
      <c r="KW41" s="342"/>
      <c r="KX41" s="342"/>
      <c r="KY41" s="342"/>
      <c r="KZ41" s="342"/>
      <c r="LA41" s="342"/>
      <c r="LB41" s="342"/>
      <c r="LC41" s="342"/>
      <c r="LD41" s="342"/>
      <c r="LE41" s="342"/>
      <c r="LF41" s="342"/>
      <c r="LG41" s="342"/>
      <c r="LH41" s="342"/>
      <c r="LI41" s="342"/>
      <c r="LJ41" s="342"/>
      <c r="LK41" s="342"/>
      <c r="LL41" s="342"/>
      <c r="LM41" s="342"/>
      <c r="LN41" s="342"/>
      <c r="LO41" s="342"/>
      <c r="LP41" s="342"/>
      <c r="LQ41" s="342"/>
      <c r="LR41" s="342"/>
      <c r="LS41" s="342"/>
      <c r="LT41" s="342"/>
      <c r="LU41" s="342"/>
      <c r="LV41" s="342"/>
      <c r="LW41" s="342"/>
      <c r="LX41" s="342"/>
      <c r="LY41" s="342"/>
      <c r="LZ41" s="342"/>
      <c r="MA41" s="342"/>
      <c r="MB41" s="342"/>
      <c r="MC41" s="342"/>
      <c r="MD41" s="342"/>
      <c r="ME41" s="342"/>
      <c r="MF41" s="342"/>
      <c r="MG41" s="342"/>
      <c r="MH41" s="342"/>
      <c r="MI41" s="342"/>
      <c r="MJ41" s="342"/>
      <c r="MK41" s="342"/>
      <c r="ML41" s="342"/>
      <c r="MM41" s="342"/>
      <c r="MN41" s="342"/>
      <c r="MO41" s="342"/>
      <c r="MP41" s="342"/>
      <c r="MQ41" s="342"/>
      <c r="MR41" s="342"/>
      <c r="MS41" s="342"/>
      <c r="MT41" s="342"/>
      <c r="MU41" s="342"/>
      <c r="MV41" s="342"/>
      <c r="MW41" s="342"/>
      <c r="MX41" s="342"/>
      <c r="MY41" s="342"/>
      <c r="MZ41" s="342"/>
      <c r="NA41" s="342"/>
      <c r="NB41" s="342"/>
      <c r="NC41" s="342"/>
      <c r="ND41" s="342"/>
      <c r="NE41" s="342"/>
      <c r="NF41" s="342"/>
      <c r="NG41" s="342"/>
      <c r="NH41" s="342"/>
      <c r="NI41" s="342"/>
      <c r="NJ41" s="342"/>
      <c r="NK41" s="342"/>
      <c r="NL41" s="342"/>
      <c r="NM41" s="342"/>
      <c r="NN41" s="342"/>
      <c r="NO41" s="342"/>
      <c r="NP41" s="342"/>
      <c r="NQ41" s="342"/>
      <c r="NR41" s="342"/>
      <c r="NS41" s="342"/>
      <c r="NT41" s="342"/>
      <c r="NU41" s="342"/>
      <c r="NV41" s="342"/>
      <c r="NW41" s="342"/>
      <c r="NX41" s="342"/>
      <c r="NY41" s="342"/>
      <c r="NZ41" s="342"/>
      <c r="OA41" s="342"/>
      <c r="OB41" s="342"/>
      <c r="OC41" s="342"/>
      <c r="OD41" s="342"/>
      <c r="OE41" s="342"/>
      <c r="OF41" s="342"/>
      <c r="OG41" s="342"/>
      <c r="OH41" s="342"/>
      <c r="OI41" s="342"/>
      <c r="OJ41" s="342"/>
      <c r="OK41" s="342"/>
      <c r="OL41" s="342"/>
      <c r="OM41" s="342"/>
      <c r="ON41" s="342"/>
      <c r="OO41" s="342"/>
      <c r="OP41" s="342"/>
      <c r="OQ41" s="342"/>
      <c r="OR41" s="342"/>
      <c r="OS41" s="342"/>
      <c r="OT41" s="342"/>
      <c r="OU41" s="342"/>
      <c r="OV41" s="342"/>
      <c r="OW41" s="342"/>
      <c r="OX41" s="342"/>
      <c r="OY41" s="342"/>
      <c r="OZ41" s="342"/>
      <c r="PA41" s="342"/>
      <c r="PB41" s="342"/>
      <c r="PC41" s="342"/>
      <c r="PD41" s="342"/>
      <c r="PE41" s="342"/>
      <c r="PF41" s="342"/>
      <c r="PG41" s="342"/>
      <c r="PH41" s="342"/>
      <c r="PI41" s="342"/>
      <c r="PJ41" s="342"/>
      <c r="PK41" s="342"/>
      <c r="PL41" s="342"/>
      <c r="PM41" s="342"/>
      <c r="PN41" s="342"/>
      <c r="PO41" s="342"/>
      <c r="PP41" s="342"/>
      <c r="PQ41" s="342"/>
      <c r="PR41" s="342"/>
      <c r="PS41" s="342"/>
      <c r="PT41" s="342"/>
      <c r="PU41" s="342"/>
      <c r="PV41" s="342"/>
      <c r="PW41" s="342"/>
      <c r="PX41" s="342"/>
      <c r="PY41" s="342"/>
      <c r="PZ41" s="342"/>
      <c r="QA41" s="342"/>
      <c r="QB41" s="342"/>
      <c r="QC41" s="342"/>
      <c r="QD41" s="342"/>
      <c r="QE41" s="342"/>
      <c r="QF41" s="342"/>
      <c r="QG41" s="342"/>
      <c r="QH41" s="342"/>
      <c r="QI41" s="342"/>
      <c r="QJ41" s="342"/>
      <c r="QK41" s="342"/>
      <c r="QL41" s="342"/>
      <c r="QM41" s="342"/>
      <c r="QN41" s="342"/>
      <c r="QO41" s="342"/>
      <c r="QP41" s="342"/>
      <c r="QQ41" s="342"/>
      <c r="QR41" s="342"/>
      <c r="QS41" s="342"/>
      <c r="QT41" s="342"/>
      <c r="QU41" s="342"/>
      <c r="QV41" s="342"/>
      <c r="QW41" s="342"/>
      <c r="QX41" s="342"/>
      <c r="QY41" s="342"/>
      <c r="QZ41" s="342"/>
      <c r="RA41" s="342"/>
      <c r="RB41" s="342"/>
      <c r="RC41" s="342"/>
      <c r="RD41" s="342"/>
      <c r="RE41" s="342"/>
      <c r="RF41" s="342"/>
      <c r="RG41" s="342"/>
      <c r="RH41" s="342"/>
      <c r="RI41" s="342"/>
      <c r="RJ41" s="342"/>
      <c r="RK41" s="342"/>
      <c r="RL41" s="342"/>
      <c r="RM41" s="342"/>
      <c r="RN41" s="342"/>
      <c r="RO41" s="342"/>
      <c r="RP41" s="342"/>
      <c r="RQ41" s="342"/>
      <c r="RR41" s="342"/>
      <c r="RS41" s="342"/>
      <c r="RT41" s="342"/>
      <c r="RU41" s="342"/>
      <c r="RV41" s="342"/>
      <c r="RW41" s="342"/>
      <c r="RX41" s="342"/>
      <c r="RY41" s="342"/>
      <c r="RZ41" s="342"/>
      <c r="SA41" s="342"/>
      <c r="SB41" s="342"/>
      <c r="SC41" s="342"/>
      <c r="SD41" s="342"/>
      <c r="SE41" s="342"/>
      <c r="SF41" s="342"/>
      <c r="SG41" s="342"/>
      <c r="SH41" s="342"/>
      <c r="SI41" s="342"/>
      <c r="SJ41" s="342"/>
      <c r="SK41" s="342"/>
      <c r="SL41" s="342"/>
      <c r="SM41" s="342"/>
      <c r="SN41" s="342"/>
      <c r="SO41" s="342"/>
      <c r="SP41" s="342"/>
      <c r="SQ41" s="342"/>
      <c r="SR41" s="342"/>
      <c r="SS41" s="342"/>
      <c r="ST41" s="342"/>
      <c r="SU41" s="342"/>
      <c r="SV41" s="342"/>
      <c r="SW41" s="342"/>
      <c r="SX41" s="342"/>
      <c r="SY41" s="342"/>
      <c r="SZ41" s="342"/>
      <c r="TA41" s="342"/>
      <c r="TB41" s="342"/>
      <c r="TC41" s="342"/>
      <c r="TD41" s="342"/>
      <c r="TE41" s="342"/>
      <c r="TF41" s="342"/>
      <c r="TG41" s="342"/>
      <c r="TH41" s="342"/>
      <c r="TI41" s="342"/>
      <c r="TJ41" s="342"/>
      <c r="TK41" s="342"/>
      <c r="TL41" s="342"/>
      <c r="TM41" s="342"/>
      <c r="TN41" s="342"/>
      <c r="TO41" s="342"/>
      <c r="TP41" s="342"/>
      <c r="TQ41" s="342"/>
      <c r="TR41" s="342"/>
      <c r="TS41" s="342"/>
      <c r="TT41" s="342"/>
      <c r="TU41" s="342"/>
      <c r="TV41" s="342"/>
      <c r="TW41" s="342"/>
      <c r="TX41" s="342"/>
      <c r="TY41" s="342"/>
      <c r="TZ41" s="342"/>
      <c r="UA41" s="342"/>
      <c r="UB41" s="342"/>
      <c r="UC41" s="342"/>
      <c r="UD41" s="342"/>
      <c r="UE41" s="342"/>
      <c r="UF41" s="342"/>
      <c r="UG41" s="342"/>
      <c r="UH41" s="342"/>
      <c r="UI41" s="342"/>
      <c r="UJ41" s="342"/>
      <c r="UK41" s="342"/>
      <c r="UL41" s="342"/>
      <c r="UM41" s="342"/>
      <c r="UN41" s="342"/>
      <c r="UO41" s="342"/>
      <c r="UP41" s="342"/>
      <c r="UQ41" s="342"/>
      <c r="UR41" s="342"/>
      <c r="US41" s="342"/>
      <c r="UT41" s="342"/>
      <c r="UU41" s="342"/>
      <c r="UV41" s="342"/>
      <c r="UW41" s="342"/>
      <c r="UX41" s="342"/>
      <c r="UY41" s="342"/>
      <c r="UZ41" s="342"/>
      <c r="VA41" s="342"/>
      <c r="VB41" s="342"/>
      <c r="VC41" s="342"/>
      <c r="VD41" s="342"/>
      <c r="VE41" s="342"/>
      <c r="VF41" s="342"/>
      <c r="VG41" s="342"/>
      <c r="VH41" s="342"/>
      <c r="VI41" s="342"/>
      <c r="VJ41" s="342"/>
      <c r="VK41" s="342"/>
      <c r="VL41" s="342"/>
      <c r="VM41" s="342"/>
      <c r="VN41" s="342"/>
      <c r="VO41" s="342"/>
      <c r="VP41" s="342"/>
      <c r="VQ41" s="342"/>
      <c r="VR41" s="342"/>
      <c r="VS41" s="342"/>
      <c r="VT41" s="342"/>
      <c r="VU41" s="342"/>
      <c r="VV41" s="342"/>
      <c r="VW41" s="342"/>
      <c r="VX41" s="342"/>
      <c r="VY41" s="342"/>
      <c r="VZ41" s="342"/>
      <c r="WA41" s="342"/>
      <c r="WB41" s="342"/>
      <c r="WC41" s="342"/>
      <c r="WD41" s="342"/>
      <c r="WE41" s="342"/>
      <c r="WF41" s="342"/>
      <c r="WG41" s="342"/>
      <c r="WH41" s="342"/>
      <c r="WI41" s="342"/>
      <c r="WJ41" s="342"/>
      <c r="WK41" s="342"/>
      <c r="WL41" s="342"/>
      <c r="WM41" s="342"/>
      <c r="WN41" s="342"/>
      <c r="WO41" s="342"/>
      <c r="WP41" s="342"/>
      <c r="WQ41" s="342"/>
      <c r="WR41" s="342"/>
      <c r="WS41" s="342"/>
      <c r="WT41" s="342"/>
      <c r="WU41" s="342"/>
      <c r="WV41" s="342"/>
      <c r="WW41" s="342"/>
      <c r="WX41" s="342"/>
      <c r="WY41" s="342"/>
      <c r="WZ41" s="342"/>
      <c r="XA41" s="342"/>
      <c r="XB41" s="342"/>
      <c r="XC41" s="342"/>
      <c r="XD41" s="342"/>
      <c r="XE41" s="342"/>
      <c r="XF41" s="342"/>
      <c r="XG41" s="342"/>
      <c r="XH41" s="342"/>
      <c r="XI41" s="342"/>
      <c r="XJ41" s="342"/>
      <c r="XK41" s="342"/>
      <c r="XL41" s="342"/>
      <c r="XM41" s="342"/>
      <c r="XN41" s="342"/>
      <c r="XO41" s="342"/>
      <c r="XP41" s="342"/>
      <c r="XQ41" s="342"/>
      <c r="XR41" s="342"/>
      <c r="XS41" s="342"/>
      <c r="XT41" s="342"/>
      <c r="XU41" s="342"/>
      <c r="XV41" s="342"/>
      <c r="XW41" s="342"/>
      <c r="XX41" s="342"/>
      <c r="XY41" s="342"/>
      <c r="XZ41" s="342"/>
      <c r="YA41" s="342"/>
      <c r="YB41" s="342"/>
      <c r="YC41" s="342"/>
      <c r="YD41" s="342"/>
      <c r="YE41" s="342"/>
      <c r="YF41" s="342"/>
      <c r="YG41" s="342"/>
      <c r="YH41" s="342"/>
      <c r="YI41" s="342"/>
      <c r="YJ41" s="342"/>
      <c r="YK41" s="342"/>
      <c r="YL41" s="342"/>
      <c r="YM41" s="342"/>
      <c r="YN41" s="342"/>
      <c r="YO41" s="342"/>
      <c r="YP41" s="342"/>
      <c r="YQ41" s="342"/>
      <c r="YR41" s="342"/>
      <c r="YS41" s="342"/>
      <c r="YT41" s="342"/>
      <c r="YU41" s="342"/>
      <c r="YV41" s="342"/>
      <c r="YW41" s="342"/>
      <c r="YX41" s="342"/>
      <c r="YY41" s="342"/>
      <c r="YZ41" s="342"/>
      <c r="ZA41" s="342"/>
      <c r="ZB41" s="342"/>
      <c r="ZC41" s="342"/>
      <c r="ZD41" s="342"/>
      <c r="ZE41" s="342"/>
      <c r="ZF41" s="342"/>
      <c r="ZG41" s="342"/>
      <c r="ZH41" s="342"/>
      <c r="ZI41" s="342"/>
      <c r="ZJ41" s="342"/>
      <c r="ZK41" s="342"/>
      <c r="ZL41" s="342"/>
      <c r="ZM41" s="342"/>
      <c r="ZN41" s="342"/>
      <c r="ZO41" s="342"/>
      <c r="ZP41" s="342"/>
      <c r="ZQ41" s="342"/>
      <c r="ZR41" s="342"/>
      <c r="ZS41" s="342"/>
      <c r="ZT41" s="342"/>
      <c r="ZU41" s="342"/>
      <c r="ZV41" s="342"/>
      <c r="ZW41" s="342"/>
      <c r="ZX41" s="342"/>
      <c r="ZY41" s="342"/>
      <c r="ZZ41" s="342"/>
      <c r="AAA41" s="342"/>
      <c r="AAB41" s="342"/>
      <c r="AAC41" s="342"/>
      <c r="AAD41" s="342"/>
      <c r="AAE41" s="342"/>
      <c r="AAF41" s="342"/>
      <c r="AAG41" s="342"/>
      <c r="AAH41" s="342"/>
      <c r="AAI41" s="342"/>
      <c r="AAJ41" s="342"/>
      <c r="AAK41" s="342"/>
      <c r="AAL41" s="342"/>
      <c r="AAM41" s="342"/>
      <c r="AAN41" s="342"/>
      <c r="AAO41" s="342"/>
      <c r="AAP41" s="342"/>
      <c r="AAQ41" s="342"/>
      <c r="AAR41" s="342"/>
      <c r="AAS41" s="342"/>
      <c r="AAT41" s="342"/>
      <c r="AAU41" s="342"/>
      <c r="AAV41" s="342"/>
      <c r="AAW41" s="342"/>
      <c r="AAX41" s="342"/>
      <c r="AAY41" s="342"/>
      <c r="AAZ41" s="342"/>
      <c r="ABA41" s="342"/>
      <c r="ABB41" s="342"/>
      <c r="ABC41" s="342"/>
      <c r="ABD41" s="342"/>
      <c r="ABE41" s="342"/>
      <c r="ABF41" s="342"/>
      <c r="ABG41" s="342"/>
      <c r="ABH41" s="342"/>
      <c r="ABI41" s="342"/>
      <c r="ABJ41" s="342"/>
      <c r="ABK41" s="342"/>
      <c r="ABL41" s="342"/>
      <c r="ABM41" s="342"/>
      <c r="ABN41" s="342"/>
      <c r="ABO41" s="342"/>
      <c r="ABP41" s="342"/>
      <c r="ABQ41" s="342"/>
      <c r="ABR41" s="342"/>
      <c r="ABS41" s="342"/>
      <c r="ABT41" s="342"/>
      <c r="ABU41" s="342"/>
      <c r="ABV41" s="342"/>
      <c r="ABW41" s="342"/>
      <c r="ABX41" s="342"/>
      <c r="ABY41" s="342"/>
      <c r="ABZ41" s="342"/>
      <c r="ACA41" s="342"/>
      <c r="ACB41" s="342"/>
      <c r="ACC41" s="342"/>
      <c r="ACD41" s="342"/>
      <c r="ACE41" s="342"/>
      <c r="ACF41" s="342"/>
      <c r="ACG41" s="342"/>
      <c r="ACH41" s="342"/>
      <c r="ACI41" s="342"/>
      <c r="ACJ41" s="342"/>
      <c r="ACK41" s="342"/>
      <c r="ACL41" s="342"/>
      <c r="ACM41" s="342"/>
      <c r="ACN41" s="342"/>
      <c r="ACO41" s="342"/>
      <c r="ACP41" s="342"/>
      <c r="ACQ41" s="342"/>
      <c r="ACR41" s="342"/>
      <c r="ACS41" s="342"/>
      <c r="ACT41" s="342"/>
      <c r="ACU41" s="342"/>
      <c r="ACV41" s="342"/>
      <c r="ACW41" s="342"/>
      <c r="ACX41" s="342"/>
      <c r="ACY41" s="342"/>
      <c r="ACZ41" s="342"/>
      <c r="ADA41" s="342"/>
      <c r="ADB41" s="342"/>
      <c r="ADC41" s="342"/>
      <c r="ADD41" s="342"/>
      <c r="ADE41" s="342"/>
      <c r="ADF41" s="342"/>
      <c r="ADG41" s="342"/>
      <c r="ADH41" s="342"/>
      <c r="ADI41" s="342"/>
      <c r="ADJ41" s="342"/>
      <c r="ADK41" s="342"/>
      <c r="ADL41" s="342"/>
      <c r="ADM41" s="342"/>
      <c r="ADN41" s="342"/>
      <c r="ADO41" s="342"/>
      <c r="ADP41" s="342"/>
      <c r="ADQ41" s="342"/>
      <c r="ADR41" s="342"/>
      <c r="ADS41" s="342"/>
      <c r="ADT41" s="342"/>
      <c r="ADU41" s="342"/>
      <c r="ADV41" s="342"/>
      <c r="ADW41" s="342"/>
      <c r="ADX41" s="342"/>
      <c r="ADY41" s="342"/>
      <c r="ADZ41" s="342"/>
      <c r="AEA41" s="342"/>
      <c r="AEB41" s="342"/>
      <c r="AEC41" s="342"/>
      <c r="AED41" s="342"/>
      <c r="AEE41" s="342"/>
      <c r="AEF41" s="342"/>
      <c r="AEG41" s="342"/>
      <c r="AEH41" s="342"/>
      <c r="AEI41" s="342"/>
      <c r="AEJ41" s="342"/>
      <c r="AEK41" s="342"/>
      <c r="AEL41" s="342"/>
      <c r="AEM41" s="342"/>
      <c r="AEN41" s="342"/>
      <c r="AEO41" s="342"/>
      <c r="AEP41" s="342"/>
      <c r="AEQ41" s="342"/>
      <c r="AER41" s="342"/>
      <c r="AES41" s="342"/>
      <c r="AET41" s="342"/>
      <c r="AEU41" s="342"/>
      <c r="AEV41" s="342"/>
      <c r="AEW41" s="342"/>
      <c r="AEX41" s="342"/>
      <c r="AEY41" s="342"/>
      <c r="AEZ41" s="342"/>
      <c r="AFA41" s="342"/>
      <c r="AFB41" s="342"/>
      <c r="AFC41" s="342"/>
      <c r="AFD41" s="342"/>
      <c r="AFE41" s="342"/>
      <c r="AFF41" s="342"/>
      <c r="AFG41" s="342"/>
      <c r="AFH41" s="342"/>
      <c r="AFI41" s="342"/>
      <c r="AFJ41" s="342"/>
      <c r="AFK41" s="342"/>
      <c r="AFL41" s="342"/>
      <c r="AFM41" s="342"/>
      <c r="AFN41" s="342"/>
      <c r="AFO41" s="342"/>
      <c r="AFP41" s="342"/>
      <c r="AFQ41" s="342"/>
      <c r="AFR41" s="342"/>
      <c r="AFS41" s="342"/>
      <c r="AFT41" s="342"/>
      <c r="AFU41" s="342"/>
      <c r="AFV41" s="342"/>
      <c r="AFW41" s="342"/>
      <c r="AFX41" s="342"/>
      <c r="AFY41" s="342"/>
      <c r="AFZ41" s="342"/>
      <c r="AGA41" s="342"/>
      <c r="AGB41" s="342"/>
      <c r="AGC41" s="342"/>
      <c r="AGD41" s="342"/>
      <c r="AGE41" s="342"/>
      <c r="AGF41" s="342"/>
      <c r="AGG41" s="342"/>
      <c r="AGH41" s="342"/>
      <c r="AGI41" s="342"/>
      <c r="AGJ41" s="342"/>
      <c r="AGK41" s="342"/>
      <c r="AGL41" s="342"/>
      <c r="AGM41" s="342"/>
      <c r="AGN41" s="342"/>
      <c r="AGO41" s="342"/>
      <c r="AGP41" s="342"/>
      <c r="AGQ41" s="342"/>
      <c r="AGR41" s="342"/>
      <c r="AGS41" s="342"/>
      <c r="AGT41" s="342"/>
      <c r="AGU41" s="342"/>
      <c r="AGV41" s="342"/>
      <c r="AGW41" s="342"/>
      <c r="AGX41" s="342"/>
      <c r="AGY41" s="342"/>
      <c r="AGZ41" s="342"/>
      <c r="AHA41" s="342"/>
      <c r="AHB41" s="342"/>
      <c r="AHC41" s="342"/>
      <c r="AHD41" s="342"/>
      <c r="AHE41" s="342"/>
      <c r="AHF41" s="342"/>
      <c r="AHG41" s="342"/>
      <c r="AHH41" s="342"/>
      <c r="AHI41" s="342"/>
      <c r="AHJ41" s="342"/>
      <c r="AHK41" s="342"/>
      <c r="AHL41" s="342"/>
      <c r="AHM41" s="342"/>
      <c r="AHN41" s="342"/>
      <c r="AHO41" s="342"/>
      <c r="AHP41" s="342"/>
      <c r="AHQ41" s="342"/>
      <c r="AHR41" s="342"/>
      <c r="AHS41" s="342"/>
      <c r="AHT41" s="342"/>
      <c r="AHU41" s="342"/>
      <c r="AHV41" s="342"/>
      <c r="AHW41" s="342"/>
      <c r="AHX41" s="342"/>
      <c r="AHY41" s="342"/>
      <c r="AHZ41" s="342"/>
      <c r="AIA41" s="342"/>
      <c r="AIB41" s="342"/>
      <c r="AIC41" s="342"/>
      <c r="AID41" s="342"/>
      <c r="AIE41" s="342"/>
      <c r="AIF41" s="342"/>
      <c r="AIG41" s="342"/>
      <c r="AIH41" s="342"/>
      <c r="AII41" s="342"/>
      <c r="AIJ41" s="342"/>
      <c r="AIK41" s="342"/>
      <c r="AIL41" s="342"/>
      <c r="AIM41" s="342"/>
      <c r="AIN41" s="342"/>
      <c r="AIO41" s="342"/>
      <c r="AIP41" s="342"/>
      <c r="AIQ41" s="342"/>
      <c r="AIR41" s="342"/>
      <c r="AIS41" s="342"/>
      <c r="AIT41" s="342"/>
      <c r="AIU41" s="342"/>
      <c r="AIV41" s="342"/>
      <c r="AIW41" s="342"/>
      <c r="AIX41" s="342"/>
      <c r="AIY41" s="342"/>
      <c r="AIZ41" s="342"/>
      <c r="AJA41" s="342"/>
      <c r="AJB41" s="342"/>
      <c r="AJC41" s="342"/>
      <c r="AJD41" s="342"/>
      <c r="AJE41" s="342"/>
      <c r="AJF41" s="342"/>
      <c r="AJG41" s="342"/>
      <c r="AJH41" s="342"/>
      <c r="AJI41" s="342"/>
      <c r="AJJ41" s="342"/>
      <c r="AJK41" s="342"/>
      <c r="AJL41" s="342"/>
      <c r="AJM41" s="342"/>
      <c r="AJN41" s="342"/>
      <c r="AJO41" s="342"/>
      <c r="AJP41" s="342"/>
      <c r="AJQ41" s="342"/>
      <c r="AJR41" s="342"/>
      <c r="AJS41" s="342"/>
      <c r="AJT41" s="342"/>
      <c r="AJU41" s="342"/>
      <c r="AJV41" s="342"/>
      <c r="AJW41" s="342"/>
      <c r="AJX41" s="342"/>
      <c r="AJY41" s="342"/>
      <c r="AJZ41" s="342"/>
      <c r="AKA41" s="342"/>
      <c r="AKB41" s="342"/>
      <c r="AKC41" s="342"/>
      <c r="AKD41" s="342"/>
      <c r="AKE41" s="342"/>
      <c r="AKF41" s="342"/>
      <c r="AKG41" s="342"/>
      <c r="AKH41" s="342"/>
      <c r="AKI41" s="342"/>
      <c r="AKJ41" s="342"/>
      <c r="AKK41" s="342"/>
      <c r="AKL41" s="342"/>
      <c r="AKM41" s="342"/>
      <c r="AKN41" s="342"/>
      <c r="AKO41" s="342"/>
      <c r="AKP41" s="342"/>
      <c r="AKQ41" s="342"/>
      <c r="AKR41" s="342"/>
      <c r="AKS41" s="342"/>
      <c r="AKT41" s="342"/>
      <c r="AKU41" s="342"/>
    </row>
    <row r="42" spans="1:983" s="354" customFormat="1" ht="39.950000000000003" customHeight="1" x14ac:dyDescent="0.7">
      <c r="A42" s="339" t="s">
        <v>292</v>
      </c>
      <c r="B42" s="368">
        <v>74126743</v>
      </c>
      <c r="C42" s="697"/>
      <c r="D42" s="369">
        <v>8500000</v>
      </c>
      <c r="E42" s="368">
        <v>17738550.000000015</v>
      </c>
      <c r="F42" s="369">
        <v>60876354</v>
      </c>
      <c r="G42" s="368">
        <v>59589842.999999993</v>
      </c>
      <c r="H42" s="368">
        <v>2665871.4709648686</v>
      </c>
      <c r="I42" s="368">
        <v>16069120.000000043</v>
      </c>
      <c r="J42" s="368">
        <v>239566481.47096491</v>
      </c>
      <c r="K42" s="371"/>
      <c r="L42" s="371"/>
    </row>
    <row r="43" spans="1:983" s="140" customFormat="1" ht="39.950000000000003" customHeight="1" x14ac:dyDescent="0.7">
      <c r="A43" s="339" t="s">
        <v>293</v>
      </c>
      <c r="B43" s="368">
        <v>92141863</v>
      </c>
      <c r="C43" s="697"/>
      <c r="D43" s="369">
        <v>7654250.0000000009</v>
      </c>
      <c r="E43" s="368">
        <v>26048159.999999989</v>
      </c>
      <c r="F43" s="369">
        <v>89552260.000000104</v>
      </c>
      <c r="G43" s="368">
        <v>56394078.000000224</v>
      </c>
      <c r="H43" s="368">
        <v>14240571.143973945</v>
      </c>
      <c r="I43" s="368">
        <v>11259480.00000002</v>
      </c>
      <c r="J43" s="368">
        <v>297290662.14397424</v>
      </c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42"/>
      <c r="AE43" s="342"/>
      <c r="AF43" s="342"/>
      <c r="AG43" s="342"/>
      <c r="AH43" s="342"/>
      <c r="AI43" s="342"/>
      <c r="AJ43" s="342"/>
      <c r="AK43" s="342"/>
      <c r="AL43" s="342"/>
      <c r="AM43" s="342"/>
      <c r="AN43" s="342"/>
      <c r="AO43" s="342"/>
      <c r="AP43" s="342"/>
      <c r="AQ43" s="342"/>
      <c r="AR43" s="342"/>
      <c r="AS43" s="342"/>
      <c r="AT43" s="342"/>
      <c r="AU43" s="342"/>
      <c r="AV43" s="342"/>
      <c r="AW43" s="342"/>
      <c r="AX43" s="342"/>
      <c r="AY43" s="342"/>
      <c r="AZ43" s="342"/>
      <c r="BA43" s="342"/>
      <c r="BB43" s="342"/>
      <c r="BC43" s="342"/>
      <c r="BD43" s="342"/>
      <c r="BE43" s="342"/>
      <c r="BF43" s="342"/>
      <c r="BG43" s="342"/>
      <c r="BH43" s="342"/>
      <c r="BI43" s="342"/>
      <c r="BJ43" s="342"/>
      <c r="BK43" s="342"/>
      <c r="BL43" s="342"/>
      <c r="BM43" s="342"/>
      <c r="BN43" s="342"/>
      <c r="BO43" s="342"/>
      <c r="BP43" s="342"/>
      <c r="BQ43" s="342"/>
      <c r="BR43" s="342"/>
      <c r="BS43" s="342"/>
      <c r="BT43" s="342"/>
      <c r="BU43" s="342"/>
      <c r="BV43" s="342"/>
      <c r="BW43" s="342"/>
      <c r="BX43" s="342"/>
      <c r="BY43" s="342"/>
      <c r="BZ43" s="342"/>
      <c r="CA43" s="342"/>
      <c r="CB43" s="342"/>
      <c r="CC43" s="342"/>
      <c r="CD43" s="342"/>
      <c r="CE43" s="342"/>
      <c r="CF43" s="342"/>
      <c r="CG43" s="342"/>
      <c r="CH43" s="342"/>
      <c r="CI43" s="342"/>
      <c r="CJ43" s="342"/>
      <c r="CK43" s="342"/>
      <c r="CL43" s="342"/>
      <c r="CM43" s="342"/>
      <c r="CN43" s="342"/>
      <c r="CO43" s="342"/>
      <c r="CP43" s="342"/>
      <c r="CQ43" s="342"/>
      <c r="CR43" s="342"/>
      <c r="CS43" s="342"/>
      <c r="CT43" s="342"/>
      <c r="CU43" s="342"/>
      <c r="CV43" s="342"/>
      <c r="CW43" s="342"/>
      <c r="CX43" s="342"/>
      <c r="CY43" s="342"/>
      <c r="CZ43" s="342"/>
      <c r="DA43" s="342"/>
      <c r="DB43" s="342"/>
      <c r="DC43" s="342"/>
      <c r="DD43" s="342"/>
      <c r="DE43" s="342"/>
      <c r="DF43" s="342"/>
      <c r="DG43" s="342"/>
      <c r="DH43" s="342"/>
      <c r="DI43" s="342"/>
      <c r="DJ43" s="342"/>
      <c r="DK43" s="342"/>
      <c r="DL43" s="342"/>
      <c r="DM43" s="342"/>
      <c r="DN43" s="342"/>
      <c r="DO43" s="342"/>
      <c r="DP43" s="342"/>
      <c r="DQ43" s="342"/>
      <c r="DR43" s="342"/>
      <c r="DS43" s="342"/>
      <c r="DT43" s="342"/>
      <c r="DU43" s="342"/>
      <c r="DV43" s="342"/>
      <c r="DW43" s="342"/>
      <c r="DX43" s="342"/>
      <c r="DY43" s="342"/>
      <c r="DZ43" s="342"/>
      <c r="EA43" s="342"/>
      <c r="EB43" s="342"/>
      <c r="EC43" s="342"/>
      <c r="ED43" s="342"/>
      <c r="EE43" s="342"/>
      <c r="EF43" s="342"/>
      <c r="EG43" s="342"/>
      <c r="EH43" s="342"/>
      <c r="EI43" s="342"/>
      <c r="EJ43" s="342"/>
      <c r="EK43" s="342"/>
      <c r="EL43" s="342"/>
      <c r="EM43" s="342"/>
      <c r="EN43" s="342"/>
      <c r="EO43" s="342"/>
      <c r="EP43" s="342"/>
      <c r="EQ43" s="342"/>
      <c r="ER43" s="342"/>
      <c r="ES43" s="342"/>
      <c r="ET43" s="342"/>
      <c r="EU43" s="342"/>
      <c r="EV43" s="342"/>
      <c r="EW43" s="342"/>
      <c r="EX43" s="342"/>
      <c r="EY43" s="342"/>
      <c r="EZ43" s="342"/>
      <c r="FA43" s="342"/>
      <c r="FB43" s="342"/>
      <c r="FC43" s="342"/>
      <c r="FD43" s="342"/>
      <c r="FE43" s="342"/>
      <c r="FF43" s="342"/>
      <c r="FG43" s="342"/>
      <c r="FH43" s="342"/>
      <c r="FI43" s="342"/>
      <c r="FJ43" s="342"/>
      <c r="FK43" s="342"/>
      <c r="FL43" s="342"/>
      <c r="FM43" s="342"/>
      <c r="FN43" s="342"/>
      <c r="FO43" s="342"/>
      <c r="FP43" s="342"/>
      <c r="FQ43" s="342"/>
      <c r="FR43" s="342"/>
      <c r="FS43" s="342"/>
      <c r="FT43" s="342"/>
      <c r="FU43" s="342"/>
      <c r="FV43" s="342"/>
      <c r="FW43" s="342"/>
      <c r="FX43" s="342"/>
      <c r="FY43" s="342"/>
      <c r="FZ43" s="342"/>
      <c r="GA43" s="342"/>
      <c r="GB43" s="342"/>
      <c r="GC43" s="342"/>
      <c r="GD43" s="342"/>
      <c r="GE43" s="342"/>
      <c r="GF43" s="342"/>
      <c r="GG43" s="342"/>
      <c r="GH43" s="342"/>
      <c r="GI43" s="342"/>
      <c r="GJ43" s="342"/>
      <c r="GK43" s="342"/>
      <c r="GL43" s="342"/>
      <c r="GM43" s="342"/>
      <c r="GN43" s="342"/>
      <c r="GO43" s="342"/>
      <c r="GP43" s="342"/>
      <c r="GQ43" s="342"/>
      <c r="GR43" s="342"/>
      <c r="GS43" s="342"/>
      <c r="GT43" s="342"/>
      <c r="GU43" s="342"/>
      <c r="GV43" s="342"/>
      <c r="GW43" s="342"/>
      <c r="GX43" s="342"/>
      <c r="GY43" s="342"/>
      <c r="GZ43" s="342"/>
      <c r="HA43" s="342"/>
      <c r="HB43" s="342"/>
      <c r="HC43" s="342"/>
      <c r="HD43" s="342"/>
      <c r="HE43" s="342"/>
      <c r="HF43" s="342"/>
      <c r="HG43" s="342"/>
      <c r="HH43" s="342"/>
      <c r="HI43" s="342"/>
      <c r="HJ43" s="342"/>
      <c r="HK43" s="342"/>
      <c r="HL43" s="342"/>
      <c r="HM43" s="342"/>
      <c r="HN43" s="342"/>
      <c r="HO43" s="342"/>
      <c r="HP43" s="342"/>
      <c r="HQ43" s="342"/>
      <c r="HR43" s="342"/>
      <c r="HS43" s="342"/>
      <c r="HT43" s="342"/>
      <c r="HU43" s="342"/>
      <c r="HV43" s="342"/>
      <c r="HW43" s="342"/>
      <c r="HX43" s="342"/>
      <c r="HY43" s="342"/>
      <c r="HZ43" s="342"/>
      <c r="IA43" s="342"/>
      <c r="IB43" s="342"/>
      <c r="IC43" s="342"/>
      <c r="ID43" s="342"/>
      <c r="IE43" s="342"/>
      <c r="IF43" s="342"/>
      <c r="IG43" s="342"/>
      <c r="IH43" s="342"/>
      <c r="II43" s="342"/>
      <c r="IJ43" s="342"/>
      <c r="IK43" s="342"/>
      <c r="IL43" s="342"/>
      <c r="IM43" s="342"/>
      <c r="IN43" s="342"/>
      <c r="IO43" s="342"/>
      <c r="IP43" s="342"/>
      <c r="IQ43" s="342"/>
      <c r="IR43" s="342"/>
      <c r="IS43" s="342"/>
      <c r="IT43" s="342"/>
      <c r="IU43" s="342"/>
      <c r="IV43" s="342"/>
      <c r="IW43" s="342"/>
      <c r="IX43" s="342"/>
      <c r="IY43" s="342"/>
      <c r="IZ43" s="342"/>
      <c r="JA43" s="342"/>
      <c r="JB43" s="342"/>
      <c r="JC43" s="342"/>
      <c r="JD43" s="342"/>
      <c r="JE43" s="342"/>
      <c r="JF43" s="342"/>
      <c r="JG43" s="342"/>
      <c r="JH43" s="342"/>
      <c r="JI43" s="342"/>
      <c r="JJ43" s="342"/>
      <c r="JK43" s="342"/>
      <c r="JL43" s="342"/>
      <c r="JM43" s="342"/>
      <c r="JN43" s="342"/>
      <c r="JO43" s="342"/>
      <c r="JP43" s="342"/>
      <c r="JQ43" s="342"/>
      <c r="JR43" s="342"/>
      <c r="JS43" s="342"/>
      <c r="JT43" s="342"/>
      <c r="JU43" s="342"/>
      <c r="JV43" s="342"/>
      <c r="JW43" s="342"/>
      <c r="JX43" s="342"/>
      <c r="JY43" s="342"/>
      <c r="JZ43" s="342"/>
      <c r="KA43" s="342"/>
      <c r="KB43" s="342"/>
      <c r="KC43" s="342"/>
      <c r="KD43" s="342"/>
      <c r="KE43" s="342"/>
      <c r="KF43" s="342"/>
      <c r="KG43" s="342"/>
      <c r="KH43" s="342"/>
      <c r="KI43" s="342"/>
      <c r="KJ43" s="342"/>
      <c r="KK43" s="342"/>
      <c r="KL43" s="342"/>
      <c r="KM43" s="342"/>
      <c r="KN43" s="342"/>
      <c r="KO43" s="342"/>
      <c r="KP43" s="342"/>
      <c r="KQ43" s="342"/>
      <c r="KR43" s="342"/>
      <c r="KS43" s="342"/>
      <c r="KT43" s="342"/>
      <c r="KU43" s="342"/>
      <c r="KV43" s="342"/>
      <c r="KW43" s="342"/>
      <c r="KX43" s="342"/>
      <c r="KY43" s="342"/>
      <c r="KZ43" s="342"/>
      <c r="LA43" s="342"/>
      <c r="LB43" s="342"/>
      <c r="LC43" s="342"/>
      <c r="LD43" s="342"/>
      <c r="LE43" s="342"/>
      <c r="LF43" s="342"/>
      <c r="LG43" s="342"/>
      <c r="LH43" s="342"/>
      <c r="LI43" s="342"/>
      <c r="LJ43" s="342"/>
      <c r="LK43" s="342"/>
      <c r="LL43" s="342"/>
      <c r="LM43" s="342"/>
      <c r="LN43" s="342"/>
      <c r="LO43" s="342"/>
      <c r="LP43" s="342"/>
      <c r="LQ43" s="342"/>
      <c r="LR43" s="342"/>
      <c r="LS43" s="342"/>
      <c r="LT43" s="342"/>
      <c r="LU43" s="342"/>
      <c r="LV43" s="342"/>
      <c r="LW43" s="342"/>
      <c r="LX43" s="342"/>
      <c r="LY43" s="342"/>
      <c r="LZ43" s="342"/>
      <c r="MA43" s="342"/>
      <c r="MB43" s="342"/>
      <c r="MC43" s="342"/>
      <c r="MD43" s="342"/>
      <c r="ME43" s="342"/>
      <c r="MF43" s="342"/>
      <c r="MG43" s="342"/>
      <c r="MH43" s="342"/>
      <c r="MI43" s="342"/>
      <c r="MJ43" s="342"/>
      <c r="MK43" s="342"/>
      <c r="ML43" s="342"/>
      <c r="MM43" s="342"/>
      <c r="MN43" s="342"/>
      <c r="MO43" s="342"/>
      <c r="MP43" s="342"/>
      <c r="MQ43" s="342"/>
      <c r="MR43" s="342"/>
      <c r="MS43" s="342"/>
      <c r="MT43" s="342"/>
      <c r="MU43" s="342"/>
      <c r="MV43" s="342"/>
      <c r="MW43" s="342"/>
      <c r="MX43" s="342"/>
      <c r="MY43" s="342"/>
      <c r="MZ43" s="342"/>
      <c r="NA43" s="342"/>
      <c r="NB43" s="342"/>
      <c r="NC43" s="342"/>
      <c r="ND43" s="342"/>
      <c r="NE43" s="342"/>
      <c r="NF43" s="342"/>
      <c r="NG43" s="342"/>
      <c r="NH43" s="342"/>
      <c r="NI43" s="342"/>
      <c r="NJ43" s="342"/>
      <c r="NK43" s="342"/>
      <c r="NL43" s="342"/>
      <c r="NM43" s="342"/>
      <c r="NN43" s="342"/>
      <c r="NO43" s="342"/>
      <c r="NP43" s="342"/>
      <c r="NQ43" s="342"/>
      <c r="NR43" s="342"/>
      <c r="NS43" s="342"/>
      <c r="NT43" s="342"/>
      <c r="NU43" s="342"/>
      <c r="NV43" s="342"/>
      <c r="NW43" s="342"/>
      <c r="NX43" s="342"/>
      <c r="NY43" s="342"/>
      <c r="NZ43" s="342"/>
      <c r="OA43" s="342"/>
      <c r="OB43" s="342"/>
      <c r="OC43" s="342"/>
      <c r="OD43" s="342"/>
      <c r="OE43" s="342"/>
      <c r="OF43" s="342"/>
      <c r="OG43" s="342"/>
      <c r="OH43" s="342"/>
      <c r="OI43" s="342"/>
      <c r="OJ43" s="342"/>
      <c r="OK43" s="342"/>
      <c r="OL43" s="342"/>
      <c r="OM43" s="342"/>
      <c r="ON43" s="342"/>
      <c r="OO43" s="342"/>
      <c r="OP43" s="342"/>
      <c r="OQ43" s="342"/>
      <c r="OR43" s="342"/>
      <c r="OS43" s="342"/>
      <c r="OT43" s="342"/>
      <c r="OU43" s="342"/>
      <c r="OV43" s="342"/>
      <c r="OW43" s="342"/>
      <c r="OX43" s="342"/>
      <c r="OY43" s="342"/>
      <c r="OZ43" s="342"/>
      <c r="PA43" s="342"/>
      <c r="PB43" s="342"/>
      <c r="PC43" s="342"/>
      <c r="PD43" s="342"/>
      <c r="PE43" s="342"/>
      <c r="PF43" s="342"/>
      <c r="PG43" s="342"/>
      <c r="PH43" s="342"/>
      <c r="PI43" s="342"/>
      <c r="PJ43" s="342"/>
      <c r="PK43" s="342"/>
      <c r="PL43" s="342"/>
      <c r="PM43" s="342"/>
      <c r="PN43" s="342"/>
      <c r="PO43" s="342"/>
      <c r="PP43" s="342"/>
      <c r="PQ43" s="342"/>
      <c r="PR43" s="342"/>
      <c r="PS43" s="342"/>
      <c r="PT43" s="342"/>
      <c r="PU43" s="342"/>
      <c r="PV43" s="342"/>
      <c r="PW43" s="342"/>
      <c r="PX43" s="342"/>
      <c r="PY43" s="342"/>
      <c r="PZ43" s="342"/>
      <c r="QA43" s="342"/>
      <c r="QB43" s="342"/>
      <c r="QC43" s="342"/>
      <c r="QD43" s="342"/>
      <c r="QE43" s="342"/>
      <c r="QF43" s="342"/>
      <c r="QG43" s="342"/>
      <c r="QH43" s="342"/>
      <c r="QI43" s="342"/>
      <c r="QJ43" s="342"/>
      <c r="QK43" s="342"/>
      <c r="QL43" s="342"/>
      <c r="QM43" s="342"/>
      <c r="QN43" s="342"/>
      <c r="QO43" s="342"/>
      <c r="QP43" s="342"/>
      <c r="QQ43" s="342"/>
      <c r="QR43" s="342"/>
      <c r="QS43" s="342"/>
      <c r="QT43" s="342"/>
      <c r="QU43" s="342"/>
      <c r="QV43" s="342"/>
      <c r="QW43" s="342"/>
      <c r="QX43" s="342"/>
      <c r="QY43" s="342"/>
      <c r="QZ43" s="342"/>
      <c r="RA43" s="342"/>
      <c r="RB43" s="342"/>
      <c r="RC43" s="342"/>
      <c r="RD43" s="342"/>
      <c r="RE43" s="342"/>
      <c r="RF43" s="342"/>
      <c r="RG43" s="342"/>
      <c r="RH43" s="342"/>
      <c r="RI43" s="342"/>
      <c r="RJ43" s="342"/>
      <c r="RK43" s="342"/>
      <c r="RL43" s="342"/>
      <c r="RM43" s="342"/>
      <c r="RN43" s="342"/>
      <c r="RO43" s="342"/>
      <c r="RP43" s="342"/>
      <c r="RQ43" s="342"/>
      <c r="RR43" s="342"/>
      <c r="RS43" s="342"/>
      <c r="RT43" s="342"/>
      <c r="RU43" s="342"/>
      <c r="RV43" s="342"/>
      <c r="RW43" s="342"/>
      <c r="RX43" s="342"/>
      <c r="RY43" s="342"/>
      <c r="RZ43" s="342"/>
      <c r="SA43" s="342"/>
      <c r="SB43" s="342"/>
      <c r="SC43" s="342"/>
      <c r="SD43" s="342"/>
      <c r="SE43" s="342"/>
      <c r="SF43" s="342"/>
      <c r="SG43" s="342"/>
      <c r="SH43" s="342"/>
      <c r="SI43" s="342"/>
      <c r="SJ43" s="342"/>
      <c r="SK43" s="342"/>
      <c r="SL43" s="342"/>
      <c r="SM43" s="342"/>
      <c r="SN43" s="342"/>
      <c r="SO43" s="342"/>
      <c r="SP43" s="342"/>
      <c r="SQ43" s="342"/>
      <c r="SR43" s="342"/>
      <c r="SS43" s="342"/>
      <c r="ST43" s="342"/>
      <c r="SU43" s="342"/>
      <c r="SV43" s="342"/>
      <c r="SW43" s="342"/>
      <c r="SX43" s="342"/>
      <c r="SY43" s="342"/>
      <c r="SZ43" s="342"/>
      <c r="TA43" s="342"/>
      <c r="TB43" s="342"/>
      <c r="TC43" s="342"/>
      <c r="TD43" s="342"/>
      <c r="TE43" s="342"/>
      <c r="TF43" s="342"/>
      <c r="TG43" s="342"/>
      <c r="TH43" s="342"/>
      <c r="TI43" s="342"/>
      <c r="TJ43" s="342"/>
      <c r="TK43" s="342"/>
      <c r="TL43" s="342"/>
      <c r="TM43" s="342"/>
      <c r="TN43" s="342"/>
      <c r="TO43" s="342"/>
      <c r="TP43" s="342"/>
      <c r="TQ43" s="342"/>
      <c r="TR43" s="342"/>
      <c r="TS43" s="342"/>
      <c r="TT43" s="342"/>
      <c r="TU43" s="342"/>
      <c r="TV43" s="342"/>
      <c r="TW43" s="342"/>
      <c r="TX43" s="342"/>
      <c r="TY43" s="342"/>
      <c r="TZ43" s="342"/>
      <c r="UA43" s="342"/>
      <c r="UB43" s="342"/>
      <c r="UC43" s="342"/>
      <c r="UD43" s="342"/>
      <c r="UE43" s="342"/>
      <c r="UF43" s="342"/>
      <c r="UG43" s="342"/>
      <c r="UH43" s="342"/>
      <c r="UI43" s="342"/>
      <c r="UJ43" s="342"/>
      <c r="UK43" s="342"/>
      <c r="UL43" s="342"/>
      <c r="UM43" s="342"/>
      <c r="UN43" s="342"/>
      <c r="UO43" s="342"/>
      <c r="UP43" s="342"/>
      <c r="UQ43" s="342"/>
      <c r="UR43" s="342"/>
      <c r="US43" s="342"/>
      <c r="UT43" s="342"/>
      <c r="UU43" s="342"/>
      <c r="UV43" s="342"/>
      <c r="UW43" s="342"/>
      <c r="UX43" s="342"/>
      <c r="UY43" s="342"/>
      <c r="UZ43" s="342"/>
      <c r="VA43" s="342"/>
      <c r="VB43" s="342"/>
      <c r="VC43" s="342"/>
      <c r="VD43" s="342"/>
      <c r="VE43" s="342"/>
      <c r="VF43" s="342"/>
      <c r="VG43" s="342"/>
      <c r="VH43" s="342"/>
      <c r="VI43" s="342"/>
      <c r="VJ43" s="342"/>
      <c r="VK43" s="342"/>
      <c r="VL43" s="342"/>
      <c r="VM43" s="342"/>
      <c r="VN43" s="342"/>
      <c r="VO43" s="342"/>
      <c r="VP43" s="342"/>
      <c r="VQ43" s="342"/>
      <c r="VR43" s="342"/>
      <c r="VS43" s="342"/>
      <c r="VT43" s="342"/>
      <c r="VU43" s="342"/>
      <c r="VV43" s="342"/>
      <c r="VW43" s="342"/>
      <c r="VX43" s="342"/>
      <c r="VY43" s="342"/>
      <c r="VZ43" s="342"/>
      <c r="WA43" s="342"/>
      <c r="WB43" s="342"/>
      <c r="WC43" s="342"/>
      <c r="WD43" s="342"/>
      <c r="WE43" s="342"/>
      <c r="WF43" s="342"/>
      <c r="WG43" s="342"/>
      <c r="WH43" s="342"/>
      <c r="WI43" s="342"/>
      <c r="WJ43" s="342"/>
      <c r="WK43" s="342"/>
      <c r="WL43" s="342"/>
      <c r="WM43" s="342"/>
      <c r="WN43" s="342"/>
      <c r="WO43" s="342"/>
      <c r="WP43" s="342"/>
      <c r="WQ43" s="342"/>
      <c r="WR43" s="342"/>
      <c r="WS43" s="342"/>
      <c r="WT43" s="342"/>
      <c r="WU43" s="342"/>
      <c r="WV43" s="342"/>
      <c r="WW43" s="342"/>
      <c r="WX43" s="342"/>
      <c r="WY43" s="342"/>
      <c r="WZ43" s="342"/>
      <c r="XA43" s="342"/>
      <c r="XB43" s="342"/>
      <c r="XC43" s="342"/>
      <c r="XD43" s="342"/>
      <c r="XE43" s="342"/>
      <c r="XF43" s="342"/>
      <c r="XG43" s="342"/>
      <c r="XH43" s="342"/>
      <c r="XI43" s="342"/>
      <c r="XJ43" s="342"/>
      <c r="XK43" s="342"/>
      <c r="XL43" s="342"/>
      <c r="XM43" s="342"/>
      <c r="XN43" s="342"/>
      <c r="XO43" s="342"/>
      <c r="XP43" s="342"/>
      <c r="XQ43" s="342"/>
      <c r="XR43" s="342"/>
      <c r="XS43" s="342"/>
      <c r="XT43" s="342"/>
      <c r="XU43" s="342"/>
      <c r="XV43" s="342"/>
      <c r="XW43" s="342"/>
      <c r="XX43" s="342"/>
      <c r="XY43" s="342"/>
      <c r="XZ43" s="342"/>
      <c r="YA43" s="342"/>
      <c r="YB43" s="342"/>
      <c r="YC43" s="342"/>
      <c r="YD43" s="342"/>
      <c r="YE43" s="342"/>
      <c r="YF43" s="342"/>
      <c r="YG43" s="342"/>
      <c r="YH43" s="342"/>
      <c r="YI43" s="342"/>
      <c r="YJ43" s="342"/>
      <c r="YK43" s="342"/>
      <c r="YL43" s="342"/>
      <c r="YM43" s="342"/>
      <c r="YN43" s="342"/>
      <c r="YO43" s="342"/>
      <c r="YP43" s="342"/>
      <c r="YQ43" s="342"/>
      <c r="YR43" s="342"/>
      <c r="YS43" s="342"/>
      <c r="YT43" s="342"/>
      <c r="YU43" s="342"/>
      <c r="YV43" s="342"/>
      <c r="YW43" s="342"/>
      <c r="YX43" s="342"/>
      <c r="YY43" s="342"/>
      <c r="YZ43" s="342"/>
      <c r="ZA43" s="342"/>
      <c r="ZB43" s="342"/>
      <c r="ZC43" s="342"/>
      <c r="ZD43" s="342"/>
      <c r="ZE43" s="342"/>
      <c r="ZF43" s="342"/>
      <c r="ZG43" s="342"/>
      <c r="ZH43" s="342"/>
      <c r="ZI43" s="342"/>
      <c r="ZJ43" s="342"/>
      <c r="ZK43" s="342"/>
      <c r="ZL43" s="342"/>
      <c r="ZM43" s="342"/>
      <c r="ZN43" s="342"/>
      <c r="ZO43" s="342"/>
      <c r="ZP43" s="342"/>
      <c r="ZQ43" s="342"/>
      <c r="ZR43" s="342"/>
      <c r="ZS43" s="342"/>
      <c r="ZT43" s="342"/>
      <c r="ZU43" s="342"/>
      <c r="ZV43" s="342"/>
      <c r="ZW43" s="342"/>
      <c r="ZX43" s="342"/>
      <c r="ZY43" s="342"/>
      <c r="ZZ43" s="342"/>
      <c r="AAA43" s="342"/>
      <c r="AAB43" s="342"/>
      <c r="AAC43" s="342"/>
      <c r="AAD43" s="342"/>
      <c r="AAE43" s="342"/>
      <c r="AAF43" s="342"/>
      <c r="AAG43" s="342"/>
      <c r="AAH43" s="342"/>
      <c r="AAI43" s="342"/>
      <c r="AAJ43" s="342"/>
      <c r="AAK43" s="342"/>
      <c r="AAL43" s="342"/>
      <c r="AAM43" s="342"/>
      <c r="AAN43" s="342"/>
      <c r="AAO43" s="342"/>
      <c r="AAP43" s="342"/>
      <c r="AAQ43" s="342"/>
      <c r="AAR43" s="342"/>
      <c r="AAS43" s="342"/>
      <c r="AAT43" s="342"/>
      <c r="AAU43" s="342"/>
      <c r="AAV43" s="342"/>
      <c r="AAW43" s="342"/>
      <c r="AAX43" s="342"/>
      <c r="AAY43" s="342"/>
      <c r="AAZ43" s="342"/>
      <c r="ABA43" s="342"/>
      <c r="ABB43" s="342"/>
      <c r="ABC43" s="342"/>
      <c r="ABD43" s="342"/>
      <c r="ABE43" s="342"/>
      <c r="ABF43" s="342"/>
      <c r="ABG43" s="342"/>
      <c r="ABH43" s="342"/>
      <c r="ABI43" s="342"/>
      <c r="ABJ43" s="342"/>
      <c r="ABK43" s="342"/>
      <c r="ABL43" s="342"/>
      <c r="ABM43" s="342"/>
      <c r="ABN43" s="342"/>
      <c r="ABO43" s="342"/>
      <c r="ABP43" s="342"/>
      <c r="ABQ43" s="342"/>
      <c r="ABR43" s="342"/>
      <c r="ABS43" s="342"/>
      <c r="ABT43" s="342"/>
      <c r="ABU43" s="342"/>
      <c r="ABV43" s="342"/>
      <c r="ABW43" s="342"/>
      <c r="ABX43" s="342"/>
      <c r="ABY43" s="342"/>
      <c r="ABZ43" s="342"/>
      <c r="ACA43" s="342"/>
      <c r="ACB43" s="342"/>
      <c r="ACC43" s="342"/>
      <c r="ACD43" s="342"/>
      <c r="ACE43" s="342"/>
      <c r="ACF43" s="342"/>
      <c r="ACG43" s="342"/>
      <c r="ACH43" s="342"/>
      <c r="ACI43" s="342"/>
      <c r="ACJ43" s="342"/>
      <c r="ACK43" s="342"/>
      <c r="ACL43" s="342"/>
      <c r="ACM43" s="342"/>
      <c r="ACN43" s="342"/>
      <c r="ACO43" s="342"/>
      <c r="ACP43" s="342"/>
      <c r="ACQ43" s="342"/>
      <c r="ACR43" s="342"/>
      <c r="ACS43" s="342"/>
      <c r="ACT43" s="342"/>
      <c r="ACU43" s="342"/>
      <c r="ACV43" s="342"/>
      <c r="ACW43" s="342"/>
      <c r="ACX43" s="342"/>
      <c r="ACY43" s="342"/>
      <c r="ACZ43" s="342"/>
      <c r="ADA43" s="342"/>
      <c r="ADB43" s="342"/>
      <c r="ADC43" s="342"/>
      <c r="ADD43" s="342"/>
      <c r="ADE43" s="342"/>
      <c r="ADF43" s="342"/>
      <c r="ADG43" s="342"/>
      <c r="ADH43" s="342"/>
      <c r="ADI43" s="342"/>
      <c r="ADJ43" s="342"/>
      <c r="ADK43" s="342"/>
      <c r="ADL43" s="342"/>
      <c r="ADM43" s="342"/>
      <c r="ADN43" s="342"/>
      <c r="ADO43" s="342"/>
      <c r="ADP43" s="342"/>
      <c r="ADQ43" s="342"/>
      <c r="ADR43" s="342"/>
      <c r="ADS43" s="342"/>
      <c r="ADT43" s="342"/>
      <c r="ADU43" s="342"/>
      <c r="ADV43" s="342"/>
      <c r="ADW43" s="342"/>
      <c r="ADX43" s="342"/>
      <c r="ADY43" s="342"/>
      <c r="ADZ43" s="342"/>
      <c r="AEA43" s="342"/>
      <c r="AEB43" s="342"/>
      <c r="AEC43" s="342"/>
      <c r="AED43" s="342"/>
      <c r="AEE43" s="342"/>
      <c r="AEF43" s="342"/>
      <c r="AEG43" s="342"/>
      <c r="AEH43" s="342"/>
      <c r="AEI43" s="342"/>
      <c r="AEJ43" s="342"/>
      <c r="AEK43" s="342"/>
      <c r="AEL43" s="342"/>
      <c r="AEM43" s="342"/>
      <c r="AEN43" s="342"/>
      <c r="AEO43" s="342"/>
      <c r="AEP43" s="342"/>
      <c r="AEQ43" s="342"/>
      <c r="AER43" s="342"/>
      <c r="AES43" s="342"/>
      <c r="AET43" s="342"/>
      <c r="AEU43" s="342"/>
      <c r="AEV43" s="342"/>
      <c r="AEW43" s="342"/>
      <c r="AEX43" s="342"/>
      <c r="AEY43" s="342"/>
      <c r="AEZ43" s="342"/>
      <c r="AFA43" s="342"/>
      <c r="AFB43" s="342"/>
      <c r="AFC43" s="342"/>
      <c r="AFD43" s="342"/>
      <c r="AFE43" s="342"/>
      <c r="AFF43" s="342"/>
      <c r="AFG43" s="342"/>
      <c r="AFH43" s="342"/>
      <c r="AFI43" s="342"/>
      <c r="AFJ43" s="342"/>
      <c r="AFK43" s="342"/>
      <c r="AFL43" s="342"/>
      <c r="AFM43" s="342"/>
      <c r="AFN43" s="342"/>
      <c r="AFO43" s="342"/>
      <c r="AFP43" s="342"/>
      <c r="AFQ43" s="342"/>
      <c r="AFR43" s="342"/>
      <c r="AFS43" s="342"/>
      <c r="AFT43" s="342"/>
      <c r="AFU43" s="342"/>
      <c r="AFV43" s="342"/>
      <c r="AFW43" s="342"/>
      <c r="AFX43" s="342"/>
      <c r="AFY43" s="342"/>
      <c r="AFZ43" s="342"/>
      <c r="AGA43" s="342"/>
      <c r="AGB43" s="342"/>
      <c r="AGC43" s="342"/>
      <c r="AGD43" s="342"/>
      <c r="AGE43" s="342"/>
      <c r="AGF43" s="342"/>
      <c r="AGG43" s="342"/>
      <c r="AGH43" s="342"/>
      <c r="AGI43" s="342"/>
      <c r="AGJ43" s="342"/>
      <c r="AGK43" s="342"/>
      <c r="AGL43" s="342"/>
      <c r="AGM43" s="342"/>
      <c r="AGN43" s="342"/>
      <c r="AGO43" s="342"/>
      <c r="AGP43" s="342"/>
      <c r="AGQ43" s="342"/>
      <c r="AGR43" s="342"/>
      <c r="AGS43" s="342"/>
      <c r="AGT43" s="342"/>
      <c r="AGU43" s="342"/>
      <c r="AGV43" s="342"/>
      <c r="AGW43" s="342"/>
      <c r="AGX43" s="342"/>
      <c r="AGY43" s="342"/>
      <c r="AGZ43" s="342"/>
      <c r="AHA43" s="342"/>
      <c r="AHB43" s="342"/>
      <c r="AHC43" s="342"/>
      <c r="AHD43" s="342"/>
      <c r="AHE43" s="342"/>
      <c r="AHF43" s="342"/>
      <c r="AHG43" s="342"/>
      <c r="AHH43" s="342"/>
      <c r="AHI43" s="342"/>
      <c r="AHJ43" s="342"/>
      <c r="AHK43" s="342"/>
      <c r="AHL43" s="342"/>
      <c r="AHM43" s="342"/>
      <c r="AHN43" s="342"/>
      <c r="AHO43" s="342"/>
      <c r="AHP43" s="342"/>
      <c r="AHQ43" s="342"/>
      <c r="AHR43" s="342"/>
      <c r="AHS43" s="342"/>
      <c r="AHT43" s="342"/>
      <c r="AHU43" s="342"/>
      <c r="AHV43" s="342"/>
      <c r="AHW43" s="342"/>
      <c r="AHX43" s="342"/>
      <c r="AHY43" s="342"/>
      <c r="AHZ43" s="342"/>
      <c r="AIA43" s="342"/>
      <c r="AIB43" s="342"/>
      <c r="AIC43" s="342"/>
      <c r="AID43" s="342"/>
      <c r="AIE43" s="342"/>
      <c r="AIF43" s="342"/>
      <c r="AIG43" s="342"/>
      <c r="AIH43" s="342"/>
      <c r="AII43" s="342"/>
      <c r="AIJ43" s="342"/>
      <c r="AIK43" s="342"/>
      <c r="AIL43" s="342"/>
      <c r="AIM43" s="342"/>
      <c r="AIN43" s="342"/>
      <c r="AIO43" s="342"/>
      <c r="AIP43" s="342"/>
      <c r="AIQ43" s="342"/>
      <c r="AIR43" s="342"/>
      <c r="AIS43" s="342"/>
      <c r="AIT43" s="342"/>
      <c r="AIU43" s="342"/>
      <c r="AIV43" s="342"/>
      <c r="AIW43" s="342"/>
      <c r="AIX43" s="342"/>
      <c r="AIY43" s="342"/>
      <c r="AIZ43" s="342"/>
      <c r="AJA43" s="342"/>
      <c r="AJB43" s="342"/>
      <c r="AJC43" s="342"/>
      <c r="AJD43" s="342"/>
      <c r="AJE43" s="342"/>
      <c r="AJF43" s="342"/>
      <c r="AJG43" s="342"/>
      <c r="AJH43" s="342"/>
      <c r="AJI43" s="342"/>
      <c r="AJJ43" s="342"/>
      <c r="AJK43" s="342"/>
      <c r="AJL43" s="342"/>
      <c r="AJM43" s="342"/>
      <c r="AJN43" s="342"/>
      <c r="AJO43" s="342"/>
      <c r="AJP43" s="342"/>
      <c r="AJQ43" s="342"/>
      <c r="AJR43" s="342"/>
      <c r="AJS43" s="342"/>
      <c r="AJT43" s="342"/>
      <c r="AJU43" s="342"/>
      <c r="AJV43" s="342"/>
      <c r="AJW43" s="342"/>
      <c r="AJX43" s="342"/>
      <c r="AJY43" s="342"/>
      <c r="AJZ43" s="342"/>
      <c r="AKA43" s="342"/>
      <c r="AKB43" s="342"/>
      <c r="AKC43" s="342"/>
      <c r="AKD43" s="342"/>
      <c r="AKE43" s="342"/>
      <c r="AKF43" s="342"/>
      <c r="AKG43" s="342"/>
      <c r="AKH43" s="342"/>
      <c r="AKI43" s="342"/>
      <c r="AKJ43" s="342"/>
      <c r="AKK43" s="342"/>
      <c r="AKL43" s="342"/>
      <c r="AKM43" s="342"/>
      <c r="AKN43" s="342"/>
      <c r="AKO43" s="342"/>
      <c r="AKP43" s="342"/>
      <c r="AKQ43" s="342"/>
      <c r="AKR43" s="342"/>
      <c r="AKS43" s="342"/>
      <c r="AKT43" s="342"/>
      <c r="AKU43" s="342"/>
    </row>
    <row r="44" spans="1:983" s="140" customFormat="1" ht="39.950000000000003" customHeight="1" x14ac:dyDescent="0.7">
      <c r="A44" s="339" t="s">
        <v>294</v>
      </c>
      <c r="B44" s="368">
        <v>60323011.000000007</v>
      </c>
      <c r="C44" s="697"/>
      <c r="D44" s="369">
        <v>8844590</v>
      </c>
      <c r="E44" s="368">
        <v>17144370.000000037</v>
      </c>
      <c r="F44" s="369">
        <v>73226411.999999791</v>
      </c>
      <c r="G44" s="368">
        <v>25603485.000000089</v>
      </c>
      <c r="H44" s="368">
        <v>8115675.0922897123</v>
      </c>
      <c r="I44" s="368">
        <v>4833640.0000000037</v>
      </c>
      <c r="J44" s="368">
        <v>198091183.09228963</v>
      </c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2"/>
      <c r="AE44" s="342"/>
      <c r="AF44" s="342"/>
      <c r="AG44" s="342"/>
      <c r="AH44" s="342"/>
      <c r="AI44" s="342"/>
      <c r="AJ44" s="342"/>
      <c r="AK44" s="342"/>
      <c r="AL44" s="342"/>
      <c r="AM44" s="342"/>
      <c r="AN44" s="342"/>
      <c r="AO44" s="342"/>
      <c r="AP44" s="342"/>
      <c r="AQ44" s="342"/>
      <c r="AR44" s="342"/>
      <c r="AS44" s="342"/>
      <c r="AT44" s="342"/>
      <c r="AU44" s="342"/>
      <c r="AV44" s="342"/>
      <c r="AW44" s="342"/>
      <c r="AX44" s="342"/>
      <c r="AY44" s="342"/>
      <c r="AZ44" s="342"/>
      <c r="BA44" s="342"/>
      <c r="BB44" s="342"/>
      <c r="BC44" s="342"/>
      <c r="BD44" s="342"/>
      <c r="BE44" s="342"/>
      <c r="BF44" s="342"/>
      <c r="BG44" s="342"/>
      <c r="BH44" s="342"/>
      <c r="BI44" s="342"/>
      <c r="BJ44" s="342"/>
      <c r="BK44" s="342"/>
      <c r="BL44" s="342"/>
      <c r="BM44" s="342"/>
      <c r="BN44" s="342"/>
      <c r="BO44" s="342"/>
      <c r="BP44" s="342"/>
      <c r="BQ44" s="342"/>
      <c r="BR44" s="342"/>
      <c r="BS44" s="342"/>
      <c r="BT44" s="342"/>
      <c r="BU44" s="342"/>
      <c r="BV44" s="342"/>
      <c r="BW44" s="342"/>
      <c r="BX44" s="342"/>
      <c r="BY44" s="342"/>
      <c r="BZ44" s="342"/>
      <c r="CA44" s="342"/>
      <c r="CB44" s="342"/>
      <c r="CC44" s="342"/>
      <c r="CD44" s="342"/>
      <c r="CE44" s="342"/>
      <c r="CF44" s="342"/>
      <c r="CG44" s="342"/>
      <c r="CH44" s="342"/>
      <c r="CI44" s="342"/>
      <c r="CJ44" s="342"/>
      <c r="CK44" s="342"/>
      <c r="CL44" s="342"/>
      <c r="CM44" s="342"/>
      <c r="CN44" s="342"/>
      <c r="CO44" s="342"/>
      <c r="CP44" s="342"/>
      <c r="CQ44" s="342"/>
      <c r="CR44" s="342"/>
      <c r="CS44" s="342"/>
      <c r="CT44" s="342"/>
      <c r="CU44" s="342"/>
      <c r="CV44" s="342"/>
      <c r="CW44" s="342"/>
      <c r="CX44" s="342"/>
      <c r="CY44" s="342"/>
      <c r="CZ44" s="342"/>
      <c r="DA44" s="342"/>
      <c r="DB44" s="342"/>
      <c r="DC44" s="342"/>
      <c r="DD44" s="342"/>
      <c r="DE44" s="342"/>
      <c r="DF44" s="342"/>
      <c r="DG44" s="342"/>
      <c r="DH44" s="342"/>
      <c r="DI44" s="342"/>
      <c r="DJ44" s="342"/>
      <c r="DK44" s="342"/>
      <c r="DL44" s="342"/>
      <c r="DM44" s="342"/>
      <c r="DN44" s="342"/>
      <c r="DO44" s="342"/>
      <c r="DP44" s="342"/>
      <c r="DQ44" s="342"/>
      <c r="DR44" s="342"/>
      <c r="DS44" s="342"/>
      <c r="DT44" s="342"/>
      <c r="DU44" s="342"/>
      <c r="DV44" s="342"/>
      <c r="DW44" s="342"/>
      <c r="DX44" s="342"/>
      <c r="DY44" s="342"/>
      <c r="DZ44" s="342"/>
      <c r="EA44" s="342"/>
      <c r="EB44" s="342"/>
      <c r="EC44" s="342"/>
      <c r="ED44" s="342"/>
      <c r="EE44" s="342"/>
      <c r="EF44" s="342"/>
      <c r="EG44" s="342"/>
      <c r="EH44" s="342"/>
      <c r="EI44" s="342"/>
      <c r="EJ44" s="342"/>
      <c r="EK44" s="342"/>
      <c r="EL44" s="342"/>
      <c r="EM44" s="342"/>
      <c r="EN44" s="342"/>
      <c r="EO44" s="342"/>
      <c r="EP44" s="342"/>
      <c r="EQ44" s="342"/>
      <c r="ER44" s="342"/>
      <c r="ES44" s="342"/>
      <c r="ET44" s="342"/>
      <c r="EU44" s="342"/>
      <c r="EV44" s="342"/>
      <c r="EW44" s="342"/>
      <c r="EX44" s="342"/>
      <c r="EY44" s="342"/>
      <c r="EZ44" s="342"/>
      <c r="FA44" s="342"/>
      <c r="FB44" s="342"/>
      <c r="FC44" s="342"/>
      <c r="FD44" s="342"/>
      <c r="FE44" s="342"/>
      <c r="FF44" s="342"/>
      <c r="FG44" s="342"/>
      <c r="FH44" s="342"/>
      <c r="FI44" s="342"/>
      <c r="FJ44" s="342"/>
      <c r="FK44" s="342"/>
      <c r="FL44" s="342"/>
      <c r="FM44" s="342"/>
      <c r="FN44" s="342"/>
      <c r="FO44" s="342"/>
      <c r="FP44" s="342"/>
      <c r="FQ44" s="342"/>
      <c r="FR44" s="342"/>
      <c r="FS44" s="342"/>
      <c r="FT44" s="342"/>
      <c r="FU44" s="342"/>
      <c r="FV44" s="342"/>
      <c r="FW44" s="342"/>
      <c r="FX44" s="342"/>
      <c r="FY44" s="342"/>
      <c r="FZ44" s="342"/>
      <c r="GA44" s="342"/>
      <c r="GB44" s="342"/>
      <c r="GC44" s="342"/>
      <c r="GD44" s="342"/>
      <c r="GE44" s="342"/>
      <c r="GF44" s="342"/>
      <c r="GG44" s="342"/>
      <c r="GH44" s="342"/>
      <c r="GI44" s="342"/>
      <c r="GJ44" s="342"/>
      <c r="GK44" s="342"/>
      <c r="GL44" s="342"/>
      <c r="GM44" s="342"/>
      <c r="GN44" s="342"/>
      <c r="GO44" s="342"/>
      <c r="GP44" s="342"/>
      <c r="GQ44" s="342"/>
      <c r="GR44" s="342"/>
      <c r="GS44" s="342"/>
      <c r="GT44" s="342"/>
      <c r="GU44" s="342"/>
      <c r="GV44" s="342"/>
      <c r="GW44" s="342"/>
      <c r="GX44" s="342"/>
      <c r="GY44" s="342"/>
      <c r="GZ44" s="342"/>
      <c r="HA44" s="342"/>
      <c r="HB44" s="342"/>
      <c r="HC44" s="342"/>
      <c r="HD44" s="342"/>
      <c r="HE44" s="342"/>
      <c r="HF44" s="342"/>
      <c r="HG44" s="342"/>
      <c r="HH44" s="342"/>
      <c r="HI44" s="342"/>
      <c r="HJ44" s="342"/>
      <c r="HK44" s="342"/>
      <c r="HL44" s="342"/>
      <c r="HM44" s="342"/>
      <c r="HN44" s="342"/>
      <c r="HO44" s="342"/>
      <c r="HP44" s="342"/>
      <c r="HQ44" s="342"/>
      <c r="HR44" s="342"/>
      <c r="HS44" s="342"/>
      <c r="HT44" s="342"/>
      <c r="HU44" s="342"/>
      <c r="HV44" s="342"/>
      <c r="HW44" s="342"/>
      <c r="HX44" s="342"/>
      <c r="HY44" s="342"/>
      <c r="HZ44" s="342"/>
      <c r="IA44" s="342"/>
      <c r="IB44" s="342"/>
      <c r="IC44" s="342"/>
      <c r="ID44" s="342"/>
      <c r="IE44" s="342"/>
      <c r="IF44" s="342"/>
      <c r="IG44" s="342"/>
      <c r="IH44" s="342"/>
      <c r="II44" s="342"/>
      <c r="IJ44" s="342"/>
      <c r="IK44" s="342"/>
      <c r="IL44" s="342"/>
      <c r="IM44" s="342"/>
      <c r="IN44" s="342"/>
      <c r="IO44" s="342"/>
      <c r="IP44" s="342"/>
      <c r="IQ44" s="342"/>
      <c r="IR44" s="342"/>
      <c r="IS44" s="342"/>
      <c r="IT44" s="342"/>
      <c r="IU44" s="342"/>
      <c r="IV44" s="342"/>
      <c r="IW44" s="342"/>
      <c r="IX44" s="342"/>
      <c r="IY44" s="342"/>
      <c r="IZ44" s="342"/>
      <c r="JA44" s="342"/>
      <c r="JB44" s="342"/>
      <c r="JC44" s="342"/>
      <c r="JD44" s="342"/>
      <c r="JE44" s="342"/>
      <c r="JF44" s="342"/>
      <c r="JG44" s="342"/>
      <c r="JH44" s="342"/>
      <c r="JI44" s="342"/>
      <c r="JJ44" s="342"/>
      <c r="JK44" s="342"/>
      <c r="JL44" s="342"/>
      <c r="JM44" s="342"/>
      <c r="JN44" s="342"/>
      <c r="JO44" s="342"/>
      <c r="JP44" s="342"/>
      <c r="JQ44" s="342"/>
      <c r="JR44" s="342"/>
      <c r="JS44" s="342"/>
      <c r="JT44" s="342"/>
      <c r="JU44" s="342"/>
      <c r="JV44" s="342"/>
      <c r="JW44" s="342"/>
      <c r="JX44" s="342"/>
      <c r="JY44" s="342"/>
      <c r="JZ44" s="342"/>
      <c r="KA44" s="342"/>
      <c r="KB44" s="342"/>
      <c r="KC44" s="342"/>
      <c r="KD44" s="342"/>
      <c r="KE44" s="342"/>
      <c r="KF44" s="342"/>
      <c r="KG44" s="342"/>
      <c r="KH44" s="342"/>
      <c r="KI44" s="342"/>
      <c r="KJ44" s="342"/>
      <c r="KK44" s="342"/>
      <c r="KL44" s="342"/>
      <c r="KM44" s="342"/>
      <c r="KN44" s="342"/>
      <c r="KO44" s="342"/>
      <c r="KP44" s="342"/>
      <c r="KQ44" s="342"/>
      <c r="KR44" s="342"/>
      <c r="KS44" s="342"/>
      <c r="KT44" s="342"/>
      <c r="KU44" s="342"/>
      <c r="KV44" s="342"/>
      <c r="KW44" s="342"/>
      <c r="KX44" s="342"/>
      <c r="KY44" s="342"/>
      <c r="KZ44" s="342"/>
      <c r="LA44" s="342"/>
      <c r="LB44" s="342"/>
      <c r="LC44" s="342"/>
      <c r="LD44" s="342"/>
      <c r="LE44" s="342"/>
      <c r="LF44" s="342"/>
      <c r="LG44" s="342"/>
      <c r="LH44" s="342"/>
      <c r="LI44" s="342"/>
      <c r="LJ44" s="342"/>
      <c r="LK44" s="342"/>
      <c r="LL44" s="342"/>
      <c r="LM44" s="342"/>
      <c r="LN44" s="342"/>
      <c r="LO44" s="342"/>
      <c r="LP44" s="342"/>
      <c r="LQ44" s="342"/>
      <c r="LR44" s="342"/>
      <c r="LS44" s="342"/>
      <c r="LT44" s="342"/>
      <c r="LU44" s="342"/>
      <c r="LV44" s="342"/>
      <c r="LW44" s="342"/>
      <c r="LX44" s="342"/>
      <c r="LY44" s="342"/>
      <c r="LZ44" s="342"/>
      <c r="MA44" s="342"/>
      <c r="MB44" s="342"/>
      <c r="MC44" s="342"/>
      <c r="MD44" s="342"/>
      <c r="ME44" s="342"/>
      <c r="MF44" s="342"/>
      <c r="MG44" s="342"/>
      <c r="MH44" s="342"/>
      <c r="MI44" s="342"/>
      <c r="MJ44" s="342"/>
      <c r="MK44" s="342"/>
      <c r="ML44" s="342"/>
      <c r="MM44" s="342"/>
      <c r="MN44" s="342"/>
      <c r="MO44" s="342"/>
      <c r="MP44" s="342"/>
      <c r="MQ44" s="342"/>
      <c r="MR44" s="342"/>
      <c r="MS44" s="342"/>
      <c r="MT44" s="342"/>
      <c r="MU44" s="342"/>
      <c r="MV44" s="342"/>
      <c r="MW44" s="342"/>
      <c r="MX44" s="342"/>
      <c r="MY44" s="342"/>
      <c r="MZ44" s="342"/>
      <c r="NA44" s="342"/>
      <c r="NB44" s="342"/>
      <c r="NC44" s="342"/>
      <c r="ND44" s="342"/>
      <c r="NE44" s="342"/>
      <c r="NF44" s="342"/>
      <c r="NG44" s="342"/>
      <c r="NH44" s="342"/>
      <c r="NI44" s="342"/>
      <c r="NJ44" s="342"/>
      <c r="NK44" s="342"/>
      <c r="NL44" s="342"/>
      <c r="NM44" s="342"/>
      <c r="NN44" s="342"/>
      <c r="NO44" s="342"/>
      <c r="NP44" s="342"/>
      <c r="NQ44" s="342"/>
      <c r="NR44" s="342"/>
      <c r="NS44" s="342"/>
      <c r="NT44" s="342"/>
      <c r="NU44" s="342"/>
      <c r="NV44" s="342"/>
      <c r="NW44" s="342"/>
      <c r="NX44" s="342"/>
      <c r="NY44" s="342"/>
      <c r="NZ44" s="342"/>
      <c r="OA44" s="342"/>
      <c r="OB44" s="342"/>
      <c r="OC44" s="342"/>
      <c r="OD44" s="342"/>
      <c r="OE44" s="342"/>
      <c r="OF44" s="342"/>
      <c r="OG44" s="342"/>
      <c r="OH44" s="342"/>
      <c r="OI44" s="342"/>
      <c r="OJ44" s="342"/>
      <c r="OK44" s="342"/>
      <c r="OL44" s="342"/>
      <c r="OM44" s="342"/>
      <c r="ON44" s="342"/>
      <c r="OO44" s="342"/>
      <c r="OP44" s="342"/>
      <c r="OQ44" s="342"/>
      <c r="OR44" s="342"/>
      <c r="OS44" s="342"/>
      <c r="OT44" s="342"/>
      <c r="OU44" s="342"/>
      <c r="OV44" s="342"/>
      <c r="OW44" s="342"/>
      <c r="OX44" s="342"/>
      <c r="OY44" s="342"/>
      <c r="OZ44" s="342"/>
      <c r="PA44" s="342"/>
      <c r="PB44" s="342"/>
      <c r="PC44" s="342"/>
      <c r="PD44" s="342"/>
      <c r="PE44" s="342"/>
      <c r="PF44" s="342"/>
      <c r="PG44" s="342"/>
      <c r="PH44" s="342"/>
      <c r="PI44" s="342"/>
      <c r="PJ44" s="342"/>
      <c r="PK44" s="342"/>
      <c r="PL44" s="342"/>
      <c r="PM44" s="342"/>
      <c r="PN44" s="342"/>
      <c r="PO44" s="342"/>
      <c r="PP44" s="342"/>
      <c r="PQ44" s="342"/>
      <c r="PR44" s="342"/>
      <c r="PS44" s="342"/>
      <c r="PT44" s="342"/>
      <c r="PU44" s="342"/>
      <c r="PV44" s="342"/>
      <c r="PW44" s="342"/>
      <c r="PX44" s="342"/>
      <c r="PY44" s="342"/>
      <c r="PZ44" s="342"/>
      <c r="QA44" s="342"/>
      <c r="QB44" s="342"/>
      <c r="QC44" s="342"/>
      <c r="QD44" s="342"/>
      <c r="QE44" s="342"/>
      <c r="QF44" s="342"/>
      <c r="QG44" s="342"/>
      <c r="QH44" s="342"/>
      <c r="QI44" s="342"/>
      <c r="QJ44" s="342"/>
      <c r="QK44" s="342"/>
      <c r="QL44" s="342"/>
      <c r="QM44" s="342"/>
      <c r="QN44" s="342"/>
      <c r="QO44" s="342"/>
      <c r="QP44" s="342"/>
      <c r="QQ44" s="342"/>
      <c r="QR44" s="342"/>
      <c r="QS44" s="342"/>
      <c r="QT44" s="342"/>
      <c r="QU44" s="342"/>
      <c r="QV44" s="342"/>
      <c r="QW44" s="342"/>
      <c r="QX44" s="342"/>
      <c r="QY44" s="342"/>
      <c r="QZ44" s="342"/>
      <c r="RA44" s="342"/>
      <c r="RB44" s="342"/>
      <c r="RC44" s="342"/>
      <c r="RD44" s="342"/>
      <c r="RE44" s="342"/>
      <c r="RF44" s="342"/>
      <c r="RG44" s="342"/>
      <c r="RH44" s="342"/>
      <c r="RI44" s="342"/>
      <c r="RJ44" s="342"/>
      <c r="RK44" s="342"/>
      <c r="RL44" s="342"/>
      <c r="RM44" s="342"/>
      <c r="RN44" s="342"/>
      <c r="RO44" s="342"/>
      <c r="RP44" s="342"/>
      <c r="RQ44" s="342"/>
      <c r="RR44" s="342"/>
      <c r="RS44" s="342"/>
      <c r="RT44" s="342"/>
      <c r="RU44" s="342"/>
      <c r="RV44" s="342"/>
      <c r="RW44" s="342"/>
      <c r="RX44" s="342"/>
      <c r="RY44" s="342"/>
      <c r="RZ44" s="342"/>
      <c r="SA44" s="342"/>
      <c r="SB44" s="342"/>
      <c r="SC44" s="342"/>
      <c r="SD44" s="342"/>
      <c r="SE44" s="342"/>
      <c r="SF44" s="342"/>
      <c r="SG44" s="342"/>
      <c r="SH44" s="342"/>
      <c r="SI44" s="342"/>
      <c r="SJ44" s="342"/>
      <c r="SK44" s="342"/>
      <c r="SL44" s="342"/>
      <c r="SM44" s="342"/>
      <c r="SN44" s="342"/>
      <c r="SO44" s="342"/>
      <c r="SP44" s="342"/>
      <c r="SQ44" s="342"/>
      <c r="SR44" s="342"/>
      <c r="SS44" s="342"/>
      <c r="ST44" s="342"/>
      <c r="SU44" s="342"/>
      <c r="SV44" s="342"/>
      <c r="SW44" s="342"/>
      <c r="SX44" s="342"/>
      <c r="SY44" s="342"/>
      <c r="SZ44" s="342"/>
      <c r="TA44" s="342"/>
      <c r="TB44" s="342"/>
      <c r="TC44" s="342"/>
      <c r="TD44" s="342"/>
      <c r="TE44" s="342"/>
      <c r="TF44" s="342"/>
      <c r="TG44" s="342"/>
      <c r="TH44" s="342"/>
      <c r="TI44" s="342"/>
      <c r="TJ44" s="342"/>
      <c r="TK44" s="342"/>
      <c r="TL44" s="342"/>
      <c r="TM44" s="342"/>
      <c r="TN44" s="342"/>
      <c r="TO44" s="342"/>
      <c r="TP44" s="342"/>
      <c r="TQ44" s="342"/>
      <c r="TR44" s="342"/>
      <c r="TS44" s="342"/>
      <c r="TT44" s="342"/>
      <c r="TU44" s="342"/>
      <c r="TV44" s="342"/>
      <c r="TW44" s="342"/>
      <c r="TX44" s="342"/>
      <c r="TY44" s="342"/>
      <c r="TZ44" s="342"/>
      <c r="UA44" s="342"/>
      <c r="UB44" s="342"/>
      <c r="UC44" s="342"/>
      <c r="UD44" s="342"/>
      <c r="UE44" s="342"/>
      <c r="UF44" s="342"/>
      <c r="UG44" s="342"/>
      <c r="UH44" s="342"/>
      <c r="UI44" s="342"/>
      <c r="UJ44" s="342"/>
      <c r="UK44" s="342"/>
      <c r="UL44" s="342"/>
      <c r="UM44" s="342"/>
      <c r="UN44" s="342"/>
      <c r="UO44" s="342"/>
      <c r="UP44" s="342"/>
      <c r="UQ44" s="342"/>
      <c r="UR44" s="342"/>
      <c r="US44" s="342"/>
      <c r="UT44" s="342"/>
      <c r="UU44" s="342"/>
      <c r="UV44" s="342"/>
      <c r="UW44" s="342"/>
      <c r="UX44" s="342"/>
      <c r="UY44" s="342"/>
      <c r="UZ44" s="342"/>
      <c r="VA44" s="342"/>
      <c r="VB44" s="342"/>
      <c r="VC44" s="342"/>
      <c r="VD44" s="342"/>
      <c r="VE44" s="342"/>
      <c r="VF44" s="342"/>
      <c r="VG44" s="342"/>
      <c r="VH44" s="342"/>
      <c r="VI44" s="342"/>
      <c r="VJ44" s="342"/>
      <c r="VK44" s="342"/>
      <c r="VL44" s="342"/>
      <c r="VM44" s="342"/>
      <c r="VN44" s="342"/>
      <c r="VO44" s="342"/>
      <c r="VP44" s="342"/>
      <c r="VQ44" s="342"/>
      <c r="VR44" s="342"/>
      <c r="VS44" s="342"/>
      <c r="VT44" s="342"/>
      <c r="VU44" s="342"/>
      <c r="VV44" s="342"/>
      <c r="VW44" s="342"/>
      <c r="VX44" s="342"/>
      <c r="VY44" s="342"/>
      <c r="VZ44" s="342"/>
      <c r="WA44" s="342"/>
      <c r="WB44" s="342"/>
      <c r="WC44" s="342"/>
      <c r="WD44" s="342"/>
      <c r="WE44" s="342"/>
      <c r="WF44" s="342"/>
      <c r="WG44" s="342"/>
      <c r="WH44" s="342"/>
      <c r="WI44" s="342"/>
      <c r="WJ44" s="342"/>
      <c r="WK44" s="342"/>
      <c r="WL44" s="342"/>
      <c r="WM44" s="342"/>
      <c r="WN44" s="342"/>
      <c r="WO44" s="342"/>
      <c r="WP44" s="342"/>
      <c r="WQ44" s="342"/>
      <c r="WR44" s="342"/>
      <c r="WS44" s="342"/>
      <c r="WT44" s="342"/>
      <c r="WU44" s="342"/>
      <c r="WV44" s="342"/>
      <c r="WW44" s="342"/>
      <c r="WX44" s="342"/>
      <c r="WY44" s="342"/>
      <c r="WZ44" s="342"/>
      <c r="XA44" s="342"/>
      <c r="XB44" s="342"/>
      <c r="XC44" s="342"/>
      <c r="XD44" s="342"/>
      <c r="XE44" s="342"/>
      <c r="XF44" s="342"/>
      <c r="XG44" s="342"/>
      <c r="XH44" s="342"/>
      <c r="XI44" s="342"/>
      <c r="XJ44" s="342"/>
      <c r="XK44" s="342"/>
      <c r="XL44" s="342"/>
      <c r="XM44" s="342"/>
      <c r="XN44" s="342"/>
      <c r="XO44" s="342"/>
      <c r="XP44" s="342"/>
      <c r="XQ44" s="342"/>
      <c r="XR44" s="342"/>
      <c r="XS44" s="342"/>
      <c r="XT44" s="342"/>
      <c r="XU44" s="342"/>
      <c r="XV44" s="342"/>
      <c r="XW44" s="342"/>
      <c r="XX44" s="342"/>
      <c r="XY44" s="342"/>
      <c r="XZ44" s="342"/>
      <c r="YA44" s="342"/>
      <c r="YB44" s="342"/>
      <c r="YC44" s="342"/>
      <c r="YD44" s="342"/>
      <c r="YE44" s="342"/>
      <c r="YF44" s="342"/>
      <c r="YG44" s="342"/>
      <c r="YH44" s="342"/>
      <c r="YI44" s="342"/>
      <c r="YJ44" s="342"/>
      <c r="YK44" s="342"/>
      <c r="YL44" s="342"/>
      <c r="YM44" s="342"/>
      <c r="YN44" s="342"/>
      <c r="YO44" s="342"/>
      <c r="YP44" s="342"/>
      <c r="YQ44" s="342"/>
      <c r="YR44" s="342"/>
      <c r="YS44" s="342"/>
      <c r="YT44" s="342"/>
      <c r="YU44" s="342"/>
      <c r="YV44" s="342"/>
      <c r="YW44" s="342"/>
      <c r="YX44" s="342"/>
      <c r="YY44" s="342"/>
      <c r="YZ44" s="342"/>
      <c r="ZA44" s="342"/>
      <c r="ZB44" s="342"/>
      <c r="ZC44" s="342"/>
      <c r="ZD44" s="342"/>
      <c r="ZE44" s="342"/>
      <c r="ZF44" s="342"/>
      <c r="ZG44" s="342"/>
      <c r="ZH44" s="342"/>
      <c r="ZI44" s="342"/>
      <c r="ZJ44" s="342"/>
      <c r="ZK44" s="342"/>
      <c r="ZL44" s="342"/>
      <c r="ZM44" s="342"/>
      <c r="ZN44" s="342"/>
      <c r="ZO44" s="342"/>
      <c r="ZP44" s="342"/>
      <c r="ZQ44" s="342"/>
      <c r="ZR44" s="342"/>
      <c r="ZS44" s="342"/>
      <c r="ZT44" s="342"/>
      <c r="ZU44" s="342"/>
      <c r="ZV44" s="342"/>
      <c r="ZW44" s="342"/>
      <c r="ZX44" s="342"/>
      <c r="ZY44" s="342"/>
      <c r="ZZ44" s="342"/>
      <c r="AAA44" s="342"/>
      <c r="AAB44" s="342"/>
      <c r="AAC44" s="342"/>
      <c r="AAD44" s="342"/>
      <c r="AAE44" s="342"/>
      <c r="AAF44" s="342"/>
      <c r="AAG44" s="342"/>
      <c r="AAH44" s="342"/>
      <c r="AAI44" s="342"/>
      <c r="AAJ44" s="342"/>
      <c r="AAK44" s="342"/>
      <c r="AAL44" s="342"/>
      <c r="AAM44" s="342"/>
      <c r="AAN44" s="342"/>
      <c r="AAO44" s="342"/>
      <c r="AAP44" s="342"/>
      <c r="AAQ44" s="342"/>
      <c r="AAR44" s="342"/>
      <c r="AAS44" s="342"/>
      <c r="AAT44" s="342"/>
      <c r="AAU44" s="342"/>
      <c r="AAV44" s="342"/>
      <c r="AAW44" s="342"/>
      <c r="AAX44" s="342"/>
      <c r="AAY44" s="342"/>
      <c r="AAZ44" s="342"/>
      <c r="ABA44" s="342"/>
      <c r="ABB44" s="342"/>
      <c r="ABC44" s="342"/>
      <c r="ABD44" s="342"/>
      <c r="ABE44" s="342"/>
      <c r="ABF44" s="342"/>
      <c r="ABG44" s="342"/>
      <c r="ABH44" s="342"/>
      <c r="ABI44" s="342"/>
      <c r="ABJ44" s="342"/>
      <c r="ABK44" s="342"/>
      <c r="ABL44" s="342"/>
      <c r="ABM44" s="342"/>
      <c r="ABN44" s="342"/>
      <c r="ABO44" s="342"/>
      <c r="ABP44" s="342"/>
      <c r="ABQ44" s="342"/>
      <c r="ABR44" s="342"/>
      <c r="ABS44" s="342"/>
      <c r="ABT44" s="342"/>
      <c r="ABU44" s="342"/>
      <c r="ABV44" s="342"/>
      <c r="ABW44" s="342"/>
      <c r="ABX44" s="342"/>
      <c r="ABY44" s="342"/>
      <c r="ABZ44" s="342"/>
      <c r="ACA44" s="342"/>
      <c r="ACB44" s="342"/>
      <c r="ACC44" s="342"/>
      <c r="ACD44" s="342"/>
      <c r="ACE44" s="342"/>
      <c r="ACF44" s="342"/>
      <c r="ACG44" s="342"/>
      <c r="ACH44" s="342"/>
      <c r="ACI44" s="342"/>
      <c r="ACJ44" s="342"/>
      <c r="ACK44" s="342"/>
      <c r="ACL44" s="342"/>
      <c r="ACM44" s="342"/>
      <c r="ACN44" s="342"/>
      <c r="ACO44" s="342"/>
      <c r="ACP44" s="342"/>
      <c r="ACQ44" s="342"/>
      <c r="ACR44" s="342"/>
      <c r="ACS44" s="342"/>
      <c r="ACT44" s="342"/>
      <c r="ACU44" s="342"/>
      <c r="ACV44" s="342"/>
      <c r="ACW44" s="342"/>
      <c r="ACX44" s="342"/>
      <c r="ACY44" s="342"/>
      <c r="ACZ44" s="342"/>
      <c r="ADA44" s="342"/>
      <c r="ADB44" s="342"/>
      <c r="ADC44" s="342"/>
      <c r="ADD44" s="342"/>
      <c r="ADE44" s="342"/>
      <c r="ADF44" s="342"/>
      <c r="ADG44" s="342"/>
      <c r="ADH44" s="342"/>
      <c r="ADI44" s="342"/>
      <c r="ADJ44" s="342"/>
      <c r="ADK44" s="342"/>
      <c r="ADL44" s="342"/>
      <c r="ADM44" s="342"/>
      <c r="ADN44" s="342"/>
      <c r="ADO44" s="342"/>
      <c r="ADP44" s="342"/>
      <c r="ADQ44" s="342"/>
      <c r="ADR44" s="342"/>
      <c r="ADS44" s="342"/>
      <c r="ADT44" s="342"/>
      <c r="ADU44" s="342"/>
      <c r="ADV44" s="342"/>
      <c r="ADW44" s="342"/>
      <c r="ADX44" s="342"/>
      <c r="ADY44" s="342"/>
      <c r="ADZ44" s="342"/>
      <c r="AEA44" s="342"/>
      <c r="AEB44" s="342"/>
      <c r="AEC44" s="342"/>
      <c r="AED44" s="342"/>
      <c r="AEE44" s="342"/>
      <c r="AEF44" s="342"/>
      <c r="AEG44" s="342"/>
      <c r="AEH44" s="342"/>
      <c r="AEI44" s="342"/>
      <c r="AEJ44" s="342"/>
      <c r="AEK44" s="342"/>
      <c r="AEL44" s="342"/>
      <c r="AEM44" s="342"/>
      <c r="AEN44" s="342"/>
      <c r="AEO44" s="342"/>
      <c r="AEP44" s="342"/>
      <c r="AEQ44" s="342"/>
      <c r="AER44" s="342"/>
      <c r="AES44" s="342"/>
      <c r="AET44" s="342"/>
      <c r="AEU44" s="342"/>
      <c r="AEV44" s="342"/>
      <c r="AEW44" s="342"/>
      <c r="AEX44" s="342"/>
      <c r="AEY44" s="342"/>
      <c r="AEZ44" s="342"/>
      <c r="AFA44" s="342"/>
      <c r="AFB44" s="342"/>
      <c r="AFC44" s="342"/>
      <c r="AFD44" s="342"/>
      <c r="AFE44" s="342"/>
      <c r="AFF44" s="342"/>
      <c r="AFG44" s="342"/>
      <c r="AFH44" s="342"/>
      <c r="AFI44" s="342"/>
      <c r="AFJ44" s="342"/>
      <c r="AFK44" s="342"/>
      <c r="AFL44" s="342"/>
      <c r="AFM44" s="342"/>
      <c r="AFN44" s="342"/>
      <c r="AFO44" s="342"/>
      <c r="AFP44" s="342"/>
      <c r="AFQ44" s="342"/>
      <c r="AFR44" s="342"/>
      <c r="AFS44" s="342"/>
      <c r="AFT44" s="342"/>
      <c r="AFU44" s="342"/>
      <c r="AFV44" s="342"/>
      <c r="AFW44" s="342"/>
      <c r="AFX44" s="342"/>
      <c r="AFY44" s="342"/>
      <c r="AFZ44" s="342"/>
      <c r="AGA44" s="342"/>
      <c r="AGB44" s="342"/>
      <c r="AGC44" s="342"/>
      <c r="AGD44" s="342"/>
      <c r="AGE44" s="342"/>
      <c r="AGF44" s="342"/>
      <c r="AGG44" s="342"/>
      <c r="AGH44" s="342"/>
      <c r="AGI44" s="342"/>
      <c r="AGJ44" s="342"/>
      <c r="AGK44" s="342"/>
      <c r="AGL44" s="342"/>
      <c r="AGM44" s="342"/>
      <c r="AGN44" s="342"/>
      <c r="AGO44" s="342"/>
      <c r="AGP44" s="342"/>
      <c r="AGQ44" s="342"/>
      <c r="AGR44" s="342"/>
      <c r="AGS44" s="342"/>
      <c r="AGT44" s="342"/>
      <c r="AGU44" s="342"/>
      <c r="AGV44" s="342"/>
      <c r="AGW44" s="342"/>
      <c r="AGX44" s="342"/>
      <c r="AGY44" s="342"/>
      <c r="AGZ44" s="342"/>
      <c r="AHA44" s="342"/>
      <c r="AHB44" s="342"/>
      <c r="AHC44" s="342"/>
      <c r="AHD44" s="342"/>
      <c r="AHE44" s="342"/>
      <c r="AHF44" s="342"/>
      <c r="AHG44" s="342"/>
      <c r="AHH44" s="342"/>
      <c r="AHI44" s="342"/>
      <c r="AHJ44" s="342"/>
      <c r="AHK44" s="342"/>
      <c r="AHL44" s="342"/>
      <c r="AHM44" s="342"/>
      <c r="AHN44" s="342"/>
      <c r="AHO44" s="342"/>
      <c r="AHP44" s="342"/>
      <c r="AHQ44" s="342"/>
      <c r="AHR44" s="342"/>
      <c r="AHS44" s="342"/>
      <c r="AHT44" s="342"/>
      <c r="AHU44" s="342"/>
      <c r="AHV44" s="342"/>
      <c r="AHW44" s="342"/>
      <c r="AHX44" s="342"/>
      <c r="AHY44" s="342"/>
      <c r="AHZ44" s="342"/>
      <c r="AIA44" s="342"/>
      <c r="AIB44" s="342"/>
      <c r="AIC44" s="342"/>
      <c r="AID44" s="342"/>
      <c r="AIE44" s="342"/>
      <c r="AIF44" s="342"/>
      <c r="AIG44" s="342"/>
      <c r="AIH44" s="342"/>
      <c r="AII44" s="342"/>
      <c r="AIJ44" s="342"/>
      <c r="AIK44" s="342"/>
      <c r="AIL44" s="342"/>
      <c r="AIM44" s="342"/>
      <c r="AIN44" s="342"/>
      <c r="AIO44" s="342"/>
      <c r="AIP44" s="342"/>
      <c r="AIQ44" s="342"/>
      <c r="AIR44" s="342"/>
      <c r="AIS44" s="342"/>
      <c r="AIT44" s="342"/>
      <c r="AIU44" s="342"/>
      <c r="AIV44" s="342"/>
      <c r="AIW44" s="342"/>
      <c r="AIX44" s="342"/>
      <c r="AIY44" s="342"/>
      <c r="AIZ44" s="342"/>
      <c r="AJA44" s="342"/>
      <c r="AJB44" s="342"/>
      <c r="AJC44" s="342"/>
      <c r="AJD44" s="342"/>
      <c r="AJE44" s="342"/>
      <c r="AJF44" s="342"/>
      <c r="AJG44" s="342"/>
      <c r="AJH44" s="342"/>
      <c r="AJI44" s="342"/>
      <c r="AJJ44" s="342"/>
      <c r="AJK44" s="342"/>
      <c r="AJL44" s="342"/>
      <c r="AJM44" s="342"/>
      <c r="AJN44" s="342"/>
      <c r="AJO44" s="342"/>
      <c r="AJP44" s="342"/>
      <c r="AJQ44" s="342"/>
      <c r="AJR44" s="342"/>
      <c r="AJS44" s="342"/>
      <c r="AJT44" s="342"/>
      <c r="AJU44" s="342"/>
      <c r="AJV44" s="342"/>
      <c r="AJW44" s="342"/>
      <c r="AJX44" s="342"/>
      <c r="AJY44" s="342"/>
      <c r="AJZ44" s="342"/>
      <c r="AKA44" s="342"/>
      <c r="AKB44" s="342"/>
      <c r="AKC44" s="342"/>
      <c r="AKD44" s="342"/>
      <c r="AKE44" s="342"/>
      <c r="AKF44" s="342"/>
      <c r="AKG44" s="342"/>
      <c r="AKH44" s="342"/>
      <c r="AKI44" s="342"/>
      <c r="AKJ44" s="342"/>
      <c r="AKK44" s="342"/>
      <c r="AKL44" s="342"/>
      <c r="AKM44" s="342"/>
      <c r="AKN44" s="342"/>
      <c r="AKO44" s="342"/>
      <c r="AKP44" s="342"/>
      <c r="AKQ44" s="342"/>
      <c r="AKR44" s="342"/>
      <c r="AKS44" s="342"/>
      <c r="AKT44" s="342"/>
      <c r="AKU44" s="342"/>
    </row>
    <row r="45" spans="1:983" s="140" customFormat="1" ht="39.950000000000003" customHeight="1" x14ac:dyDescent="0.7">
      <c r="A45" s="339" t="s">
        <v>295</v>
      </c>
      <c r="B45" s="368">
        <v>43386545</v>
      </c>
      <c r="C45" s="697"/>
      <c r="D45" s="369">
        <v>7673460.0000000009</v>
      </c>
      <c r="E45" s="368">
        <v>17404110.000000019</v>
      </c>
      <c r="F45" s="369">
        <v>49923594.00000003</v>
      </c>
      <c r="G45" s="368">
        <v>22315506.000000037</v>
      </c>
      <c r="H45" s="368">
        <v>6193125.924841146</v>
      </c>
      <c r="I45" s="368">
        <v>12332479.999999987</v>
      </c>
      <c r="J45" s="368">
        <v>159228820.92484123</v>
      </c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  <c r="AA45" s="342"/>
      <c r="AB45" s="342"/>
      <c r="AC45" s="342"/>
      <c r="AD45" s="342"/>
      <c r="AE45" s="342"/>
      <c r="AF45" s="342"/>
      <c r="AG45" s="342"/>
      <c r="AH45" s="342"/>
      <c r="AI45" s="342"/>
      <c r="AJ45" s="342"/>
      <c r="AK45" s="342"/>
      <c r="AL45" s="342"/>
      <c r="AM45" s="342"/>
      <c r="AN45" s="342"/>
      <c r="AO45" s="342"/>
      <c r="AP45" s="342"/>
      <c r="AQ45" s="342"/>
      <c r="AR45" s="342"/>
      <c r="AS45" s="342"/>
      <c r="AT45" s="342"/>
      <c r="AU45" s="342"/>
      <c r="AV45" s="342"/>
      <c r="AW45" s="342"/>
      <c r="AX45" s="342"/>
      <c r="AY45" s="342"/>
      <c r="AZ45" s="342"/>
      <c r="BA45" s="342"/>
      <c r="BB45" s="342"/>
      <c r="BC45" s="342"/>
      <c r="BD45" s="342"/>
      <c r="BE45" s="342"/>
      <c r="BF45" s="342"/>
      <c r="BG45" s="342"/>
      <c r="BH45" s="342"/>
      <c r="BI45" s="342"/>
      <c r="BJ45" s="342"/>
      <c r="BK45" s="342"/>
      <c r="BL45" s="342"/>
      <c r="BM45" s="342"/>
      <c r="BN45" s="342"/>
      <c r="BO45" s="342"/>
      <c r="BP45" s="342"/>
      <c r="BQ45" s="342"/>
      <c r="BR45" s="342"/>
      <c r="BS45" s="342"/>
      <c r="BT45" s="342"/>
      <c r="BU45" s="342"/>
      <c r="BV45" s="342"/>
      <c r="BW45" s="342"/>
      <c r="BX45" s="342"/>
      <c r="BY45" s="342"/>
      <c r="BZ45" s="342"/>
      <c r="CA45" s="342"/>
      <c r="CB45" s="342"/>
      <c r="CC45" s="342"/>
      <c r="CD45" s="342"/>
      <c r="CE45" s="342"/>
      <c r="CF45" s="342"/>
      <c r="CG45" s="342"/>
      <c r="CH45" s="342"/>
      <c r="CI45" s="342"/>
      <c r="CJ45" s="342"/>
      <c r="CK45" s="342"/>
      <c r="CL45" s="342"/>
      <c r="CM45" s="342"/>
      <c r="CN45" s="342"/>
      <c r="CO45" s="342"/>
      <c r="CP45" s="342"/>
      <c r="CQ45" s="342"/>
      <c r="CR45" s="342"/>
      <c r="CS45" s="342"/>
      <c r="CT45" s="342"/>
      <c r="CU45" s="342"/>
      <c r="CV45" s="342"/>
      <c r="CW45" s="342"/>
      <c r="CX45" s="342"/>
      <c r="CY45" s="342"/>
      <c r="CZ45" s="342"/>
      <c r="DA45" s="342"/>
      <c r="DB45" s="342"/>
      <c r="DC45" s="342"/>
      <c r="DD45" s="342"/>
      <c r="DE45" s="342"/>
      <c r="DF45" s="342"/>
      <c r="DG45" s="342"/>
      <c r="DH45" s="342"/>
      <c r="DI45" s="342"/>
      <c r="DJ45" s="342"/>
      <c r="DK45" s="342"/>
      <c r="DL45" s="342"/>
      <c r="DM45" s="342"/>
      <c r="DN45" s="342"/>
      <c r="DO45" s="342"/>
      <c r="DP45" s="342"/>
      <c r="DQ45" s="342"/>
      <c r="DR45" s="342"/>
      <c r="DS45" s="342"/>
      <c r="DT45" s="342"/>
      <c r="DU45" s="342"/>
      <c r="DV45" s="342"/>
      <c r="DW45" s="342"/>
      <c r="DX45" s="342"/>
      <c r="DY45" s="342"/>
      <c r="DZ45" s="342"/>
      <c r="EA45" s="342"/>
      <c r="EB45" s="342"/>
      <c r="EC45" s="342"/>
      <c r="ED45" s="342"/>
      <c r="EE45" s="342"/>
      <c r="EF45" s="342"/>
      <c r="EG45" s="342"/>
      <c r="EH45" s="342"/>
      <c r="EI45" s="342"/>
      <c r="EJ45" s="342"/>
      <c r="EK45" s="342"/>
      <c r="EL45" s="342"/>
      <c r="EM45" s="342"/>
      <c r="EN45" s="342"/>
      <c r="EO45" s="342"/>
      <c r="EP45" s="342"/>
      <c r="EQ45" s="342"/>
      <c r="ER45" s="342"/>
      <c r="ES45" s="342"/>
      <c r="ET45" s="342"/>
      <c r="EU45" s="342"/>
      <c r="EV45" s="342"/>
      <c r="EW45" s="342"/>
      <c r="EX45" s="342"/>
      <c r="EY45" s="342"/>
      <c r="EZ45" s="342"/>
      <c r="FA45" s="342"/>
      <c r="FB45" s="342"/>
      <c r="FC45" s="342"/>
      <c r="FD45" s="342"/>
      <c r="FE45" s="342"/>
      <c r="FF45" s="342"/>
      <c r="FG45" s="342"/>
      <c r="FH45" s="342"/>
      <c r="FI45" s="342"/>
      <c r="FJ45" s="342"/>
      <c r="FK45" s="342"/>
      <c r="FL45" s="342"/>
      <c r="FM45" s="342"/>
      <c r="FN45" s="342"/>
      <c r="FO45" s="342"/>
      <c r="FP45" s="342"/>
      <c r="FQ45" s="342"/>
      <c r="FR45" s="342"/>
      <c r="FS45" s="342"/>
      <c r="FT45" s="342"/>
      <c r="FU45" s="342"/>
      <c r="FV45" s="342"/>
      <c r="FW45" s="342"/>
      <c r="FX45" s="342"/>
      <c r="FY45" s="342"/>
      <c r="FZ45" s="342"/>
      <c r="GA45" s="342"/>
      <c r="GB45" s="342"/>
      <c r="GC45" s="342"/>
      <c r="GD45" s="342"/>
      <c r="GE45" s="342"/>
      <c r="GF45" s="342"/>
      <c r="GG45" s="342"/>
      <c r="GH45" s="342"/>
      <c r="GI45" s="342"/>
      <c r="GJ45" s="342"/>
      <c r="GK45" s="342"/>
      <c r="GL45" s="342"/>
      <c r="GM45" s="342"/>
      <c r="GN45" s="342"/>
      <c r="GO45" s="342"/>
      <c r="GP45" s="342"/>
      <c r="GQ45" s="342"/>
      <c r="GR45" s="342"/>
      <c r="GS45" s="342"/>
      <c r="GT45" s="342"/>
      <c r="GU45" s="342"/>
      <c r="GV45" s="342"/>
      <c r="GW45" s="342"/>
      <c r="GX45" s="342"/>
      <c r="GY45" s="342"/>
      <c r="GZ45" s="342"/>
      <c r="HA45" s="342"/>
      <c r="HB45" s="342"/>
      <c r="HC45" s="342"/>
      <c r="HD45" s="342"/>
      <c r="HE45" s="342"/>
      <c r="HF45" s="342"/>
      <c r="HG45" s="342"/>
      <c r="HH45" s="342"/>
      <c r="HI45" s="342"/>
      <c r="HJ45" s="342"/>
      <c r="HK45" s="342"/>
      <c r="HL45" s="342"/>
      <c r="HM45" s="342"/>
      <c r="HN45" s="342"/>
      <c r="HO45" s="342"/>
      <c r="HP45" s="342"/>
      <c r="HQ45" s="342"/>
      <c r="HR45" s="342"/>
      <c r="HS45" s="342"/>
      <c r="HT45" s="342"/>
      <c r="HU45" s="342"/>
      <c r="HV45" s="342"/>
      <c r="HW45" s="342"/>
      <c r="HX45" s="342"/>
      <c r="HY45" s="342"/>
      <c r="HZ45" s="342"/>
      <c r="IA45" s="342"/>
      <c r="IB45" s="342"/>
      <c r="IC45" s="342"/>
      <c r="ID45" s="342"/>
      <c r="IE45" s="342"/>
      <c r="IF45" s="342"/>
      <c r="IG45" s="342"/>
      <c r="IH45" s="342"/>
      <c r="II45" s="342"/>
      <c r="IJ45" s="342"/>
      <c r="IK45" s="342"/>
      <c r="IL45" s="342"/>
      <c r="IM45" s="342"/>
      <c r="IN45" s="342"/>
      <c r="IO45" s="342"/>
      <c r="IP45" s="342"/>
      <c r="IQ45" s="342"/>
      <c r="IR45" s="342"/>
      <c r="IS45" s="342"/>
      <c r="IT45" s="342"/>
      <c r="IU45" s="342"/>
      <c r="IV45" s="342"/>
      <c r="IW45" s="342"/>
      <c r="IX45" s="342"/>
      <c r="IY45" s="342"/>
      <c r="IZ45" s="342"/>
      <c r="JA45" s="342"/>
      <c r="JB45" s="342"/>
      <c r="JC45" s="342"/>
      <c r="JD45" s="342"/>
      <c r="JE45" s="342"/>
      <c r="JF45" s="342"/>
      <c r="JG45" s="342"/>
      <c r="JH45" s="342"/>
      <c r="JI45" s="342"/>
      <c r="JJ45" s="342"/>
      <c r="JK45" s="342"/>
      <c r="JL45" s="342"/>
      <c r="JM45" s="342"/>
      <c r="JN45" s="342"/>
      <c r="JO45" s="342"/>
      <c r="JP45" s="342"/>
      <c r="JQ45" s="342"/>
      <c r="JR45" s="342"/>
      <c r="JS45" s="342"/>
      <c r="JT45" s="342"/>
      <c r="JU45" s="342"/>
      <c r="JV45" s="342"/>
      <c r="JW45" s="342"/>
      <c r="JX45" s="342"/>
      <c r="JY45" s="342"/>
      <c r="JZ45" s="342"/>
      <c r="KA45" s="342"/>
      <c r="KB45" s="342"/>
      <c r="KC45" s="342"/>
      <c r="KD45" s="342"/>
      <c r="KE45" s="342"/>
      <c r="KF45" s="342"/>
      <c r="KG45" s="342"/>
      <c r="KH45" s="342"/>
      <c r="KI45" s="342"/>
      <c r="KJ45" s="342"/>
      <c r="KK45" s="342"/>
      <c r="KL45" s="342"/>
      <c r="KM45" s="342"/>
      <c r="KN45" s="342"/>
      <c r="KO45" s="342"/>
      <c r="KP45" s="342"/>
      <c r="KQ45" s="342"/>
      <c r="KR45" s="342"/>
      <c r="KS45" s="342"/>
      <c r="KT45" s="342"/>
      <c r="KU45" s="342"/>
      <c r="KV45" s="342"/>
      <c r="KW45" s="342"/>
      <c r="KX45" s="342"/>
      <c r="KY45" s="342"/>
      <c r="KZ45" s="342"/>
      <c r="LA45" s="342"/>
      <c r="LB45" s="342"/>
      <c r="LC45" s="342"/>
      <c r="LD45" s="342"/>
      <c r="LE45" s="342"/>
      <c r="LF45" s="342"/>
      <c r="LG45" s="342"/>
      <c r="LH45" s="342"/>
      <c r="LI45" s="342"/>
      <c r="LJ45" s="342"/>
      <c r="LK45" s="342"/>
      <c r="LL45" s="342"/>
      <c r="LM45" s="342"/>
      <c r="LN45" s="342"/>
      <c r="LO45" s="342"/>
      <c r="LP45" s="342"/>
      <c r="LQ45" s="342"/>
      <c r="LR45" s="342"/>
      <c r="LS45" s="342"/>
      <c r="LT45" s="342"/>
      <c r="LU45" s="342"/>
      <c r="LV45" s="342"/>
      <c r="LW45" s="342"/>
      <c r="LX45" s="342"/>
      <c r="LY45" s="342"/>
      <c r="LZ45" s="342"/>
      <c r="MA45" s="342"/>
      <c r="MB45" s="342"/>
      <c r="MC45" s="342"/>
      <c r="MD45" s="342"/>
      <c r="ME45" s="342"/>
      <c r="MF45" s="342"/>
      <c r="MG45" s="342"/>
      <c r="MH45" s="342"/>
      <c r="MI45" s="342"/>
      <c r="MJ45" s="342"/>
      <c r="MK45" s="342"/>
      <c r="ML45" s="342"/>
      <c r="MM45" s="342"/>
      <c r="MN45" s="342"/>
      <c r="MO45" s="342"/>
      <c r="MP45" s="342"/>
      <c r="MQ45" s="342"/>
      <c r="MR45" s="342"/>
      <c r="MS45" s="342"/>
      <c r="MT45" s="342"/>
      <c r="MU45" s="342"/>
      <c r="MV45" s="342"/>
      <c r="MW45" s="342"/>
      <c r="MX45" s="342"/>
      <c r="MY45" s="342"/>
      <c r="MZ45" s="342"/>
      <c r="NA45" s="342"/>
      <c r="NB45" s="342"/>
      <c r="NC45" s="342"/>
      <c r="ND45" s="342"/>
      <c r="NE45" s="342"/>
      <c r="NF45" s="342"/>
      <c r="NG45" s="342"/>
      <c r="NH45" s="342"/>
      <c r="NI45" s="342"/>
      <c r="NJ45" s="342"/>
      <c r="NK45" s="342"/>
      <c r="NL45" s="342"/>
      <c r="NM45" s="342"/>
      <c r="NN45" s="342"/>
      <c r="NO45" s="342"/>
      <c r="NP45" s="342"/>
      <c r="NQ45" s="342"/>
      <c r="NR45" s="342"/>
      <c r="NS45" s="342"/>
      <c r="NT45" s="342"/>
      <c r="NU45" s="342"/>
      <c r="NV45" s="342"/>
      <c r="NW45" s="342"/>
      <c r="NX45" s="342"/>
      <c r="NY45" s="342"/>
      <c r="NZ45" s="342"/>
      <c r="OA45" s="342"/>
      <c r="OB45" s="342"/>
      <c r="OC45" s="342"/>
      <c r="OD45" s="342"/>
      <c r="OE45" s="342"/>
      <c r="OF45" s="342"/>
      <c r="OG45" s="342"/>
      <c r="OH45" s="342"/>
      <c r="OI45" s="342"/>
      <c r="OJ45" s="342"/>
      <c r="OK45" s="342"/>
      <c r="OL45" s="342"/>
      <c r="OM45" s="342"/>
      <c r="ON45" s="342"/>
      <c r="OO45" s="342"/>
      <c r="OP45" s="342"/>
      <c r="OQ45" s="342"/>
      <c r="OR45" s="342"/>
      <c r="OS45" s="342"/>
      <c r="OT45" s="342"/>
      <c r="OU45" s="342"/>
      <c r="OV45" s="342"/>
      <c r="OW45" s="342"/>
      <c r="OX45" s="342"/>
      <c r="OY45" s="342"/>
      <c r="OZ45" s="342"/>
      <c r="PA45" s="342"/>
      <c r="PB45" s="342"/>
      <c r="PC45" s="342"/>
      <c r="PD45" s="342"/>
      <c r="PE45" s="342"/>
      <c r="PF45" s="342"/>
      <c r="PG45" s="342"/>
      <c r="PH45" s="342"/>
      <c r="PI45" s="342"/>
      <c r="PJ45" s="342"/>
      <c r="PK45" s="342"/>
      <c r="PL45" s="342"/>
      <c r="PM45" s="342"/>
      <c r="PN45" s="342"/>
      <c r="PO45" s="342"/>
      <c r="PP45" s="342"/>
      <c r="PQ45" s="342"/>
      <c r="PR45" s="342"/>
      <c r="PS45" s="342"/>
      <c r="PT45" s="342"/>
      <c r="PU45" s="342"/>
      <c r="PV45" s="342"/>
      <c r="PW45" s="342"/>
      <c r="PX45" s="342"/>
      <c r="PY45" s="342"/>
      <c r="PZ45" s="342"/>
      <c r="QA45" s="342"/>
      <c r="QB45" s="342"/>
      <c r="QC45" s="342"/>
      <c r="QD45" s="342"/>
      <c r="QE45" s="342"/>
      <c r="QF45" s="342"/>
      <c r="QG45" s="342"/>
      <c r="QH45" s="342"/>
      <c r="QI45" s="342"/>
      <c r="QJ45" s="342"/>
      <c r="QK45" s="342"/>
      <c r="QL45" s="342"/>
      <c r="QM45" s="342"/>
      <c r="QN45" s="342"/>
      <c r="QO45" s="342"/>
      <c r="QP45" s="342"/>
      <c r="QQ45" s="342"/>
      <c r="QR45" s="342"/>
      <c r="QS45" s="342"/>
      <c r="QT45" s="342"/>
      <c r="QU45" s="342"/>
      <c r="QV45" s="342"/>
      <c r="QW45" s="342"/>
      <c r="QX45" s="342"/>
      <c r="QY45" s="342"/>
      <c r="QZ45" s="342"/>
      <c r="RA45" s="342"/>
      <c r="RB45" s="342"/>
      <c r="RC45" s="342"/>
      <c r="RD45" s="342"/>
      <c r="RE45" s="342"/>
      <c r="RF45" s="342"/>
      <c r="RG45" s="342"/>
      <c r="RH45" s="342"/>
      <c r="RI45" s="342"/>
      <c r="RJ45" s="342"/>
      <c r="RK45" s="342"/>
      <c r="RL45" s="342"/>
      <c r="RM45" s="342"/>
      <c r="RN45" s="342"/>
      <c r="RO45" s="342"/>
      <c r="RP45" s="342"/>
      <c r="RQ45" s="342"/>
      <c r="RR45" s="342"/>
      <c r="RS45" s="342"/>
      <c r="RT45" s="342"/>
      <c r="RU45" s="342"/>
      <c r="RV45" s="342"/>
      <c r="RW45" s="342"/>
      <c r="RX45" s="342"/>
      <c r="RY45" s="342"/>
      <c r="RZ45" s="342"/>
      <c r="SA45" s="342"/>
      <c r="SB45" s="342"/>
      <c r="SC45" s="342"/>
      <c r="SD45" s="342"/>
      <c r="SE45" s="342"/>
      <c r="SF45" s="342"/>
      <c r="SG45" s="342"/>
      <c r="SH45" s="342"/>
      <c r="SI45" s="342"/>
      <c r="SJ45" s="342"/>
      <c r="SK45" s="342"/>
      <c r="SL45" s="342"/>
      <c r="SM45" s="342"/>
      <c r="SN45" s="342"/>
      <c r="SO45" s="342"/>
      <c r="SP45" s="342"/>
      <c r="SQ45" s="342"/>
      <c r="SR45" s="342"/>
      <c r="SS45" s="342"/>
      <c r="ST45" s="342"/>
      <c r="SU45" s="342"/>
      <c r="SV45" s="342"/>
      <c r="SW45" s="342"/>
      <c r="SX45" s="342"/>
      <c r="SY45" s="342"/>
      <c r="SZ45" s="342"/>
      <c r="TA45" s="342"/>
      <c r="TB45" s="342"/>
      <c r="TC45" s="342"/>
      <c r="TD45" s="342"/>
      <c r="TE45" s="342"/>
      <c r="TF45" s="342"/>
      <c r="TG45" s="342"/>
      <c r="TH45" s="342"/>
      <c r="TI45" s="342"/>
      <c r="TJ45" s="342"/>
      <c r="TK45" s="342"/>
      <c r="TL45" s="342"/>
      <c r="TM45" s="342"/>
      <c r="TN45" s="342"/>
      <c r="TO45" s="342"/>
      <c r="TP45" s="342"/>
      <c r="TQ45" s="342"/>
      <c r="TR45" s="342"/>
      <c r="TS45" s="342"/>
      <c r="TT45" s="342"/>
      <c r="TU45" s="342"/>
      <c r="TV45" s="342"/>
      <c r="TW45" s="342"/>
      <c r="TX45" s="342"/>
      <c r="TY45" s="342"/>
      <c r="TZ45" s="342"/>
      <c r="UA45" s="342"/>
      <c r="UB45" s="342"/>
      <c r="UC45" s="342"/>
      <c r="UD45" s="342"/>
      <c r="UE45" s="342"/>
      <c r="UF45" s="342"/>
      <c r="UG45" s="342"/>
      <c r="UH45" s="342"/>
      <c r="UI45" s="342"/>
      <c r="UJ45" s="342"/>
      <c r="UK45" s="342"/>
      <c r="UL45" s="342"/>
      <c r="UM45" s="342"/>
      <c r="UN45" s="342"/>
      <c r="UO45" s="342"/>
      <c r="UP45" s="342"/>
      <c r="UQ45" s="342"/>
      <c r="UR45" s="342"/>
      <c r="US45" s="342"/>
      <c r="UT45" s="342"/>
      <c r="UU45" s="342"/>
      <c r="UV45" s="342"/>
      <c r="UW45" s="342"/>
      <c r="UX45" s="342"/>
      <c r="UY45" s="342"/>
      <c r="UZ45" s="342"/>
      <c r="VA45" s="342"/>
      <c r="VB45" s="342"/>
      <c r="VC45" s="342"/>
      <c r="VD45" s="342"/>
      <c r="VE45" s="342"/>
      <c r="VF45" s="342"/>
      <c r="VG45" s="342"/>
      <c r="VH45" s="342"/>
      <c r="VI45" s="342"/>
      <c r="VJ45" s="342"/>
      <c r="VK45" s="342"/>
      <c r="VL45" s="342"/>
      <c r="VM45" s="342"/>
      <c r="VN45" s="342"/>
      <c r="VO45" s="342"/>
      <c r="VP45" s="342"/>
      <c r="VQ45" s="342"/>
      <c r="VR45" s="342"/>
      <c r="VS45" s="342"/>
      <c r="VT45" s="342"/>
      <c r="VU45" s="342"/>
      <c r="VV45" s="342"/>
      <c r="VW45" s="342"/>
      <c r="VX45" s="342"/>
      <c r="VY45" s="342"/>
      <c r="VZ45" s="342"/>
      <c r="WA45" s="342"/>
      <c r="WB45" s="342"/>
      <c r="WC45" s="342"/>
      <c r="WD45" s="342"/>
      <c r="WE45" s="342"/>
      <c r="WF45" s="342"/>
      <c r="WG45" s="342"/>
      <c r="WH45" s="342"/>
      <c r="WI45" s="342"/>
      <c r="WJ45" s="342"/>
      <c r="WK45" s="342"/>
      <c r="WL45" s="342"/>
      <c r="WM45" s="342"/>
      <c r="WN45" s="342"/>
      <c r="WO45" s="342"/>
      <c r="WP45" s="342"/>
      <c r="WQ45" s="342"/>
      <c r="WR45" s="342"/>
      <c r="WS45" s="342"/>
      <c r="WT45" s="342"/>
      <c r="WU45" s="342"/>
      <c r="WV45" s="342"/>
      <c r="WW45" s="342"/>
      <c r="WX45" s="342"/>
      <c r="WY45" s="342"/>
      <c r="WZ45" s="342"/>
      <c r="XA45" s="342"/>
      <c r="XB45" s="342"/>
      <c r="XC45" s="342"/>
      <c r="XD45" s="342"/>
      <c r="XE45" s="342"/>
      <c r="XF45" s="342"/>
      <c r="XG45" s="342"/>
      <c r="XH45" s="342"/>
      <c r="XI45" s="342"/>
      <c r="XJ45" s="342"/>
      <c r="XK45" s="342"/>
      <c r="XL45" s="342"/>
      <c r="XM45" s="342"/>
      <c r="XN45" s="342"/>
      <c r="XO45" s="342"/>
      <c r="XP45" s="342"/>
      <c r="XQ45" s="342"/>
      <c r="XR45" s="342"/>
      <c r="XS45" s="342"/>
      <c r="XT45" s="342"/>
      <c r="XU45" s="342"/>
      <c r="XV45" s="342"/>
      <c r="XW45" s="342"/>
      <c r="XX45" s="342"/>
      <c r="XY45" s="342"/>
      <c r="XZ45" s="342"/>
      <c r="YA45" s="342"/>
      <c r="YB45" s="342"/>
      <c r="YC45" s="342"/>
      <c r="YD45" s="342"/>
      <c r="YE45" s="342"/>
      <c r="YF45" s="342"/>
      <c r="YG45" s="342"/>
      <c r="YH45" s="342"/>
      <c r="YI45" s="342"/>
      <c r="YJ45" s="342"/>
      <c r="YK45" s="342"/>
      <c r="YL45" s="342"/>
      <c r="YM45" s="342"/>
      <c r="YN45" s="342"/>
      <c r="YO45" s="342"/>
      <c r="YP45" s="342"/>
      <c r="YQ45" s="342"/>
      <c r="YR45" s="342"/>
      <c r="YS45" s="342"/>
      <c r="YT45" s="342"/>
      <c r="YU45" s="342"/>
      <c r="YV45" s="342"/>
      <c r="YW45" s="342"/>
      <c r="YX45" s="342"/>
      <c r="YY45" s="342"/>
      <c r="YZ45" s="342"/>
      <c r="ZA45" s="342"/>
      <c r="ZB45" s="342"/>
      <c r="ZC45" s="342"/>
      <c r="ZD45" s="342"/>
      <c r="ZE45" s="342"/>
      <c r="ZF45" s="342"/>
      <c r="ZG45" s="342"/>
      <c r="ZH45" s="342"/>
      <c r="ZI45" s="342"/>
      <c r="ZJ45" s="342"/>
      <c r="ZK45" s="342"/>
      <c r="ZL45" s="342"/>
      <c r="ZM45" s="342"/>
      <c r="ZN45" s="342"/>
      <c r="ZO45" s="342"/>
      <c r="ZP45" s="342"/>
      <c r="ZQ45" s="342"/>
      <c r="ZR45" s="342"/>
      <c r="ZS45" s="342"/>
      <c r="ZT45" s="342"/>
      <c r="ZU45" s="342"/>
      <c r="ZV45" s="342"/>
      <c r="ZW45" s="342"/>
      <c r="ZX45" s="342"/>
      <c r="ZY45" s="342"/>
      <c r="ZZ45" s="342"/>
      <c r="AAA45" s="342"/>
      <c r="AAB45" s="342"/>
      <c r="AAC45" s="342"/>
      <c r="AAD45" s="342"/>
      <c r="AAE45" s="342"/>
      <c r="AAF45" s="342"/>
      <c r="AAG45" s="342"/>
      <c r="AAH45" s="342"/>
      <c r="AAI45" s="342"/>
      <c r="AAJ45" s="342"/>
      <c r="AAK45" s="342"/>
      <c r="AAL45" s="342"/>
      <c r="AAM45" s="342"/>
      <c r="AAN45" s="342"/>
      <c r="AAO45" s="342"/>
      <c r="AAP45" s="342"/>
      <c r="AAQ45" s="342"/>
      <c r="AAR45" s="342"/>
      <c r="AAS45" s="342"/>
      <c r="AAT45" s="342"/>
      <c r="AAU45" s="342"/>
      <c r="AAV45" s="342"/>
      <c r="AAW45" s="342"/>
      <c r="AAX45" s="342"/>
      <c r="AAY45" s="342"/>
      <c r="AAZ45" s="342"/>
      <c r="ABA45" s="342"/>
      <c r="ABB45" s="342"/>
      <c r="ABC45" s="342"/>
      <c r="ABD45" s="342"/>
      <c r="ABE45" s="342"/>
      <c r="ABF45" s="342"/>
      <c r="ABG45" s="342"/>
      <c r="ABH45" s="342"/>
      <c r="ABI45" s="342"/>
      <c r="ABJ45" s="342"/>
      <c r="ABK45" s="342"/>
      <c r="ABL45" s="342"/>
      <c r="ABM45" s="342"/>
      <c r="ABN45" s="342"/>
      <c r="ABO45" s="342"/>
      <c r="ABP45" s="342"/>
      <c r="ABQ45" s="342"/>
      <c r="ABR45" s="342"/>
      <c r="ABS45" s="342"/>
      <c r="ABT45" s="342"/>
      <c r="ABU45" s="342"/>
      <c r="ABV45" s="342"/>
      <c r="ABW45" s="342"/>
      <c r="ABX45" s="342"/>
      <c r="ABY45" s="342"/>
      <c r="ABZ45" s="342"/>
      <c r="ACA45" s="342"/>
      <c r="ACB45" s="342"/>
      <c r="ACC45" s="342"/>
      <c r="ACD45" s="342"/>
      <c r="ACE45" s="342"/>
      <c r="ACF45" s="342"/>
      <c r="ACG45" s="342"/>
      <c r="ACH45" s="342"/>
      <c r="ACI45" s="342"/>
      <c r="ACJ45" s="342"/>
      <c r="ACK45" s="342"/>
      <c r="ACL45" s="342"/>
      <c r="ACM45" s="342"/>
      <c r="ACN45" s="342"/>
      <c r="ACO45" s="342"/>
      <c r="ACP45" s="342"/>
      <c r="ACQ45" s="342"/>
      <c r="ACR45" s="342"/>
      <c r="ACS45" s="342"/>
      <c r="ACT45" s="342"/>
      <c r="ACU45" s="342"/>
      <c r="ACV45" s="342"/>
      <c r="ACW45" s="342"/>
      <c r="ACX45" s="342"/>
      <c r="ACY45" s="342"/>
      <c r="ACZ45" s="342"/>
      <c r="ADA45" s="342"/>
      <c r="ADB45" s="342"/>
      <c r="ADC45" s="342"/>
      <c r="ADD45" s="342"/>
      <c r="ADE45" s="342"/>
      <c r="ADF45" s="342"/>
      <c r="ADG45" s="342"/>
      <c r="ADH45" s="342"/>
      <c r="ADI45" s="342"/>
      <c r="ADJ45" s="342"/>
      <c r="ADK45" s="342"/>
      <c r="ADL45" s="342"/>
      <c r="ADM45" s="342"/>
      <c r="ADN45" s="342"/>
      <c r="ADO45" s="342"/>
      <c r="ADP45" s="342"/>
      <c r="ADQ45" s="342"/>
      <c r="ADR45" s="342"/>
      <c r="ADS45" s="342"/>
      <c r="ADT45" s="342"/>
      <c r="ADU45" s="342"/>
      <c r="ADV45" s="342"/>
      <c r="ADW45" s="342"/>
      <c r="ADX45" s="342"/>
      <c r="ADY45" s="342"/>
      <c r="ADZ45" s="342"/>
      <c r="AEA45" s="342"/>
      <c r="AEB45" s="342"/>
      <c r="AEC45" s="342"/>
      <c r="AED45" s="342"/>
      <c r="AEE45" s="342"/>
      <c r="AEF45" s="342"/>
      <c r="AEG45" s="342"/>
      <c r="AEH45" s="342"/>
      <c r="AEI45" s="342"/>
      <c r="AEJ45" s="342"/>
      <c r="AEK45" s="342"/>
      <c r="AEL45" s="342"/>
      <c r="AEM45" s="342"/>
      <c r="AEN45" s="342"/>
      <c r="AEO45" s="342"/>
      <c r="AEP45" s="342"/>
      <c r="AEQ45" s="342"/>
      <c r="AER45" s="342"/>
      <c r="AES45" s="342"/>
      <c r="AET45" s="342"/>
      <c r="AEU45" s="342"/>
      <c r="AEV45" s="342"/>
      <c r="AEW45" s="342"/>
      <c r="AEX45" s="342"/>
      <c r="AEY45" s="342"/>
      <c r="AEZ45" s="342"/>
      <c r="AFA45" s="342"/>
      <c r="AFB45" s="342"/>
      <c r="AFC45" s="342"/>
      <c r="AFD45" s="342"/>
      <c r="AFE45" s="342"/>
      <c r="AFF45" s="342"/>
      <c r="AFG45" s="342"/>
      <c r="AFH45" s="342"/>
      <c r="AFI45" s="342"/>
      <c r="AFJ45" s="342"/>
      <c r="AFK45" s="342"/>
      <c r="AFL45" s="342"/>
      <c r="AFM45" s="342"/>
      <c r="AFN45" s="342"/>
      <c r="AFO45" s="342"/>
      <c r="AFP45" s="342"/>
      <c r="AFQ45" s="342"/>
      <c r="AFR45" s="342"/>
      <c r="AFS45" s="342"/>
      <c r="AFT45" s="342"/>
      <c r="AFU45" s="342"/>
      <c r="AFV45" s="342"/>
      <c r="AFW45" s="342"/>
      <c r="AFX45" s="342"/>
      <c r="AFY45" s="342"/>
      <c r="AFZ45" s="342"/>
      <c r="AGA45" s="342"/>
      <c r="AGB45" s="342"/>
      <c r="AGC45" s="342"/>
      <c r="AGD45" s="342"/>
      <c r="AGE45" s="342"/>
      <c r="AGF45" s="342"/>
      <c r="AGG45" s="342"/>
      <c r="AGH45" s="342"/>
      <c r="AGI45" s="342"/>
      <c r="AGJ45" s="342"/>
      <c r="AGK45" s="342"/>
      <c r="AGL45" s="342"/>
      <c r="AGM45" s="342"/>
      <c r="AGN45" s="342"/>
      <c r="AGO45" s="342"/>
      <c r="AGP45" s="342"/>
      <c r="AGQ45" s="342"/>
      <c r="AGR45" s="342"/>
      <c r="AGS45" s="342"/>
      <c r="AGT45" s="342"/>
      <c r="AGU45" s="342"/>
      <c r="AGV45" s="342"/>
      <c r="AGW45" s="342"/>
      <c r="AGX45" s="342"/>
      <c r="AGY45" s="342"/>
      <c r="AGZ45" s="342"/>
      <c r="AHA45" s="342"/>
      <c r="AHB45" s="342"/>
      <c r="AHC45" s="342"/>
      <c r="AHD45" s="342"/>
      <c r="AHE45" s="342"/>
      <c r="AHF45" s="342"/>
      <c r="AHG45" s="342"/>
      <c r="AHH45" s="342"/>
      <c r="AHI45" s="342"/>
      <c r="AHJ45" s="342"/>
      <c r="AHK45" s="342"/>
      <c r="AHL45" s="342"/>
      <c r="AHM45" s="342"/>
      <c r="AHN45" s="342"/>
      <c r="AHO45" s="342"/>
      <c r="AHP45" s="342"/>
      <c r="AHQ45" s="342"/>
      <c r="AHR45" s="342"/>
      <c r="AHS45" s="342"/>
      <c r="AHT45" s="342"/>
      <c r="AHU45" s="342"/>
      <c r="AHV45" s="342"/>
      <c r="AHW45" s="342"/>
      <c r="AHX45" s="342"/>
      <c r="AHY45" s="342"/>
      <c r="AHZ45" s="342"/>
      <c r="AIA45" s="342"/>
      <c r="AIB45" s="342"/>
      <c r="AIC45" s="342"/>
      <c r="AID45" s="342"/>
      <c r="AIE45" s="342"/>
      <c r="AIF45" s="342"/>
      <c r="AIG45" s="342"/>
      <c r="AIH45" s="342"/>
      <c r="AII45" s="342"/>
      <c r="AIJ45" s="342"/>
      <c r="AIK45" s="342"/>
      <c r="AIL45" s="342"/>
      <c r="AIM45" s="342"/>
      <c r="AIN45" s="342"/>
      <c r="AIO45" s="342"/>
      <c r="AIP45" s="342"/>
      <c r="AIQ45" s="342"/>
      <c r="AIR45" s="342"/>
      <c r="AIS45" s="342"/>
      <c r="AIT45" s="342"/>
      <c r="AIU45" s="342"/>
      <c r="AIV45" s="342"/>
      <c r="AIW45" s="342"/>
      <c r="AIX45" s="342"/>
      <c r="AIY45" s="342"/>
      <c r="AIZ45" s="342"/>
      <c r="AJA45" s="342"/>
      <c r="AJB45" s="342"/>
      <c r="AJC45" s="342"/>
      <c r="AJD45" s="342"/>
      <c r="AJE45" s="342"/>
      <c r="AJF45" s="342"/>
      <c r="AJG45" s="342"/>
      <c r="AJH45" s="342"/>
      <c r="AJI45" s="342"/>
      <c r="AJJ45" s="342"/>
      <c r="AJK45" s="342"/>
      <c r="AJL45" s="342"/>
      <c r="AJM45" s="342"/>
      <c r="AJN45" s="342"/>
      <c r="AJO45" s="342"/>
      <c r="AJP45" s="342"/>
      <c r="AJQ45" s="342"/>
      <c r="AJR45" s="342"/>
      <c r="AJS45" s="342"/>
      <c r="AJT45" s="342"/>
      <c r="AJU45" s="342"/>
      <c r="AJV45" s="342"/>
      <c r="AJW45" s="342"/>
      <c r="AJX45" s="342"/>
      <c r="AJY45" s="342"/>
      <c r="AJZ45" s="342"/>
      <c r="AKA45" s="342"/>
      <c r="AKB45" s="342"/>
      <c r="AKC45" s="342"/>
      <c r="AKD45" s="342"/>
      <c r="AKE45" s="342"/>
      <c r="AKF45" s="342"/>
      <c r="AKG45" s="342"/>
      <c r="AKH45" s="342"/>
      <c r="AKI45" s="342"/>
      <c r="AKJ45" s="342"/>
      <c r="AKK45" s="342"/>
      <c r="AKL45" s="342"/>
      <c r="AKM45" s="342"/>
      <c r="AKN45" s="342"/>
      <c r="AKO45" s="342"/>
      <c r="AKP45" s="342"/>
      <c r="AKQ45" s="342"/>
      <c r="AKR45" s="342"/>
      <c r="AKS45" s="342"/>
      <c r="AKT45" s="342"/>
      <c r="AKU45" s="342"/>
    </row>
    <row r="46" spans="1:983" s="140" customFormat="1" ht="39.950000000000003" customHeight="1" x14ac:dyDescent="0.7">
      <c r="A46" s="339" t="s">
        <v>296</v>
      </c>
      <c r="B46" s="368">
        <v>95788510.000000015</v>
      </c>
      <c r="C46" s="368">
        <v>0</v>
      </c>
      <c r="D46" s="698"/>
      <c r="E46" s="368">
        <v>36739710</v>
      </c>
      <c r="F46" s="369">
        <v>110632634</v>
      </c>
      <c r="G46" s="368">
        <v>56022966.000000007</v>
      </c>
      <c r="H46" s="368">
        <v>19383876.975544486</v>
      </c>
      <c r="I46" s="368">
        <v>36834640</v>
      </c>
      <c r="J46" s="368">
        <v>355402336.97554451</v>
      </c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342"/>
      <c r="AE46" s="342"/>
      <c r="AF46" s="342"/>
      <c r="AG46" s="342"/>
      <c r="AH46" s="342"/>
      <c r="AI46" s="342"/>
      <c r="AJ46" s="342"/>
      <c r="AK46" s="342"/>
      <c r="AL46" s="342"/>
      <c r="AM46" s="342"/>
      <c r="AN46" s="342"/>
      <c r="AO46" s="342"/>
      <c r="AP46" s="342"/>
      <c r="AQ46" s="342"/>
      <c r="AR46" s="342"/>
      <c r="AS46" s="342"/>
      <c r="AT46" s="342"/>
      <c r="AU46" s="342"/>
      <c r="AV46" s="342"/>
      <c r="AW46" s="342"/>
      <c r="AX46" s="342"/>
      <c r="AY46" s="342"/>
      <c r="AZ46" s="342"/>
      <c r="BA46" s="342"/>
      <c r="BB46" s="342"/>
      <c r="BC46" s="342"/>
      <c r="BD46" s="342"/>
      <c r="BE46" s="342"/>
      <c r="BF46" s="342"/>
      <c r="BG46" s="342"/>
      <c r="BH46" s="342"/>
      <c r="BI46" s="342"/>
      <c r="BJ46" s="342"/>
      <c r="BK46" s="342"/>
      <c r="BL46" s="342"/>
      <c r="BM46" s="342"/>
      <c r="BN46" s="342"/>
      <c r="BO46" s="342"/>
      <c r="BP46" s="342"/>
      <c r="BQ46" s="342"/>
      <c r="BR46" s="342"/>
      <c r="BS46" s="342"/>
      <c r="BT46" s="342"/>
      <c r="BU46" s="342"/>
      <c r="BV46" s="342"/>
      <c r="BW46" s="342"/>
      <c r="BX46" s="342"/>
      <c r="BY46" s="342"/>
      <c r="BZ46" s="342"/>
      <c r="CA46" s="342"/>
      <c r="CB46" s="342"/>
      <c r="CC46" s="342"/>
      <c r="CD46" s="342"/>
      <c r="CE46" s="342"/>
      <c r="CF46" s="342"/>
      <c r="CG46" s="342"/>
      <c r="CH46" s="342"/>
      <c r="CI46" s="342"/>
      <c r="CJ46" s="342"/>
      <c r="CK46" s="342"/>
      <c r="CL46" s="342"/>
      <c r="CM46" s="342"/>
      <c r="CN46" s="342"/>
      <c r="CO46" s="342"/>
      <c r="CP46" s="342"/>
      <c r="CQ46" s="342"/>
      <c r="CR46" s="342"/>
      <c r="CS46" s="342"/>
      <c r="CT46" s="342"/>
      <c r="CU46" s="342"/>
      <c r="CV46" s="342"/>
      <c r="CW46" s="342"/>
      <c r="CX46" s="342"/>
      <c r="CY46" s="342"/>
      <c r="CZ46" s="342"/>
      <c r="DA46" s="342"/>
      <c r="DB46" s="342"/>
      <c r="DC46" s="342"/>
      <c r="DD46" s="342"/>
      <c r="DE46" s="342"/>
      <c r="DF46" s="342"/>
      <c r="DG46" s="342"/>
      <c r="DH46" s="342"/>
      <c r="DI46" s="342"/>
      <c r="DJ46" s="342"/>
      <c r="DK46" s="342"/>
      <c r="DL46" s="342"/>
      <c r="DM46" s="342"/>
      <c r="DN46" s="342"/>
      <c r="DO46" s="342"/>
      <c r="DP46" s="342"/>
      <c r="DQ46" s="342"/>
      <c r="DR46" s="342"/>
      <c r="DS46" s="342"/>
      <c r="DT46" s="342"/>
      <c r="DU46" s="342"/>
      <c r="DV46" s="342"/>
      <c r="DW46" s="342"/>
      <c r="DX46" s="342"/>
      <c r="DY46" s="342"/>
      <c r="DZ46" s="342"/>
      <c r="EA46" s="342"/>
      <c r="EB46" s="342"/>
      <c r="EC46" s="342"/>
      <c r="ED46" s="342"/>
      <c r="EE46" s="342"/>
      <c r="EF46" s="342"/>
      <c r="EG46" s="342"/>
      <c r="EH46" s="342"/>
      <c r="EI46" s="342"/>
      <c r="EJ46" s="342"/>
      <c r="EK46" s="342"/>
      <c r="EL46" s="342"/>
      <c r="EM46" s="342"/>
      <c r="EN46" s="342"/>
      <c r="EO46" s="342"/>
      <c r="EP46" s="342"/>
      <c r="EQ46" s="342"/>
      <c r="ER46" s="342"/>
      <c r="ES46" s="342"/>
      <c r="ET46" s="342"/>
      <c r="EU46" s="342"/>
      <c r="EV46" s="342"/>
      <c r="EW46" s="342"/>
      <c r="EX46" s="342"/>
      <c r="EY46" s="342"/>
      <c r="EZ46" s="342"/>
      <c r="FA46" s="342"/>
      <c r="FB46" s="342"/>
      <c r="FC46" s="342"/>
      <c r="FD46" s="342"/>
      <c r="FE46" s="342"/>
      <c r="FF46" s="342"/>
      <c r="FG46" s="342"/>
      <c r="FH46" s="342"/>
      <c r="FI46" s="342"/>
      <c r="FJ46" s="342"/>
      <c r="FK46" s="342"/>
      <c r="FL46" s="342"/>
      <c r="FM46" s="342"/>
      <c r="FN46" s="342"/>
      <c r="FO46" s="342"/>
      <c r="FP46" s="342"/>
      <c r="FQ46" s="342"/>
      <c r="FR46" s="342"/>
      <c r="FS46" s="342"/>
      <c r="FT46" s="342"/>
      <c r="FU46" s="342"/>
      <c r="FV46" s="342"/>
      <c r="FW46" s="342"/>
      <c r="FX46" s="342"/>
      <c r="FY46" s="342"/>
      <c r="FZ46" s="342"/>
      <c r="GA46" s="342"/>
      <c r="GB46" s="342"/>
      <c r="GC46" s="342"/>
      <c r="GD46" s="342"/>
      <c r="GE46" s="342"/>
      <c r="GF46" s="342"/>
      <c r="GG46" s="342"/>
      <c r="GH46" s="342"/>
      <c r="GI46" s="342"/>
      <c r="GJ46" s="342"/>
      <c r="GK46" s="342"/>
      <c r="GL46" s="342"/>
      <c r="GM46" s="342"/>
      <c r="GN46" s="342"/>
      <c r="GO46" s="342"/>
      <c r="GP46" s="342"/>
      <c r="GQ46" s="342"/>
      <c r="GR46" s="342"/>
      <c r="GS46" s="342"/>
      <c r="GT46" s="342"/>
      <c r="GU46" s="342"/>
      <c r="GV46" s="342"/>
      <c r="GW46" s="342"/>
      <c r="GX46" s="342"/>
      <c r="GY46" s="342"/>
      <c r="GZ46" s="342"/>
      <c r="HA46" s="342"/>
      <c r="HB46" s="342"/>
      <c r="HC46" s="342"/>
      <c r="HD46" s="342"/>
      <c r="HE46" s="342"/>
      <c r="HF46" s="342"/>
      <c r="HG46" s="342"/>
      <c r="HH46" s="342"/>
      <c r="HI46" s="342"/>
      <c r="HJ46" s="342"/>
      <c r="HK46" s="342"/>
      <c r="HL46" s="342"/>
      <c r="HM46" s="342"/>
      <c r="HN46" s="342"/>
      <c r="HO46" s="342"/>
      <c r="HP46" s="342"/>
      <c r="HQ46" s="342"/>
      <c r="HR46" s="342"/>
      <c r="HS46" s="342"/>
      <c r="HT46" s="342"/>
      <c r="HU46" s="342"/>
      <c r="HV46" s="342"/>
      <c r="HW46" s="342"/>
      <c r="HX46" s="342"/>
      <c r="HY46" s="342"/>
      <c r="HZ46" s="342"/>
      <c r="IA46" s="342"/>
      <c r="IB46" s="342"/>
      <c r="IC46" s="342"/>
      <c r="ID46" s="342"/>
      <c r="IE46" s="342"/>
      <c r="IF46" s="342"/>
      <c r="IG46" s="342"/>
      <c r="IH46" s="342"/>
      <c r="II46" s="342"/>
      <c r="IJ46" s="342"/>
      <c r="IK46" s="342"/>
      <c r="IL46" s="342"/>
      <c r="IM46" s="342"/>
      <c r="IN46" s="342"/>
      <c r="IO46" s="342"/>
      <c r="IP46" s="342"/>
      <c r="IQ46" s="342"/>
      <c r="IR46" s="342"/>
      <c r="IS46" s="342"/>
      <c r="IT46" s="342"/>
      <c r="IU46" s="342"/>
      <c r="IV46" s="342"/>
      <c r="IW46" s="342"/>
      <c r="IX46" s="342"/>
      <c r="IY46" s="342"/>
      <c r="IZ46" s="342"/>
      <c r="JA46" s="342"/>
      <c r="JB46" s="342"/>
      <c r="JC46" s="342"/>
      <c r="JD46" s="342"/>
      <c r="JE46" s="342"/>
      <c r="JF46" s="342"/>
      <c r="JG46" s="342"/>
      <c r="JH46" s="342"/>
      <c r="JI46" s="342"/>
      <c r="JJ46" s="342"/>
      <c r="JK46" s="342"/>
      <c r="JL46" s="342"/>
      <c r="JM46" s="342"/>
      <c r="JN46" s="342"/>
      <c r="JO46" s="342"/>
      <c r="JP46" s="342"/>
      <c r="JQ46" s="342"/>
      <c r="JR46" s="342"/>
      <c r="JS46" s="342"/>
      <c r="JT46" s="342"/>
      <c r="JU46" s="342"/>
      <c r="JV46" s="342"/>
      <c r="JW46" s="342"/>
      <c r="JX46" s="342"/>
      <c r="JY46" s="342"/>
      <c r="JZ46" s="342"/>
      <c r="KA46" s="342"/>
      <c r="KB46" s="342"/>
      <c r="KC46" s="342"/>
      <c r="KD46" s="342"/>
      <c r="KE46" s="342"/>
      <c r="KF46" s="342"/>
      <c r="KG46" s="342"/>
      <c r="KH46" s="342"/>
      <c r="KI46" s="342"/>
      <c r="KJ46" s="342"/>
      <c r="KK46" s="342"/>
      <c r="KL46" s="342"/>
      <c r="KM46" s="342"/>
      <c r="KN46" s="342"/>
      <c r="KO46" s="342"/>
      <c r="KP46" s="342"/>
      <c r="KQ46" s="342"/>
      <c r="KR46" s="342"/>
      <c r="KS46" s="342"/>
      <c r="KT46" s="342"/>
      <c r="KU46" s="342"/>
      <c r="KV46" s="342"/>
      <c r="KW46" s="342"/>
      <c r="KX46" s="342"/>
      <c r="KY46" s="342"/>
      <c r="KZ46" s="342"/>
      <c r="LA46" s="342"/>
      <c r="LB46" s="342"/>
      <c r="LC46" s="342"/>
      <c r="LD46" s="342"/>
      <c r="LE46" s="342"/>
      <c r="LF46" s="342"/>
      <c r="LG46" s="342"/>
      <c r="LH46" s="342"/>
      <c r="LI46" s="342"/>
      <c r="LJ46" s="342"/>
      <c r="LK46" s="342"/>
      <c r="LL46" s="342"/>
      <c r="LM46" s="342"/>
      <c r="LN46" s="342"/>
      <c r="LO46" s="342"/>
      <c r="LP46" s="342"/>
      <c r="LQ46" s="342"/>
      <c r="LR46" s="342"/>
      <c r="LS46" s="342"/>
      <c r="LT46" s="342"/>
      <c r="LU46" s="342"/>
      <c r="LV46" s="342"/>
      <c r="LW46" s="342"/>
      <c r="LX46" s="342"/>
      <c r="LY46" s="342"/>
      <c r="LZ46" s="342"/>
      <c r="MA46" s="342"/>
      <c r="MB46" s="342"/>
      <c r="MC46" s="342"/>
      <c r="MD46" s="342"/>
      <c r="ME46" s="342"/>
      <c r="MF46" s="342"/>
      <c r="MG46" s="342"/>
      <c r="MH46" s="342"/>
      <c r="MI46" s="342"/>
      <c r="MJ46" s="342"/>
      <c r="MK46" s="342"/>
      <c r="ML46" s="342"/>
      <c r="MM46" s="342"/>
      <c r="MN46" s="342"/>
      <c r="MO46" s="342"/>
      <c r="MP46" s="342"/>
      <c r="MQ46" s="342"/>
      <c r="MR46" s="342"/>
      <c r="MS46" s="342"/>
      <c r="MT46" s="342"/>
      <c r="MU46" s="342"/>
      <c r="MV46" s="342"/>
      <c r="MW46" s="342"/>
      <c r="MX46" s="342"/>
      <c r="MY46" s="342"/>
      <c r="MZ46" s="342"/>
      <c r="NA46" s="342"/>
      <c r="NB46" s="342"/>
      <c r="NC46" s="342"/>
      <c r="ND46" s="342"/>
      <c r="NE46" s="342"/>
      <c r="NF46" s="342"/>
      <c r="NG46" s="342"/>
      <c r="NH46" s="342"/>
      <c r="NI46" s="342"/>
      <c r="NJ46" s="342"/>
      <c r="NK46" s="342"/>
      <c r="NL46" s="342"/>
      <c r="NM46" s="342"/>
      <c r="NN46" s="342"/>
      <c r="NO46" s="342"/>
      <c r="NP46" s="342"/>
      <c r="NQ46" s="342"/>
      <c r="NR46" s="342"/>
      <c r="NS46" s="342"/>
      <c r="NT46" s="342"/>
      <c r="NU46" s="342"/>
      <c r="NV46" s="342"/>
      <c r="NW46" s="342"/>
      <c r="NX46" s="342"/>
      <c r="NY46" s="342"/>
      <c r="NZ46" s="342"/>
      <c r="OA46" s="342"/>
      <c r="OB46" s="342"/>
      <c r="OC46" s="342"/>
      <c r="OD46" s="342"/>
      <c r="OE46" s="342"/>
      <c r="OF46" s="342"/>
      <c r="OG46" s="342"/>
      <c r="OH46" s="342"/>
      <c r="OI46" s="342"/>
      <c r="OJ46" s="342"/>
      <c r="OK46" s="342"/>
      <c r="OL46" s="342"/>
      <c r="OM46" s="342"/>
      <c r="ON46" s="342"/>
      <c r="OO46" s="342"/>
      <c r="OP46" s="342"/>
      <c r="OQ46" s="342"/>
      <c r="OR46" s="342"/>
      <c r="OS46" s="342"/>
      <c r="OT46" s="342"/>
      <c r="OU46" s="342"/>
      <c r="OV46" s="342"/>
      <c r="OW46" s="342"/>
      <c r="OX46" s="342"/>
      <c r="OY46" s="342"/>
      <c r="OZ46" s="342"/>
      <c r="PA46" s="342"/>
      <c r="PB46" s="342"/>
      <c r="PC46" s="342"/>
      <c r="PD46" s="342"/>
      <c r="PE46" s="342"/>
      <c r="PF46" s="342"/>
      <c r="PG46" s="342"/>
      <c r="PH46" s="342"/>
      <c r="PI46" s="342"/>
      <c r="PJ46" s="342"/>
      <c r="PK46" s="342"/>
      <c r="PL46" s="342"/>
      <c r="PM46" s="342"/>
      <c r="PN46" s="342"/>
      <c r="PO46" s="342"/>
      <c r="PP46" s="342"/>
      <c r="PQ46" s="342"/>
      <c r="PR46" s="342"/>
      <c r="PS46" s="342"/>
      <c r="PT46" s="342"/>
      <c r="PU46" s="342"/>
      <c r="PV46" s="342"/>
      <c r="PW46" s="342"/>
      <c r="PX46" s="342"/>
      <c r="PY46" s="342"/>
      <c r="PZ46" s="342"/>
      <c r="QA46" s="342"/>
      <c r="QB46" s="342"/>
      <c r="QC46" s="342"/>
      <c r="QD46" s="342"/>
      <c r="QE46" s="342"/>
      <c r="QF46" s="342"/>
      <c r="QG46" s="342"/>
      <c r="QH46" s="342"/>
      <c r="QI46" s="342"/>
      <c r="QJ46" s="342"/>
      <c r="QK46" s="342"/>
      <c r="QL46" s="342"/>
      <c r="QM46" s="342"/>
      <c r="QN46" s="342"/>
      <c r="QO46" s="342"/>
      <c r="QP46" s="342"/>
      <c r="QQ46" s="342"/>
      <c r="QR46" s="342"/>
      <c r="QS46" s="342"/>
      <c r="QT46" s="342"/>
      <c r="QU46" s="342"/>
      <c r="QV46" s="342"/>
      <c r="QW46" s="342"/>
      <c r="QX46" s="342"/>
      <c r="QY46" s="342"/>
      <c r="QZ46" s="342"/>
      <c r="RA46" s="342"/>
      <c r="RB46" s="342"/>
      <c r="RC46" s="342"/>
      <c r="RD46" s="342"/>
      <c r="RE46" s="342"/>
      <c r="RF46" s="342"/>
      <c r="RG46" s="342"/>
      <c r="RH46" s="342"/>
      <c r="RI46" s="342"/>
      <c r="RJ46" s="342"/>
      <c r="RK46" s="342"/>
      <c r="RL46" s="342"/>
      <c r="RM46" s="342"/>
      <c r="RN46" s="342"/>
      <c r="RO46" s="342"/>
      <c r="RP46" s="342"/>
      <c r="RQ46" s="342"/>
      <c r="RR46" s="342"/>
      <c r="RS46" s="342"/>
      <c r="RT46" s="342"/>
      <c r="RU46" s="342"/>
      <c r="RV46" s="342"/>
      <c r="RW46" s="342"/>
      <c r="RX46" s="342"/>
      <c r="RY46" s="342"/>
      <c r="RZ46" s="342"/>
      <c r="SA46" s="342"/>
      <c r="SB46" s="342"/>
      <c r="SC46" s="342"/>
      <c r="SD46" s="342"/>
      <c r="SE46" s="342"/>
      <c r="SF46" s="342"/>
      <c r="SG46" s="342"/>
      <c r="SH46" s="342"/>
      <c r="SI46" s="342"/>
      <c r="SJ46" s="342"/>
      <c r="SK46" s="342"/>
      <c r="SL46" s="342"/>
      <c r="SM46" s="342"/>
      <c r="SN46" s="342"/>
      <c r="SO46" s="342"/>
      <c r="SP46" s="342"/>
      <c r="SQ46" s="342"/>
      <c r="SR46" s="342"/>
      <c r="SS46" s="342"/>
      <c r="ST46" s="342"/>
      <c r="SU46" s="342"/>
      <c r="SV46" s="342"/>
      <c r="SW46" s="342"/>
      <c r="SX46" s="342"/>
      <c r="SY46" s="342"/>
      <c r="SZ46" s="342"/>
      <c r="TA46" s="342"/>
      <c r="TB46" s="342"/>
      <c r="TC46" s="342"/>
      <c r="TD46" s="342"/>
      <c r="TE46" s="342"/>
      <c r="TF46" s="342"/>
      <c r="TG46" s="342"/>
      <c r="TH46" s="342"/>
      <c r="TI46" s="342"/>
      <c r="TJ46" s="342"/>
      <c r="TK46" s="342"/>
      <c r="TL46" s="342"/>
      <c r="TM46" s="342"/>
      <c r="TN46" s="342"/>
      <c r="TO46" s="342"/>
      <c r="TP46" s="342"/>
      <c r="TQ46" s="342"/>
      <c r="TR46" s="342"/>
      <c r="TS46" s="342"/>
      <c r="TT46" s="342"/>
      <c r="TU46" s="342"/>
      <c r="TV46" s="342"/>
      <c r="TW46" s="342"/>
      <c r="TX46" s="342"/>
      <c r="TY46" s="342"/>
      <c r="TZ46" s="342"/>
      <c r="UA46" s="342"/>
      <c r="UB46" s="342"/>
      <c r="UC46" s="342"/>
      <c r="UD46" s="342"/>
      <c r="UE46" s="342"/>
      <c r="UF46" s="342"/>
      <c r="UG46" s="342"/>
      <c r="UH46" s="342"/>
      <c r="UI46" s="342"/>
      <c r="UJ46" s="342"/>
      <c r="UK46" s="342"/>
      <c r="UL46" s="342"/>
      <c r="UM46" s="342"/>
      <c r="UN46" s="342"/>
      <c r="UO46" s="342"/>
      <c r="UP46" s="342"/>
      <c r="UQ46" s="342"/>
      <c r="UR46" s="342"/>
      <c r="US46" s="342"/>
      <c r="UT46" s="342"/>
      <c r="UU46" s="342"/>
      <c r="UV46" s="342"/>
      <c r="UW46" s="342"/>
      <c r="UX46" s="342"/>
      <c r="UY46" s="342"/>
      <c r="UZ46" s="342"/>
      <c r="VA46" s="342"/>
      <c r="VB46" s="342"/>
      <c r="VC46" s="342"/>
      <c r="VD46" s="342"/>
      <c r="VE46" s="342"/>
      <c r="VF46" s="342"/>
      <c r="VG46" s="342"/>
      <c r="VH46" s="342"/>
      <c r="VI46" s="342"/>
      <c r="VJ46" s="342"/>
      <c r="VK46" s="342"/>
      <c r="VL46" s="342"/>
      <c r="VM46" s="342"/>
      <c r="VN46" s="342"/>
      <c r="VO46" s="342"/>
      <c r="VP46" s="342"/>
      <c r="VQ46" s="342"/>
      <c r="VR46" s="342"/>
      <c r="VS46" s="342"/>
      <c r="VT46" s="342"/>
      <c r="VU46" s="342"/>
      <c r="VV46" s="342"/>
      <c r="VW46" s="342"/>
      <c r="VX46" s="342"/>
      <c r="VY46" s="342"/>
      <c r="VZ46" s="342"/>
      <c r="WA46" s="342"/>
      <c r="WB46" s="342"/>
      <c r="WC46" s="342"/>
      <c r="WD46" s="342"/>
      <c r="WE46" s="342"/>
      <c r="WF46" s="342"/>
      <c r="WG46" s="342"/>
      <c r="WH46" s="342"/>
      <c r="WI46" s="342"/>
      <c r="WJ46" s="342"/>
      <c r="WK46" s="342"/>
      <c r="WL46" s="342"/>
      <c r="WM46" s="342"/>
      <c r="WN46" s="342"/>
      <c r="WO46" s="342"/>
      <c r="WP46" s="342"/>
      <c r="WQ46" s="342"/>
      <c r="WR46" s="342"/>
      <c r="WS46" s="342"/>
      <c r="WT46" s="342"/>
      <c r="WU46" s="342"/>
      <c r="WV46" s="342"/>
      <c r="WW46" s="342"/>
      <c r="WX46" s="342"/>
      <c r="WY46" s="342"/>
      <c r="WZ46" s="342"/>
      <c r="XA46" s="342"/>
      <c r="XB46" s="342"/>
      <c r="XC46" s="342"/>
      <c r="XD46" s="342"/>
      <c r="XE46" s="342"/>
      <c r="XF46" s="342"/>
      <c r="XG46" s="342"/>
      <c r="XH46" s="342"/>
      <c r="XI46" s="342"/>
      <c r="XJ46" s="342"/>
      <c r="XK46" s="342"/>
      <c r="XL46" s="342"/>
      <c r="XM46" s="342"/>
      <c r="XN46" s="342"/>
      <c r="XO46" s="342"/>
      <c r="XP46" s="342"/>
      <c r="XQ46" s="342"/>
      <c r="XR46" s="342"/>
      <c r="XS46" s="342"/>
      <c r="XT46" s="342"/>
      <c r="XU46" s="342"/>
      <c r="XV46" s="342"/>
      <c r="XW46" s="342"/>
      <c r="XX46" s="342"/>
      <c r="XY46" s="342"/>
      <c r="XZ46" s="342"/>
      <c r="YA46" s="342"/>
      <c r="YB46" s="342"/>
      <c r="YC46" s="342"/>
      <c r="YD46" s="342"/>
      <c r="YE46" s="342"/>
      <c r="YF46" s="342"/>
      <c r="YG46" s="342"/>
      <c r="YH46" s="342"/>
      <c r="YI46" s="342"/>
      <c r="YJ46" s="342"/>
      <c r="YK46" s="342"/>
      <c r="YL46" s="342"/>
      <c r="YM46" s="342"/>
      <c r="YN46" s="342"/>
      <c r="YO46" s="342"/>
      <c r="YP46" s="342"/>
      <c r="YQ46" s="342"/>
      <c r="YR46" s="342"/>
      <c r="YS46" s="342"/>
      <c r="YT46" s="342"/>
      <c r="YU46" s="342"/>
      <c r="YV46" s="342"/>
      <c r="YW46" s="342"/>
      <c r="YX46" s="342"/>
      <c r="YY46" s="342"/>
      <c r="YZ46" s="342"/>
      <c r="ZA46" s="342"/>
      <c r="ZB46" s="342"/>
      <c r="ZC46" s="342"/>
      <c r="ZD46" s="342"/>
      <c r="ZE46" s="342"/>
      <c r="ZF46" s="342"/>
      <c r="ZG46" s="342"/>
      <c r="ZH46" s="342"/>
      <c r="ZI46" s="342"/>
      <c r="ZJ46" s="342"/>
      <c r="ZK46" s="342"/>
      <c r="ZL46" s="342"/>
      <c r="ZM46" s="342"/>
      <c r="ZN46" s="342"/>
      <c r="ZO46" s="342"/>
      <c r="ZP46" s="342"/>
      <c r="ZQ46" s="342"/>
      <c r="ZR46" s="342"/>
      <c r="ZS46" s="342"/>
      <c r="ZT46" s="342"/>
      <c r="ZU46" s="342"/>
      <c r="ZV46" s="342"/>
      <c r="ZW46" s="342"/>
      <c r="ZX46" s="342"/>
      <c r="ZY46" s="342"/>
      <c r="ZZ46" s="342"/>
      <c r="AAA46" s="342"/>
      <c r="AAB46" s="342"/>
      <c r="AAC46" s="342"/>
      <c r="AAD46" s="342"/>
      <c r="AAE46" s="342"/>
      <c r="AAF46" s="342"/>
      <c r="AAG46" s="342"/>
      <c r="AAH46" s="342"/>
      <c r="AAI46" s="342"/>
      <c r="AAJ46" s="342"/>
      <c r="AAK46" s="342"/>
      <c r="AAL46" s="342"/>
      <c r="AAM46" s="342"/>
      <c r="AAN46" s="342"/>
      <c r="AAO46" s="342"/>
      <c r="AAP46" s="342"/>
      <c r="AAQ46" s="342"/>
      <c r="AAR46" s="342"/>
      <c r="AAS46" s="342"/>
      <c r="AAT46" s="342"/>
      <c r="AAU46" s="342"/>
      <c r="AAV46" s="342"/>
      <c r="AAW46" s="342"/>
      <c r="AAX46" s="342"/>
      <c r="AAY46" s="342"/>
      <c r="AAZ46" s="342"/>
      <c r="ABA46" s="342"/>
      <c r="ABB46" s="342"/>
      <c r="ABC46" s="342"/>
      <c r="ABD46" s="342"/>
      <c r="ABE46" s="342"/>
      <c r="ABF46" s="342"/>
      <c r="ABG46" s="342"/>
      <c r="ABH46" s="342"/>
      <c r="ABI46" s="342"/>
      <c r="ABJ46" s="342"/>
      <c r="ABK46" s="342"/>
      <c r="ABL46" s="342"/>
      <c r="ABM46" s="342"/>
      <c r="ABN46" s="342"/>
      <c r="ABO46" s="342"/>
      <c r="ABP46" s="342"/>
      <c r="ABQ46" s="342"/>
      <c r="ABR46" s="342"/>
      <c r="ABS46" s="342"/>
      <c r="ABT46" s="342"/>
      <c r="ABU46" s="342"/>
      <c r="ABV46" s="342"/>
      <c r="ABW46" s="342"/>
      <c r="ABX46" s="342"/>
      <c r="ABY46" s="342"/>
      <c r="ABZ46" s="342"/>
      <c r="ACA46" s="342"/>
      <c r="ACB46" s="342"/>
      <c r="ACC46" s="342"/>
      <c r="ACD46" s="342"/>
      <c r="ACE46" s="342"/>
      <c r="ACF46" s="342"/>
      <c r="ACG46" s="342"/>
      <c r="ACH46" s="342"/>
      <c r="ACI46" s="342"/>
      <c r="ACJ46" s="342"/>
      <c r="ACK46" s="342"/>
      <c r="ACL46" s="342"/>
      <c r="ACM46" s="342"/>
      <c r="ACN46" s="342"/>
      <c r="ACO46" s="342"/>
      <c r="ACP46" s="342"/>
      <c r="ACQ46" s="342"/>
      <c r="ACR46" s="342"/>
      <c r="ACS46" s="342"/>
      <c r="ACT46" s="342"/>
      <c r="ACU46" s="342"/>
      <c r="ACV46" s="342"/>
      <c r="ACW46" s="342"/>
      <c r="ACX46" s="342"/>
      <c r="ACY46" s="342"/>
      <c r="ACZ46" s="342"/>
      <c r="ADA46" s="342"/>
      <c r="ADB46" s="342"/>
      <c r="ADC46" s="342"/>
      <c r="ADD46" s="342"/>
      <c r="ADE46" s="342"/>
      <c r="ADF46" s="342"/>
      <c r="ADG46" s="342"/>
      <c r="ADH46" s="342"/>
      <c r="ADI46" s="342"/>
      <c r="ADJ46" s="342"/>
      <c r="ADK46" s="342"/>
      <c r="ADL46" s="342"/>
      <c r="ADM46" s="342"/>
      <c r="ADN46" s="342"/>
      <c r="ADO46" s="342"/>
      <c r="ADP46" s="342"/>
      <c r="ADQ46" s="342"/>
      <c r="ADR46" s="342"/>
      <c r="ADS46" s="342"/>
      <c r="ADT46" s="342"/>
      <c r="ADU46" s="342"/>
      <c r="ADV46" s="342"/>
      <c r="ADW46" s="342"/>
      <c r="ADX46" s="342"/>
      <c r="ADY46" s="342"/>
      <c r="ADZ46" s="342"/>
      <c r="AEA46" s="342"/>
      <c r="AEB46" s="342"/>
      <c r="AEC46" s="342"/>
      <c r="AED46" s="342"/>
      <c r="AEE46" s="342"/>
      <c r="AEF46" s="342"/>
      <c r="AEG46" s="342"/>
      <c r="AEH46" s="342"/>
      <c r="AEI46" s="342"/>
      <c r="AEJ46" s="342"/>
      <c r="AEK46" s="342"/>
      <c r="AEL46" s="342"/>
      <c r="AEM46" s="342"/>
      <c r="AEN46" s="342"/>
      <c r="AEO46" s="342"/>
      <c r="AEP46" s="342"/>
      <c r="AEQ46" s="342"/>
      <c r="AER46" s="342"/>
      <c r="AES46" s="342"/>
      <c r="AET46" s="342"/>
      <c r="AEU46" s="342"/>
      <c r="AEV46" s="342"/>
      <c r="AEW46" s="342"/>
      <c r="AEX46" s="342"/>
      <c r="AEY46" s="342"/>
      <c r="AEZ46" s="342"/>
      <c r="AFA46" s="342"/>
      <c r="AFB46" s="342"/>
      <c r="AFC46" s="342"/>
      <c r="AFD46" s="342"/>
      <c r="AFE46" s="342"/>
      <c r="AFF46" s="342"/>
      <c r="AFG46" s="342"/>
      <c r="AFH46" s="342"/>
      <c r="AFI46" s="342"/>
      <c r="AFJ46" s="342"/>
      <c r="AFK46" s="342"/>
      <c r="AFL46" s="342"/>
      <c r="AFM46" s="342"/>
      <c r="AFN46" s="342"/>
      <c r="AFO46" s="342"/>
      <c r="AFP46" s="342"/>
      <c r="AFQ46" s="342"/>
      <c r="AFR46" s="342"/>
      <c r="AFS46" s="342"/>
      <c r="AFT46" s="342"/>
      <c r="AFU46" s="342"/>
      <c r="AFV46" s="342"/>
      <c r="AFW46" s="342"/>
      <c r="AFX46" s="342"/>
      <c r="AFY46" s="342"/>
      <c r="AFZ46" s="342"/>
      <c r="AGA46" s="342"/>
      <c r="AGB46" s="342"/>
      <c r="AGC46" s="342"/>
      <c r="AGD46" s="342"/>
      <c r="AGE46" s="342"/>
      <c r="AGF46" s="342"/>
      <c r="AGG46" s="342"/>
      <c r="AGH46" s="342"/>
      <c r="AGI46" s="342"/>
      <c r="AGJ46" s="342"/>
      <c r="AGK46" s="342"/>
      <c r="AGL46" s="342"/>
      <c r="AGM46" s="342"/>
      <c r="AGN46" s="342"/>
      <c r="AGO46" s="342"/>
      <c r="AGP46" s="342"/>
      <c r="AGQ46" s="342"/>
      <c r="AGR46" s="342"/>
      <c r="AGS46" s="342"/>
      <c r="AGT46" s="342"/>
      <c r="AGU46" s="342"/>
      <c r="AGV46" s="342"/>
      <c r="AGW46" s="342"/>
      <c r="AGX46" s="342"/>
      <c r="AGY46" s="342"/>
      <c r="AGZ46" s="342"/>
      <c r="AHA46" s="342"/>
      <c r="AHB46" s="342"/>
      <c r="AHC46" s="342"/>
      <c r="AHD46" s="342"/>
      <c r="AHE46" s="342"/>
      <c r="AHF46" s="342"/>
      <c r="AHG46" s="342"/>
      <c r="AHH46" s="342"/>
      <c r="AHI46" s="342"/>
      <c r="AHJ46" s="342"/>
      <c r="AHK46" s="342"/>
      <c r="AHL46" s="342"/>
      <c r="AHM46" s="342"/>
      <c r="AHN46" s="342"/>
      <c r="AHO46" s="342"/>
      <c r="AHP46" s="342"/>
      <c r="AHQ46" s="342"/>
      <c r="AHR46" s="342"/>
      <c r="AHS46" s="342"/>
      <c r="AHT46" s="342"/>
      <c r="AHU46" s="342"/>
      <c r="AHV46" s="342"/>
      <c r="AHW46" s="342"/>
      <c r="AHX46" s="342"/>
      <c r="AHY46" s="342"/>
      <c r="AHZ46" s="342"/>
      <c r="AIA46" s="342"/>
      <c r="AIB46" s="342"/>
      <c r="AIC46" s="342"/>
      <c r="AID46" s="342"/>
      <c r="AIE46" s="342"/>
      <c r="AIF46" s="342"/>
      <c r="AIG46" s="342"/>
      <c r="AIH46" s="342"/>
      <c r="AII46" s="342"/>
      <c r="AIJ46" s="342"/>
      <c r="AIK46" s="342"/>
      <c r="AIL46" s="342"/>
      <c r="AIM46" s="342"/>
      <c r="AIN46" s="342"/>
      <c r="AIO46" s="342"/>
      <c r="AIP46" s="342"/>
      <c r="AIQ46" s="342"/>
      <c r="AIR46" s="342"/>
      <c r="AIS46" s="342"/>
      <c r="AIT46" s="342"/>
      <c r="AIU46" s="342"/>
      <c r="AIV46" s="342"/>
      <c r="AIW46" s="342"/>
      <c r="AIX46" s="342"/>
      <c r="AIY46" s="342"/>
      <c r="AIZ46" s="342"/>
      <c r="AJA46" s="342"/>
      <c r="AJB46" s="342"/>
      <c r="AJC46" s="342"/>
      <c r="AJD46" s="342"/>
      <c r="AJE46" s="342"/>
      <c r="AJF46" s="342"/>
      <c r="AJG46" s="342"/>
      <c r="AJH46" s="342"/>
      <c r="AJI46" s="342"/>
      <c r="AJJ46" s="342"/>
      <c r="AJK46" s="342"/>
      <c r="AJL46" s="342"/>
      <c r="AJM46" s="342"/>
      <c r="AJN46" s="342"/>
      <c r="AJO46" s="342"/>
      <c r="AJP46" s="342"/>
      <c r="AJQ46" s="342"/>
      <c r="AJR46" s="342"/>
      <c r="AJS46" s="342"/>
      <c r="AJT46" s="342"/>
      <c r="AJU46" s="342"/>
      <c r="AJV46" s="342"/>
      <c r="AJW46" s="342"/>
      <c r="AJX46" s="342"/>
      <c r="AJY46" s="342"/>
      <c r="AJZ46" s="342"/>
      <c r="AKA46" s="342"/>
      <c r="AKB46" s="342"/>
      <c r="AKC46" s="342"/>
      <c r="AKD46" s="342"/>
      <c r="AKE46" s="342"/>
      <c r="AKF46" s="342"/>
      <c r="AKG46" s="342"/>
      <c r="AKH46" s="342"/>
      <c r="AKI46" s="342"/>
      <c r="AKJ46" s="342"/>
      <c r="AKK46" s="342"/>
      <c r="AKL46" s="342"/>
      <c r="AKM46" s="342"/>
      <c r="AKN46" s="342"/>
      <c r="AKO46" s="342"/>
      <c r="AKP46" s="342"/>
      <c r="AKQ46" s="342"/>
      <c r="AKR46" s="342"/>
      <c r="AKS46" s="342"/>
      <c r="AKT46" s="342"/>
      <c r="AKU46" s="342"/>
    </row>
    <row r="47" spans="1:983" s="140" customFormat="1" ht="39.950000000000003" customHeight="1" x14ac:dyDescent="0.7">
      <c r="A47" s="339" t="s">
        <v>383</v>
      </c>
      <c r="B47" s="368">
        <v>135277280.18673065</v>
      </c>
      <c r="C47" s="697"/>
      <c r="D47" s="698"/>
      <c r="E47" s="697"/>
      <c r="F47" s="698"/>
      <c r="G47" s="697"/>
      <c r="H47" s="697"/>
      <c r="I47" s="697"/>
      <c r="J47" s="368">
        <v>135277280.18673065</v>
      </c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  <c r="AA47" s="342"/>
      <c r="AB47" s="342"/>
      <c r="AC47" s="342"/>
      <c r="AD47" s="342"/>
      <c r="AE47" s="342"/>
      <c r="AF47" s="342"/>
      <c r="AG47" s="342"/>
      <c r="AH47" s="342"/>
      <c r="AI47" s="342"/>
      <c r="AJ47" s="342"/>
      <c r="AK47" s="342"/>
      <c r="AL47" s="342"/>
      <c r="AM47" s="342"/>
      <c r="AN47" s="342"/>
      <c r="AO47" s="342"/>
      <c r="AP47" s="342"/>
      <c r="AQ47" s="342"/>
      <c r="AR47" s="342"/>
      <c r="AS47" s="342"/>
      <c r="AT47" s="342"/>
      <c r="AU47" s="342"/>
      <c r="AV47" s="342"/>
      <c r="AW47" s="342"/>
      <c r="AX47" s="342"/>
      <c r="AY47" s="342"/>
      <c r="AZ47" s="342"/>
      <c r="BA47" s="342"/>
      <c r="BB47" s="342"/>
      <c r="BC47" s="342"/>
      <c r="BD47" s="342"/>
      <c r="BE47" s="342"/>
      <c r="BF47" s="342"/>
      <c r="BG47" s="342"/>
      <c r="BH47" s="342"/>
      <c r="BI47" s="342"/>
      <c r="BJ47" s="342"/>
      <c r="BK47" s="342"/>
      <c r="BL47" s="342"/>
      <c r="BM47" s="342"/>
      <c r="BN47" s="342"/>
      <c r="BO47" s="342"/>
      <c r="BP47" s="342"/>
      <c r="BQ47" s="342"/>
      <c r="BR47" s="342"/>
      <c r="BS47" s="342"/>
      <c r="BT47" s="342"/>
      <c r="BU47" s="342"/>
      <c r="BV47" s="342"/>
      <c r="BW47" s="342"/>
      <c r="BX47" s="342"/>
      <c r="BY47" s="342"/>
      <c r="BZ47" s="342"/>
      <c r="CA47" s="342"/>
      <c r="CB47" s="342"/>
      <c r="CC47" s="342"/>
      <c r="CD47" s="342"/>
      <c r="CE47" s="342"/>
      <c r="CF47" s="342"/>
      <c r="CG47" s="342"/>
      <c r="CH47" s="342"/>
      <c r="CI47" s="342"/>
      <c r="CJ47" s="342"/>
      <c r="CK47" s="342"/>
      <c r="CL47" s="342"/>
      <c r="CM47" s="342"/>
      <c r="CN47" s="342"/>
      <c r="CO47" s="342"/>
      <c r="CP47" s="342"/>
      <c r="CQ47" s="342"/>
      <c r="CR47" s="342"/>
      <c r="CS47" s="342"/>
      <c r="CT47" s="342"/>
      <c r="CU47" s="342"/>
      <c r="CV47" s="342"/>
      <c r="CW47" s="342"/>
      <c r="CX47" s="342"/>
      <c r="CY47" s="342"/>
      <c r="CZ47" s="342"/>
      <c r="DA47" s="342"/>
      <c r="DB47" s="342"/>
      <c r="DC47" s="342"/>
      <c r="DD47" s="342"/>
      <c r="DE47" s="342"/>
      <c r="DF47" s="342"/>
      <c r="DG47" s="342"/>
      <c r="DH47" s="342"/>
      <c r="DI47" s="342"/>
      <c r="DJ47" s="342"/>
      <c r="DK47" s="342"/>
      <c r="DL47" s="342"/>
      <c r="DM47" s="342"/>
      <c r="DN47" s="342"/>
      <c r="DO47" s="342"/>
      <c r="DP47" s="342"/>
      <c r="DQ47" s="342"/>
      <c r="DR47" s="342"/>
      <c r="DS47" s="342"/>
      <c r="DT47" s="342"/>
      <c r="DU47" s="342"/>
      <c r="DV47" s="342"/>
      <c r="DW47" s="342"/>
      <c r="DX47" s="342"/>
      <c r="DY47" s="342"/>
      <c r="DZ47" s="342"/>
      <c r="EA47" s="342"/>
      <c r="EB47" s="342"/>
      <c r="EC47" s="342"/>
      <c r="ED47" s="342"/>
      <c r="EE47" s="342"/>
      <c r="EF47" s="342"/>
      <c r="EG47" s="342"/>
      <c r="EH47" s="342"/>
      <c r="EI47" s="342"/>
      <c r="EJ47" s="342"/>
      <c r="EK47" s="342"/>
      <c r="EL47" s="342"/>
      <c r="EM47" s="342"/>
      <c r="EN47" s="342"/>
      <c r="EO47" s="342"/>
      <c r="EP47" s="342"/>
      <c r="EQ47" s="342"/>
      <c r="ER47" s="342"/>
      <c r="ES47" s="342"/>
      <c r="ET47" s="342"/>
      <c r="EU47" s="342"/>
      <c r="EV47" s="342"/>
      <c r="EW47" s="342"/>
      <c r="EX47" s="342"/>
      <c r="EY47" s="342"/>
      <c r="EZ47" s="342"/>
      <c r="FA47" s="342"/>
      <c r="FB47" s="342"/>
      <c r="FC47" s="342"/>
      <c r="FD47" s="342"/>
      <c r="FE47" s="342"/>
      <c r="FF47" s="342"/>
      <c r="FG47" s="342"/>
      <c r="FH47" s="342"/>
      <c r="FI47" s="342"/>
      <c r="FJ47" s="342"/>
      <c r="FK47" s="342"/>
      <c r="FL47" s="342"/>
      <c r="FM47" s="342"/>
      <c r="FN47" s="342"/>
      <c r="FO47" s="342"/>
      <c r="FP47" s="342"/>
      <c r="FQ47" s="342"/>
      <c r="FR47" s="342"/>
      <c r="FS47" s="342"/>
      <c r="FT47" s="342"/>
      <c r="FU47" s="342"/>
      <c r="FV47" s="342"/>
      <c r="FW47" s="342"/>
      <c r="FX47" s="342"/>
      <c r="FY47" s="342"/>
      <c r="FZ47" s="342"/>
      <c r="GA47" s="342"/>
      <c r="GB47" s="342"/>
      <c r="GC47" s="342"/>
      <c r="GD47" s="342"/>
      <c r="GE47" s="342"/>
      <c r="GF47" s="342"/>
      <c r="GG47" s="342"/>
      <c r="GH47" s="342"/>
      <c r="GI47" s="342"/>
      <c r="GJ47" s="342"/>
      <c r="GK47" s="342"/>
      <c r="GL47" s="342"/>
      <c r="GM47" s="342"/>
      <c r="GN47" s="342"/>
      <c r="GO47" s="342"/>
      <c r="GP47" s="342"/>
      <c r="GQ47" s="342"/>
      <c r="GR47" s="342"/>
      <c r="GS47" s="342"/>
      <c r="GT47" s="342"/>
      <c r="GU47" s="342"/>
      <c r="GV47" s="342"/>
      <c r="GW47" s="342"/>
      <c r="GX47" s="342"/>
      <c r="GY47" s="342"/>
      <c r="GZ47" s="342"/>
      <c r="HA47" s="342"/>
      <c r="HB47" s="342"/>
      <c r="HC47" s="342"/>
      <c r="HD47" s="342"/>
      <c r="HE47" s="342"/>
      <c r="HF47" s="342"/>
      <c r="HG47" s="342"/>
      <c r="HH47" s="342"/>
      <c r="HI47" s="342"/>
      <c r="HJ47" s="342"/>
      <c r="HK47" s="342"/>
      <c r="HL47" s="342"/>
      <c r="HM47" s="342"/>
      <c r="HN47" s="342"/>
      <c r="HO47" s="342"/>
      <c r="HP47" s="342"/>
      <c r="HQ47" s="342"/>
      <c r="HR47" s="342"/>
      <c r="HS47" s="342"/>
      <c r="HT47" s="342"/>
      <c r="HU47" s="342"/>
      <c r="HV47" s="342"/>
      <c r="HW47" s="342"/>
      <c r="HX47" s="342"/>
      <c r="HY47" s="342"/>
      <c r="HZ47" s="342"/>
      <c r="IA47" s="342"/>
      <c r="IB47" s="342"/>
      <c r="IC47" s="342"/>
      <c r="ID47" s="342"/>
      <c r="IE47" s="342"/>
      <c r="IF47" s="342"/>
      <c r="IG47" s="342"/>
      <c r="IH47" s="342"/>
      <c r="II47" s="342"/>
      <c r="IJ47" s="342"/>
      <c r="IK47" s="342"/>
      <c r="IL47" s="342"/>
      <c r="IM47" s="342"/>
      <c r="IN47" s="342"/>
      <c r="IO47" s="342"/>
      <c r="IP47" s="342"/>
      <c r="IQ47" s="342"/>
      <c r="IR47" s="342"/>
      <c r="IS47" s="342"/>
      <c r="IT47" s="342"/>
      <c r="IU47" s="342"/>
      <c r="IV47" s="342"/>
      <c r="IW47" s="342"/>
      <c r="IX47" s="342"/>
      <c r="IY47" s="342"/>
      <c r="IZ47" s="342"/>
      <c r="JA47" s="342"/>
      <c r="JB47" s="342"/>
      <c r="JC47" s="342"/>
      <c r="JD47" s="342"/>
      <c r="JE47" s="342"/>
      <c r="JF47" s="342"/>
      <c r="JG47" s="342"/>
      <c r="JH47" s="342"/>
      <c r="JI47" s="342"/>
      <c r="JJ47" s="342"/>
      <c r="JK47" s="342"/>
      <c r="JL47" s="342"/>
      <c r="JM47" s="342"/>
      <c r="JN47" s="342"/>
      <c r="JO47" s="342"/>
      <c r="JP47" s="342"/>
      <c r="JQ47" s="342"/>
      <c r="JR47" s="342"/>
      <c r="JS47" s="342"/>
      <c r="JT47" s="342"/>
      <c r="JU47" s="342"/>
      <c r="JV47" s="342"/>
      <c r="JW47" s="342"/>
      <c r="JX47" s="342"/>
      <c r="JY47" s="342"/>
      <c r="JZ47" s="342"/>
      <c r="KA47" s="342"/>
      <c r="KB47" s="342"/>
      <c r="KC47" s="342"/>
      <c r="KD47" s="342"/>
      <c r="KE47" s="342"/>
      <c r="KF47" s="342"/>
      <c r="KG47" s="342"/>
      <c r="KH47" s="342"/>
      <c r="KI47" s="342"/>
      <c r="KJ47" s="342"/>
      <c r="KK47" s="342"/>
      <c r="KL47" s="342"/>
      <c r="KM47" s="342"/>
      <c r="KN47" s="342"/>
      <c r="KO47" s="342"/>
      <c r="KP47" s="342"/>
      <c r="KQ47" s="342"/>
      <c r="KR47" s="342"/>
      <c r="KS47" s="342"/>
      <c r="KT47" s="342"/>
      <c r="KU47" s="342"/>
      <c r="KV47" s="342"/>
      <c r="KW47" s="342"/>
      <c r="KX47" s="342"/>
      <c r="KY47" s="342"/>
      <c r="KZ47" s="342"/>
      <c r="LA47" s="342"/>
      <c r="LB47" s="342"/>
      <c r="LC47" s="342"/>
      <c r="LD47" s="342"/>
      <c r="LE47" s="342"/>
      <c r="LF47" s="342"/>
      <c r="LG47" s="342"/>
      <c r="LH47" s="342"/>
      <c r="LI47" s="342"/>
      <c r="LJ47" s="342"/>
      <c r="LK47" s="342"/>
      <c r="LL47" s="342"/>
      <c r="LM47" s="342"/>
      <c r="LN47" s="342"/>
      <c r="LO47" s="342"/>
      <c r="LP47" s="342"/>
      <c r="LQ47" s="342"/>
      <c r="LR47" s="342"/>
      <c r="LS47" s="342"/>
      <c r="LT47" s="342"/>
      <c r="LU47" s="342"/>
      <c r="LV47" s="342"/>
      <c r="LW47" s="342"/>
      <c r="LX47" s="342"/>
      <c r="LY47" s="342"/>
      <c r="LZ47" s="342"/>
      <c r="MA47" s="342"/>
      <c r="MB47" s="342"/>
      <c r="MC47" s="342"/>
      <c r="MD47" s="342"/>
      <c r="ME47" s="342"/>
      <c r="MF47" s="342"/>
      <c r="MG47" s="342"/>
      <c r="MH47" s="342"/>
      <c r="MI47" s="342"/>
      <c r="MJ47" s="342"/>
      <c r="MK47" s="342"/>
      <c r="ML47" s="342"/>
      <c r="MM47" s="342"/>
      <c r="MN47" s="342"/>
      <c r="MO47" s="342"/>
      <c r="MP47" s="342"/>
      <c r="MQ47" s="342"/>
      <c r="MR47" s="342"/>
      <c r="MS47" s="342"/>
      <c r="MT47" s="342"/>
      <c r="MU47" s="342"/>
      <c r="MV47" s="342"/>
      <c r="MW47" s="342"/>
      <c r="MX47" s="342"/>
      <c r="MY47" s="342"/>
      <c r="MZ47" s="342"/>
      <c r="NA47" s="342"/>
      <c r="NB47" s="342"/>
      <c r="NC47" s="342"/>
      <c r="ND47" s="342"/>
      <c r="NE47" s="342"/>
      <c r="NF47" s="342"/>
      <c r="NG47" s="342"/>
      <c r="NH47" s="342"/>
      <c r="NI47" s="342"/>
      <c r="NJ47" s="342"/>
      <c r="NK47" s="342"/>
      <c r="NL47" s="342"/>
      <c r="NM47" s="342"/>
      <c r="NN47" s="342"/>
      <c r="NO47" s="342"/>
      <c r="NP47" s="342"/>
      <c r="NQ47" s="342"/>
      <c r="NR47" s="342"/>
      <c r="NS47" s="342"/>
      <c r="NT47" s="342"/>
      <c r="NU47" s="342"/>
      <c r="NV47" s="342"/>
      <c r="NW47" s="342"/>
      <c r="NX47" s="342"/>
      <c r="NY47" s="342"/>
      <c r="NZ47" s="342"/>
      <c r="OA47" s="342"/>
      <c r="OB47" s="342"/>
      <c r="OC47" s="342"/>
      <c r="OD47" s="342"/>
      <c r="OE47" s="342"/>
      <c r="OF47" s="342"/>
      <c r="OG47" s="342"/>
      <c r="OH47" s="342"/>
      <c r="OI47" s="342"/>
      <c r="OJ47" s="342"/>
      <c r="OK47" s="342"/>
      <c r="OL47" s="342"/>
      <c r="OM47" s="342"/>
      <c r="ON47" s="342"/>
      <c r="OO47" s="342"/>
      <c r="OP47" s="342"/>
      <c r="OQ47" s="342"/>
      <c r="OR47" s="342"/>
      <c r="OS47" s="342"/>
      <c r="OT47" s="342"/>
      <c r="OU47" s="342"/>
      <c r="OV47" s="342"/>
      <c r="OW47" s="342"/>
      <c r="OX47" s="342"/>
      <c r="OY47" s="342"/>
      <c r="OZ47" s="342"/>
      <c r="PA47" s="342"/>
      <c r="PB47" s="342"/>
      <c r="PC47" s="342"/>
      <c r="PD47" s="342"/>
      <c r="PE47" s="342"/>
      <c r="PF47" s="342"/>
      <c r="PG47" s="342"/>
      <c r="PH47" s="342"/>
      <c r="PI47" s="342"/>
      <c r="PJ47" s="342"/>
      <c r="PK47" s="342"/>
      <c r="PL47" s="342"/>
      <c r="PM47" s="342"/>
      <c r="PN47" s="342"/>
      <c r="PO47" s="342"/>
      <c r="PP47" s="342"/>
      <c r="PQ47" s="342"/>
      <c r="PR47" s="342"/>
      <c r="PS47" s="342"/>
      <c r="PT47" s="342"/>
      <c r="PU47" s="342"/>
      <c r="PV47" s="342"/>
      <c r="PW47" s="342"/>
      <c r="PX47" s="342"/>
      <c r="PY47" s="342"/>
      <c r="PZ47" s="342"/>
      <c r="QA47" s="342"/>
      <c r="QB47" s="342"/>
      <c r="QC47" s="342"/>
      <c r="QD47" s="342"/>
      <c r="QE47" s="342"/>
      <c r="QF47" s="342"/>
      <c r="QG47" s="342"/>
      <c r="QH47" s="342"/>
      <c r="QI47" s="342"/>
      <c r="QJ47" s="342"/>
      <c r="QK47" s="342"/>
      <c r="QL47" s="342"/>
      <c r="QM47" s="342"/>
      <c r="QN47" s="342"/>
      <c r="QO47" s="342"/>
      <c r="QP47" s="342"/>
      <c r="QQ47" s="342"/>
      <c r="QR47" s="342"/>
      <c r="QS47" s="342"/>
      <c r="QT47" s="342"/>
      <c r="QU47" s="342"/>
      <c r="QV47" s="342"/>
      <c r="QW47" s="342"/>
      <c r="QX47" s="342"/>
      <c r="QY47" s="342"/>
      <c r="QZ47" s="342"/>
      <c r="RA47" s="342"/>
      <c r="RB47" s="342"/>
      <c r="RC47" s="342"/>
      <c r="RD47" s="342"/>
      <c r="RE47" s="342"/>
      <c r="RF47" s="342"/>
      <c r="RG47" s="342"/>
      <c r="RH47" s="342"/>
      <c r="RI47" s="342"/>
      <c r="RJ47" s="342"/>
      <c r="RK47" s="342"/>
      <c r="RL47" s="342"/>
      <c r="RM47" s="342"/>
      <c r="RN47" s="342"/>
      <c r="RO47" s="342"/>
      <c r="RP47" s="342"/>
      <c r="RQ47" s="342"/>
      <c r="RR47" s="342"/>
      <c r="RS47" s="342"/>
      <c r="RT47" s="342"/>
      <c r="RU47" s="342"/>
      <c r="RV47" s="342"/>
      <c r="RW47" s="342"/>
      <c r="RX47" s="342"/>
      <c r="RY47" s="342"/>
      <c r="RZ47" s="342"/>
      <c r="SA47" s="342"/>
      <c r="SB47" s="342"/>
      <c r="SC47" s="342"/>
      <c r="SD47" s="342"/>
      <c r="SE47" s="342"/>
      <c r="SF47" s="342"/>
      <c r="SG47" s="342"/>
      <c r="SH47" s="342"/>
      <c r="SI47" s="342"/>
      <c r="SJ47" s="342"/>
      <c r="SK47" s="342"/>
      <c r="SL47" s="342"/>
      <c r="SM47" s="342"/>
      <c r="SN47" s="342"/>
      <c r="SO47" s="342"/>
      <c r="SP47" s="342"/>
      <c r="SQ47" s="342"/>
      <c r="SR47" s="342"/>
      <c r="SS47" s="342"/>
      <c r="ST47" s="342"/>
      <c r="SU47" s="342"/>
      <c r="SV47" s="342"/>
      <c r="SW47" s="342"/>
      <c r="SX47" s="342"/>
      <c r="SY47" s="342"/>
      <c r="SZ47" s="342"/>
      <c r="TA47" s="342"/>
      <c r="TB47" s="342"/>
      <c r="TC47" s="342"/>
      <c r="TD47" s="342"/>
      <c r="TE47" s="342"/>
      <c r="TF47" s="342"/>
      <c r="TG47" s="342"/>
      <c r="TH47" s="342"/>
      <c r="TI47" s="342"/>
      <c r="TJ47" s="342"/>
      <c r="TK47" s="342"/>
      <c r="TL47" s="342"/>
      <c r="TM47" s="342"/>
      <c r="TN47" s="342"/>
      <c r="TO47" s="342"/>
      <c r="TP47" s="342"/>
      <c r="TQ47" s="342"/>
      <c r="TR47" s="342"/>
      <c r="TS47" s="342"/>
      <c r="TT47" s="342"/>
      <c r="TU47" s="342"/>
      <c r="TV47" s="342"/>
      <c r="TW47" s="342"/>
      <c r="TX47" s="342"/>
      <c r="TY47" s="342"/>
      <c r="TZ47" s="342"/>
      <c r="UA47" s="342"/>
      <c r="UB47" s="342"/>
      <c r="UC47" s="342"/>
      <c r="UD47" s="342"/>
      <c r="UE47" s="342"/>
      <c r="UF47" s="342"/>
      <c r="UG47" s="342"/>
      <c r="UH47" s="342"/>
      <c r="UI47" s="342"/>
      <c r="UJ47" s="342"/>
      <c r="UK47" s="342"/>
      <c r="UL47" s="342"/>
      <c r="UM47" s="342"/>
      <c r="UN47" s="342"/>
      <c r="UO47" s="342"/>
      <c r="UP47" s="342"/>
      <c r="UQ47" s="342"/>
      <c r="UR47" s="342"/>
      <c r="US47" s="342"/>
      <c r="UT47" s="342"/>
      <c r="UU47" s="342"/>
      <c r="UV47" s="342"/>
      <c r="UW47" s="342"/>
      <c r="UX47" s="342"/>
      <c r="UY47" s="342"/>
      <c r="UZ47" s="342"/>
      <c r="VA47" s="342"/>
      <c r="VB47" s="342"/>
      <c r="VC47" s="342"/>
      <c r="VD47" s="342"/>
      <c r="VE47" s="342"/>
      <c r="VF47" s="342"/>
      <c r="VG47" s="342"/>
      <c r="VH47" s="342"/>
      <c r="VI47" s="342"/>
      <c r="VJ47" s="342"/>
      <c r="VK47" s="342"/>
      <c r="VL47" s="342"/>
      <c r="VM47" s="342"/>
      <c r="VN47" s="342"/>
      <c r="VO47" s="342"/>
      <c r="VP47" s="342"/>
      <c r="VQ47" s="342"/>
      <c r="VR47" s="342"/>
      <c r="VS47" s="342"/>
      <c r="VT47" s="342"/>
      <c r="VU47" s="342"/>
      <c r="VV47" s="342"/>
      <c r="VW47" s="342"/>
      <c r="VX47" s="342"/>
      <c r="VY47" s="342"/>
      <c r="VZ47" s="342"/>
      <c r="WA47" s="342"/>
      <c r="WB47" s="342"/>
      <c r="WC47" s="342"/>
      <c r="WD47" s="342"/>
      <c r="WE47" s="342"/>
      <c r="WF47" s="342"/>
      <c r="WG47" s="342"/>
      <c r="WH47" s="342"/>
      <c r="WI47" s="342"/>
      <c r="WJ47" s="342"/>
      <c r="WK47" s="342"/>
      <c r="WL47" s="342"/>
      <c r="WM47" s="342"/>
      <c r="WN47" s="342"/>
      <c r="WO47" s="342"/>
      <c r="WP47" s="342"/>
      <c r="WQ47" s="342"/>
      <c r="WR47" s="342"/>
      <c r="WS47" s="342"/>
      <c r="WT47" s="342"/>
      <c r="WU47" s="342"/>
      <c r="WV47" s="342"/>
      <c r="WW47" s="342"/>
      <c r="WX47" s="342"/>
      <c r="WY47" s="342"/>
      <c r="WZ47" s="342"/>
      <c r="XA47" s="342"/>
      <c r="XB47" s="342"/>
      <c r="XC47" s="342"/>
      <c r="XD47" s="342"/>
      <c r="XE47" s="342"/>
      <c r="XF47" s="342"/>
      <c r="XG47" s="342"/>
      <c r="XH47" s="342"/>
      <c r="XI47" s="342"/>
      <c r="XJ47" s="342"/>
      <c r="XK47" s="342"/>
      <c r="XL47" s="342"/>
      <c r="XM47" s="342"/>
      <c r="XN47" s="342"/>
      <c r="XO47" s="342"/>
      <c r="XP47" s="342"/>
      <c r="XQ47" s="342"/>
      <c r="XR47" s="342"/>
      <c r="XS47" s="342"/>
      <c r="XT47" s="342"/>
      <c r="XU47" s="342"/>
      <c r="XV47" s="342"/>
      <c r="XW47" s="342"/>
      <c r="XX47" s="342"/>
      <c r="XY47" s="342"/>
      <c r="XZ47" s="342"/>
      <c r="YA47" s="342"/>
      <c r="YB47" s="342"/>
      <c r="YC47" s="342"/>
      <c r="YD47" s="342"/>
      <c r="YE47" s="342"/>
      <c r="YF47" s="342"/>
      <c r="YG47" s="342"/>
      <c r="YH47" s="342"/>
      <c r="YI47" s="342"/>
      <c r="YJ47" s="342"/>
      <c r="YK47" s="342"/>
      <c r="YL47" s="342"/>
      <c r="YM47" s="342"/>
      <c r="YN47" s="342"/>
      <c r="YO47" s="342"/>
      <c r="YP47" s="342"/>
      <c r="YQ47" s="342"/>
      <c r="YR47" s="342"/>
      <c r="YS47" s="342"/>
      <c r="YT47" s="342"/>
      <c r="YU47" s="342"/>
      <c r="YV47" s="342"/>
      <c r="YW47" s="342"/>
      <c r="YX47" s="342"/>
      <c r="YY47" s="342"/>
      <c r="YZ47" s="342"/>
      <c r="ZA47" s="342"/>
      <c r="ZB47" s="342"/>
      <c r="ZC47" s="342"/>
      <c r="ZD47" s="342"/>
      <c r="ZE47" s="342"/>
      <c r="ZF47" s="342"/>
      <c r="ZG47" s="342"/>
      <c r="ZH47" s="342"/>
      <c r="ZI47" s="342"/>
      <c r="ZJ47" s="342"/>
      <c r="ZK47" s="342"/>
      <c r="ZL47" s="342"/>
      <c r="ZM47" s="342"/>
      <c r="ZN47" s="342"/>
      <c r="ZO47" s="342"/>
      <c r="ZP47" s="342"/>
      <c r="ZQ47" s="342"/>
      <c r="ZR47" s="342"/>
      <c r="ZS47" s="342"/>
      <c r="ZT47" s="342"/>
      <c r="ZU47" s="342"/>
      <c r="ZV47" s="342"/>
      <c r="ZW47" s="342"/>
      <c r="ZX47" s="342"/>
      <c r="ZY47" s="342"/>
      <c r="ZZ47" s="342"/>
      <c r="AAA47" s="342"/>
      <c r="AAB47" s="342"/>
      <c r="AAC47" s="342"/>
      <c r="AAD47" s="342"/>
      <c r="AAE47" s="342"/>
      <c r="AAF47" s="342"/>
      <c r="AAG47" s="342"/>
      <c r="AAH47" s="342"/>
      <c r="AAI47" s="342"/>
      <c r="AAJ47" s="342"/>
      <c r="AAK47" s="342"/>
      <c r="AAL47" s="342"/>
      <c r="AAM47" s="342"/>
      <c r="AAN47" s="342"/>
      <c r="AAO47" s="342"/>
      <c r="AAP47" s="342"/>
      <c r="AAQ47" s="342"/>
      <c r="AAR47" s="342"/>
      <c r="AAS47" s="342"/>
      <c r="AAT47" s="342"/>
      <c r="AAU47" s="342"/>
      <c r="AAV47" s="342"/>
      <c r="AAW47" s="342"/>
      <c r="AAX47" s="342"/>
      <c r="AAY47" s="342"/>
      <c r="AAZ47" s="342"/>
      <c r="ABA47" s="342"/>
      <c r="ABB47" s="342"/>
      <c r="ABC47" s="342"/>
      <c r="ABD47" s="342"/>
      <c r="ABE47" s="342"/>
      <c r="ABF47" s="342"/>
      <c r="ABG47" s="342"/>
      <c r="ABH47" s="342"/>
      <c r="ABI47" s="342"/>
      <c r="ABJ47" s="342"/>
      <c r="ABK47" s="342"/>
      <c r="ABL47" s="342"/>
      <c r="ABM47" s="342"/>
      <c r="ABN47" s="342"/>
      <c r="ABO47" s="342"/>
      <c r="ABP47" s="342"/>
      <c r="ABQ47" s="342"/>
      <c r="ABR47" s="342"/>
      <c r="ABS47" s="342"/>
      <c r="ABT47" s="342"/>
      <c r="ABU47" s="342"/>
      <c r="ABV47" s="342"/>
      <c r="ABW47" s="342"/>
      <c r="ABX47" s="342"/>
      <c r="ABY47" s="342"/>
      <c r="ABZ47" s="342"/>
      <c r="ACA47" s="342"/>
      <c r="ACB47" s="342"/>
      <c r="ACC47" s="342"/>
      <c r="ACD47" s="342"/>
      <c r="ACE47" s="342"/>
      <c r="ACF47" s="342"/>
      <c r="ACG47" s="342"/>
      <c r="ACH47" s="342"/>
      <c r="ACI47" s="342"/>
      <c r="ACJ47" s="342"/>
      <c r="ACK47" s="342"/>
      <c r="ACL47" s="342"/>
      <c r="ACM47" s="342"/>
      <c r="ACN47" s="342"/>
      <c r="ACO47" s="342"/>
      <c r="ACP47" s="342"/>
      <c r="ACQ47" s="342"/>
      <c r="ACR47" s="342"/>
      <c r="ACS47" s="342"/>
      <c r="ACT47" s="342"/>
      <c r="ACU47" s="342"/>
      <c r="ACV47" s="342"/>
      <c r="ACW47" s="342"/>
      <c r="ACX47" s="342"/>
      <c r="ACY47" s="342"/>
      <c r="ACZ47" s="342"/>
      <c r="ADA47" s="342"/>
      <c r="ADB47" s="342"/>
      <c r="ADC47" s="342"/>
      <c r="ADD47" s="342"/>
      <c r="ADE47" s="342"/>
      <c r="ADF47" s="342"/>
      <c r="ADG47" s="342"/>
      <c r="ADH47" s="342"/>
      <c r="ADI47" s="342"/>
      <c r="ADJ47" s="342"/>
      <c r="ADK47" s="342"/>
      <c r="ADL47" s="342"/>
      <c r="ADM47" s="342"/>
      <c r="ADN47" s="342"/>
      <c r="ADO47" s="342"/>
      <c r="ADP47" s="342"/>
      <c r="ADQ47" s="342"/>
      <c r="ADR47" s="342"/>
      <c r="ADS47" s="342"/>
      <c r="ADT47" s="342"/>
      <c r="ADU47" s="342"/>
      <c r="ADV47" s="342"/>
      <c r="ADW47" s="342"/>
      <c r="ADX47" s="342"/>
      <c r="ADY47" s="342"/>
      <c r="ADZ47" s="342"/>
      <c r="AEA47" s="342"/>
      <c r="AEB47" s="342"/>
      <c r="AEC47" s="342"/>
      <c r="AED47" s="342"/>
      <c r="AEE47" s="342"/>
      <c r="AEF47" s="342"/>
      <c r="AEG47" s="342"/>
      <c r="AEH47" s="342"/>
      <c r="AEI47" s="342"/>
      <c r="AEJ47" s="342"/>
      <c r="AEK47" s="342"/>
      <c r="AEL47" s="342"/>
      <c r="AEM47" s="342"/>
      <c r="AEN47" s="342"/>
      <c r="AEO47" s="342"/>
      <c r="AEP47" s="342"/>
      <c r="AEQ47" s="342"/>
      <c r="AER47" s="342"/>
      <c r="AES47" s="342"/>
      <c r="AET47" s="342"/>
      <c r="AEU47" s="342"/>
      <c r="AEV47" s="342"/>
      <c r="AEW47" s="342"/>
      <c r="AEX47" s="342"/>
      <c r="AEY47" s="342"/>
      <c r="AEZ47" s="342"/>
      <c r="AFA47" s="342"/>
      <c r="AFB47" s="342"/>
      <c r="AFC47" s="342"/>
      <c r="AFD47" s="342"/>
      <c r="AFE47" s="342"/>
      <c r="AFF47" s="342"/>
      <c r="AFG47" s="342"/>
      <c r="AFH47" s="342"/>
      <c r="AFI47" s="342"/>
      <c r="AFJ47" s="342"/>
      <c r="AFK47" s="342"/>
      <c r="AFL47" s="342"/>
      <c r="AFM47" s="342"/>
      <c r="AFN47" s="342"/>
      <c r="AFO47" s="342"/>
      <c r="AFP47" s="342"/>
      <c r="AFQ47" s="342"/>
      <c r="AFR47" s="342"/>
      <c r="AFS47" s="342"/>
      <c r="AFT47" s="342"/>
      <c r="AFU47" s="342"/>
      <c r="AFV47" s="342"/>
      <c r="AFW47" s="342"/>
      <c r="AFX47" s="342"/>
      <c r="AFY47" s="342"/>
      <c r="AFZ47" s="342"/>
      <c r="AGA47" s="342"/>
      <c r="AGB47" s="342"/>
      <c r="AGC47" s="342"/>
      <c r="AGD47" s="342"/>
      <c r="AGE47" s="342"/>
      <c r="AGF47" s="342"/>
      <c r="AGG47" s="342"/>
      <c r="AGH47" s="342"/>
      <c r="AGI47" s="342"/>
      <c r="AGJ47" s="342"/>
      <c r="AGK47" s="342"/>
      <c r="AGL47" s="342"/>
      <c r="AGM47" s="342"/>
      <c r="AGN47" s="342"/>
      <c r="AGO47" s="342"/>
      <c r="AGP47" s="342"/>
      <c r="AGQ47" s="342"/>
      <c r="AGR47" s="342"/>
      <c r="AGS47" s="342"/>
      <c r="AGT47" s="342"/>
      <c r="AGU47" s="342"/>
      <c r="AGV47" s="342"/>
      <c r="AGW47" s="342"/>
      <c r="AGX47" s="342"/>
      <c r="AGY47" s="342"/>
      <c r="AGZ47" s="342"/>
      <c r="AHA47" s="342"/>
      <c r="AHB47" s="342"/>
      <c r="AHC47" s="342"/>
      <c r="AHD47" s="342"/>
      <c r="AHE47" s="342"/>
      <c r="AHF47" s="342"/>
      <c r="AHG47" s="342"/>
      <c r="AHH47" s="342"/>
      <c r="AHI47" s="342"/>
      <c r="AHJ47" s="342"/>
      <c r="AHK47" s="342"/>
      <c r="AHL47" s="342"/>
      <c r="AHM47" s="342"/>
      <c r="AHN47" s="342"/>
      <c r="AHO47" s="342"/>
      <c r="AHP47" s="342"/>
      <c r="AHQ47" s="342"/>
      <c r="AHR47" s="342"/>
      <c r="AHS47" s="342"/>
      <c r="AHT47" s="342"/>
      <c r="AHU47" s="342"/>
      <c r="AHV47" s="342"/>
      <c r="AHW47" s="342"/>
      <c r="AHX47" s="342"/>
      <c r="AHY47" s="342"/>
      <c r="AHZ47" s="342"/>
      <c r="AIA47" s="342"/>
      <c r="AIB47" s="342"/>
      <c r="AIC47" s="342"/>
      <c r="AID47" s="342"/>
      <c r="AIE47" s="342"/>
      <c r="AIF47" s="342"/>
      <c r="AIG47" s="342"/>
      <c r="AIH47" s="342"/>
      <c r="AII47" s="342"/>
      <c r="AIJ47" s="342"/>
      <c r="AIK47" s="342"/>
      <c r="AIL47" s="342"/>
      <c r="AIM47" s="342"/>
      <c r="AIN47" s="342"/>
      <c r="AIO47" s="342"/>
      <c r="AIP47" s="342"/>
      <c r="AIQ47" s="342"/>
      <c r="AIR47" s="342"/>
      <c r="AIS47" s="342"/>
      <c r="AIT47" s="342"/>
      <c r="AIU47" s="342"/>
      <c r="AIV47" s="342"/>
      <c r="AIW47" s="342"/>
      <c r="AIX47" s="342"/>
      <c r="AIY47" s="342"/>
      <c r="AIZ47" s="342"/>
      <c r="AJA47" s="342"/>
      <c r="AJB47" s="342"/>
      <c r="AJC47" s="342"/>
      <c r="AJD47" s="342"/>
      <c r="AJE47" s="342"/>
      <c r="AJF47" s="342"/>
      <c r="AJG47" s="342"/>
      <c r="AJH47" s="342"/>
      <c r="AJI47" s="342"/>
      <c r="AJJ47" s="342"/>
      <c r="AJK47" s="342"/>
      <c r="AJL47" s="342"/>
      <c r="AJM47" s="342"/>
      <c r="AJN47" s="342"/>
      <c r="AJO47" s="342"/>
      <c r="AJP47" s="342"/>
      <c r="AJQ47" s="342"/>
      <c r="AJR47" s="342"/>
      <c r="AJS47" s="342"/>
      <c r="AJT47" s="342"/>
      <c r="AJU47" s="342"/>
      <c r="AJV47" s="342"/>
      <c r="AJW47" s="342"/>
      <c r="AJX47" s="342"/>
      <c r="AJY47" s="342"/>
      <c r="AJZ47" s="342"/>
      <c r="AKA47" s="342"/>
      <c r="AKB47" s="342"/>
      <c r="AKC47" s="342"/>
      <c r="AKD47" s="342"/>
      <c r="AKE47" s="342"/>
      <c r="AKF47" s="342"/>
      <c r="AKG47" s="342"/>
      <c r="AKH47" s="342"/>
      <c r="AKI47" s="342"/>
      <c r="AKJ47" s="342"/>
      <c r="AKK47" s="342"/>
      <c r="AKL47" s="342"/>
      <c r="AKM47" s="342"/>
      <c r="AKN47" s="342"/>
      <c r="AKO47" s="342"/>
      <c r="AKP47" s="342"/>
      <c r="AKQ47" s="342"/>
      <c r="AKR47" s="342"/>
      <c r="AKS47" s="342"/>
      <c r="AKT47" s="342"/>
      <c r="AKU47" s="342"/>
    </row>
    <row r="48" spans="1:983" s="140" customFormat="1" ht="39.950000000000003" customHeight="1" x14ac:dyDescent="0.7">
      <c r="A48" s="339" t="s">
        <v>384</v>
      </c>
      <c r="B48" s="368">
        <v>168578068.92800003</v>
      </c>
      <c r="C48" s="697"/>
      <c r="D48" s="698"/>
      <c r="E48" s="697"/>
      <c r="F48" s="369">
        <v>116131371.24399999</v>
      </c>
      <c r="G48" s="368">
        <v>26298055.653000001</v>
      </c>
      <c r="H48" s="368">
        <v>7494553.2582252799</v>
      </c>
      <c r="I48" s="368">
        <v>7249444.7520000013</v>
      </c>
      <c r="J48" s="368">
        <v>325751493.83522528</v>
      </c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342"/>
      <c r="AB48" s="342"/>
      <c r="AC48" s="342"/>
      <c r="AD48" s="342"/>
      <c r="AE48" s="342"/>
      <c r="AF48" s="342"/>
      <c r="AG48" s="342"/>
      <c r="AH48" s="342"/>
      <c r="AI48" s="342"/>
      <c r="AJ48" s="342"/>
      <c r="AK48" s="342"/>
      <c r="AL48" s="342"/>
      <c r="AM48" s="342"/>
      <c r="AN48" s="342"/>
      <c r="AO48" s="342"/>
      <c r="AP48" s="342"/>
      <c r="AQ48" s="342"/>
      <c r="AR48" s="342"/>
      <c r="AS48" s="342"/>
      <c r="AT48" s="342"/>
      <c r="AU48" s="342"/>
      <c r="AV48" s="342"/>
      <c r="AW48" s="342"/>
      <c r="AX48" s="342"/>
      <c r="AY48" s="342"/>
      <c r="AZ48" s="342"/>
      <c r="BA48" s="342"/>
      <c r="BB48" s="342"/>
      <c r="BC48" s="342"/>
      <c r="BD48" s="342"/>
      <c r="BE48" s="342"/>
      <c r="BF48" s="342"/>
      <c r="BG48" s="342"/>
      <c r="BH48" s="342"/>
      <c r="BI48" s="342"/>
      <c r="BJ48" s="342"/>
      <c r="BK48" s="342"/>
      <c r="BL48" s="342"/>
      <c r="BM48" s="342"/>
      <c r="BN48" s="342"/>
      <c r="BO48" s="342"/>
      <c r="BP48" s="342"/>
      <c r="BQ48" s="342"/>
      <c r="BR48" s="342"/>
      <c r="BS48" s="342"/>
      <c r="BT48" s="342"/>
      <c r="BU48" s="342"/>
      <c r="BV48" s="342"/>
      <c r="BW48" s="342"/>
      <c r="BX48" s="342"/>
      <c r="BY48" s="342"/>
      <c r="BZ48" s="342"/>
      <c r="CA48" s="342"/>
      <c r="CB48" s="342"/>
      <c r="CC48" s="342"/>
      <c r="CD48" s="342"/>
      <c r="CE48" s="342"/>
      <c r="CF48" s="342"/>
      <c r="CG48" s="342"/>
      <c r="CH48" s="342"/>
      <c r="CI48" s="342"/>
      <c r="CJ48" s="342"/>
      <c r="CK48" s="342"/>
      <c r="CL48" s="342"/>
      <c r="CM48" s="342"/>
      <c r="CN48" s="342"/>
      <c r="CO48" s="342"/>
      <c r="CP48" s="342"/>
      <c r="CQ48" s="342"/>
      <c r="CR48" s="342"/>
      <c r="CS48" s="342"/>
      <c r="CT48" s="342"/>
      <c r="CU48" s="342"/>
      <c r="CV48" s="342"/>
      <c r="CW48" s="342"/>
      <c r="CX48" s="342"/>
      <c r="CY48" s="342"/>
      <c r="CZ48" s="342"/>
      <c r="DA48" s="342"/>
      <c r="DB48" s="342"/>
      <c r="DC48" s="342"/>
      <c r="DD48" s="342"/>
      <c r="DE48" s="342"/>
      <c r="DF48" s="342"/>
      <c r="DG48" s="342"/>
      <c r="DH48" s="342"/>
      <c r="DI48" s="342"/>
      <c r="DJ48" s="342"/>
      <c r="DK48" s="342"/>
      <c r="DL48" s="342"/>
      <c r="DM48" s="342"/>
      <c r="DN48" s="342"/>
      <c r="DO48" s="342"/>
      <c r="DP48" s="342"/>
      <c r="DQ48" s="342"/>
      <c r="DR48" s="342"/>
      <c r="DS48" s="342"/>
      <c r="DT48" s="342"/>
      <c r="DU48" s="342"/>
      <c r="DV48" s="342"/>
      <c r="DW48" s="342"/>
      <c r="DX48" s="342"/>
      <c r="DY48" s="342"/>
      <c r="DZ48" s="342"/>
      <c r="EA48" s="342"/>
      <c r="EB48" s="342"/>
      <c r="EC48" s="342"/>
      <c r="ED48" s="342"/>
      <c r="EE48" s="342"/>
      <c r="EF48" s="342"/>
      <c r="EG48" s="342"/>
      <c r="EH48" s="342"/>
      <c r="EI48" s="342"/>
      <c r="EJ48" s="342"/>
      <c r="EK48" s="342"/>
      <c r="EL48" s="342"/>
      <c r="EM48" s="342"/>
      <c r="EN48" s="342"/>
      <c r="EO48" s="342"/>
      <c r="EP48" s="342"/>
      <c r="EQ48" s="342"/>
      <c r="ER48" s="342"/>
      <c r="ES48" s="342"/>
      <c r="ET48" s="342"/>
      <c r="EU48" s="342"/>
      <c r="EV48" s="342"/>
      <c r="EW48" s="342"/>
      <c r="EX48" s="342"/>
      <c r="EY48" s="342"/>
      <c r="EZ48" s="342"/>
      <c r="FA48" s="342"/>
      <c r="FB48" s="342"/>
      <c r="FC48" s="342"/>
      <c r="FD48" s="342"/>
      <c r="FE48" s="342"/>
      <c r="FF48" s="342"/>
      <c r="FG48" s="342"/>
      <c r="FH48" s="342"/>
      <c r="FI48" s="342"/>
      <c r="FJ48" s="342"/>
      <c r="FK48" s="342"/>
      <c r="FL48" s="342"/>
      <c r="FM48" s="342"/>
      <c r="FN48" s="342"/>
      <c r="FO48" s="342"/>
      <c r="FP48" s="342"/>
      <c r="FQ48" s="342"/>
      <c r="FR48" s="342"/>
      <c r="FS48" s="342"/>
      <c r="FT48" s="342"/>
      <c r="FU48" s="342"/>
      <c r="FV48" s="342"/>
      <c r="FW48" s="342"/>
      <c r="FX48" s="342"/>
      <c r="FY48" s="342"/>
      <c r="FZ48" s="342"/>
      <c r="GA48" s="342"/>
      <c r="GB48" s="342"/>
      <c r="GC48" s="342"/>
      <c r="GD48" s="342"/>
      <c r="GE48" s="342"/>
      <c r="GF48" s="342"/>
      <c r="GG48" s="342"/>
      <c r="GH48" s="342"/>
      <c r="GI48" s="342"/>
      <c r="GJ48" s="342"/>
      <c r="GK48" s="342"/>
      <c r="GL48" s="342"/>
      <c r="GM48" s="342"/>
      <c r="GN48" s="342"/>
      <c r="GO48" s="342"/>
      <c r="GP48" s="342"/>
      <c r="GQ48" s="342"/>
      <c r="GR48" s="342"/>
      <c r="GS48" s="342"/>
      <c r="GT48" s="342"/>
      <c r="GU48" s="342"/>
      <c r="GV48" s="342"/>
      <c r="GW48" s="342"/>
      <c r="GX48" s="342"/>
      <c r="GY48" s="342"/>
      <c r="GZ48" s="342"/>
      <c r="HA48" s="342"/>
      <c r="HB48" s="342"/>
      <c r="HC48" s="342"/>
      <c r="HD48" s="342"/>
      <c r="HE48" s="342"/>
      <c r="HF48" s="342"/>
      <c r="HG48" s="342"/>
      <c r="HH48" s="342"/>
      <c r="HI48" s="342"/>
      <c r="HJ48" s="342"/>
      <c r="HK48" s="342"/>
      <c r="HL48" s="342"/>
      <c r="HM48" s="342"/>
      <c r="HN48" s="342"/>
      <c r="HO48" s="342"/>
      <c r="HP48" s="342"/>
      <c r="HQ48" s="342"/>
      <c r="HR48" s="342"/>
      <c r="HS48" s="342"/>
      <c r="HT48" s="342"/>
      <c r="HU48" s="342"/>
      <c r="HV48" s="342"/>
      <c r="HW48" s="342"/>
      <c r="HX48" s="342"/>
      <c r="HY48" s="342"/>
      <c r="HZ48" s="342"/>
      <c r="IA48" s="342"/>
      <c r="IB48" s="342"/>
      <c r="IC48" s="342"/>
      <c r="ID48" s="342"/>
      <c r="IE48" s="342"/>
      <c r="IF48" s="342"/>
      <c r="IG48" s="342"/>
      <c r="IH48" s="342"/>
      <c r="II48" s="342"/>
      <c r="IJ48" s="342"/>
      <c r="IK48" s="342"/>
      <c r="IL48" s="342"/>
      <c r="IM48" s="342"/>
      <c r="IN48" s="342"/>
      <c r="IO48" s="342"/>
      <c r="IP48" s="342"/>
      <c r="IQ48" s="342"/>
      <c r="IR48" s="342"/>
      <c r="IS48" s="342"/>
      <c r="IT48" s="342"/>
      <c r="IU48" s="342"/>
      <c r="IV48" s="342"/>
      <c r="IW48" s="342"/>
      <c r="IX48" s="342"/>
      <c r="IY48" s="342"/>
      <c r="IZ48" s="342"/>
      <c r="JA48" s="342"/>
      <c r="JB48" s="342"/>
      <c r="JC48" s="342"/>
      <c r="JD48" s="342"/>
      <c r="JE48" s="342"/>
      <c r="JF48" s="342"/>
      <c r="JG48" s="342"/>
      <c r="JH48" s="342"/>
      <c r="JI48" s="342"/>
      <c r="JJ48" s="342"/>
      <c r="JK48" s="342"/>
      <c r="JL48" s="342"/>
      <c r="JM48" s="342"/>
      <c r="JN48" s="342"/>
      <c r="JO48" s="342"/>
      <c r="JP48" s="342"/>
      <c r="JQ48" s="342"/>
      <c r="JR48" s="342"/>
      <c r="JS48" s="342"/>
      <c r="JT48" s="342"/>
      <c r="JU48" s="342"/>
      <c r="JV48" s="342"/>
      <c r="JW48" s="342"/>
      <c r="JX48" s="342"/>
      <c r="JY48" s="342"/>
      <c r="JZ48" s="342"/>
      <c r="KA48" s="342"/>
      <c r="KB48" s="342"/>
      <c r="KC48" s="342"/>
      <c r="KD48" s="342"/>
      <c r="KE48" s="342"/>
      <c r="KF48" s="342"/>
      <c r="KG48" s="342"/>
      <c r="KH48" s="342"/>
      <c r="KI48" s="342"/>
      <c r="KJ48" s="342"/>
      <c r="KK48" s="342"/>
      <c r="KL48" s="342"/>
      <c r="KM48" s="342"/>
      <c r="KN48" s="342"/>
      <c r="KO48" s="342"/>
      <c r="KP48" s="342"/>
      <c r="KQ48" s="342"/>
      <c r="KR48" s="342"/>
      <c r="KS48" s="342"/>
      <c r="KT48" s="342"/>
      <c r="KU48" s="342"/>
      <c r="KV48" s="342"/>
      <c r="KW48" s="342"/>
      <c r="KX48" s="342"/>
      <c r="KY48" s="342"/>
      <c r="KZ48" s="342"/>
      <c r="LA48" s="342"/>
      <c r="LB48" s="342"/>
      <c r="LC48" s="342"/>
      <c r="LD48" s="342"/>
      <c r="LE48" s="342"/>
      <c r="LF48" s="342"/>
      <c r="LG48" s="342"/>
      <c r="LH48" s="342"/>
      <c r="LI48" s="342"/>
      <c r="LJ48" s="342"/>
      <c r="LK48" s="342"/>
      <c r="LL48" s="342"/>
      <c r="LM48" s="342"/>
      <c r="LN48" s="342"/>
      <c r="LO48" s="342"/>
      <c r="LP48" s="342"/>
      <c r="LQ48" s="342"/>
      <c r="LR48" s="342"/>
      <c r="LS48" s="342"/>
      <c r="LT48" s="342"/>
      <c r="LU48" s="342"/>
      <c r="LV48" s="342"/>
      <c r="LW48" s="342"/>
      <c r="LX48" s="342"/>
      <c r="LY48" s="342"/>
      <c r="LZ48" s="342"/>
      <c r="MA48" s="342"/>
      <c r="MB48" s="342"/>
      <c r="MC48" s="342"/>
      <c r="MD48" s="342"/>
      <c r="ME48" s="342"/>
      <c r="MF48" s="342"/>
      <c r="MG48" s="342"/>
      <c r="MH48" s="342"/>
      <c r="MI48" s="342"/>
      <c r="MJ48" s="342"/>
      <c r="MK48" s="342"/>
      <c r="ML48" s="342"/>
      <c r="MM48" s="342"/>
      <c r="MN48" s="342"/>
      <c r="MO48" s="342"/>
      <c r="MP48" s="342"/>
      <c r="MQ48" s="342"/>
      <c r="MR48" s="342"/>
      <c r="MS48" s="342"/>
      <c r="MT48" s="342"/>
      <c r="MU48" s="342"/>
      <c r="MV48" s="342"/>
      <c r="MW48" s="342"/>
      <c r="MX48" s="342"/>
      <c r="MY48" s="342"/>
      <c r="MZ48" s="342"/>
      <c r="NA48" s="342"/>
      <c r="NB48" s="342"/>
      <c r="NC48" s="342"/>
      <c r="ND48" s="342"/>
      <c r="NE48" s="342"/>
      <c r="NF48" s="342"/>
      <c r="NG48" s="342"/>
      <c r="NH48" s="342"/>
      <c r="NI48" s="342"/>
      <c r="NJ48" s="342"/>
      <c r="NK48" s="342"/>
      <c r="NL48" s="342"/>
      <c r="NM48" s="342"/>
      <c r="NN48" s="342"/>
      <c r="NO48" s="342"/>
      <c r="NP48" s="342"/>
      <c r="NQ48" s="342"/>
      <c r="NR48" s="342"/>
      <c r="NS48" s="342"/>
      <c r="NT48" s="342"/>
      <c r="NU48" s="342"/>
      <c r="NV48" s="342"/>
      <c r="NW48" s="342"/>
      <c r="NX48" s="342"/>
      <c r="NY48" s="342"/>
      <c r="NZ48" s="342"/>
      <c r="OA48" s="342"/>
      <c r="OB48" s="342"/>
      <c r="OC48" s="342"/>
      <c r="OD48" s="342"/>
      <c r="OE48" s="342"/>
      <c r="OF48" s="342"/>
      <c r="OG48" s="342"/>
      <c r="OH48" s="342"/>
      <c r="OI48" s="342"/>
      <c r="OJ48" s="342"/>
      <c r="OK48" s="342"/>
      <c r="OL48" s="342"/>
      <c r="OM48" s="342"/>
      <c r="ON48" s="342"/>
      <c r="OO48" s="342"/>
      <c r="OP48" s="342"/>
      <c r="OQ48" s="342"/>
      <c r="OR48" s="342"/>
      <c r="OS48" s="342"/>
      <c r="OT48" s="342"/>
      <c r="OU48" s="342"/>
      <c r="OV48" s="342"/>
      <c r="OW48" s="342"/>
      <c r="OX48" s="342"/>
      <c r="OY48" s="342"/>
      <c r="OZ48" s="342"/>
      <c r="PA48" s="342"/>
      <c r="PB48" s="342"/>
      <c r="PC48" s="342"/>
      <c r="PD48" s="342"/>
      <c r="PE48" s="342"/>
      <c r="PF48" s="342"/>
      <c r="PG48" s="342"/>
      <c r="PH48" s="342"/>
      <c r="PI48" s="342"/>
      <c r="PJ48" s="342"/>
      <c r="PK48" s="342"/>
      <c r="PL48" s="342"/>
      <c r="PM48" s="342"/>
      <c r="PN48" s="342"/>
      <c r="PO48" s="342"/>
      <c r="PP48" s="342"/>
      <c r="PQ48" s="342"/>
      <c r="PR48" s="342"/>
      <c r="PS48" s="342"/>
      <c r="PT48" s="342"/>
      <c r="PU48" s="342"/>
      <c r="PV48" s="342"/>
      <c r="PW48" s="342"/>
      <c r="PX48" s="342"/>
      <c r="PY48" s="342"/>
      <c r="PZ48" s="342"/>
      <c r="QA48" s="342"/>
      <c r="QB48" s="342"/>
      <c r="QC48" s="342"/>
      <c r="QD48" s="342"/>
      <c r="QE48" s="342"/>
      <c r="QF48" s="342"/>
      <c r="QG48" s="342"/>
      <c r="QH48" s="342"/>
      <c r="QI48" s="342"/>
      <c r="QJ48" s="342"/>
      <c r="QK48" s="342"/>
      <c r="QL48" s="342"/>
      <c r="QM48" s="342"/>
      <c r="QN48" s="342"/>
      <c r="QO48" s="342"/>
      <c r="QP48" s="342"/>
      <c r="QQ48" s="342"/>
      <c r="QR48" s="342"/>
      <c r="QS48" s="342"/>
      <c r="QT48" s="342"/>
      <c r="QU48" s="342"/>
      <c r="QV48" s="342"/>
      <c r="QW48" s="342"/>
      <c r="QX48" s="342"/>
      <c r="QY48" s="342"/>
      <c r="QZ48" s="342"/>
      <c r="RA48" s="342"/>
      <c r="RB48" s="342"/>
      <c r="RC48" s="342"/>
      <c r="RD48" s="342"/>
      <c r="RE48" s="342"/>
      <c r="RF48" s="342"/>
      <c r="RG48" s="342"/>
      <c r="RH48" s="342"/>
      <c r="RI48" s="342"/>
      <c r="RJ48" s="342"/>
      <c r="RK48" s="342"/>
      <c r="RL48" s="342"/>
      <c r="RM48" s="342"/>
      <c r="RN48" s="342"/>
      <c r="RO48" s="342"/>
      <c r="RP48" s="342"/>
      <c r="RQ48" s="342"/>
      <c r="RR48" s="342"/>
      <c r="RS48" s="342"/>
      <c r="RT48" s="342"/>
      <c r="RU48" s="342"/>
      <c r="RV48" s="342"/>
      <c r="RW48" s="342"/>
      <c r="RX48" s="342"/>
      <c r="RY48" s="342"/>
      <c r="RZ48" s="342"/>
      <c r="SA48" s="342"/>
      <c r="SB48" s="342"/>
      <c r="SC48" s="342"/>
      <c r="SD48" s="342"/>
      <c r="SE48" s="342"/>
      <c r="SF48" s="342"/>
      <c r="SG48" s="342"/>
      <c r="SH48" s="342"/>
      <c r="SI48" s="342"/>
      <c r="SJ48" s="342"/>
      <c r="SK48" s="342"/>
      <c r="SL48" s="342"/>
      <c r="SM48" s="342"/>
      <c r="SN48" s="342"/>
      <c r="SO48" s="342"/>
      <c r="SP48" s="342"/>
      <c r="SQ48" s="342"/>
      <c r="SR48" s="342"/>
      <c r="SS48" s="342"/>
      <c r="ST48" s="342"/>
      <c r="SU48" s="342"/>
      <c r="SV48" s="342"/>
      <c r="SW48" s="342"/>
      <c r="SX48" s="342"/>
      <c r="SY48" s="342"/>
      <c r="SZ48" s="342"/>
      <c r="TA48" s="342"/>
      <c r="TB48" s="342"/>
      <c r="TC48" s="342"/>
      <c r="TD48" s="342"/>
      <c r="TE48" s="342"/>
      <c r="TF48" s="342"/>
      <c r="TG48" s="342"/>
      <c r="TH48" s="342"/>
      <c r="TI48" s="342"/>
      <c r="TJ48" s="342"/>
      <c r="TK48" s="342"/>
      <c r="TL48" s="342"/>
      <c r="TM48" s="342"/>
      <c r="TN48" s="342"/>
      <c r="TO48" s="342"/>
      <c r="TP48" s="342"/>
      <c r="TQ48" s="342"/>
      <c r="TR48" s="342"/>
      <c r="TS48" s="342"/>
      <c r="TT48" s="342"/>
      <c r="TU48" s="342"/>
      <c r="TV48" s="342"/>
      <c r="TW48" s="342"/>
      <c r="TX48" s="342"/>
      <c r="TY48" s="342"/>
      <c r="TZ48" s="342"/>
      <c r="UA48" s="342"/>
      <c r="UB48" s="342"/>
      <c r="UC48" s="342"/>
      <c r="UD48" s="342"/>
      <c r="UE48" s="342"/>
      <c r="UF48" s="342"/>
      <c r="UG48" s="342"/>
      <c r="UH48" s="342"/>
      <c r="UI48" s="342"/>
      <c r="UJ48" s="342"/>
      <c r="UK48" s="342"/>
      <c r="UL48" s="342"/>
      <c r="UM48" s="342"/>
      <c r="UN48" s="342"/>
      <c r="UO48" s="342"/>
      <c r="UP48" s="342"/>
      <c r="UQ48" s="342"/>
      <c r="UR48" s="342"/>
      <c r="US48" s="342"/>
      <c r="UT48" s="342"/>
      <c r="UU48" s="342"/>
      <c r="UV48" s="342"/>
      <c r="UW48" s="342"/>
      <c r="UX48" s="342"/>
      <c r="UY48" s="342"/>
      <c r="UZ48" s="342"/>
      <c r="VA48" s="342"/>
      <c r="VB48" s="342"/>
      <c r="VC48" s="342"/>
      <c r="VD48" s="342"/>
      <c r="VE48" s="342"/>
      <c r="VF48" s="342"/>
      <c r="VG48" s="342"/>
      <c r="VH48" s="342"/>
      <c r="VI48" s="342"/>
      <c r="VJ48" s="342"/>
      <c r="VK48" s="342"/>
      <c r="VL48" s="342"/>
      <c r="VM48" s="342"/>
      <c r="VN48" s="342"/>
      <c r="VO48" s="342"/>
      <c r="VP48" s="342"/>
      <c r="VQ48" s="342"/>
      <c r="VR48" s="342"/>
      <c r="VS48" s="342"/>
      <c r="VT48" s="342"/>
      <c r="VU48" s="342"/>
      <c r="VV48" s="342"/>
      <c r="VW48" s="342"/>
      <c r="VX48" s="342"/>
      <c r="VY48" s="342"/>
      <c r="VZ48" s="342"/>
      <c r="WA48" s="342"/>
      <c r="WB48" s="342"/>
      <c r="WC48" s="342"/>
      <c r="WD48" s="342"/>
      <c r="WE48" s="342"/>
      <c r="WF48" s="342"/>
      <c r="WG48" s="342"/>
      <c r="WH48" s="342"/>
      <c r="WI48" s="342"/>
      <c r="WJ48" s="342"/>
      <c r="WK48" s="342"/>
      <c r="WL48" s="342"/>
      <c r="WM48" s="342"/>
      <c r="WN48" s="342"/>
      <c r="WO48" s="342"/>
      <c r="WP48" s="342"/>
      <c r="WQ48" s="342"/>
      <c r="WR48" s="342"/>
      <c r="WS48" s="342"/>
      <c r="WT48" s="342"/>
      <c r="WU48" s="342"/>
      <c r="WV48" s="342"/>
      <c r="WW48" s="342"/>
      <c r="WX48" s="342"/>
      <c r="WY48" s="342"/>
      <c r="WZ48" s="342"/>
      <c r="XA48" s="342"/>
      <c r="XB48" s="342"/>
      <c r="XC48" s="342"/>
      <c r="XD48" s="342"/>
      <c r="XE48" s="342"/>
      <c r="XF48" s="342"/>
      <c r="XG48" s="342"/>
      <c r="XH48" s="342"/>
      <c r="XI48" s="342"/>
      <c r="XJ48" s="342"/>
      <c r="XK48" s="342"/>
      <c r="XL48" s="342"/>
      <c r="XM48" s="342"/>
      <c r="XN48" s="342"/>
      <c r="XO48" s="342"/>
      <c r="XP48" s="342"/>
      <c r="XQ48" s="342"/>
      <c r="XR48" s="342"/>
      <c r="XS48" s="342"/>
      <c r="XT48" s="342"/>
      <c r="XU48" s="342"/>
      <c r="XV48" s="342"/>
      <c r="XW48" s="342"/>
      <c r="XX48" s="342"/>
      <c r="XY48" s="342"/>
      <c r="XZ48" s="342"/>
      <c r="YA48" s="342"/>
      <c r="YB48" s="342"/>
      <c r="YC48" s="342"/>
      <c r="YD48" s="342"/>
      <c r="YE48" s="342"/>
      <c r="YF48" s="342"/>
      <c r="YG48" s="342"/>
      <c r="YH48" s="342"/>
      <c r="YI48" s="342"/>
      <c r="YJ48" s="342"/>
      <c r="YK48" s="342"/>
      <c r="YL48" s="342"/>
      <c r="YM48" s="342"/>
      <c r="YN48" s="342"/>
      <c r="YO48" s="342"/>
      <c r="YP48" s="342"/>
      <c r="YQ48" s="342"/>
      <c r="YR48" s="342"/>
      <c r="YS48" s="342"/>
      <c r="YT48" s="342"/>
      <c r="YU48" s="342"/>
      <c r="YV48" s="342"/>
      <c r="YW48" s="342"/>
      <c r="YX48" s="342"/>
      <c r="YY48" s="342"/>
      <c r="YZ48" s="342"/>
      <c r="ZA48" s="342"/>
      <c r="ZB48" s="342"/>
      <c r="ZC48" s="342"/>
      <c r="ZD48" s="342"/>
      <c r="ZE48" s="342"/>
      <c r="ZF48" s="342"/>
      <c r="ZG48" s="342"/>
      <c r="ZH48" s="342"/>
      <c r="ZI48" s="342"/>
      <c r="ZJ48" s="342"/>
      <c r="ZK48" s="342"/>
      <c r="ZL48" s="342"/>
      <c r="ZM48" s="342"/>
      <c r="ZN48" s="342"/>
      <c r="ZO48" s="342"/>
      <c r="ZP48" s="342"/>
      <c r="ZQ48" s="342"/>
      <c r="ZR48" s="342"/>
      <c r="ZS48" s="342"/>
      <c r="ZT48" s="342"/>
      <c r="ZU48" s="342"/>
      <c r="ZV48" s="342"/>
      <c r="ZW48" s="342"/>
      <c r="ZX48" s="342"/>
      <c r="ZY48" s="342"/>
      <c r="ZZ48" s="342"/>
      <c r="AAA48" s="342"/>
      <c r="AAB48" s="342"/>
      <c r="AAC48" s="342"/>
      <c r="AAD48" s="342"/>
      <c r="AAE48" s="342"/>
      <c r="AAF48" s="342"/>
      <c r="AAG48" s="342"/>
      <c r="AAH48" s="342"/>
      <c r="AAI48" s="342"/>
      <c r="AAJ48" s="342"/>
      <c r="AAK48" s="342"/>
      <c r="AAL48" s="342"/>
      <c r="AAM48" s="342"/>
      <c r="AAN48" s="342"/>
      <c r="AAO48" s="342"/>
      <c r="AAP48" s="342"/>
      <c r="AAQ48" s="342"/>
      <c r="AAR48" s="342"/>
      <c r="AAS48" s="342"/>
      <c r="AAT48" s="342"/>
      <c r="AAU48" s="342"/>
      <c r="AAV48" s="342"/>
      <c r="AAW48" s="342"/>
      <c r="AAX48" s="342"/>
      <c r="AAY48" s="342"/>
      <c r="AAZ48" s="342"/>
      <c r="ABA48" s="342"/>
      <c r="ABB48" s="342"/>
      <c r="ABC48" s="342"/>
      <c r="ABD48" s="342"/>
      <c r="ABE48" s="342"/>
      <c r="ABF48" s="342"/>
      <c r="ABG48" s="342"/>
      <c r="ABH48" s="342"/>
      <c r="ABI48" s="342"/>
      <c r="ABJ48" s="342"/>
      <c r="ABK48" s="342"/>
      <c r="ABL48" s="342"/>
      <c r="ABM48" s="342"/>
      <c r="ABN48" s="342"/>
      <c r="ABO48" s="342"/>
      <c r="ABP48" s="342"/>
      <c r="ABQ48" s="342"/>
      <c r="ABR48" s="342"/>
      <c r="ABS48" s="342"/>
      <c r="ABT48" s="342"/>
      <c r="ABU48" s="342"/>
      <c r="ABV48" s="342"/>
      <c r="ABW48" s="342"/>
      <c r="ABX48" s="342"/>
      <c r="ABY48" s="342"/>
      <c r="ABZ48" s="342"/>
      <c r="ACA48" s="342"/>
      <c r="ACB48" s="342"/>
      <c r="ACC48" s="342"/>
      <c r="ACD48" s="342"/>
      <c r="ACE48" s="342"/>
      <c r="ACF48" s="342"/>
      <c r="ACG48" s="342"/>
      <c r="ACH48" s="342"/>
      <c r="ACI48" s="342"/>
      <c r="ACJ48" s="342"/>
      <c r="ACK48" s="342"/>
      <c r="ACL48" s="342"/>
      <c r="ACM48" s="342"/>
      <c r="ACN48" s="342"/>
      <c r="ACO48" s="342"/>
      <c r="ACP48" s="342"/>
      <c r="ACQ48" s="342"/>
      <c r="ACR48" s="342"/>
      <c r="ACS48" s="342"/>
      <c r="ACT48" s="342"/>
      <c r="ACU48" s="342"/>
      <c r="ACV48" s="342"/>
      <c r="ACW48" s="342"/>
      <c r="ACX48" s="342"/>
      <c r="ACY48" s="342"/>
      <c r="ACZ48" s="342"/>
      <c r="ADA48" s="342"/>
      <c r="ADB48" s="342"/>
      <c r="ADC48" s="342"/>
      <c r="ADD48" s="342"/>
      <c r="ADE48" s="342"/>
      <c r="ADF48" s="342"/>
      <c r="ADG48" s="342"/>
      <c r="ADH48" s="342"/>
      <c r="ADI48" s="342"/>
      <c r="ADJ48" s="342"/>
      <c r="ADK48" s="342"/>
      <c r="ADL48" s="342"/>
      <c r="ADM48" s="342"/>
      <c r="ADN48" s="342"/>
      <c r="ADO48" s="342"/>
      <c r="ADP48" s="342"/>
      <c r="ADQ48" s="342"/>
      <c r="ADR48" s="342"/>
      <c r="ADS48" s="342"/>
      <c r="ADT48" s="342"/>
      <c r="ADU48" s="342"/>
      <c r="ADV48" s="342"/>
      <c r="ADW48" s="342"/>
      <c r="ADX48" s="342"/>
      <c r="ADY48" s="342"/>
      <c r="ADZ48" s="342"/>
      <c r="AEA48" s="342"/>
      <c r="AEB48" s="342"/>
      <c r="AEC48" s="342"/>
      <c r="AED48" s="342"/>
      <c r="AEE48" s="342"/>
      <c r="AEF48" s="342"/>
      <c r="AEG48" s="342"/>
      <c r="AEH48" s="342"/>
      <c r="AEI48" s="342"/>
      <c r="AEJ48" s="342"/>
      <c r="AEK48" s="342"/>
      <c r="AEL48" s="342"/>
      <c r="AEM48" s="342"/>
      <c r="AEN48" s="342"/>
      <c r="AEO48" s="342"/>
      <c r="AEP48" s="342"/>
      <c r="AEQ48" s="342"/>
      <c r="AER48" s="342"/>
      <c r="AES48" s="342"/>
      <c r="AET48" s="342"/>
      <c r="AEU48" s="342"/>
      <c r="AEV48" s="342"/>
      <c r="AEW48" s="342"/>
      <c r="AEX48" s="342"/>
      <c r="AEY48" s="342"/>
      <c r="AEZ48" s="342"/>
      <c r="AFA48" s="342"/>
      <c r="AFB48" s="342"/>
      <c r="AFC48" s="342"/>
      <c r="AFD48" s="342"/>
      <c r="AFE48" s="342"/>
      <c r="AFF48" s="342"/>
      <c r="AFG48" s="342"/>
      <c r="AFH48" s="342"/>
      <c r="AFI48" s="342"/>
      <c r="AFJ48" s="342"/>
      <c r="AFK48" s="342"/>
      <c r="AFL48" s="342"/>
      <c r="AFM48" s="342"/>
      <c r="AFN48" s="342"/>
      <c r="AFO48" s="342"/>
      <c r="AFP48" s="342"/>
      <c r="AFQ48" s="342"/>
      <c r="AFR48" s="342"/>
      <c r="AFS48" s="342"/>
      <c r="AFT48" s="342"/>
      <c r="AFU48" s="342"/>
      <c r="AFV48" s="342"/>
      <c r="AFW48" s="342"/>
      <c r="AFX48" s="342"/>
      <c r="AFY48" s="342"/>
      <c r="AFZ48" s="342"/>
      <c r="AGA48" s="342"/>
      <c r="AGB48" s="342"/>
      <c r="AGC48" s="342"/>
      <c r="AGD48" s="342"/>
      <c r="AGE48" s="342"/>
      <c r="AGF48" s="342"/>
      <c r="AGG48" s="342"/>
      <c r="AGH48" s="342"/>
      <c r="AGI48" s="342"/>
      <c r="AGJ48" s="342"/>
      <c r="AGK48" s="342"/>
      <c r="AGL48" s="342"/>
      <c r="AGM48" s="342"/>
      <c r="AGN48" s="342"/>
      <c r="AGO48" s="342"/>
      <c r="AGP48" s="342"/>
      <c r="AGQ48" s="342"/>
      <c r="AGR48" s="342"/>
      <c r="AGS48" s="342"/>
      <c r="AGT48" s="342"/>
      <c r="AGU48" s="342"/>
      <c r="AGV48" s="342"/>
      <c r="AGW48" s="342"/>
      <c r="AGX48" s="342"/>
      <c r="AGY48" s="342"/>
      <c r="AGZ48" s="342"/>
      <c r="AHA48" s="342"/>
      <c r="AHB48" s="342"/>
      <c r="AHC48" s="342"/>
      <c r="AHD48" s="342"/>
      <c r="AHE48" s="342"/>
      <c r="AHF48" s="342"/>
      <c r="AHG48" s="342"/>
      <c r="AHH48" s="342"/>
      <c r="AHI48" s="342"/>
      <c r="AHJ48" s="342"/>
      <c r="AHK48" s="342"/>
      <c r="AHL48" s="342"/>
      <c r="AHM48" s="342"/>
      <c r="AHN48" s="342"/>
      <c r="AHO48" s="342"/>
      <c r="AHP48" s="342"/>
      <c r="AHQ48" s="342"/>
      <c r="AHR48" s="342"/>
      <c r="AHS48" s="342"/>
      <c r="AHT48" s="342"/>
      <c r="AHU48" s="342"/>
      <c r="AHV48" s="342"/>
      <c r="AHW48" s="342"/>
      <c r="AHX48" s="342"/>
      <c r="AHY48" s="342"/>
      <c r="AHZ48" s="342"/>
      <c r="AIA48" s="342"/>
      <c r="AIB48" s="342"/>
      <c r="AIC48" s="342"/>
      <c r="AID48" s="342"/>
      <c r="AIE48" s="342"/>
      <c r="AIF48" s="342"/>
      <c r="AIG48" s="342"/>
      <c r="AIH48" s="342"/>
      <c r="AII48" s="342"/>
      <c r="AIJ48" s="342"/>
      <c r="AIK48" s="342"/>
      <c r="AIL48" s="342"/>
      <c r="AIM48" s="342"/>
      <c r="AIN48" s="342"/>
      <c r="AIO48" s="342"/>
      <c r="AIP48" s="342"/>
      <c r="AIQ48" s="342"/>
      <c r="AIR48" s="342"/>
      <c r="AIS48" s="342"/>
      <c r="AIT48" s="342"/>
      <c r="AIU48" s="342"/>
      <c r="AIV48" s="342"/>
      <c r="AIW48" s="342"/>
      <c r="AIX48" s="342"/>
      <c r="AIY48" s="342"/>
      <c r="AIZ48" s="342"/>
      <c r="AJA48" s="342"/>
      <c r="AJB48" s="342"/>
      <c r="AJC48" s="342"/>
      <c r="AJD48" s="342"/>
      <c r="AJE48" s="342"/>
      <c r="AJF48" s="342"/>
      <c r="AJG48" s="342"/>
      <c r="AJH48" s="342"/>
      <c r="AJI48" s="342"/>
      <c r="AJJ48" s="342"/>
      <c r="AJK48" s="342"/>
      <c r="AJL48" s="342"/>
      <c r="AJM48" s="342"/>
      <c r="AJN48" s="342"/>
      <c r="AJO48" s="342"/>
      <c r="AJP48" s="342"/>
      <c r="AJQ48" s="342"/>
      <c r="AJR48" s="342"/>
      <c r="AJS48" s="342"/>
      <c r="AJT48" s="342"/>
      <c r="AJU48" s="342"/>
      <c r="AJV48" s="342"/>
      <c r="AJW48" s="342"/>
      <c r="AJX48" s="342"/>
      <c r="AJY48" s="342"/>
      <c r="AJZ48" s="342"/>
      <c r="AKA48" s="342"/>
      <c r="AKB48" s="342"/>
      <c r="AKC48" s="342"/>
      <c r="AKD48" s="342"/>
      <c r="AKE48" s="342"/>
      <c r="AKF48" s="342"/>
      <c r="AKG48" s="342"/>
      <c r="AKH48" s="342"/>
      <c r="AKI48" s="342"/>
      <c r="AKJ48" s="342"/>
      <c r="AKK48" s="342"/>
      <c r="AKL48" s="342"/>
      <c r="AKM48" s="342"/>
      <c r="AKN48" s="342"/>
      <c r="AKO48" s="342"/>
      <c r="AKP48" s="342"/>
      <c r="AKQ48" s="342"/>
      <c r="AKR48" s="342"/>
      <c r="AKS48" s="342"/>
      <c r="AKT48" s="342"/>
      <c r="AKU48" s="342"/>
    </row>
    <row r="49" spans="1:983" s="140" customFormat="1" ht="39.950000000000003" customHeight="1" x14ac:dyDescent="0.7">
      <c r="A49" s="339" t="s">
        <v>385</v>
      </c>
      <c r="B49" s="368">
        <v>69106183.771655798</v>
      </c>
      <c r="C49" s="697"/>
      <c r="D49" s="698"/>
      <c r="E49" s="697"/>
      <c r="F49" s="369">
        <v>67547226.90644072</v>
      </c>
      <c r="G49" s="368">
        <v>17496947.990922455</v>
      </c>
      <c r="H49" s="368">
        <v>4309971.7254621563</v>
      </c>
      <c r="I49" s="368">
        <v>6195150.4523949763</v>
      </c>
      <c r="J49" s="368">
        <v>164655480.84687611</v>
      </c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  <c r="AA49" s="342"/>
      <c r="AB49" s="342"/>
      <c r="AC49" s="342"/>
      <c r="AD49" s="342"/>
      <c r="AE49" s="342"/>
      <c r="AF49" s="342"/>
      <c r="AG49" s="342"/>
      <c r="AH49" s="342"/>
      <c r="AI49" s="342"/>
      <c r="AJ49" s="342"/>
      <c r="AK49" s="342"/>
      <c r="AL49" s="342"/>
      <c r="AM49" s="342"/>
      <c r="AN49" s="342"/>
      <c r="AO49" s="342"/>
      <c r="AP49" s="342"/>
      <c r="AQ49" s="342"/>
      <c r="AR49" s="342"/>
      <c r="AS49" s="342"/>
      <c r="AT49" s="342"/>
      <c r="AU49" s="342"/>
      <c r="AV49" s="342"/>
      <c r="AW49" s="342"/>
      <c r="AX49" s="342"/>
      <c r="AY49" s="342"/>
      <c r="AZ49" s="342"/>
      <c r="BA49" s="342"/>
      <c r="BB49" s="342"/>
      <c r="BC49" s="342"/>
      <c r="BD49" s="342"/>
      <c r="BE49" s="342"/>
      <c r="BF49" s="342"/>
      <c r="BG49" s="342"/>
      <c r="BH49" s="342"/>
      <c r="BI49" s="342"/>
      <c r="BJ49" s="342"/>
      <c r="BK49" s="342"/>
      <c r="BL49" s="342"/>
      <c r="BM49" s="342"/>
      <c r="BN49" s="342"/>
      <c r="BO49" s="342"/>
      <c r="BP49" s="342"/>
      <c r="BQ49" s="342"/>
      <c r="BR49" s="342"/>
      <c r="BS49" s="342"/>
      <c r="BT49" s="342"/>
      <c r="BU49" s="342"/>
      <c r="BV49" s="342"/>
      <c r="BW49" s="342"/>
      <c r="BX49" s="342"/>
      <c r="BY49" s="342"/>
      <c r="BZ49" s="342"/>
      <c r="CA49" s="342"/>
      <c r="CB49" s="342"/>
      <c r="CC49" s="342"/>
      <c r="CD49" s="342"/>
      <c r="CE49" s="342"/>
      <c r="CF49" s="342"/>
      <c r="CG49" s="342"/>
      <c r="CH49" s="342"/>
      <c r="CI49" s="342"/>
      <c r="CJ49" s="342"/>
      <c r="CK49" s="342"/>
      <c r="CL49" s="342"/>
      <c r="CM49" s="342"/>
      <c r="CN49" s="342"/>
      <c r="CO49" s="342"/>
      <c r="CP49" s="342"/>
      <c r="CQ49" s="342"/>
      <c r="CR49" s="342"/>
      <c r="CS49" s="342"/>
      <c r="CT49" s="342"/>
      <c r="CU49" s="342"/>
      <c r="CV49" s="342"/>
      <c r="CW49" s="342"/>
      <c r="CX49" s="342"/>
      <c r="CY49" s="342"/>
      <c r="CZ49" s="342"/>
      <c r="DA49" s="342"/>
      <c r="DB49" s="342"/>
      <c r="DC49" s="342"/>
      <c r="DD49" s="342"/>
      <c r="DE49" s="342"/>
      <c r="DF49" s="342"/>
      <c r="DG49" s="342"/>
      <c r="DH49" s="342"/>
      <c r="DI49" s="342"/>
      <c r="DJ49" s="342"/>
      <c r="DK49" s="342"/>
      <c r="DL49" s="342"/>
      <c r="DM49" s="342"/>
      <c r="DN49" s="342"/>
      <c r="DO49" s="342"/>
      <c r="DP49" s="342"/>
      <c r="DQ49" s="342"/>
      <c r="DR49" s="342"/>
      <c r="DS49" s="342"/>
      <c r="DT49" s="342"/>
      <c r="DU49" s="342"/>
      <c r="DV49" s="342"/>
      <c r="DW49" s="342"/>
      <c r="DX49" s="342"/>
      <c r="DY49" s="342"/>
      <c r="DZ49" s="342"/>
      <c r="EA49" s="342"/>
      <c r="EB49" s="342"/>
      <c r="EC49" s="342"/>
      <c r="ED49" s="342"/>
      <c r="EE49" s="342"/>
      <c r="EF49" s="342"/>
      <c r="EG49" s="342"/>
      <c r="EH49" s="342"/>
      <c r="EI49" s="342"/>
      <c r="EJ49" s="342"/>
      <c r="EK49" s="342"/>
      <c r="EL49" s="342"/>
      <c r="EM49" s="342"/>
      <c r="EN49" s="342"/>
      <c r="EO49" s="342"/>
      <c r="EP49" s="342"/>
      <c r="EQ49" s="342"/>
      <c r="ER49" s="342"/>
      <c r="ES49" s="342"/>
      <c r="ET49" s="342"/>
      <c r="EU49" s="342"/>
      <c r="EV49" s="342"/>
      <c r="EW49" s="342"/>
      <c r="EX49" s="342"/>
      <c r="EY49" s="342"/>
      <c r="EZ49" s="342"/>
      <c r="FA49" s="342"/>
      <c r="FB49" s="342"/>
      <c r="FC49" s="342"/>
      <c r="FD49" s="342"/>
      <c r="FE49" s="342"/>
      <c r="FF49" s="342"/>
      <c r="FG49" s="342"/>
      <c r="FH49" s="342"/>
      <c r="FI49" s="342"/>
      <c r="FJ49" s="342"/>
      <c r="FK49" s="342"/>
      <c r="FL49" s="342"/>
      <c r="FM49" s="342"/>
      <c r="FN49" s="342"/>
      <c r="FO49" s="342"/>
      <c r="FP49" s="342"/>
      <c r="FQ49" s="342"/>
      <c r="FR49" s="342"/>
      <c r="FS49" s="342"/>
      <c r="FT49" s="342"/>
      <c r="FU49" s="342"/>
      <c r="FV49" s="342"/>
      <c r="FW49" s="342"/>
      <c r="FX49" s="342"/>
      <c r="FY49" s="342"/>
      <c r="FZ49" s="342"/>
      <c r="GA49" s="342"/>
      <c r="GB49" s="342"/>
      <c r="GC49" s="342"/>
      <c r="GD49" s="342"/>
      <c r="GE49" s="342"/>
      <c r="GF49" s="342"/>
      <c r="GG49" s="342"/>
      <c r="GH49" s="342"/>
      <c r="GI49" s="342"/>
      <c r="GJ49" s="342"/>
      <c r="GK49" s="342"/>
      <c r="GL49" s="342"/>
      <c r="GM49" s="342"/>
      <c r="GN49" s="342"/>
      <c r="GO49" s="342"/>
      <c r="GP49" s="342"/>
      <c r="GQ49" s="342"/>
      <c r="GR49" s="342"/>
      <c r="GS49" s="342"/>
      <c r="GT49" s="342"/>
      <c r="GU49" s="342"/>
      <c r="GV49" s="342"/>
      <c r="GW49" s="342"/>
      <c r="GX49" s="342"/>
      <c r="GY49" s="342"/>
      <c r="GZ49" s="342"/>
      <c r="HA49" s="342"/>
      <c r="HB49" s="342"/>
      <c r="HC49" s="342"/>
      <c r="HD49" s="342"/>
      <c r="HE49" s="342"/>
      <c r="HF49" s="342"/>
      <c r="HG49" s="342"/>
      <c r="HH49" s="342"/>
      <c r="HI49" s="342"/>
      <c r="HJ49" s="342"/>
      <c r="HK49" s="342"/>
      <c r="HL49" s="342"/>
      <c r="HM49" s="342"/>
      <c r="HN49" s="342"/>
      <c r="HO49" s="342"/>
      <c r="HP49" s="342"/>
      <c r="HQ49" s="342"/>
      <c r="HR49" s="342"/>
      <c r="HS49" s="342"/>
      <c r="HT49" s="342"/>
      <c r="HU49" s="342"/>
      <c r="HV49" s="342"/>
      <c r="HW49" s="342"/>
      <c r="HX49" s="342"/>
      <c r="HY49" s="342"/>
      <c r="HZ49" s="342"/>
      <c r="IA49" s="342"/>
      <c r="IB49" s="342"/>
      <c r="IC49" s="342"/>
      <c r="ID49" s="342"/>
      <c r="IE49" s="342"/>
      <c r="IF49" s="342"/>
      <c r="IG49" s="342"/>
      <c r="IH49" s="342"/>
      <c r="II49" s="342"/>
      <c r="IJ49" s="342"/>
      <c r="IK49" s="342"/>
      <c r="IL49" s="342"/>
      <c r="IM49" s="342"/>
      <c r="IN49" s="342"/>
      <c r="IO49" s="342"/>
      <c r="IP49" s="342"/>
      <c r="IQ49" s="342"/>
      <c r="IR49" s="342"/>
      <c r="IS49" s="342"/>
      <c r="IT49" s="342"/>
      <c r="IU49" s="342"/>
      <c r="IV49" s="342"/>
      <c r="IW49" s="342"/>
      <c r="IX49" s="342"/>
      <c r="IY49" s="342"/>
      <c r="IZ49" s="342"/>
      <c r="JA49" s="342"/>
      <c r="JB49" s="342"/>
      <c r="JC49" s="342"/>
      <c r="JD49" s="342"/>
      <c r="JE49" s="342"/>
      <c r="JF49" s="342"/>
      <c r="JG49" s="342"/>
      <c r="JH49" s="342"/>
      <c r="JI49" s="342"/>
      <c r="JJ49" s="342"/>
      <c r="JK49" s="342"/>
      <c r="JL49" s="342"/>
      <c r="JM49" s="342"/>
      <c r="JN49" s="342"/>
      <c r="JO49" s="342"/>
      <c r="JP49" s="342"/>
      <c r="JQ49" s="342"/>
      <c r="JR49" s="342"/>
      <c r="JS49" s="342"/>
      <c r="JT49" s="342"/>
      <c r="JU49" s="342"/>
      <c r="JV49" s="342"/>
      <c r="JW49" s="342"/>
      <c r="JX49" s="342"/>
      <c r="JY49" s="342"/>
      <c r="JZ49" s="342"/>
      <c r="KA49" s="342"/>
      <c r="KB49" s="342"/>
      <c r="KC49" s="342"/>
      <c r="KD49" s="342"/>
      <c r="KE49" s="342"/>
      <c r="KF49" s="342"/>
      <c r="KG49" s="342"/>
      <c r="KH49" s="342"/>
      <c r="KI49" s="342"/>
      <c r="KJ49" s="342"/>
      <c r="KK49" s="342"/>
      <c r="KL49" s="342"/>
      <c r="KM49" s="342"/>
      <c r="KN49" s="342"/>
      <c r="KO49" s="342"/>
      <c r="KP49" s="342"/>
      <c r="KQ49" s="342"/>
      <c r="KR49" s="342"/>
      <c r="KS49" s="342"/>
      <c r="KT49" s="342"/>
      <c r="KU49" s="342"/>
      <c r="KV49" s="342"/>
      <c r="KW49" s="342"/>
      <c r="KX49" s="342"/>
      <c r="KY49" s="342"/>
      <c r="KZ49" s="342"/>
      <c r="LA49" s="342"/>
      <c r="LB49" s="342"/>
      <c r="LC49" s="342"/>
      <c r="LD49" s="342"/>
      <c r="LE49" s="342"/>
      <c r="LF49" s="342"/>
      <c r="LG49" s="342"/>
      <c r="LH49" s="342"/>
      <c r="LI49" s="342"/>
      <c r="LJ49" s="342"/>
      <c r="LK49" s="342"/>
      <c r="LL49" s="342"/>
      <c r="LM49" s="342"/>
      <c r="LN49" s="342"/>
      <c r="LO49" s="342"/>
      <c r="LP49" s="342"/>
      <c r="LQ49" s="342"/>
      <c r="LR49" s="342"/>
      <c r="LS49" s="342"/>
      <c r="LT49" s="342"/>
      <c r="LU49" s="342"/>
      <c r="LV49" s="342"/>
      <c r="LW49" s="342"/>
      <c r="LX49" s="342"/>
      <c r="LY49" s="342"/>
      <c r="LZ49" s="342"/>
      <c r="MA49" s="342"/>
      <c r="MB49" s="342"/>
      <c r="MC49" s="342"/>
      <c r="MD49" s="342"/>
      <c r="ME49" s="342"/>
      <c r="MF49" s="342"/>
      <c r="MG49" s="342"/>
      <c r="MH49" s="342"/>
      <c r="MI49" s="342"/>
      <c r="MJ49" s="342"/>
      <c r="MK49" s="342"/>
      <c r="ML49" s="342"/>
      <c r="MM49" s="342"/>
      <c r="MN49" s="342"/>
      <c r="MO49" s="342"/>
      <c r="MP49" s="342"/>
      <c r="MQ49" s="342"/>
      <c r="MR49" s="342"/>
      <c r="MS49" s="342"/>
      <c r="MT49" s="342"/>
      <c r="MU49" s="342"/>
      <c r="MV49" s="342"/>
      <c r="MW49" s="342"/>
      <c r="MX49" s="342"/>
      <c r="MY49" s="342"/>
      <c r="MZ49" s="342"/>
      <c r="NA49" s="342"/>
      <c r="NB49" s="342"/>
      <c r="NC49" s="342"/>
      <c r="ND49" s="342"/>
      <c r="NE49" s="342"/>
      <c r="NF49" s="342"/>
      <c r="NG49" s="342"/>
      <c r="NH49" s="342"/>
      <c r="NI49" s="342"/>
      <c r="NJ49" s="342"/>
      <c r="NK49" s="342"/>
      <c r="NL49" s="342"/>
      <c r="NM49" s="342"/>
      <c r="NN49" s="342"/>
      <c r="NO49" s="342"/>
      <c r="NP49" s="342"/>
      <c r="NQ49" s="342"/>
      <c r="NR49" s="342"/>
      <c r="NS49" s="342"/>
      <c r="NT49" s="342"/>
      <c r="NU49" s="342"/>
      <c r="NV49" s="342"/>
      <c r="NW49" s="342"/>
      <c r="NX49" s="342"/>
      <c r="NY49" s="342"/>
      <c r="NZ49" s="342"/>
      <c r="OA49" s="342"/>
      <c r="OB49" s="342"/>
      <c r="OC49" s="342"/>
      <c r="OD49" s="342"/>
      <c r="OE49" s="342"/>
      <c r="OF49" s="342"/>
      <c r="OG49" s="342"/>
      <c r="OH49" s="342"/>
      <c r="OI49" s="342"/>
      <c r="OJ49" s="342"/>
      <c r="OK49" s="342"/>
      <c r="OL49" s="342"/>
      <c r="OM49" s="342"/>
      <c r="ON49" s="342"/>
      <c r="OO49" s="342"/>
      <c r="OP49" s="342"/>
      <c r="OQ49" s="342"/>
      <c r="OR49" s="342"/>
      <c r="OS49" s="342"/>
      <c r="OT49" s="342"/>
      <c r="OU49" s="342"/>
      <c r="OV49" s="342"/>
      <c r="OW49" s="342"/>
      <c r="OX49" s="342"/>
      <c r="OY49" s="342"/>
      <c r="OZ49" s="342"/>
      <c r="PA49" s="342"/>
      <c r="PB49" s="342"/>
      <c r="PC49" s="342"/>
      <c r="PD49" s="342"/>
      <c r="PE49" s="342"/>
      <c r="PF49" s="342"/>
      <c r="PG49" s="342"/>
      <c r="PH49" s="342"/>
      <c r="PI49" s="342"/>
      <c r="PJ49" s="342"/>
      <c r="PK49" s="342"/>
      <c r="PL49" s="342"/>
      <c r="PM49" s="342"/>
      <c r="PN49" s="342"/>
      <c r="PO49" s="342"/>
      <c r="PP49" s="342"/>
      <c r="PQ49" s="342"/>
      <c r="PR49" s="342"/>
      <c r="PS49" s="342"/>
      <c r="PT49" s="342"/>
      <c r="PU49" s="342"/>
      <c r="PV49" s="342"/>
      <c r="PW49" s="342"/>
      <c r="PX49" s="342"/>
      <c r="PY49" s="342"/>
      <c r="PZ49" s="342"/>
      <c r="QA49" s="342"/>
      <c r="QB49" s="342"/>
      <c r="QC49" s="342"/>
      <c r="QD49" s="342"/>
      <c r="QE49" s="342"/>
      <c r="QF49" s="342"/>
      <c r="QG49" s="342"/>
      <c r="QH49" s="342"/>
      <c r="QI49" s="342"/>
      <c r="QJ49" s="342"/>
      <c r="QK49" s="342"/>
      <c r="QL49" s="342"/>
      <c r="QM49" s="342"/>
      <c r="QN49" s="342"/>
      <c r="QO49" s="342"/>
      <c r="QP49" s="342"/>
      <c r="QQ49" s="342"/>
      <c r="QR49" s="342"/>
      <c r="QS49" s="342"/>
      <c r="QT49" s="342"/>
      <c r="QU49" s="342"/>
      <c r="QV49" s="342"/>
      <c r="QW49" s="342"/>
      <c r="QX49" s="342"/>
      <c r="QY49" s="342"/>
      <c r="QZ49" s="342"/>
      <c r="RA49" s="342"/>
      <c r="RB49" s="342"/>
      <c r="RC49" s="342"/>
      <c r="RD49" s="342"/>
      <c r="RE49" s="342"/>
      <c r="RF49" s="342"/>
      <c r="RG49" s="342"/>
      <c r="RH49" s="342"/>
      <c r="RI49" s="342"/>
      <c r="RJ49" s="342"/>
      <c r="RK49" s="342"/>
      <c r="RL49" s="342"/>
      <c r="RM49" s="342"/>
      <c r="RN49" s="342"/>
      <c r="RO49" s="342"/>
      <c r="RP49" s="342"/>
      <c r="RQ49" s="342"/>
      <c r="RR49" s="342"/>
      <c r="RS49" s="342"/>
      <c r="RT49" s="342"/>
      <c r="RU49" s="342"/>
      <c r="RV49" s="342"/>
      <c r="RW49" s="342"/>
      <c r="RX49" s="342"/>
      <c r="RY49" s="342"/>
      <c r="RZ49" s="342"/>
      <c r="SA49" s="342"/>
      <c r="SB49" s="342"/>
      <c r="SC49" s="342"/>
      <c r="SD49" s="342"/>
      <c r="SE49" s="342"/>
      <c r="SF49" s="342"/>
      <c r="SG49" s="342"/>
      <c r="SH49" s="342"/>
      <c r="SI49" s="342"/>
      <c r="SJ49" s="342"/>
      <c r="SK49" s="342"/>
      <c r="SL49" s="342"/>
      <c r="SM49" s="342"/>
      <c r="SN49" s="342"/>
      <c r="SO49" s="342"/>
      <c r="SP49" s="342"/>
      <c r="SQ49" s="342"/>
      <c r="SR49" s="342"/>
      <c r="SS49" s="342"/>
      <c r="ST49" s="342"/>
      <c r="SU49" s="342"/>
      <c r="SV49" s="342"/>
      <c r="SW49" s="342"/>
      <c r="SX49" s="342"/>
      <c r="SY49" s="342"/>
      <c r="SZ49" s="342"/>
      <c r="TA49" s="342"/>
      <c r="TB49" s="342"/>
      <c r="TC49" s="342"/>
      <c r="TD49" s="342"/>
      <c r="TE49" s="342"/>
      <c r="TF49" s="342"/>
      <c r="TG49" s="342"/>
      <c r="TH49" s="342"/>
      <c r="TI49" s="342"/>
      <c r="TJ49" s="342"/>
      <c r="TK49" s="342"/>
      <c r="TL49" s="342"/>
      <c r="TM49" s="342"/>
      <c r="TN49" s="342"/>
      <c r="TO49" s="342"/>
      <c r="TP49" s="342"/>
      <c r="TQ49" s="342"/>
      <c r="TR49" s="342"/>
      <c r="TS49" s="342"/>
      <c r="TT49" s="342"/>
      <c r="TU49" s="342"/>
      <c r="TV49" s="342"/>
      <c r="TW49" s="342"/>
      <c r="TX49" s="342"/>
      <c r="TY49" s="342"/>
      <c r="TZ49" s="342"/>
      <c r="UA49" s="342"/>
      <c r="UB49" s="342"/>
      <c r="UC49" s="342"/>
      <c r="UD49" s="342"/>
      <c r="UE49" s="342"/>
      <c r="UF49" s="342"/>
      <c r="UG49" s="342"/>
      <c r="UH49" s="342"/>
      <c r="UI49" s="342"/>
      <c r="UJ49" s="342"/>
      <c r="UK49" s="342"/>
      <c r="UL49" s="342"/>
      <c r="UM49" s="342"/>
      <c r="UN49" s="342"/>
      <c r="UO49" s="342"/>
      <c r="UP49" s="342"/>
      <c r="UQ49" s="342"/>
      <c r="UR49" s="342"/>
      <c r="US49" s="342"/>
      <c r="UT49" s="342"/>
      <c r="UU49" s="342"/>
      <c r="UV49" s="342"/>
      <c r="UW49" s="342"/>
      <c r="UX49" s="342"/>
      <c r="UY49" s="342"/>
      <c r="UZ49" s="342"/>
      <c r="VA49" s="342"/>
      <c r="VB49" s="342"/>
      <c r="VC49" s="342"/>
      <c r="VD49" s="342"/>
      <c r="VE49" s="342"/>
      <c r="VF49" s="342"/>
      <c r="VG49" s="342"/>
      <c r="VH49" s="342"/>
      <c r="VI49" s="342"/>
      <c r="VJ49" s="342"/>
      <c r="VK49" s="342"/>
      <c r="VL49" s="342"/>
      <c r="VM49" s="342"/>
      <c r="VN49" s="342"/>
      <c r="VO49" s="342"/>
      <c r="VP49" s="342"/>
      <c r="VQ49" s="342"/>
      <c r="VR49" s="342"/>
      <c r="VS49" s="342"/>
      <c r="VT49" s="342"/>
      <c r="VU49" s="342"/>
      <c r="VV49" s="342"/>
      <c r="VW49" s="342"/>
      <c r="VX49" s="342"/>
      <c r="VY49" s="342"/>
      <c r="VZ49" s="342"/>
      <c r="WA49" s="342"/>
      <c r="WB49" s="342"/>
      <c r="WC49" s="342"/>
      <c r="WD49" s="342"/>
      <c r="WE49" s="342"/>
      <c r="WF49" s="342"/>
      <c r="WG49" s="342"/>
      <c r="WH49" s="342"/>
      <c r="WI49" s="342"/>
      <c r="WJ49" s="342"/>
      <c r="WK49" s="342"/>
      <c r="WL49" s="342"/>
      <c r="WM49" s="342"/>
      <c r="WN49" s="342"/>
      <c r="WO49" s="342"/>
      <c r="WP49" s="342"/>
      <c r="WQ49" s="342"/>
      <c r="WR49" s="342"/>
      <c r="WS49" s="342"/>
      <c r="WT49" s="342"/>
      <c r="WU49" s="342"/>
      <c r="WV49" s="342"/>
      <c r="WW49" s="342"/>
      <c r="WX49" s="342"/>
      <c r="WY49" s="342"/>
      <c r="WZ49" s="342"/>
      <c r="XA49" s="342"/>
      <c r="XB49" s="342"/>
      <c r="XC49" s="342"/>
      <c r="XD49" s="342"/>
      <c r="XE49" s="342"/>
      <c r="XF49" s="342"/>
      <c r="XG49" s="342"/>
      <c r="XH49" s="342"/>
      <c r="XI49" s="342"/>
      <c r="XJ49" s="342"/>
      <c r="XK49" s="342"/>
      <c r="XL49" s="342"/>
      <c r="XM49" s="342"/>
      <c r="XN49" s="342"/>
      <c r="XO49" s="342"/>
      <c r="XP49" s="342"/>
      <c r="XQ49" s="342"/>
      <c r="XR49" s="342"/>
      <c r="XS49" s="342"/>
      <c r="XT49" s="342"/>
      <c r="XU49" s="342"/>
      <c r="XV49" s="342"/>
      <c r="XW49" s="342"/>
      <c r="XX49" s="342"/>
      <c r="XY49" s="342"/>
      <c r="XZ49" s="342"/>
      <c r="YA49" s="342"/>
      <c r="YB49" s="342"/>
      <c r="YC49" s="342"/>
      <c r="YD49" s="342"/>
      <c r="YE49" s="342"/>
      <c r="YF49" s="342"/>
      <c r="YG49" s="342"/>
      <c r="YH49" s="342"/>
      <c r="YI49" s="342"/>
      <c r="YJ49" s="342"/>
      <c r="YK49" s="342"/>
      <c r="YL49" s="342"/>
      <c r="YM49" s="342"/>
      <c r="YN49" s="342"/>
      <c r="YO49" s="342"/>
      <c r="YP49" s="342"/>
      <c r="YQ49" s="342"/>
      <c r="YR49" s="342"/>
      <c r="YS49" s="342"/>
      <c r="YT49" s="342"/>
      <c r="YU49" s="342"/>
      <c r="YV49" s="342"/>
      <c r="YW49" s="342"/>
      <c r="YX49" s="342"/>
      <c r="YY49" s="342"/>
      <c r="YZ49" s="342"/>
      <c r="ZA49" s="342"/>
      <c r="ZB49" s="342"/>
      <c r="ZC49" s="342"/>
      <c r="ZD49" s="342"/>
      <c r="ZE49" s="342"/>
      <c r="ZF49" s="342"/>
      <c r="ZG49" s="342"/>
      <c r="ZH49" s="342"/>
      <c r="ZI49" s="342"/>
      <c r="ZJ49" s="342"/>
      <c r="ZK49" s="342"/>
      <c r="ZL49" s="342"/>
      <c r="ZM49" s="342"/>
      <c r="ZN49" s="342"/>
      <c r="ZO49" s="342"/>
      <c r="ZP49" s="342"/>
      <c r="ZQ49" s="342"/>
      <c r="ZR49" s="342"/>
      <c r="ZS49" s="342"/>
      <c r="ZT49" s="342"/>
      <c r="ZU49" s="342"/>
      <c r="ZV49" s="342"/>
      <c r="ZW49" s="342"/>
      <c r="ZX49" s="342"/>
      <c r="ZY49" s="342"/>
      <c r="ZZ49" s="342"/>
      <c r="AAA49" s="342"/>
      <c r="AAB49" s="342"/>
      <c r="AAC49" s="342"/>
      <c r="AAD49" s="342"/>
      <c r="AAE49" s="342"/>
      <c r="AAF49" s="342"/>
      <c r="AAG49" s="342"/>
      <c r="AAH49" s="342"/>
      <c r="AAI49" s="342"/>
      <c r="AAJ49" s="342"/>
      <c r="AAK49" s="342"/>
      <c r="AAL49" s="342"/>
      <c r="AAM49" s="342"/>
      <c r="AAN49" s="342"/>
      <c r="AAO49" s="342"/>
      <c r="AAP49" s="342"/>
      <c r="AAQ49" s="342"/>
      <c r="AAR49" s="342"/>
      <c r="AAS49" s="342"/>
      <c r="AAT49" s="342"/>
      <c r="AAU49" s="342"/>
      <c r="AAV49" s="342"/>
      <c r="AAW49" s="342"/>
      <c r="AAX49" s="342"/>
      <c r="AAY49" s="342"/>
      <c r="AAZ49" s="342"/>
      <c r="ABA49" s="342"/>
      <c r="ABB49" s="342"/>
      <c r="ABC49" s="342"/>
      <c r="ABD49" s="342"/>
      <c r="ABE49" s="342"/>
      <c r="ABF49" s="342"/>
      <c r="ABG49" s="342"/>
      <c r="ABH49" s="342"/>
      <c r="ABI49" s="342"/>
      <c r="ABJ49" s="342"/>
      <c r="ABK49" s="342"/>
      <c r="ABL49" s="342"/>
      <c r="ABM49" s="342"/>
      <c r="ABN49" s="342"/>
      <c r="ABO49" s="342"/>
      <c r="ABP49" s="342"/>
      <c r="ABQ49" s="342"/>
      <c r="ABR49" s="342"/>
      <c r="ABS49" s="342"/>
      <c r="ABT49" s="342"/>
      <c r="ABU49" s="342"/>
      <c r="ABV49" s="342"/>
      <c r="ABW49" s="342"/>
      <c r="ABX49" s="342"/>
      <c r="ABY49" s="342"/>
      <c r="ABZ49" s="342"/>
      <c r="ACA49" s="342"/>
      <c r="ACB49" s="342"/>
      <c r="ACC49" s="342"/>
      <c r="ACD49" s="342"/>
      <c r="ACE49" s="342"/>
      <c r="ACF49" s="342"/>
      <c r="ACG49" s="342"/>
      <c r="ACH49" s="342"/>
      <c r="ACI49" s="342"/>
      <c r="ACJ49" s="342"/>
      <c r="ACK49" s="342"/>
      <c r="ACL49" s="342"/>
      <c r="ACM49" s="342"/>
      <c r="ACN49" s="342"/>
      <c r="ACO49" s="342"/>
      <c r="ACP49" s="342"/>
      <c r="ACQ49" s="342"/>
      <c r="ACR49" s="342"/>
      <c r="ACS49" s="342"/>
      <c r="ACT49" s="342"/>
      <c r="ACU49" s="342"/>
      <c r="ACV49" s="342"/>
      <c r="ACW49" s="342"/>
      <c r="ACX49" s="342"/>
      <c r="ACY49" s="342"/>
      <c r="ACZ49" s="342"/>
      <c r="ADA49" s="342"/>
      <c r="ADB49" s="342"/>
      <c r="ADC49" s="342"/>
      <c r="ADD49" s="342"/>
      <c r="ADE49" s="342"/>
      <c r="ADF49" s="342"/>
      <c r="ADG49" s="342"/>
      <c r="ADH49" s="342"/>
      <c r="ADI49" s="342"/>
      <c r="ADJ49" s="342"/>
      <c r="ADK49" s="342"/>
      <c r="ADL49" s="342"/>
      <c r="ADM49" s="342"/>
      <c r="ADN49" s="342"/>
      <c r="ADO49" s="342"/>
      <c r="ADP49" s="342"/>
      <c r="ADQ49" s="342"/>
      <c r="ADR49" s="342"/>
      <c r="ADS49" s="342"/>
      <c r="ADT49" s="342"/>
      <c r="ADU49" s="342"/>
      <c r="ADV49" s="342"/>
      <c r="ADW49" s="342"/>
      <c r="ADX49" s="342"/>
      <c r="ADY49" s="342"/>
      <c r="ADZ49" s="342"/>
      <c r="AEA49" s="342"/>
      <c r="AEB49" s="342"/>
      <c r="AEC49" s="342"/>
      <c r="AED49" s="342"/>
      <c r="AEE49" s="342"/>
      <c r="AEF49" s="342"/>
      <c r="AEG49" s="342"/>
      <c r="AEH49" s="342"/>
      <c r="AEI49" s="342"/>
      <c r="AEJ49" s="342"/>
      <c r="AEK49" s="342"/>
      <c r="AEL49" s="342"/>
      <c r="AEM49" s="342"/>
      <c r="AEN49" s="342"/>
      <c r="AEO49" s="342"/>
      <c r="AEP49" s="342"/>
      <c r="AEQ49" s="342"/>
      <c r="AER49" s="342"/>
      <c r="AES49" s="342"/>
      <c r="AET49" s="342"/>
      <c r="AEU49" s="342"/>
      <c r="AEV49" s="342"/>
      <c r="AEW49" s="342"/>
      <c r="AEX49" s="342"/>
      <c r="AEY49" s="342"/>
      <c r="AEZ49" s="342"/>
      <c r="AFA49" s="342"/>
      <c r="AFB49" s="342"/>
      <c r="AFC49" s="342"/>
      <c r="AFD49" s="342"/>
      <c r="AFE49" s="342"/>
      <c r="AFF49" s="342"/>
      <c r="AFG49" s="342"/>
      <c r="AFH49" s="342"/>
      <c r="AFI49" s="342"/>
      <c r="AFJ49" s="342"/>
      <c r="AFK49" s="342"/>
      <c r="AFL49" s="342"/>
      <c r="AFM49" s="342"/>
      <c r="AFN49" s="342"/>
      <c r="AFO49" s="342"/>
      <c r="AFP49" s="342"/>
      <c r="AFQ49" s="342"/>
      <c r="AFR49" s="342"/>
      <c r="AFS49" s="342"/>
      <c r="AFT49" s="342"/>
      <c r="AFU49" s="342"/>
      <c r="AFV49" s="342"/>
      <c r="AFW49" s="342"/>
      <c r="AFX49" s="342"/>
      <c r="AFY49" s="342"/>
      <c r="AFZ49" s="342"/>
      <c r="AGA49" s="342"/>
      <c r="AGB49" s="342"/>
      <c r="AGC49" s="342"/>
      <c r="AGD49" s="342"/>
      <c r="AGE49" s="342"/>
      <c r="AGF49" s="342"/>
      <c r="AGG49" s="342"/>
      <c r="AGH49" s="342"/>
      <c r="AGI49" s="342"/>
      <c r="AGJ49" s="342"/>
      <c r="AGK49" s="342"/>
      <c r="AGL49" s="342"/>
      <c r="AGM49" s="342"/>
      <c r="AGN49" s="342"/>
      <c r="AGO49" s="342"/>
      <c r="AGP49" s="342"/>
      <c r="AGQ49" s="342"/>
      <c r="AGR49" s="342"/>
      <c r="AGS49" s="342"/>
      <c r="AGT49" s="342"/>
      <c r="AGU49" s="342"/>
      <c r="AGV49" s="342"/>
      <c r="AGW49" s="342"/>
      <c r="AGX49" s="342"/>
      <c r="AGY49" s="342"/>
      <c r="AGZ49" s="342"/>
      <c r="AHA49" s="342"/>
      <c r="AHB49" s="342"/>
      <c r="AHC49" s="342"/>
      <c r="AHD49" s="342"/>
      <c r="AHE49" s="342"/>
      <c r="AHF49" s="342"/>
      <c r="AHG49" s="342"/>
      <c r="AHH49" s="342"/>
      <c r="AHI49" s="342"/>
      <c r="AHJ49" s="342"/>
      <c r="AHK49" s="342"/>
      <c r="AHL49" s="342"/>
      <c r="AHM49" s="342"/>
      <c r="AHN49" s="342"/>
      <c r="AHO49" s="342"/>
      <c r="AHP49" s="342"/>
      <c r="AHQ49" s="342"/>
      <c r="AHR49" s="342"/>
      <c r="AHS49" s="342"/>
      <c r="AHT49" s="342"/>
      <c r="AHU49" s="342"/>
      <c r="AHV49" s="342"/>
      <c r="AHW49" s="342"/>
      <c r="AHX49" s="342"/>
      <c r="AHY49" s="342"/>
      <c r="AHZ49" s="342"/>
      <c r="AIA49" s="342"/>
      <c r="AIB49" s="342"/>
      <c r="AIC49" s="342"/>
      <c r="AID49" s="342"/>
      <c r="AIE49" s="342"/>
      <c r="AIF49" s="342"/>
      <c r="AIG49" s="342"/>
      <c r="AIH49" s="342"/>
      <c r="AII49" s="342"/>
      <c r="AIJ49" s="342"/>
      <c r="AIK49" s="342"/>
      <c r="AIL49" s="342"/>
      <c r="AIM49" s="342"/>
      <c r="AIN49" s="342"/>
      <c r="AIO49" s="342"/>
      <c r="AIP49" s="342"/>
      <c r="AIQ49" s="342"/>
      <c r="AIR49" s="342"/>
      <c r="AIS49" s="342"/>
      <c r="AIT49" s="342"/>
      <c r="AIU49" s="342"/>
      <c r="AIV49" s="342"/>
      <c r="AIW49" s="342"/>
      <c r="AIX49" s="342"/>
      <c r="AIY49" s="342"/>
      <c r="AIZ49" s="342"/>
      <c r="AJA49" s="342"/>
      <c r="AJB49" s="342"/>
      <c r="AJC49" s="342"/>
      <c r="AJD49" s="342"/>
      <c r="AJE49" s="342"/>
      <c r="AJF49" s="342"/>
      <c r="AJG49" s="342"/>
      <c r="AJH49" s="342"/>
      <c r="AJI49" s="342"/>
      <c r="AJJ49" s="342"/>
      <c r="AJK49" s="342"/>
      <c r="AJL49" s="342"/>
      <c r="AJM49" s="342"/>
      <c r="AJN49" s="342"/>
      <c r="AJO49" s="342"/>
      <c r="AJP49" s="342"/>
      <c r="AJQ49" s="342"/>
      <c r="AJR49" s="342"/>
      <c r="AJS49" s="342"/>
      <c r="AJT49" s="342"/>
      <c r="AJU49" s="342"/>
      <c r="AJV49" s="342"/>
      <c r="AJW49" s="342"/>
      <c r="AJX49" s="342"/>
      <c r="AJY49" s="342"/>
      <c r="AJZ49" s="342"/>
      <c r="AKA49" s="342"/>
      <c r="AKB49" s="342"/>
      <c r="AKC49" s="342"/>
      <c r="AKD49" s="342"/>
      <c r="AKE49" s="342"/>
      <c r="AKF49" s="342"/>
      <c r="AKG49" s="342"/>
      <c r="AKH49" s="342"/>
      <c r="AKI49" s="342"/>
      <c r="AKJ49" s="342"/>
      <c r="AKK49" s="342"/>
      <c r="AKL49" s="342"/>
      <c r="AKM49" s="342"/>
      <c r="AKN49" s="342"/>
      <c r="AKO49" s="342"/>
      <c r="AKP49" s="342"/>
      <c r="AKQ49" s="342"/>
      <c r="AKR49" s="342"/>
      <c r="AKS49" s="342"/>
      <c r="AKT49" s="342"/>
      <c r="AKU49" s="342"/>
    </row>
    <row r="50" spans="1:983" s="140" customFormat="1" ht="39.950000000000003" customHeight="1" x14ac:dyDescent="0.7">
      <c r="A50" s="339" t="s">
        <v>386</v>
      </c>
      <c r="B50" s="368">
        <v>90726984.370639592</v>
      </c>
      <c r="C50" s="697"/>
      <c r="D50" s="698"/>
      <c r="E50" s="697"/>
      <c r="F50" s="369">
        <v>95436357.48213385</v>
      </c>
      <c r="G50" s="368">
        <v>33693381.744647413</v>
      </c>
      <c r="H50" s="368">
        <v>8435281.4321330339</v>
      </c>
      <c r="I50" s="368">
        <v>7578744.6264330251</v>
      </c>
      <c r="J50" s="368">
        <v>235870749.65598691</v>
      </c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342"/>
      <c r="AB50" s="342"/>
      <c r="AC50" s="342"/>
      <c r="AD50" s="342"/>
      <c r="AE50" s="342"/>
      <c r="AF50" s="342"/>
      <c r="AG50" s="342"/>
      <c r="AH50" s="342"/>
      <c r="AI50" s="342"/>
      <c r="AJ50" s="342"/>
      <c r="AK50" s="342"/>
      <c r="AL50" s="342"/>
      <c r="AM50" s="342"/>
      <c r="AN50" s="342"/>
      <c r="AO50" s="342"/>
      <c r="AP50" s="342"/>
      <c r="AQ50" s="342"/>
      <c r="AR50" s="342"/>
      <c r="AS50" s="342"/>
      <c r="AT50" s="342"/>
      <c r="AU50" s="342"/>
      <c r="AV50" s="342"/>
      <c r="AW50" s="342"/>
      <c r="AX50" s="342"/>
      <c r="AY50" s="342"/>
      <c r="AZ50" s="342"/>
      <c r="BA50" s="342"/>
      <c r="BB50" s="342"/>
      <c r="BC50" s="342"/>
      <c r="BD50" s="342"/>
      <c r="BE50" s="342"/>
      <c r="BF50" s="342"/>
      <c r="BG50" s="342"/>
      <c r="BH50" s="342"/>
      <c r="BI50" s="342"/>
      <c r="BJ50" s="342"/>
      <c r="BK50" s="342"/>
      <c r="BL50" s="342"/>
      <c r="BM50" s="342"/>
      <c r="BN50" s="342"/>
      <c r="BO50" s="342"/>
      <c r="BP50" s="342"/>
      <c r="BQ50" s="342"/>
      <c r="BR50" s="342"/>
      <c r="BS50" s="342"/>
      <c r="BT50" s="342"/>
      <c r="BU50" s="342"/>
      <c r="BV50" s="342"/>
      <c r="BW50" s="342"/>
      <c r="BX50" s="342"/>
      <c r="BY50" s="342"/>
      <c r="BZ50" s="342"/>
      <c r="CA50" s="342"/>
      <c r="CB50" s="342"/>
      <c r="CC50" s="342"/>
      <c r="CD50" s="342"/>
      <c r="CE50" s="342"/>
      <c r="CF50" s="342"/>
      <c r="CG50" s="342"/>
      <c r="CH50" s="342"/>
      <c r="CI50" s="342"/>
      <c r="CJ50" s="342"/>
      <c r="CK50" s="342"/>
      <c r="CL50" s="342"/>
      <c r="CM50" s="342"/>
      <c r="CN50" s="342"/>
      <c r="CO50" s="342"/>
      <c r="CP50" s="342"/>
      <c r="CQ50" s="342"/>
      <c r="CR50" s="342"/>
      <c r="CS50" s="342"/>
      <c r="CT50" s="342"/>
      <c r="CU50" s="342"/>
      <c r="CV50" s="342"/>
      <c r="CW50" s="342"/>
      <c r="CX50" s="342"/>
      <c r="CY50" s="342"/>
      <c r="CZ50" s="342"/>
      <c r="DA50" s="342"/>
      <c r="DB50" s="342"/>
      <c r="DC50" s="342"/>
      <c r="DD50" s="342"/>
      <c r="DE50" s="342"/>
      <c r="DF50" s="342"/>
      <c r="DG50" s="342"/>
      <c r="DH50" s="342"/>
      <c r="DI50" s="342"/>
      <c r="DJ50" s="342"/>
      <c r="DK50" s="342"/>
      <c r="DL50" s="342"/>
      <c r="DM50" s="342"/>
      <c r="DN50" s="342"/>
      <c r="DO50" s="342"/>
      <c r="DP50" s="342"/>
      <c r="DQ50" s="342"/>
      <c r="DR50" s="342"/>
      <c r="DS50" s="342"/>
      <c r="DT50" s="342"/>
      <c r="DU50" s="342"/>
      <c r="DV50" s="342"/>
      <c r="DW50" s="342"/>
      <c r="DX50" s="342"/>
      <c r="DY50" s="342"/>
      <c r="DZ50" s="342"/>
      <c r="EA50" s="342"/>
      <c r="EB50" s="342"/>
      <c r="EC50" s="342"/>
      <c r="ED50" s="342"/>
      <c r="EE50" s="342"/>
      <c r="EF50" s="342"/>
      <c r="EG50" s="342"/>
      <c r="EH50" s="342"/>
      <c r="EI50" s="342"/>
      <c r="EJ50" s="342"/>
      <c r="EK50" s="342"/>
      <c r="EL50" s="342"/>
      <c r="EM50" s="342"/>
      <c r="EN50" s="342"/>
      <c r="EO50" s="342"/>
      <c r="EP50" s="342"/>
      <c r="EQ50" s="342"/>
      <c r="ER50" s="342"/>
      <c r="ES50" s="342"/>
      <c r="ET50" s="342"/>
      <c r="EU50" s="342"/>
      <c r="EV50" s="342"/>
      <c r="EW50" s="342"/>
      <c r="EX50" s="342"/>
      <c r="EY50" s="342"/>
      <c r="EZ50" s="342"/>
      <c r="FA50" s="342"/>
      <c r="FB50" s="342"/>
      <c r="FC50" s="342"/>
      <c r="FD50" s="342"/>
      <c r="FE50" s="342"/>
      <c r="FF50" s="342"/>
      <c r="FG50" s="342"/>
      <c r="FH50" s="342"/>
      <c r="FI50" s="342"/>
      <c r="FJ50" s="342"/>
      <c r="FK50" s="342"/>
      <c r="FL50" s="342"/>
      <c r="FM50" s="342"/>
      <c r="FN50" s="342"/>
      <c r="FO50" s="342"/>
      <c r="FP50" s="342"/>
      <c r="FQ50" s="342"/>
      <c r="FR50" s="342"/>
      <c r="FS50" s="342"/>
      <c r="FT50" s="342"/>
      <c r="FU50" s="342"/>
      <c r="FV50" s="342"/>
      <c r="FW50" s="342"/>
      <c r="FX50" s="342"/>
      <c r="FY50" s="342"/>
      <c r="FZ50" s="342"/>
      <c r="GA50" s="342"/>
      <c r="GB50" s="342"/>
      <c r="GC50" s="342"/>
      <c r="GD50" s="342"/>
      <c r="GE50" s="342"/>
      <c r="GF50" s="342"/>
      <c r="GG50" s="342"/>
      <c r="GH50" s="342"/>
      <c r="GI50" s="342"/>
      <c r="GJ50" s="342"/>
      <c r="GK50" s="342"/>
      <c r="GL50" s="342"/>
      <c r="GM50" s="342"/>
      <c r="GN50" s="342"/>
      <c r="GO50" s="342"/>
      <c r="GP50" s="342"/>
      <c r="GQ50" s="342"/>
      <c r="GR50" s="342"/>
      <c r="GS50" s="342"/>
      <c r="GT50" s="342"/>
      <c r="GU50" s="342"/>
      <c r="GV50" s="342"/>
      <c r="GW50" s="342"/>
      <c r="GX50" s="342"/>
      <c r="GY50" s="342"/>
      <c r="GZ50" s="342"/>
      <c r="HA50" s="342"/>
      <c r="HB50" s="342"/>
      <c r="HC50" s="342"/>
      <c r="HD50" s="342"/>
      <c r="HE50" s="342"/>
      <c r="HF50" s="342"/>
      <c r="HG50" s="342"/>
      <c r="HH50" s="342"/>
      <c r="HI50" s="342"/>
      <c r="HJ50" s="342"/>
      <c r="HK50" s="342"/>
      <c r="HL50" s="342"/>
      <c r="HM50" s="342"/>
      <c r="HN50" s="342"/>
      <c r="HO50" s="342"/>
      <c r="HP50" s="342"/>
      <c r="HQ50" s="342"/>
      <c r="HR50" s="342"/>
      <c r="HS50" s="342"/>
      <c r="HT50" s="342"/>
      <c r="HU50" s="342"/>
      <c r="HV50" s="342"/>
      <c r="HW50" s="342"/>
      <c r="HX50" s="342"/>
      <c r="HY50" s="342"/>
      <c r="HZ50" s="342"/>
      <c r="IA50" s="342"/>
      <c r="IB50" s="342"/>
      <c r="IC50" s="342"/>
      <c r="ID50" s="342"/>
      <c r="IE50" s="342"/>
      <c r="IF50" s="342"/>
      <c r="IG50" s="342"/>
      <c r="IH50" s="342"/>
      <c r="II50" s="342"/>
      <c r="IJ50" s="342"/>
      <c r="IK50" s="342"/>
      <c r="IL50" s="342"/>
      <c r="IM50" s="342"/>
      <c r="IN50" s="342"/>
      <c r="IO50" s="342"/>
      <c r="IP50" s="342"/>
      <c r="IQ50" s="342"/>
      <c r="IR50" s="342"/>
      <c r="IS50" s="342"/>
      <c r="IT50" s="342"/>
      <c r="IU50" s="342"/>
      <c r="IV50" s="342"/>
      <c r="IW50" s="342"/>
      <c r="IX50" s="342"/>
      <c r="IY50" s="342"/>
      <c r="IZ50" s="342"/>
      <c r="JA50" s="342"/>
      <c r="JB50" s="342"/>
      <c r="JC50" s="342"/>
      <c r="JD50" s="342"/>
      <c r="JE50" s="342"/>
      <c r="JF50" s="342"/>
      <c r="JG50" s="342"/>
      <c r="JH50" s="342"/>
      <c r="JI50" s="342"/>
      <c r="JJ50" s="342"/>
      <c r="JK50" s="342"/>
      <c r="JL50" s="342"/>
      <c r="JM50" s="342"/>
      <c r="JN50" s="342"/>
      <c r="JO50" s="342"/>
      <c r="JP50" s="342"/>
      <c r="JQ50" s="342"/>
      <c r="JR50" s="342"/>
      <c r="JS50" s="342"/>
      <c r="JT50" s="342"/>
      <c r="JU50" s="342"/>
      <c r="JV50" s="342"/>
      <c r="JW50" s="342"/>
      <c r="JX50" s="342"/>
      <c r="JY50" s="342"/>
      <c r="JZ50" s="342"/>
      <c r="KA50" s="342"/>
      <c r="KB50" s="342"/>
      <c r="KC50" s="342"/>
      <c r="KD50" s="342"/>
      <c r="KE50" s="342"/>
      <c r="KF50" s="342"/>
      <c r="KG50" s="342"/>
      <c r="KH50" s="342"/>
      <c r="KI50" s="342"/>
      <c r="KJ50" s="342"/>
      <c r="KK50" s="342"/>
      <c r="KL50" s="342"/>
      <c r="KM50" s="342"/>
      <c r="KN50" s="342"/>
      <c r="KO50" s="342"/>
      <c r="KP50" s="342"/>
      <c r="KQ50" s="342"/>
      <c r="KR50" s="342"/>
      <c r="KS50" s="342"/>
      <c r="KT50" s="342"/>
      <c r="KU50" s="342"/>
      <c r="KV50" s="342"/>
      <c r="KW50" s="342"/>
      <c r="KX50" s="342"/>
      <c r="KY50" s="342"/>
      <c r="KZ50" s="342"/>
      <c r="LA50" s="342"/>
      <c r="LB50" s="342"/>
      <c r="LC50" s="342"/>
      <c r="LD50" s="342"/>
      <c r="LE50" s="342"/>
      <c r="LF50" s="342"/>
      <c r="LG50" s="342"/>
      <c r="LH50" s="342"/>
      <c r="LI50" s="342"/>
      <c r="LJ50" s="342"/>
      <c r="LK50" s="342"/>
      <c r="LL50" s="342"/>
      <c r="LM50" s="342"/>
      <c r="LN50" s="342"/>
      <c r="LO50" s="342"/>
      <c r="LP50" s="342"/>
      <c r="LQ50" s="342"/>
      <c r="LR50" s="342"/>
      <c r="LS50" s="342"/>
      <c r="LT50" s="342"/>
      <c r="LU50" s="342"/>
      <c r="LV50" s="342"/>
      <c r="LW50" s="342"/>
      <c r="LX50" s="342"/>
      <c r="LY50" s="342"/>
      <c r="LZ50" s="342"/>
      <c r="MA50" s="342"/>
      <c r="MB50" s="342"/>
      <c r="MC50" s="342"/>
      <c r="MD50" s="342"/>
      <c r="ME50" s="342"/>
      <c r="MF50" s="342"/>
      <c r="MG50" s="342"/>
      <c r="MH50" s="342"/>
      <c r="MI50" s="342"/>
      <c r="MJ50" s="342"/>
      <c r="MK50" s="342"/>
      <c r="ML50" s="342"/>
      <c r="MM50" s="342"/>
      <c r="MN50" s="342"/>
      <c r="MO50" s="342"/>
      <c r="MP50" s="342"/>
      <c r="MQ50" s="342"/>
      <c r="MR50" s="342"/>
      <c r="MS50" s="342"/>
      <c r="MT50" s="342"/>
      <c r="MU50" s="342"/>
      <c r="MV50" s="342"/>
      <c r="MW50" s="342"/>
      <c r="MX50" s="342"/>
      <c r="MY50" s="342"/>
      <c r="MZ50" s="342"/>
      <c r="NA50" s="342"/>
      <c r="NB50" s="342"/>
      <c r="NC50" s="342"/>
      <c r="ND50" s="342"/>
      <c r="NE50" s="342"/>
      <c r="NF50" s="342"/>
      <c r="NG50" s="342"/>
      <c r="NH50" s="342"/>
      <c r="NI50" s="342"/>
      <c r="NJ50" s="342"/>
      <c r="NK50" s="342"/>
      <c r="NL50" s="342"/>
      <c r="NM50" s="342"/>
      <c r="NN50" s="342"/>
      <c r="NO50" s="342"/>
      <c r="NP50" s="342"/>
      <c r="NQ50" s="342"/>
      <c r="NR50" s="342"/>
      <c r="NS50" s="342"/>
      <c r="NT50" s="342"/>
      <c r="NU50" s="342"/>
      <c r="NV50" s="342"/>
      <c r="NW50" s="342"/>
      <c r="NX50" s="342"/>
      <c r="NY50" s="342"/>
      <c r="NZ50" s="342"/>
      <c r="OA50" s="342"/>
      <c r="OB50" s="342"/>
      <c r="OC50" s="342"/>
      <c r="OD50" s="342"/>
      <c r="OE50" s="342"/>
      <c r="OF50" s="342"/>
      <c r="OG50" s="342"/>
      <c r="OH50" s="342"/>
      <c r="OI50" s="342"/>
      <c r="OJ50" s="342"/>
      <c r="OK50" s="342"/>
      <c r="OL50" s="342"/>
      <c r="OM50" s="342"/>
      <c r="ON50" s="342"/>
      <c r="OO50" s="342"/>
      <c r="OP50" s="342"/>
      <c r="OQ50" s="342"/>
      <c r="OR50" s="342"/>
      <c r="OS50" s="342"/>
      <c r="OT50" s="342"/>
      <c r="OU50" s="342"/>
      <c r="OV50" s="342"/>
      <c r="OW50" s="342"/>
      <c r="OX50" s="342"/>
      <c r="OY50" s="342"/>
      <c r="OZ50" s="342"/>
      <c r="PA50" s="342"/>
      <c r="PB50" s="342"/>
      <c r="PC50" s="342"/>
      <c r="PD50" s="342"/>
      <c r="PE50" s="342"/>
      <c r="PF50" s="342"/>
      <c r="PG50" s="342"/>
      <c r="PH50" s="342"/>
      <c r="PI50" s="342"/>
      <c r="PJ50" s="342"/>
      <c r="PK50" s="342"/>
      <c r="PL50" s="342"/>
      <c r="PM50" s="342"/>
      <c r="PN50" s="342"/>
      <c r="PO50" s="342"/>
      <c r="PP50" s="342"/>
      <c r="PQ50" s="342"/>
      <c r="PR50" s="342"/>
      <c r="PS50" s="342"/>
      <c r="PT50" s="342"/>
      <c r="PU50" s="342"/>
      <c r="PV50" s="342"/>
      <c r="PW50" s="342"/>
      <c r="PX50" s="342"/>
      <c r="PY50" s="342"/>
      <c r="PZ50" s="342"/>
      <c r="QA50" s="342"/>
      <c r="QB50" s="342"/>
      <c r="QC50" s="342"/>
      <c r="QD50" s="342"/>
      <c r="QE50" s="342"/>
      <c r="QF50" s="342"/>
      <c r="QG50" s="342"/>
      <c r="QH50" s="342"/>
      <c r="QI50" s="342"/>
      <c r="QJ50" s="342"/>
      <c r="QK50" s="342"/>
      <c r="QL50" s="342"/>
      <c r="QM50" s="342"/>
      <c r="QN50" s="342"/>
      <c r="QO50" s="342"/>
      <c r="QP50" s="342"/>
      <c r="QQ50" s="342"/>
      <c r="QR50" s="342"/>
      <c r="QS50" s="342"/>
      <c r="QT50" s="342"/>
      <c r="QU50" s="342"/>
      <c r="QV50" s="342"/>
      <c r="QW50" s="342"/>
      <c r="QX50" s="342"/>
      <c r="QY50" s="342"/>
      <c r="QZ50" s="342"/>
      <c r="RA50" s="342"/>
      <c r="RB50" s="342"/>
      <c r="RC50" s="342"/>
      <c r="RD50" s="342"/>
      <c r="RE50" s="342"/>
      <c r="RF50" s="342"/>
      <c r="RG50" s="342"/>
      <c r="RH50" s="342"/>
      <c r="RI50" s="342"/>
      <c r="RJ50" s="342"/>
      <c r="RK50" s="342"/>
      <c r="RL50" s="342"/>
      <c r="RM50" s="342"/>
      <c r="RN50" s="342"/>
      <c r="RO50" s="342"/>
      <c r="RP50" s="342"/>
      <c r="RQ50" s="342"/>
      <c r="RR50" s="342"/>
      <c r="RS50" s="342"/>
      <c r="RT50" s="342"/>
      <c r="RU50" s="342"/>
      <c r="RV50" s="342"/>
      <c r="RW50" s="342"/>
      <c r="RX50" s="342"/>
      <c r="RY50" s="342"/>
      <c r="RZ50" s="342"/>
      <c r="SA50" s="342"/>
      <c r="SB50" s="342"/>
      <c r="SC50" s="342"/>
      <c r="SD50" s="342"/>
      <c r="SE50" s="342"/>
      <c r="SF50" s="342"/>
      <c r="SG50" s="342"/>
      <c r="SH50" s="342"/>
      <c r="SI50" s="342"/>
      <c r="SJ50" s="342"/>
      <c r="SK50" s="342"/>
      <c r="SL50" s="342"/>
      <c r="SM50" s="342"/>
      <c r="SN50" s="342"/>
      <c r="SO50" s="342"/>
      <c r="SP50" s="342"/>
      <c r="SQ50" s="342"/>
      <c r="SR50" s="342"/>
      <c r="SS50" s="342"/>
      <c r="ST50" s="342"/>
      <c r="SU50" s="342"/>
      <c r="SV50" s="342"/>
      <c r="SW50" s="342"/>
      <c r="SX50" s="342"/>
      <c r="SY50" s="342"/>
      <c r="SZ50" s="342"/>
      <c r="TA50" s="342"/>
      <c r="TB50" s="342"/>
      <c r="TC50" s="342"/>
      <c r="TD50" s="342"/>
      <c r="TE50" s="342"/>
      <c r="TF50" s="342"/>
      <c r="TG50" s="342"/>
      <c r="TH50" s="342"/>
      <c r="TI50" s="342"/>
      <c r="TJ50" s="342"/>
      <c r="TK50" s="342"/>
      <c r="TL50" s="342"/>
      <c r="TM50" s="342"/>
      <c r="TN50" s="342"/>
      <c r="TO50" s="342"/>
      <c r="TP50" s="342"/>
      <c r="TQ50" s="342"/>
      <c r="TR50" s="342"/>
      <c r="TS50" s="342"/>
      <c r="TT50" s="342"/>
      <c r="TU50" s="342"/>
      <c r="TV50" s="342"/>
      <c r="TW50" s="342"/>
      <c r="TX50" s="342"/>
      <c r="TY50" s="342"/>
      <c r="TZ50" s="342"/>
      <c r="UA50" s="342"/>
      <c r="UB50" s="342"/>
      <c r="UC50" s="342"/>
      <c r="UD50" s="342"/>
      <c r="UE50" s="342"/>
      <c r="UF50" s="342"/>
      <c r="UG50" s="342"/>
      <c r="UH50" s="342"/>
      <c r="UI50" s="342"/>
      <c r="UJ50" s="342"/>
      <c r="UK50" s="342"/>
      <c r="UL50" s="342"/>
      <c r="UM50" s="342"/>
      <c r="UN50" s="342"/>
      <c r="UO50" s="342"/>
      <c r="UP50" s="342"/>
      <c r="UQ50" s="342"/>
      <c r="UR50" s="342"/>
      <c r="US50" s="342"/>
      <c r="UT50" s="342"/>
      <c r="UU50" s="342"/>
      <c r="UV50" s="342"/>
      <c r="UW50" s="342"/>
      <c r="UX50" s="342"/>
      <c r="UY50" s="342"/>
      <c r="UZ50" s="342"/>
      <c r="VA50" s="342"/>
      <c r="VB50" s="342"/>
      <c r="VC50" s="342"/>
      <c r="VD50" s="342"/>
      <c r="VE50" s="342"/>
      <c r="VF50" s="342"/>
      <c r="VG50" s="342"/>
      <c r="VH50" s="342"/>
      <c r="VI50" s="342"/>
      <c r="VJ50" s="342"/>
      <c r="VK50" s="342"/>
      <c r="VL50" s="342"/>
      <c r="VM50" s="342"/>
      <c r="VN50" s="342"/>
      <c r="VO50" s="342"/>
      <c r="VP50" s="342"/>
      <c r="VQ50" s="342"/>
      <c r="VR50" s="342"/>
      <c r="VS50" s="342"/>
      <c r="VT50" s="342"/>
      <c r="VU50" s="342"/>
      <c r="VV50" s="342"/>
      <c r="VW50" s="342"/>
      <c r="VX50" s="342"/>
      <c r="VY50" s="342"/>
      <c r="VZ50" s="342"/>
      <c r="WA50" s="342"/>
      <c r="WB50" s="342"/>
      <c r="WC50" s="342"/>
      <c r="WD50" s="342"/>
      <c r="WE50" s="342"/>
      <c r="WF50" s="342"/>
      <c r="WG50" s="342"/>
      <c r="WH50" s="342"/>
      <c r="WI50" s="342"/>
      <c r="WJ50" s="342"/>
      <c r="WK50" s="342"/>
      <c r="WL50" s="342"/>
      <c r="WM50" s="342"/>
      <c r="WN50" s="342"/>
      <c r="WO50" s="342"/>
      <c r="WP50" s="342"/>
      <c r="WQ50" s="342"/>
      <c r="WR50" s="342"/>
      <c r="WS50" s="342"/>
      <c r="WT50" s="342"/>
      <c r="WU50" s="342"/>
      <c r="WV50" s="342"/>
      <c r="WW50" s="342"/>
      <c r="WX50" s="342"/>
      <c r="WY50" s="342"/>
      <c r="WZ50" s="342"/>
      <c r="XA50" s="342"/>
      <c r="XB50" s="342"/>
      <c r="XC50" s="342"/>
      <c r="XD50" s="342"/>
      <c r="XE50" s="342"/>
      <c r="XF50" s="342"/>
      <c r="XG50" s="342"/>
      <c r="XH50" s="342"/>
      <c r="XI50" s="342"/>
      <c r="XJ50" s="342"/>
      <c r="XK50" s="342"/>
      <c r="XL50" s="342"/>
      <c r="XM50" s="342"/>
      <c r="XN50" s="342"/>
      <c r="XO50" s="342"/>
      <c r="XP50" s="342"/>
      <c r="XQ50" s="342"/>
      <c r="XR50" s="342"/>
      <c r="XS50" s="342"/>
      <c r="XT50" s="342"/>
      <c r="XU50" s="342"/>
      <c r="XV50" s="342"/>
      <c r="XW50" s="342"/>
      <c r="XX50" s="342"/>
      <c r="XY50" s="342"/>
      <c r="XZ50" s="342"/>
      <c r="YA50" s="342"/>
      <c r="YB50" s="342"/>
      <c r="YC50" s="342"/>
      <c r="YD50" s="342"/>
      <c r="YE50" s="342"/>
      <c r="YF50" s="342"/>
      <c r="YG50" s="342"/>
      <c r="YH50" s="342"/>
      <c r="YI50" s="342"/>
      <c r="YJ50" s="342"/>
      <c r="YK50" s="342"/>
      <c r="YL50" s="342"/>
      <c r="YM50" s="342"/>
      <c r="YN50" s="342"/>
      <c r="YO50" s="342"/>
      <c r="YP50" s="342"/>
      <c r="YQ50" s="342"/>
      <c r="YR50" s="342"/>
      <c r="YS50" s="342"/>
      <c r="YT50" s="342"/>
      <c r="YU50" s="342"/>
      <c r="YV50" s="342"/>
      <c r="YW50" s="342"/>
      <c r="YX50" s="342"/>
      <c r="YY50" s="342"/>
      <c r="YZ50" s="342"/>
      <c r="ZA50" s="342"/>
      <c r="ZB50" s="342"/>
      <c r="ZC50" s="342"/>
      <c r="ZD50" s="342"/>
      <c r="ZE50" s="342"/>
      <c r="ZF50" s="342"/>
      <c r="ZG50" s="342"/>
      <c r="ZH50" s="342"/>
      <c r="ZI50" s="342"/>
      <c r="ZJ50" s="342"/>
      <c r="ZK50" s="342"/>
      <c r="ZL50" s="342"/>
      <c r="ZM50" s="342"/>
      <c r="ZN50" s="342"/>
      <c r="ZO50" s="342"/>
      <c r="ZP50" s="342"/>
      <c r="ZQ50" s="342"/>
      <c r="ZR50" s="342"/>
      <c r="ZS50" s="342"/>
      <c r="ZT50" s="342"/>
      <c r="ZU50" s="342"/>
      <c r="ZV50" s="342"/>
      <c r="ZW50" s="342"/>
      <c r="ZX50" s="342"/>
      <c r="ZY50" s="342"/>
      <c r="ZZ50" s="342"/>
      <c r="AAA50" s="342"/>
      <c r="AAB50" s="342"/>
      <c r="AAC50" s="342"/>
      <c r="AAD50" s="342"/>
      <c r="AAE50" s="342"/>
      <c r="AAF50" s="342"/>
      <c r="AAG50" s="342"/>
      <c r="AAH50" s="342"/>
      <c r="AAI50" s="342"/>
      <c r="AAJ50" s="342"/>
      <c r="AAK50" s="342"/>
      <c r="AAL50" s="342"/>
      <c r="AAM50" s="342"/>
      <c r="AAN50" s="342"/>
      <c r="AAO50" s="342"/>
      <c r="AAP50" s="342"/>
      <c r="AAQ50" s="342"/>
      <c r="AAR50" s="342"/>
      <c r="AAS50" s="342"/>
      <c r="AAT50" s="342"/>
      <c r="AAU50" s="342"/>
      <c r="AAV50" s="342"/>
      <c r="AAW50" s="342"/>
      <c r="AAX50" s="342"/>
      <c r="AAY50" s="342"/>
      <c r="AAZ50" s="342"/>
      <c r="ABA50" s="342"/>
      <c r="ABB50" s="342"/>
      <c r="ABC50" s="342"/>
      <c r="ABD50" s="342"/>
      <c r="ABE50" s="342"/>
      <c r="ABF50" s="342"/>
      <c r="ABG50" s="342"/>
      <c r="ABH50" s="342"/>
      <c r="ABI50" s="342"/>
      <c r="ABJ50" s="342"/>
      <c r="ABK50" s="342"/>
      <c r="ABL50" s="342"/>
      <c r="ABM50" s="342"/>
      <c r="ABN50" s="342"/>
      <c r="ABO50" s="342"/>
      <c r="ABP50" s="342"/>
      <c r="ABQ50" s="342"/>
      <c r="ABR50" s="342"/>
      <c r="ABS50" s="342"/>
      <c r="ABT50" s="342"/>
      <c r="ABU50" s="342"/>
      <c r="ABV50" s="342"/>
      <c r="ABW50" s="342"/>
      <c r="ABX50" s="342"/>
      <c r="ABY50" s="342"/>
      <c r="ABZ50" s="342"/>
      <c r="ACA50" s="342"/>
      <c r="ACB50" s="342"/>
      <c r="ACC50" s="342"/>
      <c r="ACD50" s="342"/>
      <c r="ACE50" s="342"/>
      <c r="ACF50" s="342"/>
      <c r="ACG50" s="342"/>
      <c r="ACH50" s="342"/>
      <c r="ACI50" s="342"/>
      <c r="ACJ50" s="342"/>
      <c r="ACK50" s="342"/>
      <c r="ACL50" s="342"/>
      <c r="ACM50" s="342"/>
      <c r="ACN50" s="342"/>
      <c r="ACO50" s="342"/>
      <c r="ACP50" s="342"/>
      <c r="ACQ50" s="342"/>
      <c r="ACR50" s="342"/>
      <c r="ACS50" s="342"/>
      <c r="ACT50" s="342"/>
      <c r="ACU50" s="342"/>
      <c r="ACV50" s="342"/>
      <c r="ACW50" s="342"/>
      <c r="ACX50" s="342"/>
      <c r="ACY50" s="342"/>
      <c r="ACZ50" s="342"/>
      <c r="ADA50" s="342"/>
      <c r="ADB50" s="342"/>
      <c r="ADC50" s="342"/>
      <c r="ADD50" s="342"/>
      <c r="ADE50" s="342"/>
      <c r="ADF50" s="342"/>
      <c r="ADG50" s="342"/>
      <c r="ADH50" s="342"/>
      <c r="ADI50" s="342"/>
      <c r="ADJ50" s="342"/>
      <c r="ADK50" s="342"/>
      <c r="ADL50" s="342"/>
      <c r="ADM50" s="342"/>
      <c r="ADN50" s="342"/>
      <c r="ADO50" s="342"/>
      <c r="ADP50" s="342"/>
      <c r="ADQ50" s="342"/>
      <c r="ADR50" s="342"/>
      <c r="ADS50" s="342"/>
      <c r="ADT50" s="342"/>
      <c r="ADU50" s="342"/>
      <c r="ADV50" s="342"/>
      <c r="ADW50" s="342"/>
      <c r="ADX50" s="342"/>
      <c r="ADY50" s="342"/>
      <c r="ADZ50" s="342"/>
      <c r="AEA50" s="342"/>
      <c r="AEB50" s="342"/>
      <c r="AEC50" s="342"/>
      <c r="AED50" s="342"/>
      <c r="AEE50" s="342"/>
      <c r="AEF50" s="342"/>
      <c r="AEG50" s="342"/>
      <c r="AEH50" s="342"/>
      <c r="AEI50" s="342"/>
      <c r="AEJ50" s="342"/>
      <c r="AEK50" s="342"/>
      <c r="AEL50" s="342"/>
      <c r="AEM50" s="342"/>
      <c r="AEN50" s="342"/>
      <c r="AEO50" s="342"/>
      <c r="AEP50" s="342"/>
      <c r="AEQ50" s="342"/>
      <c r="AER50" s="342"/>
      <c r="AES50" s="342"/>
      <c r="AET50" s="342"/>
      <c r="AEU50" s="342"/>
      <c r="AEV50" s="342"/>
      <c r="AEW50" s="342"/>
      <c r="AEX50" s="342"/>
      <c r="AEY50" s="342"/>
      <c r="AEZ50" s="342"/>
      <c r="AFA50" s="342"/>
      <c r="AFB50" s="342"/>
      <c r="AFC50" s="342"/>
      <c r="AFD50" s="342"/>
      <c r="AFE50" s="342"/>
      <c r="AFF50" s="342"/>
      <c r="AFG50" s="342"/>
      <c r="AFH50" s="342"/>
      <c r="AFI50" s="342"/>
      <c r="AFJ50" s="342"/>
      <c r="AFK50" s="342"/>
      <c r="AFL50" s="342"/>
      <c r="AFM50" s="342"/>
      <c r="AFN50" s="342"/>
      <c r="AFO50" s="342"/>
      <c r="AFP50" s="342"/>
      <c r="AFQ50" s="342"/>
      <c r="AFR50" s="342"/>
      <c r="AFS50" s="342"/>
      <c r="AFT50" s="342"/>
      <c r="AFU50" s="342"/>
      <c r="AFV50" s="342"/>
      <c r="AFW50" s="342"/>
      <c r="AFX50" s="342"/>
      <c r="AFY50" s="342"/>
      <c r="AFZ50" s="342"/>
      <c r="AGA50" s="342"/>
      <c r="AGB50" s="342"/>
      <c r="AGC50" s="342"/>
      <c r="AGD50" s="342"/>
      <c r="AGE50" s="342"/>
      <c r="AGF50" s="342"/>
      <c r="AGG50" s="342"/>
      <c r="AGH50" s="342"/>
      <c r="AGI50" s="342"/>
      <c r="AGJ50" s="342"/>
      <c r="AGK50" s="342"/>
      <c r="AGL50" s="342"/>
      <c r="AGM50" s="342"/>
      <c r="AGN50" s="342"/>
      <c r="AGO50" s="342"/>
      <c r="AGP50" s="342"/>
      <c r="AGQ50" s="342"/>
      <c r="AGR50" s="342"/>
      <c r="AGS50" s="342"/>
      <c r="AGT50" s="342"/>
      <c r="AGU50" s="342"/>
      <c r="AGV50" s="342"/>
      <c r="AGW50" s="342"/>
      <c r="AGX50" s="342"/>
      <c r="AGY50" s="342"/>
      <c r="AGZ50" s="342"/>
      <c r="AHA50" s="342"/>
      <c r="AHB50" s="342"/>
      <c r="AHC50" s="342"/>
      <c r="AHD50" s="342"/>
      <c r="AHE50" s="342"/>
      <c r="AHF50" s="342"/>
      <c r="AHG50" s="342"/>
      <c r="AHH50" s="342"/>
      <c r="AHI50" s="342"/>
      <c r="AHJ50" s="342"/>
      <c r="AHK50" s="342"/>
      <c r="AHL50" s="342"/>
      <c r="AHM50" s="342"/>
      <c r="AHN50" s="342"/>
      <c r="AHO50" s="342"/>
      <c r="AHP50" s="342"/>
      <c r="AHQ50" s="342"/>
      <c r="AHR50" s="342"/>
      <c r="AHS50" s="342"/>
      <c r="AHT50" s="342"/>
      <c r="AHU50" s="342"/>
      <c r="AHV50" s="342"/>
      <c r="AHW50" s="342"/>
      <c r="AHX50" s="342"/>
      <c r="AHY50" s="342"/>
      <c r="AHZ50" s="342"/>
      <c r="AIA50" s="342"/>
      <c r="AIB50" s="342"/>
      <c r="AIC50" s="342"/>
      <c r="AID50" s="342"/>
      <c r="AIE50" s="342"/>
      <c r="AIF50" s="342"/>
      <c r="AIG50" s="342"/>
      <c r="AIH50" s="342"/>
      <c r="AII50" s="342"/>
      <c r="AIJ50" s="342"/>
      <c r="AIK50" s="342"/>
      <c r="AIL50" s="342"/>
      <c r="AIM50" s="342"/>
      <c r="AIN50" s="342"/>
      <c r="AIO50" s="342"/>
      <c r="AIP50" s="342"/>
      <c r="AIQ50" s="342"/>
      <c r="AIR50" s="342"/>
      <c r="AIS50" s="342"/>
      <c r="AIT50" s="342"/>
      <c r="AIU50" s="342"/>
      <c r="AIV50" s="342"/>
      <c r="AIW50" s="342"/>
      <c r="AIX50" s="342"/>
      <c r="AIY50" s="342"/>
      <c r="AIZ50" s="342"/>
      <c r="AJA50" s="342"/>
      <c r="AJB50" s="342"/>
      <c r="AJC50" s="342"/>
      <c r="AJD50" s="342"/>
      <c r="AJE50" s="342"/>
      <c r="AJF50" s="342"/>
      <c r="AJG50" s="342"/>
      <c r="AJH50" s="342"/>
      <c r="AJI50" s="342"/>
      <c r="AJJ50" s="342"/>
      <c r="AJK50" s="342"/>
      <c r="AJL50" s="342"/>
      <c r="AJM50" s="342"/>
      <c r="AJN50" s="342"/>
      <c r="AJO50" s="342"/>
      <c r="AJP50" s="342"/>
      <c r="AJQ50" s="342"/>
      <c r="AJR50" s="342"/>
      <c r="AJS50" s="342"/>
      <c r="AJT50" s="342"/>
      <c r="AJU50" s="342"/>
      <c r="AJV50" s="342"/>
      <c r="AJW50" s="342"/>
      <c r="AJX50" s="342"/>
      <c r="AJY50" s="342"/>
      <c r="AJZ50" s="342"/>
      <c r="AKA50" s="342"/>
      <c r="AKB50" s="342"/>
      <c r="AKC50" s="342"/>
      <c r="AKD50" s="342"/>
      <c r="AKE50" s="342"/>
      <c r="AKF50" s="342"/>
      <c r="AKG50" s="342"/>
      <c r="AKH50" s="342"/>
      <c r="AKI50" s="342"/>
      <c r="AKJ50" s="342"/>
      <c r="AKK50" s="342"/>
      <c r="AKL50" s="342"/>
      <c r="AKM50" s="342"/>
      <c r="AKN50" s="342"/>
      <c r="AKO50" s="342"/>
      <c r="AKP50" s="342"/>
      <c r="AKQ50" s="342"/>
      <c r="AKR50" s="342"/>
      <c r="AKS50" s="342"/>
      <c r="AKT50" s="342"/>
      <c r="AKU50" s="342"/>
    </row>
    <row r="51" spans="1:983" s="74" customFormat="1" ht="17.25" customHeight="1" x14ac:dyDescent="0.7">
      <c r="A51" s="339" t="s">
        <v>409</v>
      </c>
      <c r="B51" s="368">
        <v>59188072.9833818</v>
      </c>
      <c r="C51" s="697"/>
      <c r="D51" s="698"/>
      <c r="E51" s="697"/>
      <c r="F51" s="369">
        <v>72279802.223999992</v>
      </c>
      <c r="G51" s="368">
        <v>31852170.307985608</v>
      </c>
      <c r="H51" s="368">
        <v>6851855.8362873187</v>
      </c>
      <c r="I51" s="368">
        <v>8990807.4101786595</v>
      </c>
      <c r="J51" s="368">
        <v>179162708.76183337</v>
      </c>
      <c r="K51" s="331"/>
      <c r="L51" s="331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W51" s="331"/>
      <c r="X51" s="331"/>
      <c r="Y51" s="331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31"/>
      <c r="AW51" s="331"/>
      <c r="AX51" s="331"/>
      <c r="AY51" s="331"/>
      <c r="AZ51" s="331"/>
      <c r="BA51" s="331"/>
      <c r="BB51" s="331"/>
      <c r="BC51" s="331"/>
      <c r="BD51" s="331"/>
      <c r="BE51" s="331"/>
      <c r="BF51" s="331"/>
      <c r="BG51" s="331"/>
      <c r="BH51" s="331"/>
      <c r="BI51" s="331"/>
      <c r="BJ51" s="331"/>
      <c r="BK51" s="331"/>
      <c r="BL51" s="331"/>
      <c r="BM51" s="331"/>
      <c r="BN51" s="331"/>
      <c r="BO51" s="331"/>
      <c r="BP51" s="331"/>
      <c r="BQ51" s="331"/>
      <c r="BR51" s="331"/>
      <c r="BS51" s="331"/>
      <c r="BT51" s="331"/>
      <c r="BU51" s="331"/>
      <c r="BV51" s="331"/>
      <c r="BW51" s="331"/>
      <c r="BX51" s="331"/>
      <c r="BY51" s="331"/>
      <c r="BZ51" s="331"/>
      <c r="CA51" s="331"/>
      <c r="CB51" s="331"/>
      <c r="CC51" s="331"/>
      <c r="CD51" s="331"/>
      <c r="CE51" s="331"/>
      <c r="CF51" s="331"/>
      <c r="CG51" s="331"/>
      <c r="CH51" s="331"/>
      <c r="CI51" s="331"/>
      <c r="CJ51" s="331"/>
      <c r="CK51" s="331"/>
      <c r="CL51" s="331"/>
      <c r="CM51" s="331"/>
      <c r="CN51" s="331"/>
      <c r="CO51" s="331"/>
      <c r="CP51" s="331"/>
      <c r="CQ51" s="331"/>
      <c r="CR51" s="331"/>
      <c r="CS51" s="331"/>
      <c r="CT51" s="331"/>
      <c r="CU51" s="331"/>
      <c r="CV51" s="331"/>
      <c r="CW51" s="331"/>
      <c r="CX51" s="331"/>
      <c r="CY51" s="331"/>
      <c r="CZ51" s="331"/>
      <c r="DA51" s="331"/>
      <c r="DB51" s="331"/>
      <c r="DC51" s="331"/>
      <c r="DD51" s="331"/>
      <c r="DE51" s="331"/>
      <c r="DF51" s="331"/>
      <c r="DG51" s="331"/>
      <c r="DH51" s="331"/>
      <c r="DI51" s="331"/>
      <c r="DJ51" s="331"/>
      <c r="DK51" s="331"/>
      <c r="DL51" s="331"/>
      <c r="DM51" s="331"/>
      <c r="DN51" s="331"/>
      <c r="DO51" s="331"/>
      <c r="DP51" s="331"/>
      <c r="DQ51" s="331"/>
      <c r="DR51" s="331"/>
      <c r="DS51" s="331"/>
      <c r="DT51" s="331"/>
      <c r="DU51" s="331"/>
      <c r="DV51" s="331"/>
      <c r="DW51" s="331"/>
      <c r="DX51" s="331"/>
      <c r="DY51" s="331"/>
      <c r="DZ51" s="331"/>
      <c r="EA51" s="331"/>
      <c r="EB51" s="331"/>
      <c r="EC51" s="331"/>
      <c r="ED51" s="331"/>
      <c r="EE51" s="331"/>
      <c r="EF51" s="331"/>
      <c r="EG51" s="331"/>
      <c r="EH51" s="331"/>
      <c r="EI51" s="331"/>
      <c r="EJ51" s="331"/>
      <c r="EK51" s="331"/>
      <c r="EL51" s="331"/>
      <c r="EM51" s="331"/>
      <c r="EN51" s="331"/>
      <c r="EO51" s="331"/>
      <c r="EP51" s="331"/>
      <c r="EQ51" s="331"/>
      <c r="ER51" s="331"/>
      <c r="ES51" s="331"/>
      <c r="ET51" s="331"/>
      <c r="EU51" s="331"/>
      <c r="EV51" s="331"/>
      <c r="EW51" s="331"/>
      <c r="EX51" s="331"/>
      <c r="EY51" s="331"/>
      <c r="EZ51" s="331"/>
      <c r="FA51" s="331"/>
      <c r="FB51" s="331"/>
      <c r="FC51" s="331"/>
      <c r="FD51" s="331"/>
      <c r="FE51" s="331"/>
      <c r="FF51" s="331"/>
      <c r="FG51" s="331"/>
      <c r="FH51" s="331"/>
      <c r="FI51" s="331"/>
      <c r="FJ51" s="331"/>
      <c r="FK51" s="331"/>
      <c r="FL51" s="331"/>
      <c r="FM51" s="331"/>
      <c r="FN51" s="331"/>
      <c r="FO51" s="331"/>
      <c r="FP51" s="331"/>
      <c r="FQ51" s="331"/>
      <c r="FR51" s="331"/>
      <c r="FS51" s="331"/>
      <c r="FT51" s="331"/>
      <c r="FU51" s="331"/>
      <c r="FV51" s="331"/>
      <c r="FW51" s="331"/>
      <c r="FX51" s="331"/>
      <c r="FY51" s="331"/>
      <c r="FZ51" s="331"/>
      <c r="GA51" s="331"/>
      <c r="GB51" s="331"/>
      <c r="GC51" s="331"/>
      <c r="GD51" s="331"/>
      <c r="GE51" s="331"/>
      <c r="GF51" s="331"/>
      <c r="GG51" s="331"/>
      <c r="GH51" s="331"/>
      <c r="GI51" s="331"/>
      <c r="GJ51" s="331"/>
      <c r="GK51" s="331"/>
      <c r="GL51" s="331"/>
      <c r="GM51" s="331"/>
      <c r="GN51" s="331"/>
      <c r="GO51" s="331"/>
      <c r="GP51" s="331"/>
      <c r="GQ51" s="331"/>
      <c r="GR51" s="331"/>
      <c r="GS51" s="331"/>
      <c r="GT51" s="331"/>
      <c r="GU51" s="331"/>
      <c r="GV51" s="331"/>
      <c r="GW51" s="331"/>
      <c r="GX51" s="331"/>
      <c r="GY51" s="331"/>
      <c r="GZ51" s="331"/>
      <c r="HA51" s="331"/>
      <c r="HB51" s="331"/>
      <c r="HC51" s="331"/>
      <c r="HD51" s="331"/>
      <c r="HE51" s="331"/>
      <c r="HF51" s="331"/>
      <c r="HG51" s="331"/>
      <c r="HH51" s="331"/>
      <c r="HI51" s="331"/>
      <c r="HJ51" s="331"/>
      <c r="HK51" s="331"/>
      <c r="HL51" s="331"/>
      <c r="HM51" s="331"/>
      <c r="HN51" s="331"/>
      <c r="HO51" s="331"/>
      <c r="HP51" s="331"/>
      <c r="HQ51" s="331"/>
      <c r="HR51" s="331"/>
      <c r="HS51" s="331"/>
      <c r="HT51" s="331"/>
      <c r="HU51" s="331"/>
      <c r="HV51" s="331"/>
      <c r="HW51" s="331"/>
      <c r="HX51" s="331"/>
      <c r="HY51" s="331"/>
      <c r="HZ51" s="331"/>
      <c r="IA51" s="331"/>
      <c r="IB51" s="331"/>
      <c r="IC51" s="331"/>
      <c r="ID51" s="331"/>
      <c r="IE51" s="331"/>
      <c r="IF51" s="331"/>
      <c r="IG51" s="331"/>
      <c r="IH51" s="331"/>
      <c r="II51" s="331"/>
      <c r="IJ51" s="331"/>
      <c r="IK51" s="331"/>
      <c r="IL51" s="331"/>
      <c r="IM51" s="331"/>
      <c r="IN51" s="331"/>
      <c r="IO51" s="331"/>
      <c r="IP51" s="331"/>
      <c r="IQ51" s="331"/>
      <c r="IR51" s="331"/>
      <c r="IS51" s="331"/>
      <c r="IT51" s="331"/>
      <c r="IU51" s="331"/>
      <c r="IV51" s="331"/>
      <c r="IW51" s="331"/>
      <c r="IX51" s="331"/>
      <c r="IY51" s="331"/>
      <c r="IZ51" s="331"/>
      <c r="JA51" s="331"/>
      <c r="JB51" s="331"/>
      <c r="JC51" s="331"/>
      <c r="JD51" s="331"/>
      <c r="JE51" s="331"/>
      <c r="JF51" s="331"/>
      <c r="JG51" s="331"/>
      <c r="JH51" s="331"/>
      <c r="JI51" s="331"/>
      <c r="JJ51" s="331"/>
      <c r="JK51" s="331"/>
      <c r="JL51" s="331"/>
      <c r="JM51" s="331"/>
      <c r="JN51" s="331"/>
      <c r="JO51" s="331"/>
      <c r="JP51" s="331"/>
      <c r="JQ51" s="331"/>
      <c r="JR51" s="331"/>
      <c r="JS51" s="331"/>
      <c r="JT51" s="331"/>
      <c r="JU51" s="331"/>
      <c r="JV51" s="331"/>
      <c r="JW51" s="331"/>
      <c r="JX51" s="331"/>
      <c r="JY51" s="331"/>
      <c r="JZ51" s="331"/>
      <c r="KA51" s="331"/>
      <c r="KB51" s="331"/>
      <c r="KC51" s="331"/>
      <c r="KD51" s="331"/>
      <c r="KE51" s="331"/>
      <c r="KF51" s="331"/>
      <c r="KG51" s="331"/>
      <c r="KH51" s="331"/>
      <c r="KI51" s="331"/>
      <c r="KJ51" s="331"/>
      <c r="KK51" s="331"/>
      <c r="KL51" s="331"/>
      <c r="KM51" s="331"/>
      <c r="KN51" s="331"/>
      <c r="KO51" s="331"/>
      <c r="KP51" s="331"/>
      <c r="KQ51" s="331"/>
      <c r="KR51" s="331"/>
      <c r="KS51" s="331"/>
      <c r="KT51" s="331"/>
      <c r="KU51" s="331"/>
      <c r="KV51" s="331"/>
      <c r="KW51" s="331"/>
      <c r="KX51" s="331"/>
      <c r="KY51" s="331"/>
      <c r="KZ51" s="331"/>
      <c r="LA51" s="331"/>
      <c r="LB51" s="331"/>
      <c r="LC51" s="331"/>
      <c r="LD51" s="331"/>
      <c r="LE51" s="331"/>
      <c r="LF51" s="331"/>
      <c r="LG51" s="331"/>
      <c r="LH51" s="331"/>
      <c r="LI51" s="331"/>
      <c r="LJ51" s="331"/>
      <c r="LK51" s="331"/>
      <c r="LL51" s="331"/>
      <c r="LM51" s="331"/>
      <c r="LN51" s="331"/>
      <c r="LO51" s="331"/>
      <c r="LP51" s="331"/>
      <c r="LQ51" s="331"/>
      <c r="LR51" s="331"/>
      <c r="LS51" s="331"/>
      <c r="LT51" s="331"/>
      <c r="LU51" s="331"/>
      <c r="LV51" s="331"/>
      <c r="LW51" s="331"/>
      <c r="LX51" s="331"/>
      <c r="LY51" s="331"/>
      <c r="LZ51" s="331"/>
      <c r="MA51" s="331"/>
      <c r="MB51" s="331"/>
      <c r="MC51" s="331"/>
      <c r="MD51" s="331"/>
      <c r="ME51" s="331"/>
      <c r="MF51" s="331"/>
      <c r="MG51" s="331"/>
      <c r="MH51" s="331"/>
      <c r="MI51" s="331"/>
      <c r="MJ51" s="331"/>
      <c r="MK51" s="331"/>
      <c r="ML51" s="331"/>
      <c r="MM51" s="331"/>
      <c r="MN51" s="331"/>
      <c r="MO51" s="331"/>
      <c r="MP51" s="331"/>
      <c r="MQ51" s="331"/>
      <c r="MR51" s="331"/>
      <c r="MS51" s="331"/>
      <c r="MT51" s="331"/>
      <c r="MU51" s="331"/>
      <c r="MV51" s="331"/>
      <c r="MW51" s="331"/>
      <c r="MX51" s="331"/>
      <c r="MY51" s="331"/>
      <c r="MZ51" s="331"/>
      <c r="NA51" s="331"/>
      <c r="NB51" s="331"/>
      <c r="NC51" s="331"/>
      <c r="ND51" s="331"/>
      <c r="NE51" s="331"/>
      <c r="NF51" s="331"/>
      <c r="NG51" s="331"/>
      <c r="NH51" s="331"/>
      <c r="NI51" s="331"/>
      <c r="NJ51" s="331"/>
      <c r="NK51" s="331"/>
      <c r="NL51" s="331"/>
      <c r="NM51" s="331"/>
      <c r="NN51" s="331"/>
      <c r="NO51" s="331"/>
      <c r="NP51" s="331"/>
      <c r="NQ51" s="331"/>
      <c r="NR51" s="331"/>
      <c r="NS51" s="331"/>
      <c r="NT51" s="331"/>
      <c r="NU51" s="331"/>
      <c r="NV51" s="331"/>
      <c r="NW51" s="331"/>
      <c r="NX51" s="331"/>
      <c r="NY51" s="331"/>
      <c r="NZ51" s="331"/>
      <c r="OA51" s="331"/>
      <c r="OB51" s="331"/>
      <c r="OC51" s="331"/>
      <c r="OD51" s="331"/>
      <c r="OE51" s="331"/>
      <c r="OF51" s="331"/>
      <c r="OG51" s="331"/>
      <c r="OH51" s="331"/>
      <c r="OI51" s="331"/>
      <c r="OJ51" s="331"/>
      <c r="OK51" s="331"/>
      <c r="OL51" s="331"/>
      <c r="OM51" s="331"/>
      <c r="ON51" s="331"/>
      <c r="OO51" s="331"/>
      <c r="OP51" s="331"/>
      <c r="OQ51" s="331"/>
      <c r="OR51" s="331"/>
      <c r="OS51" s="331"/>
      <c r="OT51" s="331"/>
      <c r="OU51" s="331"/>
      <c r="OV51" s="331"/>
      <c r="OW51" s="331"/>
      <c r="OX51" s="331"/>
      <c r="OY51" s="331"/>
      <c r="OZ51" s="331"/>
      <c r="PA51" s="331"/>
      <c r="PB51" s="331"/>
      <c r="PC51" s="331"/>
      <c r="PD51" s="331"/>
      <c r="PE51" s="331"/>
      <c r="PF51" s="331"/>
      <c r="PG51" s="331"/>
      <c r="PH51" s="331"/>
      <c r="PI51" s="331"/>
      <c r="PJ51" s="331"/>
      <c r="PK51" s="331"/>
      <c r="PL51" s="331"/>
      <c r="PM51" s="331"/>
      <c r="PN51" s="331"/>
      <c r="PO51" s="331"/>
      <c r="PP51" s="331"/>
      <c r="PQ51" s="331"/>
      <c r="PR51" s="331"/>
      <c r="PS51" s="331"/>
      <c r="PT51" s="331"/>
      <c r="PU51" s="331"/>
      <c r="PV51" s="331"/>
      <c r="PW51" s="331"/>
      <c r="PX51" s="331"/>
      <c r="PY51" s="331"/>
      <c r="PZ51" s="331"/>
      <c r="QA51" s="331"/>
      <c r="QB51" s="331"/>
      <c r="QC51" s="331"/>
      <c r="QD51" s="331"/>
      <c r="QE51" s="331"/>
      <c r="QF51" s="331"/>
      <c r="QG51" s="331"/>
      <c r="QH51" s="331"/>
      <c r="QI51" s="331"/>
      <c r="QJ51" s="331"/>
      <c r="QK51" s="331"/>
      <c r="QL51" s="331"/>
      <c r="QM51" s="331"/>
      <c r="QN51" s="331"/>
      <c r="QO51" s="331"/>
      <c r="QP51" s="331"/>
      <c r="QQ51" s="331"/>
      <c r="QR51" s="331"/>
      <c r="QS51" s="331"/>
      <c r="QT51" s="331"/>
      <c r="QU51" s="331"/>
      <c r="QV51" s="331"/>
      <c r="QW51" s="331"/>
      <c r="QX51" s="331"/>
      <c r="QY51" s="331"/>
      <c r="QZ51" s="331"/>
      <c r="RA51" s="331"/>
      <c r="RB51" s="331"/>
      <c r="RC51" s="331"/>
      <c r="RD51" s="331"/>
      <c r="RE51" s="331"/>
      <c r="RF51" s="331"/>
      <c r="RG51" s="331"/>
      <c r="RH51" s="331"/>
      <c r="RI51" s="331"/>
      <c r="RJ51" s="331"/>
      <c r="RK51" s="331"/>
      <c r="RL51" s="331"/>
      <c r="RM51" s="331"/>
      <c r="RN51" s="331"/>
      <c r="RO51" s="331"/>
      <c r="RP51" s="331"/>
      <c r="RQ51" s="331"/>
      <c r="RR51" s="331"/>
      <c r="RS51" s="331"/>
      <c r="RT51" s="331"/>
      <c r="RU51" s="331"/>
      <c r="RV51" s="331"/>
      <c r="RW51" s="331"/>
      <c r="RX51" s="331"/>
      <c r="RY51" s="331"/>
      <c r="RZ51" s="331"/>
      <c r="SA51" s="331"/>
      <c r="SB51" s="331"/>
      <c r="SC51" s="331"/>
      <c r="SD51" s="331"/>
      <c r="SE51" s="331"/>
      <c r="SF51" s="331"/>
      <c r="SG51" s="331"/>
      <c r="SH51" s="331"/>
      <c r="SI51" s="331"/>
      <c r="SJ51" s="331"/>
      <c r="SK51" s="331"/>
      <c r="SL51" s="331"/>
      <c r="SM51" s="331"/>
      <c r="SN51" s="331"/>
      <c r="SO51" s="331"/>
      <c r="SP51" s="331"/>
      <c r="SQ51" s="331"/>
      <c r="SR51" s="331"/>
      <c r="SS51" s="331"/>
      <c r="ST51" s="331"/>
      <c r="SU51" s="331"/>
      <c r="SV51" s="331"/>
      <c r="SW51" s="331"/>
      <c r="SX51" s="331"/>
      <c r="SY51" s="331"/>
      <c r="SZ51" s="331"/>
      <c r="TA51" s="331"/>
      <c r="TB51" s="331"/>
      <c r="TC51" s="331"/>
      <c r="TD51" s="331"/>
      <c r="TE51" s="331"/>
      <c r="TF51" s="331"/>
      <c r="TG51" s="331"/>
      <c r="TH51" s="331"/>
      <c r="TI51" s="331"/>
      <c r="TJ51" s="331"/>
      <c r="TK51" s="331"/>
      <c r="TL51" s="331"/>
      <c r="TM51" s="331"/>
      <c r="TN51" s="331"/>
      <c r="TO51" s="331"/>
      <c r="TP51" s="331"/>
      <c r="TQ51" s="331"/>
      <c r="TR51" s="331"/>
      <c r="TS51" s="331"/>
      <c r="TT51" s="331"/>
      <c r="TU51" s="331"/>
      <c r="TV51" s="331"/>
      <c r="TW51" s="331"/>
      <c r="TX51" s="331"/>
      <c r="TY51" s="331"/>
      <c r="TZ51" s="331"/>
      <c r="UA51" s="331"/>
      <c r="UB51" s="331"/>
      <c r="UC51" s="331"/>
      <c r="UD51" s="331"/>
      <c r="UE51" s="331"/>
      <c r="UF51" s="331"/>
      <c r="UG51" s="331"/>
      <c r="UH51" s="331"/>
      <c r="UI51" s="331"/>
      <c r="UJ51" s="331"/>
      <c r="UK51" s="331"/>
      <c r="UL51" s="331"/>
      <c r="UM51" s="331"/>
      <c r="UN51" s="331"/>
      <c r="UO51" s="331"/>
      <c r="UP51" s="331"/>
      <c r="UQ51" s="331"/>
      <c r="UR51" s="331"/>
      <c r="US51" s="331"/>
      <c r="UT51" s="331"/>
      <c r="UU51" s="331"/>
      <c r="UV51" s="331"/>
      <c r="UW51" s="331"/>
      <c r="UX51" s="331"/>
      <c r="UY51" s="331"/>
      <c r="UZ51" s="331"/>
      <c r="VA51" s="331"/>
      <c r="VB51" s="331"/>
      <c r="VC51" s="331"/>
      <c r="VD51" s="331"/>
      <c r="VE51" s="331"/>
      <c r="VF51" s="331"/>
      <c r="VG51" s="331"/>
      <c r="VH51" s="331"/>
      <c r="VI51" s="331"/>
      <c r="VJ51" s="331"/>
      <c r="VK51" s="331"/>
      <c r="VL51" s="331"/>
      <c r="VM51" s="331"/>
      <c r="VN51" s="331"/>
      <c r="VO51" s="331"/>
      <c r="VP51" s="331"/>
      <c r="VQ51" s="331"/>
      <c r="VR51" s="331"/>
      <c r="VS51" s="331"/>
      <c r="VT51" s="331"/>
      <c r="VU51" s="331"/>
      <c r="VV51" s="331"/>
      <c r="VW51" s="331"/>
      <c r="VX51" s="331"/>
      <c r="VY51" s="331"/>
      <c r="VZ51" s="331"/>
      <c r="WA51" s="331"/>
      <c r="WB51" s="331"/>
      <c r="WC51" s="331"/>
      <c r="WD51" s="331"/>
      <c r="WE51" s="331"/>
      <c r="WF51" s="331"/>
      <c r="WG51" s="331"/>
      <c r="WH51" s="331"/>
      <c r="WI51" s="331"/>
      <c r="WJ51" s="331"/>
      <c r="WK51" s="331"/>
      <c r="WL51" s="331"/>
      <c r="WM51" s="331"/>
      <c r="WN51" s="331"/>
      <c r="WO51" s="331"/>
      <c r="WP51" s="331"/>
      <c r="WQ51" s="331"/>
      <c r="WR51" s="331"/>
      <c r="WS51" s="331"/>
      <c r="WT51" s="331"/>
      <c r="WU51" s="331"/>
      <c r="WV51" s="331"/>
      <c r="WW51" s="331"/>
      <c r="WX51" s="331"/>
      <c r="WY51" s="331"/>
      <c r="WZ51" s="331"/>
      <c r="XA51" s="331"/>
      <c r="XB51" s="331"/>
      <c r="XC51" s="331"/>
      <c r="XD51" s="331"/>
      <c r="XE51" s="331"/>
      <c r="XF51" s="331"/>
      <c r="XG51" s="331"/>
      <c r="XH51" s="331"/>
      <c r="XI51" s="331"/>
      <c r="XJ51" s="331"/>
      <c r="XK51" s="331"/>
      <c r="XL51" s="331"/>
      <c r="XM51" s="331"/>
      <c r="XN51" s="331"/>
      <c r="XO51" s="331"/>
      <c r="XP51" s="331"/>
      <c r="XQ51" s="331"/>
      <c r="XR51" s="331"/>
      <c r="XS51" s="331"/>
      <c r="XT51" s="331"/>
      <c r="XU51" s="331"/>
      <c r="XV51" s="331"/>
      <c r="XW51" s="331"/>
      <c r="XX51" s="331"/>
      <c r="XY51" s="331"/>
      <c r="XZ51" s="331"/>
      <c r="YA51" s="331"/>
      <c r="YB51" s="331"/>
      <c r="YC51" s="331"/>
      <c r="YD51" s="331"/>
      <c r="YE51" s="331"/>
      <c r="YF51" s="331"/>
      <c r="YG51" s="331"/>
      <c r="YH51" s="331"/>
      <c r="YI51" s="331"/>
      <c r="YJ51" s="331"/>
      <c r="YK51" s="331"/>
      <c r="YL51" s="331"/>
      <c r="YM51" s="331"/>
      <c r="YN51" s="331"/>
      <c r="YO51" s="331"/>
      <c r="YP51" s="331"/>
      <c r="YQ51" s="331"/>
      <c r="YR51" s="331"/>
      <c r="YS51" s="331"/>
      <c r="YT51" s="331"/>
      <c r="YU51" s="331"/>
      <c r="YV51" s="331"/>
      <c r="YW51" s="331"/>
      <c r="YX51" s="331"/>
      <c r="YY51" s="331"/>
      <c r="YZ51" s="331"/>
      <c r="ZA51" s="331"/>
      <c r="ZB51" s="331"/>
      <c r="ZC51" s="331"/>
      <c r="ZD51" s="331"/>
      <c r="ZE51" s="331"/>
      <c r="ZF51" s="331"/>
      <c r="ZG51" s="331"/>
      <c r="ZH51" s="331"/>
      <c r="ZI51" s="331"/>
      <c r="ZJ51" s="331"/>
      <c r="ZK51" s="331"/>
      <c r="ZL51" s="331"/>
      <c r="ZM51" s="331"/>
      <c r="ZN51" s="331"/>
      <c r="ZO51" s="331"/>
      <c r="ZP51" s="331"/>
      <c r="ZQ51" s="331"/>
      <c r="ZR51" s="331"/>
      <c r="ZS51" s="331"/>
      <c r="ZT51" s="331"/>
      <c r="ZU51" s="331"/>
      <c r="ZV51" s="331"/>
      <c r="ZW51" s="331"/>
      <c r="ZX51" s="331"/>
      <c r="ZY51" s="331"/>
      <c r="ZZ51" s="331"/>
      <c r="AAA51" s="331"/>
      <c r="AAB51" s="331"/>
      <c r="AAC51" s="331"/>
      <c r="AAD51" s="331"/>
      <c r="AAE51" s="331"/>
      <c r="AAF51" s="331"/>
      <c r="AAG51" s="331"/>
      <c r="AAH51" s="331"/>
      <c r="AAI51" s="331"/>
      <c r="AAJ51" s="331"/>
      <c r="AAK51" s="331"/>
      <c r="AAL51" s="331"/>
      <c r="AAM51" s="331"/>
      <c r="AAN51" s="331"/>
      <c r="AAO51" s="331"/>
      <c r="AAP51" s="331"/>
      <c r="AAQ51" s="331"/>
      <c r="AAR51" s="331"/>
      <c r="AAS51" s="331"/>
      <c r="AAT51" s="331"/>
      <c r="AAU51" s="331"/>
      <c r="AAV51" s="331"/>
      <c r="AAW51" s="331"/>
      <c r="AAX51" s="331"/>
      <c r="AAY51" s="331"/>
      <c r="AAZ51" s="331"/>
      <c r="ABA51" s="331"/>
      <c r="ABB51" s="331"/>
      <c r="ABC51" s="331"/>
      <c r="ABD51" s="331"/>
      <c r="ABE51" s="331"/>
      <c r="ABF51" s="331"/>
      <c r="ABG51" s="331"/>
      <c r="ABH51" s="331"/>
      <c r="ABI51" s="331"/>
      <c r="ABJ51" s="331"/>
      <c r="ABK51" s="331"/>
      <c r="ABL51" s="331"/>
      <c r="ABM51" s="331"/>
      <c r="ABN51" s="331"/>
      <c r="ABO51" s="331"/>
      <c r="ABP51" s="331"/>
      <c r="ABQ51" s="331"/>
      <c r="ABR51" s="331"/>
      <c r="ABS51" s="331"/>
      <c r="ABT51" s="331"/>
      <c r="ABU51" s="331"/>
      <c r="ABV51" s="331"/>
      <c r="ABW51" s="331"/>
      <c r="ABX51" s="331"/>
      <c r="ABY51" s="331"/>
      <c r="ABZ51" s="331"/>
      <c r="ACA51" s="331"/>
      <c r="ACB51" s="331"/>
      <c r="ACC51" s="331"/>
      <c r="ACD51" s="331"/>
      <c r="ACE51" s="331"/>
      <c r="ACF51" s="331"/>
      <c r="ACG51" s="331"/>
      <c r="ACH51" s="331"/>
      <c r="ACI51" s="331"/>
      <c r="ACJ51" s="331"/>
      <c r="ACK51" s="331"/>
      <c r="ACL51" s="331"/>
      <c r="ACM51" s="331"/>
      <c r="ACN51" s="331"/>
      <c r="ACO51" s="331"/>
      <c r="ACP51" s="331"/>
      <c r="ACQ51" s="331"/>
      <c r="ACR51" s="331"/>
      <c r="ACS51" s="331"/>
      <c r="ACT51" s="331"/>
      <c r="ACU51" s="331"/>
      <c r="ACV51" s="331"/>
      <c r="ACW51" s="331"/>
      <c r="ACX51" s="331"/>
      <c r="ACY51" s="331"/>
      <c r="ACZ51" s="331"/>
      <c r="ADA51" s="331"/>
      <c r="ADB51" s="331"/>
      <c r="ADC51" s="331"/>
      <c r="ADD51" s="331"/>
      <c r="ADE51" s="331"/>
      <c r="ADF51" s="331"/>
      <c r="ADG51" s="331"/>
      <c r="ADH51" s="331"/>
      <c r="ADI51" s="331"/>
      <c r="ADJ51" s="331"/>
      <c r="ADK51" s="331"/>
      <c r="ADL51" s="331"/>
      <c r="ADM51" s="331"/>
      <c r="ADN51" s="331"/>
      <c r="ADO51" s="331"/>
      <c r="ADP51" s="331"/>
      <c r="ADQ51" s="331"/>
      <c r="ADR51" s="331"/>
      <c r="ADS51" s="331"/>
      <c r="ADT51" s="331"/>
      <c r="ADU51" s="331"/>
      <c r="ADV51" s="331"/>
      <c r="ADW51" s="331"/>
      <c r="ADX51" s="331"/>
      <c r="ADY51" s="331"/>
      <c r="ADZ51" s="331"/>
      <c r="AEA51" s="331"/>
      <c r="AEB51" s="331"/>
      <c r="AEC51" s="331"/>
      <c r="AED51" s="331"/>
      <c r="AEE51" s="331"/>
      <c r="AEF51" s="331"/>
      <c r="AEG51" s="331"/>
      <c r="AEH51" s="331"/>
      <c r="AEI51" s="331"/>
      <c r="AEJ51" s="331"/>
      <c r="AEK51" s="331"/>
      <c r="AEL51" s="331"/>
      <c r="AEM51" s="331"/>
      <c r="AEN51" s="331"/>
      <c r="AEO51" s="331"/>
      <c r="AEP51" s="331"/>
      <c r="AEQ51" s="331"/>
      <c r="AER51" s="331"/>
      <c r="AES51" s="331"/>
      <c r="AET51" s="331"/>
      <c r="AEU51" s="331"/>
      <c r="AEV51" s="331"/>
      <c r="AEW51" s="331"/>
      <c r="AEX51" s="331"/>
      <c r="AEY51" s="331"/>
      <c r="AEZ51" s="331"/>
      <c r="AFA51" s="331"/>
      <c r="AFB51" s="331"/>
      <c r="AFC51" s="331"/>
      <c r="AFD51" s="331"/>
      <c r="AFE51" s="331"/>
      <c r="AFF51" s="331"/>
      <c r="AFG51" s="331"/>
      <c r="AFH51" s="331"/>
      <c r="AFI51" s="331"/>
      <c r="AFJ51" s="331"/>
      <c r="AFK51" s="331"/>
      <c r="AFL51" s="331"/>
      <c r="AFM51" s="331"/>
      <c r="AFN51" s="331"/>
      <c r="AFO51" s="331"/>
      <c r="AFP51" s="331"/>
      <c r="AFQ51" s="331"/>
      <c r="AFR51" s="331"/>
      <c r="AFS51" s="331"/>
      <c r="AFT51" s="331"/>
      <c r="AFU51" s="331"/>
      <c r="AFV51" s="331"/>
      <c r="AFW51" s="331"/>
      <c r="AFX51" s="331"/>
      <c r="AFY51" s="331"/>
      <c r="AFZ51" s="331"/>
      <c r="AGA51" s="331"/>
      <c r="AGB51" s="331"/>
      <c r="AGC51" s="331"/>
      <c r="AGD51" s="331"/>
      <c r="AGE51" s="331"/>
      <c r="AGF51" s="331"/>
      <c r="AGG51" s="331"/>
      <c r="AGH51" s="331"/>
      <c r="AGI51" s="331"/>
      <c r="AGJ51" s="331"/>
      <c r="AGK51" s="331"/>
      <c r="AGL51" s="331"/>
      <c r="AGM51" s="331"/>
      <c r="AGN51" s="331"/>
      <c r="AGO51" s="331"/>
      <c r="AGP51" s="331"/>
      <c r="AGQ51" s="331"/>
      <c r="AGR51" s="331"/>
      <c r="AGS51" s="331"/>
      <c r="AGT51" s="331"/>
      <c r="AGU51" s="331"/>
      <c r="AGV51" s="331"/>
      <c r="AGW51" s="331"/>
      <c r="AGX51" s="331"/>
      <c r="AGY51" s="331"/>
      <c r="AGZ51" s="331"/>
      <c r="AHA51" s="331"/>
      <c r="AHB51" s="331"/>
      <c r="AHC51" s="331"/>
      <c r="AHD51" s="331"/>
      <c r="AHE51" s="331"/>
      <c r="AHF51" s="331"/>
      <c r="AHG51" s="331"/>
      <c r="AHH51" s="331"/>
      <c r="AHI51" s="331"/>
      <c r="AHJ51" s="331"/>
      <c r="AHK51" s="331"/>
      <c r="AHL51" s="331"/>
      <c r="AHM51" s="331"/>
      <c r="AHN51" s="331"/>
      <c r="AHO51" s="331"/>
      <c r="AHP51" s="331"/>
      <c r="AHQ51" s="331"/>
      <c r="AHR51" s="331"/>
      <c r="AHS51" s="331"/>
      <c r="AHT51" s="331"/>
      <c r="AHU51" s="331"/>
      <c r="AHV51" s="331"/>
      <c r="AHW51" s="331"/>
      <c r="AHX51" s="331"/>
      <c r="AHY51" s="331"/>
      <c r="AHZ51" s="331"/>
      <c r="AIA51" s="331"/>
      <c r="AIB51" s="331"/>
      <c r="AIC51" s="331"/>
      <c r="AID51" s="331"/>
      <c r="AIE51" s="331"/>
      <c r="AIF51" s="331"/>
      <c r="AIG51" s="331"/>
      <c r="AIH51" s="331"/>
      <c r="AII51" s="331"/>
      <c r="AIJ51" s="331"/>
      <c r="AIK51" s="331"/>
      <c r="AIL51" s="331"/>
      <c r="AIM51" s="331"/>
      <c r="AIN51" s="331"/>
      <c r="AIO51" s="331"/>
      <c r="AIP51" s="331"/>
      <c r="AIQ51" s="331"/>
      <c r="AIR51" s="331"/>
      <c r="AIS51" s="331"/>
      <c r="AIT51" s="331"/>
      <c r="AIU51" s="331"/>
      <c r="AIV51" s="331"/>
      <c r="AIW51" s="331"/>
      <c r="AIX51" s="331"/>
      <c r="AIY51" s="331"/>
      <c r="AIZ51" s="331"/>
      <c r="AJA51" s="331"/>
      <c r="AJB51" s="331"/>
      <c r="AJC51" s="331"/>
      <c r="AJD51" s="331"/>
      <c r="AJE51" s="331"/>
      <c r="AJF51" s="331"/>
      <c r="AJG51" s="331"/>
      <c r="AJH51" s="331"/>
      <c r="AJI51" s="331"/>
      <c r="AJJ51" s="331"/>
      <c r="AJK51" s="331"/>
      <c r="AJL51" s="331"/>
      <c r="AJM51" s="331"/>
      <c r="AJN51" s="331"/>
      <c r="AJO51" s="331"/>
      <c r="AJP51" s="331"/>
      <c r="AJQ51" s="331"/>
      <c r="AJR51" s="331"/>
      <c r="AJS51" s="331"/>
      <c r="AJT51" s="331"/>
      <c r="AJU51" s="331"/>
      <c r="AJV51" s="331"/>
      <c r="AJW51" s="331"/>
      <c r="AJX51" s="331"/>
      <c r="AJY51" s="331"/>
      <c r="AJZ51" s="331"/>
      <c r="AKA51" s="331"/>
      <c r="AKB51" s="331"/>
      <c r="AKC51" s="331"/>
      <c r="AKD51" s="331"/>
      <c r="AKE51" s="331"/>
      <c r="AKF51" s="331"/>
      <c r="AKG51" s="331"/>
      <c r="AKH51" s="331"/>
      <c r="AKI51" s="331"/>
      <c r="AKJ51" s="331"/>
      <c r="AKK51" s="331"/>
      <c r="AKL51" s="331"/>
      <c r="AKM51" s="331"/>
      <c r="AKN51" s="331"/>
      <c r="AKO51" s="331"/>
      <c r="AKP51" s="331"/>
      <c r="AKQ51" s="331"/>
      <c r="AKR51" s="331"/>
      <c r="AKS51" s="331"/>
      <c r="AKT51" s="331"/>
      <c r="AKU51" s="331"/>
    </row>
    <row r="52" spans="1:983" s="74" customFormat="1" ht="23.25" x14ac:dyDescent="0.7">
      <c r="A52" s="339" t="s">
        <v>410</v>
      </c>
      <c r="B52" s="368">
        <v>137555451.19713062</v>
      </c>
      <c r="C52" s="697"/>
      <c r="D52" s="698"/>
      <c r="E52" s="697"/>
      <c r="F52" s="369">
        <v>51049493.667667106</v>
      </c>
      <c r="G52" s="368">
        <v>21747888.222000003</v>
      </c>
      <c r="H52" s="368">
        <v>12706817.988931606</v>
      </c>
      <c r="I52" s="368">
        <v>17582850.751189381</v>
      </c>
      <c r="J52" s="368">
        <v>240642501.82691869</v>
      </c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31"/>
      <c r="AW52" s="331"/>
      <c r="AX52" s="331"/>
      <c r="AY52" s="331"/>
      <c r="AZ52" s="331"/>
      <c r="BA52" s="331"/>
      <c r="BB52" s="331"/>
      <c r="BC52" s="331"/>
      <c r="BD52" s="331"/>
      <c r="BE52" s="331"/>
      <c r="BF52" s="331"/>
      <c r="BG52" s="331"/>
      <c r="BH52" s="331"/>
      <c r="BI52" s="331"/>
      <c r="BJ52" s="331"/>
      <c r="BK52" s="331"/>
      <c r="BL52" s="331"/>
      <c r="BM52" s="331"/>
      <c r="BN52" s="331"/>
      <c r="BO52" s="331"/>
      <c r="BP52" s="331"/>
      <c r="BQ52" s="331"/>
      <c r="BR52" s="331"/>
      <c r="BS52" s="331"/>
      <c r="BT52" s="331"/>
      <c r="BU52" s="331"/>
      <c r="BV52" s="331"/>
      <c r="BW52" s="331"/>
      <c r="BX52" s="331"/>
      <c r="BY52" s="331"/>
      <c r="BZ52" s="331"/>
      <c r="CA52" s="331"/>
      <c r="CB52" s="331"/>
      <c r="CC52" s="331"/>
      <c r="CD52" s="331"/>
      <c r="CE52" s="331"/>
      <c r="CF52" s="331"/>
      <c r="CG52" s="331"/>
      <c r="CH52" s="331"/>
      <c r="CI52" s="331"/>
      <c r="CJ52" s="331"/>
      <c r="CK52" s="331"/>
      <c r="CL52" s="331"/>
      <c r="CM52" s="331"/>
      <c r="CN52" s="331"/>
      <c r="CO52" s="331"/>
      <c r="CP52" s="331"/>
      <c r="CQ52" s="331"/>
      <c r="CR52" s="331"/>
      <c r="CS52" s="331"/>
      <c r="CT52" s="331"/>
      <c r="CU52" s="331"/>
      <c r="CV52" s="331"/>
      <c r="CW52" s="331"/>
      <c r="CX52" s="331"/>
      <c r="CY52" s="331"/>
      <c r="CZ52" s="331"/>
      <c r="DA52" s="331"/>
      <c r="DB52" s="331"/>
      <c r="DC52" s="331"/>
      <c r="DD52" s="331"/>
      <c r="DE52" s="331"/>
      <c r="DF52" s="331"/>
      <c r="DG52" s="331"/>
      <c r="DH52" s="331"/>
      <c r="DI52" s="331"/>
      <c r="DJ52" s="331"/>
      <c r="DK52" s="331"/>
      <c r="DL52" s="331"/>
      <c r="DM52" s="331"/>
      <c r="DN52" s="331"/>
      <c r="DO52" s="331"/>
      <c r="DP52" s="331"/>
      <c r="DQ52" s="331"/>
      <c r="DR52" s="331"/>
      <c r="DS52" s="331"/>
      <c r="DT52" s="331"/>
      <c r="DU52" s="331"/>
      <c r="DV52" s="331"/>
      <c r="DW52" s="331"/>
      <c r="DX52" s="331"/>
      <c r="DY52" s="331"/>
      <c r="DZ52" s="331"/>
      <c r="EA52" s="331"/>
      <c r="EB52" s="331"/>
      <c r="EC52" s="331"/>
      <c r="ED52" s="331"/>
      <c r="EE52" s="331"/>
      <c r="EF52" s="331"/>
      <c r="EG52" s="331"/>
      <c r="EH52" s="331"/>
      <c r="EI52" s="331"/>
      <c r="EJ52" s="331"/>
      <c r="EK52" s="331"/>
      <c r="EL52" s="331"/>
      <c r="EM52" s="331"/>
      <c r="EN52" s="331"/>
      <c r="EO52" s="331"/>
      <c r="EP52" s="331"/>
      <c r="EQ52" s="331"/>
      <c r="ER52" s="331"/>
      <c r="ES52" s="331"/>
      <c r="ET52" s="331"/>
      <c r="EU52" s="331"/>
      <c r="EV52" s="331"/>
      <c r="EW52" s="331"/>
      <c r="EX52" s="331"/>
      <c r="EY52" s="331"/>
      <c r="EZ52" s="331"/>
      <c r="FA52" s="331"/>
      <c r="FB52" s="331"/>
      <c r="FC52" s="331"/>
      <c r="FD52" s="331"/>
      <c r="FE52" s="331"/>
      <c r="FF52" s="331"/>
      <c r="FG52" s="331"/>
      <c r="FH52" s="331"/>
      <c r="FI52" s="331"/>
      <c r="FJ52" s="331"/>
      <c r="FK52" s="331"/>
      <c r="FL52" s="331"/>
      <c r="FM52" s="331"/>
      <c r="FN52" s="331"/>
      <c r="FO52" s="331"/>
      <c r="FP52" s="331"/>
      <c r="FQ52" s="331"/>
      <c r="FR52" s="331"/>
      <c r="FS52" s="331"/>
      <c r="FT52" s="331"/>
      <c r="FU52" s="331"/>
      <c r="FV52" s="331"/>
      <c r="FW52" s="331"/>
      <c r="FX52" s="331"/>
      <c r="FY52" s="331"/>
      <c r="FZ52" s="331"/>
      <c r="GA52" s="331"/>
      <c r="GB52" s="331"/>
      <c r="GC52" s="331"/>
      <c r="GD52" s="331"/>
      <c r="GE52" s="331"/>
      <c r="GF52" s="331"/>
      <c r="GG52" s="331"/>
      <c r="GH52" s="331"/>
      <c r="GI52" s="331"/>
      <c r="GJ52" s="331"/>
      <c r="GK52" s="331"/>
      <c r="GL52" s="331"/>
      <c r="GM52" s="331"/>
      <c r="GN52" s="331"/>
      <c r="GO52" s="331"/>
      <c r="GP52" s="331"/>
      <c r="GQ52" s="331"/>
      <c r="GR52" s="331"/>
      <c r="GS52" s="331"/>
      <c r="GT52" s="331"/>
      <c r="GU52" s="331"/>
      <c r="GV52" s="331"/>
      <c r="GW52" s="331"/>
      <c r="GX52" s="331"/>
      <c r="GY52" s="331"/>
      <c r="GZ52" s="331"/>
      <c r="HA52" s="331"/>
      <c r="HB52" s="331"/>
      <c r="HC52" s="331"/>
      <c r="HD52" s="331"/>
      <c r="HE52" s="331"/>
      <c r="HF52" s="331"/>
      <c r="HG52" s="331"/>
      <c r="HH52" s="331"/>
      <c r="HI52" s="331"/>
      <c r="HJ52" s="331"/>
      <c r="HK52" s="331"/>
      <c r="HL52" s="331"/>
      <c r="HM52" s="331"/>
      <c r="HN52" s="331"/>
      <c r="HO52" s="331"/>
      <c r="HP52" s="331"/>
      <c r="HQ52" s="331"/>
      <c r="HR52" s="331"/>
      <c r="HS52" s="331"/>
      <c r="HT52" s="331"/>
      <c r="HU52" s="331"/>
      <c r="HV52" s="331"/>
      <c r="HW52" s="331"/>
      <c r="HX52" s="331"/>
      <c r="HY52" s="331"/>
      <c r="HZ52" s="331"/>
      <c r="IA52" s="331"/>
      <c r="IB52" s="331"/>
      <c r="IC52" s="331"/>
      <c r="ID52" s="331"/>
      <c r="IE52" s="331"/>
      <c r="IF52" s="331"/>
      <c r="IG52" s="331"/>
      <c r="IH52" s="331"/>
      <c r="II52" s="331"/>
      <c r="IJ52" s="331"/>
      <c r="IK52" s="331"/>
      <c r="IL52" s="331"/>
      <c r="IM52" s="331"/>
      <c r="IN52" s="331"/>
      <c r="IO52" s="331"/>
      <c r="IP52" s="331"/>
      <c r="IQ52" s="331"/>
      <c r="IR52" s="331"/>
      <c r="IS52" s="331"/>
      <c r="IT52" s="331"/>
      <c r="IU52" s="331"/>
      <c r="IV52" s="331"/>
      <c r="IW52" s="331"/>
      <c r="IX52" s="331"/>
      <c r="IY52" s="331"/>
      <c r="IZ52" s="331"/>
      <c r="JA52" s="331"/>
      <c r="JB52" s="331"/>
      <c r="JC52" s="331"/>
      <c r="JD52" s="331"/>
      <c r="JE52" s="331"/>
      <c r="JF52" s="331"/>
      <c r="JG52" s="331"/>
      <c r="JH52" s="331"/>
      <c r="JI52" s="331"/>
      <c r="JJ52" s="331"/>
      <c r="JK52" s="331"/>
      <c r="JL52" s="331"/>
      <c r="JM52" s="331"/>
      <c r="JN52" s="331"/>
      <c r="JO52" s="331"/>
      <c r="JP52" s="331"/>
      <c r="JQ52" s="331"/>
      <c r="JR52" s="331"/>
      <c r="JS52" s="331"/>
      <c r="JT52" s="331"/>
      <c r="JU52" s="331"/>
      <c r="JV52" s="331"/>
      <c r="JW52" s="331"/>
      <c r="JX52" s="331"/>
      <c r="JY52" s="331"/>
      <c r="JZ52" s="331"/>
      <c r="KA52" s="331"/>
      <c r="KB52" s="331"/>
      <c r="KC52" s="331"/>
      <c r="KD52" s="331"/>
      <c r="KE52" s="331"/>
      <c r="KF52" s="331"/>
      <c r="KG52" s="331"/>
      <c r="KH52" s="331"/>
      <c r="KI52" s="331"/>
      <c r="KJ52" s="331"/>
      <c r="KK52" s="331"/>
      <c r="KL52" s="331"/>
      <c r="KM52" s="331"/>
      <c r="KN52" s="331"/>
      <c r="KO52" s="331"/>
      <c r="KP52" s="331"/>
      <c r="KQ52" s="331"/>
      <c r="KR52" s="331"/>
      <c r="KS52" s="331"/>
      <c r="KT52" s="331"/>
      <c r="KU52" s="331"/>
      <c r="KV52" s="331"/>
      <c r="KW52" s="331"/>
      <c r="KX52" s="331"/>
      <c r="KY52" s="331"/>
      <c r="KZ52" s="331"/>
      <c r="LA52" s="331"/>
      <c r="LB52" s="331"/>
      <c r="LC52" s="331"/>
      <c r="LD52" s="331"/>
      <c r="LE52" s="331"/>
      <c r="LF52" s="331"/>
      <c r="LG52" s="331"/>
      <c r="LH52" s="331"/>
      <c r="LI52" s="331"/>
      <c r="LJ52" s="331"/>
      <c r="LK52" s="331"/>
      <c r="LL52" s="331"/>
      <c r="LM52" s="331"/>
      <c r="LN52" s="331"/>
      <c r="LO52" s="331"/>
      <c r="LP52" s="331"/>
      <c r="LQ52" s="331"/>
      <c r="LR52" s="331"/>
      <c r="LS52" s="331"/>
      <c r="LT52" s="331"/>
      <c r="LU52" s="331"/>
      <c r="LV52" s="331"/>
      <c r="LW52" s="331"/>
      <c r="LX52" s="331"/>
      <c r="LY52" s="331"/>
      <c r="LZ52" s="331"/>
      <c r="MA52" s="331"/>
      <c r="MB52" s="331"/>
      <c r="MC52" s="331"/>
      <c r="MD52" s="331"/>
      <c r="ME52" s="331"/>
      <c r="MF52" s="331"/>
      <c r="MG52" s="331"/>
      <c r="MH52" s="331"/>
      <c r="MI52" s="331"/>
      <c r="MJ52" s="331"/>
      <c r="MK52" s="331"/>
      <c r="ML52" s="331"/>
      <c r="MM52" s="331"/>
      <c r="MN52" s="331"/>
      <c r="MO52" s="331"/>
      <c r="MP52" s="331"/>
      <c r="MQ52" s="331"/>
      <c r="MR52" s="331"/>
      <c r="MS52" s="331"/>
      <c r="MT52" s="331"/>
      <c r="MU52" s="331"/>
      <c r="MV52" s="331"/>
      <c r="MW52" s="331"/>
      <c r="MX52" s="331"/>
      <c r="MY52" s="331"/>
      <c r="MZ52" s="331"/>
      <c r="NA52" s="331"/>
      <c r="NB52" s="331"/>
      <c r="NC52" s="331"/>
      <c r="ND52" s="331"/>
      <c r="NE52" s="331"/>
      <c r="NF52" s="331"/>
      <c r="NG52" s="331"/>
      <c r="NH52" s="331"/>
      <c r="NI52" s="331"/>
      <c r="NJ52" s="331"/>
      <c r="NK52" s="331"/>
      <c r="NL52" s="331"/>
      <c r="NM52" s="331"/>
      <c r="NN52" s="331"/>
      <c r="NO52" s="331"/>
      <c r="NP52" s="331"/>
      <c r="NQ52" s="331"/>
      <c r="NR52" s="331"/>
      <c r="NS52" s="331"/>
      <c r="NT52" s="331"/>
      <c r="NU52" s="331"/>
      <c r="NV52" s="331"/>
      <c r="NW52" s="331"/>
      <c r="NX52" s="331"/>
      <c r="NY52" s="331"/>
      <c r="NZ52" s="331"/>
      <c r="OA52" s="331"/>
      <c r="OB52" s="331"/>
      <c r="OC52" s="331"/>
      <c r="OD52" s="331"/>
      <c r="OE52" s="331"/>
      <c r="OF52" s="331"/>
      <c r="OG52" s="331"/>
      <c r="OH52" s="331"/>
      <c r="OI52" s="331"/>
      <c r="OJ52" s="331"/>
      <c r="OK52" s="331"/>
      <c r="OL52" s="331"/>
      <c r="OM52" s="331"/>
      <c r="ON52" s="331"/>
      <c r="OO52" s="331"/>
      <c r="OP52" s="331"/>
      <c r="OQ52" s="331"/>
      <c r="OR52" s="331"/>
      <c r="OS52" s="331"/>
      <c r="OT52" s="331"/>
      <c r="OU52" s="331"/>
      <c r="OV52" s="331"/>
      <c r="OW52" s="331"/>
      <c r="OX52" s="331"/>
      <c r="OY52" s="331"/>
      <c r="OZ52" s="331"/>
      <c r="PA52" s="331"/>
      <c r="PB52" s="331"/>
      <c r="PC52" s="331"/>
      <c r="PD52" s="331"/>
      <c r="PE52" s="331"/>
      <c r="PF52" s="331"/>
      <c r="PG52" s="331"/>
      <c r="PH52" s="331"/>
      <c r="PI52" s="331"/>
      <c r="PJ52" s="331"/>
      <c r="PK52" s="331"/>
      <c r="PL52" s="331"/>
      <c r="PM52" s="331"/>
      <c r="PN52" s="331"/>
      <c r="PO52" s="331"/>
      <c r="PP52" s="331"/>
      <c r="PQ52" s="331"/>
      <c r="PR52" s="331"/>
      <c r="PS52" s="331"/>
      <c r="PT52" s="331"/>
      <c r="PU52" s="331"/>
      <c r="PV52" s="331"/>
      <c r="PW52" s="331"/>
      <c r="PX52" s="331"/>
      <c r="PY52" s="331"/>
      <c r="PZ52" s="331"/>
      <c r="QA52" s="331"/>
      <c r="QB52" s="331"/>
      <c r="QC52" s="331"/>
      <c r="QD52" s="331"/>
      <c r="QE52" s="331"/>
      <c r="QF52" s="331"/>
      <c r="QG52" s="331"/>
      <c r="QH52" s="331"/>
      <c r="QI52" s="331"/>
      <c r="QJ52" s="331"/>
      <c r="QK52" s="331"/>
      <c r="QL52" s="331"/>
      <c r="QM52" s="331"/>
      <c r="QN52" s="331"/>
      <c r="QO52" s="331"/>
      <c r="QP52" s="331"/>
      <c r="QQ52" s="331"/>
      <c r="QR52" s="331"/>
      <c r="QS52" s="331"/>
      <c r="QT52" s="331"/>
      <c r="QU52" s="331"/>
      <c r="QV52" s="331"/>
      <c r="QW52" s="331"/>
      <c r="QX52" s="331"/>
      <c r="QY52" s="331"/>
      <c r="QZ52" s="331"/>
      <c r="RA52" s="331"/>
      <c r="RB52" s="331"/>
      <c r="RC52" s="331"/>
      <c r="RD52" s="331"/>
      <c r="RE52" s="331"/>
      <c r="RF52" s="331"/>
      <c r="RG52" s="331"/>
      <c r="RH52" s="331"/>
      <c r="RI52" s="331"/>
      <c r="RJ52" s="331"/>
      <c r="RK52" s="331"/>
      <c r="RL52" s="331"/>
      <c r="RM52" s="331"/>
      <c r="RN52" s="331"/>
      <c r="RO52" s="331"/>
      <c r="RP52" s="331"/>
      <c r="RQ52" s="331"/>
      <c r="RR52" s="331"/>
      <c r="RS52" s="331"/>
      <c r="RT52" s="331"/>
      <c r="RU52" s="331"/>
      <c r="RV52" s="331"/>
      <c r="RW52" s="331"/>
      <c r="RX52" s="331"/>
      <c r="RY52" s="331"/>
      <c r="RZ52" s="331"/>
      <c r="SA52" s="331"/>
      <c r="SB52" s="331"/>
      <c r="SC52" s="331"/>
      <c r="SD52" s="331"/>
      <c r="SE52" s="331"/>
      <c r="SF52" s="331"/>
      <c r="SG52" s="331"/>
      <c r="SH52" s="331"/>
      <c r="SI52" s="331"/>
      <c r="SJ52" s="331"/>
      <c r="SK52" s="331"/>
      <c r="SL52" s="331"/>
      <c r="SM52" s="331"/>
      <c r="SN52" s="331"/>
      <c r="SO52" s="331"/>
      <c r="SP52" s="331"/>
      <c r="SQ52" s="331"/>
      <c r="SR52" s="331"/>
      <c r="SS52" s="331"/>
      <c r="ST52" s="331"/>
      <c r="SU52" s="331"/>
      <c r="SV52" s="331"/>
      <c r="SW52" s="331"/>
      <c r="SX52" s="331"/>
      <c r="SY52" s="331"/>
      <c r="SZ52" s="331"/>
      <c r="TA52" s="331"/>
      <c r="TB52" s="331"/>
      <c r="TC52" s="331"/>
      <c r="TD52" s="331"/>
      <c r="TE52" s="331"/>
      <c r="TF52" s="331"/>
      <c r="TG52" s="331"/>
      <c r="TH52" s="331"/>
      <c r="TI52" s="331"/>
      <c r="TJ52" s="331"/>
      <c r="TK52" s="331"/>
      <c r="TL52" s="331"/>
      <c r="TM52" s="331"/>
      <c r="TN52" s="331"/>
      <c r="TO52" s="331"/>
      <c r="TP52" s="331"/>
      <c r="TQ52" s="331"/>
      <c r="TR52" s="331"/>
      <c r="TS52" s="331"/>
      <c r="TT52" s="331"/>
      <c r="TU52" s="331"/>
      <c r="TV52" s="331"/>
      <c r="TW52" s="331"/>
      <c r="TX52" s="331"/>
      <c r="TY52" s="331"/>
      <c r="TZ52" s="331"/>
      <c r="UA52" s="331"/>
      <c r="UB52" s="331"/>
      <c r="UC52" s="331"/>
      <c r="UD52" s="331"/>
      <c r="UE52" s="331"/>
      <c r="UF52" s="331"/>
      <c r="UG52" s="331"/>
      <c r="UH52" s="331"/>
      <c r="UI52" s="331"/>
      <c r="UJ52" s="331"/>
      <c r="UK52" s="331"/>
      <c r="UL52" s="331"/>
      <c r="UM52" s="331"/>
      <c r="UN52" s="331"/>
      <c r="UO52" s="331"/>
      <c r="UP52" s="331"/>
      <c r="UQ52" s="331"/>
      <c r="UR52" s="331"/>
      <c r="US52" s="331"/>
      <c r="UT52" s="331"/>
      <c r="UU52" s="331"/>
      <c r="UV52" s="331"/>
      <c r="UW52" s="331"/>
      <c r="UX52" s="331"/>
      <c r="UY52" s="331"/>
      <c r="UZ52" s="331"/>
      <c r="VA52" s="331"/>
      <c r="VB52" s="331"/>
      <c r="VC52" s="331"/>
      <c r="VD52" s="331"/>
      <c r="VE52" s="331"/>
      <c r="VF52" s="331"/>
      <c r="VG52" s="331"/>
      <c r="VH52" s="331"/>
      <c r="VI52" s="331"/>
      <c r="VJ52" s="331"/>
      <c r="VK52" s="331"/>
      <c r="VL52" s="331"/>
      <c r="VM52" s="331"/>
      <c r="VN52" s="331"/>
      <c r="VO52" s="331"/>
      <c r="VP52" s="331"/>
      <c r="VQ52" s="331"/>
      <c r="VR52" s="331"/>
      <c r="VS52" s="331"/>
      <c r="VT52" s="331"/>
      <c r="VU52" s="331"/>
      <c r="VV52" s="331"/>
      <c r="VW52" s="331"/>
      <c r="VX52" s="331"/>
      <c r="VY52" s="331"/>
      <c r="VZ52" s="331"/>
      <c r="WA52" s="331"/>
      <c r="WB52" s="331"/>
      <c r="WC52" s="331"/>
      <c r="WD52" s="331"/>
      <c r="WE52" s="331"/>
      <c r="WF52" s="331"/>
      <c r="WG52" s="331"/>
      <c r="WH52" s="331"/>
      <c r="WI52" s="331"/>
      <c r="WJ52" s="331"/>
      <c r="WK52" s="331"/>
      <c r="WL52" s="331"/>
      <c r="WM52" s="331"/>
      <c r="WN52" s="331"/>
      <c r="WO52" s="331"/>
      <c r="WP52" s="331"/>
      <c r="WQ52" s="331"/>
      <c r="WR52" s="331"/>
      <c r="WS52" s="331"/>
      <c r="WT52" s="331"/>
      <c r="WU52" s="331"/>
      <c r="WV52" s="331"/>
      <c r="WW52" s="331"/>
      <c r="WX52" s="331"/>
      <c r="WY52" s="331"/>
      <c r="WZ52" s="331"/>
      <c r="XA52" s="331"/>
      <c r="XB52" s="331"/>
      <c r="XC52" s="331"/>
      <c r="XD52" s="331"/>
      <c r="XE52" s="331"/>
      <c r="XF52" s="331"/>
      <c r="XG52" s="331"/>
      <c r="XH52" s="331"/>
      <c r="XI52" s="331"/>
      <c r="XJ52" s="331"/>
      <c r="XK52" s="331"/>
      <c r="XL52" s="331"/>
      <c r="XM52" s="331"/>
      <c r="XN52" s="331"/>
      <c r="XO52" s="331"/>
      <c r="XP52" s="331"/>
      <c r="XQ52" s="331"/>
      <c r="XR52" s="331"/>
      <c r="XS52" s="331"/>
      <c r="XT52" s="331"/>
      <c r="XU52" s="331"/>
      <c r="XV52" s="331"/>
      <c r="XW52" s="331"/>
      <c r="XX52" s="331"/>
      <c r="XY52" s="331"/>
      <c r="XZ52" s="331"/>
      <c r="YA52" s="331"/>
      <c r="YB52" s="331"/>
      <c r="YC52" s="331"/>
      <c r="YD52" s="331"/>
      <c r="YE52" s="331"/>
      <c r="YF52" s="331"/>
      <c r="YG52" s="331"/>
      <c r="YH52" s="331"/>
      <c r="YI52" s="331"/>
      <c r="YJ52" s="331"/>
      <c r="YK52" s="331"/>
      <c r="YL52" s="331"/>
      <c r="YM52" s="331"/>
      <c r="YN52" s="331"/>
      <c r="YO52" s="331"/>
      <c r="YP52" s="331"/>
      <c r="YQ52" s="331"/>
      <c r="YR52" s="331"/>
      <c r="YS52" s="331"/>
      <c r="YT52" s="331"/>
      <c r="YU52" s="331"/>
      <c r="YV52" s="331"/>
      <c r="YW52" s="331"/>
      <c r="YX52" s="331"/>
      <c r="YY52" s="331"/>
      <c r="YZ52" s="331"/>
      <c r="ZA52" s="331"/>
      <c r="ZB52" s="331"/>
      <c r="ZC52" s="331"/>
      <c r="ZD52" s="331"/>
      <c r="ZE52" s="331"/>
      <c r="ZF52" s="331"/>
      <c r="ZG52" s="331"/>
      <c r="ZH52" s="331"/>
      <c r="ZI52" s="331"/>
      <c r="ZJ52" s="331"/>
      <c r="ZK52" s="331"/>
      <c r="ZL52" s="331"/>
      <c r="ZM52" s="331"/>
      <c r="ZN52" s="331"/>
      <c r="ZO52" s="331"/>
      <c r="ZP52" s="331"/>
      <c r="ZQ52" s="331"/>
      <c r="ZR52" s="331"/>
      <c r="ZS52" s="331"/>
      <c r="ZT52" s="331"/>
      <c r="ZU52" s="331"/>
      <c r="ZV52" s="331"/>
      <c r="ZW52" s="331"/>
      <c r="ZX52" s="331"/>
      <c r="ZY52" s="331"/>
      <c r="ZZ52" s="331"/>
      <c r="AAA52" s="331"/>
      <c r="AAB52" s="331"/>
      <c r="AAC52" s="331"/>
      <c r="AAD52" s="331"/>
      <c r="AAE52" s="331"/>
      <c r="AAF52" s="331"/>
      <c r="AAG52" s="331"/>
      <c r="AAH52" s="331"/>
      <c r="AAI52" s="331"/>
      <c r="AAJ52" s="331"/>
      <c r="AAK52" s="331"/>
      <c r="AAL52" s="331"/>
      <c r="AAM52" s="331"/>
      <c r="AAN52" s="331"/>
      <c r="AAO52" s="331"/>
      <c r="AAP52" s="331"/>
      <c r="AAQ52" s="331"/>
      <c r="AAR52" s="331"/>
      <c r="AAS52" s="331"/>
      <c r="AAT52" s="331"/>
      <c r="AAU52" s="331"/>
      <c r="AAV52" s="331"/>
      <c r="AAW52" s="331"/>
      <c r="AAX52" s="331"/>
      <c r="AAY52" s="331"/>
      <c r="AAZ52" s="331"/>
      <c r="ABA52" s="331"/>
      <c r="ABB52" s="331"/>
      <c r="ABC52" s="331"/>
      <c r="ABD52" s="331"/>
      <c r="ABE52" s="331"/>
      <c r="ABF52" s="331"/>
      <c r="ABG52" s="331"/>
      <c r="ABH52" s="331"/>
      <c r="ABI52" s="331"/>
      <c r="ABJ52" s="331"/>
      <c r="ABK52" s="331"/>
      <c r="ABL52" s="331"/>
      <c r="ABM52" s="331"/>
      <c r="ABN52" s="331"/>
      <c r="ABO52" s="331"/>
      <c r="ABP52" s="331"/>
      <c r="ABQ52" s="331"/>
      <c r="ABR52" s="331"/>
      <c r="ABS52" s="331"/>
      <c r="ABT52" s="331"/>
      <c r="ABU52" s="331"/>
      <c r="ABV52" s="331"/>
      <c r="ABW52" s="331"/>
      <c r="ABX52" s="331"/>
      <c r="ABY52" s="331"/>
      <c r="ABZ52" s="331"/>
      <c r="ACA52" s="331"/>
      <c r="ACB52" s="331"/>
      <c r="ACC52" s="331"/>
      <c r="ACD52" s="331"/>
      <c r="ACE52" s="331"/>
      <c r="ACF52" s="331"/>
      <c r="ACG52" s="331"/>
      <c r="ACH52" s="331"/>
      <c r="ACI52" s="331"/>
      <c r="ACJ52" s="331"/>
      <c r="ACK52" s="331"/>
      <c r="ACL52" s="331"/>
      <c r="ACM52" s="331"/>
      <c r="ACN52" s="331"/>
      <c r="ACO52" s="331"/>
      <c r="ACP52" s="331"/>
      <c r="ACQ52" s="331"/>
      <c r="ACR52" s="331"/>
      <c r="ACS52" s="331"/>
      <c r="ACT52" s="331"/>
      <c r="ACU52" s="331"/>
      <c r="ACV52" s="331"/>
      <c r="ACW52" s="331"/>
      <c r="ACX52" s="331"/>
      <c r="ACY52" s="331"/>
      <c r="ACZ52" s="331"/>
      <c r="ADA52" s="331"/>
      <c r="ADB52" s="331"/>
      <c r="ADC52" s="331"/>
      <c r="ADD52" s="331"/>
      <c r="ADE52" s="331"/>
      <c r="ADF52" s="331"/>
      <c r="ADG52" s="331"/>
      <c r="ADH52" s="331"/>
      <c r="ADI52" s="331"/>
      <c r="ADJ52" s="331"/>
      <c r="ADK52" s="331"/>
      <c r="ADL52" s="331"/>
      <c r="ADM52" s="331"/>
      <c r="ADN52" s="331"/>
      <c r="ADO52" s="331"/>
      <c r="ADP52" s="331"/>
      <c r="ADQ52" s="331"/>
      <c r="ADR52" s="331"/>
      <c r="ADS52" s="331"/>
      <c r="ADT52" s="331"/>
      <c r="ADU52" s="331"/>
      <c r="ADV52" s="331"/>
      <c r="ADW52" s="331"/>
      <c r="ADX52" s="331"/>
      <c r="ADY52" s="331"/>
      <c r="ADZ52" s="331"/>
      <c r="AEA52" s="331"/>
      <c r="AEB52" s="331"/>
      <c r="AEC52" s="331"/>
      <c r="AED52" s="331"/>
      <c r="AEE52" s="331"/>
      <c r="AEF52" s="331"/>
      <c r="AEG52" s="331"/>
      <c r="AEH52" s="331"/>
      <c r="AEI52" s="331"/>
      <c r="AEJ52" s="331"/>
      <c r="AEK52" s="331"/>
      <c r="AEL52" s="331"/>
      <c r="AEM52" s="331"/>
      <c r="AEN52" s="331"/>
      <c r="AEO52" s="331"/>
      <c r="AEP52" s="331"/>
      <c r="AEQ52" s="331"/>
      <c r="AER52" s="331"/>
      <c r="AES52" s="331"/>
      <c r="AET52" s="331"/>
      <c r="AEU52" s="331"/>
      <c r="AEV52" s="331"/>
      <c r="AEW52" s="331"/>
      <c r="AEX52" s="331"/>
      <c r="AEY52" s="331"/>
      <c r="AEZ52" s="331"/>
      <c r="AFA52" s="331"/>
      <c r="AFB52" s="331"/>
      <c r="AFC52" s="331"/>
      <c r="AFD52" s="331"/>
      <c r="AFE52" s="331"/>
      <c r="AFF52" s="331"/>
      <c r="AFG52" s="331"/>
      <c r="AFH52" s="331"/>
      <c r="AFI52" s="331"/>
      <c r="AFJ52" s="331"/>
      <c r="AFK52" s="331"/>
      <c r="AFL52" s="331"/>
      <c r="AFM52" s="331"/>
      <c r="AFN52" s="331"/>
      <c r="AFO52" s="331"/>
      <c r="AFP52" s="331"/>
      <c r="AFQ52" s="331"/>
      <c r="AFR52" s="331"/>
      <c r="AFS52" s="331"/>
      <c r="AFT52" s="331"/>
      <c r="AFU52" s="331"/>
      <c r="AFV52" s="331"/>
      <c r="AFW52" s="331"/>
      <c r="AFX52" s="331"/>
      <c r="AFY52" s="331"/>
      <c r="AFZ52" s="331"/>
      <c r="AGA52" s="331"/>
      <c r="AGB52" s="331"/>
      <c r="AGC52" s="331"/>
      <c r="AGD52" s="331"/>
      <c r="AGE52" s="331"/>
      <c r="AGF52" s="331"/>
      <c r="AGG52" s="331"/>
      <c r="AGH52" s="331"/>
      <c r="AGI52" s="331"/>
      <c r="AGJ52" s="331"/>
      <c r="AGK52" s="331"/>
      <c r="AGL52" s="331"/>
      <c r="AGM52" s="331"/>
      <c r="AGN52" s="331"/>
      <c r="AGO52" s="331"/>
      <c r="AGP52" s="331"/>
      <c r="AGQ52" s="331"/>
      <c r="AGR52" s="331"/>
      <c r="AGS52" s="331"/>
      <c r="AGT52" s="331"/>
      <c r="AGU52" s="331"/>
      <c r="AGV52" s="331"/>
      <c r="AGW52" s="331"/>
      <c r="AGX52" s="331"/>
      <c r="AGY52" s="331"/>
      <c r="AGZ52" s="331"/>
      <c r="AHA52" s="331"/>
      <c r="AHB52" s="331"/>
      <c r="AHC52" s="331"/>
      <c r="AHD52" s="331"/>
      <c r="AHE52" s="331"/>
      <c r="AHF52" s="331"/>
      <c r="AHG52" s="331"/>
      <c r="AHH52" s="331"/>
      <c r="AHI52" s="331"/>
      <c r="AHJ52" s="331"/>
      <c r="AHK52" s="331"/>
      <c r="AHL52" s="331"/>
      <c r="AHM52" s="331"/>
      <c r="AHN52" s="331"/>
      <c r="AHO52" s="331"/>
      <c r="AHP52" s="331"/>
      <c r="AHQ52" s="331"/>
      <c r="AHR52" s="331"/>
      <c r="AHS52" s="331"/>
      <c r="AHT52" s="331"/>
      <c r="AHU52" s="331"/>
      <c r="AHV52" s="331"/>
      <c r="AHW52" s="331"/>
      <c r="AHX52" s="331"/>
      <c r="AHY52" s="331"/>
      <c r="AHZ52" s="331"/>
      <c r="AIA52" s="331"/>
      <c r="AIB52" s="331"/>
      <c r="AIC52" s="331"/>
      <c r="AID52" s="331"/>
      <c r="AIE52" s="331"/>
      <c r="AIF52" s="331"/>
      <c r="AIG52" s="331"/>
      <c r="AIH52" s="331"/>
      <c r="AII52" s="331"/>
      <c r="AIJ52" s="331"/>
      <c r="AIK52" s="331"/>
      <c r="AIL52" s="331"/>
      <c r="AIM52" s="331"/>
      <c r="AIN52" s="331"/>
      <c r="AIO52" s="331"/>
      <c r="AIP52" s="331"/>
      <c r="AIQ52" s="331"/>
      <c r="AIR52" s="331"/>
      <c r="AIS52" s="331"/>
      <c r="AIT52" s="331"/>
      <c r="AIU52" s="331"/>
      <c r="AIV52" s="331"/>
      <c r="AIW52" s="331"/>
      <c r="AIX52" s="331"/>
      <c r="AIY52" s="331"/>
      <c r="AIZ52" s="331"/>
      <c r="AJA52" s="331"/>
      <c r="AJB52" s="331"/>
      <c r="AJC52" s="331"/>
      <c r="AJD52" s="331"/>
      <c r="AJE52" s="331"/>
      <c r="AJF52" s="331"/>
      <c r="AJG52" s="331"/>
      <c r="AJH52" s="331"/>
      <c r="AJI52" s="331"/>
      <c r="AJJ52" s="331"/>
      <c r="AJK52" s="331"/>
      <c r="AJL52" s="331"/>
      <c r="AJM52" s="331"/>
      <c r="AJN52" s="331"/>
      <c r="AJO52" s="331"/>
      <c r="AJP52" s="331"/>
      <c r="AJQ52" s="331"/>
      <c r="AJR52" s="331"/>
      <c r="AJS52" s="331"/>
      <c r="AJT52" s="331"/>
      <c r="AJU52" s="331"/>
      <c r="AJV52" s="331"/>
      <c r="AJW52" s="331"/>
      <c r="AJX52" s="331"/>
      <c r="AJY52" s="331"/>
      <c r="AJZ52" s="331"/>
      <c r="AKA52" s="331"/>
      <c r="AKB52" s="331"/>
      <c r="AKC52" s="331"/>
      <c r="AKD52" s="331"/>
      <c r="AKE52" s="331"/>
      <c r="AKF52" s="331"/>
      <c r="AKG52" s="331"/>
      <c r="AKH52" s="331"/>
      <c r="AKI52" s="331"/>
      <c r="AKJ52" s="331"/>
      <c r="AKK52" s="331"/>
      <c r="AKL52" s="331"/>
      <c r="AKM52" s="331"/>
      <c r="AKN52" s="331"/>
      <c r="AKO52" s="331"/>
      <c r="AKP52" s="331"/>
      <c r="AKQ52" s="331"/>
      <c r="AKR52" s="331"/>
      <c r="AKS52" s="331"/>
      <c r="AKT52" s="331"/>
      <c r="AKU52" s="331"/>
    </row>
    <row r="53" spans="1:983" s="74" customFormat="1" ht="23.25" x14ac:dyDescent="0.7">
      <c r="A53" s="339" t="s">
        <v>411</v>
      </c>
      <c r="B53" s="368">
        <v>129876939.2232163</v>
      </c>
      <c r="C53" s="697"/>
      <c r="D53" s="698"/>
      <c r="E53" s="697"/>
      <c r="F53" s="369">
        <v>111666459.36983716</v>
      </c>
      <c r="G53" s="368">
        <v>42905758.145726725</v>
      </c>
      <c r="H53" s="368">
        <v>15320867.460754713</v>
      </c>
      <c r="I53" s="368">
        <v>28191777.335156873</v>
      </c>
      <c r="J53" s="368">
        <v>327961801.53469175</v>
      </c>
      <c r="K53" s="331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31"/>
      <c r="W53" s="331"/>
      <c r="X53" s="331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31"/>
      <c r="AW53" s="331"/>
      <c r="AX53" s="331"/>
      <c r="AY53" s="331"/>
      <c r="AZ53" s="331"/>
      <c r="BA53" s="331"/>
      <c r="BB53" s="331"/>
      <c r="BC53" s="331"/>
      <c r="BD53" s="331"/>
      <c r="BE53" s="331"/>
      <c r="BF53" s="331"/>
      <c r="BG53" s="331"/>
      <c r="BH53" s="331"/>
      <c r="BI53" s="331"/>
      <c r="BJ53" s="331"/>
      <c r="BK53" s="331"/>
      <c r="BL53" s="331"/>
      <c r="BM53" s="331"/>
      <c r="BN53" s="331"/>
      <c r="BO53" s="331"/>
      <c r="BP53" s="331"/>
      <c r="BQ53" s="331"/>
      <c r="BR53" s="331"/>
      <c r="BS53" s="331"/>
      <c r="BT53" s="331"/>
      <c r="BU53" s="331"/>
      <c r="BV53" s="331"/>
      <c r="BW53" s="331"/>
      <c r="BX53" s="331"/>
      <c r="BY53" s="331"/>
      <c r="BZ53" s="331"/>
      <c r="CA53" s="331"/>
      <c r="CB53" s="331"/>
      <c r="CC53" s="331"/>
      <c r="CD53" s="331"/>
      <c r="CE53" s="331"/>
      <c r="CF53" s="331"/>
      <c r="CG53" s="331"/>
      <c r="CH53" s="331"/>
      <c r="CI53" s="331"/>
      <c r="CJ53" s="331"/>
      <c r="CK53" s="331"/>
      <c r="CL53" s="331"/>
      <c r="CM53" s="331"/>
      <c r="CN53" s="331"/>
      <c r="CO53" s="331"/>
      <c r="CP53" s="331"/>
      <c r="CQ53" s="331"/>
      <c r="CR53" s="331"/>
      <c r="CS53" s="331"/>
      <c r="CT53" s="331"/>
      <c r="CU53" s="331"/>
      <c r="CV53" s="331"/>
      <c r="CW53" s="331"/>
      <c r="CX53" s="331"/>
      <c r="CY53" s="331"/>
      <c r="CZ53" s="331"/>
      <c r="DA53" s="331"/>
      <c r="DB53" s="331"/>
      <c r="DC53" s="331"/>
      <c r="DD53" s="331"/>
      <c r="DE53" s="331"/>
      <c r="DF53" s="331"/>
      <c r="DG53" s="331"/>
      <c r="DH53" s="331"/>
      <c r="DI53" s="331"/>
      <c r="DJ53" s="331"/>
      <c r="DK53" s="331"/>
      <c r="DL53" s="331"/>
      <c r="DM53" s="331"/>
      <c r="DN53" s="331"/>
      <c r="DO53" s="331"/>
      <c r="DP53" s="331"/>
      <c r="DQ53" s="331"/>
      <c r="DR53" s="331"/>
      <c r="DS53" s="331"/>
      <c r="DT53" s="331"/>
      <c r="DU53" s="331"/>
      <c r="DV53" s="331"/>
      <c r="DW53" s="331"/>
      <c r="DX53" s="331"/>
      <c r="DY53" s="331"/>
      <c r="DZ53" s="331"/>
      <c r="EA53" s="331"/>
      <c r="EB53" s="331"/>
      <c r="EC53" s="331"/>
      <c r="ED53" s="331"/>
      <c r="EE53" s="331"/>
      <c r="EF53" s="331"/>
      <c r="EG53" s="331"/>
      <c r="EH53" s="331"/>
      <c r="EI53" s="331"/>
      <c r="EJ53" s="331"/>
      <c r="EK53" s="331"/>
      <c r="EL53" s="331"/>
      <c r="EM53" s="331"/>
      <c r="EN53" s="331"/>
      <c r="EO53" s="331"/>
      <c r="EP53" s="331"/>
      <c r="EQ53" s="331"/>
      <c r="ER53" s="331"/>
      <c r="ES53" s="331"/>
      <c r="ET53" s="331"/>
      <c r="EU53" s="331"/>
      <c r="EV53" s="331"/>
      <c r="EW53" s="331"/>
      <c r="EX53" s="331"/>
      <c r="EY53" s="331"/>
      <c r="EZ53" s="331"/>
      <c r="FA53" s="331"/>
      <c r="FB53" s="331"/>
      <c r="FC53" s="331"/>
      <c r="FD53" s="331"/>
      <c r="FE53" s="331"/>
      <c r="FF53" s="331"/>
      <c r="FG53" s="331"/>
      <c r="FH53" s="331"/>
      <c r="FI53" s="331"/>
      <c r="FJ53" s="331"/>
      <c r="FK53" s="331"/>
      <c r="FL53" s="331"/>
      <c r="FM53" s="331"/>
      <c r="FN53" s="331"/>
      <c r="FO53" s="331"/>
      <c r="FP53" s="331"/>
      <c r="FQ53" s="331"/>
      <c r="FR53" s="331"/>
      <c r="FS53" s="331"/>
      <c r="FT53" s="331"/>
      <c r="FU53" s="331"/>
      <c r="FV53" s="331"/>
      <c r="FW53" s="331"/>
      <c r="FX53" s="331"/>
      <c r="FY53" s="331"/>
      <c r="FZ53" s="331"/>
      <c r="GA53" s="331"/>
      <c r="GB53" s="331"/>
      <c r="GC53" s="331"/>
      <c r="GD53" s="331"/>
      <c r="GE53" s="331"/>
      <c r="GF53" s="331"/>
      <c r="GG53" s="331"/>
      <c r="GH53" s="331"/>
      <c r="GI53" s="331"/>
      <c r="GJ53" s="331"/>
      <c r="GK53" s="331"/>
      <c r="GL53" s="331"/>
      <c r="GM53" s="331"/>
      <c r="GN53" s="331"/>
      <c r="GO53" s="331"/>
      <c r="GP53" s="331"/>
      <c r="GQ53" s="331"/>
      <c r="GR53" s="331"/>
      <c r="GS53" s="331"/>
      <c r="GT53" s="331"/>
      <c r="GU53" s="331"/>
      <c r="GV53" s="331"/>
      <c r="GW53" s="331"/>
      <c r="GX53" s="331"/>
      <c r="GY53" s="331"/>
      <c r="GZ53" s="331"/>
      <c r="HA53" s="331"/>
      <c r="HB53" s="331"/>
      <c r="HC53" s="331"/>
      <c r="HD53" s="331"/>
      <c r="HE53" s="331"/>
      <c r="HF53" s="331"/>
      <c r="HG53" s="331"/>
      <c r="HH53" s="331"/>
      <c r="HI53" s="331"/>
      <c r="HJ53" s="331"/>
      <c r="HK53" s="331"/>
      <c r="HL53" s="331"/>
      <c r="HM53" s="331"/>
      <c r="HN53" s="331"/>
      <c r="HO53" s="331"/>
      <c r="HP53" s="331"/>
      <c r="HQ53" s="331"/>
      <c r="HR53" s="331"/>
      <c r="HS53" s="331"/>
      <c r="HT53" s="331"/>
      <c r="HU53" s="331"/>
      <c r="HV53" s="331"/>
      <c r="HW53" s="331"/>
      <c r="HX53" s="331"/>
      <c r="HY53" s="331"/>
      <c r="HZ53" s="331"/>
      <c r="IA53" s="331"/>
      <c r="IB53" s="331"/>
      <c r="IC53" s="331"/>
      <c r="ID53" s="331"/>
      <c r="IE53" s="331"/>
      <c r="IF53" s="331"/>
      <c r="IG53" s="331"/>
      <c r="IH53" s="331"/>
      <c r="II53" s="331"/>
      <c r="IJ53" s="331"/>
      <c r="IK53" s="331"/>
      <c r="IL53" s="331"/>
      <c r="IM53" s="331"/>
      <c r="IN53" s="331"/>
      <c r="IO53" s="331"/>
      <c r="IP53" s="331"/>
      <c r="IQ53" s="331"/>
      <c r="IR53" s="331"/>
      <c r="IS53" s="331"/>
      <c r="IT53" s="331"/>
      <c r="IU53" s="331"/>
      <c r="IV53" s="331"/>
      <c r="IW53" s="331"/>
      <c r="IX53" s="331"/>
      <c r="IY53" s="331"/>
      <c r="IZ53" s="331"/>
      <c r="JA53" s="331"/>
      <c r="JB53" s="331"/>
      <c r="JC53" s="331"/>
      <c r="JD53" s="331"/>
      <c r="JE53" s="331"/>
      <c r="JF53" s="331"/>
      <c r="JG53" s="331"/>
      <c r="JH53" s="331"/>
      <c r="JI53" s="331"/>
      <c r="JJ53" s="331"/>
      <c r="JK53" s="331"/>
      <c r="JL53" s="331"/>
      <c r="JM53" s="331"/>
      <c r="JN53" s="331"/>
      <c r="JO53" s="331"/>
      <c r="JP53" s="331"/>
      <c r="JQ53" s="331"/>
      <c r="JR53" s="331"/>
      <c r="JS53" s="331"/>
      <c r="JT53" s="331"/>
      <c r="JU53" s="331"/>
      <c r="JV53" s="331"/>
      <c r="JW53" s="331"/>
      <c r="JX53" s="331"/>
      <c r="JY53" s="331"/>
      <c r="JZ53" s="331"/>
      <c r="KA53" s="331"/>
      <c r="KB53" s="331"/>
      <c r="KC53" s="331"/>
      <c r="KD53" s="331"/>
      <c r="KE53" s="331"/>
      <c r="KF53" s="331"/>
      <c r="KG53" s="331"/>
      <c r="KH53" s="331"/>
      <c r="KI53" s="331"/>
      <c r="KJ53" s="331"/>
      <c r="KK53" s="331"/>
      <c r="KL53" s="331"/>
      <c r="KM53" s="331"/>
      <c r="KN53" s="331"/>
      <c r="KO53" s="331"/>
      <c r="KP53" s="331"/>
      <c r="KQ53" s="331"/>
      <c r="KR53" s="331"/>
      <c r="KS53" s="331"/>
      <c r="KT53" s="331"/>
      <c r="KU53" s="331"/>
      <c r="KV53" s="331"/>
      <c r="KW53" s="331"/>
      <c r="KX53" s="331"/>
      <c r="KY53" s="331"/>
      <c r="KZ53" s="331"/>
      <c r="LA53" s="331"/>
      <c r="LB53" s="331"/>
      <c r="LC53" s="331"/>
      <c r="LD53" s="331"/>
      <c r="LE53" s="331"/>
      <c r="LF53" s="331"/>
      <c r="LG53" s="331"/>
      <c r="LH53" s="331"/>
      <c r="LI53" s="331"/>
      <c r="LJ53" s="331"/>
      <c r="LK53" s="331"/>
      <c r="LL53" s="331"/>
      <c r="LM53" s="331"/>
      <c r="LN53" s="331"/>
      <c r="LO53" s="331"/>
      <c r="LP53" s="331"/>
      <c r="LQ53" s="331"/>
      <c r="LR53" s="331"/>
      <c r="LS53" s="331"/>
      <c r="LT53" s="331"/>
      <c r="LU53" s="331"/>
      <c r="LV53" s="331"/>
      <c r="LW53" s="331"/>
      <c r="LX53" s="331"/>
      <c r="LY53" s="331"/>
      <c r="LZ53" s="331"/>
      <c r="MA53" s="331"/>
      <c r="MB53" s="331"/>
      <c r="MC53" s="331"/>
      <c r="MD53" s="331"/>
      <c r="ME53" s="331"/>
      <c r="MF53" s="331"/>
      <c r="MG53" s="331"/>
      <c r="MH53" s="331"/>
      <c r="MI53" s="331"/>
      <c r="MJ53" s="331"/>
      <c r="MK53" s="331"/>
      <c r="ML53" s="331"/>
      <c r="MM53" s="331"/>
      <c r="MN53" s="331"/>
      <c r="MO53" s="331"/>
      <c r="MP53" s="331"/>
      <c r="MQ53" s="331"/>
      <c r="MR53" s="331"/>
      <c r="MS53" s="331"/>
      <c r="MT53" s="331"/>
      <c r="MU53" s="331"/>
      <c r="MV53" s="331"/>
      <c r="MW53" s="331"/>
      <c r="MX53" s="331"/>
      <c r="MY53" s="331"/>
      <c r="MZ53" s="331"/>
      <c r="NA53" s="331"/>
      <c r="NB53" s="331"/>
      <c r="NC53" s="331"/>
      <c r="ND53" s="331"/>
      <c r="NE53" s="331"/>
      <c r="NF53" s="331"/>
      <c r="NG53" s="331"/>
      <c r="NH53" s="331"/>
      <c r="NI53" s="331"/>
      <c r="NJ53" s="331"/>
      <c r="NK53" s="331"/>
      <c r="NL53" s="331"/>
      <c r="NM53" s="331"/>
      <c r="NN53" s="331"/>
      <c r="NO53" s="331"/>
      <c r="NP53" s="331"/>
      <c r="NQ53" s="331"/>
      <c r="NR53" s="331"/>
      <c r="NS53" s="331"/>
      <c r="NT53" s="331"/>
      <c r="NU53" s="331"/>
      <c r="NV53" s="331"/>
      <c r="NW53" s="331"/>
      <c r="NX53" s="331"/>
      <c r="NY53" s="331"/>
      <c r="NZ53" s="331"/>
      <c r="OA53" s="331"/>
      <c r="OB53" s="331"/>
      <c r="OC53" s="331"/>
      <c r="OD53" s="331"/>
      <c r="OE53" s="331"/>
      <c r="OF53" s="331"/>
      <c r="OG53" s="331"/>
      <c r="OH53" s="331"/>
      <c r="OI53" s="331"/>
      <c r="OJ53" s="331"/>
      <c r="OK53" s="331"/>
      <c r="OL53" s="331"/>
      <c r="OM53" s="331"/>
      <c r="ON53" s="331"/>
      <c r="OO53" s="331"/>
      <c r="OP53" s="331"/>
      <c r="OQ53" s="331"/>
      <c r="OR53" s="331"/>
      <c r="OS53" s="331"/>
      <c r="OT53" s="331"/>
      <c r="OU53" s="331"/>
      <c r="OV53" s="331"/>
      <c r="OW53" s="331"/>
      <c r="OX53" s="331"/>
      <c r="OY53" s="331"/>
      <c r="OZ53" s="331"/>
      <c r="PA53" s="331"/>
      <c r="PB53" s="331"/>
      <c r="PC53" s="331"/>
      <c r="PD53" s="331"/>
      <c r="PE53" s="331"/>
      <c r="PF53" s="331"/>
      <c r="PG53" s="331"/>
      <c r="PH53" s="331"/>
      <c r="PI53" s="331"/>
      <c r="PJ53" s="331"/>
      <c r="PK53" s="331"/>
      <c r="PL53" s="331"/>
      <c r="PM53" s="331"/>
      <c r="PN53" s="331"/>
      <c r="PO53" s="331"/>
      <c r="PP53" s="331"/>
      <c r="PQ53" s="331"/>
      <c r="PR53" s="331"/>
      <c r="PS53" s="331"/>
      <c r="PT53" s="331"/>
      <c r="PU53" s="331"/>
      <c r="PV53" s="331"/>
      <c r="PW53" s="331"/>
      <c r="PX53" s="331"/>
      <c r="PY53" s="331"/>
      <c r="PZ53" s="331"/>
      <c r="QA53" s="331"/>
      <c r="QB53" s="331"/>
      <c r="QC53" s="331"/>
      <c r="QD53" s="331"/>
      <c r="QE53" s="331"/>
      <c r="QF53" s="331"/>
      <c r="QG53" s="331"/>
      <c r="QH53" s="331"/>
      <c r="QI53" s="331"/>
      <c r="QJ53" s="331"/>
      <c r="QK53" s="331"/>
      <c r="QL53" s="331"/>
      <c r="QM53" s="331"/>
      <c r="QN53" s="331"/>
      <c r="QO53" s="331"/>
      <c r="QP53" s="331"/>
      <c r="QQ53" s="331"/>
      <c r="QR53" s="331"/>
      <c r="QS53" s="331"/>
      <c r="QT53" s="331"/>
      <c r="QU53" s="331"/>
      <c r="QV53" s="331"/>
      <c r="QW53" s="331"/>
      <c r="QX53" s="331"/>
      <c r="QY53" s="331"/>
      <c r="QZ53" s="331"/>
      <c r="RA53" s="331"/>
      <c r="RB53" s="331"/>
      <c r="RC53" s="331"/>
      <c r="RD53" s="331"/>
      <c r="RE53" s="331"/>
      <c r="RF53" s="331"/>
      <c r="RG53" s="331"/>
      <c r="RH53" s="331"/>
      <c r="RI53" s="331"/>
      <c r="RJ53" s="331"/>
      <c r="RK53" s="331"/>
      <c r="RL53" s="331"/>
      <c r="RM53" s="331"/>
      <c r="RN53" s="331"/>
      <c r="RO53" s="331"/>
      <c r="RP53" s="331"/>
      <c r="RQ53" s="331"/>
      <c r="RR53" s="331"/>
      <c r="RS53" s="331"/>
      <c r="RT53" s="331"/>
      <c r="RU53" s="331"/>
      <c r="RV53" s="331"/>
      <c r="RW53" s="331"/>
      <c r="RX53" s="331"/>
      <c r="RY53" s="331"/>
      <c r="RZ53" s="331"/>
      <c r="SA53" s="331"/>
      <c r="SB53" s="331"/>
      <c r="SC53" s="331"/>
      <c r="SD53" s="331"/>
      <c r="SE53" s="331"/>
      <c r="SF53" s="331"/>
      <c r="SG53" s="331"/>
      <c r="SH53" s="331"/>
      <c r="SI53" s="331"/>
      <c r="SJ53" s="331"/>
      <c r="SK53" s="331"/>
      <c r="SL53" s="331"/>
      <c r="SM53" s="331"/>
      <c r="SN53" s="331"/>
      <c r="SO53" s="331"/>
      <c r="SP53" s="331"/>
      <c r="SQ53" s="331"/>
      <c r="SR53" s="331"/>
      <c r="SS53" s="331"/>
      <c r="ST53" s="331"/>
      <c r="SU53" s="331"/>
      <c r="SV53" s="331"/>
      <c r="SW53" s="331"/>
      <c r="SX53" s="331"/>
      <c r="SY53" s="331"/>
      <c r="SZ53" s="331"/>
      <c r="TA53" s="331"/>
      <c r="TB53" s="331"/>
      <c r="TC53" s="331"/>
      <c r="TD53" s="331"/>
      <c r="TE53" s="331"/>
      <c r="TF53" s="331"/>
      <c r="TG53" s="331"/>
      <c r="TH53" s="331"/>
      <c r="TI53" s="331"/>
      <c r="TJ53" s="331"/>
      <c r="TK53" s="331"/>
      <c r="TL53" s="331"/>
      <c r="TM53" s="331"/>
      <c r="TN53" s="331"/>
      <c r="TO53" s="331"/>
      <c r="TP53" s="331"/>
      <c r="TQ53" s="331"/>
      <c r="TR53" s="331"/>
      <c r="TS53" s="331"/>
      <c r="TT53" s="331"/>
      <c r="TU53" s="331"/>
      <c r="TV53" s="331"/>
      <c r="TW53" s="331"/>
      <c r="TX53" s="331"/>
      <c r="TY53" s="331"/>
      <c r="TZ53" s="331"/>
      <c r="UA53" s="331"/>
      <c r="UB53" s="331"/>
      <c r="UC53" s="331"/>
      <c r="UD53" s="331"/>
      <c r="UE53" s="331"/>
      <c r="UF53" s="331"/>
      <c r="UG53" s="331"/>
      <c r="UH53" s="331"/>
      <c r="UI53" s="331"/>
      <c r="UJ53" s="331"/>
      <c r="UK53" s="331"/>
      <c r="UL53" s="331"/>
      <c r="UM53" s="331"/>
      <c r="UN53" s="331"/>
      <c r="UO53" s="331"/>
      <c r="UP53" s="331"/>
      <c r="UQ53" s="331"/>
      <c r="UR53" s="331"/>
      <c r="US53" s="331"/>
      <c r="UT53" s="331"/>
      <c r="UU53" s="331"/>
      <c r="UV53" s="331"/>
      <c r="UW53" s="331"/>
      <c r="UX53" s="331"/>
      <c r="UY53" s="331"/>
      <c r="UZ53" s="331"/>
      <c r="VA53" s="331"/>
      <c r="VB53" s="331"/>
      <c r="VC53" s="331"/>
      <c r="VD53" s="331"/>
      <c r="VE53" s="331"/>
      <c r="VF53" s="331"/>
      <c r="VG53" s="331"/>
      <c r="VH53" s="331"/>
      <c r="VI53" s="331"/>
      <c r="VJ53" s="331"/>
      <c r="VK53" s="331"/>
      <c r="VL53" s="331"/>
      <c r="VM53" s="331"/>
      <c r="VN53" s="331"/>
      <c r="VO53" s="331"/>
      <c r="VP53" s="331"/>
      <c r="VQ53" s="331"/>
      <c r="VR53" s="331"/>
      <c r="VS53" s="331"/>
      <c r="VT53" s="331"/>
      <c r="VU53" s="331"/>
      <c r="VV53" s="331"/>
      <c r="VW53" s="331"/>
      <c r="VX53" s="331"/>
      <c r="VY53" s="331"/>
      <c r="VZ53" s="331"/>
      <c r="WA53" s="331"/>
      <c r="WB53" s="331"/>
      <c r="WC53" s="331"/>
      <c r="WD53" s="331"/>
      <c r="WE53" s="331"/>
      <c r="WF53" s="331"/>
      <c r="WG53" s="331"/>
      <c r="WH53" s="331"/>
      <c r="WI53" s="331"/>
      <c r="WJ53" s="331"/>
      <c r="WK53" s="331"/>
      <c r="WL53" s="331"/>
      <c r="WM53" s="331"/>
      <c r="WN53" s="331"/>
      <c r="WO53" s="331"/>
      <c r="WP53" s="331"/>
      <c r="WQ53" s="331"/>
      <c r="WR53" s="331"/>
      <c r="WS53" s="331"/>
      <c r="WT53" s="331"/>
      <c r="WU53" s="331"/>
      <c r="WV53" s="331"/>
      <c r="WW53" s="331"/>
      <c r="WX53" s="331"/>
      <c r="WY53" s="331"/>
      <c r="WZ53" s="331"/>
      <c r="XA53" s="331"/>
      <c r="XB53" s="331"/>
      <c r="XC53" s="331"/>
      <c r="XD53" s="331"/>
      <c r="XE53" s="331"/>
      <c r="XF53" s="331"/>
      <c r="XG53" s="331"/>
      <c r="XH53" s="331"/>
      <c r="XI53" s="331"/>
      <c r="XJ53" s="331"/>
      <c r="XK53" s="331"/>
      <c r="XL53" s="331"/>
      <c r="XM53" s="331"/>
      <c r="XN53" s="331"/>
      <c r="XO53" s="331"/>
      <c r="XP53" s="331"/>
      <c r="XQ53" s="331"/>
      <c r="XR53" s="331"/>
      <c r="XS53" s="331"/>
      <c r="XT53" s="331"/>
      <c r="XU53" s="331"/>
      <c r="XV53" s="331"/>
      <c r="XW53" s="331"/>
      <c r="XX53" s="331"/>
      <c r="XY53" s="331"/>
      <c r="XZ53" s="331"/>
      <c r="YA53" s="331"/>
      <c r="YB53" s="331"/>
      <c r="YC53" s="331"/>
      <c r="YD53" s="331"/>
      <c r="YE53" s="331"/>
      <c r="YF53" s="331"/>
      <c r="YG53" s="331"/>
      <c r="YH53" s="331"/>
      <c r="YI53" s="331"/>
      <c r="YJ53" s="331"/>
      <c r="YK53" s="331"/>
      <c r="YL53" s="331"/>
      <c r="YM53" s="331"/>
      <c r="YN53" s="331"/>
      <c r="YO53" s="331"/>
      <c r="YP53" s="331"/>
      <c r="YQ53" s="331"/>
      <c r="YR53" s="331"/>
      <c r="YS53" s="331"/>
      <c r="YT53" s="331"/>
      <c r="YU53" s="331"/>
      <c r="YV53" s="331"/>
      <c r="YW53" s="331"/>
      <c r="YX53" s="331"/>
      <c r="YY53" s="331"/>
      <c r="YZ53" s="331"/>
      <c r="ZA53" s="331"/>
      <c r="ZB53" s="331"/>
      <c r="ZC53" s="331"/>
      <c r="ZD53" s="331"/>
      <c r="ZE53" s="331"/>
      <c r="ZF53" s="331"/>
      <c r="ZG53" s="331"/>
      <c r="ZH53" s="331"/>
      <c r="ZI53" s="331"/>
      <c r="ZJ53" s="331"/>
      <c r="ZK53" s="331"/>
      <c r="ZL53" s="331"/>
      <c r="ZM53" s="331"/>
      <c r="ZN53" s="331"/>
      <c r="ZO53" s="331"/>
      <c r="ZP53" s="331"/>
      <c r="ZQ53" s="331"/>
      <c r="ZR53" s="331"/>
      <c r="ZS53" s="331"/>
      <c r="ZT53" s="331"/>
      <c r="ZU53" s="331"/>
      <c r="ZV53" s="331"/>
      <c r="ZW53" s="331"/>
      <c r="ZX53" s="331"/>
      <c r="ZY53" s="331"/>
      <c r="ZZ53" s="331"/>
      <c r="AAA53" s="331"/>
      <c r="AAB53" s="331"/>
      <c r="AAC53" s="331"/>
      <c r="AAD53" s="331"/>
      <c r="AAE53" s="331"/>
      <c r="AAF53" s="331"/>
      <c r="AAG53" s="331"/>
      <c r="AAH53" s="331"/>
      <c r="AAI53" s="331"/>
      <c r="AAJ53" s="331"/>
      <c r="AAK53" s="331"/>
      <c r="AAL53" s="331"/>
      <c r="AAM53" s="331"/>
      <c r="AAN53" s="331"/>
      <c r="AAO53" s="331"/>
      <c r="AAP53" s="331"/>
      <c r="AAQ53" s="331"/>
      <c r="AAR53" s="331"/>
      <c r="AAS53" s="331"/>
      <c r="AAT53" s="331"/>
      <c r="AAU53" s="331"/>
      <c r="AAV53" s="331"/>
      <c r="AAW53" s="331"/>
      <c r="AAX53" s="331"/>
      <c r="AAY53" s="331"/>
      <c r="AAZ53" s="331"/>
      <c r="ABA53" s="331"/>
      <c r="ABB53" s="331"/>
      <c r="ABC53" s="331"/>
      <c r="ABD53" s="331"/>
      <c r="ABE53" s="331"/>
      <c r="ABF53" s="331"/>
      <c r="ABG53" s="331"/>
      <c r="ABH53" s="331"/>
      <c r="ABI53" s="331"/>
      <c r="ABJ53" s="331"/>
      <c r="ABK53" s="331"/>
      <c r="ABL53" s="331"/>
      <c r="ABM53" s="331"/>
      <c r="ABN53" s="331"/>
      <c r="ABO53" s="331"/>
      <c r="ABP53" s="331"/>
      <c r="ABQ53" s="331"/>
      <c r="ABR53" s="331"/>
      <c r="ABS53" s="331"/>
      <c r="ABT53" s="331"/>
      <c r="ABU53" s="331"/>
      <c r="ABV53" s="331"/>
      <c r="ABW53" s="331"/>
      <c r="ABX53" s="331"/>
      <c r="ABY53" s="331"/>
      <c r="ABZ53" s="331"/>
      <c r="ACA53" s="331"/>
      <c r="ACB53" s="331"/>
      <c r="ACC53" s="331"/>
      <c r="ACD53" s="331"/>
      <c r="ACE53" s="331"/>
      <c r="ACF53" s="331"/>
      <c r="ACG53" s="331"/>
      <c r="ACH53" s="331"/>
      <c r="ACI53" s="331"/>
      <c r="ACJ53" s="331"/>
      <c r="ACK53" s="331"/>
      <c r="ACL53" s="331"/>
      <c r="ACM53" s="331"/>
      <c r="ACN53" s="331"/>
      <c r="ACO53" s="331"/>
      <c r="ACP53" s="331"/>
      <c r="ACQ53" s="331"/>
      <c r="ACR53" s="331"/>
      <c r="ACS53" s="331"/>
      <c r="ACT53" s="331"/>
      <c r="ACU53" s="331"/>
      <c r="ACV53" s="331"/>
      <c r="ACW53" s="331"/>
      <c r="ACX53" s="331"/>
      <c r="ACY53" s="331"/>
      <c r="ACZ53" s="331"/>
      <c r="ADA53" s="331"/>
      <c r="ADB53" s="331"/>
      <c r="ADC53" s="331"/>
      <c r="ADD53" s="331"/>
      <c r="ADE53" s="331"/>
      <c r="ADF53" s="331"/>
      <c r="ADG53" s="331"/>
      <c r="ADH53" s="331"/>
      <c r="ADI53" s="331"/>
      <c r="ADJ53" s="331"/>
      <c r="ADK53" s="331"/>
      <c r="ADL53" s="331"/>
      <c r="ADM53" s="331"/>
      <c r="ADN53" s="331"/>
      <c r="ADO53" s="331"/>
      <c r="ADP53" s="331"/>
      <c r="ADQ53" s="331"/>
      <c r="ADR53" s="331"/>
      <c r="ADS53" s="331"/>
      <c r="ADT53" s="331"/>
      <c r="ADU53" s="331"/>
      <c r="ADV53" s="331"/>
      <c r="ADW53" s="331"/>
      <c r="ADX53" s="331"/>
      <c r="ADY53" s="331"/>
      <c r="ADZ53" s="331"/>
      <c r="AEA53" s="331"/>
      <c r="AEB53" s="331"/>
      <c r="AEC53" s="331"/>
      <c r="AED53" s="331"/>
      <c r="AEE53" s="331"/>
      <c r="AEF53" s="331"/>
      <c r="AEG53" s="331"/>
      <c r="AEH53" s="331"/>
      <c r="AEI53" s="331"/>
      <c r="AEJ53" s="331"/>
      <c r="AEK53" s="331"/>
      <c r="AEL53" s="331"/>
      <c r="AEM53" s="331"/>
      <c r="AEN53" s="331"/>
      <c r="AEO53" s="331"/>
      <c r="AEP53" s="331"/>
      <c r="AEQ53" s="331"/>
      <c r="AER53" s="331"/>
      <c r="AES53" s="331"/>
      <c r="AET53" s="331"/>
      <c r="AEU53" s="331"/>
      <c r="AEV53" s="331"/>
      <c r="AEW53" s="331"/>
      <c r="AEX53" s="331"/>
      <c r="AEY53" s="331"/>
      <c r="AEZ53" s="331"/>
      <c r="AFA53" s="331"/>
      <c r="AFB53" s="331"/>
      <c r="AFC53" s="331"/>
      <c r="AFD53" s="331"/>
      <c r="AFE53" s="331"/>
      <c r="AFF53" s="331"/>
      <c r="AFG53" s="331"/>
      <c r="AFH53" s="331"/>
      <c r="AFI53" s="331"/>
      <c r="AFJ53" s="331"/>
      <c r="AFK53" s="331"/>
      <c r="AFL53" s="331"/>
      <c r="AFM53" s="331"/>
      <c r="AFN53" s="331"/>
      <c r="AFO53" s="331"/>
      <c r="AFP53" s="331"/>
      <c r="AFQ53" s="331"/>
      <c r="AFR53" s="331"/>
      <c r="AFS53" s="331"/>
      <c r="AFT53" s="331"/>
      <c r="AFU53" s="331"/>
      <c r="AFV53" s="331"/>
      <c r="AFW53" s="331"/>
      <c r="AFX53" s="331"/>
      <c r="AFY53" s="331"/>
      <c r="AFZ53" s="331"/>
      <c r="AGA53" s="331"/>
      <c r="AGB53" s="331"/>
      <c r="AGC53" s="331"/>
      <c r="AGD53" s="331"/>
      <c r="AGE53" s="331"/>
      <c r="AGF53" s="331"/>
      <c r="AGG53" s="331"/>
      <c r="AGH53" s="331"/>
      <c r="AGI53" s="331"/>
      <c r="AGJ53" s="331"/>
      <c r="AGK53" s="331"/>
      <c r="AGL53" s="331"/>
      <c r="AGM53" s="331"/>
      <c r="AGN53" s="331"/>
      <c r="AGO53" s="331"/>
      <c r="AGP53" s="331"/>
      <c r="AGQ53" s="331"/>
      <c r="AGR53" s="331"/>
      <c r="AGS53" s="331"/>
      <c r="AGT53" s="331"/>
      <c r="AGU53" s="331"/>
      <c r="AGV53" s="331"/>
      <c r="AGW53" s="331"/>
      <c r="AGX53" s="331"/>
      <c r="AGY53" s="331"/>
      <c r="AGZ53" s="331"/>
      <c r="AHA53" s="331"/>
      <c r="AHB53" s="331"/>
      <c r="AHC53" s="331"/>
      <c r="AHD53" s="331"/>
      <c r="AHE53" s="331"/>
      <c r="AHF53" s="331"/>
      <c r="AHG53" s="331"/>
      <c r="AHH53" s="331"/>
      <c r="AHI53" s="331"/>
      <c r="AHJ53" s="331"/>
      <c r="AHK53" s="331"/>
      <c r="AHL53" s="331"/>
      <c r="AHM53" s="331"/>
      <c r="AHN53" s="331"/>
      <c r="AHO53" s="331"/>
      <c r="AHP53" s="331"/>
      <c r="AHQ53" s="331"/>
      <c r="AHR53" s="331"/>
      <c r="AHS53" s="331"/>
      <c r="AHT53" s="331"/>
      <c r="AHU53" s="331"/>
      <c r="AHV53" s="331"/>
      <c r="AHW53" s="331"/>
      <c r="AHX53" s="331"/>
      <c r="AHY53" s="331"/>
      <c r="AHZ53" s="331"/>
      <c r="AIA53" s="331"/>
      <c r="AIB53" s="331"/>
      <c r="AIC53" s="331"/>
      <c r="AID53" s="331"/>
      <c r="AIE53" s="331"/>
      <c r="AIF53" s="331"/>
      <c r="AIG53" s="331"/>
      <c r="AIH53" s="331"/>
      <c r="AII53" s="331"/>
      <c r="AIJ53" s="331"/>
      <c r="AIK53" s="331"/>
      <c r="AIL53" s="331"/>
      <c r="AIM53" s="331"/>
      <c r="AIN53" s="331"/>
      <c r="AIO53" s="331"/>
      <c r="AIP53" s="331"/>
      <c r="AIQ53" s="331"/>
      <c r="AIR53" s="331"/>
      <c r="AIS53" s="331"/>
      <c r="AIT53" s="331"/>
      <c r="AIU53" s="331"/>
      <c r="AIV53" s="331"/>
      <c r="AIW53" s="331"/>
      <c r="AIX53" s="331"/>
      <c r="AIY53" s="331"/>
      <c r="AIZ53" s="331"/>
      <c r="AJA53" s="331"/>
      <c r="AJB53" s="331"/>
      <c r="AJC53" s="331"/>
      <c r="AJD53" s="331"/>
      <c r="AJE53" s="331"/>
      <c r="AJF53" s="331"/>
      <c r="AJG53" s="331"/>
      <c r="AJH53" s="331"/>
      <c r="AJI53" s="331"/>
      <c r="AJJ53" s="331"/>
      <c r="AJK53" s="331"/>
      <c r="AJL53" s="331"/>
      <c r="AJM53" s="331"/>
      <c r="AJN53" s="331"/>
      <c r="AJO53" s="331"/>
      <c r="AJP53" s="331"/>
      <c r="AJQ53" s="331"/>
      <c r="AJR53" s="331"/>
      <c r="AJS53" s="331"/>
      <c r="AJT53" s="331"/>
      <c r="AJU53" s="331"/>
      <c r="AJV53" s="331"/>
      <c r="AJW53" s="331"/>
      <c r="AJX53" s="331"/>
      <c r="AJY53" s="331"/>
      <c r="AJZ53" s="331"/>
      <c r="AKA53" s="331"/>
      <c r="AKB53" s="331"/>
      <c r="AKC53" s="331"/>
      <c r="AKD53" s="331"/>
      <c r="AKE53" s="331"/>
      <c r="AKF53" s="331"/>
      <c r="AKG53" s="331"/>
      <c r="AKH53" s="331"/>
      <c r="AKI53" s="331"/>
      <c r="AKJ53" s="331"/>
      <c r="AKK53" s="331"/>
      <c r="AKL53" s="331"/>
      <c r="AKM53" s="331"/>
      <c r="AKN53" s="331"/>
      <c r="AKO53" s="331"/>
      <c r="AKP53" s="331"/>
      <c r="AKQ53" s="331"/>
      <c r="AKR53" s="331"/>
      <c r="AKS53" s="331"/>
      <c r="AKT53" s="331"/>
      <c r="AKU53" s="331"/>
    </row>
    <row r="54" spans="1:983" s="74" customFormat="1" ht="23.65" thickBot="1" x14ac:dyDescent="0.75">
      <c r="A54" s="372" t="s">
        <v>412</v>
      </c>
      <c r="B54" s="373">
        <v>184084255.44900027</v>
      </c>
      <c r="C54" s="699"/>
      <c r="D54" s="699"/>
      <c r="E54" s="699"/>
      <c r="F54" s="373">
        <v>98682426.58001402</v>
      </c>
      <c r="G54" s="373">
        <v>48790213.807163432</v>
      </c>
      <c r="H54" s="373">
        <v>16660629.034853559</v>
      </c>
      <c r="I54" s="373">
        <v>29898919.851564564</v>
      </c>
      <c r="J54" s="373">
        <v>378116444.72259587</v>
      </c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31"/>
      <c r="AW54" s="331"/>
      <c r="AX54" s="331"/>
      <c r="AY54" s="331"/>
      <c r="AZ54" s="331"/>
      <c r="BA54" s="331"/>
      <c r="BB54" s="331"/>
      <c r="BC54" s="331"/>
      <c r="BD54" s="331"/>
      <c r="BE54" s="331"/>
      <c r="BF54" s="331"/>
      <c r="BG54" s="331"/>
      <c r="BH54" s="331"/>
      <c r="BI54" s="331"/>
      <c r="BJ54" s="331"/>
      <c r="BK54" s="331"/>
      <c r="BL54" s="331"/>
      <c r="BM54" s="331"/>
      <c r="BN54" s="331"/>
      <c r="BO54" s="331"/>
      <c r="BP54" s="331"/>
      <c r="BQ54" s="331"/>
      <c r="BR54" s="331"/>
      <c r="BS54" s="331"/>
      <c r="BT54" s="331"/>
      <c r="BU54" s="331"/>
      <c r="BV54" s="331"/>
      <c r="BW54" s="331"/>
      <c r="BX54" s="331"/>
      <c r="BY54" s="331"/>
      <c r="BZ54" s="331"/>
      <c r="CA54" s="331"/>
      <c r="CB54" s="331"/>
      <c r="CC54" s="331"/>
      <c r="CD54" s="331"/>
      <c r="CE54" s="331"/>
      <c r="CF54" s="331"/>
      <c r="CG54" s="331"/>
      <c r="CH54" s="331"/>
      <c r="CI54" s="331"/>
      <c r="CJ54" s="331"/>
      <c r="CK54" s="331"/>
      <c r="CL54" s="331"/>
      <c r="CM54" s="331"/>
      <c r="CN54" s="331"/>
      <c r="CO54" s="331"/>
      <c r="CP54" s="331"/>
      <c r="CQ54" s="331"/>
      <c r="CR54" s="331"/>
      <c r="CS54" s="331"/>
      <c r="CT54" s="331"/>
      <c r="CU54" s="331"/>
      <c r="CV54" s="331"/>
      <c r="CW54" s="331"/>
      <c r="CX54" s="331"/>
      <c r="CY54" s="331"/>
      <c r="CZ54" s="331"/>
      <c r="DA54" s="331"/>
      <c r="DB54" s="331"/>
      <c r="DC54" s="331"/>
      <c r="DD54" s="331"/>
      <c r="DE54" s="331"/>
      <c r="DF54" s="331"/>
      <c r="DG54" s="331"/>
      <c r="DH54" s="331"/>
      <c r="DI54" s="331"/>
      <c r="DJ54" s="331"/>
      <c r="DK54" s="331"/>
      <c r="DL54" s="331"/>
      <c r="DM54" s="331"/>
      <c r="DN54" s="331"/>
      <c r="DO54" s="331"/>
      <c r="DP54" s="331"/>
      <c r="DQ54" s="331"/>
      <c r="DR54" s="331"/>
      <c r="DS54" s="331"/>
      <c r="DT54" s="331"/>
      <c r="DU54" s="331"/>
      <c r="DV54" s="331"/>
      <c r="DW54" s="331"/>
      <c r="DX54" s="331"/>
      <c r="DY54" s="331"/>
      <c r="DZ54" s="331"/>
      <c r="EA54" s="331"/>
      <c r="EB54" s="331"/>
      <c r="EC54" s="331"/>
      <c r="ED54" s="331"/>
      <c r="EE54" s="331"/>
      <c r="EF54" s="331"/>
      <c r="EG54" s="331"/>
      <c r="EH54" s="331"/>
      <c r="EI54" s="331"/>
      <c r="EJ54" s="331"/>
      <c r="EK54" s="331"/>
      <c r="EL54" s="331"/>
      <c r="EM54" s="331"/>
      <c r="EN54" s="331"/>
      <c r="EO54" s="331"/>
      <c r="EP54" s="331"/>
      <c r="EQ54" s="331"/>
      <c r="ER54" s="331"/>
      <c r="ES54" s="331"/>
      <c r="ET54" s="331"/>
      <c r="EU54" s="331"/>
      <c r="EV54" s="331"/>
      <c r="EW54" s="331"/>
      <c r="EX54" s="331"/>
      <c r="EY54" s="331"/>
      <c r="EZ54" s="331"/>
      <c r="FA54" s="331"/>
      <c r="FB54" s="331"/>
      <c r="FC54" s="331"/>
      <c r="FD54" s="331"/>
      <c r="FE54" s="331"/>
      <c r="FF54" s="331"/>
      <c r="FG54" s="331"/>
      <c r="FH54" s="331"/>
      <c r="FI54" s="331"/>
      <c r="FJ54" s="331"/>
      <c r="FK54" s="331"/>
      <c r="FL54" s="331"/>
      <c r="FM54" s="331"/>
      <c r="FN54" s="331"/>
      <c r="FO54" s="331"/>
      <c r="FP54" s="331"/>
      <c r="FQ54" s="331"/>
      <c r="FR54" s="331"/>
      <c r="FS54" s="331"/>
      <c r="FT54" s="331"/>
      <c r="FU54" s="331"/>
      <c r="FV54" s="331"/>
      <c r="FW54" s="331"/>
      <c r="FX54" s="331"/>
      <c r="FY54" s="331"/>
      <c r="FZ54" s="331"/>
      <c r="GA54" s="331"/>
      <c r="GB54" s="331"/>
      <c r="GC54" s="331"/>
      <c r="GD54" s="331"/>
      <c r="GE54" s="331"/>
      <c r="GF54" s="331"/>
      <c r="GG54" s="331"/>
      <c r="GH54" s="331"/>
      <c r="GI54" s="331"/>
      <c r="GJ54" s="331"/>
      <c r="GK54" s="331"/>
      <c r="GL54" s="331"/>
      <c r="GM54" s="331"/>
      <c r="GN54" s="331"/>
      <c r="GO54" s="331"/>
      <c r="GP54" s="331"/>
      <c r="GQ54" s="331"/>
      <c r="GR54" s="331"/>
      <c r="GS54" s="331"/>
      <c r="GT54" s="331"/>
      <c r="GU54" s="331"/>
      <c r="GV54" s="331"/>
      <c r="GW54" s="331"/>
      <c r="GX54" s="331"/>
      <c r="GY54" s="331"/>
      <c r="GZ54" s="331"/>
      <c r="HA54" s="331"/>
      <c r="HB54" s="331"/>
      <c r="HC54" s="331"/>
      <c r="HD54" s="331"/>
      <c r="HE54" s="331"/>
      <c r="HF54" s="331"/>
      <c r="HG54" s="331"/>
      <c r="HH54" s="331"/>
      <c r="HI54" s="331"/>
      <c r="HJ54" s="331"/>
      <c r="HK54" s="331"/>
      <c r="HL54" s="331"/>
      <c r="HM54" s="331"/>
      <c r="HN54" s="331"/>
      <c r="HO54" s="331"/>
      <c r="HP54" s="331"/>
      <c r="HQ54" s="331"/>
      <c r="HR54" s="331"/>
      <c r="HS54" s="331"/>
      <c r="HT54" s="331"/>
      <c r="HU54" s="331"/>
      <c r="HV54" s="331"/>
      <c r="HW54" s="331"/>
      <c r="HX54" s="331"/>
      <c r="HY54" s="331"/>
      <c r="HZ54" s="331"/>
      <c r="IA54" s="331"/>
      <c r="IB54" s="331"/>
      <c r="IC54" s="331"/>
      <c r="ID54" s="331"/>
      <c r="IE54" s="331"/>
      <c r="IF54" s="331"/>
      <c r="IG54" s="331"/>
      <c r="IH54" s="331"/>
      <c r="II54" s="331"/>
      <c r="IJ54" s="331"/>
      <c r="IK54" s="331"/>
      <c r="IL54" s="331"/>
      <c r="IM54" s="331"/>
      <c r="IN54" s="331"/>
      <c r="IO54" s="331"/>
      <c r="IP54" s="331"/>
      <c r="IQ54" s="331"/>
      <c r="IR54" s="331"/>
      <c r="IS54" s="331"/>
      <c r="IT54" s="331"/>
      <c r="IU54" s="331"/>
      <c r="IV54" s="331"/>
      <c r="IW54" s="331"/>
      <c r="IX54" s="331"/>
      <c r="IY54" s="331"/>
      <c r="IZ54" s="331"/>
      <c r="JA54" s="331"/>
      <c r="JB54" s="331"/>
      <c r="JC54" s="331"/>
      <c r="JD54" s="331"/>
      <c r="JE54" s="331"/>
      <c r="JF54" s="331"/>
      <c r="JG54" s="331"/>
      <c r="JH54" s="331"/>
      <c r="JI54" s="331"/>
      <c r="JJ54" s="331"/>
      <c r="JK54" s="331"/>
      <c r="JL54" s="331"/>
      <c r="JM54" s="331"/>
      <c r="JN54" s="331"/>
      <c r="JO54" s="331"/>
      <c r="JP54" s="331"/>
      <c r="JQ54" s="331"/>
      <c r="JR54" s="331"/>
      <c r="JS54" s="331"/>
      <c r="JT54" s="331"/>
      <c r="JU54" s="331"/>
      <c r="JV54" s="331"/>
      <c r="JW54" s="331"/>
      <c r="JX54" s="331"/>
      <c r="JY54" s="331"/>
      <c r="JZ54" s="331"/>
      <c r="KA54" s="331"/>
      <c r="KB54" s="331"/>
      <c r="KC54" s="331"/>
      <c r="KD54" s="331"/>
      <c r="KE54" s="331"/>
      <c r="KF54" s="331"/>
      <c r="KG54" s="331"/>
      <c r="KH54" s="331"/>
      <c r="KI54" s="331"/>
      <c r="KJ54" s="331"/>
      <c r="KK54" s="331"/>
      <c r="KL54" s="331"/>
      <c r="KM54" s="331"/>
      <c r="KN54" s="331"/>
      <c r="KO54" s="331"/>
      <c r="KP54" s="331"/>
      <c r="KQ54" s="331"/>
      <c r="KR54" s="331"/>
      <c r="KS54" s="331"/>
      <c r="KT54" s="331"/>
      <c r="KU54" s="331"/>
      <c r="KV54" s="331"/>
      <c r="KW54" s="331"/>
      <c r="KX54" s="331"/>
      <c r="KY54" s="331"/>
      <c r="KZ54" s="331"/>
      <c r="LA54" s="331"/>
      <c r="LB54" s="331"/>
      <c r="LC54" s="331"/>
      <c r="LD54" s="331"/>
      <c r="LE54" s="331"/>
      <c r="LF54" s="331"/>
      <c r="LG54" s="331"/>
      <c r="LH54" s="331"/>
      <c r="LI54" s="331"/>
      <c r="LJ54" s="331"/>
      <c r="LK54" s="331"/>
      <c r="LL54" s="331"/>
      <c r="LM54" s="331"/>
      <c r="LN54" s="331"/>
      <c r="LO54" s="331"/>
      <c r="LP54" s="331"/>
      <c r="LQ54" s="331"/>
      <c r="LR54" s="331"/>
      <c r="LS54" s="331"/>
      <c r="LT54" s="331"/>
      <c r="LU54" s="331"/>
      <c r="LV54" s="331"/>
      <c r="LW54" s="331"/>
      <c r="LX54" s="331"/>
      <c r="LY54" s="331"/>
      <c r="LZ54" s="331"/>
      <c r="MA54" s="331"/>
      <c r="MB54" s="331"/>
      <c r="MC54" s="331"/>
      <c r="MD54" s="331"/>
      <c r="ME54" s="331"/>
      <c r="MF54" s="331"/>
      <c r="MG54" s="331"/>
      <c r="MH54" s="331"/>
      <c r="MI54" s="331"/>
      <c r="MJ54" s="331"/>
      <c r="MK54" s="331"/>
      <c r="ML54" s="331"/>
      <c r="MM54" s="331"/>
      <c r="MN54" s="331"/>
      <c r="MO54" s="331"/>
      <c r="MP54" s="331"/>
      <c r="MQ54" s="331"/>
      <c r="MR54" s="331"/>
      <c r="MS54" s="331"/>
      <c r="MT54" s="331"/>
      <c r="MU54" s="331"/>
      <c r="MV54" s="331"/>
      <c r="MW54" s="331"/>
      <c r="MX54" s="331"/>
      <c r="MY54" s="331"/>
      <c r="MZ54" s="331"/>
      <c r="NA54" s="331"/>
      <c r="NB54" s="331"/>
      <c r="NC54" s="331"/>
      <c r="ND54" s="331"/>
      <c r="NE54" s="331"/>
      <c r="NF54" s="331"/>
      <c r="NG54" s="331"/>
      <c r="NH54" s="331"/>
      <c r="NI54" s="331"/>
      <c r="NJ54" s="331"/>
      <c r="NK54" s="331"/>
      <c r="NL54" s="331"/>
      <c r="NM54" s="331"/>
      <c r="NN54" s="331"/>
      <c r="NO54" s="331"/>
      <c r="NP54" s="331"/>
      <c r="NQ54" s="331"/>
      <c r="NR54" s="331"/>
      <c r="NS54" s="331"/>
      <c r="NT54" s="331"/>
      <c r="NU54" s="331"/>
      <c r="NV54" s="331"/>
      <c r="NW54" s="331"/>
      <c r="NX54" s="331"/>
      <c r="NY54" s="331"/>
      <c r="NZ54" s="331"/>
      <c r="OA54" s="331"/>
      <c r="OB54" s="331"/>
      <c r="OC54" s="331"/>
      <c r="OD54" s="331"/>
      <c r="OE54" s="331"/>
      <c r="OF54" s="331"/>
      <c r="OG54" s="331"/>
      <c r="OH54" s="331"/>
      <c r="OI54" s="331"/>
      <c r="OJ54" s="331"/>
      <c r="OK54" s="331"/>
      <c r="OL54" s="331"/>
      <c r="OM54" s="331"/>
      <c r="ON54" s="331"/>
      <c r="OO54" s="331"/>
      <c r="OP54" s="331"/>
      <c r="OQ54" s="331"/>
      <c r="OR54" s="331"/>
      <c r="OS54" s="331"/>
      <c r="OT54" s="331"/>
      <c r="OU54" s="331"/>
      <c r="OV54" s="331"/>
      <c r="OW54" s="331"/>
      <c r="OX54" s="331"/>
      <c r="OY54" s="331"/>
      <c r="OZ54" s="331"/>
      <c r="PA54" s="331"/>
      <c r="PB54" s="331"/>
      <c r="PC54" s="331"/>
      <c r="PD54" s="331"/>
      <c r="PE54" s="331"/>
      <c r="PF54" s="331"/>
      <c r="PG54" s="331"/>
      <c r="PH54" s="331"/>
      <c r="PI54" s="331"/>
      <c r="PJ54" s="331"/>
      <c r="PK54" s="331"/>
      <c r="PL54" s="331"/>
      <c r="PM54" s="331"/>
      <c r="PN54" s="331"/>
      <c r="PO54" s="331"/>
      <c r="PP54" s="331"/>
      <c r="PQ54" s="331"/>
      <c r="PR54" s="331"/>
      <c r="PS54" s="331"/>
      <c r="PT54" s="331"/>
      <c r="PU54" s="331"/>
      <c r="PV54" s="331"/>
      <c r="PW54" s="331"/>
      <c r="PX54" s="331"/>
      <c r="PY54" s="331"/>
      <c r="PZ54" s="331"/>
      <c r="QA54" s="331"/>
      <c r="QB54" s="331"/>
      <c r="QC54" s="331"/>
      <c r="QD54" s="331"/>
      <c r="QE54" s="331"/>
      <c r="QF54" s="331"/>
      <c r="QG54" s="331"/>
      <c r="QH54" s="331"/>
      <c r="QI54" s="331"/>
      <c r="QJ54" s="331"/>
      <c r="QK54" s="331"/>
      <c r="QL54" s="331"/>
      <c r="QM54" s="331"/>
      <c r="QN54" s="331"/>
      <c r="QO54" s="331"/>
      <c r="QP54" s="331"/>
      <c r="QQ54" s="331"/>
      <c r="QR54" s="331"/>
      <c r="QS54" s="331"/>
      <c r="QT54" s="331"/>
      <c r="QU54" s="331"/>
      <c r="QV54" s="331"/>
      <c r="QW54" s="331"/>
      <c r="QX54" s="331"/>
      <c r="QY54" s="331"/>
      <c r="QZ54" s="331"/>
      <c r="RA54" s="331"/>
      <c r="RB54" s="331"/>
      <c r="RC54" s="331"/>
      <c r="RD54" s="331"/>
      <c r="RE54" s="331"/>
      <c r="RF54" s="331"/>
      <c r="RG54" s="331"/>
      <c r="RH54" s="331"/>
      <c r="RI54" s="331"/>
      <c r="RJ54" s="331"/>
      <c r="RK54" s="331"/>
      <c r="RL54" s="331"/>
      <c r="RM54" s="331"/>
      <c r="RN54" s="331"/>
      <c r="RO54" s="331"/>
      <c r="RP54" s="331"/>
      <c r="RQ54" s="331"/>
      <c r="RR54" s="331"/>
      <c r="RS54" s="331"/>
      <c r="RT54" s="331"/>
      <c r="RU54" s="331"/>
      <c r="RV54" s="331"/>
      <c r="RW54" s="331"/>
      <c r="RX54" s="331"/>
      <c r="RY54" s="331"/>
      <c r="RZ54" s="331"/>
      <c r="SA54" s="331"/>
      <c r="SB54" s="331"/>
      <c r="SC54" s="331"/>
      <c r="SD54" s="331"/>
      <c r="SE54" s="331"/>
      <c r="SF54" s="331"/>
      <c r="SG54" s="331"/>
      <c r="SH54" s="331"/>
      <c r="SI54" s="331"/>
      <c r="SJ54" s="331"/>
      <c r="SK54" s="331"/>
      <c r="SL54" s="331"/>
      <c r="SM54" s="331"/>
      <c r="SN54" s="331"/>
      <c r="SO54" s="331"/>
      <c r="SP54" s="331"/>
      <c r="SQ54" s="331"/>
      <c r="SR54" s="331"/>
      <c r="SS54" s="331"/>
      <c r="ST54" s="331"/>
      <c r="SU54" s="331"/>
      <c r="SV54" s="331"/>
      <c r="SW54" s="331"/>
      <c r="SX54" s="331"/>
      <c r="SY54" s="331"/>
      <c r="SZ54" s="331"/>
      <c r="TA54" s="331"/>
      <c r="TB54" s="331"/>
      <c r="TC54" s="331"/>
      <c r="TD54" s="331"/>
      <c r="TE54" s="331"/>
      <c r="TF54" s="331"/>
      <c r="TG54" s="331"/>
      <c r="TH54" s="331"/>
      <c r="TI54" s="331"/>
      <c r="TJ54" s="331"/>
      <c r="TK54" s="331"/>
      <c r="TL54" s="331"/>
      <c r="TM54" s="331"/>
      <c r="TN54" s="331"/>
      <c r="TO54" s="331"/>
      <c r="TP54" s="331"/>
      <c r="TQ54" s="331"/>
      <c r="TR54" s="331"/>
      <c r="TS54" s="331"/>
      <c r="TT54" s="331"/>
      <c r="TU54" s="331"/>
      <c r="TV54" s="331"/>
      <c r="TW54" s="331"/>
      <c r="TX54" s="331"/>
      <c r="TY54" s="331"/>
      <c r="TZ54" s="331"/>
      <c r="UA54" s="331"/>
      <c r="UB54" s="331"/>
      <c r="UC54" s="331"/>
      <c r="UD54" s="331"/>
      <c r="UE54" s="331"/>
      <c r="UF54" s="331"/>
      <c r="UG54" s="331"/>
      <c r="UH54" s="331"/>
      <c r="UI54" s="331"/>
      <c r="UJ54" s="331"/>
      <c r="UK54" s="331"/>
      <c r="UL54" s="331"/>
      <c r="UM54" s="331"/>
      <c r="UN54" s="331"/>
      <c r="UO54" s="331"/>
      <c r="UP54" s="331"/>
      <c r="UQ54" s="331"/>
      <c r="UR54" s="331"/>
      <c r="US54" s="331"/>
      <c r="UT54" s="331"/>
      <c r="UU54" s="331"/>
      <c r="UV54" s="331"/>
      <c r="UW54" s="331"/>
      <c r="UX54" s="331"/>
      <c r="UY54" s="331"/>
      <c r="UZ54" s="331"/>
      <c r="VA54" s="331"/>
      <c r="VB54" s="331"/>
      <c r="VC54" s="331"/>
      <c r="VD54" s="331"/>
      <c r="VE54" s="331"/>
      <c r="VF54" s="331"/>
      <c r="VG54" s="331"/>
      <c r="VH54" s="331"/>
      <c r="VI54" s="331"/>
      <c r="VJ54" s="331"/>
      <c r="VK54" s="331"/>
      <c r="VL54" s="331"/>
      <c r="VM54" s="331"/>
      <c r="VN54" s="331"/>
      <c r="VO54" s="331"/>
      <c r="VP54" s="331"/>
      <c r="VQ54" s="331"/>
      <c r="VR54" s="331"/>
      <c r="VS54" s="331"/>
      <c r="VT54" s="331"/>
      <c r="VU54" s="331"/>
      <c r="VV54" s="331"/>
      <c r="VW54" s="331"/>
      <c r="VX54" s="331"/>
      <c r="VY54" s="331"/>
      <c r="VZ54" s="331"/>
      <c r="WA54" s="331"/>
      <c r="WB54" s="331"/>
      <c r="WC54" s="331"/>
      <c r="WD54" s="331"/>
      <c r="WE54" s="331"/>
      <c r="WF54" s="331"/>
      <c r="WG54" s="331"/>
      <c r="WH54" s="331"/>
      <c r="WI54" s="331"/>
      <c r="WJ54" s="331"/>
      <c r="WK54" s="331"/>
      <c r="WL54" s="331"/>
      <c r="WM54" s="331"/>
      <c r="WN54" s="331"/>
      <c r="WO54" s="331"/>
      <c r="WP54" s="331"/>
      <c r="WQ54" s="331"/>
      <c r="WR54" s="331"/>
      <c r="WS54" s="331"/>
      <c r="WT54" s="331"/>
      <c r="WU54" s="331"/>
      <c r="WV54" s="331"/>
      <c r="WW54" s="331"/>
      <c r="WX54" s="331"/>
      <c r="WY54" s="331"/>
      <c r="WZ54" s="331"/>
      <c r="XA54" s="331"/>
      <c r="XB54" s="331"/>
      <c r="XC54" s="331"/>
      <c r="XD54" s="331"/>
      <c r="XE54" s="331"/>
      <c r="XF54" s="331"/>
      <c r="XG54" s="331"/>
      <c r="XH54" s="331"/>
      <c r="XI54" s="331"/>
      <c r="XJ54" s="331"/>
      <c r="XK54" s="331"/>
      <c r="XL54" s="331"/>
      <c r="XM54" s="331"/>
      <c r="XN54" s="331"/>
      <c r="XO54" s="331"/>
      <c r="XP54" s="331"/>
      <c r="XQ54" s="331"/>
      <c r="XR54" s="331"/>
      <c r="XS54" s="331"/>
      <c r="XT54" s="331"/>
      <c r="XU54" s="331"/>
      <c r="XV54" s="331"/>
      <c r="XW54" s="331"/>
      <c r="XX54" s="331"/>
      <c r="XY54" s="331"/>
      <c r="XZ54" s="331"/>
      <c r="YA54" s="331"/>
      <c r="YB54" s="331"/>
      <c r="YC54" s="331"/>
      <c r="YD54" s="331"/>
      <c r="YE54" s="331"/>
      <c r="YF54" s="331"/>
      <c r="YG54" s="331"/>
      <c r="YH54" s="331"/>
      <c r="YI54" s="331"/>
      <c r="YJ54" s="331"/>
      <c r="YK54" s="331"/>
      <c r="YL54" s="331"/>
      <c r="YM54" s="331"/>
      <c r="YN54" s="331"/>
      <c r="YO54" s="331"/>
      <c r="YP54" s="331"/>
      <c r="YQ54" s="331"/>
      <c r="YR54" s="331"/>
      <c r="YS54" s="331"/>
      <c r="YT54" s="331"/>
      <c r="YU54" s="331"/>
      <c r="YV54" s="331"/>
      <c r="YW54" s="331"/>
      <c r="YX54" s="331"/>
      <c r="YY54" s="331"/>
      <c r="YZ54" s="331"/>
      <c r="ZA54" s="331"/>
      <c r="ZB54" s="331"/>
      <c r="ZC54" s="331"/>
      <c r="ZD54" s="331"/>
      <c r="ZE54" s="331"/>
      <c r="ZF54" s="331"/>
      <c r="ZG54" s="331"/>
      <c r="ZH54" s="331"/>
      <c r="ZI54" s="331"/>
      <c r="ZJ54" s="331"/>
      <c r="ZK54" s="331"/>
      <c r="ZL54" s="331"/>
      <c r="ZM54" s="331"/>
      <c r="ZN54" s="331"/>
      <c r="ZO54" s="331"/>
      <c r="ZP54" s="331"/>
      <c r="ZQ54" s="331"/>
      <c r="ZR54" s="331"/>
      <c r="ZS54" s="331"/>
      <c r="ZT54" s="331"/>
      <c r="ZU54" s="331"/>
      <c r="ZV54" s="331"/>
      <c r="ZW54" s="331"/>
      <c r="ZX54" s="331"/>
      <c r="ZY54" s="331"/>
      <c r="ZZ54" s="331"/>
      <c r="AAA54" s="331"/>
      <c r="AAB54" s="331"/>
      <c r="AAC54" s="331"/>
      <c r="AAD54" s="331"/>
      <c r="AAE54" s="331"/>
      <c r="AAF54" s="331"/>
      <c r="AAG54" s="331"/>
      <c r="AAH54" s="331"/>
      <c r="AAI54" s="331"/>
      <c r="AAJ54" s="331"/>
      <c r="AAK54" s="331"/>
      <c r="AAL54" s="331"/>
      <c r="AAM54" s="331"/>
      <c r="AAN54" s="331"/>
      <c r="AAO54" s="331"/>
      <c r="AAP54" s="331"/>
      <c r="AAQ54" s="331"/>
      <c r="AAR54" s="331"/>
      <c r="AAS54" s="331"/>
      <c r="AAT54" s="331"/>
      <c r="AAU54" s="331"/>
      <c r="AAV54" s="331"/>
      <c r="AAW54" s="331"/>
      <c r="AAX54" s="331"/>
      <c r="AAY54" s="331"/>
      <c r="AAZ54" s="331"/>
      <c r="ABA54" s="331"/>
      <c r="ABB54" s="331"/>
      <c r="ABC54" s="331"/>
      <c r="ABD54" s="331"/>
      <c r="ABE54" s="331"/>
      <c r="ABF54" s="331"/>
      <c r="ABG54" s="331"/>
      <c r="ABH54" s="331"/>
      <c r="ABI54" s="331"/>
      <c r="ABJ54" s="331"/>
      <c r="ABK54" s="331"/>
      <c r="ABL54" s="331"/>
      <c r="ABM54" s="331"/>
      <c r="ABN54" s="331"/>
      <c r="ABO54" s="331"/>
      <c r="ABP54" s="331"/>
      <c r="ABQ54" s="331"/>
      <c r="ABR54" s="331"/>
      <c r="ABS54" s="331"/>
      <c r="ABT54" s="331"/>
      <c r="ABU54" s="331"/>
      <c r="ABV54" s="331"/>
      <c r="ABW54" s="331"/>
      <c r="ABX54" s="331"/>
      <c r="ABY54" s="331"/>
      <c r="ABZ54" s="331"/>
      <c r="ACA54" s="331"/>
      <c r="ACB54" s="331"/>
      <c r="ACC54" s="331"/>
      <c r="ACD54" s="331"/>
      <c r="ACE54" s="331"/>
      <c r="ACF54" s="331"/>
      <c r="ACG54" s="331"/>
      <c r="ACH54" s="331"/>
      <c r="ACI54" s="331"/>
      <c r="ACJ54" s="331"/>
      <c r="ACK54" s="331"/>
      <c r="ACL54" s="331"/>
      <c r="ACM54" s="331"/>
      <c r="ACN54" s="331"/>
      <c r="ACO54" s="331"/>
      <c r="ACP54" s="331"/>
      <c r="ACQ54" s="331"/>
      <c r="ACR54" s="331"/>
      <c r="ACS54" s="331"/>
      <c r="ACT54" s="331"/>
      <c r="ACU54" s="331"/>
      <c r="ACV54" s="331"/>
      <c r="ACW54" s="331"/>
      <c r="ACX54" s="331"/>
      <c r="ACY54" s="331"/>
      <c r="ACZ54" s="331"/>
      <c r="ADA54" s="331"/>
      <c r="ADB54" s="331"/>
      <c r="ADC54" s="331"/>
      <c r="ADD54" s="331"/>
      <c r="ADE54" s="331"/>
      <c r="ADF54" s="331"/>
      <c r="ADG54" s="331"/>
      <c r="ADH54" s="331"/>
      <c r="ADI54" s="331"/>
      <c r="ADJ54" s="331"/>
      <c r="ADK54" s="331"/>
      <c r="ADL54" s="331"/>
      <c r="ADM54" s="331"/>
      <c r="ADN54" s="331"/>
      <c r="ADO54" s="331"/>
      <c r="ADP54" s="331"/>
      <c r="ADQ54" s="331"/>
      <c r="ADR54" s="331"/>
      <c r="ADS54" s="331"/>
      <c r="ADT54" s="331"/>
      <c r="ADU54" s="331"/>
      <c r="ADV54" s="331"/>
      <c r="ADW54" s="331"/>
      <c r="ADX54" s="331"/>
      <c r="ADY54" s="331"/>
      <c r="ADZ54" s="331"/>
      <c r="AEA54" s="331"/>
      <c r="AEB54" s="331"/>
      <c r="AEC54" s="331"/>
      <c r="AED54" s="331"/>
      <c r="AEE54" s="331"/>
      <c r="AEF54" s="331"/>
      <c r="AEG54" s="331"/>
      <c r="AEH54" s="331"/>
      <c r="AEI54" s="331"/>
      <c r="AEJ54" s="331"/>
      <c r="AEK54" s="331"/>
      <c r="AEL54" s="331"/>
      <c r="AEM54" s="331"/>
      <c r="AEN54" s="331"/>
      <c r="AEO54" s="331"/>
      <c r="AEP54" s="331"/>
      <c r="AEQ54" s="331"/>
      <c r="AER54" s="331"/>
      <c r="AES54" s="331"/>
      <c r="AET54" s="331"/>
      <c r="AEU54" s="331"/>
      <c r="AEV54" s="331"/>
      <c r="AEW54" s="331"/>
      <c r="AEX54" s="331"/>
      <c r="AEY54" s="331"/>
      <c r="AEZ54" s="331"/>
      <c r="AFA54" s="331"/>
      <c r="AFB54" s="331"/>
      <c r="AFC54" s="331"/>
      <c r="AFD54" s="331"/>
      <c r="AFE54" s="331"/>
      <c r="AFF54" s="331"/>
      <c r="AFG54" s="331"/>
      <c r="AFH54" s="331"/>
      <c r="AFI54" s="331"/>
      <c r="AFJ54" s="331"/>
      <c r="AFK54" s="331"/>
      <c r="AFL54" s="331"/>
      <c r="AFM54" s="331"/>
      <c r="AFN54" s="331"/>
      <c r="AFO54" s="331"/>
      <c r="AFP54" s="331"/>
      <c r="AFQ54" s="331"/>
      <c r="AFR54" s="331"/>
      <c r="AFS54" s="331"/>
      <c r="AFT54" s="331"/>
      <c r="AFU54" s="331"/>
      <c r="AFV54" s="331"/>
      <c r="AFW54" s="331"/>
      <c r="AFX54" s="331"/>
      <c r="AFY54" s="331"/>
      <c r="AFZ54" s="331"/>
      <c r="AGA54" s="331"/>
      <c r="AGB54" s="331"/>
      <c r="AGC54" s="331"/>
      <c r="AGD54" s="331"/>
      <c r="AGE54" s="331"/>
      <c r="AGF54" s="331"/>
      <c r="AGG54" s="331"/>
      <c r="AGH54" s="331"/>
      <c r="AGI54" s="331"/>
      <c r="AGJ54" s="331"/>
      <c r="AGK54" s="331"/>
      <c r="AGL54" s="331"/>
      <c r="AGM54" s="331"/>
      <c r="AGN54" s="331"/>
      <c r="AGO54" s="331"/>
      <c r="AGP54" s="331"/>
      <c r="AGQ54" s="331"/>
      <c r="AGR54" s="331"/>
      <c r="AGS54" s="331"/>
      <c r="AGT54" s="331"/>
      <c r="AGU54" s="331"/>
      <c r="AGV54" s="331"/>
      <c r="AGW54" s="331"/>
      <c r="AGX54" s="331"/>
      <c r="AGY54" s="331"/>
      <c r="AGZ54" s="331"/>
      <c r="AHA54" s="331"/>
      <c r="AHB54" s="331"/>
      <c r="AHC54" s="331"/>
      <c r="AHD54" s="331"/>
      <c r="AHE54" s="331"/>
      <c r="AHF54" s="331"/>
      <c r="AHG54" s="331"/>
      <c r="AHH54" s="331"/>
      <c r="AHI54" s="331"/>
      <c r="AHJ54" s="331"/>
      <c r="AHK54" s="331"/>
      <c r="AHL54" s="331"/>
      <c r="AHM54" s="331"/>
      <c r="AHN54" s="331"/>
      <c r="AHO54" s="331"/>
      <c r="AHP54" s="331"/>
      <c r="AHQ54" s="331"/>
      <c r="AHR54" s="331"/>
      <c r="AHS54" s="331"/>
      <c r="AHT54" s="331"/>
      <c r="AHU54" s="331"/>
      <c r="AHV54" s="331"/>
      <c r="AHW54" s="331"/>
      <c r="AHX54" s="331"/>
      <c r="AHY54" s="331"/>
      <c r="AHZ54" s="331"/>
      <c r="AIA54" s="331"/>
      <c r="AIB54" s="331"/>
      <c r="AIC54" s="331"/>
      <c r="AID54" s="331"/>
      <c r="AIE54" s="331"/>
      <c r="AIF54" s="331"/>
      <c r="AIG54" s="331"/>
      <c r="AIH54" s="331"/>
      <c r="AII54" s="331"/>
      <c r="AIJ54" s="331"/>
      <c r="AIK54" s="331"/>
      <c r="AIL54" s="331"/>
      <c r="AIM54" s="331"/>
      <c r="AIN54" s="331"/>
      <c r="AIO54" s="331"/>
      <c r="AIP54" s="331"/>
      <c r="AIQ54" s="331"/>
      <c r="AIR54" s="331"/>
      <c r="AIS54" s="331"/>
      <c r="AIT54" s="331"/>
      <c r="AIU54" s="331"/>
      <c r="AIV54" s="331"/>
      <c r="AIW54" s="331"/>
      <c r="AIX54" s="331"/>
      <c r="AIY54" s="331"/>
      <c r="AIZ54" s="331"/>
      <c r="AJA54" s="331"/>
      <c r="AJB54" s="331"/>
      <c r="AJC54" s="331"/>
      <c r="AJD54" s="331"/>
      <c r="AJE54" s="331"/>
      <c r="AJF54" s="331"/>
      <c r="AJG54" s="331"/>
      <c r="AJH54" s="331"/>
      <c r="AJI54" s="331"/>
      <c r="AJJ54" s="331"/>
      <c r="AJK54" s="331"/>
      <c r="AJL54" s="331"/>
      <c r="AJM54" s="331"/>
      <c r="AJN54" s="331"/>
      <c r="AJO54" s="331"/>
      <c r="AJP54" s="331"/>
      <c r="AJQ54" s="331"/>
      <c r="AJR54" s="331"/>
      <c r="AJS54" s="331"/>
      <c r="AJT54" s="331"/>
      <c r="AJU54" s="331"/>
      <c r="AJV54" s="331"/>
      <c r="AJW54" s="331"/>
      <c r="AJX54" s="331"/>
      <c r="AJY54" s="331"/>
      <c r="AJZ54" s="331"/>
      <c r="AKA54" s="331"/>
      <c r="AKB54" s="331"/>
      <c r="AKC54" s="331"/>
      <c r="AKD54" s="331"/>
      <c r="AKE54" s="331"/>
      <c r="AKF54" s="331"/>
      <c r="AKG54" s="331"/>
      <c r="AKH54" s="331"/>
      <c r="AKI54" s="331"/>
      <c r="AKJ54" s="331"/>
      <c r="AKK54" s="331"/>
      <c r="AKL54" s="331"/>
      <c r="AKM54" s="331"/>
      <c r="AKN54" s="331"/>
      <c r="AKO54" s="331"/>
      <c r="AKP54" s="331"/>
      <c r="AKQ54" s="331"/>
      <c r="AKR54" s="331"/>
      <c r="AKS54" s="331"/>
      <c r="AKT54" s="331"/>
      <c r="AKU54" s="331"/>
    </row>
    <row r="55" spans="1:983" s="74" customFormat="1" ht="18.399999999999999" thickTop="1" x14ac:dyDescent="0.55000000000000004">
      <c r="H55" s="564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31"/>
      <c r="AW55" s="331"/>
      <c r="AX55" s="331"/>
      <c r="AY55" s="331"/>
      <c r="AZ55" s="331"/>
      <c r="BA55" s="331"/>
      <c r="BB55" s="331"/>
      <c r="BC55" s="331"/>
      <c r="BD55" s="331"/>
      <c r="BE55" s="331"/>
      <c r="BF55" s="331"/>
      <c r="BG55" s="331"/>
      <c r="BH55" s="331"/>
      <c r="BI55" s="331"/>
      <c r="BJ55" s="331"/>
      <c r="BK55" s="331"/>
      <c r="BL55" s="331"/>
      <c r="BM55" s="331"/>
      <c r="BN55" s="331"/>
      <c r="BO55" s="331"/>
      <c r="BP55" s="331"/>
      <c r="BQ55" s="331"/>
      <c r="BR55" s="331"/>
      <c r="BS55" s="331"/>
      <c r="BT55" s="331"/>
      <c r="BU55" s="331"/>
      <c r="BV55" s="331"/>
      <c r="BW55" s="331"/>
      <c r="BX55" s="331"/>
      <c r="BY55" s="331"/>
      <c r="BZ55" s="331"/>
      <c r="CA55" s="331"/>
      <c r="CB55" s="331"/>
      <c r="CC55" s="331"/>
      <c r="CD55" s="331"/>
      <c r="CE55" s="331"/>
      <c r="CF55" s="331"/>
      <c r="CG55" s="331"/>
      <c r="CH55" s="331"/>
      <c r="CI55" s="331"/>
      <c r="CJ55" s="331"/>
      <c r="CK55" s="331"/>
      <c r="CL55" s="331"/>
      <c r="CM55" s="331"/>
      <c r="CN55" s="331"/>
      <c r="CO55" s="331"/>
      <c r="CP55" s="331"/>
      <c r="CQ55" s="331"/>
      <c r="CR55" s="331"/>
      <c r="CS55" s="331"/>
      <c r="CT55" s="331"/>
      <c r="CU55" s="331"/>
      <c r="CV55" s="331"/>
      <c r="CW55" s="331"/>
      <c r="CX55" s="331"/>
      <c r="CY55" s="331"/>
      <c r="CZ55" s="331"/>
      <c r="DA55" s="331"/>
      <c r="DB55" s="331"/>
      <c r="DC55" s="331"/>
      <c r="DD55" s="331"/>
      <c r="DE55" s="331"/>
      <c r="DF55" s="331"/>
      <c r="DG55" s="331"/>
      <c r="DH55" s="331"/>
      <c r="DI55" s="331"/>
      <c r="DJ55" s="331"/>
      <c r="DK55" s="331"/>
      <c r="DL55" s="331"/>
      <c r="DM55" s="331"/>
      <c r="DN55" s="331"/>
      <c r="DO55" s="331"/>
      <c r="DP55" s="331"/>
      <c r="DQ55" s="331"/>
      <c r="DR55" s="331"/>
      <c r="DS55" s="331"/>
      <c r="DT55" s="331"/>
      <c r="DU55" s="331"/>
      <c r="DV55" s="331"/>
      <c r="DW55" s="331"/>
      <c r="DX55" s="331"/>
      <c r="DY55" s="331"/>
      <c r="DZ55" s="331"/>
      <c r="EA55" s="331"/>
      <c r="EB55" s="331"/>
      <c r="EC55" s="331"/>
      <c r="ED55" s="331"/>
      <c r="EE55" s="331"/>
      <c r="EF55" s="331"/>
      <c r="EG55" s="331"/>
      <c r="EH55" s="331"/>
      <c r="EI55" s="331"/>
      <c r="EJ55" s="331"/>
      <c r="EK55" s="331"/>
      <c r="EL55" s="331"/>
      <c r="EM55" s="331"/>
      <c r="EN55" s="331"/>
      <c r="EO55" s="331"/>
      <c r="EP55" s="331"/>
      <c r="EQ55" s="331"/>
      <c r="ER55" s="331"/>
      <c r="ES55" s="331"/>
      <c r="ET55" s="331"/>
      <c r="EU55" s="331"/>
      <c r="EV55" s="331"/>
      <c r="EW55" s="331"/>
      <c r="EX55" s="331"/>
      <c r="EY55" s="331"/>
      <c r="EZ55" s="331"/>
      <c r="FA55" s="331"/>
      <c r="FB55" s="331"/>
      <c r="FC55" s="331"/>
      <c r="FD55" s="331"/>
      <c r="FE55" s="331"/>
      <c r="FF55" s="331"/>
      <c r="FG55" s="331"/>
      <c r="FH55" s="331"/>
      <c r="FI55" s="331"/>
      <c r="FJ55" s="331"/>
      <c r="FK55" s="331"/>
      <c r="FL55" s="331"/>
      <c r="FM55" s="331"/>
      <c r="FN55" s="331"/>
      <c r="FO55" s="331"/>
      <c r="FP55" s="331"/>
      <c r="FQ55" s="331"/>
      <c r="FR55" s="331"/>
      <c r="FS55" s="331"/>
      <c r="FT55" s="331"/>
      <c r="FU55" s="331"/>
      <c r="FV55" s="331"/>
      <c r="FW55" s="331"/>
      <c r="FX55" s="331"/>
      <c r="FY55" s="331"/>
      <c r="FZ55" s="331"/>
      <c r="GA55" s="331"/>
      <c r="GB55" s="331"/>
      <c r="GC55" s="331"/>
      <c r="GD55" s="331"/>
      <c r="GE55" s="331"/>
      <c r="GF55" s="331"/>
      <c r="GG55" s="331"/>
      <c r="GH55" s="331"/>
      <c r="GI55" s="331"/>
      <c r="GJ55" s="331"/>
      <c r="GK55" s="331"/>
      <c r="GL55" s="331"/>
      <c r="GM55" s="331"/>
      <c r="GN55" s="331"/>
      <c r="GO55" s="331"/>
      <c r="GP55" s="331"/>
      <c r="GQ55" s="331"/>
      <c r="GR55" s="331"/>
      <c r="GS55" s="331"/>
      <c r="GT55" s="331"/>
      <c r="GU55" s="331"/>
      <c r="GV55" s="331"/>
      <c r="GW55" s="331"/>
      <c r="GX55" s="331"/>
      <c r="GY55" s="331"/>
      <c r="GZ55" s="331"/>
      <c r="HA55" s="331"/>
      <c r="HB55" s="331"/>
      <c r="HC55" s="331"/>
      <c r="HD55" s="331"/>
      <c r="HE55" s="331"/>
      <c r="HF55" s="331"/>
      <c r="HG55" s="331"/>
      <c r="HH55" s="331"/>
      <c r="HI55" s="331"/>
      <c r="HJ55" s="331"/>
      <c r="HK55" s="331"/>
      <c r="HL55" s="331"/>
      <c r="HM55" s="331"/>
      <c r="HN55" s="331"/>
      <c r="HO55" s="331"/>
      <c r="HP55" s="331"/>
      <c r="HQ55" s="331"/>
      <c r="HR55" s="331"/>
      <c r="HS55" s="331"/>
      <c r="HT55" s="331"/>
      <c r="HU55" s="331"/>
      <c r="HV55" s="331"/>
      <c r="HW55" s="331"/>
      <c r="HX55" s="331"/>
      <c r="HY55" s="331"/>
      <c r="HZ55" s="331"/>
      <c r="IA55" s="331"/>
      <c r="IB55" s="331"/>
      <c r="IC55" s="331"/>
      <c r="ID55" s="331"/>
      <c r="IE55" s="331"/>
      <c r="IF55" s="331"/>
      <c r="IG55" s="331"/>
      <c r="IH55" s="331"/>
      <c r="II55" s="331"/>
      <c r="IJ55" s="331"/>
      <c r="IK55" s="331"/>
      <c r="IL55" s="331"/>
      <c r="IM55" s="331"/>
      <c r="IN55" s="331"/>
      <c r="IO55" s="331"/>
      <c r="IP55" s="331"/>
      <c r="IQ55" s="331"/>
      <c r="IR55" s="331"/>
      <c r="IS55" s="331"/>
      <c r="IT55" s="331"/>
      <c r="IU55" s="331"/>
      <c r="IV55" s="331"/>
      <c r="IW55" s="331"/>
      <c r="IX55" s="331"/>
      <c r="IY55" s="331"/>
      <c r="IZ55" s="331"/>
      <c r="JA55" s="331"/>
      <c r="JB55" s="331"/>
      <c r="JC55" s="331"/>
      <c r="JD55" s="331"/>
      <c r="JE55" s="331"/>
      <c r="JF55" s="331"/>
      <c r="JG55" s="331"/>
      <c r="JH55" s="331"/>
      <c r="JI55" s="331"/>
      <c r="JJ55" s="331"/>
      <c r="JK55" s="331"/>
      <c r="JL55" s="331"/>
      <c r="JM55" s="331"/>
      <c r="JN55" s="331"/>
      <c r="JO55" s="331"/>
      <c r="JP55" s="331"/>
      <c r="JQ55" s="331"/>
      <c r="JR55" s="331"/>
      <c r="JS55" s="331"/>
      <c r="JT55" s="331"/>
      <c r="JU55" s="331"/>
      <c r="JV55" s="331"/>
      <c r="JW55" s="331"/>
      <c r="JX55" s="331"/>
      <c r="JY55" s="331"/>
      <c r="JZ55" s="331"/>
      <c r="KA55" s="331"/>
      <c r="KB55" s="331"/>
      <c r="KC55" s="331"/>
      <c r="KD55" s="331"/>
      <c r="KE55" s="331"/>
      <c r="KF55" s="331"/>
      <c r="KG55" s="331"/>
      <c r="KH55" s="331"/>
      <c r="KI55" s="331"/>
      <c r="KJ55" s="331"/>
      <c r="KK55" s="331"/>
      <c r="KL55" s="331"/>
      <c r="KM55" s="331"/>
      <c r="KN55" s="331"/>
      <c r="KO55" s="331"/>
      <c r="KP55" s="331"/>
      <c r="KQ55" s="331"/>
      <c r="KR55" s="331"/>
      <c r="KS55" s="331"/>
      <c r="KT55" s="331"/>
      <c r="KU55" s="331"/>
      <c r="KV55" s="331"/>
      <c r="KW55" s="331"/>
      <c r="KX55" s="331"/>
      <c r="KY55" s="331"/>
      <c r="KZ55" s="331"/>
      <c r="LA55" s="331"/>
      <c r="LB55" s="331"/>
      <c r="LC55" s="331"/>
      <c r="LD55" s="331"/>
      <c r="LE55" s="331"/>
      <c r="LF55" s="331"/>
      <c r="LG55" s="331"/>
      <c r="LH55" s="331"/>
      <c r="LI55" s="331"/>
      <c r="LJ55" s="331"/>
      <c r="LK55" s="331"/>
      <c r="LL55" s="331"/>
      <c r="LM55" s="331"/>
      <c r="LN55" s="331"/>
      <c r="LO55" s="331"/>
      <c r="LP55" s="331"/>
      <c r="LQ55" s="331"/>
      <c r="LR55" s="331"/>
      <c r="LS55" s="331"/>
      <c r="LT55" s="331"/>
      <c r="LU55" s="331"/>
      <c r="LV55" s="331"/>
      <c r="LW55" s="331"/>
      <c r="LX55" s="331"/>
      <c r="LY55" s="331"/>
      <c r="LZ55" s="331"/>
      <c r="MA55" s="331"/>
      <c r="MB55" s="331"/>
      <c r="MC55" s="331"/>
      <c r="MD55" s="331"/>
      <c r="ME55" s="331"/>
      <c r="MF55" s="331"/>
      <c r="MG55" s="331"/>
      <c r="MH55" s="331"/>
      <c r="MI55" s="331"/>
      <c r="MJ55" s="331"/>
      <c r="MK55" s="331"/>
      <c r="ML55" s="331"/>
      <c r="MM55" s="331"/>
      <c r="MN55" s="331"/>
      <c r="MO55" s="331"/>
      <c r="MP55" s="331"/>
      <c r="MQ55" s="331"/>
      <c r="MR55" s="331"/>
      <c r="MS55" s="331"/>
      <c r="MT55" s="331"/>
      <c r="MU55" s="331"/>
      <c r="MV55" s="331"/>
      <c r="MW55" s="331"/>
      <c r="MX55" s="331"/>
      <c r="MY55" s="331"/>
      <c r="MZ55" s="331"/>
      <c r="NA55" s="331"/>
      <c r="NB55" s="331"/>
      <c r="NC55" s="331"/>
      <c r="ND55" s="331"/>
      <c r="NE55" s="331"/>
      <c r="NF55" s="331"/>
      <c r="NG55" s="331"/>
      <c r="NH55" s="331"/>
      <c r="NI55" s="331"/>
      <c r="NJ55" s="331"/>
      <c r="NK55" s="331"/>
      <c r="NL55" s="331"/>
      <c r="NM55" s="331"/>
      <c r="NN55" s="331"/>
      <c r="NO55" s="331"/>
      <c r="NP55" s="331"/>
      <c r="NQ55" s="331"/>
      <c r="NR55" s="331"/>
      <c r="NS55" s="331"/>
      <c r="NT55" s="331"/>
      <c r="NU55" s="331"/>
      <c r="NV55" s="331"/>
      <c r="NW55" s="331"/>
      <c r="NX55" s="331"/>
      <c r="NY55" s="331"/>
      <c r="NZ55" s="331"/>
      <c r="OA55" s="331"/>
      <c r="OB55" s="331"/>
      <c r="OC55" s="331"/>
      <c r="OD55" s="331"/>
      <c r="OE55" s="331"/>
      <c r="OF55" s="331"/>
      <c r="OG55" s="331"/>
      <c r="OH55" s="331"/>
      <c r="OI55" s="331"/>
      <c r="OJ55" s="331"/>
      <c r="OK55" s="331"/>
      <c r="OL55" s="331"/>
      <c r="OM55" s="331"/>
      <c r="ON55" s="331"/>
      <c r="OO55" s="331"/>
      <c r="OP55" s="331"/>
      <c r="OQ55" s="331"/>
      <c r="OR55" s="331"/>
      <c r="OS55" s="331"/>
      <c r="OT55" s="331"/>
      <c r="OU55" s="331"/>
      <c r="OV55" s="331"/>
      <c r="OW55" s="331"/>
      <c r="OX55" s="331"/>
      <c r="OY55" s="331"/>
      <c r="OZ55" s="331"/>
      <c r="PA55" s="331"/>
      <c r="PB55" s="331"/>
      <c r="PC55" s="331"/>
      <c r="PD55" s="331"/>
      <c r="PE55" s="331"/>
      <c r="PF55" s="331"/>
      <c r="PG55" s="331"/>
      <c r="PH55" s="331"/>
      <c r="PI55" s="331"/>
      <c r="PJ55" s="331"/>
      <c r="PK55" s="331"/>
      <c r="PL55" s="331"/>
      <c r="PM55" s="331"/>
      <c r="PN55" s="331"/>
      <c r="PO55" s="331"/>
      <c r="PP55" s="331"/>
      <c r="PQ55" s="331"/>
      <c r="PR55" s="331"/>
      <c r="PS55" s="331"/>
      <c r="PT55" s="331"/>
      <c r="PU55" s="331"/>
      <c r="PV55" s="331"/>
      <c r="PW55" s="331"/>
      <c r="PX55" s="331"/>
      <c r="PY55" s="331"/>
      <c r="PZ55" s="331"/>
      <c r="QA55" s="331"/>
      <c r="QB55" s="331"/>
      <c r="QC55" s="331"/>
      <c r="QD55" s="331"/>
      <c r="QE55" s="331"/>
      <c r="QF55" s="331"/>
      <c r="QG55" s="331"/>
      <c r="QH55" s="331"/>
      <c r="QI55" s="331"/>
      <c r="QJ55" s="331"/>
      <c r="QK55" s="331"/>
      <c r="QL55" s="331"/>
      <c r="QM55" s="331"/>
      <c r="QN55" s="331"/>
      <c r="QO55" s="331"/>
      <c r="QP55" s="331"/>
      <c r="QQ55" s="331"/>
      <c r="QR55" s="331"/>
      <c r="QS55" s="331"/>
      <c r="QT55" s="331"/>
      <c r="QU55" s="331"/>
      <c r="QV55" s="331"/>
      <c r="QW55" s="331"/>
      <c r="QX55" s="331"/>
      <c r="QY55" s="331"/>
      <c r="QZ55" s="331"/>
      <c r="RA55" s="331"/>
      <c r="RB55" s="331"/>
      <c r="RC55" s="331"/>
      <c r="RD55" s="331"/>
      <c r="RE55" s="331"/>
      <c r="RF55" s="331"/>
      <c r="RG55" s="331"/>
      <c r="RH55" s="331"/>
      <c r="RI55" s="331"/>
      <c r="RJ55" s="331"/>
      <c r="RK55" s="331"/>
      <c r="RL55" s="331"/>
      <c r="RM55" s="331"/>
      <c r="RN55" s="331"/>
      <c r="RO55" s="331"/>
      <c r="RP55" s="331"/>
      <c r="RQ55" s="331"/>
      <c r="RR55" s="331"/>
      <c r="RS55" s="331"/>
      <c r="RT55" s="331"/>
      <c r="RU55" s="331"/>
      <c r="RV55" s="331"/>
      <c r="RW55" s="331"/>
      <c r="RX55" s="331"/>
      <c r="RY55" s="331"/>
      <c r="RZ55" s="331"/>
      <c r="SA55" s="331"/>
      <c r="SB55" s="331"/>
      <c r="SC55" s="331"/>
      <c r="SD55" s="331"/>
      <c r="SE55" s="331"/>
      <c r="SF55" s="331"/>
      <c r="SG55" s="331"/>
      <c r="SH55" s="331"/>
      <c r="SI55" s="331"/>
      <c r="SJ55" s="331"/>
      <c r="SK55" s="331"/>
      <c r="SL55" s="331"/>
      <c r="SM55" s="331"/>
      <c r="SN55" s="331"/>
      <c r="SO55" s="331"/>
      <c r="SP55" s="331"/>
      <c r="SQ55" s="331"/>
      <c r="SR55" s="331"/>
      <c r="SS55" s="331"/>
      <c r="ST55" s="331"/>
      <c r="SU55" s="331"/>
      <c r="SV55" s="331"/>
      <c r="SW55" s="331"/>
      <c r="SX55" s="331"/>
      <c r="SY55" s="331"/>
      <c r="SZ55" s="331"/>
      <c r="TA55" s="331"/>
      <c r="TB55" s="331"/>
      <c r="TC55" s="331"/>
      <c r="TD55" s="331"/>
      <c r="TE55" s="331"/>
      <c r="TF55" s="331"/>
      <c r="TG55" s="331"/>
      <c r="TH55" s="331"/>
      <c r="TI55" s="331"/>
      <c r="TJ55" s="331"/>
      <c r="TK55" s="331"/>
      <c r="TL55" s="331"/>
      <c r="TM55" s="331"/>
      <c r="TN55" s="331"/>
      <c r="TO55" s="331"/>
      <c r="TP55" s="331"/>
      <c r="TQ55" s="331"/>
      <c r="TR55" s="331"/>
      <c r="TS55" s="331"/>
      <c r="TT55" s="331"/>
      <c r="TU55" s="331"/>
      <c r="TV55" s="331"/>
      <c r="TW55" s="331"/>
      <c r="TX55" s="331"/>
      <c r="TY55" s="331"/>
      <c r="TZ55" s="331"/>
      <c r="UA55" s="331"/>
      <c r="UB55" s="331"/>
      <c r="UC55" s="331"/>
      <c r="UD55" s="331"/>
      <c r="UE55" s="331"/>
      <c r="UF55" s="331"/>
      <c r="UG55" s="331"/>
      <c r="UH55" s="331"/>
      <c r="UI55" s="331"/>
      <c r="UJ55" s="331"/>
      <c r="UK55" s="331"/>
      <c r="UL55" s="331"/>
      <c r="UM55" s="331"/>
      <c r="UN55" s="331"/>
      <c r="UO55" s="331"/>
      <c r="UP55" s="331"/>
      <c r="UQ55" s="331"/>
      <c r="UR55" s="331"/>
      <c r="US55" s="331"/>
      <c r="UT55" s="331"/>
      <c r="UU55" s="331"/>
      <c r="UV55" s="331"/>
      <c r="UW55" s="331"/>
      <c r="UX55" s="331"/>
      <c r="UY55" s="331"/>
      <c r="UZ55" s="331"/>
      <c r="VA55" s="331"/>
      <c r="VB55" s="331"/>
      <c r="VC55" s="331"/>
      <c r="VD55" s="331"/>
      <c r="VE55" s="331"/>
      <c r="VF55" s="331"/>
      <c r="VG55" s="331"/>
      <c r="VH55" s="331"/>
      <c r="VI55" s="331"/>
      <c r="VJ55" s="331"/>
      <c r="VK55" s="331"/>
      <c r="VL55" s="331"/>
      <c r="VM55" s="331"/>
      <c r="VN55" s="331"/>
      <c r="VO55" s="331"/>
      <c r="VP55" s="331"/>
      <c r="VQ55" s="331"/>
      <c r="VR55" s="331"/>
      <c r="VS55" s="331"/>
      <c r="VT55" s="331"/>
      <c r="VU55" s="331"/>
      <c r="VV55" s="331"/>
      <c r="VW55" s="331"/>
      <c r="VX55" s="331"/>
      <c r="VY55" s="331"/>
      <c r="VZ55" s="331"/>
      <c r="WA55" s="331"/>
      <c r="WB55" s="331"/>
      <c r="WC55" s="331"/>
      <c r="WD55" s="331"/>
      <c r="WE55" s="331"/>
      <c r="WF55" s="331"/>
      <c r="WG55" s="331"/>
      <c r="WH55" s="331"/>
      <c r="WI55" s="331"/>
      <c r="WJ55" s="331"/>
      <c r="WK55" s="331"/>
      <c r="WL55" s="331"/>
      <c r="WM55" s="331"/>
      <c r="WN55" s="331"/>
      <c r="WO55" s="331"/>
      <c r="WP55" s="331"/>
      <c r="WQ55" s="331"/>
      <c r="WR55" s="331"/>
      <c r="WS55" s="331"/>
      <c r="WT55" s="331"/>
      <c r="WU55" s="331"/>
      <c r="WV55" s="331"/>
      <c r="WW55" s="331"/>
      <c r="WX55" s="331"/>
      <c r="WY55" s="331"/>
      <c r="WZ55" s="331"/>
      <c r="XA55" s="331"/>
      <c r="XB55" s="331"/>
      <c r="XC55" s="331"/>
      <c r="XD55" s="331"/>
      <c r="XE55" s="331"/>
      <c r="XF55" s="331"/>
      <c r="XG55" s="331"/>
      <c r="XH55" s="331"/>
      <c r="XI55" s="331"/>
      <c r="XJ55" s="331"/>
      <c r="XK55" s="331"/>
      <c r="XL55" s="331"/>
      <c r="XM55" s="331"/>
      <c r="XN55" s="331"/>
      <c r="XO55" s="331"/>
      <c r="XP55" s="331"/>
      <c r="XQ55" s="331"/>
      <c r="XR55" s="331"/>
      <c r="XS55" s="331"/>
      <c r="XT55" s="331"/>
      <c r="XU55" s="331"/>
      <c r="XV55" s="331"/>
      <c r="XW55" s="331"/>
      <c r="XX55" s="331"/>
      <c r="XY55" s="331"/>
      <c r="XZ55" s="331"/>
      <c r="YA55" s="331"/>
      <c r="YB55" s="331"/>
      <c r="YC55" s="331"/>
      <c r="YD55" s="331"/>
      <c r="YE55" s="331"/>
      <c r="YF55" s="331"/>
      <c r="YG55" s="331"/>
      <c r="YH55" s="331"/>
      <c r="YI55" s="331"/>
      <c r="YJ55" s="331"/>
      <c r="YK55" s="331"/>
      <c r="YL55" s="331"/>
      <c r="YM55" s="331"/>
      <c r="YN55" s="331"/>
      <c r="YO55" s="331"/>
      <c r="YP55" s="331"/>
      <c r="YQ55" s="331"/>
      <c r="YR55" s="331"/>
      <c r="YS55" s="331"/>
      <c r="YT55" s="331"/>
      <c r="YU55" s="331"/>
      <c r="YV55" s="331"/>
      <c r="YW55" s="331"/>
      <c r="YX55" s="331"/>
      <c r="YY55" s="331"/>
      <c r="YZ55" s="331"/>
      <c r="ZA55" s="331"/>
      <c r="ZB55" s="331"/>
      <c r="ZC55" s="331"/>
      <c r="ZD55" s="331"/>
      <c r="ZE55" s="331"/>
      <c r="ZF55" s="331"/>
      <c r="ZG55" s="331"/>
      <c r="ZH55" s="331"/>
      <c r="ZI55" s="331"/>
      <c r="ZJ55" s="331"/>
      <c r="ZK55" s="331"/>
      <c r="ZL55" s="331"/>
      <c r="ZM55" s="331"/>
      <c r="ZN55" s="331"/>
      <c r="ZO55" s="331"/>
      <c r="ZP55" s="331"/>
      <c r="ZQ55" s="331"/>
      <c r="ZR55" s="331"/>
      <c r="ZS55" s="331"/>
      <c r="ZT55" s="331"/>
      <c r="ZU55" s="331"/>
      <c r="ZV55" s="331"/>
      <c r="ZW55" s="331"/>
      <c r="ZX55" s="331"/>
      <c r="ZY55" s="331"/>
      <c r="ZZ55" s="331"/>
      <c r="AAA55" s="331"/>
      <c r="AAB55" s="331"/>
      <c r="AAC55" s="331"/>
      <c r="AAD55" s="331"/>
      <c r="AAE55" s="331"/>
      <c r="AAF55" s="331"/>
      <c r="AAG55" s="331"/>
      <c r="AAH55" s="331"/>
      <c r="AAI55" s="331"/>
      <c r="AAJ55" s="331"/>
      <c r="AAK55" s="331"/>
      <c r="AAL55" s="331"/>
      <c r="AAM55" s="331"/>
      <c r="AAN55" s="331"/>
      <c r="AAO55" s="331"/>
      <c r="AAP55" s="331"/>
      <c r="AAQ55" s="331"/>
      <c r="AAR55" s="331"/>
      <c r="AAS55" s="331"/>
      <c r="AAT55" s="331"/>
      <c r="AAU55" s="331"/>
      <c r="AAV55" s="331"/>
      <c r="AAW55" s="331"/>
      <c r="AAX55" s="331"/>
      <c r="AAY55" s="331"/>
      <c r="AAZ55" s="331"/>
      <c r="ABA55" s="331"/>
      <c r="ABB55" s="331"/>
      <c r="ABC55" s="331"/>
      <c r="ABD55" s="331"/>
      <c r="ABE55" s="331"/>
      <c r="ABF55" s="331"/>
      <c r="ABG55" s="331"/>
      <c r="ABH55" s="331"/>
      <c r="ABI55" s="331"/>
      <c r="ABJ55" s="331"/>
      <c r="ABK55" s="331"/>
      <c r="ABL55" s="331"/>
      <c r="ABM55" s="331"/>
      <c r="ABN55" s="331"/>
      <c r="ABO55" s="331"/>
      <c r="ABP55" s="331"/>
      <c r="ABQ55" s="331"/>
      <c r="ABR55" s="331"/>
      <c r="ABS55" s="331"/>
      <c r="ABT55" s="331"/>
      <c r="ABU55" s="331"/>
      <c r="ABV55" s="331"/>
      <c r="ABW55" s="331"/>
      <c r="ABX55" s="331"/>
      <c r="ABY55" s="331"/>
      <c r="ABZ55" s="331"/>
      <c r="ACA55" s="331"/>
      <c r="ACB55" s="331"/>
      <c r="ACC55" s="331"/>
      <c r="ACD55" s="331"/>
      <c r="ACE55" s="331"/>
      <c r="ACF55" s="331"/>
      <c r="ACG55" s="331"/>
      <c r="ACH55" s="331"/>
      <c r="ACI55" s="331"/>
      <c r="ACJ55" s="331"/>
      <c r="ACK55" s="331"/>
      <c r="ACL55" s="331"/>
      <c r="ACM55" s="331"/>
      <c r="ACN55" s="331"/>
      <c r="ACO55" s="331"/>
      <c r="ACP55" s="331"/>
      <c r="ACQ55" s="331"/>
      <c r="ACR55" s="331"/>
      <c r="ACS55" s="331"/>
      <c r="ACT55" s="331"/>
      <c r="ACU55" s="331"/>
      <c r="ACV55" s="331"/>
      <c r="ACW55" s="331"/>
      <c r="ACX55" s="331"/>
      <c r="ACY55" s="331"/>
      <c r="ACZ55" s="331"/>
      <c r="ADA55" s="331"/>
      <c r="ADB55" s="331"/>
      <c r="ADC55" s="331"/>
      <c r="ADD55" s="331"/>
      <c r="ADE55" s="331"/>
      <c r="ADF55" s="331"/>
      <c r="ADG55" s="331"/>
      <c r="ADH55" s="331"/>
      <c r="ADI55" s="331"/>
      <c r="ADJ55" s="331"/>
      <c r="ADK55" s="331"/>
      <c r="ADL55" s="331"/>
      <c r="ADM55" s="331"/>
      <c r="ADN55" s="331"/>
      <c r="ADO55" s="331"/>
      <c r="ADP55" s="331"/>
      <c r="ADQ55" s="331"/>
      <c r="ADR55" s="331"/>
      <c r="ADS55" s="331"/>
      <c r="ADT55" s="331"/>
      <c r="ADU55" s="331"/>
      <c r="ADV55" s="331"/>
      <c r="ADW55" s="331"/>
      <c r="ADX55" s="331"/>
      <c r="ADY55" s="331"/>
      <c r="ADZ55" s="331"/>
      <c r="AEA55" s="331"/>
      <c r="AEB55" s="331"/>
      <c r="AEC55" s="331"/>
      <c r="AED55" s="331"/>
      <c r="AEE55" s="331"/>
      <c r="AEF55" s="331"/>
      <c r="AEG55" s="331"/>
      <c r="AEH55" s="331"/>
      <c r="AEI55" s="331"/>
      <c r="AEJ55" s="331"/>
      <c r="AEK55" s="331"/>
      <c r="AEL55" s="331"/>
      <c r="AEM55" s="331"/>
      <c r="AEN55" s="331"/>
      <c r="AEO55" s="331"/>
      <c r="AEP55" s="331"/>
      <c r="AEQ55" s="331"/>
      <c r="AER55" s="331"/>
      <c r="AES55" s="331"/>
      <c r="AET55" s="331"/>
      <c r="AEU55" s="331"/>
      <c r="AEV55" s="331"/>
      <c r="AEW55" s="331"/>
      <c r="AEX55" s="331"/>
      <c r="AEY55" s="331"/>
      <c r="AEZ55" s="331"/>
      <c r="AFA55" s="331"/>
      <c r="AFB55" s="331"/>
      <c r="AFC55" s="331"/>
      <c r="AFD55" s="331"/>
      <c r="AFE55" s="331"/>
      <c r="AFF55" s="331"/>
      <c r="AFG55" s="331"/>
      <c r="AFH55" s="331"/>
      <c r="AFI55" s="331"/>
      <c r="AFJ55" s="331"/>
      <c r="AFK55" s="331"/>
      <c r="AFL55" s="331"/>
      <c r="AFM55" s="331"/>
      <c r="AFN55" s="331"/>
      <c r="AFO55" s="331"/>
      <c r="AFP55" s="331"/>
      <c r="AFQ55" s="331"/>
      <c r="AFR55" s="331"/>
      <c r="AFS55" s="331"/>
      <c r="AFT55" s="331"/>
      <c r="AFU55" s="331"/>
      <c r="AFV55" s="331"/>
      <c r="AFW55" s="331"/>
      <c r="AFX55" s="331"/>
      <c r="AFY55" s="331"/>
      <c r="AFZ55" s="331"/>
      <c r="AGA55" s="331"/>
      <c r="AGB55" s="331"/>
      <c r="AGC55" s="331"/>
      <c r="AGD55" s="331"/>
      <c r="AGE55" s="331"/>
      <c r="AGF55" s="331"/>
      <c r="AGG55" s="331"/>
      <c r="AGH55" s="331"/>
      <c r="AGI55" s="331"/>
      <c r="AGJ55" s="331"/>
      <c r="AGK55" s="331"/>
      <c r="AGL55" s="331"/>
      <c r="AGM55" s="331"/>
      <c r="AGN55" s="331"/>
      <c r="AGO55" s="331"/>
      <c r="AGP55" s="331"/>
      <c r="AGQ55" s="331"/>
      <c r="AGR55" s="331"/>
      <c r="AGS55" s="331"/>
      <c r="AGT55" s="331"/>
      <c r="AGU55" s="331"/>
      <c r="AGV55" s="331"/>
      <c r="AGW55" s="331"/>
      <c r="AGX55" s="331"/>
      <c r="AGY55" s="331"/>
      <c r="AGZ55" s="331"/>
      <c r="AHA55" s="331"/>
      <c r="AHB55" s="331"/>
      <c r="AHC55" s="331"/>
      <c r="AHD55" s="331"/>
      <c r="AHE55" s="331"/>
      <c r="AHF55" s="331"/>
      <c r="AHG55" s="331"/>
      <c r="AHH55" s="331"/>
      <c r="AHI55" s="331"/>
      <c r="AHJ55" s="331"/>
      <c r="AHK55" s="331"/>
      <c r="AHL55" s="331"/>
      <c r="AHM55" s="331"/>
      <c r="AHN55" s="331"/>
      <c r="AHO55" s="331"/>
      <c r="AHP55" s="331"/>
      <c r="AHQ55" s="331"/>
      <c r="AHR55" s="331"/>
      <c r="AHS55" s="331"/>
      <c r="AHT55" s="331"/>
      <c r="AHU55" s="331"/>
      <c r="AHV55" s="331"/>
      <c r="AHW55" s="331"/>
      <c r="AHX55" s="331"/>
      <c r="AHY55" s="331"/>
      <c r="AHZ55" s="331"/>
      <c r="AIA55" s="331"/>
      <c r="AIB55" s="331"/>
      <c r="AIC55" s="331"/>
      <c r="AID55" s="331"/>
      <c r="AIE55" s="331"/>
      <c r="AIF55" s="331"/>
      <c r="AIG55" s="331"/>
      <c r="AIH55" s="331"/>
      <c r="AII55" s="331"/>
      <c r="AIJ55" s="331"/>
      <c r="AIK55" s="331"/>
      <c r="AIL55" s="331"/>
      <c r="AIM55" s="331"/>
      <c r="AIN55" s="331"/>
      <c r="AIO55" s="331"/>
      <c r="AIP55" s="331"/>
      <c r="AIQ55" s="331"/>
      <c r="AIR55" s="331"/>
      <c r="AIS55" s="331"/>
      <c r="AIT55" s="331"/>
      <c r="AIU55" s="331"/>
      <c r="AIV55" s="331"/>
      <c r="AIW55" s="331"/>
      <c r="AIX55" s="331"/>
      <c r="AIY55" s="331"/>
      <c r="AIZ55" s="331"/>
      <c r="AJA55" s="331"/>
      <c r="AJB55" s="331"/>
      <c r="AJC55" s="331"/>
      <c r="AJD55" s="331"/>
      <c r="AJE55" s="331"/>
      <c r="AJF55" s="331"/>
      <c r="AJG55" s="331"/>
      <c r="AJH55" s="331"/>
      <c r="AJI55" s="331"/>
      <c r="AJJ55" s="331"/>
      <c r="AJK55" s="331"/>
      <c r="AJL55" s="331"/>
      <c r="AJM55" s="331"/>
      <c r="AJN55" s="331"/>
      <c r="AJO55" s="331"/>
      <c r="AJP55" s="331"/>
      <c r="AJQ55" s="331"/>
      <c r="AJR55" s="331"/>
      <c r="AJS55" s="331"/>
      <c r="AJT55" s="331"/>
      <c r="AJU55" s="331"/>
      <c r="AJV55" s="331"/>
      <c r="AJW55" s="331"/>
      <c r="AJX55" s="331"/>
      <c r="AJY55" s="331"/>
      <c r="AJZ55" s="331"/>
      <c r="AKA55" s="331"/>
      <c r="AKB55" s="331"/>
      <c r="AKC55" s="331"/>
      <c r="AKD55" s="331"/>
      <c r="AKE55" s="331"/>
      <c r="AKF55" s="331"/>
      <c r="AKG55" s="331"/>
      <c r="AKH55" s="331"/>
      <c r="AKI55" s="331"/>
      <c r="AKJ55" s="331"/>
      <c r="AKK55" s="331"/>
      <c r="AKL55" s="331"/>
      <c r="AKM55" s="331"/>
      <c r="AKN55" s="331"/>
      <c r="AKO55" s="331"/>
      <c r="AKP55" s="331"/>
      <c r="AKQ55" s="331"/>
      <c r="AKR55" s="331"/>
      <c r="AKS55" s="331"/>
      <c r="AKT55" s="331"/>
      <c r="AKU55" s="331"/>
    </row>
    <row r="57" spans="1:983" ht="18" x14ac:dyDescent="0.55000000000000004">
      <c r="A57" s="74"/>
      <c r="B57" s="74"/>
      <c r="C57" s="700" t="s">
        <v>378</v>
      </c>
      <c r="D57" s="74"/>
      <c r="E57" s="74"/>
      <c r="F57" s="331"/>
      <c r="G57" s="331"/>
    </row>
    <row r="58" spans="1:983" ht="18" x14ac:dyDescent="0.55000000000000004">
      <c r="A58" s="564" t="s">
        <v>380</v>
      </c>
      <c r="B58" s="564"/>
      <c r="C58" s="564"/>
      <c r="D58" s="564"/>
      <c r="E58" s="564"/>
      <c r="F58" s="564"/>
      <c r="G58" s="564"/>
    </row>
    <row r="59" spans="1:983" ht="17.25" x14ac:dyDescent="0.45">
      <c r="A59" s="564" t="s">
        <v>340</v>
      </c>
      <c r="B59" s="564"/>
      <c r="C59" s="564"/>
      <c r="D59" s="564"/>
      <c r="E59" s="564"/>
      <c r="F59" s="564"/>
      <c r="G59" s="564"/>
    </row>
    <row r="60" spans="1:983" ht="17.25" x14ac:dyDescent="0.45">
      <c r="A60" s="564" t="s">
        <v>341</v>
      </c>
      <c r="B60" s="564"/>
      <c r="C60" s="564"/>
      <c r="D60" s="564"/>
      <c r="E60" s="564"/>
      <c r="F60" s="564"/>
      <c r="G60" s="564"/>
    </row>
    <row r="61" spans="1:983" ht="17.25" x14ac:dyDescent="0.45">
      <c r="A61" s="564" t="s">
        <v>352</v>
      </c>
      <c r="B61" s="564"/>
      <c r="C61" s="564"/>
      <c r="D61" s="564"/>
      <c r="E61" s="564"/>
      <c r="F61" s="564"/>
      <c r="G61" s="564"/>
    </row>
    <row r="62" spans="1:983" ht="17.25" x14ac:dyDescent="0.45">
      <c r="A62" s="564" t="s">
        <v>351</v>
      </c>
      <c r="B62" s="564"/>
      <c r="C62" s="564"/>
      <c r="D62" s="564"/>
      <c r="E62" s="564"/>
      <c r="F62" s="564"/>
      <c r="G62" s="564"/>
    </row>
  </sheetData>
  <sheetProtection selectLockedCells="1" selectUnlockedCells="1"/>
  <printOptions horizontalCentered="1" verticalCentered="1"/>
  <pageMargins left="0.55118110236220474" right="0.31496062992125984" top="0.59055118110236227" bottom="0.39370078740157483" header="0.31496062992125984" footer="0.35433070866141736"/>
  <pageSetup paperSize="9" scale="42" firstPageNumber="0" orientation="portrait" r:id="rId1"/>
  <headerFooter scaleWithDoc="0">
    <oddHeader>&amp;CBADIS EDITION 2014-2018</oddHeader>
    <oddFooter>&amp;C&amp;7 101&amp;R&amp;7SECTION G - AGRICULTURE ET SECURITE ALIMENTAIRE</oddFooter>
  </headerFooter>
  <colBreaks count="1" manualBreakCount="1">
    <brk id="1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1"/>
  <sheetViews>
    <sheetView view="pageBreakPreview" zoomScale="60" zoomScaleNormal="100" workbookViewId="0">
      <selection activeCell="G9" sqref="G9"/>
    </sheetView>
  </sheetViews>
  <sheetFormatPr baseColWidth="10" defaultRowHeight="13.15" x14ac:dyDescent="0.4"/>
  <sheetData>
    <row r="4" spans="1:5" ht="17.25" x14ac:dyDescent="0.45">
      <c r="A4" s="492" t="s">
        <v>442</v>
      </c>
    </row>
    <row r="5" spans="1:5" ht="13.5" thickBot="1" x14ac:dyDescent="0.45"/>
    <row r="6" spans="1:5" ht="13.9" thickTop="1" thickBot="1" x14ac:dyDescent="0.45">
      <c r="A6" s="727"/>
      <c r="B6" s="850" t="s">
        <v>439</v>
      </c>
      <c r="C6" s="851"/>
      <c r="D6" s="851"/>
      <c r="E6" s="852"/>
    </row>
    <row r="7" spans="1:5" ht="26.25" thickTop="1" thickBot="1" x14ac:dyDescent="0.45">
      <c r="A7" s="731"/>
      <c r="B7" s="732" t="s">
        <v>27</v>
      </c>
      <c r="C7" s="733" t="s">
        <v>406</v>
      </c>
      <c r="D7" s="734" t="s">
        <v>407</v>
      </c>
      <c r="E7" s="733" t="s">
        <v>408</v>
      </c>
    </row>
    <row r="8" spans="1:5" ht="13.5" thickTop="1" x14ac:dyDescent="0.4">
      <c r="A8" s="728">
        <v>2006</v>
      </c>
      <c r="B8" s="701">
        <v>234.46</v>
      </c>
      <c r="C8" s="735">
        <v>63.50200000000001</v>
      </c>
      <c r="D8" s="736">
        <v>94.736000000000004</v>
      </c>
      <c r="E8" s="735">
        <v>76.221999999999994</v>
      </c>
    </row>
    <row r="9" spans="1:5" x14ac:dyDescent="0.4">
      <c r="A9" s="728">
        <v>2007</v>
      </c>
      <c r="B9" s="701">
        <v>191.61600000000001</v>
      </c>
      <c r="C9" s="735">
        <v>44.928999999999995</v>
      </c>
      <c r="D9" s="736">
        <v>92.231999999999999</v>
      </c>
      <c r="E9" s="735">
        <v>54.455000000000005</v>
      </c>
    </row>
    <row r="10" spans="1:5" x14ac:dyDescent="0.4">
      <c r="A10" s="728">
        <v>2008</v>
      </c>
      <c r="B10" s="701">
        <v>109.25399999999999</v>
      </c>
      <c r="C10" s="735">
        <v>13.414000000000001</v>
      </c>
      <c r="D10" s="736">
        <v>78.292000000000002</v>
      </c>
      <c r="E10" s="735">
        <v>17.547999999999998</v>
      </c>
    </row>
    <row r="11" spans="1:5" x14ac:dyDescent="0.4">
      <c r="A11" s="728">
        <v>2009</v>
      </c>
      <c r="B11" s="701">
        <v>135.35390000000001</v>
      </c>
      <c r="C11" s="735">
        <v>29.807749999999999</v>
      </c>
      <c r="D11" s="736">
        <v>71.227999999999994</v>
      </c>
      <c r="E11" s="735">
        <v>34.318150000000003</v>
      </c>
    </row>
    <row r="12" spans="1:5" x14ac:dyDescent="0.4">
      <c r="A12" s="728">
        <v>2010</v>
      </c>
      <c r="B12" s="701">
        <v>177.364384</v>
      </c>
      <c r="C12" s="735">
        <v>52.821999999999996</v>
      </c>
      <c r="D12" s="736">
        <v>57.079974</v>
      </c>
      <c r="E12" s="735">
        <v>67.462410000000006</v>
      </c>
    </row>
    <row r="13" spans="1:5" x14ac:dyDescent="0.4">
      <c r="A13" s="728">
        <v>2011</v>
      </c>
      <c r="B13" s="701">
        <v>164.19160000000002</v>
      </c>
      <c r="C13" s="735">
        <v>54.561</v>
      </c>
      <c r="D13" s="736">
        <v>35.726599999999998</v>
      </c>
      <c r="E13" s="735">
        <v>73.904000000000011</v>
      </c>
    </row>
    <row r="14" spans="1:5" x14ac:dyDescent="0.4">
      <c r="A14" s="728">
        <v>2012</v>
      </c>
      <c r="B14" s="701">
        <v>47.810256000000003</v>
      </c>
      <c r="C14" s="735">
        <v>7.7128979999999991</v>
      </c>
      <c r="D14" s="736">
        <v>28.114684</v>
      </c>
      <c r="E14" s="735">
        <v>11.982674000000001</v>
      </c>
    </row>
    <row r="15" spans="1:5" x14ac:dyDescent="0.4">
      <c r="A15" s="728">
        <v>2013</v>
      </c>
      <c r="B15" s="701">
        <v>57.999695000000003</v>
      </c>
      <c r="C15" s="735">
        <v>19.085053000000002</v>
      </c>
      <c r="D15" s="736">
        <v>15.847216999999999</v>
      </c>
      <c r="E15" s="735">
        <v>23.067425</v>
      </c>
    </row>
    <row r="16" spans="1:5" x14ac:dyDescent="0.4">
      <c r="A16" s="728">
        <v>2014</v>
      </c>
      <c r="B16" s="701">
        <v>80.415453755000001</v>
      </c>
      <c r="C16" s="735">
        <v>32.855216999999996</v>
      </c>
      <c r="D16" s="736">
        <v>6.8669844999999992</v>
      </c>
      <c r="E16" s="735">
        <v>40.693252255000004</v>
      </c>
    </row>
    <row r="17" spans="1:5" x14ac:dyDescent="0.4">
      <c r="A17" s="728">
        <v>2015</v>
      </c>
      <c r="B17" s="701">
        <v>56.585019349999996</v>
      </c>
      <c r="C17" s="735">
        <v>22.999289999999998</v>
      </c>
      <c r="D17" s="736">
        <v>4.6617289999999993</v>
      </c>
      <c r="E17" s="735">
        <v>28.924000349999993</v>
      </c>
    </row>
    <row r="18" spans="1:5" x14ac:dyDescent="0.4">
      <c r="A18" s="728">
        <v>2016</v>
      </c>
      <c r="B18" s="701">
        <v>9.8339999999999996</v>
      </c>
      <c r="C18" s="735">
        <v>3.476</v>
      </c>
      <c r="D18" s="736">
        <v>9.2999999999999999E-2</v>
      </c>
      <c r="E18" s="735">
        <v>6.2649999999999997</v>
      </c>
    </row>
    <row r="19" spans="1:5" x14ac:dyDescent="0.4">
      <c r="A19" s="728">
        <v>2017</v>
      </c>
      <c r="B19" s="701">
        <v>32.326000000000001</v>
      </c>
      <c r="C19" s="735">
        <v>12.96</v>
      </c>
      <c r="D19" s="736">
        <v>0</v>
      </c>
      <c r="E19" s="735">
        <v>19.366</v>
      </c>
    </row>
    <row r="20" spans="1:5" ht="13.5" thickBot="1" x14ac:dyDescent="0.45">
      <c r="A20" s="729">
        <v>2018</v>
      </c>
      <c r="B20" s="730">
        <v>55.111999999999995</v>
      </c>
      <c r="C20" s="737">
        <v>20.054000000000002</v>
      </c>
      <c r="D20" s="738">
        <v>4.0830000000000002</v>
      </c>
      <c r="E20" s="737">
        <v>30.974999999999998</v>
      </c>
    </row>
    <row r="21" spans="1:5" ht="13.5" thickTop="1" x14ac:dyDescent="0.4">
      <c r="A21" s="739" t="s">
        <v>440</v>
      </c>
      <c r="B21" s="701"/>
      <c r="C21" s="702"/>
      <c r="D21" s="702"/>
      <c r="E21" s="702"/>
    </row>
  </sheetData>
  <mergeCells count="1">
    <mergeCell ref="B6:E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&amp;CBADIS EDITION 2014-2018</oddHeader>
    <oddFooter>&amp;C102&amp;R&amp;"Calibri,Normal"&amp;9SECTION G - AGRICULTURE ET SECURITE ALIMENTAIRE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26</vt:i4>
      </vt:variant>
      <vt:variant>
        <vt:lpstr>Plages nommées</vt:lpstr>
      </vt:variant>
      <vt:variant>
        <vt:i4>62</vt:i4>
      </vt:variant>
    </vt:vector>
  </HeadingPairs>
  <TitlesOfParts>
    <vt:vector size="88" baseType="lpstr">
      <vt:lpstr>G0201</vt:lpstr>
      <vt:lpstr>G0202</vt:lpstr>
      <vt:lpstr>G0203</vt:lpstr>
      <vt:lpstr>G0204</vt:lpstr>
      <vt:lpstr>G0205</vt:lpstr>
      <vt:lpstr>G0206</vt:lpstr>
      <vt:lpstr>G0207</vt:lpstr>
      <vt:lpstr>G0208</vt:lpstr>
      <vt:lpstr>G0209</vt:lpstr>
      <vt:lpstr>G0210</vt:lpstr>
      <vt:lpstr>G0211 </vt:lpstr>
      <vt:lpstr>G0212</vt:lpstr>
      <vt:lpstr>G0213 </vt:lpstr>
      <vt:lpstr>G0214 </vt:lpstr>
      <vt:lpstr>G0215</vt:lpstr>
      <vt:lpstr>G0216</vt:lpstr>
      <vt:lpstr>G0301</vt:lpstr>
      <vt:lpstr>GO302 </vt:lpstr>
      <vt:lpstr>G0303 </vt:lpstr>
      <vt:lpstr>GO401 </vt:lpstr>
      <vt:lpstr>G0402 </vt:lpstr>
      <vt:lpstr>G0403</vt:lpstr>
      <vt:lpstr>G0404</vt:lpstr>
      <vt:lpstr>G0405</vt:lpstr>
      <vt:lpstr>G0406</vt:lpstr>
      <vt:lpstr>G0501</vt:lpstr>
      <vt:lpstr>_____TAB69</vt:lpstr>
      <vt:lpstr>_TAB69</vt:lpstr>
      <vt:lpstr>_TAB69_12</vt:lpstr>
      <vt:lpstr>_TAB69_2</vt:lpstr>
      <vt:lpstr>_TAB69_6</vt:lpstr>
      <vt:lpstr>_TAB69_7</vt:lpstr>
      <vt:lpstr>_TAB69_9</vt:lpstr>
      <vt:lpstr>B0504_</vt:lpstr>
      <vt:lpstr>Print_Area_1</vt:lpstr>
      <vt:lpstr>Print_Area_10</vt:lpstr>
      <vt:lpstr>Print_Area_12</vt:lpstr>
      <vt:lpstr>Print_Area_15</vt:lpstr>
      <vt:lpstr>Print_Area_16</vt:lpstr>
      <vt:lpstr>Print_Area_2</vt:lpstr>
      <vt:lpstr>Print_Area_21</vt:lpstr>
      <vt:lpstr>Print_Area_22</vt:lpstr>
      <vt:lpstr>Print_Area_23</vt:lpstr>
      <vt:lpstr>Print_Area_24</vt:lpstr>
      <vt:lpstr>Print_Area_3</vt:lpstr>
      <vt:lpstr>Print_Area_4</vt:lpstr>
      <vt:lpstr>Print_Area_5</vt:lpstr>
      <vt:lpstr>Print_Area_6</vt:lpstr>
      <vt:lpstr>Print_Area_7</vt:lpstr>
      <vt:lpstr>Print_Area_8</vt:lpstr>
      <vt:lpstr>Print_Area_9</vt:lpstr>
      <vt:lpstr>PROD</vt:lpstr>
      <vt:lpstr>PROD_10</vt:lpstr>
      <vt:lpstr>PROD_12</vt:lpstr>
      <vt:lpstr>PROD_2</vt:lpstr>
      <vt:lpstr>PROD_22</vt:lpstr>
      <vt:lpstr>PROD_6</vt:lpstr>
      <vt:lpstr>PROD_7</vt:lpstr>
      <vt:lpstr>PROD_9</vt:lpstr>
      <vt:lpstr>TOTAL</vt:lpstr>
      <vt:lpstr>'G0201'!Zone_d_impression</vt:lpstr>
      <vt:lpstr>'G0202'!Zone_d_impression</vt:lpstr>
      <vt:lpstr>'G0203'!Zone_d_impression</vt:lpstr>
      <vt:lpstr>'G0204'!Zone_d_impression</vt:lpstr>
      <vt:lpstr>'G0205'!Zone_d_impression</vt:lpstr>
      <vt:lpstr>'G0206'!Zone_d_impression</vt:lpstr>
      <vt:lpstr>'G0207'!Zone_d_impression</vt:lpstr>
      <vt:lpstr>'G0208'!Zone_d_impression</vt:lpstr>
      <vt:lpstr>'G0209'!Zone_d_impression</vt:lpstr>
      <vt:lpstr>'G0210'!Zone_d_impression</vt:lpstr>
      <vt:lpstr>'G0211 '!Zone_d_impression</vt:lpstr>
      <vt:lpstr>'G0212'!Zone_d_impression</vt:lpstr>
      <vt:lpstr>'G0213 '!Zone_d_impression</vt:lpstr>
      <vt:lpstr>'G0215'!Zone_d_impression</vt:lpstr>
      <vt:lpstr>'G0301'!Zone_d_impression</vt:lpstr>
      <vt:lpstr>'G0403'!Zone_d_impression</vt:lpstr>
      <vt:lpstr>'G0404'!Zone_d_impression</vt:lpstr>
      <vt:lpstr>'G0405'!Zone_d_impression</vt:lpstr>
      <vt:lpstr>'G0406'!Zone_d_impression</vt:lpstr>
      <vt:lpstr>ZONE_IMPRES_MI</vt:lpstr>
      <vt:lpstr>Zone_impres_MI_12</vt:lpstr>
      <vt:lpstr>Zone_impres_MI_22</vt:lpstr>
      <vt:lpstr>Zone_impres_MI_4</vt:lpstr>
      <vt:lpstr>Zone_impres_MI_5</vt:lpstr>
      <vt:lpstr>Zone_impres_MI_6</vt:lpstr>
      <vt:lpstr>Zone_impres_MI_7</vt:lpstr>
      <vt:lpstr>Zone_impres_MI_8</vt:lpstr>
      <vt:lpstr>Zone_impres_MI_9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Secretariat</dc:creator>
  <cp:lastModifiedBy>Malick GUEYE</cp:lastModifiedBy>
  <cp:revision>0</cp:revision>
  <cp:lastPrinted>2020-04-14T03:38:42Z</cp:lastPrinted>
  <dcterms:created xsi:type="dcterms:W3CDTF">2011-06-28T19:00:02Z</dcterms:created>
  <dcterms:modified xsi:type="dcterms:W3CDTF">2022-12-18T20:55:52Z</dcterms:modified>
</cp:coreProperties>
</file>